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xml"/>
  <Override PartName="/xl/drawings/drawing12.xml" ContentType="application/vnd.openxmlformats-officedocument.drawing+xml"/>
  <Override PartName="/xl/charts/chart5.xml" ContentType="application/vnd.openxmlformats-officedocument.drawingml.chart+xml"/>
  <Override PartName="/xl/theme/themeOverride4.xml" ContentType="application/vnd.openxmlformats-officedocument.themeOverride+xml"/>
  <Override PartName="/xl/drawings/drawing13.xml" ContentType="application/vnd.openxmlformats-officedocument.drawing+xml"/>
  <Override PartName="/xl/charts/chart6.xml" ContentType="application/vnd.openxmlformats-officedocument.drawingml.chart+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8.xml" ContentType="application/vnd.openxmlformats-officedocument.drawingml.chart+xml"/>
  <Override PartName="/xl/drawings/drawing20.xml" ContentType="application/vnd.openxmlformats-officedocument.drawing+xml"/>
  <Override PartName="/xl/charts/chart9.xml" ContentType="application/vnd.openxmlformats-officedocument.drawingml.chart+xml"/>
  <Override PartName="/xl/drawings/drawing21.xml" ContentType="application/vnd.openxmlformats-officedocument.drawing+xml"/>
  <Override PartName="/xl/charts/chart10.xml" ContentType="application/vnd.openxmlformats-officedocument.drawingml.chart+xml"/>
  <Override PartName="/xl/drawings/drawing22.xml" ContentType="application/vnd.openxmlformats-officedocument.drawing+xml"/>
  <Override PartName="/xl/charts/chart11.xml" ContentType="application/vnd.openxmlformats-officedocument.drawingml.chart+xml"/>
  <Override PartName="/xl/drawings/drawing23.xml" ContentType="application/vnd.openxmlformats-officedocument.drawing+xml"/>
  <Override PartName="/xl/charts/chart12.xml" ContentType="application/vnd.openxmlformats-officedocument.drawingml.chart+xml"/>
  <Override PartName="/xl/theme/themeOverride5.xml" ContentType="application/vnd.openxmlformats-officedocument.themeOverride+xml"/>
  <Override PartName="/xl/drawings/drawing24.xml" ContentType="application/vnd.openxmlformats-officedocument.drawing+xml"/>
  <Override PartName="/xl/charts/chart13.xml" ContentType="application/vnd.openxmlformats-officedocument.drawingml.chart+xml"/>
  <Override PartName="/xl/theme/themeOverride6.xml" ContentType="application/vnd.openxmlformats-officedocument.themeOverride+xml"/>
  <Override PartName="/xl/drawings/drawing25.xml" ContentType="application/vnd.openxmlformats-officedocument.drawingml.chartshapes+xml"/>
  <Override PartName="/xl/drawings/drawing26.xml" ContentType="application/vnd.openxmlformats-officedocument.drawing+xml"/>
  <Override PartName="/xl/charts/chart14.xml" ContentType="application/vnd.openxmlformats-officedocument.drawingml.chart+xml"/>
  <Override PartName="/xl/drawings/drawing2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17.xml" ContentType="application/vnd.openxmlformats-officedocument.drawingml.chart+xml"/>
  <Override PartName="/xl/drawings/drawing30.xml" ContentType="application/vnd.openxmlformats-officedocument.drawing+xml"/>
  <Override PartName="/xl/charts/chart18.xml" ContentType="application/vnd.openxmlformats-officedocument.drawingml.chart+xml"/>
  <Override PartName="/xl/theme/themeOverride7.xml" ContentType="application/vnd.openxmlformats-officedocument.themeOverride+xml"/>
  <Override PartName="/xl/drawings/drawing3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theme/themeOverride8.xml" ContentType="application/vnd.openxmlformats-officedocument.themeOverride+xml"/>
  <Override PartName="/xl/drawings/drawing32.xml" ContentType="application/vnd.openxmlformats-officedocument.drawing+xml"/>
  <Override PartName="/xl/charts/chart21.xml" ContentType="application/vnd.openxmlformats-officedocument.drawingml.chart+xml"/>
  <Override PartName="/xl/drawings/drawing33.xml" ContentType="application/vnd.openxmlformats-officedocument.drawing+xml"/>
  <Override PartName="/xl/charts/chart22.xml" ContentType="application/vnd.openxmlformats-officedocument.drawingml.chart+xml"/>
  <Override PartName="/xl/drawings/drawing34.xml" ContentType="application/vnd.openxmlformats-officedocument.drawing+xml"/>
  <Override PartName="/xl/charts/chart23.xml" ContentType="application/vnd.openxmlformats-officedocument.drawingml.chart+xml"/>
  <Override PartName="/xl/drawings/drawing35.xml" ContentType="application/vnd.openxmlformats-officedocument.drawing+xml"/>
  <Override PartName="/xl/charts/chart24.xml" ContentType="application/vnd.openxmlformats-officedocument.drawingml.chart+xml"/>
  <Override PartName="/xl/drawings/drawing3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charts/chart29.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30.xml" ContentType="application/vnd.openxmlformats-officedocument.drawingml.chart+xml"/>
  <Override PartName="/xl/drawings/drawing41.xml" ContentType="application/vnd.openxmlformats-officedocument.drawing+xml"/>
  <Override PartName="/xl/charts/chart31.xml" ContentType="application/vnd.openxmlformats-officedocument.drawingml.chart+xml"/>
  <Override PartName="/xl/drawings/drawing42.xml" ContentType="application/vnd.openxmlformats-officedocument.drawing+xml"/>
  <Override PartName="/xl/charts/chart32.xml" ContentType="application/vnd.openxmlformats-officedocument.drawingml.chart+xml"/>
  <Override PartName="/xl/drawings/drawing43.xml" ContentType="application/vnd.openxmlformats-officedocument.drawing+xml"/>
  <Override PartName="/xl/charts/chart33.xml" ContentType="application/vnd.openxmlformats-officedocument.drawingml.chart+xml"/>
  <Override PartName="/xl/drawings/drawing44.xml" ContentType="application/vnd.openxmlformats-officedocument.drawing+xml"/>
  <Override PartName="/xl/charts/chart34.xml" ContentType="application/vnd.openxmlformats-officedocument.drawingml.chart+xml"/>
  <Override PartName="/xl/drawings/drawing45.xml" ContentType="application/vnd.openxmlformats-officedocument.drawing+xml"/>
  <Override PartName="/xl/charts/chart35.xml" ContentType="application/vnd.openxmlformats-officedocument.drawingml.chart+xml"/>
  <Override PartName="/xl/drawings/drawing46.xml" ContentType="application/vnd.openxmlformats-officedocument.drawing+xml"/>
  <Override PartName="/xl/charts/chart36.xml" ContentType="application/vnd.openxmlformats-officedocument.drawingml.chart+xml"/>
  <Override PartName="/xl/drawings/drawing47.xml" ContentType="application/vnd.openxmlformats-officedocument.drawing+xml"/>
  <Override PartName="/xl/charts/chart37.xml" ContentType="application/vnd.openxmlformats-officedocument.drawingml.chart+xml"/>
  <Override PartName="/xl/theme/themeOverride9.xml" ContentType="application/vnd.openxmlformats-officedocument.themeOverride+xml"/>
  <Override PartName="/xl/drawings/drawing48.xml" ContentType="application/vnd.openxmlformats-officedocument.drawing+xml"/>
  <Override PartName="/xl/charts/chart38.xml" ContentType="application/vnd.openxmlformats-officedocument.drawingml.chart+xml"/>
  <Override PartName="/xl/theme/themeOverride10.xml" ContentType="application/vnd.openxmlformats-officedocument.themeOverride+xml"/>
  <Override PartName="/xl/drawings/drawing49.xml" ContentType="application/vnd.openxmlformats-officedocument.drawing+xml"/>
  <Override PartName="/xl/charts/chart39.xml" ContentType="application/vnd.openxmlformats-officedocument.drawingml.chart+xml"/>
  <Override PartName="/xl/drawings/drawing50.xml" ContentType="application/vnd.openxmlformats-officedocument.drawing+xml"/>
  <Override PartName="/xl/charts/chart40.xml" ContentType="application/vnd.openxmlformats-officedocument.drawingml.chart+xml"/>
  <Override PartName="/xl/drawings/drawing51.xml" ContentType="application/vnd.openxmlformats-officedocument.drawing+xml"/>
  <Override PartName="/xl/charts/chart41.xml" ContentType="application/vnd.openxmlformats-officedocument.drawingml.chart+xml"/>
  <Override PartName="/xl/drawings/drawing52.xml" ContentType="application/vnd.openxmlformats-officedocument.drawingml.chartshapes+xml"/>
  <Override PartName="/xl/charts/chart42.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43.xml" ContentType="application/vnd.openxmlformats-officedocument.drawingml.chart+xml"/>
  <Override PartName="/xl/theme/themeOverride11.xml" ContentType="application/vnd.openxmlformats-officedocument.themeOverride+xml"/>
  <Override PartName="/xl/drawings/drawing55.xml" ContentType="application/vnd.openxmlformats-officedocument.drawing+xml"/>
  <Override PartName="/xl/charts/chart44.xml" ContentType="application/vnd.openxmlformats-officedocument.drawingml.chart+xml"/>
  <Override PartName="/xl/theme/themeOverride12.xml" ContentType="application/vnd.openxmlformats-officedocument.themeOverride+xml"/>
  <Override PartName="/xl/drawings/drawing56.xml" ContentType="application/vnd.openxmlformats-officedocument.drawing+xml"/>
  <Override PartName="/xl/charts/chart45.xml" ContentType="application/vnd.openxmlformats-officedocument.drawingml.chart+xml"/>
  <Override PartName="/xl/theme/themeOverride13.xml" ContentType="application/vnd.openxmlformats-officedocument.themeOverride+xml"/>
  <Override PartName="/xl/drawings/drawing57.xml" ContentType="application/vnd.openxmlformats-officedocument.drawing+xml"/>
  <Override PartName="/xl/charts/chart46.xml" ContentType="application/vnd.openxmlformats-officedocument.drawingml.chart+xml"/>
  <Override PartName="/xl/theme/themeOverride14.xml" ContentType="application/vnd.openxmlformats-officedocument.themeOverride+xml"/>
  <Override PartName="/xl/charts/chart47.xml" ContentType="application/vnd.openxmlformats-officedocument.drawingml.chart+xml"/>
  <Override PartName="/xl/theme/themeOverride15.xml" ContentType="application/vnd.openxmlformats-officedocument.themeOverride+xml"/>
  <Override PartName="/xl/drawings/drawing58.xml" ContentType="application/vnd.openxmlformats-officedocument.drawing+xml"/>
  <Override PartName="/xl/charts/chart48.xml" ContentType="application/vnd.openxmlformats-officedocument.drawingml.chart+xml"/>
  <Override PartName="/xl/theme/themeOverride16.xml" ContentType="application/vnd.openxmlformats-officedocument.themeOverride+xml"/>
  <Override PartName="/xl/drawings/drawing59.xml" ContentType="application/vnd.openxmlformats-officedocument.drawing+xml"/>
  <Override PartName="/xl/charts/chart49.xml" ContentType="application/vnd.openxmlformats-officedocument.drawingml.chart+xml"/>
  <Override PartName="/xl/drawings/drawing60.xml" ContentType="application/vnd.openxmlformats-officedocument.drawing+xml"/>
  <Override PartName="/xl/charts/chart50.xml" ContentType="application/vnd.openxmlformats-officedocument.drawingml.chart+xml"/>
  <Override PartName="/xl/drawings/drawing61.xml" ContentType="application/vnd.openxmlformats-officedocument.drawing+xml"/>
  <Override PartName="/xl/charts/chart51.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52.xml" ContentType="application/vnd.openxmlformats-officedocument.drawingml.chart+xml"/>
  <Override PartName="/xl/drawings/drawing64.xml" ContentType="application/vnd.openxmlformats-officedocument.drawing+xml"/>
  <Override PartName="/xl/charts/chart53.xml" ContentType="application/vnd.openxmlformats-officedocument.drawingml.chart+xml"/>
  <Override PartName="/xl/drawings/drawing65.xml" ContentType="application/vnd.openxmlformats-officedocument.drawing+xml"/>
  <Override PartName="/xl/charts/chart54.xml" ContentType="application/vnd.openxmlformats-officedocument.drawingml.chart+xml"/>
  <Override PartName="/xl/drawings/drawing66.xml" ContentType="application/vnd.openxmlformats-officedocument.drawing+xml"/>
  <Override PartName="/xl/charts/chart55.xml" ContentType="application/vnd.openxmlformats-officedocument.drawingml.chart+xml"/>
  <Override PartName="/xl/drawings/drawing67.xml" ContentType="application/vnd.openxmlformats-officedocument.drawing+xml"/>
  <Override PartName="/xl/charts/chart56.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57.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58.xml" ContentType="application/vnd.openxmlformats-officedocument.drawingml.chart+xml"/>
  <Override PartName="/xl/drawings/drawing72.xml" ContentType="application/vnd.openxmlformats-officedocument.drawing+xml"/>
  <Override PartName="/xl/charts/chart59.xml" ContentType="application/vnd.openxmlformats-officedocument.drawingml.chart+xml"/>
  <Override PartName="/xl/drawings/drawing73.xml" ContentType="application/vnd.openxmlformats-officedocument.drawing+xml"/>
  <Override PartName="/xl/charts/chart60.xml" ContentType="application/vnd.openxmlformats-officedocument.drawingml.chart+xml"/>
  <Override PartName="/xl/drawings/drawing74.xml" ContentType="application/vnd.openxmlformats-officedocument.drawing+xml"/>
  <Override PartName="/xl/charts/chart61.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62.xml" ContentType="application/vnd.openxmlformats-officedocument.drawingml.chart+xml"/>
  <Override PartName="/xl/drawings/drawing77.xml" ContentType="application/vnd.openxmlformats-officedocument.drawing+xml"/>
  <Override PartName="/xl/charts/chart63.xml" ContentType="application/vnd.openxmlformats-officedocument.drawingml.chart+xml"/>
  <Override PartName="/xl/drawings/drawing78.xml" ContentType="application/vnd.openxmlformats-officedocument.drawing+xml"/>
  <Override PartName="/xl/charts/chart64.xml" ContentType="application/vnd.openxmlformats-officedocument.drawingml.chart+xml"/>
  <Override PartName="/xl/theme/themeOverride17.xml" ContentType="application/vnd.openxmlformats-officedocument.themeOverride+xml"/>
  <Override PartName="/xl/drawings/drawing79.xml" ContentType="application/vnd.openxmlformats-officedocument.drawing+xml"/>
  <Override PartName="/xl/charts/chart65.xml" ContentType="application/vnd.openxmlformats-officedocument.drawingml.chart+xml"/>
  <Override PartName="/xl/drawings/drawing80.xml" ContentType="application/vnd.openxmlformats-officedocument.drawing+xml"/>
  <Override PartName="/xl/charts/chart66.xml" ContentType="application/vnd.openxmlformats-officedocument.drawingml.chart+xml"/>
  <Override PartName="/xl/drawings/drawing81.xml" ContentType="application/vnd.openxmlformats-officedocument.drawing+xml"/>
  <Override PartName="/xl/charts/chart67.xml" ContentType="application/vnd.openxmlformats-officedocument.drawingml.chart+xml"/>
  <Override PartName="/xl/drawings/drawing82.xml" ContentType="application/vnd.openxmlformats-officedocument.drawing+xml"/>
  <Override PartName="/xl/charts/chart68.xml" ContentType="application/vnd.openxmlformats-officedocument.drawingml.chart+xml"/>
  <Override PartName="/xl/drawings/drawing83.xml" ContentType="application/vnd.openxmlformats-officedocument.drawing+xml"/>
  <Override PartName="/xl/charts/chart69.xml" ContentType="application/vnd.openxmlformats-officedocument.drawingml.chart+xml"/>
  <Override PartName="/xl/drawings/drawing84.xml" ContentType="application/vnd.openxmlformats-officedocument.drawing+xml"/>
  <Override PartName="/xl/charts/chart70.xml" ContentType="application/vnd.openxmlformats-officedocument.drawingml.chart+xml"/>
  <Override PartName="/xl/drawings/drawing85.xml" ContentType="application/vnd.openxmlformats-officedocument.drawing+xml"/>
  <Override PartName="/xl/charts/chart7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72.xml" ContentType="application/vnd.openxmlformats-officedocument.drawingml.chart+xml"/>
  <Override PartName="/xl/drawings/drawing88.xml" ContentType="application/vnd.openxmlformats-officedocument.drawing+xml"/>
  <Override PartName="/xl/drawings/drawing89.xml" ContentType="application/vnd.openxmlformats-officedocument.drawing+xml"/>
  <Override PartName="/xl/charts/chart73.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charts/chart74.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75.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76.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77.xml" ContentType="application/vnd.openxmlformats-officedocument.drawingml.chart+xml"/>
  <Override PartName="/xl/drawings/drawing99.xml" ContentType="application/vnd.openxmlformats-officedocument.drawing+xml"/>
  <Override PartName="/xl/charts/chart78.xml" ContentType="application/vnd.openxmlformats-officedocument.drawingml.chart+xml"/>
  <Override PartName="/xl/drawings/drawing100.xml" ContentType="application/vnd.openxmlformats-officedocument.drawingml.chartshapes+xml"/>
  <Override PartName="/xl/charts/chart79.xml" ContentType="application/vnd.openxmlformats-officedocument.drawingml.chart+xml"/>
  <Override PartName="/xl/drawings/drawing101.xml" ContentType="application/vnd.openxmlformats-officedocument.drawingml.chartshapes+xml"/>
  <Override PartName="/xl/charts/chart80.xml" ContentType="application/vnd.openxmlformats-officedocument.drawingml.chart+xml"/>
  <Override PartName="/xl/drawings/drawing102.xml" ContentType="application/vnd.openxmlformats-officedocument.drawing+xml"/>
  <Override PartName="/xl/charts/chart81.xml" ContentType="application/vnd.openxmlformats-officedocument.drawingml.chart+xml"/>
  <Override PartName="/xl/theme/themeOverride18.xml" ContentType="application/vnd.openxmlformats-officedocument.themeOverride+xml"/>
  <Override PartName="/xl/drawings/drawing103.xml" ContentType="application/vnd.openxmlformats-officedocument.drawing+xml"/>
  <Override PartName="/xl/charts/chart82.xml" ContentType="application/vnd.openxmlformats-officedocument.drawingml.chart+xml"/>
  <Override PartName="/xl/theme/themeOverride19.xml" ContentType="application/vnd.openxmlformats-officedocument.themeOverride+xml"/>
  <Override PartName="/xl/drawings/drawing104.xml" ContentType="application/vnd.openxmlformats-officedocument.drawing+xml"/>
  <Override PartName="/xl/charts/chart83.xml" ContentType="application/vnd.openxmlformats-officedocument.drawingml.chart+xml"/>
  <Override PartName="/xl/theme/themeOverride20.xml" ContentType="application/vnd.openxmlformats-officedocument.themeOverride+xml"/>
  <Override PartName="/xl/drawings/drawing105.xml" ContentType="application/vnd.openxmlformats-officedocument.drawing+xml"/>
  <Override PartName="/xl/charts/chart84.xml" ContentType="application/vnd.openxmlformats-officedocument.drawingml.chart+xml"/>
  <Override PartName="/xl/theme/themeOverride21.xml" ContentType="application/vnd.openxmlformats-officedocument.themeOverride+xml"/>
  <Override PartName="/xl/drawings/drawing106.xml" ContentType="application/vnd.openxmlformats-officedocument.drawing+xml"/>
  <Override PartName="/xl/charts/chart85.xml" ContentType="application/vnd.openxmlformats-officedocument.drawingml.chart+xml"/>
  <Override PartName="/xl/theme/themeOverride22.xml" ContentType="application/vnd.openxmlformats-officedocument.themeOverride+xml"/>
  <Override PartName="/xl/drawings/drawing107.xml" ContentType="application/vnd.openxmlformats-officedocument.drawing+xml"/>
  <Override PartName="/xl/charts/chart86.xml" ContentType="application/vnd.openxmlformats-officedocument.drawingml.chart+xml"/>
  <Override PartName="/xl/theme/themeOverride23.xml" ContentType="application/vnd.openxmlformats-officedocument.themeOverride+xml"/>
  <Override PartName="/xl/drawings/drawing108.xml" ContentType="application/vnd.openxmlformats-officedocument.drawing+xml"/>
  <Override PartName="/xl/charts/chart87.xml" ContentType="application/vnd.openxmlformats-officedocument.drawingml.chart+xml"/>
  <Override PartName="/xl/drawings/drawing109.xml" ContentType="application/vnd.openxmlformats-officedocument.drawing+xml"/>
  <Override PartName="/xl/charts/chart88.xml" ContentType="application/vnd.openxmlformats-officedocument.drawingml.chart+xml"/>
  <Override PartName="/xl/drawings/drawing110.xml" ContentType="application/vnd.openxmlformats-officedocument.drawing+xml"/>
  <Override PartName="/xl/charts/chart89.xml" ContentType="application/vnd.openxmlformats-officedocument.drawingml.chart+xml"/>
  <Override PartName="/xl/drawings/drawing111.xml" ContentType="application/vnd.openxmlformats-officedocument.drawing+xml"/>
  <Override PartName="/xl/charts/chart90.xml" ContentType="application/vnd.openxmlformats-officedocument.drawingml.chart+xml"/>
  <Override PartName="/xl/drawings/drawing112.xml" ContentType="application/vnd.openxmlformats-officedocument.drawing+xml"/>
  <Override PartName="/xl/charts/chart91.xml" ContentType="application/vnd.openxmlformats-officedocument.drawingml.chart+xml"/>
  <Override PartName="/xl/drawings/drawing113.xml" ContentType="application/vnd.openxmlformats-officedocument.drawing+xml"/>
  <Override PartName="/xl/charts/chart92.xml" ContentType="application/vnd.openxmlformats-officedocument.drawingml.chart+xml"/>
  <Override PartName="/xl/drawings/drawing114.xml" ContentType="application/vnd.openxmlformats-officedocument.drawing+xml"/>
  <Override PartName="/xl/charts/chart93.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94.xml" ContentType="application/vnd.openxmlformats-officedocument.drawingml.chart+xml"/>
  <Override PartName="/xl/drawings/drawing117.xml" ContentType="application/vnd.openxmlformats-officedocument.drawing+xml"/>
  <Override PartName="/xl/charts/chart95.xml" ContentType="application/vnd.openxmlformats-officedocument.drawingml.chart+xml"/>
  <Override PartName="/xl/drawings/drawing118.xml" ContentType="application/vnd.openxmlformats-officedocument.drawing+xml"/>
  <Override PartName="/xl/charts/chart96.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97.xml" ContentType="application/vnd.openxmlformats-officedocument.drawingml.chart+xml"/>
  <Override PartName="/xl/drawings/drawing121.xml" ContentType="application/vnd.openxmlformats-officedocument.drawing+xml"/>
  <Override PartName="/xl/charts/chart98.xml" ContentType="application/vnd.openxmlformats-officedocument.drawingml.chart+xml"/>
  <Override PartName="/xl/drawings/drawing122.xml" ContentType="application/vnd.openxmlformats-officedocument.drawing+xml"/>
  <Override PartName="/xl/charts/chart99.xml" ContentType="application/vnd.openxmlformats-officedocument.drawingml.chart+xml"/>
  <Override PartName="/xl/drawings/drawing123.xml" ContentType="application/vnd.openxmlformats-officedocument.drawing+xml"/>
  <Override PartName="/xl/charts/chart100.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101.xml" ContentType="application/vnd.openxmlformats-officedocument.drawingml.chart+xml"/>
  <Override PartName="/xl/drawings/drawing126.xml" ContentType="application/vnd.openxmlformats-officedocument.drawing+xml"/>
  <Override PartName="/xl/charts/chart102.xml" ContentType="application/vnd.openxmlformats-officedocument.drawingml.chart+xml"/>
  <Override PartName="/xl/drawings/drawing127.xml" ContentType="application/vnd.openxmlformats-officedocument.drawing+xml"/>
  <Override PartName="/xl/charts/chart103.xml" ContentType="application/vnd.openxmlformats-officedocument.drawingml.chart+xml"/>
  <Override PartName="/xl/drawings/drawing128.xml" ContentType="application/vnd.openxmlformats-officedocument.drawing+xml"/>
  <Override PartName="/xl/charts/chart104.xml" ContentType="application/vnd.openxmlformats-officedocument.drawingml.chart+xml"/>
  <Override PartName="/xl/theme/themeOverride24.xml" ContentType="application/vnd.openxmlformats-officedocument.themeOverride+xml"/>
  <Override PartName="/xl/drawings/drawing129.xml" ContentType="application/vnd.openxmlformats-officedocument.drawingml.chartshapes+xml"/>
  <Override PartName="/xl/drawings/drawing130.xml" ContentType="application/vnd.openxmlformats-officedocument.drawing+xml"/>
  <Override PartName="/xl/charts/chart105.xml" ContentType="application/vnd.openxmlformats-officedocument.drawingml.chart+xml"/>
  <Override PartName="/xl/drawings/drawing13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mc:AlternateContent xmlns:mc="http://schemas.openxmlformats.org/markup-compatibility/2006">
    <mc:Choice Requires="x15">
      <x15ac:absPath xmlns:x15ac="http://schemas.microsoft.com/office/spreadsheetml/2010/11/ac" url="https://sportal.bank.gov.ua/sites/Monetary/Shared Documents/Tables and Charts_на заміну/"/>
    </mc:Choice>
  </mc:AlternateContent>
  <bookViews>
    <workbookView xWindow="0" yWindow="0" windowWidth="28800" windowHeight="11475" tabRatio="803"/>
  </bookViews>
  <sheets>
    <sheet name="Content" sheetId="1" r:id="rId1"/>
    <sheet name="0" sheetId="370" r:id="rId2"/>
    <sheet name="1.1" sheetId="70" r:id="rId3"/>
    <sheet name="1.2" sheetId="71" r:id="rId4"/>
    <sheet name="1.3" sheetId="72" r:id="rId5"/>
    <sheet name="1.4" sheetId="73" r:id="rId6"/>
    <sheet name="1.5" sheetId="74" r:id="rId7"/>
    <sheet name="1.6" sheetId="76" r:id="rId8"/>
    <sheet name="1.7" sheetId="77" r:id="rId9"/>
    <sheet name="1.8" sheetId="78" r:id="rId10"/>
    <sheet name="1.9" sheetId="79" r:id="rId11"/>
    <sheet name="1.10" sheetId="80" r:id="rId12"/>
    <sheet name="1.11" sheetId="81" r:id="rId13"/>
    <sheet name="1.12" sheetId="353" r:id="rId14"/>
    <sheet name="1.13" sheetId="83" r:id="rId15"/>
    <sheet name="1.14" sheetId="82" r:id="rId16"/>
    <sheet name="B.1.1" sheetId="85" r:id="rId17"/>
    <sheet name="B.1.2" sheetId="88" r:id="rId18"/>
    <sheet name="B.1.3" sheetId="162" r:id="rId19"/>
    <sheet name="B.1.4" sheetId="266" r:id="rId20"/>
    <sheet name="B.1.5" sheetId="352" r:id="rId21"/>
    <sheet name="2.1.1" sheetId="165" r:id="rId22"/>
    <sheet name="2.1.2" sheetId="166" r:id="rId23"/>
    <sheet name="2.1.3" sheetId="167" r:id="rId24"/>
    <sheet name="2.1.4" sheetId="329" r:id="rId25"/>
    <sheet name="2.1.5" sheetId="168" r:id="rId26"/>
    <sheet name="2.1.6" sheetId="170" r:id="rId27"/>
    <sheet name="2.1.7" sheetId="172" r:id="rId28"/>
    <sheet name="2.1.8" sheetId="253" r:id="rId29"/>
    <sheet name="2.1.9" sheetId="251" r:id="rId30"/>
    <sheet name="В.2.1" sheetId="339" r:id="rId31"/>
    <sheet name="В.2.2" sheetId="340" r:id="rId32"/>
    <sheet name="В.2.3" sheetId="341" r:id="rId33"/>
    <sheet name="В.2.4" sheetId="342" r:id="rId34"/>
    <sheet name="В.2.5" sheetId="343" r:id="rId35"/>
    <sheet name="2.2.1" sheetId="330" r:id="rId36"/>
    <sheet name="2.2.2" sheetId="350" r:id="rId37"/>
    <sheet name="2.2.3" sheetId="351" r:id="rId38"/>
    <sheet name="2.2.4" sheetId="333" r:id="rId39"/>
    <sheet name="2.2.5" sheetId="334" r:id="rId40"/>
    <sheet name="2.2.6" sheetId="335" r:id="rId41"/>
    <sheet name="2.2.7" sheetId="336" r:id="rId42"/>
    <sheet name="2.2.8" sheetId="337" r:id="rId43"/>
    <sheet name="2.3.1" sheetId="358" r:id="rId44"/>
    <sheet name="2.3.2" sheetId="359" r:id="rId45"/>
    <sheet name="2.3.3" sheetId="360" r:id="rId46"/>
    <sheet name="2.3.4" sheetId="361" r:id="rId47"/>
    <sheet name="2.3.5" sheetId="362" r:id="rId48"/>
    <sheet name="2.3.6" sheetId="363" r:id="rId49"/>
    <sheet name="В.3.1" sheetId="365" r:id="rId50"/>
    <sheet name="В.3.2" sheetId="366" r:id="rId51"/>
    <sheet name="В.3.3" sheetId="367" r:id="rId52"/>
    <sheet name="В.3.4" sheetId="369" r:id="rId53"/>
    <sheet name="2.4.1 " sheetId="354" r:id="rId54"/>
    <sheet name="2.4.2 " sheetId="355" r:id="rId55"/>
    <sheet name="2.4.3 " sheetId="356" r:id="rId56"/>
    <sheet name="2.4.4" sheetId="315" r:id="rId57"/>
    <sheet name="2.4.5" sheetId="318" r:id="rId58"/>
    <sheet name="2.4.6" sheetId="319" r:id="rId59"/>
    <sheet name="2.4.7" sheetId="320" r:id="rId60"/>
    <sheet name="2.5.1" sheetId="15" r:id="rId61"/>
    <sheet name="2.5.2" sheetId="17" r:id="rId62"/>
    <sheet name="2.5.3" sheetId="19" r:id="rId63"/>
    <sheet name="2.5.4" sheetId="20" r:id="rId64"/>
    <sheet name="2.5.5" sheetId="22" r:id="rId65"/>
    <sheet name="2.5.6" sheetId="328" r:id="rId66"/>
    <sheet name="2.5.7" sheetId="25" r:id="rId67"/>
    <sheet name="2.5.8" sheetId="26" r:id="rId68"/>
    <sheet name="2.5.9" sheetId="30" r:id="rId69"/>
    <sheet name="2.5.10" sheetId="29" r:id="rId70"/>
    <sheet name="2.5.11" sheetId="28" r:id="rId71"/>
    <sheet name="B.4.1" sheetId="308" r:id="rId72"/>
    <sheet name="B.4.T.1" sheetId="309" r:id="rId73"/>
    <sheet name="B.4.2" sheetId="310" r:id="rId74"/>
    <sheet name="B.4.3" sheetId="327" r:id="rId75"/>
    <sheet name="2.6.1" sheetId="282" r:id="rId76"/>
    <sheet name="2.6.2" sheetId="283" r:id="rId77"/>
    <sheet name="2.6.3" sheetId="284" r:id="rId78"/>
    <sheet name="2.6.4" sheetId="285" r:id="rId79"/>
    <sheet name="2.6.5" sheetId="286" r:id="rId80"/>
    <sheet name="2.6.6" sheetId="290" r:id="rId81"/>
    <sheet name="2.6.7" sheetId="371" r:id="rId82"/>
    <sheet name="2.6.8" sheetId="289" r:id="rId83"/>
    <sheet name="2.6.9" sheetId="288" r:id="rId84"/>
    <sheet name="2.6.10" sheetId="291" r:id="rId85"/>
    <sheet name="2.6.11" sheetId="292" r:id="rId86"/>
    <sheet name="3.1.1" sheetId="179" r:id="rId87"/>
    <sheet name="3.1.2" sheetId="153" r:id="rId88"/>
    <sheet name="3.1.3" sheetId="357" r:id="rId89"/>
    <sheet name="3.1.4" sheetId="154" r:id="rId90"/>
    <sheet name="3.1.5" sheetId="155" r:id="rId91"/>
    <sheet name="3.1.6" sheetId="156" r:id="rId92"/>
    <sheet name="3.2.1" sheetId="146" r:id="rId93"/>
    <sheet name="3.2.2" sheetId="147" r:id="rId94"/>
    <sheet name="3.2.3" sheetId="148" r:id="rId95"/>
    <sheet name="3.2.4" sheetId="180" r:id="rId96"/>
    <sheet name="3.2.5" sheetId="344" r:id="rId97"/>
    <sheet name="3.2.6" sheetId="161" r:id="rId98"/>
    <sheet name="3.2.7" sheetId="151" r:id="rId99"/>
    <sheet name="3.2.8" sheetId="152" r:id="rId100"/>
    <sheet name="3.3.1" sheetId="345" r:id="rId101"/>
    <sheet name="3.3.2" sheetId="186" r:id="rId102"/>
    <sheet name="3.3.3" sheetId="347" r:id="rId103"/>
    <sheet name="3.3.4" sheetId="348" r:id="rId104"/>
    <sheet name="3.3.5" sheetId="349" r:id="rId105"/>
    <sheet name="3.4.1" sheetId="298" r:id="rId106"/>
    <sheet name="3.4.2" sheetId="364" r:id="rId107"/>
    <sheet name="3.4.3" sheetId="300" r:id="rId108"/>
    <sheet name="В.5.1" sheetId="373" r:id="rId109"/>
    <sheet name="3.5.1" sheetId="159" r:id="rId110"/>
    <sheet name="3.5.2" sheetId="157" r:id="rId111"/>
    <sheet name="Macro Forecast" sheetId="374" r:id="rId112"/>
  </sheets>
  <externalReferences>
    <externalReference r:id="rId113"/>
    <externalReference r:id="rId114"/>
    <externalReference r:id="rId115"/>
  </externalReferences>
  <definedNames>
    <definedName name="____________________t06" localSheetId="1" hidden="1">{#N/A,#N/A,FALSE,"т04"}</definedName>
    <definedName name="____________________t06" localSheetId="35" hidden="1">{#N/A,#N/A,FALSE,"т04"}</definedName>
    <definedName name="____________________t06" localSheetId="36" hidden="1">{#N/A,#N/A,FALSE,"т04"}</definedName>
    <definedName name="____________________t06" localSheetId="37" hidden="1">{#N/A,#N/A,FALSE,"т04"}</definedName>
    <definedName name="____________________t06" localSheetId="38" hidden="1">{#N/A,#N/A,FALSE,"т04"}</definedName>
    <definedName name="____________________t06" localSheetId="39" hidden="1">{#N/A,#N/A,FALSE,"т04"}</definedName>
    <definedName name="____________________t06" localSheetId="40" hidden="1">{#N/A,#N/A,FALSE,"т04"}</definedName>
    <definedName name="____________________t06" localSheetId="41" hidden="1">{#N/A,#N/A,FALSE,"т04"}</definedName>
    <definedName name="____________________t06" localSheetId="42" hidden="1">{#N/A,#N/A,FALSE,"т04"}</definedName>
    <definedName name="____________________t06" localSheetId="47" hidden="1">{#N/A,#N/A,FALSE,"т04"}</definedName>
    <definedName name="____________________t06" localSheetId="53" hidden="1">{#N/A,#N/A,FALSE,"т04"}</definedName>
    <definedName name="____________________t06" localSheetId="84" hidden="1">{#N/A,#N/A,FALSE,"т04"}</definedName>
    <definedName name="____________________t06" localSheetId="85" hidden="1">{#N/A,#N/A,FALSE,"т04"}</definedName>
    <definedName name="____________________t06" localSheetId="76" hidden="1">{#N/A,#N/A,FALSE,"т04"}</definedName>
    <definedName name="____________________t06" localSheetId="80" hidden="1">{#N/A,#N/A,FALSE,"т04"}</definedName>
    <definedName name="____________________t06" localSheetId="81" hidden="1">{#N/A,#N/A,FALSE,"т04"}</definedName>
    <definedName name="____________________t06" localSheetId="82" hidden="1">{#N/A,#N/A,FALSE,"т04"}</definedName>
    <definedName name="____________________t06" localSheetId="83" hidden="1">{#N/A,#N/A,FALSE,"т04"}</definedName>
    <definedName name="____________________t06" localSheetId="86" hidden="1">{#N/A,#N/A,FALSE,"т04"}</definedName>
    <definedName name="____________________t06" localSheetId="95" hidden="1">{#N/A,#N/A,FALSE,"т04"}</definedName>
    <definedName name="____________________t06" localSheetId="96" hidden="1">{#N/A,#N/A,FALSE,"т04"}</definedName>
    <definedName name="____________________t06" localSheetId="100" hidden="1">{#N/A,#N/A,FALSE,"т04"}</definedName>
    <definedName name="____________________t06" localSheetId="102" hidden="1">{#N/A,#N/A,FALSE,"т04"}</definedName>
    <definedName name="____________________t06" localSheetId="103" hidden="1">{#N/A,#N/A,FALSE,"т04"}</definedName>
    <definedName name="____________________t06" localSheetId="104" hidden="1">{#N/A,#N/A,FALSE,"т04"}</definedName>
    <definedName name="____________________t06" localSheetId="105" hidden="1">{#N/A,#N/A,FALSE,"т04"}</definedName>
    <definedName name="____________________t06" localSheetId="18" hidden="1">{#N/A,#N/A,FALSE,"т04"}</definedName>
    <definedName name="____________________t06" localSheetId="19" hidden="1">{#N/A,#N/A,FALSE,"т04"}</definedName>
    <definedName name="____________________t06" localSheetId="74" hidden="1">{#N/A,#N/A,FALSE,"т04"}</definedName>
    <definedName name="____________________t06" hidden="1">{#N/A,#N/A,FALSE,"т04"}</definedName>
    <definedName name="___________________t04" localSheetId="1" hidden="1">{#N/A,#N/A,FALSE,"т04"}</definedName>
    <definedName name="___________________t04" localSheetId="35" hidden="1">{#N/A,#N/A,FALSE,"т04"}</definedName>
    <definedName name="___________________t04" localSheetId="36" hidden="1">{#N/A,#N/A,FALSE,"т04"}</definedName>
    <definedName name="___________________t04" localSheetId="37" hidden="1">{#N/A,#N/A,FALSE,"т04"}</definedName>
    <definedName name="___________________t04" localSheetId="38" hidden="1">{#N/A,#N/A,FALSE,"т04"}</definedName>
    <definedName name="___________________t04" localSheetId="39" hidden="1">{#N/A,#N/A,FALSE,"т04"}</definedName>
    <definedName name="___________________t04" localSheetId="40" hidden="1">{#N/A,#N/A,FALSE,"т04"}</definedName>
    <definedName name="___________________t04" localSheetId="41" hidden="1">{#N/A,#N/A,FALSE,"т04"}</definedName>
    <definedName name="___________________t04" localSheetId="42" hidden="1">{#N/A,#N/A,FALSE,"т04"}</definedName>
    <definedName name="___________________t04" localSheetId="47" hidden="1">{#N/A,#N/A,FALSE,"т04"}</definedName>
    <definedName name="___________________t04" localSheetId="53" hidden="1">{#N/A,#N/A,FALSE,"т04"}</definedName>
    <definedName name="___________________t04" localSheetId="84" hidden="1">{#N/A,#N/A,FALSE,"т04"}</definedName>
    <definedName name="___________________t04" localSheetId="85" hidden="1">{#N/A,#N/A,FALSE,"т04"}</definedName>
    <definedName name="___________________t04" localSheetId="76" hidden="1">{#N/A,#N/A,FALSE,"т04"}</definedName>
    <definedName name="___________________t04" localSheetId="80" hidden="1">{#N/A,#N/A,FALSE,"т04"}</definedName>
    <definedName name="___________________t04" localSheetId="81" hidden="1">{#N/A,#N/A,FALSE,"т04"}</definedName>
    <definedName name="___________________t04" localSheetId="82" hidden="1">{#N/A,#N/A,FALSE,"т04"}</definedName>
    <definedName name="___________________t04" localSheetId="83" hidden="1">{#N/A,#N/A,FALSE,"т04"}</definedName>
    <definedName name="___________________t04" localSheetId="86" hidden="1">{#N/A,#N/A,FALSE,"т04"}</definedName>
    <definedName name="___________________t04" localSheetId="95" hidden="1">{#N/A,#N/A,FALSE,"т04"}</definedName>
    <definedName name="___________________t04" localSheetId="96" hidden="1">{#N/A,#N/A,FALSE,"т04"}</definedName>
    <definedName name="___________________t04" localSheetId="100" hidden="1">{#N/A,#N/A,FALSE,"т04"}</definedName>
    <definedName name="___________________t04" localSheetId="102" hidden="1">{#N/A,#N/A,FALSE,"т04"}</definedName>
    <definedName name="___________________t04" localSheetId="103" hidden="1">{#N/A,#N/A,FALSE,"т04"}</definedName>
    <definedName name="___________________t04" localSheetId="104" hidden="1">{#N/A,#N/A,FALSE,"т04"}</definedName>
    <definedName name="___________________t04" localSheetId="105" hidden="1">{#N/A,#N/A,FALSE,"т04"}</definedName>
    <definedName name="___________________t04" localSheetId="18" hidden="1">{#N/A,#N/A,FALSE,"т04"}</definedName>
    <definedName name="___________________t04" localSheetId="19" hidden="1">{#N/A,#N/A,FALSE,"т04"}</definedName>
    <definedName name="___________________t04" localSheetId="74" hidden="1">{#N/A,#N/A,FALSE,"т04"}</definedName>
    <definedName name="___________________t04" hidden="1">{#N/A,#N/A,FALSE,"т04"}</definedName>
    <definedName name="___________________t06" localSheetId="1" hidden="1">{#N/A,#N/A,FALSE,"т04"}</definedName>
    <definedName name="___________________t06" localSheetId="35" hidden="1">{#N/A,#N/A,FALSE,"т04"}</definedName>
    <definedName name="___________________t06" localSheetId="36" hidden="1">{#N/A,#N/A,FALSE,"т04"}</definedName>
    <definedName name="___________________t06" localSheetId="37" hidden="1">{#N/A,#N/A,FALSE,"т04"}</definedName>
    <definedName name="___________________t06" localSheetId="38" hidden="1">{#N/A,#N/A,FALSE,"т04"}</definedName>
    <definedName name="___________________t06" localSheetId="39" hidden="1">{#N/A,#N/A,FALSE,"т04"}</definedName>
    <definedName name="___________________t06" localSheetId="40" hidden="1">{#N/A,#N/A,FALSE,"т04"}</definedName>
    <definedName name="___________________t06" localSheetId="41" hidden="1">{#N/A,#N/A,FALSE,"т04"}</definedName>
    <definedName name="___________________t06" localSheetId="42" hidden="1">{#N/A,#N/A,FALSE,"т04"}</definedName>
    <definedName name="___________________t06" localSheetId="47" hidden="1">{#N/A,#N/A,FALSE,"т04"}</definedName>
    <definedName name="___________________t06" localSheetId="53" hidden="1">{#N/A,#N/A,FALSE,"т04"}</definedName>
    <definedName name="___________________t06" localSheetId="84" hidden="1">{#N/A,#N/A,FALSE,"т04"}</definedName>
    <definedName name="___________________t06" localSheetId="85" hidden="1">{#N/A,#N/A,FALSE,"т04"}</definedName>
    <definedName name="___________________t06" localSheetId="76" hidden="1">{#N/A,#N/A,FALSE,"т04"}</definedName>
    <definedName name="___________________t06" localSheetId="80" hidden="1">{#N/A,#N/A,FALSE,"т04"}</definedName>
    <definedName name="___________________t06" localSheetId="81" hidden="1">{#N/A,#N/A,FALSE,"т04"}</definedName>
    <definedName name="___________________t06" localSheetId="82" hidden="1">{#N/A,#N/A,FALSE,"т04"}</definedName>
    <definedName name="___________________t06" localSheetId="83" hidden="1">{#N/A,#N/A,FALSE,"т04"}</definedName>
    <definedName name="___________________t06" localSheetId="86" hidden="1">{#N/A,#N/A,FALSE,"т04"}</definedName>
    <definedName name="___________________t06" localSheetId="95" hidden="1">{#N/A,#N/A,FALSE,"т04"}</definedName>
    <definedName name="___________________t06" localSheetId="96" hidden="1">{#N/A,#N/A,FALSE,"т04"}</definedName>
    <definedName name="___________________t06" localSheetId="100" hidden="1">{#N/A,#N/A,FALSE,"т04"}</definedName>
    <definedName name="___________________t06" localSheetId="102" hidden="1">{#N/A,#N/A,FALSE,"т04"}</definedName>
    <definedName name="___________________t06" localSheetId="103" hidden="1">{#N/A,#N/A,FALSE,"т04"}</definedName>
    <definedName name="___________________t06" localSheetId="104" hidden="1">{#N/A,#N/A,FALSE,"т04"}</definedName>
    <definedName name="___________________t06" localSheetId="105" hidden="1">{#N/A,#N/A,FALSE,"т04"}</definedName>
    <definedName name="___________________t06" localSheetId="18" hidden="1">{#N/A,#N/A,FALSE,"т04"}</definedName>
    <definedName name="___________________t06" localSheetId="19" hidden="1">{#N/A,#N/A,FALSE,"т04"}</definedName>
    <definedName name="___________________t06" localSheetId="74" hidden="1">{#N/A,#N/A,FALSE,"т04"}</definedName>
    <definedName name="___________________t06" hidden="1">{#N/A,#N/A,FALSE,"т04"}</definedName>
    <definedName name="__________________t04" localSheetId="1" hidden="1">{#N/A,#N/A,FALSE,"т04"}</definedName>
    <definedName name="__________________t04" localSheetId="35" hidden="1">{#N/A,#N/A,FALSE,"т04"}</definedName>
    <definedName name="__________________t04" localSheetId="36" hidden="1">{#N/A,#N/A,FALSE,"т04"}</definedName>
    <definedName name="__________________t04" localSheetId="37" hidden="1">{#N/A,#N/A,FALSE,"т04"}</definedName>
    <definedName name="__________________t04" localSheetId="38" hidden="1">{#N/A,#N/A,FALSE,"т04"}</definedName>
    <definedName name="__________________t04" localSheetId="39" hidden="1">{#N/A,#N/A,FALSE,"т04"}</definedName>
    <definedName name="__________________t04" localSheetId="40" hidden="1">{#N/A,#N/A,FALSE,"т04"}</definedName>
    <definedName name="__________________t04" localSheetId="41" hidden="1">{#N/A,#N/A,FALSE,"т04"}</definedName>
    <definedName name="__________________t04" localSheetId="42" hidden="1">{#N/A,#N/A,FALSE,"т04"}</definedName>
    <definedName name="__________________t04" localSheetId="47" hidden="1">{#N/A,#N/A,FALSE,"т04"}</definedName>
    <definedName name="__________________t04" localSheetId="53" hidden="1">{#N/A,#N/A,FALSE,"т04"}</definedName>
    <definedName name="__________________t04" localSheetId="84" hidden="1">{#N/A,#N/A,FALSE,"т04"}</definedName>
    <definedName name="__________________t04" localSheetId="85" hidden="1">{#N/A,#N/A,FALSE,"т04"}</definedName>
    <definedName name="__________________t04" localSheetId="76" hidden="1">{#N/A,#N/A,FALSE,"т04"}</definedName>
    <definedName name="__________________t04" localSheetId="80" hidden="1">{#N/A,#N/A,FALSE,"т04"}</definedName>
    <definedName name="__________________t04" localSheetId="81" hidden="1">{#N/A,#N/A,FALSE,"т04"}</definedName>
    <definedName name="__________________t04" localSheetId="82" hidden="1">{#N/A,#N/A,FALSE,"т04"}</definedName>
    <definedName name="__________________t04" localSheetId="83" hidden="1">{#N/A,#N/A,FALSE,"т04"}</definedName>
    <definedName name="__________________t04" localSheetId="86" hidden="1">{#N/A,#N/A,FALSE,"т04"}</definedName>
    <definedName name="__________________t04" localSheetId="95" hidden="1">{#N/A,#N/A,FALSE,"т04"}</definedName>
    <definedName name="__________________t04" localSheetId="96" hidden="1">{#N/A,#N/A,FALSE,"т04"}</definedName>
    <definedName name="__________________t04" localSheetId="100" hidden="1">{#N/A,#N/A,FALSE,"т04"}</definedName>
    <definedName name="__________________t04" localSheetId="102" hidden="1">{#N/A,#N/A,FALSE,"т04"}</definedName>
    <definedName name="__________________t04" localSheetId="103" hidden="1">{#N/A,#N/A,FALSE,"т04"}</definedName>
    <definedName name="__________________t04" localSheetId="104" hidden="1">{#N/A,#N/A,FALSE,"т04"}</definedName>
    <definedName name="__________________t04" localSheetId="105" hidden="1">{#N/A,#N/A,FALSE,"т04"}</definedName>
    <definedName name="__________________t04" localSheetId="18" hidden="1">{#N/A,#N/A,FALSE,"т04"}</definedName>
    <definedName name="__________________t04" localSheetId="19" hidden="1">{#N/A,#N/A,FALSE,"т04"}</definedName>
    <definedName name="__________________t04" localSheetId="74" hidden="1">{#N/A,#N/A,FALSE,"т04"}</definedName>
    <definedName name="__________________t04" hidden="1">{#N/A,#N/A,FALSE,"т04"}</definedName>
    <definedName name="__________________t06" localSheetId="1" hidden="1">{#N/A,#N/A,FALSE,"т04"}</definedName>
    <definedName name="__________________t06" localSheetId="35" hidden="1">{#N/A,#N/A,FALSE,"т04"}</definedName>
    <definedName name="__________________t06" localSheetId="36" hidden="1">{#N/A,#N/A,FALSE,"т04"}</definedName>
    <definedName name="__________________t06" localSheetId="37" hidden="1">{#N/A,#N/A,FALSE,"т04"}</definedName>
    <definedName name="__________________t06" localSheetId="38" hidden="1">{#N/A,#N/A,FALSE,"т04"}</definedName>
    <definedName name="__________________t06" localSheetId="39" hidden="1">{#N/A,#N/A,FALSE,"т04"}</definedName>
    <definedName name="__________________t06" localSheetId="40" hidden="1">{#N/A,#N/A,FALSE,"т04"}</definedName>
    <definedName name="__________________t06" localSheetId="41" hidden="1">{#N/A,#N/A,FALSE,"т04"}</definedName>
    <definedName name="__________________t06" localSheetId="42" hidden="1">{#N/A,#N/A,FALSE,"т04"}</definedName>
    <definedName name="__________________t06" localSheetId="47" hidden="1">{#N/A,#N/A,FALSE,"т04"}</definedName>
    <definedName name="__________________t06" localSheetId="53" hidden="1">{#N/A,#N/A,FALSE,"т04"}</definedName>
    <definedName name="__________________t06" localSheetId="84" hidden="1">{#N/A,#N/A,FALSE,"т04"}</definedName>
    <definedName name="__________________t06" localSheetId="85" hidden="1">{#N/A,#N/A,FALSE,"т04"}</definedName>
    <definedName name="__________________t06" localSheetId="76" hidden="1">{#N/A,#N/A,FALSE,"т04"}</definedName>
    <definedName name="__________________t06" localSheetId="80" hidden="1">{#N/A,#N/A,FALSE,"т04"}</definedName>
    <definedName name="__________________t06" localSheetId="81" hidden="1">{#N/A,#N/A,FALSE,"т04"}</definedName>
    <definedName name="__________________t06" localSheetId="82" hidden="1">{#N/A,#N/A,FALSE,"т04"}</definedName>
    <definedName name="__________________t06" localSheetId="83" hidden="1">{#N/A,#N/A,FALSE,"т04"}</definedName>
    <definedName name="__________________t06" localSheetId="86" hidden="1">{#N/A,#N/A,FALSE,"т04"}</definedName>
    <definedName name="__________________t06" localSheetId="95" hidden="1">{#N/A,#N/A,FALSE,"т04"}</definedName>
    <definedName name="__________________t06" localSheetId="96" hidden="1">{#N/A,#N/A,FALSE,"т04"}</definedName>
    <definedName name="__________________t06" localSheetId="100" hidden="1">{#N/A,#N/A,FALSE,"т04"}</definedName>
    <definedName name="__________________t06" localSheetId="102" hidden="1">{#N/A,#N/A,FALSE,"т04"}</definedName>
    <definedName name="__________________t06" localSheetId="103" hidden="1">{#N/A,#N/A,FALSE,"т04"}</definedName>
    <definedName name="__________________t06" localSheetId="104" hidden="1">{#N/A,#N/A,FALSE,"т04"}</definedName>
    <definedName name="__________________t06" localSheetId="105" hidden="1">{#N/A,#N/A,FALSE,"т04"}</definedName>
    <definedName name="__________________t06" localSheetId="18" hidden="1">{#N/A,#N/A,FALSE,"т04"}</definedName>
    <definedName name="__________________t06" localSheetId="19" hidden="1">{#N/A,#N/A,FALSE,"т04"}</definedName>
    <definedName name="__________________t06" localSheetId="74" hidden="1">{#N/A,#N/A,FALSE,"т04"}</definedName>
    <definedName name="__________________t06" hidden="1">{#N/A,#N/A,FALSE,"т04"}</definedName>
    <definedName name="_________________t04" localSheetId="1" hidden="1">{#N/A,#N/A,FALSE,"т04"}</definedName>
    <definedName name="_________________t04" localSheetId="35" hidden="1">{#N/A,#N/A,FALSE,"т04"}</definedName>
    <definedName name="_________________t04" localSheetId="36" hidden="1">{#N/A,#N/A,FALSE,"т04"}</definedName>
    <definedName name="_________________t04" localSheetId="37" hidden="1">{#N/A,#N/A,FALSE,"т04"}</definedName>
    <definedName name="_________________t04" localSheetId="38" hidden="1">{#N/A,#N/A,FALSE,"т04"}</definedName>
    <definedName name="_________________t04" localSheetId="39" hidden="1">{#N/A,#N/A,FALSE,"т04"}</definedName>
    <definedName name="_________________t04" localSheetId="40" hidden="1">{#N/A,#N/A,FALSE,"т04"}</definedName>
    <definedName name="_________________t04" localSheetId="41" hidden="1">{#N/A,#N/A,FALSE,"т04"}</definedName>
    <definedName name="_________________t04" localSheetId="42" hidden="1">{#N/A,#N/A,FALSE,"т04"}</definedName>
    <definedName name="_________________t04" localSheetId="47" hidden="1">{#N/A,#N/A,FALSE,"т04"}</definedName>
    <definedName name="_________________t04" localSheetId="53" hidden="1">{#N/A,#N/A,FALSE,"т04"}</definedName>
    <definedName name="_________________t04" localSheetId="84" hidden="1">{#N/A,#N/A,FALSE,"т04"}</definedName>
    <definedName name="_________________t04" localSheetId="85" hidden="1">{#N/A,#N/A,FALSE,"т04"}</definedName>
    <definedName name="_________________t04" localSheetId="76" hidden="1">{#N/A,#N/A,FALSE,"т04"}</definedName>
    <definedName name="_________________t04" localSheetId="80" hidden="1">{#N/A,#N/A,FALSE,"т04"}</definedName>
    <definedName name="_________________t04" localSheetId="81" hidden="1">{#N/A,#N/A,FALSE,"т04"}</definedName>
    <definedName name="_________________t04" localSheetId="82" hidden="1">{#N/A,#N/A,FALSE,"т04"}</definedName>
    <definedName name="_________________t04" localSheetId="83" hidden="1">{#N/A,#N/A,FALSE,"т04"}</definedName>
    <definedName name="_________________t04" localSheetId="86" hidden="1">{#N/A,#N/A,FALSE,"т04"}</definedName>
    <definedName name="_________________t04" localSheetId="95" hidden="1">{#N/A,#N/A,FALSE,"т04"}</definedName>
    <definedName name="_________________t04" localSheetId="96" hidden="1">{#N/A,#N/A,FALSE,"т04"}</definedName>
    <definedName name="_________________t04" localSheetId="100" hidden="1">{#N/A,#N/A,FALSE,"т04"}</definedName>
    <definedName name="_________________t04" localSheetId="102" hidden="1">{#N/A,#N/A,FALSE,"т04"}</definedName>
    <definedName name="_________________t04" localSheetId="103" hidden="1">{#N/A,#N/A,FALSE,"т04"}</definedName>
    <definedName name="_________________t04" localSheetId="104" hidden="1">{#N/A,#N/A,FALSE,"т04"}</definedName>
    <definedName name="_________________t04" localSheetId="105" hidden="1">{#N/A,#N/A,FALSE,"т04"}</definedName>
    <definedName name="_________________t04" localSheetId="18" hidden="1">{#N/A,#N/A,FALSE,"т04"}</definedName>
    <definedName name="_________________t04" localSheetId="19" hidden="1">{#N/A,#N/A,FALSE,"т04"}</definedName>
    <definedName name="_________________t04" localSheetId="74" hidden="1">{#N/A,#N/A,FALSE,"т04"}</definedName>
    <definedName name="_________________t04" hidden="1">{#N/A,#N/A,FALSE,"т04"}</definedName>
    <definedName name="_________________t06" localSheetId="1" hidden="1">{#N/A,#N/A,FALSE,"т04"}</definedName>
    <definedName name="_________________t06" localSheetId="35" hidden="1">{#N/A,#N/A,FALSE,"т04"}</definedName>
    <definedName name="_________________t06" localSheetId="36" hidden="1">{#N/A,#N/A,FALSE,"т04"}</definedName>
    <definedName name="_________________t06" localSheetId="37" hidden="1">{#N/A,#N/A,FALSE,"т04"}</definedName>
    <definedName name="_________________t06" localSheetId="38" hidden="1">{#N/A,#N/A,FALSE,"т04"}</definedName>
    <definedName name="_________________t06" localSheetId="39" hidden="1">{#N/A,#N/A,FALSE,"т04"}</definedName>
    <definedName name="_________________t06" localSheetId="40" hidden="1">{#N/A,#N/A,FALSE,"т04"}</definedName>
    <definedName name="_________________t06" localSheetId="41" hidden="1">{#N/A,#N/A,FALSE,"т04"}</definedName>
    <definedName name="_________________t06" localSheetId="42" hidden="1">{#N/A,#N/A,FALSE,"т04"}</definedName>
    <definedName name="_________________t06" localSheetId="47" hidden="1">{#N/A,#N/A,FALSE,"т04"}</definedName>
    <definedName name="_________________t06" localSheetId="53" hidden="1">{#N/A,#N/A,FALSE,"т04"}</definedName>
    <definedName name="_________________t06" localSheetId="84" hidden="1">{#N/A,#N/A,FALSE,"т04"}</definedName>
    <definedName name="_________________t06" localSheetId="85" hidden="1">{#N/A,#N/A,FALSE,"т04"}</definedName>
    <definedName name="_________________t06" localSheetId="76" hidden="1">{#N/A,#N/A,FALSE,"т04"}</definedName>
    <definedName name="_________________t06" localSheetId="80" hidden="1">{#N/A,#N/A,FALSE,"т04"}</definedName>
    <definedName name="_________________t06" localSheetId="81" hidden="1">{#N/A,#N/A,FALSE,"т04"}</definedName>
    <definedName name="_________________t06" localSheetId="82" hidden="1">{#N/A,#N/A,FALSE,"т04"}</definedName>
    <definedName name="_________________t06" localSheetId="83" hidden="1">{#N/A,#N/A,FALSE,"т04"}</definedName>
    <definedName name="_________________t06" localSheetId="86" hidden="1">{#N/A,#N/A,FALSE,"т04"}</definedName>
    <definedName name="_________________t06" localSheetId="95" hidden="1">{#N/A,#N/A,FALSE,"т04"}</definedName>
    <definedName name="_________________t06" localSheetId="96" hidden="1">{#N/A,#N/A,FALSE,"т04"}</definedName>
    <definedName name="_________________t06" localSheetId="100" hidden="1">{#N/A,#N/A,FALSE,"т04"}</definedName>
    <definedName name="_________________t06" localSheetId="102" hidden="1">{#N/A,#N/A,FALSE,"т04"}</definedName>
    <definedName name="_________________t06" localSheetId="103" hidden="1">{#N/A,#N/A,FALSE,"т04"}</definedName>
    <definedName name="_________________t06" localSheetId="104" hidden="1">{#N/A,#N/A,FALSE,"т04"}</definedName>
    <definedName name="_________________t06" localSheetId="105" hidden="1">{#N/A,#N/A,FALSE,"т04"}</definedName>
    <definedName name="_________________t06" localSheetId="18" hidden="1">{#N/A,#N/A,FALSE,"т04"}</definedName>
    <definedName name="_________________t06" localSheetId="19" hidden="1">{#N/A,#N/A,FALSE,"т04"}</definedName>
    <definedName name="_________________t06" localSheetId="74" hidden="1">{#N/A,#N/A,FALSE,"т04"}</definedName>
    <definedName name="_________________t06" hidden="1">{#N/A,#N/A,FALSE,"т04"}</definedName>
    <definedName name="________________t04" localSheetId="1" hidden="1">{#N/A,#N/A,FALSE,"т04"}</definedName>
    <definedName name="________________t04" localSheetId="35" hidden="1">{#N/A,#N/A,FALSE,"т04"}</definedName>
    <definedName name="________________t04" localSheetId="36" hidden="1">{#N/A,#N/A,FALSE,"т04"}</definedName>
    <definedName name="________________t04" localSheetId="37" hidden="1">{#N/A,#N/A,FALSE,"т04"}</definedName>
    <definedName name="________________t04" localSheetId="38" hidden="1">{#N/A,#N/A,FALSE,"т04"}</definedName>
    <definedName name="________________t04" localSheetId="39" hidden="1">{#N/A,#N/A,FALSE,"т04"}</definedName>
    <definedName name="________________t04" localSheetId="40" hidden="1">{#N/A,#N/A,FALSE,"т04"}</definedName>
    <definedName name="________________t04" localSheetId="41" hidden="1">{#N/A,#N/A,FALSE,"т04"}</definedName>
    <definedName name="________________t04" localSheetId="42" hidden="1">{#N/A,#N/A,FALSE,"т04"}</definedName>
    <definedName name="________________t04" localSheetId="47" hidden="1">{#N/A,#N/A,FALSE,"т04"}</definedName>
    <definedName name="________________t04" localSheetId="53" hidden="1">{#N/A,#N/A,FALSE,"т04"}</definedName>
    <definedName name="________________t04" localSheetId="84" hidden="1">{#N/A,#N/A,FALSE,"т04"}</definedName>
    <definedName name="________________t04" localSheetId="85" hidden="1">{#N/A,#N/A,FALSE,"т04"}</definedName>
    <definedName name="________________t04" localSheetId="76" hidden="1">{#N/A,#N/A,FALSE,"т04"}</definedName>
    <definedName name="________________t04" localSheetId="80" hidden="1">{#N/A,#N/A,FALSE,"т04"}</definedName>
    <definedName name="________________t04" localSheetId="81" hidden="1">{#N/A,#N/A,FALSE,"т04"}</definedName>
    <definedName name="________________t04" localSheetId="82" hidden="1">{#N/A,#N/A,FALSE,"т04"}</definedName>
    <definedName name="________________t04" localSheetId="83" hidden="1">{#N/A,#N/A,FALSE,"т04"}</definedName>
    <definedName name="________________t04" localSheetId="86" hidden="1">{#N/A,#N/A,FALSE,"т04"}</definedName>
    <definedName name="________________t04" localSheetId="95" hidden="1">{#N/A,#N/A,FALSE,"т04"}</definedName>
    <definedName name="________________t04" localSheetId="96" hidden="1">{#N/A,#N/A,FALSE,"т04"}</definedName>
    <definedName name="________________t04" localSheetId="100" hidden="1">{#N/A,#N/A,FALSE,"т04"}</definedName>
    <definedName name="________________t04" localSheetId="102" hidden="1">{#N/A,#N/A,FALSE,"т04"}</definedName>
    <definedName name="________________t04" localSheetId="103" hidden="1">{#N/A,#N/A,FALSE,"т04"}</definedName>
    <definedName name="________________t04" localSheetId="104" hidden="1">{#N/A,#N/A,FALSE,"т04"}</definedName>
    <definedName name="________________t04" localSheetId="105" hidden="1">{#N/A,#N/A,FALSE,"т04"}</definedName>
    <definedName name="________________t04" localSheetId="18" hidden="1">{#N/A,#N/A,FALSE,"т04"}</definedName>
    <definedName name="________________t04" localSheetId="19" hidden="1">{#N/A,#N/A,FALSE,"т04"}</definedName>
    <definedName name="________________t04" localSheetId="74" hidden="1">{#N/A,#N/A,FALSE,"т04"}</definedName>
    <definedName name="________________t04" hidden="1">{#N/A,#N/A,FALSE,"т04"}</definedName>
    <definedName name="________________t06" localSheetId="1" hidden="1">{#N/A,#N/A,FALSE,"т04"}</definedName>
    <definedName name="________________t06" localSheetId="35" hidden="1">{#N/A,#N/A,FALSE,"т04"}</definedName>
    <definedName name="________________t06" localSheetId="36" hidden="1">{#N/A,#N/A,FALSE,"т04"}</definedName>
    <definedName name="________________t06" localSheetId="37" hidden="1">{#N/A,#N/A,FALSE,"т04"}</definedName>
    <definedName name="________________t06" localSheetId="38" hidden="1">{#N/A,#N/A,FALSE,"т04"}</definedName>
    <definedName name="________________t06" localSheetId="39" hidden="1">{#N/A,#N/A,FALSE,"т04"}</definedName>
    <definedName name="________________t06" localSheetId="40" hidden="1">{#N/A,#N/A,FALSE,"т04"}</definedName>
    <definedName name="________________t06" localSheetId="41" hidden="1">{#N/A,#N/A,FALSE,"т04"}</definedName>
    <definedName name="________________t06" localSheetId="42" hidden="1">{#N/A,#N/A,FALSE,"т04"}</definedName>
    <definedName name="________________t06" localSheetId="47" hidden="1">{#N/A,#N/A,FALSE,"т04"}</definedName>
    <definedName name="________________t06" localSheetId="53" hidden="1">{#N/A,#N/A,FALSE,"т04"}</definedName>
    <definedName name="________________t06" localSheetId="84" hidden="1">{#N/A,#N/A,FALSE,"т04"}</definedName>
    <definedName name="________________t06" localSheetId="85" hidden="1">{#N/A,#N/A,FALSE,"т04"}</definedName>
    <definedName name="________________t06" localSheetId="76" hidden="1">{#N/A,#N/A,FALSE,"т04"}</definedName>
    <definedName name="________________t06" localSheetId="80" hidden="1">{#N/A,#N/A,FALSE,"т04"}</definedName>
    <definedName name="________________t06" localSheetId="81" hidden="1">{#N/A,#N/A,FALSE,"т04"}</definedName>
    <definedName name="________________t06" localSheetId="82" hidden="1">{#N/A,#N/A,FALSE,"т04"}</definedName>
    <definedName name="________________t06" localSheetId="83" hidden="1">{#N/A,#N/A,FALSE,"т04"}</definedName>
    <definedName name="________________t06" localSheetId="86" hidden="1">{#N/A,#N/A,FALSE,"т04"}</definedName>
    <definedName name="________________t06" localSheetId="95" hidden="1">{#N/A,#N/A,FALSE,"т04"}</definedName>
    <definedName name="________________t06" localSheetId="96" hidden="1">{#N/A,#N/A,FALSE,"т04"}</definedName>
    <definedName name="________________t06" localSheetId="100" hidden="1">{#N/A,#N/A,FALSE,"т04"}</definedName>
    <definedName name="________________t06" localSheetId="102" hidden="1">{#N/A,#N/A,FALSE,"т04"}</definedName>
    <definedName name="________________t06" localSheetId="103" hidden="1">{#N/A,#N/A,FALSE,"т04"}</definedName>
    <definedName name="________________t06" localSheetId="104" hidden="1">{#N/A,#N/A,FALSE,"т04"}</definedName>
    <definedName name="________________t06" localSheetId="105" hidden="1">{#N/A,#N/A,FALSE,"т04"}</definedName>
    <definedName name="________________t06" localSheetId="18" hidden="1">{#N/A,#N/A,FALSE,"т04"}</definedName>
    <definedName name="________________t06" localSheetId="19" hidden="1">{#N/A,#N/A,FALSE,"т04"}</definedName>
    <definedName name="________________t06" localSheetId="74" hidden="1">{#N/A,#N/A,FALSE,"т04"}</definedName>
    <definedName name="________________t06" hidden="1">{#N/A,#N/A,FALSE,"т04"}</definedName>
    <definedName name="_______________t04" localSheetId="1" hidden="1">{#N/A,#N/A,FALSE,"т04"}</definedName>
    <definedName name="_______________t04" localSheetId="35" hidden="1">{#N/A,#N/A,FALSE,"т04"}</definedName>
    <definedName name="_______________t04" localSheetId="36" hidden="1">{#N/A,#N/A,FALSE,"т04"}</definedName>
    <definedName name="_______________t04" localSheetId="37" hidden="1">{#N/A,#N/A,FALSE,"т04"}</definedName>
    <definedName name="_______________t04" localSheetId="38" hidden="1">{#N/A,#N/A,FALSE,"т04"}</definedName>
    <definedName name="_______________t04" localSheetId="39" hidden="1">{#N/A,#N/A,FALSE,"т04"}</definedName>
    <definedName name="_______________t04" localSheetId="40" hidden="1">{#N/A,#N/A,FALSE,"т04"}</definedName>
    <definedName name="_______________t04" localSheetId="41" hidden="1">{#N/A,#N/A,FALSE,"т04"}</definedName>
    <definedName name="_______________t04" localSheetId="42" hidden="1">{#N/A,#N/A,FALSE,"т04"}</definedName>
    <definedName name="_______________t04" localSheetId="47" hidden="1">{#N/A,#N/A,FALSE,"т04"}</definedName>
    <definedName name="_______________t04" localSheetId="53" hidden="1">{#N/A,#N/A,FALSE,"т04"}</definedName>
    <definedName name="_______________t04" localSheetId="84" hidden="1">{#N/A,#N/A,FALSE,"т04"}</definedName>
    <definedName name="_______________t04" localSheetId="85" hidden="1">{#N/A,#N/A,FALSE,"т04"}</definedName>
    <definedName name="_______________t04" localSheetId="76" hidden="1">{#N/A,#N/A,FALSE,"т04"}</definedName>
    <definedName name="_______________t04" localSheetId="80" hidden="1">{#N/A,#N/A,FALSE,"т04"}</definedName>
    <definedName name="_______________t04" localSheetId="81" hidden="1">{#N/A,#N/A,FALSE,"т04"}</definedName>
    <definedName name="_______________t04" localSheetId="82" hidden="1">{#N/A,#N/A,FALSE,"т04"}</definedName>
    <definedName name="_______________t04" localSheetId="83" hidden="1">{#N/A,#N/A,FALSE,"т04"}</definedName>
    <definedName name="_______________t04" localSheetId="86" hidden="1">{#N/A,#N/A,FALSE,"т04"}</definedName>
    <definedName name="_______________t04" localSheetId="95" hidden="1">{#N/A,#N/A,FALSE,"т04"}</definedName>
    <definedName name="_______________t04" localSheetId="96" hidden="1">{#N/A,#N/A,FALSE,"т04"}</definedName>
    <definedName name="_______________t04" localSheetId="100" hidden="1">{#N/A,#N/A,FALSE,"т04"}</definedName>
    <definedName name="_______________t04" localSheetId="102" hidden="1">{#N/A,#N/A,FALSE,"т04"}</definedName>
    <definedName name="_______________t04" localSheetId="103" hidden="1">{#N/A,#N/A,FALSE,"т04"}</definedName>
    <definedName name="_______________t04" localSheetId="104" hidden="1">{#N/A,#N/A,FALSE,"т04"}</definedName>
    <definedName name="_______________t04" localSheetId="105" hidden="1">{#N/A,#N/A,FALSE,"т04"}</definedName>
    <definedName name="_______________t04" localSheetId="18" hidden="1">{#N/A,#N/A,FALSE,"т04"}</definedName>
    <definedName name="_______________t04" localSheetId="19" hidden="1">{#N/A,#N/A,FALSE,"т04"}</definedName>
    <definedName name="_______________t04" localSheetId="74" hidden="1">{#N/A,#N/A,FALSE,"т04"}</definedName>
    <definedName name="_______________t04" hidden="1">{#N/A,#N/A,FALSE,"т04"}</definedName>
    <definedName name="_______________t06" localSheetId="1" hidden="1">{#N/A,#N/A,FALSE,"т04"}</definedName>
    <definedName name="_______________t06" localSheetId="35" hidden="1">{#N/A,#N/A,FALSE,"т04"}</definedName>
    <definedName name="_______________t06" localSheetId="36" hidden="1">{#N/A,#N/A,FALSE,"т04"}</definedName>
    <definedName name="_______________t06" localSheetId="37" hidden="1">{#N/A,#N/A,FALSE,"т04"}</definedName>
    <definedName name="_______________t06" localSheetId="38" hidden="1">{#N/A,#N/A,FALSE,"т04"}</definedName>
    <definedName name="_______________t06" localSheetId="39" hidden="1">{#N/A,#N/A,FALSE,"т04"}</definedName>
    <definedName name="_______________t06" localSheetId="40" hidden="1">{#N/A,#N/A,FALSE,"т04"}</definedName>
    <definedName name="_______________t06" localSheetId="41" hidden="1">{#N/A,#N/A,FALSE,"т04"}</definedName>
    <definedName name="_______________t06" localSheetId="42" hidden="1">{#N/A,#N/A,FALSE,"т04"}</definedName>
    <definedName name="_______________t06" localSheetId="47" hidden="1">{#N/A,#N/A,FALSE,"т04"}</definedName>
    <definedName name="_______________t06" localSheetId="53" hidden="1">{#N/A,#N/A,FALSE,"т04"}</definedName>
    <definedName name="_______________t06" localSheetId="84" hidden="1">{#N/A,#N/A,FALSE,"т04"}</definedName>
    <definedName name="_______________t06" localSheetId="85" hidden="1">{#N/A,#N/A,FALSE,"т04"}</definedName>
    <definedName name="_______________t06" localSheetId="76" hidden="1">{#N/A,#N/A,FALSE,"т04"}</definedName>
    <definedName name="_______________t06" localSheetId="80" hidden="1">{#N/A,#N/A,FALSE,"т04"}</definedName>
    <definedName name="_______________t06" localSheetId="81" hidden="1">{#N/A,#N/A,FALSE,"т04"}</definedName>
    <definedName name="_______________t06" localSheetId="82" hidden="1">{#N/A,#N/A,FALSE,"т04"}</definedName>
    <definedName name="_______________t06" localSheetId="83" hidden="1">{#N/A,#N/A,FALSE,"т04"}</definedName>
    <definedName name="_______________t06" localSheetId="86" hidden="1">{#N/A,#N/A,FALSE,"т04"}</definedName>
    <definedName name="_______________t06" localSheetId="95" hidden="1">{#N/A,#N/A,FALSE,"т04"}</definedName>
    <definedName name="_______________t06" localSheetId="96" hidden="1">{#N/A,#N/A,FALSE,"т04"}</definedName>
    <definedName name="_______________t06" localSheetId="100" hidden="1">{#N/A,#N/A,FALSE,"т04"}</definedName>
    <definedName name="_______________t06" localSheetId="102" hidden="1">{#N/A,#N/A,FALSE,"т04"}</definedName>
    <definedName name="_______________t06" localSheetId="103" hidden="1">{#N/A,#N/A,FALSE,"т04"}</definedName>
    <definedName name="_______________t06" localSheetId="104" hidden="1">{#N/A,#N/A,FALSE,"т04"}</definedName>
    <definedName name="_______________t06" localSheetId="105" hidden="1">{#N/A,#N/A,FALSE,"т04"}</definedName>
    <definedName name="_______________t06" localSheetId="18" hidden="1">{#N/A,#N/A,FALSE,"т04"}</definedName>
    <definedName name="_______________t06" localSheetId="19" hidden="1">{#N/A,#N/A,FALSE,"т04"}</definedName>
    <definedName name="_______________t06" localSheetId="74" hidden="1">{#N/A,#N/A,FALSE,"т04"}</definedName>
    <definedName name="_______________t06" hidden="1">{#N/A,#N/A,FALSE,"т04"}</definedName>
    <definedName name="______________t04" localSheetId="1" hidden="1">{#N/A,#N/A,FALSE,"т04"}</definedName>
    <definedName name="______________t04" localSheetId="35" hidden="1">{#N/A,#N/A,FALSE,"т04"}</definedName>
    <definedName name="______________t04" localSheetId="36" hidden="1">{#N/A,#N/A,FALSE,"т04"}</definedName>
    <definedName name="______________t04" localSheetId="37" hidden="1">{#N/A,#N/A,FALSE,"т04"}</definedName>
    <definedName name="______________t04" localSheetId="38" hidden="1">{#N/A,#N/A,FALSE,"т04"}</definedName>
    <definedName name="______________t04" localSheetId="39" hidden="1">{#N/A,#N/A,FALSE,"т04"}</definedName>
    <definedName name="______________t04" localSheetId="40" hidden="1">{#N/A,#N/A,FALSE,"т04"}</definedName>
    <definedName name="______________t04" localSheetId="41" hidden="1">{#N/A,#N/A,FALSE,"т04"}</definedName>
    <definedName name="______________t04" localSheetId="42" hidden="1">{#N/A,#N/A,FALSE,"т04"}</definedName>
    <definedName name="______________t04" localSheetId="47" hidden="1">{#N/A,#N/A,FALSE,"т04"}</definedName>
    <definedName name="______________t04" localSheetId="53" hidden="1">{#N/A,#N/A,FALSE,"т04"}</definedName>
    <definedName name="______________t04" localSheetId="84" hidden="1">{#N/A,#N/A,FALSE,"т04"}</definedName>
    <definedName name="______________t04" localSheetId="85" hidden="1">{#N/A,#N/A,FALSE,"т04"}</definedName>
    <definedName name="______________t04" localSheetId="76" hidden="1">{#N/A,#N/A,FALSE,"т04"}</definedName>
    <definedName name="______________t04" localSheetId="80" hidden="1">{#N/A,#N/A,FALSE,"т04"}</definedName>
    <definedName name="______________t04" localSheetId="81" hidden="1">{#N/A,#N/A,FALSE,"т04"}</definedName>
    <definedName name="______________t04" localSheetId="82" hidden="1">{#N/A,#N/A,FALSE,"т04"}</definedName>
    <definedName name="______________t04" localSheetId="83" hidden="1">{#N/A,#N/A,FALSE,"т04"}</definedName>
    <definedName name="______________t04" localSheetId="86" hidden="1">{#N/A,#N/A,FALSE,"т04"}</definedName>
    <definedName name="______________t04" localSheetId="95" hidden="1">{#N/A,#N/A,FALSE,"т04"}</definedName>
    <definedName name="______________t04" localSheetId="96" hidden="1">{#N/A,#N/A,FALSE,"т04"}</definedName>
    <definedName name="______________t04" localSheetId="100" hidden="1">{#N/A,#N/A,FALSE,"т04"}</definedName>
    <definedName name="______________t04" localSheetId="102" hidden="1">{#N/A,#N/A,FALSE,"т04"}</definedName>
    <definedName name="______________t04" localSheetId="103" hidden="1">{#N/A,#N/A,FALSE,"т04"}</definedName>
    <definedName name="______________t04" localSheetId="104" hidden="1">{#N/A,#N/A,FALSE,"т04"}</definedName>
    <definedName name="______________t04" localSheetId="105" hidden="1">{#N/A,#N/A,FALSE,"т04"}</definedName>
    <definedName name="______________t04" localSheetId="18" hidden="1">{#N/A,#N/A,FALSE,"т04"}</definedName>
    <definedName name="______________t04" localSheetId="19" hidden="1">{#N/A,#N/A,FALSE,"т04"}</definedName>
    <definedName name="______________t04" localSheetId="74" hidden="1">{#N/A,#N/A,FALSE,"т04"}</definedName>
    <definedName name="______________t04" hidden="1">{#N/A,#N/A,FALSE,"т04"}</definedName>
    <definedName name="______________t06" localSheetId="1" hidden="1">{#N/A,#N/A,FALSE,"т04"}</definedName>
    <definedName name="______________t06" localSheetId="35" hidden="1">{#N/A,#N/A,FALSE,"т04"}</definedName>
    <definedName name="______________t06" localSheetId="36" hidden="1">{#N/A,#N/A,FALSE,"т04"}</definedName>
    <definedName name="______________t06" localSheetId="37" hidden="1">{#N/A,#N/A,FALSE,"т04"}</definedName>
    <definedName name="______________t06" localSheetId="38" hidden="1">{#N/A,#N/A,FALSE,"т04"}</definedName>
    <definedName name="______________t06" localSheetId="39" hidden="1">{#N/A,#N/A,FALSE,"т04"}</definedName>
    <definedName name="______________t06" localSheetId="40" hidden="1">{#N/A,#N/A,FALSE,"т04"}</definedName>
    <definedName name="______________t06" localSheetId="41" hidden="1">{#N/A,#N/A,FALSE,"т04"}</definedName>
    <definedName name="______________t06" localSheetId="42" hidden="1">{#N/A,#N/A,FALSE,"т04"}</definedName>
    <definedName name="______________t06" localSheetId="47" hidden="1">{#N/A,#N/A,FALSE,"т04"}</definedName>
    <definedName name="______________t06" localSheetId="53" hidden="1">{#N/A,#N/A,FALSE,"т04"}</definedName>
    <definedName name="______________t06" localSheetId="84" hidden="1">{#N/A,#N/A,FALSE,"т04"}</definedName>
    <definedName name="______________t06" localSheetId="85" hidden="1">{#N/A,#N/A,FALSE,"т04"}</definedName>
    <definedName name="______________t06" localSheetId="76" hidden="1">{#N/A,#N/A,FALSE,"т04"}</definedName>
    <definedName name="______________t06" localSheetId="80" hidden="1">{#N/A,#N/A,FALSE,"т04"}</definedName>
    <definedName name="______________t06" localSheetId="81" hidden="1">{#N/A,#N/A,FALSE,"т04"}</definedName>
    <definedName name="______________t06" localSheetId="82" hidden="1">{#N/A,#N/A,FALSE,"т04"}</definedName>
    <definedName name="______________t06" localSheetId="83" hidden="1">{#N/A,#N/A,FALSE,"т04"}</definedName>
    <definedName name="______________t06" localSheetId="86" hidden="1">{#N/A,#N/A,FALSE,"т04"}</definedName>
    <definedName name="______________t06" localSheetId="95" hidden="1">{#N/A,#N/A,FALSE,"т04"}</definedName>
    <definedName name="______________t06" localSheetId="96" hidden="1">{#N/A,#N/A,FALSE,"т04"}</definedName>
    <definedName name="______________t06" localSheetId="100" hidden="1">{#N/A,#N/A,FALSE,"т04"}</definedName>
    <definedName name="______________t06" localSheetId="102" hidden="1">{#N/A,#N/A,FALSE,"т04"}</definedName>
    <definedName name="______________t06" localSheetId="103" hidden="1">{#N/A,#N/A,FALSE,"т04"}</definedName>
    <definedName name="______________t06" localSheetId="104" hidden="1">{#N/A,#N/A,FALSE,"т04"}</definedName>
    <definedName name="______________t06" localSheetId="105" hidden="1">{#N/A,#N/A,FALSE,"т04"}</definedName>
    <definedName name="______________t06" localSheetId="18" hidden="1">{#N/A,#N/A,FALSE,"т04"}</definedName>
    <definedName name="______________t06" localSheetId="19" hidden="1">{#N/A,#N/A,FALSE,"т04"}</definedName>
    <definedName name="______________t06" localSheetId="74" hidden="1">{#N/A,#N/A,FALSE,"т04"}</definedName>
    <definedName name="______________t06" hidden="1">{#N/A,#N/A,FALSE,"т04"}</definedName>
    <definedName name="_____________t04" localSheetId="1" hidden="1">{#N/A,#N/A,FALSE,"т04"}</definedName>
    <definedName name="_____________t04" localSheetId="35" hidden="1">{#N/A,#N/A,FALSE,"т04"}</definedName>
    <definedName name="_____________t04" localSheetId="36" hidden="1">{#N/A,#N/A,FALSE,"т04"}</definedName>
    <definedName name="_____________t04" localSheetId="37" hidden="1">{#N/A,#N/A,FALSE,"т04"}</definedName>
    <definedName name="_____________t04" localSheetId="38" hidden="1">{#N/A,#N/A,FALSE,"т04"}</definedName>
    <definedName name="_____________t04" localSheetId="39" hidden="1">{#N/A,#N/A,FALSE,"т04"}</definedName>
    <definedName name="_____________t04" localSheetId="40" hidden="1">{#N/A,#N/A,FALSE,"т04"}</definedName>
    <definedName name="_____________t04" localSheetId="41" hidden="1">{#N/A,#N/A,FALSE,"т04"}</definedName>
    <definedName name="_____________t04" localSheetId="42" hidden="1">{#N/A,#N/A,FALSE,"т04"}</definedName>
    <definedName name="_____________t04" localSheetId="47" hidden="1">{#N/A,#N/A,FALSE,"т04"}</definedName>
    <definedName name="_____________t04" localSheetId="53" hidden="1">{#N/A,#N/A,FALSE,"т04"}</definedName>
    <definedName name="_____________t04" localSheetId="84" hidden="1">{#N/A,#N/A,FALSE,"т04"}</definedName>
    <definedName name="_____________t04" localSheetId="85" hidden="1">{#N/A,#N/A,FALSE,"т04"}</definedName>
    <definedName name="_____________t04" localSheetId="76" hidden="1">{#N/A,#N/A,FALSE,"т04"}</definedName>
    <definedName name="_____________t04" localSheetId="80" hidden="1">{#N/A,#N/A,FALSE,"т04"}</definedName>
    <definedName name="_____________t04" localSheetId="81" hidden="1">{#N/A,#N/A,FALSE,"т04"}</definedName>
    <definedName name="_____________t04" localSheetId="82" hidden="1">{#N/A,#N/A,FALSE,"т04"}</definedName>
    <definedName name="_____________t04" localSheetId="83" hidden="1">{#N/A,#N/A,FALSE,"т04"}</definedName>
    <definedName name="_____________t04" localSheetId="86" hidden="1">{#N/A,#N/A,FALSE,"т04"}</definedName>
    <definedName name="_____________t04" localSheetId="95" hidden="1">{#N/A,#N/A,FALSE,"т04"}</definedName>
    <definedName name="_____________t04" localSheetId="96" hidden="1">{#N/A,#N/A,FALSE,"т04"}</definedName>
    <definedName name="_____________t04" localSheetId="100" hidden="1">{#N/A,#N/A,FALSE,"т04"}</definedName>
    <definedName name="_____________t04" localSheetId="102" hidden="1">{#N/A,#N/A,FALSE,"т04"}</definedName>
    <definedName name="_____________t04" localSheetId="103" hidden="1">{#N/A,#N/A,FALSE,"т04"}</definedName>
    <definedName name="_____________t04" localSheetId="104" hidden="1">{#N/A,#N/A,FALSE,"т04"}</definedName>
    <definedName name="_____________t04" localSheetId="105" hidden="1">{#N/A,#N/A,FALSE,"т04"}</definedName>
    <definedName name="_____________t04" localSheetId="18" hidden="1">{#N/A,#N/A,FALSE,"т04"}</definedName>
    <definedName name="_____________t04" localSheetId="19" hidden="1">{#N/A,#N/A,FALSE,"т04"}</definedName>
    <definedName name="_____________t04" localSheetId="74" hidden="1">{#N/A,#N/A,FALSE,"т04"}</definedName>
    <definedName name="_____________t04" hidden="1">{#N/A,#N/A,FALSE,"т04"}</definedName>
    <definedName name="_____________t06" localSheetId="1" hidden="1">{#N/A,#N/A,FALSE,"т04"}</definedName>
    <definedName name="_____________t06" localSheetId="35" hidden="1">{#N/A,#N/A,FALSE,"т04"}</definedName>
    <definedName name="_____________t06" localSheetId="36" hidden="1">{#N/A,#N/A,FALSE,"т04"}</definedName>
    <definedName name="_____________t06" localSheetId="37" hidden="1">{#N/A,#N/A,FALSE,"т04"}</definedName>
    <definedName name="_____________t06" localSheetId="38" hidden="1">{#N/A,#N/A,FALSE,"т04"}</definedName>
    <definedName name="_____________t06" localSheetId="39" hidden="1">{#N/A,#N/A,FALSE,"т04"}</definedName>
    <definedName name="_____________t06" localSheetId="40" hidden="1">{#N/A,#N/A,FALSE,"т04"}</definedName>
    <definedName name="_____________t06" localSheetId="41" hidden="1">{#N/A,#N/A,FALSE,"т04"}</definedName>
    <definedName name="_____________t06" localSheetId="42" hidden="1">{#N/A,#N/A,FALSE,"т04"}</definedName>
    <definedName name="_____________t06" localSheetId="47" hidden="1">{#N/A,#N/A,FALSE,"т04"}</definedName>
    <definedName name="_____________t06" localSheetId="53" hidden="1">{#N/A,#N/A,FALSE,"т04"}</definedName>
    <definedName name="_____________t06" localSheetId="84" hidden="1">{#N/A,#N/A,FALSE,"т04"}</definedName>
    <definedName name="_____________t06" localSheetId="85" hidden="1">{#N/A,#N/A,FALSE,"т04"}</definedName>
    <definedName name="_____________t06" localSheetId="76" hidden="1">{#N/A,#N/A,FALSE,"т04"}</definedName>
    <definedName name="_____________t06" localSheetId="80" hidden="1">{#N/A,#N/A,FALSE,"т04"}</definedName>
    <definedName name="_____________t06" localSheetId="81" hidden="1">{#N/A,#N/A,FALSE,"т04"}</definedName>
    <definedName name="_____________t06" localSheetId="82" hidden="1">{#N/A,#N/A,FALSE,"т04"}</definedName>
    <definedName name="_____________t06" localSheetId="83" hidden="1">{#N/A,#N/A,FALSE,"т04"}</definedName>
    <definedName name="_____________t06" localSheetId="86" hidden="1">{#N/A,#N/A,FALSE,"т04"}</definedName>
    <definedName name="_____________t06" localSheetId="95" hidden="1">{#N/A,#N/A,FALSE,"т04"}</definedName>
    <definedName name="_____________t06" localSheetId="96" hidden="1">{#N/A,#N/A,FALSE,"т04"}</definedName>
    <definedName name="_____________t06" localSheetId="100" hidden="1">{#N/A,#N/A,FALSE,"т04"}</definedName>
    <definedName name="_____________t06" localSheetId="102" hidden="1">{#N/A,#N/A,FALSE,"т04"}</definedName>
    <definedName name="_____________t06" localSheetId="103" hidden="1">{#N/A,#N/A,FALSE,"т04"}</definedName>
    <definedName name="_____________t06" localSheetId="104" hidden="1">{#N/A,#N/A,FALSE,"т04"}</definedName>
    <definedName name="_____________t06" localSheetId="105" hidden="1">{#N/A,#N/A,FALSE,"т04"}</definedName>
    <definedName name="_____________t06" localSheetId="18" hidden="1">{#N/A,#N/A,FALSE,"т04"}</definedName>
    <definedName name="_____________t06" localSheetId="19" hidden="1">{#N/A,#N/A,FALSE,"т04"}</definedName>
    <definedName name="_____________t06" localSheetId="74" hidden="1">{#N/A,#N/A,FALSE,"т04"}</definedName>
    <definedName name="_____________t06" hidden="1">{#N/A,#N/A,FALSE,"т04"}</definedName>
    <definedName name="____________t04" localSheetId="1" hidden="1">{#N/A,#N/A,FALSE,"т04"}</definedName>
    <definedName name="____________t04" localSheetId="35" hidden="1">{#N/A,#N/A,FALSE,"т04"}</definedName>
    <definedName name="____________t04" localSheetId="36" hidden="1">{#N/A,#N/A,FALSE,"т04"}</definedName>
    <definedName name="____________t04" localSheetId="37" hidden="1">{#N/A,#N/A,FALSE,"т04"}</definedName>
    <definedName name="____________t04" localSheetId="38" hidden="1">{#N/A,#N/A,FALSE,"т04"}</definedName>
    <definedName name="____________t04" localSheetId="39" hidden="1">{#N/A,#N/A,FALSE,"т04"}</definedName>
    <definedName name="____________t04" localSheetId="40" hidden="1">{#N/A,#N/A,FALSE,"т04"}</definedName>
    <definedName name="____________t04" localSheetId="41" hidden="1">{#N/A,#N/A,FALSE,"т04"}</definedName>
    <definedName name="____________t04" localSheetId="42" hidden="1">{#N/A,#N/A,FALSE,"т04"}</definedName>
    <definedName name="____________t04" localSheetId="47" hidden="1">{#N/A,#N/A,FALSE,"т04"}</definedName>
    <definedName name="____________t04" localSheetId="53" hidden="1">{#N/A,#N/A,FALSE,"т04"}</definedName>
    <definedName name="____________t04" localSheetId="84" hidden="1">{#N/A,#N/A,FALSE,"т04"}</definedName>
    <definedName name="____________t04" localSheetId="85" hidden="1">{#N/A,#N/A,FALSE,"т04"}</definedName>
    <definedName name="____________t04" localSheetId="76" hidden="1">{#N/A,#N/A,FALSE,"т04"}</definedName>
    <definedName name="____________t04" localSheetId="80" hidden="1">{#N/A,#N/A,FALSE,"т04"}</definedName>
    <definedName name="____________t04" localSheetId="81" hidden="1">{#N/A,#N/A,FALSE,"т04"}</definedName>
    <definedName name="____________t04" localSheetId="82" hidden="1">{#N/A,#N/A,FALSE,"т04"}</definedName>
    <definedName name="____________t04" localSheetId="83" hidden="1">{#N/A,#N/A,FALSE,"т04"}</definedName>
    <definedName name="____________t04" localSheetId="86" hidden="1">{#N/A,#N/A,FALSE,"т04"}</definedName>
    <definedName name="____________t04" localSheetId="95" hidden="1">{#N/A,#N/A,FALSE,"т04"}</definedName>
    <definedName name="____________t04" localSheetId="96" hidden="1">{#N/A,#N/A,FALSE,"т04"}</definedName>
    <definedName name="____________t04" localSheetId="100" hidden="1">{#N/A,#N/A,FALSE,"т04"}</definedName>
    <definedName name="____________t04" localSheetId="102" hidden="1">{#N/A,#N/A,FALSE,"т04"}</definedName>
    <definedName name="____________t04" localSheetId="103" hidden="1">{#N/A,#N/A,FALSE,"т04"}</definedName>
    <definedName name="____________t04" localSheetId="104" hidden="1">{#N/A,#N/A,FALSE,"т04"}</definedName>
    <definedName name="____________t04" localSheetId="105" hidden="1">{#N/A,#N/A,FALSE,"т04"}</definedName>
    <definedName name="____________t04" localSheetId="18" hidden="1">{#N/A,#N/A,FALSE,"т04"}</definedName>
    <definedName name="____________t04" localSheetId="19" hidden="1">{#N/A,#N/A,FALSE,"т04"}</definedName>
    <definedName name="____________t04" localSheetId="74" hidden="1">{#N/A,#N/A,FALSE,"т04"}</definedName>
    <definedName name="____________t04" hidden="1">{#N/A,#N/A,FALSE,"т04"}</definedName>
    <definedName name="___________t04" localSheetId="1" hidden="1">{#N/A,#N/A,FALSE,"т04"}</definedName>
    <definedName name="___________t04" localSheetId="35" hidden="1">{#N/A,#N/A,FALSE,"т04"}</definedName>
    <definedName name="___________t04" localSheetId="36" hidden="1">{#N/A,#N/A,FALSE,"т04"}</definedName>
    <definedName name="___________t04" localSheetId="37" hidden="1">{#N/A,#N/A,FALSE,"т04"}</definedName>
    <definedName name="___________t04" localSheetId="38" hidden="1">{#N/A,#N/A,FALSE,"т04"}</definedName>
    <definedName name="___________t04" localSheetId="39" hidden="1">{#N/A,#N/A,FALSE,"т04"}</definedName>
    <definedName name="___________t04" localSheetId="40" hidden="1">{#N/A,#N/A,FALSE,"т04"}</definedName>
    <definedName name="___________t04" localSheetId="41" hidden="1">{#N/A,#N/A,FALSE,"т04"}</definedName>
    <definedName name="___________t04" localSheetId="42" hidden="1">{#N/A,#N/A,FALSE,"т04"}</definedName>
    <definedName name="___________t04" localSheetId="47" hidden="1">{#N/A,#N/A,FALSE,"т04"}</definedName>
    <definedName name="___________t04" localSheetId="53" hidden="1">{#N/A,#N/A,FALSE,"т04"}</definedName>
    <definedName name="___________t04" localSheetId="84" hidden="1">{#N/A,#N/A,FALSE,"т04"}</definedName>
    <definedName name="___________t04" localSheetId="85" hidden="1">{#N/A,#N/A,FALSE,"т04"}</definedName>
    <definedName name="___________t04" localSheetId="76" hidden="1">{#N/A,#N/A,FALSE,"т04"}</definedName>
    <definedName name="___________t04" localSheetId="80" hidden="1">{#N/A,#N/A,FALSE,"т04"}</definedName>
    <definedName name="___________t04" localSheetId="81" hidden="1">{#N/A,#N/A,FALSE,"т04"}</definedName>
    <definedName name="___________t04" localSheetId="82" hidden="1">{#N/A,#N/A,FALSE,"т04"}</definedName>
    <definedName name="___________t04" localSheetId="83" hidden="1">{#N/A,#N/A,FALSE,"т04"}</definedName>
    <definedName name="___________t04" localSheetId="86" hidden="1">{#N/A,#N/A,FALSE,"т04"}</definedName>
    <definedName name="___________t04" localSheetId="95" hidden="1">{#N/A,#N/A,FALSE,"т04"}</definedName>
    <definedName name="___________t04" localSheetId="96" hidden="1">{#N/A,#N/A,FALSE,"т04"}</definedName>
    <definedName name="___________t04" localSheetId="100" hidden="1">{#N/A,#N/A,FALSE,"т04"}</definedName>
    <definedName name="___________t04" localSheetId="102" hidden="1">{#N/A,#N/A,FALSE,"т04"}</definedName>
    <definedName name="___________t04" localSheetId="103" hidden="1">{#N/A,#N/A,FALSE,"т04"}</definedName>
    <definedName name="___________t04" localSheetId="104" hidden="1">{#N/A,#N/A,FALSE,"т04"}</definedName>
    <definedName name="___________t04" localSheetId="105" hidden="1">{#N/A,#N/A,FALSE,"т04"}</definedName>
    <definedName name="___________t04" localSheetId="18" hidden="1">{#N/A,#N/A,FALSE,"т04"}</definedName>
    <definedName name="___________t04" localSheetId="19" hidden="1">{#N/A,#N/A,FALSE,"т04"}</definedName>
    <definedName name="___________t04" localSheetId="74" hidden="1">{#N/A,#N/A,FALSE,"т04"}</definedName>
    <definedName name="___________t04" hidden="1">{#N/A,#N/A,FALSE,"т04"}</definedName>
    <definedName name="___________t06" localSheetId="1" hidden="1">{#N/A,#N/A,FALSE,"т04"}</definedName>
    <definedName name="___________t06" localSheetId="35" hidden="1">{#N/A,#N/A,FALSE,"т04"}</definedName>
    <definedName name="___________t06" localSheetId="36" hidden="1">{#N/A,#N/A,FALSE,"т04"}</definedName>
    <definedName name="___________t06" localSheetId="37" hidden="1">{#N/A,#N/A,FALSE,"т04"}</definedName>
    <definedName name="___________t06" localSheetId="38" hidden="1">{#N/A,#N/A,FALSE,"т04"}</definedName>
    <definedName name="___________t06" localSheetId="39" hidden="1">{#N/A,#N/A,FALSE,"т04"}</definedName>
    <definedName name="___________t06" localSheetId="40" hidden="1">{#N/A,#N/A,FALSE,"т04"}</definedName>
    <definedName name="___________t06" localSheetId="41" hidden="1">{#N/A,#N/A,FALSE,"т04"}</definedName>
    <definedName name="___________t06" localSheetId="42" hidden="1">{#N/A,#N/A,FALSE,"т04"}</definedName>
    <definedName name="___________t06" localSheetId="47" hidden="1">{#N/A,#N/A,FALSE,"т04"}</definedName>
    <definedName name="___________t06" localSheetId="53" hidden="1">{#N/A,#N/A,FALSE,"т04"}</definedName>
    <definedName name="___________t06" localSheetId="84" hidden="1">{#N/A,#N/A,FALSE,"т04"}</definedName>
    <definedName name="___________t06" localSheetId="85" hidden="1">{#N/A,#N/A,FALSE,"т04"}</definedName>
    <definedName name="___________t06" localSheetId="76" hidden="1">{#N/A,#N/A,FALSE,"т04"}</definedName>
    <definedName name="___________t06" localSheetId="80" hidden="1">{#N/A,#N/A,FALSE,"т04"}</definedName>
    <definedName name="___________t06" localSheetId="81" hidden="1">{#N/A,#N/A,FALSE,"т04"}</definedName>
    <definedName name="___________t06" localSheetId="82" hidden="1">{#N/A,#N/A,FALSE,"т04"}</definedName>
    <definedName name="___________t06" localSheetId="83" hidden="1">{#N/A,#N/A,FALSE,"т04"}</definedName>
    <definedName name="___________t06" localSheetId="86" hidden="1">{#N/A,#N/A,FALSE,"т04"}</definedName>
    <definedName name="___________t06" localSheetId="95" hidden="1">{#N/A,#N/A,FALSE,"т04"}</definedName>
    <definedName name="___________t06" localSheetId="96" hidden="1">{#N/A,#N/A,FALSE,"т04"}</definedName>
    <definedName name="___________t06" localSheetId="100" hidden="1">{#N/A,#N/A,FALSE,"т04"}</definedName>
    <definedName name="___________t06" localSheetId="102" hidden="1">{#N/A,#N/A,FALSE,"т04"}</definedName>
    <definedName name="___________t06" localSheetId="103" hidden="1">{#N/A,#N/A,FALSE,"т04"}</definedName>
    <definedName name="___________t06" localSheetId="104" hidden="1">{#N/A,#N/A,FALSE,"т04"}</definedName>
    <definedName name="___________t06" localSheetId="105" hidden="1">{#N/A,#N/A,FALSE,"т04"}</definedName>
    <definedName name="___________t06" localSheetId="18" hidden="1">{#N/A,#N/A,FALSE,"т04"}</definedName>
    <definedName name="___________t06" localSheetId="19" hidden="1">{#N/A,#N/A,FALSE,"т04"}</definedName>
    <definedName name="___________t06" localSheetId="74" hidden="1">{#N/A,#N/A,FALSE,"т04"}</definedName>
    <definedName name="___________t06" hidden="1">{#N/A,#N/A,FALSE,"т04"}</definedName>
    <definedName name="__________t04" localSheetId="1" hidden="1">{#N/A,#N/A,FALSE,"т04"}</definedName>
    <definedName name="__________t04" localSheetId="35" hidden="1">{#N/A,#N/A,FALSE,"т04"}</definedName>
    <definedName name="__________t04" localSheetId="36" hidden="1">{#N/A,#N/A,FALSE,"т04"}</definedName>
    <definedName name="__________t04" localSheetId="37" hidden="1">{#N/A,#N/A,FALSE,"т04"}</definedName>
    <definedName name="__________t04" localSheetId="38" hidden="1">{#N/A,#N/A,FALSE,"т04"}</definedName>
    <definedName name="__________t04" localSheetId="39" hidden="1">{#N/A,#N/A,FALSE,"т04"}</definedName>
    <definedName name="__________t04" localSheetId="40" hidden="1">{#N/A,#N/A,FALSE,"т04"}</definedName>
    <definedName name="__________t04" localSheetId="41" hidden="1">{#N/A,#N/A,FALSE,"т04"}</definedName>
    <definedName name="__________t04" localSheetId="42" hidden="1">{#N/A,#N/A,FALSE,"т04"}</definedName>
    <definedName name="__________t04" localSheetId="47" hidden="1">{#N/A,#N/A,FALSE,"т04"}</definedName>
    <definedName name="__________t04" localSheetId="53" hidden="1">{#N/A,#N/A,FALSE,"т04"}</definedName>
    <definedName name="__________t04" localSheetId="84" hidden="1">{#N/A,#N/A,FALSE,"т04"}</definedName>
    <definedName name="__________t04" localSheetId="85" hidden="1">{#N/A,#N/A,FALSE,"т04"}</definedName>
    <definedName name="__________t04" localSheetId="76" hidden="1">{#N/A,#N/A,FALSE,"т04"}</definedName>
    <definedName name="__________t04" localSheetId="80" hidden="1">{#N/A,#N/A,FALSE,"т04"}</definedName>
    <definedName name="__________t04" localSheetId="81" hidden="1">{#N/A,#N/A,FALSE,"т04"}</definedName>
    <definedName name="__________t04" localSheetId="82" hidden="1">{#N/A,#N/A,FALSE,"т04"}</definedName>
    <definedName name="__________t04" localSheetId="83" hidden="1">{#N/A,#N/A,FALSE,"т04"}</definedName>
    <definedName name="__________t04" localSheetId="86" hidden="1">{#N/A,#N/A,FALSE,"т04"}</definedName>
    <definedName name="__________t04" localSheetId="95" hidden="1">{#N/A,#N/A,FALSE,"т04"}</definedName>
    <definedName name="__________t04" localSheetId="96" hidden="1">{#N/A,#N/A,FALSE,"т04"}</definedName>
    <definedName name="__________t04" localSheetId="100" hidden="1">{#N/A,#N/A,FALSE,"т04"}</definedName>
    <definedName name="__________t04" localSheetId="102" hidden="1">{#N/A,#N/A,FALSE,"т04"}</definedName>
    <definedName name="__________t04" localSheetId="103" hidden="1">{#N/A,#N/A,FALSE,"т04"}</definedName>
    <definedName name="__________t04" localSheetId="104" hidden="1">{#N/A,#N/A,FALSE,"т04"}</definedName>
    <definedName name="__________t04" localSheetId="105" hidden="1">{#N/A,#N/A,FALSE,"т04"}</definedName>
    <definedName name="__________t04" localSheetId="18" hidden="1">{#N/A,#N/A,FALSE,"т04"}</definedName>
    <definedName name="__________t04" localSheetId="19" hidden="1">{#N/A,#N/A,FALSE,"т04"}</definedName>
    <definedName name="__________t04" localSheetId="74" hidden="1">{#N/A,#N/A,FALSE,"т04"}</definedName>
    <definedName name="__________t04" hidden="1">{#N/A,#N/A,FALSE,"т04"}</definedName>
    <definedName name="__________t06" localSheetId="1" hidden="1">{#N/A,#N/A,FALSE,"т04"}</definedName>
    <definedName name="__________t06" localSheetId="35" hidden="1">{#N/A,#N/A,FALSE,"т04"}</definedName>
    <definedName name="__________t06" localSheetId="36" hidden="1">{#N/A,#N/A,FALSE,"т04"}</definedName>
    <definedName name="__________t06" localSheetId="37" hidden="1">{#N/A,#N/A,FALSE,"т04"}</definedName>
    <definedName name="__________t06" localSheetId="38" hidden="1">{#N/A,#N/A,FALSE,"т04"}</definedName>
    <definedName name="__________t06" localSheetId="39" hidden="1">{#N/A,#N/A,FALSE,"т04"}</definedName>
    <definedName name="__________t06" localSheetId="40" hidden="1">{#N/A,#N/A,FALSE,"т04"}</definedName>
    <definedName name="__________t06" localSheetId="41" hidden="1">{#N/A,#N/A,FALSE,"т04"}</definedName>
    <definedName name="__________t06" localSheetId="42" hidden="1">{#N/A,#N/A,FALSE,"т04"}</definedName>
    <definedName name="__________t06" localSheetId="47" hidden="1">{#N/A,#N/A,FALSE,"т04"}</definedName>
    <definedName name="__________t06" localSheetId="53" hidden="1">{#N/A,#N/A,FALSE,"т04"}</definedName>
    <definedName name="__________t06" localSheetId="84" hidden="1">{#N/A,#N/A,FALSE,"т04"}</definedName>
    <definedName name="__________t06" localSheetId="85" hidden="1">{#N/A,#N/A,FALSE,"т04"}</definedName>
    <definedName name="__________t06" localSheetId="76" hidden="1">{#N/A,#N/A,FALSE,"т04"}</definedName>
    <definedName name="__________t06" localSheetId="80" hidden="1">{#N/A,#N/A,FALSE,"т04"}</definedName>
    <definedName name="__________t06" localSheetId="81" hidden="1">{#N/A,#N/A,FALSE,"т04"}</definedName>
    <definedName name="__________t06" localSheetId="82" hidden="1">{#N/A,#N/A,FALSE,"т04"}</definedName>
    <definedName name="__________t06" localSheetId="83" hidden="1">{#N/A,#N/A,FALSE,"т04"}</definedName>
    <definedName name="__________t06" localSheetId="86" hidden="1">{#N/A,#N/A,FALSE,"т04"}</definedName>
    <definedName name="__________t06" localSheetId="95" hidden="1">{#N/A,#N/A,FALSE,"т04"}</definedName>
    <definedName name="__________t06" localSheetId="96" hidden="1">{#N/A,#N/A,FALSE,"т04"}</definedName>
    <definedName name="__________t06" localSheetId="100" hidden="1">{#N/A,#N/A,FALSE,"т04"}</definedName>
    <definedName name="__________t06" localSheetId="102" hidden="1">{#N/A,#N/A,FALSE,"т04"}</definedName>
    <definedName name="__________t06" localSheetId="103" hidden="1">{#N/A,#N/A,FALSE,"т04"}</definedName>
    <definedName name="__________t06" localSheetId="104" hidden="1">{#N/A,#N/A,FALSE,"т04"}</definedName>
    <definedName name="__________t06" localSheetId="105" hidden="1">{#N/A,#N/A,FALSE,"т04"}</definedName>
    <definedName name="__________t06" localSheetId="18" hidden="1">{#N/A,#N/A,FALSE,"т04"}</definedName>
    <definedName name="__________t06" localSheetId="19" hidden="1">{#N/A,#N/A,FALSE,"т04"}</definedName>
    <definedName name="__________t06" localSheetId="74" hidden="1">{#N/A,#N/A,FALSE,"т04"}</definedName>
    <definedName name="__________t06" hidden="1">{#N/A,#N/A,FALSE,"т04"}</definedName>
    <definedName name="_________t04" localSheetId="1" hidden="1">{#N/A,#N/A,FALSE,"т04"}</definedName>
    <definedName name="_________t04" localSheetId="35" hidden="1">{#N/A,#N/A,FALSE,"т04"}</definedName>
    <definedName name="_________t04" localSheetId="36" hidden="1">{#N/A,#N/A,FALSE,"т04"}</definedName>
    <definedName name="_________t04" localSheetId="37" hidden="1">{#N/A,#N/A,FALSE,"т04"}</definedName>
    <definedName name="_________t04" localSheetId="38" hidden="1">{#N/A,#N/A,FALSE,"т04"}</definedName>
    <definedName name="_________t04" localSheetId="39" hidden="1">{#N/A,#N/A,FALSE,"т04"}</definedName>
    <definedName name="_________t04" localSheetId="40" hidden="1">{#N/A,#N/A,FALSE,"т04"}</definedName>
    <definedName name="_________t04" localSheetId="41" hidden="1">{#N/A,#N/A,FALSE,"т04"}</definedName>
    <definedName name="_________t04" localSheetId="42" hidden="1">{#N/A,#N/A,FALSE,"т04"}</definedName>
    <definedName name="_________t04" localSheetId="47" hidden="1">{#N/A,#N/A,FALSE,"т04"}</definedName>
    <definedName name="_________t04" localSheetId="53" hidden="1">{#N/A,#N/A,FALSE,"т04"}</definedName>
    <definedName name="_________t04" localSheetId="84" hidden="1">{#N/A,#N/A,FALSE,"т04"}</definedName>
    <definedName name="_________t04" localSheetId="85" hidden="1">{#N/A,#N/A,FALSE,"т04"}</definedName>
    <definedName name="_________t04" localSheetId="76" hidden="1">{#N/A,#N/A,FALSE,"т04"}</definedName>
    <definedName name="_________t04" localSheetId="80" hidden="1">{#N/A,#N/A,FALSE,"т04"}</definedName>
    <definedName name="_________t04" localSheetId="81" hidden="1">{#N/A,#N/A,FALSE,"т04"}</definedName>
    <definedName name="_________t04" localSheetId="82" hidden="1">{#N/A,#N/A,FALSE,"т04"}</definedName>
    <definedName name="_________t04" localSheetId="83" hidden="1">{#N/A,#N/A,FALSE,"т04"}</definedName>
    <definedName name="_________t04" localSheetId="86" hidden="1">{#N/A,#N/A,FALSE,"т04"}</definedName>
    <definedName name="_________t04" localSheetId="95" hidden="1">{#N/A,#N/A,FALSE,"т04"}</definedName>
    <definedName name="_________t04" localSheetId="96" hidden="1">{#N/A,#N/A,FALSE,"т04"}</definedName>
    <definedName name="_________t04" localSheetId="100" hidden="1">{#N/A,#N/A,FALSE,"т04"}</definedName>
    <definedName name="_________t04" localSheetId="102" hidden="1">{#N/A,#N/A,FALSE,"т04"}</definedName>
    <definedName name="_________t04" localSheetId="103" hidden="1">{#N/A,#N/A,FALSE,"т04"}</definedName>
    <definedName name="_________t04" localSheetId="104" hidden="1">{#N/A,#N/A,FALSE,"т04"}</definedName>
    <definedName name="_________t04" localSheetId="105" hidden="1">{#N/A,#N/A,FALSE,"т04"}</definedName>
    <definedName name="_________t04" localSheetId="18" hidden="1">{#N/A,#N/A,FALSE,"т04"}</definedName>
    <definedName name="_________t04" localSheetId="19" hidden="1">{#N/A,#N/A,FALSE,"т04"}</definedName>
    <definedName name="_________t04" localSheetId="74" hidden="1">{#N/A,#N/A,FALSE,"т04"}</definedName>
    <definedName name="_________t04" hidden="1">{#N/A,#N/A,FALSE,"т04"}</definedName>
    <definedName name="_________t06" localSheetId="1" hidden="1">{#N/A,#N/A,FALSE,"т04"}</definedName>
    <definedName name="_________t06" localSheetId="35" hidden="1">{#N/A,#N/A,FALSE,"т04"}</definedName>
    <definedName name="_________t06" localSheetId="36" hidden="1">{#N/A,#N/A,FALSE,"т04"}</definedName>
    <definedName name="_________t06" localSheetId="37" hidden="1">{#N/A,#N/A,FALSE,"т04"}</definedName>
    <definedName name="_________t06" localSheetId="38" hidden="1">{#N/A,#N/A,FALSE,"т04"}</definedName>
    <definedName name="_________t06" localSheetId="39" hidden="1">{#N/A,#N/A,FALSE,"т04"}</definedName>
    <definedName name="_________t06" localSheetId="40" hidden="1">{#N/A,#N/A,FALSE,"т04"}</definedName>
    <definedName name="_________t06" localSheetId="41" hidden="1">{#N/A,#N/A,FALSE,"т04"}</definedName>
    <definedName name="_________t06" localSheetId="42" hidden="1">{#N/A,#N/A,FALSE,"т04"}</definedName>
    <definedName name="_________t06" localSheetId="47" hidden="1">{#N/A,#N/A,FALSE,"т04"}</definedName>
    <definedName name="_________t06" localSheetId="53" hidden="1">{#N/A,#N/A,FALSE,"т04"}</definedName>
    <definedName name="_________t06" localSheetId="84" hidden="1">{#N/A,#N/A,FALSE,"т04"}</definedName>
    <definedName name="_________t06" localSheetId="85" hidden="1">{#N/A,#N/A,FALSE,"т04"}</definedName>
    <definedName name="_________t06" localSheetId="76" hidden="1">{#N/A,#N/A,FALSE,"т04"}</definedName>
    <definedName name="_________t06" localSheetId="80" hidden="1">{#N/A,#N/A,FALSE,"т04"}</definedName>
    <definedName name="_________t06" localSheetId="81" hidden="1">{#N/A,#N/A,FALSE,"т04"}</definedName>
    <definedName name="_________t06" localSheetId="82" hidden="1">{#N/A,#N/A,FALSE,"т04"}</definedName>
    <definedName name="_________t06" localSheetId="83" hidden="1">{#N/A,#N/A,FALSE,"т04"}</definedName>
    <definedName name="_________t06" localSheetId="86" hidden="1">{#N/A,#N/A,FALSE,"т04"}</definedName>
    <definedName name="_________t06" localSheetId="95" hidden="1">{#N/A,#N/A,FALSE,"т04"}</definedName>
    <definedName name="_________t06" localSheetId="96" hidden="1">{#N/A,#N/A,FALSE,"т04"}</definedName>
    <definedName name="_________t06" localSheetId="100" hidden="1">{#N/A,#N/A,FALSE,"т04"}</definedName>
    <definedName name="_________t06" localSheetId="102" hidden="1">{#N/A,#N/A,FALSE,"т04"}</definedName>
    <definedName name="_________t06" localSheetId="103" hidden="1">{#N/A,#N/A,FALSE,"т04"}</definedName>
    <definedName name="_________t06" localSheetId="104" hidden="1">{#N/A,#N/A,FALSE,"т04"}</definedName>
    <definedName name="_________t06" localSheetId="105" hidden="1">{#N/A,#N/A,FALSE,"т04"}</definedName>
    <definedName name="_________t06" localSheetId="18" hidden="1">{#N/A,#N/A,FALSE,"т04"}</definedName>
    <definedName name="_________t06" localSheetId="19" hidden="1">{#N/A,#N/A,FALSE,"т04"}</definedName>
    <definedName name="_________t06" localSheetId="74" hidden="1">{#N/A,#N/A,FALSE,"т04"}</definedName>
    <definedName name="_________t06" hidden="1">{#N/A,#N/A,FALSE,"т04"}</definedName>
    <definedName name="________t04" localSheetId="1" hidden="1">{#N/A,#N/A,FALSE,"т04"}</definedName>
    <definedName name="________t04" localSheetId="35" hidden="1">{#N/A,#N/A,FALSE,"т04"}</definedName>
    <definedName name="________t04" localSheetId="36" hidden="1">{#N/A,#N/A,FALSE,"т04"}</definedName>
    <definedName name="________t04" localSheetId="37" hidden="1">{#N/A,#N/A,FALSE,"т04"}</definedName>
    <definedName name="________t04" localSheetId="38" hidden="1">{#N/A,#N/A,FALSE,"т04"}</definedName>
    <definedName name="________t04" localSheetId="39" hidden="1">{#N/A,#N/A,FALSE,"т04"}</definedName>
    <definedName name="________t04" localSheetId="40" hidden="1">{#N/A,#N/A,FALSE,"т04"}</definedName>
    <definedName name="________t04" localSheetId="41" hidden="1">{#N/A,#N/A,FALSE,"т04"}</definedName>
    <definedName name="________t04" localSheetId="42" hidden="1">{#N/A,#N/A,FALSE,"т04"}</definedName>
    <definedName name="________t04" localSheetId="47" hidden="1">{#N/A,#N/A,FALSE,"т04"}</definedName>
    <definedName name="________t04" localSheetId="53" hidden="1">{#N/A,#N/A,FALSE,"т04"}</definedName>
    <definedName name="________t04" localSheetId="84" hidden="1">{#N/A,#N/A,FALSE,"т04"}</definedName>
    <definedName name="________t04" localSheetId="85" hidden="1">{#N/A,#N/A,FALSE,"т04"}</definedName>
    <definedName name="________t04" localSheetId="76" hidden="1">{#N/A,#N/A,FALSE,"т04"}</definedName>
    <definedName name="________t04" localSheetId="80" hidden="1">{#N/A,#N/A,FALSE,"т04"}</definedName>
    <definedName name="________t04" localSheetId="81" hidden="1">{#N/A,#N/A,FALSE,"т04"}</definedName>
    <definedName name="________t04" localSheetId="82" hidden="1">{#N/A,#N/A,FALSE,"т04"}</definedName>
    <definedName name="________t04" localSheetId="83" hidden="1">{#N/A,#N/A,FALSE,"т04"}</definedName>
    <definedName name="________t04" localSheetId="86" hidden="1">{#N/A,#N/A,FALSE,"т04"}</definedName>
    <definedName name="________t04" localSheetId="95" hidden="1">{#N/A,#N/A,FALSE,"т04"}</definedName>
    <definedName name="________t04" localSheetId="96" hidden="1">{#N/A,#N/A,FALSE,"т04"}</definedName>
    <definedName name="________t04" localSheetId="100" hidden="1">{#N/A,#N/A,FALSE,"т04"}</definedName>
    <definedName name="________t04" localSheetId="102" hidden="1">{#N/A,#N/A,FALSE,"т04"}</definedName>
    <definedName name="________t04" localSheetId="103" hidden="1">{#N/A,#N/A,FALSE,"т04"}</definedName>
    <definedName name="________t04" localSheetId="104" hidden="1">{#N/A,#N/A,FALSE,"т04"}</definedName>
    <definedName name="________t04" localSheetId="105" hidden="1">{#N/A,#N/A,FALSE,"т04"}</definedName>
    <definedName name="________t04" localSheetId="18" hidden="1">{#N/A,#N/A,FALSE,"т04"}</definedName>
    <definedName name="________t04" localSheetId="19" hidden="1">{#N/A,#N/A,FALSE,"т04"}</definedName>
    <definedName name="________t04" localSheetId="74" hidden="1">{#N/A,#N/A,FALSE,"т04"}</definedName>
    <definedName name="________t04" hidden="1">{#N/A,#N/A,FALSE,"т04"}</definedName>
    <definedName name="________t06" localSheetId="1" hidden="1">{#N/A,#N/A,FALSE,"т04"}</definedName>
    <definedName name="________t06" localSheetId="35" hidden="1">{#N/A,#N/A,FALSE,"т04"}</definedName>
    <definedName name="________t06" localSheetId="36" hidden="1">{#N/A,#N/A,FALSE,"т04"}</definedName>
    <definedName name="________t06" localSheetId="37" hidden="1">{#N/A,#N/A,FALSE,"т04"}</definedName>
    <definedName name="________t06" localSheetId="38" hidden="1">{#N/A,#N/A,FALSE,"т04"}</definedName>
    <definedName name="________t06" localSheetId="39" hidden="1">{#N/A,#N/A,FALSE,"т04"}</definedName>
    <definedName name="________t06" localSheetId="40" hidden="1">{#N/A,#N/A,FALSE,"т04"}</definedName>
    <definedName name="________t06" localSheetId="41" hidden="1">{#N/A,#N/A,FALSE,"т04"}</definedName>
    <definedName name="________t06" localSheetId="42" hidden="1">{#N/A,#N/A,FALSE,"т04"}</definedName>
    <definedName name="________t06" localSheetId="47" hidden="1">{#N/A,#N/A,FALSE,"т04"}</definedName>
    <definedName name="________t06" localSheetId="53" hidden="1">{#N/A,#N/A,FALSE,"т04"}</definedName>
    <definedName name="________t06" localSheetId="84" hidden="1">{#N/A,#N/A,FALSE,"т04"}</definedName>
    <definedName name="________t06" localSheetId="85" hidden="1">{#N/A,#N/A,FALSE,"т04"}</definedName>
    <definedName name="________t06" localSheetId="76" hidden="1">{#N/A,#N/A,FALSE,"т04"}</definedName>
    <definedName name="________t06" localSheetId="80" hidden="1">{#N/A,#N/A,FALSE,"т04"}</definedName>
    <definedName name="________t06" localSheetId="81" hidden="1">{#N/A,#N/A,FALSE,"т04"}</definedName>
    <definedName name="________t06" localSheetId="82" hidden="1">{#N/A,#N/A,FALSE,"т04"}</definedName>
    <definedName name="________t06" localSheetId="83" hidden="1">{#N/A,#N/A,FALSE,"т04"}</definedName>
    <definedName name="________t06" localSheetId="86" hidden="1">{#N/A,#N/A,FALSE,"т04"}</definedName>
    <definedName name="________t06" localSheetId="95" hidden="1">{#N/A,#N/A,FALSE,"т04"}</definedName>
    <definedName name="________t06" localSheetId="96" hidden="1">{#N/A,#N/A,FALSE,"т04"}</definedName>
    <definedName name="________t06" localSheetId="100" hidden="1">{#N/A,#N/A,FALSE,"т04"}</definedName>
    <definedName name="________t06" localSheetId="102" hidden="1">{#N/A,#N/A,FALSE,"т04"}</definedName>
    <definedName name="________t06" localSheetId="103" hidden="1">{#N/A,#N/A,FALSE,"т04"}</definedName>
    <definedName name="________t06" localSheetId="104" hidden="1">{#N/A,#N/A,FALSE,"т04"}</definedName>
    <definedName name="________t06" localSheetId="105" hidden="1">{#N/A,#N/A,FALSE,"т04"}</definedName>
    <definedName name="________t06" localSheetId="18" hidden="1">{#N/A,#N/A,FALSE,"т04"}</definedName>
    <definedName name="________t06" localSheetId="19" hidden="1">{#N/A,#N/A,FALSE,"т04"}</definedName>
    <definedName name="________t06" localSheetId="74" hidden="1">{#N/A,#N/A,FALSE,"т04"}</definedName>
    <definedName name="________t06" hidden="1">{#N/A,#N/A,FALSE,"т04"}</definedName>
    <definedName name="_______t04" localSheetId="1" hidden="1">{#N/A,#N/A,FALSE,"т04"}</definedName>
    <definedName name="_______t04" localSheetId="35" hidden="1">{#N/A,#N/A,FALSE,"т04"}</definedName>
    <definedName name="_______t04" localSheetId="36" hidden="1">{#N/A,#N/A,FALSE,"т04"}</definedName>
    <definedName name="_______t04" localSheetId="37" hidden="1">{#N/A,#N/A,FALSE,"т04"}</definedName>
    <definedName name="_______t04" localSheetId="38" hidden="1">{#N/A,#N/A,FALSE,"т04"}</definedName>
    <definedName name="_______t04" localSheetId="39" hidden="1">{#N/A,#N/A,FALSE,"т04"}</definedName>
    <definedName name="_______t04" localSheetId="40" hidden="1">{#N/A,#N/A,FALSE,"т04"}</definedName>
    <definedName name="_______t04" localSheetId="41" hidden="1">{#N/A,#N/A,FALSE,"т04"}</definedName>
    <definedName name="_______t04" localSheetId="42" hidden="1">{#N/A,#N/A,FALSE,"т04"}</definedName>
    <definedName name="_______t04" localSheetId="47" hidden="1">{#N/A,#N/A,FALSE,"т04"}</definedName>
    <definedName name="_______t04" localSheetId="53" hidden="1">{#N/A,#N/A,FALSE,"т04"}</definedName>
    <definedName name="_______t04" localSheetId="84" hidden="1">{#N/A,#N/A,FALSE,"т04"}</definedName>
    <definedName name="_______t04" localSheetId="85" hidden="1">{#N/A,#N/A,FALSE,"т04"}</definedName>
    <definedName name="_______t04" localSheetId="76" hidden="1">{#N/A,#N/A,FALSE,"т04"}</definedName>
    <definedName name="_______t04" localSheetId="80" hidden="1">{#N/A,#N/A,FALSE,"т04"}</definedName>
    <definedName name="_______t04" localSheetId="81" hidden="1">{#N/A,#N/A,FALSE,"т04"}</definedName>
    <definedName name="_______t04" localSheetId="82" hidden="1">{#N/A,#N/A,FALSE,"т04"}</definedName>
    <definedName name="_______t04" localSheetId="83" hidden="1">{#N/A,#N/A,FALSE,"т04"}</definedName>
    <definedName name="_______t04" localSheetId="86" hidden="1">{#N/A,#N/A,FALSE,"т04"}</definedName>
    <definedName name="_______t04" localSheetId="95" hidden="1">{#N/A,#N/A,FALSE,"т04"}</definedName>
    <definedName name="_______t04" localSheetId="96" hidden="1">{#N/A,#N/A,FALSE,"т04"}</definedName>
    <definedName name="_______t04" localSheetId="100" hidden="1">{#N/A,#N/A,FALSE,"т04"}</definedName>
    <definedName name="_______t04" localSheetId="102" hidden="1">{#N/A,#N/A,FALSE,"т04"}</definedName>
    <definedName name="_______t04" localSheetId="103" hidden="1">{#N/A,#N/A,FALSE,"т04"}</definedName>
    <definedName name="_______t04" localSheetId="104" hidden="1">{#N/A,#N/A,FALSE,"т04"}</definedName>
    <definedName name="_______t04" localSheetId="105" hidden="1">{#N/A,#N/A,FALSE,"т04"}</definedName>
    <definedName name="_______t04" localSheetId="18" hidden="1">{#N/A,#N/A,FALSE,"т04"}</definedName>
    <definedName name="_______t04" localSheetId="19" hidden="1">{#N/A,#N/A,FALSE,"т04"}</definedName>
    <definedName name="_______t04" localSheetId="74" hidden="1">{#N/A,#N/A,FALSE,"т04"}</definedName>
    <definedName name="_______t04" hidden="1">{#N/A,#N/A,FALSE,"т04"}</definedName>
    <definedName name="_______t06" localSheetId="1" hidden="1">{#N/A,#N/A,FALSE,"т04"}</definedName>
    <definedName name="_______t06" localSheetId="35" hidden="1">{#N/A,#N/A,FALSE,"т04"}</definedName>
    <definedName name="_______t06" localSheetId="36" hidden="1">{#N/A,#N/A,FALSE,"т04"}</definedName>
    <definedName name="_______t06" localSheetId="37" hidden="1">{#N/A,#N/A,FALSE,"т04"}</definedName>
    <definedName name="_______t06" localSheetId="38" hidden="1">{#N/A,#N/A,FALSE,"т04"}</definedName>
    <definedName name="_______t06" localSheetId="39" hidden="1">{#N/A,#N/A,FALSE,"т04"}</definedName>
    <definedName name="_______t06" localSheetId="40" hidden="1">{#N/A,#N/A,FALSE,"т04"}</definedName>
    <definedName name="_______t06" localSheetId="41" hidden="1">{#N/A,#N/A,FALSE,"т04"}</definedName>
    <definedName name="_______t06" localSheetId="42" hidden="1">{#N/A,#N/A,FALSE,"т04"}</definedName>
    <definedName name="_______t06" localSheetId="47" hidden="1">{#N/A,#N/A,FALSE,"т04"}</definedName>
    <definedName name="_______t06" localSheetId="53" hidden="1">{#N/A,#N/A,FALSE,"т04"}</definedName>
    <definedName name="_______t06" localSheetId="84" hidden="1">{#N/A,#N/A,FALSE,"т04"}</definedName>
    <definedName name="_______t06" localSheetId="85" hidden="1">{#N/A,#N/A,FALSE,"т04"}</definedName>
    <definedName name="_______t06" localSheetId="76" hidden="1">{#N/A,#N/A,FALSE,"т04"}</definedName>
    <definedName name="_______t06" localSheetId="80" hidden="1">{#N/A,#N/A,FALSE,"т04"}</definedName>
    <definedName name="_______t06" localSheetId="81" hidden="1">{#N/A,#N/A,FALSE,"т04"}</definedName>
    <definedName name="_______t06" localSheetId="82" hidden="1">{#N/A,#N/A,FALSE,"т04"}</definedName>
    <definedName name="_______t06" localSheetId="83" hidden="1">{#N/A,#N/A,FALSE,"т04"}</definedName>
    <definedName name="_______t06" localSheetId="86" hidden="1">{#N/A,#N/A,FALSE,"т04"}</definedName>
    <definedName name="_______t06" localSheetId="95" hidden="1">{#N/A,#N/A,FALSE,"т04"}</definedName>
    <definedName name="_______t06" localSheetId="96" hidden="1">{#N/A,#N/A,FALSE,"т04"}</definedName>
    <definedName name="_______t06" localSheetId="100" hidden="1">{#N/A,#N/A,FALSE,"т04"}</definedName>
    <definedName name="_______t06" localSheetId="102" hidden="1">{#N/A,#N/A,FALSE,"т04"}</definedName>
    <definedName name="_______t06" localSheetId="103" hidden="1">{#N/A,#N/A,FALSE,"т04"}</definedName>
    <definedName name="_______t06" localSheetId="104" hidden="1">{#N/A,#N/A,FALSE,"т04"}</definedName>
    <definedName name="_______t06" localSheetId="105" hidden="1">{#N/A,#N/A,FALSE,"т04"}</definedName>
    <definedName name="_______t06" localSheetId="18" hidden="1">{#N/A,#N/A,FALSE,"т04"}</definedName>
    <definedName name="_______t06" localSheetId="19" hidden="1">{#N/A,#N/A,FALSE,"т04"}</definedName>
    <definedName name="_______t06" localSheetId="74" hidden="1">{#N/A,#N/A,FALSE,"т04"}</definedName>
    <definedName name="_______t06" hidden="1">{#N/A,#N/A,FALSE,"т04"}</definedName>
    <definedName name="______t04" localSheetId="1" hidden="1">{#N/A,#N/A,FALSE,"т04"}</definedName>
    <definedName name="______t04" localSheetId="35" hidden="1">{#N/A,#N/A,FALSE,"т04"}</definedName>
    <definedName name="______t04" localSheetId="36" hidden="1">{#N/A,#N/A,FALSE,"т04"}</definedName>
    <definedName name="______t04" localSheetId="37" hidden="1">{#N/A,#N/A,FALSE,"т04"}</definedName>
    <definedName name="______t04" localSheetId="38" hidden="1">{#N/A,#N/A,FALSE,"т04"}</definedName>
    <definedName name="______t04" localSheetId="39" hidden="1">{#N/A,#N/A,FALSE,"т04"}</definedName>
    <definedName name="______t04" localSheetId="40" hidden="1">{#N/A,#N/A,FALSE,"т04"}</definedName>
    <definedName name="______t04" localSheetId="41" hidden="1">{#N/A,#N/A,FALSE,"т04"}</definedName>
    <definedName name="______t04" localSheetId="42" hidden="1">{#N/A,#N/A,FALSE,"т04"}</definedName>
    <definedName name="______t04" localSheetId="47" hidden="1">{#N/A,#N/A,FALSE,"т04"}</definedName>
    <definedName name="______t04" localSheetId="53" hidden="1">{#N/A,#N/A,FALSE,"т04"}</definedName>
    <definedName name="______t04" localSheetId="84" hidden="1">{#N/A,#N/A,FALSE,"т04"}</definedName>
    <definedName name="______t04" localSheetId="85" hidden="1">{#N/A,#N/A,FALSE,"т04"}</definedName>
    <definedName name="______t04" localSheetId="76" hidden="1">{#N/A,#N/A,FALSE,"т04"}</definedName>
    <definedName name="______t04" localSheetId="80" hidden="1">{#N/A,#N/A,FALSE,"т04"}</definedName>
    <definedName name="______t04" localSheetId="81" hidden="1">{#N/A,#N/A,FALSE,"т04"}</definedName>
    <definedName name="______t04" localSheetId="82" hidden="1">{#N/A,#N/A,FALSE,"т04"}</definedName>
    <definedName name="______t04" localSheetId="83" hidden="1">{#N/A,#N/A,FALSE,"т04"}</definedName>
    <definedName name="______t04" localSheetId="86" hidden="1">{#N/A,#N/A,FALSE,"т04"}</definedName>
    <definedName name="______t04" localSheetId="95" hidden="1">{#N/A,#N/A,FALSE,"т04"}</definedName>
    <definedName name="______t04" localSheetId="96" hidden="1">{#N/A,#N/A,FALSE,"т04"}</definedName>
    <definedName name="______t04" localSheetId="100" hidden="1">{#N/A,#N/A,FALSE,"т04"}</definedName>
    <definedName name="______t04" localSheetId="102" hidden="1">{#N/A,#N/A,FALSE,"т04"}</definedName>
    <definedName name="______t04" localSheetId="103" hidden="1">{#N/A,#N/A,FALSE,"т04"}</definedName>
    <definedName name="______t04" localSheetId="104" hidden="1">{#N/A,#N/A,FALSE,"т04"}</definedName>
    <definedName name="______t04" localSheetId="105" hidden="1">{#N/A,#N/A,FALSE,"т04"}</definedName>
    <definedName name="______t04" localSheetId="18" hidden="1">{#N/A,#N/A,FALSE,"т04"}</definedName>
    <definedName name="______t04" localSheetId="19" hidden="1">{#N/A,#N/A,FALSE,"т04"}</definedName>
    <definedName name="______t04" localSheetId="74" hidden="1">{#N/A,#N/A,FALSE,"т04"}</definedName>
    <definedName name="______t04" hidden="1">{#N/A,#N/A,FALSE,"т04"}</definedName>
    <definedName name="______t06" localSheetId="1" hidden="1">{#N/A,#N/A,FALSE,"т04"}</definedName>
    <definedName name="______t06" localSheetId="35" hidden="1">{#N/A,#N/A,FALSE,"т04"}</definedName>
    <definedName name="______t06" localSheetId="36" hidden="1">{#N/A,#N/A,FALSE,"т04"}</definedName>
    <definedName name="______t06" localSheetId="37" hidden="1">{#N/A,#N/A,FALSE,"т04"}</definedName>
    <definedName name="______t06" localSheetId="38" hidden="1">{#N/A,#N/A,FALSE,"т04"}</definedName>
    <definedName name="______t06" localSheetId="39" hidden="1">{#N/A,#N/A,FALSE,"т04"}</definedName>
    <definedName name="______t06" localSheetId="40" hidden="1">{#N/A,#N/A,FALSE,"т04"}</definedName>
    <definedName name="______t06" localSheetId="41" hidden="1">{#N/A,#N/A,FALSE,"т04"}</definedName>
    <definedName name="______t06" localSheetId="42" hidden="1">{#N/A,#N/A,FALSE,"т04"}</definedName>
    <definedName name="______t06" localSheetId="47" hidden="1">{#N/A,#N/A,FALSE,"т04"}</definedName>
    <definedName name="______t06" localSheetId="53" hidden="1">{#N/A,#N/A,FALSE,"т04"}</definedName>
    <definedName name="______t06" localSheetId="84" hidden="1">{#N/A,#N/A,FALSE,"т04"}</definedName>
    <definedName name="______t06" localSheetId="85" hidden="1">{#N/A,#N/A,FALSE,"т04"}</definedName>
    <definedName name="______t06" localSheetId="76" hidden="1">{#N/A,#N/A,FALSE,"т04"}</definedName>
    <definedName name="______t06" localSheetId="80" hidden="1">{#N/A,#N/A,FALSE,"т04"}</definedName>
    <definedName name="______t06" localSheetId="81" hidden="1">{#N/A,#N/A,FALSE,"т04"}</definedName>
    <definedName name="______t06" localSheetId="82" hidden="1">{#N/A,#N/A,FALSE,"т04"}</definedName>
    <definedName name="______t06" localSheetId="83" hidden="1">{#N/A,#N/A,FALSE,"т04"}</definedName>
    <definedName name="______t06" localSheetId="86" hidden="1">{#N/A,#N/A,FALSE,"т04"}</definedName>
    <definedName name="______t06" localSheetId="95" hidden="1">{#N/A,#N/A,FALSE,"т04"}</definedName>
    <definedName name="______t06" localSheetId="96" hidden="1">{#N/A,#N/A,FALSE,"т04"}</definedName>
    <definedName name="______t06" localSheetId="100" hidden="1">{#N/A,#N/A,FALSE,"т04"}</definedName>
    <definedName name="______t06" localSheetId="102" hidden="1">{#N/A,#N/A,FALSE,"т04"}</definedName>
    <definedName name="______t06" localSheetId="103" hidden="1">{#N/A,#N/A,FALSE,"т04"}</definedName>
    <definedName name="______t06" localSheetId="104" hidden="1">{#N/A,#N/A,FALSE,"т04"}</definedName>
    <definedName name="______t06" localSheetId="105" hidden="1">{#N/A,#N/A,FALSE,"т04"}</definedName>
    <definedName name="______t06" localSheetId="18" hidden="1">{#N/A,#N/A,FALSE,"т04"}</definedName>
    <definedName name="______t06" localSheetId="19" hidden="1">{#N/A,#N/A,FALSE,"т04"}</definedName>
    <definedName name="______t06" localSheetId="74" hidden="1">{#N/A,#N/A,FALSE,"т04"}</definedName>
    <definedName name="______t06" hidden="1">{#N/A,#N/A,FALSE,"т04"}</definedName>
    <definedName name="_____t04" localSheetId="1" hidden="1">{#N/A,#N/A,FALSE,"т04"}</definedName>
    <definedName name="_____t04" localSheetId="35" hidden="1">{#N/A,#N/A,FALSE,"т04"}</definedName>
    <definedName name="_____t04" localSheetId="36" hidden="1">{#N/A,#N/A,FALSE,"т04"}</definedName>
    <definedName name="_____t04" localSheetId="37" hidden="1">{#N/A,#N/A,FALSE,"т04"}</definedName>
    <definedName name="_____t04" localSheetId="38" hidden="1">{#N/A,#N/A,FALSE,"т04"}</definedName>
    <definedName name="_____t04" localSheetId="39" hidden="1">{#N/A,#N/A,FALSE,"т04"}</definedName>
    <definedName name="_____t04" localSheetId="40" hidden="1">{#N/A,#N/A,FALSE,"т04"}</definedName>
    <definedName name="_____t04" localSheetId="41" hidden="1">{#N/A,#N/A,FALSE,"т04"}</definedName>
    <definedName name="_____t04" localSheetId="42" hidden="1">{#N/A,#N/A,FALSE,"т04"}</definedName>
    <definedName name="_____t04" localSheetId="47" hidden="1">{#N/A,#N/A,FALSE,"т04"}</definedName>
    <definedName name="_____t04" localSheetId="53" hidden="1">{#N/A,#N/A,FALSE,"т04"}</definedName>
    <definedName name="_____t04" localSheetId="84" hidden="1">{#N/A,#N/A,FALSE,"т04"}</definedName>
    <definedName name="_____t04" localSheetId="85" hidden="1">{#N/A,#N/A,FALSE,"т04"}</definedName>
    <definedName name="_____t04" localSheetId="76" hidden="1">{#N/A,#N/A,FALSE,"т04"}</definedName>
    <definedName name="_____t04" localSheetId="80" hidden="1">{#N/A,#N/A,FALSE,"т04"}</definedName>
    <definedName name="_____t04" localSheetId="81" hidden="1">{#N/A,#N/A,FALSE,"т04"}</definedName>
    <definedName name="_____t04" localSheetId="82" hidden="1">{#N/A,#N/A,FALSE,"т04"}</definedName>
    <definedName name="_____t04" localSheetId="83" hidden="1">{#N/A,#N/A,FALSE,"т04"}</definedName>
    <definedName name="_____t04" localSheetId="86" hidden="1">{#N/A,#N/A,FALSE,"т04"}</definedName>
    <definedName name="_____t04" localSheetId="95" hidden="1">{#N/A,#N/A,FALSE,"т04"}</definedName>
    <definedName name="_____t04" localSheetId="96" hidden="1">{#N/A,#N/A,FALSE,"т04"}</definedName>
    <definedName name="_____t04" localSheetId="100" hidden="1">{#N/A,#N/A,FALSE,"т04"}</definedName>
    <definedName name="_____t04" localSheetId="102" hidden="1">{#N/A,#N/A,FALSE,"т04"}</definedName>
    <definedName name="_____t04" localSheetId="103" hidden="1">{#N/A,#N/A,FALSE,"т04"}</definedName>
    <definedName name="_____t04" localSheetId="104" hidden="1">{#N/A,#N/A,FALSE,"т04"}</definedName>
    <definedName name="_____t04" localSheetId="105" hidden="1">{#N/A,#N/A,FALSE,"т04"}</definedName>
    <definedName name="_____t04" localSheetId="18" hidden="1">{#N/A,#N/A,FALSE,"т04"}</definedName>
    <definedName name="_____t04" localSheetId="19" hidden="1">{#N/A,#N/A,FALSE,"т04"}</definedName>
    <definedName name="_____t04" localSheetId="74" hidden="1">{#N/A,#N/A,FALSE,"т04"}</definedName>
    <definedName name="_____t04" hidden="1">{#N/A,#N/A,FALSE,"т04"}</definedName>
    <definedName name="_____t06" localSheetId="1" hidden="1">{#N/A,#N/A,FALSE,"т04"}</definedName>
    <definedName name="_____t06" localSheetId="35" hidden="1">{#N/A,#N/A,FALSE,"т04"}</definedName>
    <definedName name="_____t06" localSheetId="36" hidden="1">{#N/A,#N/A,FALSE,"т04"}</definedName>
    <definedName name="_____t06" localSheetId="37" hidden="1">{#N/A,#N/A,FALSE,"т04"}</definedName>
    <definedName name="_____t06" localSheetId="38" hidden="1">{#N/A,#N/A,FALSE,"т04"}</definedName>
    <definedName name="_____t06" localSheetId="39" hidden="1">{#N/A,#N/A,FALSE,"т04"}</definedName>
    <definedName name="_____t06" localSheetId="40" hidden="1">{#N/A,#N/A,FALSE,"т04"}</definedName>
    <definedName name="_____t06" localSheetId="41" hidden="1">{#N/A,#N/A,FALSE,"т04"}</definedName>
    <definedName name="_____t06" localSheetId="42" hidden="1">{#N/A,#N/A,FALSE,"т04"}</definedName>
    <definedName name="_____t06" localSheetId="47" hidden="1">{#N/A,#N/A,FALSE,"т04"}</definedName>
    <definedName name="_____t06" localSheetId="53" hidden="1">{#N/A,#N/A,FALSE,"т04"}</definedName>
    <definedName name="_____t06" localSheetId="84" hidden="1">{#N/A,#N/A,FALSE,"т04"}</definedName>
    <definedName name="_____t06" localSheetId="85" hidden="1">{#N/A,#N/A,FALSE,"т04"}</definedName>
    <definedName name="_____t06" localSheetId="76" hidden="1">{#N/A,#N/A,FALSE,"т04"}</definedName>
    <definedName name="_____t06" localSheetId="80" hidden="1">{#N/A,#N/A,FALSE,"т04"}</definedName>
    <definedName name="_____t06" localSheetId="81" hidden="1">{#N/A,#N/A,FALSE,"т04"}</definedName>
    <definedName name="_____t06" localSheetId="82" hidden="1">{#N/A,#N/A,FALSE,"т04"}</definedName>
    <definedName name="_____t06" localSheetId="83" hidden="1">{#N/A,#N/A,FALSE,"т04"}</definedName>
    <definedName name="_____t06" localSheetId="86" hidden="1">{#N/A,#N/A,FALSE,"т04"}</definedName>
    <definedName name="_____t06" localSheetId="95" hidden="1">{#N/A,#N/A,FALSE,"т04"}</definedName>
    <definedName name="_____t06" localSheetId="96" hidden="1">{#N/A,#N/A,FALSE,"т04"}</definedName>
    <definedName name="_____t06" localSheetId="100" hidden="1">{#N/A,#N/A,FALSE,"т04"}</definedName>
    <definedName name="_____t06" localSheetId="102" hidden="1">{#N/A,#N/A,FALSE,"т04"}</definedName>
    <definedName name="_____t06" localSheetId="103" hidden="1">{#N/A,#N/A,FALSE,"т04"}</definedName>
    <definedName name="_____t06" localSheetId="104" hidden="1">{#N/A,#N/A,FALSE,"т04"}</definedName>
    <definedName name="_____t06" localSheetId="105" hidden="1">{#N/A,#N/A,FALSE,"т04"}</definedName>
    <definedName name="_____t06" localSheetId="18" hidden="1">{#N/A,#N/A,FALSE,"т04"}</definedName>
    <definedName name="_____t06" localSheetId="19" hidden="1">{#N/A,#N/A,FALSE,"т04"}</definedName>
    <definedName name="_____t06" localSheetId="74" hidden="1">{#N/A,#N/A,FALSE,"т04"}</definedName>
    <definedName name="_____t06" hidden="1">{#N/A,#N/A,FALSE,"т04"}</definedName>
    <definedName name="____Mn2" localSheetId="1" hidden="1">{#N/A,#N/A,FALSE,"т02бд"}</definedName>
    <definedName name="____Mn2" localSheetId="35" hidden="1">{#N/A,#N/A,FALSE,"т02бд"}</definedName>
    <definedName name="____Mn2" localSheetId="36" hidden="1">{#N/A,#N/A,FALSE,"т02бд"}</definedName>
    <definedName name="____Mn2" localSheetId="37" hidden="1">{#N/A,#N/A,FALSE,"т02бд"}</definedName>
    <definedName name="____Mn2" localSheetId="38" hidden="1">{#N/A,#N/A,FALSE,"т02бд"}</definedName>
    <definedName name="____Mn2" localSheetId="39" hidden="1">{#N/A,#N/A,FALSE,"т02бд"}</definedName>
    <definedName name="____Mn2" localSheetId="40" hidden="1">{#N/A,#N/A,FALSE,"т02бд"}</definedName>
    <definedName name="____Mn2" localSheetId="41" hidden="1">{#N/A,#N/A,FALSE,"т02бд"}</definedName>
    <definedName name="____Mn2" localSheetId="42" hidden="1">{#N/A,#N/A,FALSE,"т02бд"}</definedName>
    <definedName name="____Mn2" localSheetId="47" hidden="1">{#N/A,#N/A,FALSE,"т02бд"}</definedName>
    <definedName name="____Mn2" localSheetId="53" hidden="1">{#N/A,#N/A,FALSE,"т02бд"}</definedName>
    <definedName name="____Mn2" localSheetId="54" hidden="1">{#N/A,#N/A,FALSE,"т02бд"}</definedName>
    <definedName name="____Mn2" localSheetId="55" hidden="1">{#N/A,#N/A,FALSE,"т02бд"}</definedName>
    <definedName name="____Mn2" localSheetId="59" hidden="1">{#N/A,#N/A,FALSE,"т02бд"}</definedName>
    <definedName name="____Mn2" localSheetId="84" hidden="1">{#N/A,#N/A,FALSE,"т02бд"}</definedName>
    <definedName name="____Mn2" localSheetId="76" hidden="1">{#N/A,#N/A,FALSE,"т02бд"}</definedName>
    <definedName name="____Mn2" localSheetId="80" hidden="1">{#N/A,#N/A,FALSE,"т02бд"}</definedName>
    <definedName name="____Mn2" localSheetId="81" hidden="1">{#N/A,#N/A,FALSE,"т02бд"}</definedName>
    <definedName name="____Mn2" localSheetId="82" hidden="1">{#N/A,#N/A,FALSE,"т02бд"}</definedName>
    <definedName name="____Mn2" localSheetId="83" hidden="1">{#N/A,#N/A,FALSE,"т02бд"}</definedName>
    <definedName name="____Mn2" localSheetId="86" hidden="1">{#N/A,#N/A,FALSE,"т02бд"}</definedName>
    <definedName name="____Mn2" localSheetId="95" hidden="1">{#N/A,#N/A,FALSE,"т02бд"}</definedName>
    <definedName name="____Mn2" localSheetId="96" hidden="1">{#N/A,#N/A,FALSE,"т02бд"}</definedName>
    <definedName name="____Mn2" localSheetId="100" hidden="1">{#N/A,#N/A,FALSE,"т02бд"}</definedName>
    <definedName name="____Mn2" localSheetId="102" hidden="1">{#N/A,#N/A,FALSE,"т02бд"}</definedName>
    <definedName name="____Mn2" localSheetId="103" hidden="1">{#N/A,#N/A,FALSE,"т02бд"}</definedName>
    <definedName name="____Mn2" localSheetId="104" hidden="1">{#N/A,#N/A,FALSE,"т02бд"}</definedName>
    <definedName name="____Mn2" localSheetId="18" hidden="1">{#N/A,#N/A,FALSE,"т02бд"}</definedName>
    <definedName name="____Mn2" localSheetId="19" hidden="1">{#N/A,#N/A,FALSE,"т02бд"}</definedName>
    <definedName name="____Mn2" localSheetId="74" hidden="1">{#N/A,#N/A,FALSE,"т02бд"}</definedName>
    <definedName name="____Mn2" hidden="1">{#N/A,#N/A,FALSE,"т02бд"}</definedName>
    <definedName name="____t04" localSheetId="1" hidden="1">{#N/A,#N/A,FALSE,"т04"}</definedName>
    <definedName name="____t04" localSheetId="35" hidden="1">{#N/A,#N/A,FALSE,"т04"}</definedName>
    <definedName name="____t04" localSheetId="36" hidden="1">{#N/A,#N/A,FALSE,"т04"}</definedName>
    <definedName name="____t04" localSheetId="37" hidden="1">{#N/A,#N/A,FALSE,"т04"}</definedName>
    <definedName name="____t04" localSheetId="38" hidden="1">{#N/A,#N/A,FALSE,"т04"}</definedName>
    <definedName name="____t04" localSheetId="39" hidden="1">{#N/A,#N/A,FALSE,"т04"}</definedName>
    <definedName name="____t04" localSheetId="40" hidden="1">{#N/A,#N/A,FALSE,"т04"}</definedName>
    <definedName name="____t04" localSheetId="41" hidden="1">{#N/A,#N/A,FALSE,"т04"}</definedName>
    <definedName name="____t04" localSheetId="42" hidden="1">{#N/A,#N/A,FALSE,"т04"}</definedName>
    <definedName name="____t04" localSheetId="47" hidden="1">{#N/A,#N/A,FALSE,"т04"}</definedName>
    <definedName name="____t04" localSheetId="53" hidden="1">{#N/A,#N/A,FALSE,"т04"}</definedName>
    <definedName name="____t04" localSheetId="54" hidden="1">{#N/A,#N/A,FALSE,"т04"}</definedName>
    <definedName name="____t04" localSheetId="55" hidden="1">{#N/A,#N/A,FALSE,"т04"}</definedName>
    <definedName name="____t04" localSheetId="59" hidden="1">{#N/A,#N/A,FALSE,"т04"}</definedName>
    <definedName name="____t04" localSheetId="84" hidden="1">{#N/A,#N/A,FALSE,"т04"}</definedName>
    <definedName name="____t04" localSheetId="85" hidden="1">{#N/A,#N/A,FALSE,"т04"}</definedName>
    <definedName name="____t04" localSheetId="76" hidden="1">{#N/A,#N/A,FALSE,"т04"}</definedName>
    <definedName name="____t04" localSheetId="80" hidden="1">{#N/A,#N/A,FALSE,"т04"}</definedName>
    <definedName name="____t04" localSheetId="81" hidden="1">{#N/A,#N/A,FALSE,"т04"}</definedName>
    <definedName name="____t04" localSheetId="82" hidden="1">{#N/A,#N/A,FALSE,"т04"}</definedName>
    <definedName name="____t04" localSheetId="83" hidden="1">{#N/A,#N/A,FALSE,"т04"}</definedName>
    <definedName name="____t04" localSheetId="86" hidden="1">{#N/A,#N/A,FALSE,"т04"}</definedName>
    <definedName name="____t04" localSheetId="95" hidden="1">{#N/A,#N/A,FALSE,"т04"}</definedName>
    <definedName name="____t04" localSheetId="96" hidden="1">{#N/A,#N/A,FALSE,"т04"}</definedName>
    <definedName name="____t04" localSheetId="100" hidden="1">{#N/A,#N/A,FALSE,"т04"}</definedName>
    <definedName name="____t04" localSheetId="102" hidden="1">{#N/A,#N/A,FALSE,"т04"}</definedName>
    <definedName name="____t04" localSheetId="103" hidden="1">{#N/A,#N/A,FALSE,"т04"}</definedName>
    <definedName name="____t04" localSheetId="104" hidden="1">{#N/A,#N/A,FALSE,"т04"}</definedName>
    <definedName name="____t04" localSheetId="105" hidden="1">{#N/A,#N/A,FALSE,"т04"}</definedName>
    <definedName name="____t04" localSheetId="18" hidden="1">{#N/A,#N/A,FALSE,"т04"}</definedName>
    <definedName name="____t04" localSheetId="19" hidden="1">{#N/A,#N/A,FALSE,"т04"}</definedName>
    <definedName name="____t04" localSheetId="74" hidden="1">{#N/A,#N/A,FALSE,"т04"}</definedName>
    <definedName name="____t04" hidden="1">{#N/A,#N/A,FALSE,"т04"}</definedName>
    <definedName name="____t06" localSheetId="1" hidden="1">{#N/A,#N/A,FALSE,"т04"}</definedName>
    <definedName name="____t06" localSheetId="35" hidden="1">{#N/A,#N/A,FALSE,"т04"}</definedName>
    <definedName name="____t06" localSheetId="36" hidden="1">{#N/A,#N/A,FALSE,"т04"}</definedName>
    <definedName name="____t06" localSheetId="37" hidden="1">{#N/A,#N/A,FALSE,"т04"}</definedName>
    <definedName name="____t06" localSheetId="38" hidden="1">{#N/A,#N/A,FALSE,"т04"}</definedName>
    <definedName name="____t06" localSheetId="39" hidden="1">{#N/A,#N/A,FALSE,"т04"}</definedName>
    <definedName name="____t06" localSheetId="40" hidden="1">{#N/A,#N/A,FALSE,"т04"}</definedName>
    <definedName name="____t06" localSheetId="41" hidden="1">{#N/A,#N/A,FALSE,"т04"}</definedName>
    <definedName name="____t06" localSheetId="42" hidden="1">{#N/A,#N/A,FALSE,"т04"}</definedName>
    <definedName name="____t06" localSheetId="47" hidden="1">{#N/A,#N/A,FALSE,"т04"}</definedName>
    <definedName name="____t06" localSheetId="53" hidden="1">{#N/A,#N/A,FALSE,"т04"}</definedName>
    <definedName name="____t06" localSheetId="54" hidden="1">{#N/A,#N/A,FALSE,"т04"}</definedName>
    <definedName name="____t06" localSheetId="55" hidden="1">{#N/A,#N/A,FALSE,"т04"}</definedName>
    <definedName name="____t06" localSheetId="59" hidden="1">{#N/A,#N/A,FALSE,"т04"}</definedName>
    <definedName name="____t06" localSheetId="84" hidden="1">{#N/A,#N/A,FALSE,"т04"}</definedName>
    <definedName name="____t06" localSheetId="85" hidden="1">{#N/A,#N/A,FALSE,"т04"}</definedName>
    <definedName name="____t06" localSheetId="76" hidden="1">{#N/A,#N/A,FALSE,"т04"}</definedName>
    <definedName name="____t06" localSheetId="80" hidden="1">{#N/A,#N/A,FALSE,"т04"}</definedName>
    <definedName name="____t06" localSheetId="81" hidden="1">{#N/A,#N/A,FALSE,"т04"}</definedName>
    <definedName name="____t06" localSheetId="82" hidden="1">{#N/A,#N/A,FALSE,"т04"}</definedName>
    <definedName name="____t06" localSheetId="83" hidden="1">{#N/A,#N/A,FALSE,"т04"}</definedName>
    <definedName name="____t06" localSheetId="86" hidden="1">{#N/A,#N/A,FALSE,"т04"}</definedName>
    <definedName name="____t06" localSheetId="95" hidden="1">{#N/A,#N/A,FALSE,"т04"}</definedName>
    <definedName name="____t06" localSheetId="96" hidden="1">{#N/A,#N/A,FALSE,"т04"}</definedName>
    <definedName name="____t06" localSheetId="100" hidden="1">{#N/A,#N/A,FALSE,"т04"}</definedName>
    <definedName name="____t06" localSheetId="102" hidden="1">{#N/A,#N/A,FALSE,"т04"}</definedName>
    <definedName name="____t06" localSheetId="103" hidden="1">{#N/A,#N/A,FALSE,"т04"}</definedName>
    <definedName name="____t06" localSheetId="104" hidden="1">{#N/A,#N/A,FALSE,"т04"}</definedName>
    <definedName name="____t06" localSheetId="105" hidden="1">{#N/A,#N/A,FALSE,"т04"}</definedName>
    <definedName name="____t06" localSheetId="18" hidden="1">{#N/A,#N/A,FALSE,"т04"}</definedName>
    <definedName name="____t06" localSheetId="19" hidden="1">{#N/A,#N/A,FALSE,"т04"}</definedName>
    <definedName name="____t06" localSheetId="74" hidden="1">{#N/A,#N/A,FALSE,"т04"}</definedName>
    <definedName name="____t06" hidden="1">{#N/A,#N/A,FALSE,"т04"}</definedName>
    <definedName name="___Mn2" localSheetId="1" hidden="1">{#N/A,#N/A,FALSE,"т02бд"}</definedName>
    <definedName name="___Mn2" localSheetId="2" hidden="1">{#N/A,#N/A,FALSE,"т02бд"}</definedName>
    <definedName name="___Mn2" localSheetId="35" hidden="1">{#N/A,#N/A,FALSE,"т02бд"}</definedName>
    <definedName name="___Mn2" localSheetId="36" hidden="1">{#N/A,#N/A,FALSE,"т02бд"}</definedName>
    <definedName name="___Mn2" localSheetId="37" hidden="1">{#N/A,#N/A,FALSE,"т02бд"}</definedName>
    <definedName name="___Mn2" localSheetId="38" hidden="1">{#N/A,#N/A,FALSE,"т02бд"}</definedName>
    <definedName name="___Mn2" localSheetId="39" hidden="1">{#N/A,#N/A,FALSE,"т02бд"}</definedName>
    <definedName name="___Mn2" localSheetId="40" hidden="1">{#N/A,#N/A,FALSE,"т02бд"}</definedName>
    <definedName name="___Mn2" localSheetId="41" hidden="1">{#N/A,#N/A,FALSE,"т02бд"}</definedName>
    <definedName name="___Mn2" localSheetId="42" hidden="1">{#N/A,#N/A,FALSE,"т02бд"}</definedName>
    <definedName name="___Mn2" localSheetId="47" hidden="1">{#N/A,#N/A,FALSE,"т02бд"}</definedName>
    <definedName name="___Mn2" localSheetId="53" hidden="1">{#N/A,#N/A,FALSE,"т02бд"}</definedName>
    <definedName name="___Mn2" localSheetId="54" hidden="1">{#N/A,#N/A,FALSE,"т02бд"}</definedName>
    <definedName name="___Mn2" localSheetId="55" hidden="1">{#N/A,#N/A,FALSE,"т02бд"}</definedName>
    <definedName name="___Mn2" localSheetId="56" hidden="1">{#N/A,#N/A,FALSE,"т02бд"}</definedName>
    <definedName name="___Mn2" localSheetId="57" hidden="1">{#N/A,#N/A,FALSE,"т02бд"}</definedName>
    <definedName name="___Mn2" localSheetId="58" hidden="1">{#N/A,#N/A,FALSE,"т02бд"}</definedName>
    <definedName name="___Mn2" localSheetId="59" hidden="1">{#N/A,#N/A,FALSE,"т02бд"}</definedName>
    <definedName name="___Mn2" localSheetId="61" hidden="1">{#N/A,#N/A,FALSE,"т02бд"}</definedName>
    <definedName name="___Mn2" localSheetId="62" hidden="1">{#N/A,#N/A,FALSE,"т02бд"}</definedName>
    <definedName name="___Mn2" localSheetId="63" hidden="1">{#N/A,#N/A,FALSE,"т02бд"}</definedName>
    <definedName name="___Mn2" localSheetId="84" hidden="1">{#N/A,#N/A,FALSE,"т02бд"}</definedName>
    <definedName name="___Mn2" localSheetId="76" hidden="1">{#N/A,#N/A,FALSE,"т02бд"}</definedName>
    <definedName name="___Mn2" localSheetId="80" hidden="1">{#N/A,#N/A,FALSE,"т02бд"}</definedName>
    <definedName name="___Mn2" localSheetId="81" hidden="1">{#N/A,#N/A,FALSE,"т02бд"}</definedName>
    <definedName name="___Mn2" localSheetId="82" hidden="1">{#N/A,#N/A,FALSE,"т02бд"}</definedName>
    <definedName name="___Mn2" localSheetId="83" hidden="1">{#N/A,#N/A,FALSE,"т02бд"}</definedName>
    <definedName name="___Mn2" localSheetId="86" hidden="1">{#N/A,#N/A,FALSE,"т02бд"}</definedName>
    <definedName name="___Mn2" localSheetId="95" hidden="1">{#N/A,#N/A,FALSE,"т02бд"}</definedName>
    <definedName name="___Mn2" localSheetId="96" hidden="1">{#N/A,#N/A,FALSE,"т02бд"}</definedName>
    <definedName name="___Mn2" localSheetId="100" hidden="1">{#N/A,#N/A,FALSE,"т02бд"}</definedName>
    <definedName name="___Mn2" localSheetId="102" hidden="1">{#N/A,#N/A,FALSE,"т02бд"}</definedName>
    <definedName name="___Mn2" localSheetId="103" hidden="1">{#N/A,#N/A,FALSE,"т02бд"}</definedName>
    <definedName name="___Mn2" localSheetId="104" hidden="1">{#N/A,#N/A,FALSE,"т02бд"}</definedName>
    <definedName name="___Mn2" localSheetId="18" hidden="1">{#N/A,#N/A,FALSE,"т02бд"}</definedName>
    <definedName name="___Mn2" localSheetId="19" hidden="1">{#N/A,#N/A,FALSE,"т02бд"}</definedName>
    <definedName name="___Mn2" localSheetId="74" hidden="1">{#N/A,#N/A,FALSE,"т02бд"}</definedName>
    <definedName name="___Mn2" hidden="1">{#N/A,#N/A,FALSE,"т02бд"}</definedName>
    <definedName name="___t04" localSheetId="1" hidden="1">{#N/A,#N/A,FALSE,"т04"}</definedName>
    <definedName name="___t04" localSheetId="35" hidden="1">{#N/A,#N/A,FALSE,"т04"}</definedName>
    <definedName name="___t04" localSheetId="36" hidden="1">{#N/A,#N/A,FALSE,"т04"}</definedName>
    <definedName name="___t04" localSheetId="37" hidden="1">{#N/A,#N/A,FALSE,"т04"}</definedName>
    <definedName name="___t04" localSheetId="38" hidden="1">{#N/A,#N/A,FALSE,"т04"}</definedName>
    <definedName name="___t04" localSheetId="39" hidden="1">{#N/A,#N/A,FALSE,"т04"}</definedName>
    <definedName name="___t04" localSheetId="40" hidden="1">{#N/A,#N/A,FALSE,"т04"}</definedName>
    <definedName name="___t04" localSheetId="41" hidden="1">{#N/A,#N/A,FALSE,"т04"}</definedName>
    <definedName name="___t04" localSheetId="42" hidden="1">{#N/A,#N/A,FALSE,"т04"}</definedName>
    <definedName name="___t04" localSheetId="47" hidden="1">{#N/A,#N/A,FALSE,"т04"}</definedName>
    <definedName name="___t04" localSheetId="53" hidden="1">{#N/A,#N/A,FALSE,"т04"}</definedName>
    <definedName name="___t04" localSheetId="54" hidden="1">{#N/A,#N/A,FALSE,"т04"}</definedName>
    <definedName name="___t04" localSheetId="55" hidden="1">{#N/A,#N/A,FALSE,"т04"}</definedName>
    <definedName name="___t04" localSheetId="59" hidden="1">{#N/A,#N/A,FALSE,"т04"}</definedName>
    <definedName name="___t04" localSheetId="84" hidden="1">{#N/A,#N/A,FALSE,"т04"}</definedName>
    <definedName name="___t04" localSheetId="85" hidden="1">{#N/A,#N/A,FALSE,"т04"}</definedName>
    <definedName name="___t04" localSheetId="76" hidden="1">{#N/A,#N/A,FALSE,"т04"}</definedName>
    <definedName name="___t04" localSheetId="80" hidden="1">{#N/A,#N/A,FALSE,"т04"}</definedName>
    <definedName name="___t04" localSheetId="81" hidden="1">{#N/A,#N/A,FALSE,"т04"}</definedName>
    <definedName name="___t04" localSheetId="82" hidden="1">{#N/A,#N/A,FALSE,"т04"}</definedName>
    <definedName name="___t04" localSheetId="83" hidden="1">{#N/A,#N/A,FALSE,"т04"}</definedName>
    <definedName name="___t04" localSheetId="86" hidden="1">{#N/A,#N/A,FALSE,"т04"}</definedName>
    <definedName name="___t04" localSheetId="95" hidden="1">{#N/A,#N/A,FALSE,"т04"}</definedName>
    <definedName name="___t04" localSheetId="96" hidden="1">{#N/A,#N/A,FALSE,"т04"}</definedName>
    <definedName name="___t04" localSheetId="100" hidden="1">{#N/A,#N/A,FALSE,"т04"}</definedName>
    <definedName name="___t04" localSheetId="102" hidden="1">{#N/A,#N/A,FALSE,"т04"}</definedName>
    <definedName name="___t04" localSheetId="103" hidden="1">{#N/A,#N/A,FALSE,"т04"}</definedName>
    <definedName name="___t04" localSheetId="104" hidden="1">{#N/A,#N/A,FALSE,"т04"}</definedName>
    <definedName name="___t04" localSheetId="105" hidden="1">{#N/A,#N/A,FALSE,"т04"}</definedName>
    <definedName name="___t04" localSheetId="18" hidden="1">{#N/A,#N/A,FALSE,"т04"}</definedName>
    <definedName name="___t04" localSheetId="19" hidden="1">{#N/A,#N/A,FALSE,"т04"}</definedName>
    <definedName name="___t04" localSheetId="74" hidden="1">{#N/A,#N/A,FALSE,"т04"}</definedName>
    <definedName name="___t04" hidden="1">{#N/A,#N/A,FALSE,"т04"}</definedName>
    <definedName name="___t06" localSheetId="1" hidden="1">{#N/A,#N/A,FALSE,"т04"}</definedName>
    <definedName name="___t06" localSheetId="35" hidden="1">{#N/A,#N/A,FALSE,"т04"}</definedName>
    <definedName name="___t06" localSheetId="36" hidden="1">{#N/A,#N/A,FALSE,"т04"}</definedName>
    <definedName name="___t06" localSheetId="37" hidden="1">{#N/A,#N/A,FALSE,"т04"}</definedName>
    <definedName name="___t06" localSheetId="38" hidden="1">{#N/A,#N/A,FALSE,"т04"}</definedName>
    <definedName name="___t06" localSheetId="39" hidden="1">{#N/A,#N/A,FALSE,"т04"}</definedName>
    <definedName name="___t06" localSheetId="40" hidden="1">{#N/A,#N/A,FALSE,"т04"}</definedName>
    <definedName name="___t06" localSheetId="41" hidden="1">{#N/A,#N/A,FALSE,"т04"}</definedName>
    <definedName name="___t06" localSheetId="42" hidden="1">{#N/A,#N/A,FALSE,"т04"}</definedName>
    <definedName name="___t06" localSheetId="47" hidden="1">{#N/A,#N/A,FALSE,"т04"}</definedName>
    <definedName name="___t06" localSheetId="53" hidden="1">{#N/A,#N/A,FALSE,"т04"}</definedName>
    <definedName name="___t06" localSheetId="54" hidden="1">{#N/A,#N/A,FALSE,"т04"}</definedName>
    <definedName name="___t06" localSheetId="55" hidden="1">{#N/A,#N/A,FALSE,"т04"}</definedName>
    <definedName name="___t06" localSheetId="59" hidden="1">{#N/A,#N/A,FALSE,"т04"}</definedName>
    <definedName name="___t06" localSheetId="84" hidden="1">{#N/A,#N/A,FALSE,"т04"}</definedName>
    <definedName name="___t06" localSheetId="85" hidden="1">{#N/A,#N/A,FALSE,"т04"}</definedName>
    <definedName name="___t06" localSheetId="76" hidden="1">{#N/A,#N/A,FALSE,"т04"}</definedName>
    <definedName name="___t06" localSheetId="80" hidden="1">{#N/A,#N/A,FALSE,"т04"}</definedName>
    <definedName name="___t06" localSheetId="81" hidden="1">{#N/A,#N/A,FALSE,"т04"}</definedName>
    <definedName name="___t06" localSheetId="82" hidden="1">{#N/A,#N/A,FALSE,"т04"}</definedName>
    <definedName name="___t06" localSheetId="83" hidden="1">{#N/A,#N/A,FALSE,"т04"}</definedName>
    <definedName name="___t06" localSheetId="86" hidden="1">{#N/A,#N/A,FALSE,"т04"}</definedName>
    <definedName name="___t06" localSheetId="95" hidden="1">{#N/A,#N/A,FALSE,"т04"}</definedName>
    <definedName name="___t06" localSheetId="96" hidden="1">{#N/A,#N/A,FALSE,"т04"}</definedName>
    <definedName name="___t06" localSheetId="100" hidden="1">{#N/A,#N/A,FALSE,"т04"}</definedName>
    <definedName name="___t06" localSheetId="102" hidden="1">{#N/A,#N/A,FALSE,"т04"}</definedName>
    <definedName name="___t06" localSheetId="103" hidden="1">{#N/A,#N/A,FALSE,"т04"}</definedName>
    <definedName name="___t06" localSheetId="104" hidden="1">{#N/A,#N/A,FALSE,"т04"}</definedName>
    <definedName name="___t06" localSheetId="105" hidden="1">{#N/A,#N/A,FALSE,"т04"}</definedName>
    <definedName name="___t06" localSheetId="18" hidden="1">{#N/A,#N/A,FALSE,"т04"}</definedName>
    <definedName name="___t06" localSheetId="19" hidden="1">{#N/A,#N/A,FALSE,"т04"}</definedName>
    <definedName name="___t06" localSheetId="74" hidden="1">{#N/A,#N/A,FALSE,"т04"}</definedName>
    <definedName name="___t06" hidden="1">{#N/A,#N/A,FALSE,"т04"}</definedName>
    <definedName name="___to5" localSheetId="1" hidden="1">{#VALUE!,#N/A,FALSE,0}</definedName>
    <definedName name="___to5" localSheetId="2" hidden="1">{#VALUE!,#N/A,FALSE,0}</definedName>
    <definedName name="___to5" localSheetId="35" hidden="1">{#VALUE!,#N/A,FALSE,0}</definedName>
    <definedName name="___to5" localSheetId="36" hidden="1">{#VALUE!,#N/A,FALSE,0}</definedName>
    <definedName name="___to5" localSheetId="37" hidden="1">{#VALUE!,#N/A,FALSE,0}</definedName>
    <definedName name="___to5" localSheetId="38" hidden="1">{#VALUE!,#N/A,FALSE,0}</definedName>
    <definedName name="___to5" localSheetId="39" hidden="1">{#VALUE!,#N/A,FALSE,0}</definedName>
    <definedName name="___to5" localSheetId="40" hidden="1">{#VALUE!,#N/A,FALSE,0}</definedName>
    <definedName name="___to5" localSheetId="41" hidden="1">{#VALUE!,#N/A,FALSE,0}</definedName>
    <definedName name="___to5" localSheetId="42" hidden="1">{#VALUE!,#N/A,FALSE,0}</definedName>
    <definedName name="___to5" localSheetId="47" hidden="1">{#VALUE!,#N/A,FALSE,0}</definedName>
    <definedName name="___to5" localSheetId="53" hidden="1">{#VALUE!,#N/A,FALSE,0}</definedName>
    <definedName name="___to5" localSheetId="54" hidden="1">{#VALUE!,#N/A,FALSE,0}</definedName>
    <definedName name="___to5" localSheetId="55" hidden="1">{#VALUE!,#N/A,FALSE,0}</definedName>
    <definedName name="___to5" localSheetId="56" hidden="1">{#VALUE!,#N/A,FALSE,0}</definedName>
    <definedName name="___to5" localSheetId="57" hidden="1">{#VALUE!,#N/A,FALSE,0}</definedName>
    <definedName name="___to5" localSheetId="58" hidden="1">{#VALUE!,#N/A,FALSE,0}</definedName>
    <definedName name="___to5" localSheetId="59" hidden="1">{#VALUE!,#N/A,FALSE,0}</definedName>
    <definedName name="___to5" localSheetId="61" hidden="1">{#VALUE!,#N/A,FALSE,0}</definedName>
    <definedName name="___to5" localSheetId="62" hidden="1">{#VALUE!,#N/A,FALSE,0}</definedName>
    <definedName name="___to5" localSheetId="63" hidden="1">{#VALUE!,#N/A,FALSE,0}</definedName>
    <definedName name="___to5" localSheetId="84" hidden="1">{#VALUE!,#N/A,FALSE,0}</definedName>
    <definedName name="___to5" localSheetId="76" hidden="1">{#VALUE!,#N/A,FALSE,0}</definedName>
    <definedName name="___to5" localSheetId="80" hidden="1">{#VALUE!,#N/A,FALSE,0}</definedName>
    <definedName name="___to5" localSheetId="81" hidden="1">{#VALUE!,#N/A,FALSE,0}</definedName>
    <definedName name="___to5" localSheetId="82" hidden="1">{#VALUE!,#N/A,FALSE,0}</definedName>
    <definedName name="___to5" localSheetId="83" hidden="1">{#VALUE!,#N/A,FALSE,0}</definedName>
    <definedName name="___to5" localSheetId="86" hidden="1">{#VALUE!,#N/A,FALSE,0}</definedName>
    <definedName name="___to5" localSheetId="95" hidden="1">{#VALUE!,#N/A,FALSE,0}</definedName>
    <definedName name="___to5" localSheetId="96" hidden="1">{#VALUE!,#N/A,FALSE,0}</definedName>
    <definedName name="___to5" localSheetId="100" hidden="1">{#VALUE!,#N/A,FALSE,0}</definedName>
    <definedName name="___to5" localSheetId="102" hidden="1">{#VALUE!,#N/A,FALSE,0}</definedName>
    <definedName name="___to5" localSheetId="103" hidden="1">{#VALUE!,#N/A,FALSE,0}</definedName>
    <definedName name="___to5" localSheetId="104" hidden="1">{#VALUE!,#N/A,FALSE,0}</definedName>
    <definedName name="___to5" localSheetId="18" hidden="1">{#VALUE!,#N/A,FALSE,0}</definedName>
    <definedName name="___to5" localSheetId="19" hidden="1">{#VALUE!,#N/A,FALSE,0}</definedName>
    <definedName name="___to5" localSheetId="74" hidden="1">{#VALUE!,#N/A,FALSE,0}</definedName>
    <definedName name="___to5" hidden="1">{#VALUE!,#N/A,FALSE,0}</definedName>
    <definedName name="___to9" localSheetId="1" hidden="1">{#VALUE!,#N/A,FALSE,0}</definedName>
    <definedName name="___to9" localSheetId="2" hidden="1">{#VALUE!,#N/A,FALSE,0}</definedName>
    <definedName name="___to9" localSheetId="35" hidden="1">{#VALUE!,#N/A,FALSE,0}</definedName>
    <definedName name="___to9" localSheetId="36" hidden="1">{#VALUE!,#N/A,FALSE,0}</definedName>
    <definedName name="___to9" localSheetId="37" hidden="1">{#VALUE!,#N/A,FALSE,0}</definedName>
    <definedName name="___to9" localSheetId="38" hidden="1">{#VALUE!,#N/A,FALSE,0}</definedName>
    <definedName name="___to9" localSheetId="39" hidden="1">{#VALUE!,#N/A,FALSE,0}</definedName>
    <definedName name="___to9" localSheetId="40" hidden="1">{#VALUE!,#N/A,FALSE,0}</definedName>
    <definedName name="___to9" localSheetId="41" hidden="1">{#VALUE!,#N/A,FALSE,0}</definedName>
    <definedName name="___to9" localSheetId="42" hidden="1">{#VALUE!,#N/A,FALSE,0}</definedName>
    <definedName name="___to9" localSheetId="47" hidden="1">{#VALUE!,#N/A,FALSE,0}</definedName>
    <definedName name="___to9" localSheetId="53" hidden="1">{#VALUE!,#N/A,FALSE,0}</definedName>
    <definedName name="___to9" localSheetId="54" hidden="1">{#VALUE!,#N/A,FALSE,0}</definedName>
    <definedName name="___to9" localSheetId="55" hidden="1">{#VALUE!,#N/A,FALSE,0}</definedName>
    <definedName name="___to9" localSheetId="56" hidden="1">{#VALUE!,#N/A,FALSE,0}</definedName>
    <definedName name="___to9" localSheetId="57" hidden="1">{#VALUE!,#N/A,FALSE,0}</definedName>
    <definedName name="___to9" localSheetId="58" hidden="1">{#VALUE!,#N/A,FALSE,0}</definedName>
    <definedName name="___to9" localSheetId="59" hidden="1">{#VALUE!,#N/A,FALSE,0}</definedName>
    <definedName name="___to9" localSheetId="61" hidden="1">{#VALUE!,#N/A,FALSE,0}</definedName>
    <definedName name="___to9" localSheetId="62" hidden="1">{#VALUE!,#N/A,FALSE,0}</definedName>
    <definedName name="___to9" localSheetId="63" hidden="1">{#VALUE!,#N/A,FALSE,0}</definedName>
    <definedName name="___to9" localSheetId="84" hidden="1">{#VALUE!,#N/A,FALSE,0}</definedName>
    <definedName name="___to9" localSheetId="76" hidden="1">{#VALUE!,#N/A,FALSE,0}</definedName>
    <definedName name="___to9" localSheetId="80" hidden="1">{#VALUE!,#N/A,FALSE,0}</definedName>
    <definedName name="___to9" localSheetId="81" hidden="1">{#VALUE!,#N/A,FALSE,0}</definedName>
    <definedName name="___to9" localSheetId="82" hidden="1">{#VALUE!,#N/A,FALSE,0}</definedName>
    <definedName name="___to9" localSheetId="83" hidden="1">{#VALUE!,#N/A,FALSE,0}</definedName>
    <definedName name="___to9" localSheetId="86" hidden="1">{#VALUE!,#N/A,FALSE,0}</definedName>
    <definedName name="___to9" localSheetId="95" hidden="1">{#VALUE!,#N/A,FALSE,0}</definedName>
    <definedName name="___to9" localSheetId="96" hidden="1">{#VALUE!,#N/A,FALSE,0}</definedName>
    <definedName name="___to9" localSheetId="100" hidden="1">{#VALUE!,#N/A,FALSE,0}</definedName>
    <definedName name="___to9" localSheetId="102" hidden="1">{#VALUE!,#N/A,FALSE,0}</definedName>
    <definedName name="___to9" localSheetId="103" hidden="1">{#VALUE!,#N/A,FALSE,0}</definedName>
    <definedName name="___to9" localSheetId="104" hidden="1">{#VALUE!,#N/A,FALSE,0}</definedName>
    <definedName name="___to9" localSheetId="18" hidden="1">{#VALUE!,#N/A,FALSE,0}</definedName>
    <definedName name="___to9" localSheetId="19" hidden="1">{#VALUE!,#N/A,FALSE,0}</definedName>
    <definedName name="___to9" localSheetId="74" hidden="1">{#VALUE!,#N/A,FALSE,0}</definedName>
    <definedName name="___to9" hidden="1">{#VALUE!,#N/A,FALSE,0}</definedName>
    <definedName name="__123Graph_XGRAPH3" localSheetId="1" hidden="1">[1]GDP!#REF!</definedName>
    <definedName name="__123Graph_XGRAPH3" localSheetId="35" hidden="1">[1]GDP!#REF!</definedName>
    <definedName name="__123Graph_XGRAPH3" localSheetId="36" hidden="1">[1]GDP!#REF!</definedName>
    <definedName name="__123Graph_XGRAPH3" localSheetId="37" hidden="1">[1]GDP!#REF!</definedName>
    <definedName name="__123Graph_XGRAPH3" localSheetId="38" hidden="1">[1]GDP!#REF!</definedName>
    <definedName name="__123Graph_XGRAPH3" localSheetId="39" hidden="1">[1]GDP!#REF!</definedName>
    <definedName name="__123Graph_XGRAPH3" localSheetId="40" hidden="1">[1]GDP!#REF!</definedName>
    <definedName name="__123Graph_XGRAPH3" localSheetId="41" hidden="1">[1]GDP!#REF!</definedName>
    <definedName name="__123Graph_XGRAPH3" localSheetId="42" hidden="1">[1]GDP!#REF!</definedName>
    <definedName name="__123Graph_XGRAPH3" localSheetId="44" hidden="1">[1]GDP!#REF!</definedName>
    <definedName name="__123Graph_XGRAPH3" localSheetId="47" hidden="1">[1]GDP!#REF!</definedName>
    <definedName name="__123Graph_XGRAPH3" localSheetId="55" hidden="1">[1]GDP!#REF!</definedName>
    <definedName name="__123Graph_XGRAPH3" localSheetId="56" hidden="1">[1]GDP!#REF!</definedName>
    <definedName name="__123Graph_XGRAPH3" localSheetId="57" hidden="1">[1]GDP!#REF!</definedName>
    <definedName name="__123Graph_XGRAPH3" localSheetId="58" hidden="1">[1]GDP!#REF!</definedName>
    <definedName name="__123Graph_XGRAPH3" localSheetId="65" hidden="1">[1]GDP!#REF!</definedName>
    <definedName name="__123Graph_XGRAPH3" localSheetId="84" hidden="1">[1]GDP!#REF!</definedName>
    <definedName name="__123Graph_XGRAPH3" localSheetId="85" hidden="1">[1]GDP!#REF!</definedName>
    <definedName name="__123Graph_XGRAPH3" localSheetId="76" hidden="1">[1]GDP!#REF!</definedName>
    <definedName name="__123Graph_XGRAPH3" localSheetId="77" hidden="1">[1]GDP!#REF!</definedName>
    <definedName name="__123Graph_XGRAPH3" localSheetId="80" hidden="1">[1]GDP!#REF!</definedName>
    <definedName name="__123Graph_XGRAPH3" localSheetId="82" hidden="1">[1]GDP!#REF!</definedName>
    <definedName name="__123Graph_XGRAPH3" localSheetId="86" hidden="1">[1]GDP!#REF!</definedName>
    <definedName name="__123Graph_XGRAPH3" localSheetId="87" hidden="1">[1]GDP!#REF!</definedName>
    <definedName name="__123Graph_XGRAPH3" localSheetId="88" hidden="1">[1]GDP!#REF!</definedName>
    <definedName name="__123Graph_XGRAPH3" localSheetId="89" hidden="1">[1]GDP!#REF!</definedName>
    <definedName name="__123Graph_XGRAPH3" localSheetId="90" hidden="1">[1]GDP!#REF!</definedName>
    <definedName name="__123Graph_XGRAPH3" localSheetId="91" hidden="1">[1]GDP!#REF!</definedName>
    <definedName name="__123Graph_XGRAPH3" localSheetId="92" hidden="1">[1]GDP!#REF!</definedName>
    <definedName name="__123Graph_XGRAPH3" localSheetId="93" hidden="1">[1]GDP!#REF!</definedName>
    <definedName name="__123Graph_XGRAPH3" localSheetId="94" hidden="1">[1]GDP!#REF!</definedName>
    <definedName name="__123Graph_XGRAPH3" localSheetId="95" hidden="1">[1]GDP!#REF!</definedName>
    <definedName name="__123Graph_XGRAPH3" localSheetId="96" hidden="1">[1]GDP!#REF!</definedName>
    <definedName name="__123Graph_XGRAPH3" localSheetId="97" hidden="1">[1]GDP!#REF!</definedName>
    <definedName name="__123Graph_XGRAPH3" localSheetId="98" hidden="1">[1]GDP!#REF!</definedName>
    <definedName name="__123Graph_XGRAPH3" localSheetId="99" hidden="1">[1]GDP!#REF!</definedName>
    <definedName name="__123Graph_XGRAPH3" localSheetId="100" hidden="1">[1]GDP!#REF!</definedName>
    <definedName name="__123Graph_XGRAPH3" localSheetId="102" hidden="1">[1]GDP!#REF!</definedName>
    <definedName name="__123Graph_XGRAPH3" localSheetId="103" hidden="1">[1]GDP!#REF!</definedName>
    <definedName name="__123Graph_XGRAPH3" localSheetId="105" hidden="1">[1]GDP!#REF!</definedName>
    <definedName name="__123Graph_XGRAPH3" localSheetId="106" hidden="1">[1]GDP!#REF!</definedName>
    <definedName name="__123Graph_XGRAPH3" localSheetId="19" hidden="1">[1]GDP!#REF!</definedName>
    <definedName name="__123Graph_XGRAPH3" localSheetId="74" hidden="1">[1]GDP!#REF!</definedName>
    <definedName name="__123Graph_XGRAPH3" localSheetId="49" hidden="1">[1]GDP!#REF!</definedName>
    <definedName name="__123Graph_XGRAPH3" localSheetId="50" hidden="1">[1]GDP!#REF!</definedName>
    <definedName name="__123Graph_XGRAPH3" localSheetId="51" hidden="1">[1]GDP!#REF!</definedName>
    <definedName name="__123Graph_XGRAPH3" localSheetId="52" hidden="1">[1]GDP!#REF!</definedName>
    <definedName name="__123Graph_XGRAPH3" hidden="1">[1]GDP!#REF!</definedName>
    <definedName name="__Mn2" localSheetId="1" hidden="1">{#N/A,#N/A,FALSE,"т02бд"}</definedName>
    <definedName name="__Mn2" localSheetId="2" hidden="1">{#N/A,#N/A,FALSE,"т02бд"}</definedName>
    <definedName name="__Mn2" localSheetId="35" hidden="1">{#N/A,#N/A,FALSE,"т02бд"}</definedName>
    <definedName name="__Mn2" localSheetId="36" hidden="1">{#N/A,#N/A,FALSE,"т02бд"}</definedName>
    <definedName name="__Mn2" localSheetId="37" hidden="1">{#N/A,#N/A,FALSE,"т02бд"}</definedName>
    <definedName name="__Mn2" localSheetId="38" hidden="1">{#N/A,#N/A,FALSE,"т02бд"}</definedName>
    <definedName name="__Mn2" localSheetId="39" hidden="1">{#N/A,#N/A,FALSE,"т02бд"}</definedName>
    <definedName name="__Mn2" localSheetId="40" hidden="1">{#N/A,#N/A,FALSE,"т02бд"}</definedName>
    <definedName name="__Mn2" localSheetId="41" hidden="1">{#N/A,#N/A,FALSE,"т02бд"}</definedName>
    <definedName name="__Mn2" localSheetId="42" hidden="1">{#N/A,#N/A,FALSE,"т02бд"}</definedName>
    <definedName name="__Mn2" localSheetId="47" hidden="1">{#N/A,#N/A,FALSE,"т02бд"}</definedName>
    <definedName name="__Mn2" localSheetId="53" hidden="1">{#N/A,#N/A,FALSE,"т02бд"}</definedName>
    <definedName name="__Mn2" localSheetId="54" hidden="1">{#N/A,#N/A,FALSE,"т02бд"}</definedName>
    <definedName name="__Mn2" localSheetId="55" hidden="1">{#N/A,#N/A,FALSE,"т02бд"}</definedName>
    <definedName name="__Mn2" localSheetId="56" hidden="1">{#N/A,#N/A,FALSE,"т02бд"}</definedName>
    <definedName name="__Mn2" localSheetId="57" hidden="1">{#N/A,#N/A,FALSE,"т02бд"}</definedName>
    <definedName name="__Mn2" localSheetId="58" hidden="1">{#N/A,#N/A,FALSE,"т02бд"}</definedName>
    <definedName name="__Mn2" localSheetId="59" hidden="1">{#N/A,#N/A,FALSE,"т02бд"}</definedName>
    <definedName name="__Mn2" localSheetId="61" hidden="1">{#N/A,#N/A,FALSE,"т02бд"}</definedName>
    <definedName name="__Mn2" localSheetId="62" hidden="1">{#N/A,#N/A,FALSE,"т02бд"}</definedName>
    <definedName name="__Mn2" localSheetId="63" hidden="1">{#N/A,#N/A,FALSE,"т02бд"}</definedName>
    <definedName name="__Mn2" localSheetId="84" hidden="1">{#N/A,#N/A,FALSE,"т02бд"}</definedName>
    <definedName name="__Mn2" localSheetId="76" hidden="1">{#N/A,#N/A,FALSE,"т02бд"}</definedName>
    <definedName name="__Mn2" localSheetId="80" hidden="1">{#N/A,#N/A,FALSE,"т02бд"}</definedName>
    <definedName name="__Mn2" localSheetId="81" hidden="1">{#N/A,#N/A,FALSE,"т02бд"}</definedName>
    <definedName name="__Mn2" localSheetId="82" hidden="1">{#N/A,#N/A,FALSE,"т02бд"}</definedName>
    <definedName name="__Mn2" localSheetId="83" hidden="1">{#N/A,#N/A,FALSE,"т02бд"}</definedName>
    <definedName name="__Mn2" localSheetId="86" hidden="1">{#N/A,#N/A,FALSE,"т02бд"}</definedName>
    <definedName name="__Mn2" localSheetId="95" hidden="1">{#N/A,#N/A,FALSE,"т02бд"}</definedName>
    <definedName name="__Mn2" localSheetId="96" hidden="1">{#N/A,#N/A,FALSE,"т02бд"}</definedName>
    <definedName name="__Mn2" localSheetId="100" hidden="1">{#N/A,#N/A,FALSE,"т02бд"}</definedName>
    <definedName name="__Mn2" localSheetId="102" hidden="1">{#N/A,#N/A,FALSE,"т02бд"}</definedName>
    <definedName name="__Mn2" localSheetId="103" hidden="1">{#N/A,#N/A,FALSE,"т02бд"}</definedName>
    <definedName name="__Mn2" localSheetId="104" hidden="1">{#N/A,#N/A,FALSE,"т02бд"}</definedName>
    <definedName name="__Mn2" localSheetId="18" hidden="1">{#N/A,#N/A,FALSE,"т02бд"}</definedName>
    <definedName name="__Mn2" localSheetId="19" hidden="1">{#N/A,#N/A,FALSE,"т02бд"}</definedName>
    <definedName name="__Mn2" localSheetId="74" hidden="1">{#N/A,#N/A,FALSE,"т02бд"}</definedName>
    <definedName name="__Mn2" hidden="1">{#N/A,#N/A,FALSE,"т02бд"}</definedName>
    <definedName name="__t04" localSheetId="1" hidden="1">{#N/A,#N/A,FALSE,"т04"}</definedName>
    <definedName name="__t04" localSheetId="2" hidden="1">{#N/A,#N/A,FALSE,"т04"}</definedName>
    <definedName name="__t04" localSheetId="35" hidden="1">{#N/A,#N/A,FALSE,"т04"}</definedName>
    <definedName name="__t04" localSheetId="36" hidden="1">{#N/A,#N/A,FALSE,"т04"}</definedName>
    <definedName name="__t04" localSheetId="37" hidden="1">{#N/A,#N/A,FALSE,"т04"}</definedName>
    <definedName name="__t04" localSheetId="38" hidden="1">{#N/A,#N/A,FALSE,"т04"}</definedName>
    <definedName name="__t04" localSheetId="39" hidden="1">{#N/A,#N/A,FALSE,"т04"}</definedName>
    <definedName name="__t04" localSheetId="40" hidden="1">{#N/A,#N/A,FALSE,"т04"}</definedName>
    <definedName name="__t04" localSheetId="41" hidden="1">{#N/A,#N/A,FALSE,"т04"}</definedName>
    <definedName name="__t04" localSheetId="42" hidden="1">{#N/A,#N/A,FALSE,"т04"}</definedName>
    <definedName name="__t04" localSheetId="47" hidden="1">{#N/A,#N/A,FALSE,"т04"}</definedName>
    <definedName name="__t04" localSheetId="53" hidden="1">{#N/A,#N/A,FALSE,"т04"}</definedName>
    <definedName name="__t04" localSheetId="54" hidden="1">{#N/A,#N/A,FALSE,"т04"}</definedName>
    <definedName name="__t04" localSheetId="55" hidden="1">{#N/A,#N/A,FALSE,"т04"}</definedName>
    <definedName name="__t04" localSheetId="56" hidden="1">{#N/A,#N/A,FALSE,"т04"}</definedName>
    <definedName name="__t04" localSheetId="57" hidden="1">{#N/A,#N/A,FALSE,"т04"}</definedName>
    <definedName name="__t04" localSheetId="58" hidden="1">{#N/A,#N/A,FALSE,"т04"}</definedName>
    <definedName name="__t04" localSheetId="59" hidden="1">{#N/A,#N/A,FALSE,"т04"}</definedName>
    <definedName name="__t04" localSheetId="84" hidden="1">{#N/A,#N/A,FALSE,"т04"}</definedName>
    <definedName name="__t04" localSheetId="85" hidden="1">{#N/A,#N/A,FALSE,"т04"}</definedName>
    <definedName name="__t04" localSheetId="76" hidden="1">{#N/A,#N/A,FALSE,"т04"}</definedName>
    <definedName name="__t04" localSheetId="80" hidden="1">{#N/A,#N/A,FALSE,"т04"}</definedName>
    <definedName name="__t04" localSheetId="81" hidden="1">{#N/A,#N/A,FALSE,"т04"}</definedName>
    <definedName name="__t04" localSheetId="82" hidden="1">{#N/A,#N/A,FALSE,"т04"}</definedName>
    <definedName name="__t04" localSheetId="83" hidden="1">{#N/A,#N/A,FALSE,"т04"}</definedName>
    <definedName name="__t04" localSheetId="86" hidden="1">{#N/A,#N/A,FALSE,"т04"}</definedName>
    <definedName name="__t04" localSheetId="95" hidden="1">{#N/A,#N/A,FALSE,"т04"}</definedName>
    <definedName name="__t04" localSheetId="96" hidden="1">{#N/A,#N/A,FALSE,"т04"}</definedName>
    <definedName name="__t04" localSheetId="100" hidden="1">{#N/A,#N/A,FALSE,"т04"}</definedName>
    <definedName name="__t04" localSheetId="102" hidden="1">{#N/A,#N/A,FALSE,"т04"}</definedName>
    <definedName name="__t04" localSheetId="103" hidden="1">{#N/A,#N/A,FALSE,"т04"}</definedName>
    <definedName name="__t04" localSheetId="104" hidden="1">{#N/A,#N/A,FALSE,"т04"}</definedName>
    <definedName name="__t04" localSheetId="105" hidden="1">{#N/A,#N/A,FALSE,"т04"}</definedName>
    <definedName name="__t04" localSheetId="18" hidden="1">{#N/A,#N/A,FALSE,"т04"}</definedName>
    <definedName name="__t04" localSheetId="19" hidden="1">{#N/A,#N/A,FALSE,"т04"}</definedName>
    <definedName name="__t04" localSheetId="74" hidden="1">{#N/A,#N/A,FALSE,"т04"}</definedName>
    <definedName name="__t04" hidden="1">{#N/A,#N/A,FALSE,"т04"}</definedName>
    <definedName name="__t06" localSheetId="1" hidden="1">{#N/A,#N/A,FALSE,"т04"}</definedName>
    <definedName name="__t06" localSheetId="2" hidden="1">{#N/A,#N/A,FALSE,"т04"}</definedName>
    <definedName name="__t06" localSheetId="35" hidden="1">{#N/A,#N/A,FALSE,"т04"}</definedName>
    <definedName name="__t06" localSheetId="36" hidden="1">{#N/A,#N/A,FALSE,"т04"}</definedName>
    <definedName name="__t06" localSheetId="37" hidden="1">{#N/A,#N/A,FALSE,"т04"}</definedName>
    <definedName name="__t06" localSheetId="38" hidden="1">{#N/A,#N/A,FALSE,"т04"}</definedName>
    <definedName name="__t06" localSheetId="39" hidden="1">{#N/A,#N/A,FALSE,"т04"}</definedName>
    <definedName name="__t06" localSheetId="40" hidden="1">{#N/A,#N/A,FALSE,"т04"}</definedName>
    <definedName name="__t06" localSheetId="41" hidden="1">{#N/A,#N/A,FALSE,"т04"}</definedName>
    <definedName name="__t06" localSheetId="42" hidden="1">{#N/A,#N/A,FALSE,"т04"}</definedName>
    <definedName name="__t06" localSheetId="47" hidden="1">{#N/A,#N/A,FALSE,"т04"}</definedName>
    <definedName name="__t06" localSheetId="53" hidden="1">{#N/A,#N/A,FALSE,"т04"}</definedName>
    <definedName name="__t06" localSheetId="54" hidden="1">{#N/A,#N/A,FALSE,"т04"}</definedName>
    <definedName name="__t06" localSheetId="55" hidden="1">{#N/A,#N/A,FALSE,"т04"}</definedName>
    <definedName name="__t06" localSheetId="56" hidden="1">{#N/A,#N/A,FALSE,"т04"}</definedName>
    <definedName name="__t06" localSheetId="57" hidden="1">{#N/A,#N/A,FALSE,"т04"}</definedName>
    <definedName name="__t06" localSheetId="58" hidden="1">{#N/A,#N/A,FALSE,"т04"}</definedName>
    <definedName name="__t06" localSheetId="59" hidden="1">{#N/A,#N/A,FALSE,"т04"}</definedName>
    <definedName name="__t06" localSheetId="84" hidden="1">{#N/A,#N/A,FALSE,"т04"}</definedName>
    <definedName name="__t06" localSheetId="85" hidden="1">{#N/A,#N/A,FALSE,"т04"}</definedName>
    <definedName name="__t06" localSheetId="76" hidden="1">{#N/A,#N/A,FALSE,"т04"}</definedName>
    <definedName name="__t06" localSheetId="80" hidden="1">{#N/A,#N/A,FALSE,"т04"}</definedName>
    <definedName name="__t06" localSheetId="81" hidden="1">{#N/A,#N/A,FALSE,"т04"}</definedName>
    <definedName name="__t06" localSheetId="82" hidden="1">{#N/A,#N/A,FALSE,"т04"}</definedName>
    <definedName name="__t06" localSheetId="83" hidden="1">{#N/A,#N/A,FALSE,"т04"}</definedName>
    <definedName name="__t06" localSheetId="86" hidden="1">{#N/A,#N/A,FALSE,"т04"}</definedName>
    <definedName name="__t06" localSheetId="95" hidden="1">{#N/A,#N/A,FALSE,"т04"}</definedName>
    <definedName name="__t06" localSheetId="96" hidden="1">{#N/A,#N/A,FALSE,"т04"}</definedName>
    <definedName name="__t06" localSheetId="100" hidden="1">{#N/A,#N/A,FALSE,"т04"}</definedName>
    <definedName name="__t06" localSheetId="102" hidden="1">{#N/A,#N/A,FALSE,"т04"}</definedName>
    <definedName name="__t06" localSheetId="103" hidden="1">{#N/A,#N/A,FALSE,"т04"}</definedName>
    <definedName name="__t06" localSheetId="104" hidden="1">{#N/A,#N/A,FALSE,"т04"}</definedName>
    <definedName name="__t06" localSheetId="105" hidden="1">{#N/A,#N/A,FALSE,"т04"}</definedName>
    <definedName name="__t06" localSheetId="18" hidden="1">{#N/A,#N/A,FALSE,"т04"}</definedName>
    <definedName name="__t06" localSheetId="19" hidden="1">{#N/A,#N/A,FALSE,"т04"}</definedName>
    <definedName name="__t06" localSheetId="74" hidden="1">{#N/A,#N/A,FALSE,"т04"}</definedName>
    <definedName name="__t06" hidden="1">{#N/A,#N/A,FALSE,"т04"}</definedName>
    <definedName name="__to5" localSheetId="1" hidden="1">{#VALUE!,#N/A,FALSE,0}</definedName>
    <definedName name="__to5" localSheetId="2" hidden="1">{#VALUE!,#N/A,FALSE,0}</definedName>
    <definedName name="__to5" localSheetId="35" hidden="1">{#VALUE!,#N/A,FALSE,0}</definedName>
    <definedName name="__to5" localSheetId="36" hidden="1">{#VALUE!,#N/A,FALSE,0}</definedName>
    <definedName name="__to5" localSheetId="37" hidden="1">{#VALUE!,#N/A,FALSE,0}</definedName>
    <definedName name="__to5" localSheetId="38" hidden="1">{#VALUE!,#N/A,FALSE,0}</definedName>
    <definedName name="__to5" localSheetId="39" hidden="1">{#VALUE!,#N/A,FALSE,0}</definedName>
    <definedName name="__to5" localSheetId="40" hidden="1">{#VALUE!,#N/A,FALSE,0}</definedName>
    <definedName name="__to5" localSheetId="41" hidden="1">{#VALUE!,#N/A,FALSE,0}</definedName>
    <definedName name="__to5" localSheetId="42" hidden="1">{#VALUE!,#N/A,FALSE,0}</definedName>
    <definedName name="__to5" localSheetId="47" hidden="1">{#VALUE!,#N/A,FALSE,0}</definedName>
    <definedName name="__to5" localSheetId="53" hidden="1">{#VALUE!,#N/A,FALSE,0}</definedName>
    <definedName name="__to5" localSheetId="54" hidden="1">{#VALUE!,#N/A,FALSE,0}</definedName>
    <definedName name="__to5" localSheetId="55" hidden="1">{#VALUE!,#N/A,FALSE,0}</definedName>
    <definedName name="__to5" localSheetId="56" hidden="1">{#VALUE!,#N/A,FALSE,0}</definedName>
    <definedName name="__to5" localSheetId="57" hidden="1">{#VALUE!,#N/A,FALSE,0}</definedName>
    <definedName name="__to5" localSheetId="58" hidden="1">{#VALUE!,#N/A,FALSE,0}</definedName>
    <definedName name="__to5" localSheetId="59" hidden="1">{#VALUE!,#N/A,FALSE,0}</definedName>
    <definedName name="__to5" localSheetId="61" hidden="1">{#VALUE!,#N/A,FALSE,0}</definedName>
    <definedName name="__to5" localSheetId="62" hidden="1">{#VALUE!,#N/A,FALSE,0}</definedName>
    <definedName name="__to5" localSheetId="63" hidden="1">{#VALUE!,#N/A,FALSE,0}</definedName>
    <definedName name="__to5" localSheetId="84" hidden="1">{#VALUE!,#N/A,FALSE,0}</definedName>
    <definedName name="__to5" localSheetId="76" hidden="1">{#VALUE!,#N/A,FALSE,0}</definedName>
    <definedName name="__to5" localSheetId="80" hidden="1">{#VALUE!,#N/A,FALSE,0}</definedName>
    <definedName name="__to5" localSheetId="81" hidden="1">{#VALUE!,#N/A,FALSE,0}</definedName>
    <definedName name="__to5" localSheetId="82" hidden="1">{#VALUE!,#N/A,FALSE,0}</definedName>
    <definedName name="__to5" localSheetId="83" hidden="1">{#VALUE!,#N/A,FALSE,0}</definedName>
    <definedName name="__to5" localSheetId="86" hidden="1">{#VALUE!,#N/A,FALSE,0}</definedName>
    <definedName name="__to5" localSheetId="95" hidden="1">{#VALUE!,#N/A,FALSE,0}</definedName>
    <definedName name="__to5" localSheetId="96" hidden="1">{#VALUE!,#N/A,FALSE,0}</definedName>
    <definedName name="__to5" localSheetId="100" hidden="1">{#VALUE!,#N/A,FALSE,0}</definedName>
    <definedName name="__to5" localSheetId="102" hidden="1">{#VALUE!,#N/A,FALSE,0}</definedName>
    <definedName name="__to5" localSheetId="103" hidden="1">{#VALUE!,#N/A,FALSE,0}</definedName>
    <definedName name="__to5" localSheetId="104" hidden="1">{#VALUE!,#N/A,FALSE,0}</definedName>
    <definedName name="__to5" localSheetId="18" hidden="1">{#VALUE!,#N/A,FALSE,0}</definedName>
    <definedName name="__to5" localSheetId="19" hidden="1">{#VALUE!,#N/A,FALSE,0}</definedName>
    <definedName name="__to5" localSheetId="74" hidden="1">{#VALUE!,#N/A,FALSE,0}</definedName>
    <definedName name="__to5" hidden="1">{#VALUE!,#N/A,FALSE,0}</definedName>
    <definedName name="__to9" localSheetId="1" hidden="1">{#VALUE!,#N/A,FALSE,0}</definedName>
    <definedName name="__to9" localSheetId="2" hidden="1">{#VALUE!,#N/A,FALSE,0}</definedName>
    <definedName name="__to9" localSheetId="35" hidden="1">{#VALUE!,#N/A,FALSE,0}</definedName>
    <definedName name="__to9" localSheetId="36" hidden="1">{#VALUE!,#N/A,FALSE,0}</definedName>
    <definedName name="__to9" localSheetId="37" hidden="1">{#VALUE!,#N/A,FALSE,0}</definedName>
    <definedName name="__to9" localSheetId="38" hidden="1">{#VALUE!,#N/A,FALSE,0}</definedName>
    <definedName name="__to9" localSheetId="39" hidden="1">{#VALUE!,#N/A,FALSE,0}</definedName>
    <definedName name="__to9" localSheetId="40" hidden="1">{#VALUE!,#N/A,FALSE,0}</definedName>
    <definedName name="__to9" localSheetId="41" hidden="1">{#VALUE!,#N/A,FALSE,0}</definedName>
    <definedName name="__to9" localSheetId="42" hidden="1">{#VALUE!,#N/A,FALSE,0}</definedName>
    <definedName name="__to9" localSheetId="47" hidden="1">{#VALUE!,#N/A,FALSE,0}</definedName>
    <definedName name="__to9" localSheetId="53" hidden="1">{#VALUE!,#N/A,FALSE,0}</definedName>
    <definedName name="__to9" localSheetId="54" hidden="1">{#VALUE!,#N/A,FALSE,0}</definedName>
    <definedName name="__to9" localSheetId="55" hidden="1">{#VALUE!,#N/A,FALSE,0}</definedName>
    <definedName name="__to9" localSheetId="56" hidden="1">{#VALUE!,#N/A,FALSE,0}</definedName>
    <definedName name="__to9" localSheetId="57" hidden="1">{#VALUE!,#N/A,FALSE,0}</definedName>
    <definedName name="__to9" localSheetId="58" hidden="1">{#VALUE!,#N/A,FALSE,0}</definedName>
    <definedName name="__to9" localSheetId="59" hidden="1">{#VALUE!,#N/A,FALSE,0}</definedName>
    <definedName name="__to9" localSheetId="61" hidden="1">{#VALUE!,#N/A,FALSE,0}</definedName>
    <definedName name="__to9" localSheetId="62" hidden="1">{#VALUE!,#N/A,FALSE,0}</definedName>
    <definedName name="__to9" localSheetId="63" hidden="1">{#VALUE!,#N/A,FALSE,0}</definedName>
    <definedName name="__to9" localSheetId="84" hidden="1">{#VALUE!,#N/A,FALSE,0}</definedName>
    <definedName name="__to9" localSheetId="76" hidden="1">{#VALUE!,#N/A,FALSE,0}</definedName>
    <definedName name="__to9" localSheetId="80" hidden="1">{#VALUE!,#N/A,FALSE,0}</definedName>
    <definedName name="__to9" localSheetId="81" hidden="1">{#VALUE!,#N/A,FALSE,0}</definedName>
    <definedName name="__to9" localSheetId="82" hidden="1">{#VALUE!,#N/A,FALSE,0}</definedName>
    <definedName name="__to9" localSheetId="83" hidden="1">{#VALUE!,#N/A,FALSE,0}</definedName>
    <definedName name="__to9" localSheetId="86" hidden="1">{#VALUE!,#N/A,FALSE,0}</definedName>
    <definedName name="__to9" localSheetId="95" hidden="1">{#VALUE!,#N/A,FALSE,0}</definedName>
    <definedName name="__to9" localSheetId="96" hidden="1">{#VALUE!,#N/A,FALSE,0}</definedName>
    <definedName name="__to9" localSheetId="100" hidden="1">{#VALUE!,#N/A,FALSE,0}</definedName>
    <definedName name="__to9" localSheetId="102" hidden="1">{#VALUE!,#N/A,FALSE,0}</definedName>
    <definedName name="__to9" localSheetId="103" hidden="1">{#VALUE!,#N/A,FALSE,0}</definedName>
    <definedName name="__to9" localSheetId="104" hidden="1">{#VALUE!,#N/A,FALSE,0}</definedName>
    <definedName name="__to9" localSheetId="18" hidden="1">{#VALUE!,#N/A,FALSE,0}</definedName>
    <definedName name="__to9" localSheetId="19" hidden="1">{#VALUE!,#N/A,FALSE,0}</definedName>
    <definedName name="__to9" localSheetId="74" hidden="1">{#VALUE!,#N/A,FALSE,0}</definedName>
    <definedName name="__to9" hidden="1">{#VALUE!,#N/A,FALSE,0}</definedName>
    <definedName name="_5" hidden="1">"'fe529223-ccb6-4524-849c-d66f41dc525f'"</definedName>
    <definedName name="_AMO_RefreshMultipleList" hidden="1">"'&lt;Items /&gt;'"</definedName>
    <definedName name="_AMO_UniqueIdentifier" hidden="1">"'679eb493-a52f-4fb9-8105-78a9dcae96cb'"</definedName>
    <definedName name="_AMO_XmlVersion" hidden="1">"'1'"</definedName>
    <definedName name="_Fill" localSheetId="1" hidden="1">#REF!</definedName>
    <definedName name="_Fill" localSheetId="2" hidden="1">#REF!</definedName>
    <definedName name="_Fill" localSheetId="11" hidden="1">#REF!</definedName>
    <definedName name="_Fill" localSheetId="12" hidden="1">#REF!</definedName>
    <definedName name="_Fill" localSheetId="14" hidden="1">#REF!</definedName>
    <definedName name="_Fill" localSheetId="15"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22" hidden="1">#REF!</definedName>
    <definedName name="_Fill" localSheetId="25" hidden="1">#REF!</definedName>
    <definedName name="_Fill" localSheetId="26" hidden="1">#REF!</definedName>
    <definedName name="_Fill" localSheetId="28" hidden="1">#REF!</definedName>
    <definedName name="_Fill" localSheetId="29"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7" hidden="1">#REF!</definedName>
    <definedName name="_Fill" localSheetId="48"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58" hidden="1">#REF!</definedName>
    <definedName name="_Fill" localSheetId="59" hidden="1">#REF!</definedName>
    <definedName name="_Fill" localSheetId="60" hidden="1">#REF!</definedName>
    <definedName name="_Fill" localSheetId="65" hidden="1">#REF!</definedName>
    <definedName name="_Fill" localSheetId="67" hidden="1">#REF!</definedName>
    <definedName name="_Fill" localSheetId="84" hidden="1">#REF!</definedName>
    <definedName name="_Fill" localSheetId="85" hidden="1">#REF!</definedName>
    <definedName name="_Fill" localSheetId="76" hidden="1">#REF!</definedName>
    <definedName name="_Fill" localSheetId="77" hidden="1">#REF!</definedName>
    <definedName name="_Fill" localSheetId="78" hidden="1">#REF!</definedName>
    <definedName name="_Fill" localSheetId="79" hidden="1">#REF!</definedName>
    <definedName name="_Fill" localSheetId="80" hidden="1">#REF!</definedName>
    <definedName name="_Fill" localSheetId="82"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1" hidden="1">#REF!</definedName>
    <definedName name="_Fill" localSheetId="92" hidden="1">#REF!</definedName>
    <definedName name="_Fill" localSheetId="93" hidden="1">#REF!</definedName>
    <definedName name="_Fill" localSheetId="94" hidden="1">#REF!</definedName>
    <definedName name="_Fill" localSheetId="95" hidden="1">#REF!</definedName>
    <definedName name="_Fill" localSheetId="96" hidden="1">#REF!</definedName>
    <definedName name="_Fill" localSheetId="97" hidden="1">#REF!</definedName>
    <definedName name="_Fill" localSheetId="98" hidden="1">#REF!</definedName>
    <definedName name="_Fill" localSheetId="99" hidden="1">#REF!</definedName>
    <definedName name="_Fill" localSheetId="100" hidden="1">#REF!</definedName>
    <definedName name="_Fill" localSheetId="101" hidden="1">#REF!</definedName>
    <definedName name="_Fill" localSheetId="102" hidden="1">#REF!</definedName>
    <definedName name="_Fill" localSheetId="103" hidden="1">#REF!</definedName>
    <definedName name="_Fill" localSheetId="104" hidden="1">#REF!</definedName>
    <definedName name="_Fill" localSheetId="105" hidden="1">#REF!</definedName>
    <definedName name="_Fill" localSheetId="106"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74" hidden="1">#REF!</definedName>
    <definedName name="_Fill" localSheetId="111"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hidden="1">#REF!</definedName>
    <definedName name="_g7.2" localSheetId="1" hidden="1">{#N/A,#N/A,FALSE,"т04"}</definedName>
    <definedName name="_g7.2" localSheetId="35" hidden="1">{#N/A,#N/A,FALSE,"т04"}</definedName>
    <definedName name="_g7.2" localSheetId="36" hidden="1">{#N/A,#N/A,FALSE,"т04"}</definedName>
    <definedName name="_g7.2" localSheetId="37" hidden="1">{#N/A,#N/A,FALSE,"т04"}</definedName>
    <definedName name="_g7.2" localSheetId="38" hidden="1">{#N/A,#N/A,FALSE,"т04"}</definedName>
    <definedName name="_g7.2" localSheetId="39" hidden="1">{#N/A,#N/A,FALSE,"т04"}</definedName>
    <definedName name="_g7.2" localSheetId="40" hidden="1">{#N/A,#N/A,FALSE,"т04"}</definedName>
    <definedName name="_g7.2" localSheetId="41" hidden="1">{#N/A,#N/A,FALSE,"т04"}</definedName>
    <definedName name="_g7.2" localSheetId="42" hidden="1">{#N/A,#N/A,FALSE,"т04"}</definedName>
    <definedName name="_g7.2" localSheetId="47" hidden="1">{#N/A,#N/A,FALSE,"т04"}</definedName>
    <definedName name="_g7.2" localSheetId="53" hidden="1">{#N/A,#N/A,FALSE,"т04"}</definedName>
    <definedName name="_g7.2" localSheetId="84" hidden="1">{#N/A,#N/A,FALSE,"т04"}</definedName>
    <definedName name="_g7.2" localSheetId="85" hidden="1">{#N/A,#N/A,FALSE,"т04"}</definedName>
    <definedName name="_g7.2" localSheetId="76" hidden="1">{#N/A,#N/A,FALSE,"т04"}</definedName>
    <definedName name="_g7.2" localSheetId="80" hidden="1">{#N/A,#N/A,FALSE,"т04"}</definedName>
    <definedName name="_g7.2" localSheetId="81" hidden="1">{#N/A,#N/A,FALSE,"т04"}</definedName>
    <definedName name="_g7.2" localSheetId="82" hidden="1">{#N/A,#N/A,FALSE,"т04"}</definedName>
    <definedName name="_g7.2" localSheetId="83" hidden="1">{#N/A,#N/A,FALSE,"т04"}</definedName>
    <definedName name="_g7.2" localSheetId="86" hidden="1">{#N/A,#N/A,FALSE,"т04"}</definedName>
    <definedName name="_g7.2" localSheetId="95" hidden="1">{#N/A,#N/A,FALSE,"т04"}</definedName>
    <definedName name="_g7.2" localSheetId="96" hidden="1">{#N/A,#N/A,FALSE,"т04"}</definedName>
    <definedName name="_g7.2" localSheetId="100" hidden="1">{#N/A,#N/A,FALSE,"т04"}</definedName>
    <definedName name="_g7.2" localSheetId="102" hidden="1">{#N/A,#N/A,FALSE,"т04"}</definedName>
    <definedName name="_g7.2" localSheetId="103" hidden="1">{#N/A,#N/A,FALSE,"т04"}</definedName>
    <definedName name="_g7.2" localSheetId="104" hidden="1">{#N/A,#N/A,FALSE,"т04"}</definedName>
    <definedName name="_g7.2" localSheetId="105" hidden="1">{#N/A,#N/A,FALSE,"т04"}</definedName>
    <definedName name="_g7.2" localSheetId="18" hidden="1">{#N/A,#N/A,FALSE,"т04"}</definedName>
    <definedName name="_g7.2" localSheetId="19" hidden="1">{#N/A,#N/A,FALSE,"т04"}</definedName>
    <definedName name="_g7.2" localSheetId="74" hidden="1">{#N/A,#N/A,FALSE,"т04"}</definedName>
    <definedName name="_g7.2" hidden="1">{#N/A,#N/A,FALSE,"т04"}</definedName>
    <definedName name="_Mn2" localSheetId="1" hidden="1">{#N/A,#N/A,FALSE,"т02бд"}</definedName>
    <definedName name="_Mn2" localSheetId="2" hidden="1">{#N/A,#N/A,FALSE,"т02бд"}</definedName>
    <definedName name="_Mn2" localSheetId="22" hidden="1">{#N/A,#N/A,FALSE,"т02бд"}</definedName>
    <definedName name="_Mn2" localSheetId="25" hidden="1">{#N/A,#N/A,FALSE,"т02бд"}</definedName>
    <definedName name="_Mn2" localSheetId="26" hidden="1">{#N/A,#N/A,FALSE,"т02бд"}</definedName>
    <definedName name="_Mn2" localSheetId="28" hidden="1">{#N/A,#N/A,FALSE,"т02бд"}</definedName>
    <definedName name="_Mn2" localSheetId="29" hidden="1">{#N/A,#N/A,FALSE,"т02бд"}</definedName>
    <definedName name="_Mn2" localSheetId="35" hidden="1">{#N/A,#N/A,FALSE,"т02бд"}</definedName>
    <definedName name="_Mn2" localSheetId="36" hidden="1">{#N/A,#N/A,FALSE,"т02бд"}</definedName>
    <definedName name="_Mn2" localSheetId="37" hidden="1">{#N/A,#N/A,FALSE,"т02бд"}</definedName>
    <definedName name="_Mn2" localSheetId="38" hidden="1">{#N/A,#N/A,FALSE,"т02бд"}</definedName>
    <definedName name="_Mn2" localSheetId="39" hidden="1">{#N/A,#N/A,FALSE,"т02бд"}</definedName>
    <definedName name="_Mn2" localSheetId="40" hidden="1">{#N/A,#N/A,FALSE,"т02бд"}</definedName>
    <definedName name="_Mn2" localSheetId="41" hidden="1">{#N/A,#N/A,FALSE,"т02бд"}</definedName>
    <definedName name="_Mn2" localSheetId="42" hidden="1">{#N/A,#N/A,FALSE,"т02бд"}</definedName>
    <definedName name="_Mn2" localSheetId="47" hidden="1">{#N/A,#N/A,FALSE,"т02бд"}</definedName>
    <definedName name="_Mn2" localSheetId="53" hidden="1">{#N/A,#N/A,FALSE,"т02бд"}</definedName>
    <definedName name="_Mn2" localSheetId="54" hidden="1">{#N/A,#N/A,FALSE,"т02бд"}</definedName>
    <definedName name="_Mn2" localSheetId="55" hidden="1">{#N/A,#N/A,FALSE,"т02бд"}</definedName>
    <definedName name="_Mn2" localSheetId="56" hidden="1">{#N/A,#N/A,FALSE,"т02бд"}</definedName>
    <definedName name="_Mn2" localSheetId="57" hidden="1">{#N/A,#N/A,FALSE,"т02бд"}</definedName>
    <definedName name="_Mn2" localSheetId="58" hidden="1">{#N/A,#N/A,FALSE,"т02бд"}</definedName>
    <definedName name="_Mn2" localSheetId="59" hidden="1">{#N/A,#N/A,FALSE,"т02бд"}</definedName>
    <definedName name="_Mn2" localSheetId="84" hidden="1">{#N/A,#N/A,FALSE,"т02бд"}</definedName>
    <definedName name="_Mn2" localSheetId="85" hidden="1">{#N/A,#N/A,FALSE,"т02бд"}</definedName>
    <definedName name="_Mn2" localSheetId="76" hidden="1">{#N/A,#N/A,FALSE,"т02бд"}</definedName>
    <definedName name="_Mn2" localSheetId="78" hidden="1">{#N/A,#N/A,FALSE,"т02бд"}</definedName>
    <definedName name="_Mn2" localSheetId="80" hidden="1">{#N/A,#N/A,FALSE,"т02бд"}</definedName>
    <definedName name="_Mn2" localSheetId="81" hidden="1">{#N/A,#N/A,FALSE,"т02бд"}</definedName>
    <definedName name="_Mn2" localSheetId="82" hidden="1">{#N/A,#N/A,FALSE,"т02бд"}</definedName>
    <definedName name="_Mn2" localSheetId="83" hidden="1">{#N/A,#N/A,FALSE,"т02бд"}</definedName>
    <definedName name="_Mn2" localSheetId="86" hidden="1">{#N/A,#N/A,FALSE,"т02бд"}</definedName>
    <definedName name="_Mn2" localSheetId="95" hidden="1">{#N/A,#N/A,FALSE,"т02бд"}</definedName>
    <definedName name="_Mn2" localSheetId="96" hidden="1">{#N/A,#N/A,FALSE,"т02бд"}</definedName>
    <definedName name="_Mn2" localSheetId="100" hidden="1">{#N/A,#N/A,FALSE,"т02бд"}</definedName>
    <definedName name="_Mn2" localSheetId="102" hidden="1">{#N/A,#N/A,FALSE,"т02бд"}</definedName>
    <definedName name="_Mn2" localSheetId="103" hidden="1">{#N/A,#N/A,FALSE,"т02бд"}</definedName>
    <definedName name="_Mn2" localSheetId="104" hidden="1">{#N/A,#N/A,FALSE,"т02бд"}</definedName>
    <definedName name="_Mn2" localSheetId="105" hidden="1">{#N/A,#N/A,FALSE,"т02бд"}</definedName>
    <definedName name="_Mn2" localSheetId="18" hidden="1">{#N/A,#N/A,FALSE,"т02бд"}</definedName>
    <definedName name="_Mn2" localSheetId="19" hidden="1">{#N/A,#N/A,FALSE,"т02бд"}</definedName>
    <definedName name="_Mn2" localSheetId="74" hidden="1">{#N/A,#N/A,FALSE,"т02бд"}</definedName>
    <definedName name="_Mn2" localSheetId="111" hidden="1">{#N/A,#N/A,FALSE,"т02бд"}</definedName>
    <definedName name="_Mn2" hidden="1">{#N/A,#N/A,FALSE,"т02бд"}</definedName>
    <definedName name="_Mn2_2" localSheetId="1" hidden="1">{#N/A,#N/A,FALSE,"т02бд"}</definedName>
    <definedName name="_Mn2_2" localSheetId="35" hidden="1">{#N/A,#N/A,FALSE,"т02бд"}</definedName>
    <definedName name="_Mn2_2" localSheetId="36" hidden="1">{#N/A,#N/A,FALSE,"т02бд"}</definedName>
    <definedName name="_Mn2_2" localSheetId="37" hidden="1">{#N/A,#N/A,FALSE,"т02бд"}</definedName>
    <definedName name="_Mn2_2" localSheetId="38" hidden="1">{#N/A,#N/A,FALSE,"т02бд"}</definedName>
    <definedName name="_Mn2_2" localSheetId="39" hidden="1">{#N/A,#N/A,FALSE,"т02бд"}</definedName>
    <definedName name="_Mn2_2" localSheetId="40" hidden="1">{#N/A,#N/A,FALSE,"т02бд"}</definedName>
    <definedName name="_Mn2_2" localSheetId="41" hidden="1">{#N/A,#N/A,FALSE,"т02бд"}</definedName>
    <definedName name="_Mn2_2" localSheetId="42" hidden="1">{#N/A,#N/A,FALSE,"т02бд"}</definedName>
    <definedName name="_Mn2_2" localSheetId="47" hidden="1">{#N/A,#N/A,FALSE,"т02бд"}</definedName>
    <definedName name="_Mn2_2" localSheetId="53" hidden="1">{#N/A,#N/A,FALSE,"т02бд"}</definedName>
    <definedName name="_Mn2_2" localSheetId="81" hidden="1">{#N/A,#N/A,FALSE,"т02бд"}</definedName>
    <definedName name="_Mn2_2" localSheetId="96" hidden="1">{#N/A,#N/A,FALSE,"т02бд"}</definedName>
    <definedName name="_Mn2_2" localSheetId="100" hidden="1">{#N/A,#N/A,FALSE,"т02бд"}</definedName>
    <definedName name="_Mn2_2" localSheetId="103" hidden="1">{#N/A,#N/A,FALSE,"т02бд"}</definedName>
    <definedName name="_Mn2_2" localSheetId="74" hidden="1">{#N/A,#N/A,FALSE,"т02бд"}</definedName>
    <definedName name="_Mn2_2" hidden="1">{#N/A,#N/A,FALSE,"т02бд"}</definedName>
    <definedName name="_Mn2_2_1" localSheetId="1" hidden="1">{#N/A,#N/A,FALSE,"т02бд"}</definedName>
    <definedName name="_Mn2_2_1" localSheetId="35" hidden="1">{#N/A,#N/A,FALSE,"т02бд"}</definedName>
    <definedName name="_Mn2_2_1" localSheetId="36" hidden="1">{#N/A,#N/A,FALSE,"т02бд"}</definedName>
    <definedName name="_Mn2_2_1" localSheetId="37" hidden="1">{#N/A,#N/A,FALSE,"т02бд"}</definedName>
    <definedName name="_Mn2_2_1" localSheetId="38" hidden="1">{#N/A,#N/A,FALSE,"т02бд"}</definedName>
    <definedName name="_Mn2_2_1" localSheetId="39" hidden="1">{#N/A,#N/A,FALSE,"т02бд"}</definedName>
    <definedName name="_Mn2_2_1" localSheetId="40" hidden="1">{#N/A,#N/A,FALSE,"т02бд"}</definedName>
    <definedName name="_Mn2_2_1" localSheetId="41" hidden="1">{#N/A,#N/A,FALSE,"т02бд"}</definedName>
    <definedName name="_Mn2_2_1" localSheetId="42" hidden="1">{#N/A,#N/A,FALSE,"т02бд"}</definedName>
    <definedName name="_Mn2_2_1" localSheetId="47" hidden="1">{#N/A,#N/A,FALSE,"т02бд"}</definedName>
    <definedName name="_Mn2_2_1" localSheetId="53" hidden="1">{#N/A,#N/A,FALSE,"т02бд"}</definedName>
    <definedName name="_Mn2_2_1" localSheetId="81" hidden="1">{#N/A,#N/A,FALSE,"т02бд"}</definedName>
    <definedName name="_Mn2_2_1" localSheetId="96" hidden="1">{#N/A,#N/A,FALSE,"т02бд"}</definedName>
    <definedName name="_Mn2_2_1" localSheetId="100" hidden="1">{#N/A,#N/A,FALSE,"т02бд"}</definedName>
    <definedName name="_Mn2_2_1" localSheetId="103" hidden="1">{#N/A,#N/A,FALSE,"т02бд"}</definedName>
    <definedName name="_Mn2_2_1" localSheetId="74" hidden="1">{#N/A,#N/A,FALSE,"т02бд"}</definedName>
    <definedName name="_Mn2_2_1" hidden="1">{#N/A,#N/A,FALSE,"т02бд"}</definedName>
    <definedName name="_t04" localSheetId="1" hidden="1">{#N/A,#N/A,FALSE,"т04"}</definedName>
    <definedName name="_t04" localSheetId="2" hidden="1">{#N/A,#N/A,FALSE,"т04"}</definedName>
    <definedName name="_t04" localSheetId="22" hidden="1">{#N/A,#N/A,FALSE,"т04"}</definedName>
    <definedName name="_t04" localSheetId="25" hidden="1">{#N/A,#N/A,FALSE,"т04"}</definedName>
    <definedName name="_t04" localSheetId="26" hidden="1">{#N/A,#N/A,FALSE,"т04"}</definedName>
    <definedName name="_t04" localSheetId="28" hidden="1">{#N/A,#N/A,FALSE,"т04"}</definedName>
    <definedName name="_t04" localSheetId="29" hidden="1">{#N/A,#N/A,FALSE,"т04"}</definedName>
    <definedName name="_t04" localSheetId="35" hidden="1">{#N/A,#N/A,FALSE,"т04"}</definedName>
    <definedName name="_t04" localSheetId="36" hidden="1">{#N/A,#N/A,FALSE,"т04"}</definedName>
    <definedName name="_t04" localSheetId="37" hidden="1">{#N/A,#N/A,FALSE,"т04"}</definedName>
    <definedName name="_t04" localSheetId="38" hidden="1">{#N/A,#N/A,FALSE,"т04"}</definedName>
    <definedName name="_t04" localSheetId="39" hidden="1">{#N/A,#N/A,FALSE,"т04"}</definedName>
    <definedName name="_t04" localSheetId="40" hidden="1">{#N/A,#N/A,FALSE,"т04"}</definedName>
    <definedName name="_t04" localSheetId="41" hidden="1">{#N/A,#N/A,FALSE,"т04"}</definedName>
    <definedName name="_t04" localSheetId="42" hidden="1">{#N/A,#N/A,FALSE,"т04"}</definedName>
    <definedName name="_t04" localSheetId="47" hidden="1">{#N/A,#N/A,FALSE,"т04"}</definedName>
    <definedName name="_t04" localSheetId="53" hidden="1">{#N/A,#N/A,FALSE,"т04"}</definedName>
    <definedName name="_t04" localSheetId="54" hidden="1">{#N/A,#N/A,FALSE,"т04"}</definedName>
    <definedName name="_t04" localSheetId="55" hidden="1">{#N/A,#N/A,FALSE,"т04"}</definedName>
    <definedName name="_t04" localSheetId="56" hidden="1">{#N/A,#N/A,FALSE,"т04"}</definedName>
    <definedName name="_t04" localSheetId="57" hidden="1">{#N/A,#N/A,FALSE,"т04"}</definedName>
    <definedName name="_t04" localSheetId="58" hidden="1">{#N/A,#N/A,FALSE,"т04"}</definedName>
    <definedName name="_t04" localSheetId="59" hidden="1">{#N/A,#N/A,FALSE,"т04"}</definedName>
    <definedName name="_t04" localSheetId="84" hidden="1">{#N/A,#N/A,FALSE,"т04"}</definedName>
    <definedName name="_t04" localSheetId="85" hidden="1">{#N/A,#N/A,FALSE,"т04"}</definedName>
    <definedName name="_t04" localSheetId="76" hidden="1">{#N/A,#N/A,FALSE,"т04"}</definedName>
    <definedName name="_t04" localSheetId="78" hidden="1">{#N/A,#N/A,FALSE,"т04"}</definedName>
    <definedName name="_t04" localSheetId="80" hidden="1">{#N/A,#N/A,FALSE,"т04"}</definedName>
    <definedName name="_t04" localSheetId="81" hidden="1">{#N/A,#N/A,FALSE,"т04"}</definedName>
    <definedName name="_t04" localSheetId="82" hidden="1">{#N/A,#N/A,FALSE,"т04"}</definedName>
    <definedName name="_t04" localSheetId="83" hidden="1">{#N/A,#N/A,FALSE,"т04"}</definedName>
    <definedName name="_t04" localSheetId="86" hidden="1">{#N/A,#N/A,FALSE,"т04"}</definedName>
    <definedName name="_t04" localSheetId="95" hidden="1">{#N/A,#N/A,FALSE,"т04"}</definedName>
    <definedName name="_t04" localSheetId="96" hidden="1">{#N/A,#N/A,FALSE,"т04"}</definedName>
    <definedName name="_t04" localSheetId="100" hidden="1">{#N/A,#N/A,FALSE,"т04"}</definedName>
    <definedName name="_t04" localSheetId="102" hidden="1">{#N/A,#N/A,FALSE,"т04"}</definedName>
    <definedName name="_t04" localSheetId="103" hidden="1">{#N/A,#N/A,FALSE,"т04"}</definedName>
    <definedName name="_t04" localSheetId="104" hidden="1">{#N/A,#N/A,FALSE,"т04"}</definedName>
    <definedName name="_t04" localSheetId="105" hidden="1">{#N/A,#N/A,FALSE,"т04"}</definedName>
    <definedName name="_t04" localSheetId="18" hidden="1">{#N/A,#N/A,FALSE,"т04"}</definedName>
    <definedName name="_t04" localSheetId="19" hidden="1">{#N/A,#N/A,FALSE,"т04"}</definedName>
    <definedName name="_t04" localSheetId="74" hidden="1">{#N/A,#N/A,FALSE,"т04"}</definedName>
    <definedName name="_t04" localSheetId="111" hidden="1">{#N/A,#N/A,FALSE,"т04"}</definedName>
    <definedName name="_t04" hidden="1">{#N/A,#N/A,FALSE,"т04"}</definedName>
    <definedName name="_t04_2" localSheetId="1" hidden="1">{#N/A,#N/A,FALSE,"т04"}</definedName>
    <definedName name="_t04_2" localSheetId="35" hidden="1">{#N/A,#N/A,FALSE,"т04"}</definedName>
    <definedName name="_t04_2" localSheetId="36" hidden="1">{#N/A,#N/A,FALSE,"т04"}</definedName>
    <definedName name="_t04_2" localSheetId="37" hidden="1">{#N/A,#N/A,FALSE,"т04"}</definedName>
    <definedName name="_t04_2" localSheetId="38" hidden="1">{#N/A,#N/A,FALSE,"т04"}</definedName>
    <definedName name="_t04_2" localSheetId="39" hidden="1">{#N/A,#N/A,FALSE,"т04"}</definedName>
    <definedName name="_t04_2" localSheetId="40" hidden="1">{#N/A,#N/A,FALSE,"т04"}</definedName>
    <definedName name="_t04_2" localSheetId="41" hidden="1">{#N/A,#N/A,FALSE,"т04"}</definedName>
    <definedName name="_t04_2" localSheetId="42" hidden="1">{#N/A,#N/A,FALSE,"т04"}</definedName>
    <definedName name="_t04_2" localSheetId="47" hidden="1">{#N/A,#N/A,FALSE,"т04"}</definedName>
    <definedName name="_t04_2" localSheetId="53" hidden="1">{#N/A,#N/A,FALSE,"т04"}</definedName>
    <definedName name="_t04_2" localSheetId="81" hidden="1">{#N/A,#N/A,FALSE,"т04"}</definedName>
    <definedName name="_t04_2" localSheetId="96" hidden="1">{#N/A,#N/A,FALSE,"т04"}</definedName>
    <definedName name="_t04_2" localSheetId="100" hidden="1">{#N/A,#N/A,FALSE,"т04"}</definedName>
    <definedName name="_t04_2" localSheetId="103" hidden="1">{#N/A,#N/A,FALSE,"т04"}</definedName>
    <definedName name="_t04_2" localSheetId="74" hidden="1">{#N/A,#N/A,FALSE,"т04"}</definedName>
    <definedName name="_t04_2" hidden="1">{#N/A,#N/A,FALSE,"т04"}</definedName>
    <definedName name="_t04_2_1" localSheetId="1" hidden="1">{#N/A,#N/A,FALSE,"т04"}</definedName>
    <definedName name="_t04_2_1" localSheetId="35" hidden="1">{#N/A,#N/A,FALSE,"т04"}</definedName>
    <definedName name="_t04_2_1" localSheetId="36" hidden="1">{#N/A,#N/A,FALSE,"т04"}</definedName>
    <definedName name="_t04_2_1" localSheetId="37" hidden="1">{#N/A,#N/A,FALSE,"т04"}</definedName>
    <definedName name="_t04_2_1" localSheetId="38" hidden="1">{#N/A,#N/A,FALSE,"т04"}</definedName>
    <definedName name="_t04_2_1" localSheetId="39" hidden="1">{#N/A,#N/A,FALSE,"т04"}</definedName>
    <definedName name="_t04_2_1" localSheetId="40" hidden="1">{#N/A,#N/A,FALSE,"т04"}</definedName>
    <definedName name="_t04_2_1" localSheetId="41" hidden="1">{#N/A,#N/A,FALSE,"т04"}</definedName>
    <definedName name="_t04_2_1" localSheetId="42" hidden="1">{#N/A,#N/A,FALSE,"т04"}</definedName>
    <definedName name="_t04_2_1" localSheetId="47" hidden="1">{#N/A,#N/A,FALSE,"т04"}</definedName>
    <definedName name="_t04_2_1" localSheetId="53" hidden="1">{#N/A,#N/A,FALSE,"т04"}</definedName>
    <definedName name="_t04_2_1" localSheetId="81" hidden="1">{#N/A,#N/A,FALSE,"т04"}</definedName>
    <definedName name="_t04_2_1" localSheetId="96" hidden="1">{#N/A,#N/A,FALSE,"т04"}</definedName>
    <definedName name="_t04_2_1" localSheetId="100" hidden="1">{#N/A,#N/A,FALSE,"т04"}</definedName>
    <definedName name="_t04_2_1" localSheetId="103" hidden="1">{#N/A,#N/A,FALSE,"т04"}</definedName>
    <definedName name="_t04_2_1" localSheetId="74" hidden="1">{#N/A,#N/A,FALSE,"т04"}</definedName>
    <definedName name="_t04_2_1" hidden="1">{#N/A,#N/A,FALSE,"т04"}</definedName>
    <definedName name="_t06" localSheetId="1" hidden="1">{#N/A,#N/A,FALSE,"т04"}</definedName>
    <definedName name="_t06" localSheetId="2" hidden="1">{#N/A,#N/A,FALSE,"т04"}</definedName>
    <definedName name="_t06" localSheetId="22" hidden="1">{#N/A,#N/A,FALSE,"т04"}</definedName>
    <definedName name="_t06" localSheetId="25" hidden="1">{#N/A,#N/A,FALSE,"т04"}</definedName>
    <definedName name="_t06" localSheetId="26" hidden="1">{#N/A,#N/A,FALSE,"т04"}</definedName>
    <definedName name="_t06" localSheetId="28" hidden="1">{#N/A,#N/A,FALSE,"т04"}</definedName>
    <definedName name="_t06" localSheetId="29" hidden="1">{#N/A,#N/A,FALSE,"т04"}</definedName>
    <definedName name="_t06" localSheetId="35" hidden="1">{#N/A,#N/A,FALSE,"т04"}</definedName>
    <definedName name="_t06" localSheetId="36" hidden="1">{#N/A,#N/A,FALSE,"т04"}</definedName>
    <definedName name="_t06" localSheetId="37" hidden="1">{#N/A,#N/A,FALSE,"т04"}</definedName>
    <definedName name="_t06" localSheetId="38" hidden="1">{#N/A,#N/A,FALSE,"т04"}</definedName>
    <definedName name="_t06" localSheetId="39" hidden="1">{#N/A,#N/A,FALSE,"т04"}</definedName>
    <definedName name="_t06" localSheetId="40" hidden="1">{#N/A,#N/A,FALSE,"т04"}</definedName>
    <definedName name="_t06" localSheetId="41" hidden="1">{#N/A,#N/A,FALSE,"т04"}</definedName>
    <definedName name="_t06" localSheetId="42" hidden="1">{#N/A,#N/A,FALSE,"т04"}</definedName>
    <definedName name="_t06" localSheetId="47" hidden="1">{#N/A,#N/A,FALSE,"т04"}</definedName>
    <definedName name="_t06" localSheetId="53" hidden="1">{#N/A,#N/A,FALSE,"т04"}</definedName>
    <definedName name="_t06" localSheetId="54" hidden="1">{#N/A,#N/A,FALSE,"т04"}</definedName>
    <definedName name="_t06" localSheetId="55" hidden="1">{#N/A,#N/A,FALSE,"т04"}</definedName>
    <definedName name="_t06" localSheetId="56" hidden="1">{#N/A,#N/A,FALSE,"т04"}</definedName>
    <definedName name="_t06" localSheetId="57" hidden="1">{#N/A,#N/A,FALSE,"т04"}</definedName>
    <definedName name="_t06" localSheetId="58" hidden="1">{#N/A,#N/A,FALSE,"т04"}</definedName>
    <definedName name="_t06" localSheetId="59" hidden="1">{#N/A,#N/A,FALSE,"т04"}</definedName>
    <definedName name="_t06" localSheetId="84" hidden="1">{#N/A,#N/A,FALSE,"т04"}</definedName>
    <definedName name="_t06" localSheetId="85" hidden="1">{#N/A,#N/A,FALSE,"т04"}</definedName>
    <definedName name="_t06" localSheetId="76" hidden="1">{#N/A,#N/A,FALSE,"т04"}</definedName>
    <definedName name="_t06" localSheetId="78" hidden="1">{#N/A,#N/A,FALSE,"т04"}</definedName>
    <definedName name="_t06" localSheetId="80" hidden="1">{#N/A,#N/A,FALSE,"т04"}</definedName>
    <definedName name="_t06" localSheetId="81" hidden="1">{#N/A,#N/A,FALSE,"т04"}</definedName>
    <definedName name="_t06" localSheetId="82" hidden="1">{#N/A,#N/A,FALSE,"т04"}</definedName>
    <definedName name="_t06" localSheetId="83" hidden="1">{#N/A,#N/A,FALSE,"т04"}</definedName>
    <definedName name="_t06" localSheetId="86" hidden="1">{#N/A,#N/A,FALSE,"т04"}</definedName>
    <definedName name="_t06" localSheetId="95" hidden="1">{#N/A,#N/A,FALSE,"т04"}</definedName>
    <definedName name="_t06" localSheetId="96" hidden="1">{#N/A,#N/A,FALSE,"т04"}</definedName>
    <definedName name="_t06" localSheetId="100" hidden="1">{#N/A,#N/A,FALSE,"т04"}</definedName>
    <definedName name="_t06" localSheetId="102" hidden="1">{#N/A,#N/A,FALSE,"т04"}</definedName>
    <definedName name="_t06" localSheetId="103" hidden="1">{#N/A,#N/A,FALSE,"т04"}</definedName>
    <definedName name="_t06" localSheetId="104" hidden="1">{#N/A,#N/A,FALSE,"т04"}</definedName>
    <definedName name="_t06" localSheetId="105" hidden="1">{#N/A,#N/A,FALSE,"т04"}</definedName>
    <definedName name="_t06" localSheetId="18" hidden="1">{#N/A,#N/A,FALSE,"т04"}</definedName>
    <definedName name="_t06" localSheetId="19" hidden="1">{#N/A,#N/A,FALSE,"т04"}</definedName>
    <definedName name="_t06" localSheetId="74" hidden="1">{#N/A,#N/A,FALSE,"т04"}</definedName>
    <definedName name="_t06" localSheetId="111" hidden="1">{#N/A,#N/A,FALSE,"т04"}</definedName>
    <definedName name="_t06" hidden="1">{#N/A,#N/A,FALSE,"т04"}</definedName>
    <definedName name="_t06_2" localSheetId="1" hidden="1">{#N/A,#N/A,FALSE,"т04"}</definedName>
    <definedName name="_t06_2" localSheetId="35" hidden="1">{#N/A,#N/A,FALSE,"т04"}</definedName>
    <definedName name="_t06_2" localSheetId="36" hidden="1">{#N/A,#N/A,FALSE,"т04"}</definedName>
    <definedName name="_t06_2" localSheetId="37" hidden="1">{#N/A,#N/A,FALSE,"т04"}</definedName>
    <definedName name="_t06_2" localSheetId="38" hidden="1">{#N/A,#N/A,FALSE,"т04"}</definedName>
    <definedName name="_t06_2" localSheetId="39" hidden="1">{#N/A,#N/A,FALSE,"т04"}</definedName>
    <definedName name="_t06_2" localSheetId="40" hidden="1">{#N/A,#N/A,FALSE,"т04"}</definedName>
    <definedName name="_t06_2" localSheetId="41" hidden="1">{#N/A,#N/A,FALSE,"т04"}</definedName>
    <definedName name="_t06_2" localSheetId="42" hidden="1">{#N/A,#N/A,FALSE,"т04"}</definedName>
    <definedName name="_t06_2" localSheetId="47" hidden="1">{#N/A,#N/A,FALSE,"т04"}</definedName>
    <definedName name="_t06_2" localSheetId="53" hidden="1">{#N/A,#N/A,FALSE,"т04"}</definedName>
    <definedName name="_t06_2" localSheetId="81" hidden="1">{#N/A,#N/A,FALSE,"т04"}</definedName>
    <definedName name="_t06_2" localSheetId="96" hidden="1">{#N/A,#N/A,FALSE,"т04"}</definedName>
    <definedName name="_t06_2" localSheetId="100" hidden="1">{#N/A,#N/A,FALSE,"т04"}</definedName>
    <definedName name="_t06_2" localSheetId="103" hidden="1">{#N/A,#N/A,FALSE,"т04"}</definedName>
    <definedName name="_t06_2" localSheetId="74" hidden="1">{#N/A,#N/A,FALSE,"т04"}</definedName>
    <definedName name="_t06_2" hidden="1">{#N/A,#N/A,FALSE,"т04"}</definedName>
    <definedName name="_t06_2_1" localSheetId="1" hidden="1">{#N/A,#N/A,FALSE,"т04"}</definedName>
    <definedName name="_t06_2_1" localSheetId="35" hidden="1">{#N/A,#N/A,FALSE,"т04"}</definedName>
    <definedName name="_t06_2_1" localSheetId="36" hidden="1">{#N/A,#N/A,FALSE,"т04"}</definedName>
    <definedName name="_t06_2_1" localSheetId="37" hidden="1">{#N/A,#N/A,FALSE,"т04"}</definedName>
    <definedName name="_t06_2_1" localSheetId="38" hidden="1">{#N/A,#N/A,FALSE,"т04"}</definedName>
    <definedName name="_t06_2_1" localSheetId="39" hidden="1">{#N/A,#N/A,FALSE,"т04"}</definedName>
    <definedName name="_t06_2_1" localSheetId="40" hidden="1">{#N/A,#N/A,FALSE,"т04"}</definedName>
    <definedName name="_t06_2_1" localSheetId="41" hidden="1">{#N/A,#N/A,FALSE,"т04"}</definedName>
    <definedName name="_t06_2_1" localSheetId="42" hidden="1">{#N/A,#N/A,FALSE,"т04"}</definedName>
    <definedName name="_t06_2_1" localSheetId="47" hidden="1">{#N/A,#N/A,FALSE,"т04"}</definedName>
    <definedName name="_t06_2_1" localSheetId="53" hidden="1">{#N/A,#N/A,FALSE,"т04"}</definedName>
    <definedName name="_t06_2_1" localSheetId="81" hidden="1">{#N/A,#N/A,FALSE,"т04"}</definedName>
    <definedName name="_t06_2_1" localSheetId="96" hidden="1">{#N/A,#N/A,FALSE,"т04"}</definedName>
    <definedName name="_t06_2_1" localSheetId="100" hidden="1">{#N/A,#N/A,FALSE,"т04"}</definedName>
    <definedName name="_t06_2_1" localSheetId="103" hidden="1">{#N/A,#N/A,FALSE,"т04"}</definedName>
    <definedName name="_t06_2_1" localSheetId="74" hidden="1">{#N/A,#N/A,FALSE,"т04"}</definedName>
    <definedName name="_t06_2_1" hidden="1">{#N/A,#N/A,FALSE,"т04"}</definedName>
    <definedName name="_to5" localSheetId="1" hidden="1">{#VALUE!,#N/A,FALSE,0}</definedName>
    <definedName name="_to5" localSheetId="35" hidden="1">{#VALUE!,#N/A,FALSE,0}</definedName>
    <definedName name="_to5" localSheetId="36" hidden="1">{#VALUE!,#N/A,FALSE,0}</definedName>
    <definedName name="_to5" localSheetId="37" hidden="1">{#VALUE!,#N/A,FALSE,0}</definedName>
    <definedName name="_to5" localSheetId="38" hidden="1">{#VALUE!,#N/A,FALSE,0}</definedName>
    <definedName name="_to5" localSheetId="39" hidden="1">{#VALUE!,#N/A,FALSE,0}</definedName>
    <definedName name="_to5" localSheetId="40" hidden="1">{#VALUE!,#N/A,FALSE,0}</definedName>
    <definedName name="_to5" localSheetId="41" hidden="1">{#VALUE!,#N/A,FALSE,0}</definedName>
    <definedName name="_to5" localSheetId="42" hidden="1">{#VALUE!,#N/A,FALSE,0}</definedName>
    <definedName name="_to5" localSheetId="47" hidden="1">{#VALUE!,#N/A,FALSE,0}</definedName>
    <definedName name="_to5" localSheetId="53" hidden="1">{#VALUE!,#N/A,FALSE,0}</definedName>
    <definedName name="_to5" localSheetId="81" hidden="1">{#VALUE!,#N/A,FALSE,0}</definedName>
    <definedName name="_to5" localSheetId="96" hidden="1">{#VALUE!,#N/A,FALSE,0}</definedName>
    <definedName name="_to5" localSheetId="100" hidden="1">{#VALUE!,#N/A,FALSE,0}</definedName>
    <definedName name="_to5" localSheetId="103" hidden="1">{#VALUE!,#N/A,FALSE,0}</definedName>
    <definedName name="_to5" localSheetId="74" hidden="1">{#VALUE!,#N/A,FALSE,0}</definedName>
    <definedName name="_to5" hidden="1">{#VALUE!,#N/A,FALSE,0}</definedName>
    <definedName name="_to9" localSheetId="1" hidden="1">{#VALUE!,#N/A,FALSE,0}</definedName>
    <definedName name="_to9" localSheetId="35" hidden="1">{#VALUE!,#N/A,FALSE,0}</definedName>
    <definedName name="_to9" localSheetId="36" hidden="1">{#VALUE!,#N/A,FALSE,0}</definedName>
    <definedName name="_to9" localSheetId="37" hidden="1">{#VALUE!,#N/A,FALSE,0}</definedName>
    <definedName name="_to9" localSheetId="38" hidden="1">{#VALUE!,#N/A,FALSE,0}</definedName>
    <definedName name="_to9" localSheetId="39" hidden="1">{#VALUE!,#N/A,FALSE,0}</definedName>
    <definedName name="_to9" localSheetId="40" hidden="1">{#VALUE!,#N/A,FALSE,0}</definedName>
    <definedName name="_to9" localSheetId="41" hidden="1">{#VALUE!,#N/A,FALSE,0}</definedName>
    <definedName name="_to9" localSheetId="42" hidden="1">{#VALUE!,#N/A,FALSE,0}</definedName>
    <definedName name="_to9" localSheetId="47" hidden="1">{#VALUE!,#N/A,FALSE,0}</definedName>
    <definedName name="_to9" localSheetId="53" hidden="1">{#VALUE!,#N/A,FALSE,0}</definedName>
    <definedName name="_to9" localSheetId="81" hidden="1">{#VALUE!,#N/A,FALSE,0}</definedName>
    <definedName name="_to9" localSheetId="96" hidden="1">{#VALUE!,#N/A,FALSE,0}</definedName>
    <definedName name="_to9" localSheetId="100" hidden="1">{#VALUE!,#N/A,FALSE,0}</definedName>
    <definedName name="_to9" localSheetId="103" hidden="1">{#VALUE!,#N/A,FALSE,0}</definedName>
    <definedName name="_to9" localSheetId="74" hidden="1">{#VALUE!,#N/A,FALSE,0}</definedName>
    <definedName name="_to9" hidden="1">{#VALUE!,#N/A,FALSE,0}</definedName>
    <definedName name="_xlnm._FilterDatabase" localSheetId="1" hidden="1">'0'!$A$3:$S$3</definedName>
    <definedName name="aaa" localSheetId="1" hidden="1">#REF!</definedName>
    <definedName name="aaa" localSheetId="2" hidden="1">#REF!</definedName>
    <definedName name="aaa" localSheetId="11" hidden="1">#REF!</definedName>
    <definedName name="aaa" localSheetId="12" hidden="1">#REF!</definedName>
    <definedName name="aaa" localSheetId="14" hidden="1">#REF!</definedName>
    <definedName name="aaa" localSheetId="15" hidden="1">#REF!</definedName>
    <definedName name="aaa" localSheetId="3" hidden="1">#REF!</definedName>
    <definedName name="aaa" localSheetId="4" hidden="1">#REF!</definedName>
    <definedName name="aaa" localSheetId="5" hidden="1">#REF!</definedName>
    <definedName name="aaa" localSheetId="6" hidden="1">#REF!</definedName>
    <definedName name="aaa" localSheetId="7" hidden="1">#REF!</definedName>
    <definedName name="aaa" localSheetId="8" hidden="1">#REF!</definedName>
    <definedName name="aaa" localSheetId="9" hidden="1">#REF!</definedName>
    <definedName name="aaa" localSheetId="10" hidden="1">#REF!</definedName>
    <definedName name="aaa" localSheetId="22" hidden="1">#REF!</definedName>
    <definedName name="aaa" localSheetId="25" hidden="1">{#N/A,#N/A,FALSE,"т02бд"}</definedName>
    <definedName name="aaa" localSheetId="26" hidden="1">#REF!</definedName>
    <definedName name="aaa" localSheetId="35" hidden="1">#REF!</definedName>
    <definedName name="aaa" localSheetId="36" hidden="1">#REF!</definedName>
    <definedName name="aaa" localSheetId="37" hidden="1">#REF!</definedName>
    <definedName name="aaa" localSheetId="38" hidden="1">#REF!</definedName>
    <definedName name="aaa" localSheetId="39" hidden="1">#REF!</definedName>
    <definedName name="aaa" localSheetId="40" hidden="1">#REF!</definedName>
    <definedName name="aaa" localSheetId="41" hidden="1">#REF!</definedName>
    <definedName name="aaa" localSheetId="42" hidden="1">#REF!</definedName>
    <definedName name="aaa" localSheetId="43" hidden="1">#REF!</definedName>
    <definedName name="aaa" localSheetId="44" hidden="1">#REF!</definedName>
    <definedName name="aaa" localSheetId="47" hidden="1">{#N/A,#N/A,FALSE,"т02бд"}</definedName>
    <definedName name="aaa" localSheetId="48" hidden="1">#REF!</definedName>
    <definedName name="aaa" localSheetId="53" hidden="1">#REF!</definedName>
    <definedName name="aaa" localSheetId="54" hidden="1">{#N/A,#N/A,FALSE,"т02бд"}</definedName>
    <definedName name="aaa" localSheetId="55" hidden="1">{#N/A,#N/A,FALSE,"т02бд"}</definedName>
    <definedName name="aaa" localSheetId="56" hidden="1">#REF!</definedName>
    <definedName name="aaa" localSheetId="57" hidden="1">#REF!</definedName>
    <definedName name="aaa" localSheetId="58" hidden="1">#REF!</definedName>
    <definedName name="aaa" localSheetId="59" hidden="1">{#N/A,#N/A,FALSE,"т02бд"}</definedName>
    <definedName name="aaa" localSheetId="65" hidden="1">#REF!</definedName>
    <definedName name="aaa" localSheetId="67" hidden="1">#REF!</definedName>
    <definedName name="aaa" localSheetId="84" hidden="1">{#N/A,#N/A,FALSE,"т02бд"}</definedName>
    <definedName name="aaa" localSheetId="85" hidden="1">{#N/A,#N/A,FALSE,"т02бд"}</definedName>
    <definedName name="aaa" localSheetId="76" hidden="1">#REF!</definedName>
    <definedName name="aaa" localSheetId="77" hidden="1">#REF!</definedName>
    <definedName name="aaa" localSheetId="78" hidden="1">#REF!</definedName>
    <definedName name="aaa" localSheetId="79" hidden="1">#REF!</definedName>
    <definedName name="aaa" localSheetId="80" hidden="1">{#N/A,#N/A,FALSE,"т02бд"}</definedName>
    <definedName name="aaa" localSheetId="81" hidden="1">#REF!</definedName>
    <definedName name="aaa" localSheetId="82" hidden="1">{#N/A,#N/A,FALSE,"т02бд"}</definedName>
    <definedName name="aaa" localSheetId="83" hidden="1">{#N/A,#N/A,FALSE,"т02бд"}</definedName>
    <definedName name="aaa" localSheetId="86" hidden="1">#REF!</definedName>
    <definedName name="aaa" localSheetId="87" hidden="1">#REF!</definedName>
    <definedName name="aaa" localSheetId="88" hidden="1">#REF!</definedName>
    <definedName name="aaa" localSheetId="89" hidden="1">#REF!</definedName>
    <definedName name="aaa" localSheetId="90" hidden="1">#REF!</definedName>
    <definedName name="aaa" localSheetId="91" hidden="1">#REF!</definedName>
    <definedName name="aaa" localSheetId="92" hidden="1">#REF!</definedName>
    <definedName name="aaa" localSheetId="93" hidden="1">#REF!</definedName>
    <definedName name="aaa" localSheetId="94" hidden="1">#REF!</definedName>
    <definedName name="aaa" localSheetId="95" hidden="1">#REF!</definedName>
    <definedName name="aaa" localSheetId="96" hidden="1">#REF!</definedName>
    <definedName name="aaa" localSheetId="97" hidden="1">#REF!</definedName>
    <definedName name="aaa" localSheetId="98" hidden="1">#REF!</definedName>
    <definedName name="aaa" localSheetId="99" hidden="1">#REF!</definedName>
    <definedName name="aaa" localSheetId="100" hidden="1">#REF!</definedName>
    <definedName name="aaa" localSheetId="101" hidden="1">#REF!</definedName>
    <definedName name="aaa" localSheetId="102" hidden="1">#REF!</definedName>
    <definedName name="aaa" localSheetId="103" hidden="1">#REF!</definedName>
    <definedName name="aaa" localSheetId="104" hidden="1">#REF!</definedName>
    <definedName name="aaa" localSheetId="105" hidden="1">{#N/A,#N/A,FALSE,"т02бд"}</definedName>
    <definedName name="aaa" localSheetId="106" hidden="1">#REF!</definedName>
    <definedName name="aaa" localSheetId="16" hidden="1">#REF!</definedName>
    <definedName name="aaa" localSheetId="17" hidden="1">#REF!</definedName>
    <definedName name="aaa" localSheetId="18" hidden="1">#REF!</definedName>
    <definedName name="aaa" localSheetId="19" hidden="1">#REF!</definedName>
    <definedName name="aaa" localSheetId="74" hidden="1">#REF!</definedName>
    <definedName name="aaa" localSheetId="111" hidden="1">{#N/A,#N/A,FALSE,"т02бд"}</definedName>
    <definedName name="aaa" localSheetId="49" hidden="1">#REF!</definedName>
    <definedName name="aaa" localSheetId="50" hidden="1">#REF!</definedName>
    <definedName name="aaa" localSheetId="51" hidden="1">#REF!</definedName>
    <definedName name="aaa" localSheetId="52" hidden="1">#REF!</definedName>
    <definedName name="aaa" hidden="1">#REF!</definedName>
    <definedName name="aaa_2" localSheetId="1" hidden="1">{#N/A,#N/A,FALSE,"т02бд"}</definedName>
    <definedName name="aaa_2" localSheetId="35" hidden="1">{#N/A,#N/A,FALSE,"т02бд"}</definedName>
    <definedName name="aaa_2" localSheetId="36" hidden="1">{#N/A,#N/A,FALSE,"т02бд"}</definedName>
    <definedName name="aaa_2" localSheetId="37" hidden="1">{#N/A,#N/A,FALSE,"т02бд"}</definedName>
    <definedName name="aaa_2" localSheetId="38" hidden="1">{#N/A,#N/A,FALSE,"т02бд"}</definedName>
    <definedName name="aaa_2" localSheetId="39" hidden="1">{#N/A,#N/A,FALSE,"т02бд"}</definedName>
    <definedName name="aaa_2" localSheetId="40" hidden="1">{#N/A,#N/A,FALSE,"т02бд"}</definedName>
    <definedName name="aaa_2" localSheetId="41" hidden="1">{#N/A,#N/A,FALSE,"т02бд"}</definedName>
    <definedName name="aaa_2" localSheetId="42" hidden="1">{#N/A,#N/A,FALSE,"т02бд"}</definedName>
    <definedName name="aaa_2" localSheetId="47" hidden="1">{#N/A,#N/A,FALSE,"т02бд"}</definedName>
    <definedName name="aaa_2" localSheetId="53" hidden="1">{#N/A,#N/A,FALSE,"т02бд"}</definedName>
    <definedName name="aaa_2" localSheetId="81" hidden="1">{#N/A,#N/A,FALSE,"т02бд"}</definedName>
    <definedName name="aaa_2" localSheetId="96" hidden="1">{#N/A,#N/A,FALSE,"т02бд"}</definedName>
    <definedName name="aaa_2" localSheetId="100" hidden="1">{#N/A,#N/A,FALSE,"т02бд"}</definedName>
    <definedName name="aaa_2" localSheetId="103" hidden="1">{#N/A,#N/A,FALSE,"т02бд"}</definedName>
    <definedName name="aaa_2" localSheetId="74" hidden="1">{#N/A,#N/A,FALSE,"т02бд"}</definedName>
    <definedName name="aaa_2" hidden="1">{#N/A,#N/A,FALSE,"т02бд"}</definedName>
    <definedName name="aaa_2_1" localSheetId="1" hidden="1">{#N/A,#N/A,FALSE,"т02бд"}</definedName>
    <definedName name="aaa_2_1" localSheetId="35" hidden="1">{#N/A,#N/A,FALSE,"т02бд"}</definedName>
    <definedName name="aaa_2_1" localSheetId="36" hidden="1">{#N/A,#N/A,FALSE,"т02бд"}</definedName>
    <definedName name="aaa_2_1" localSheetId="37" hidden="1">{#N/A,#N/A,FALSE,"т02бд"}</definedName>
    <definedName name="aaa_2_1" localSheetId="38" hidden="1">{#N/A,#N/A,FALSE,"т02бд"}</definedName>
    <definedName name="aaa_2_1" localSheetId="39" hidden="1">{#N/A,#N/A,FALSE,"т02бд"}</definedName>
    <definedName name="aaa_2_1" localSheetId="40" hidden="1">{#N/A,#N/A,FALSE,"т02бд"}</definedName>
    <definedName name="aaa_2_1" localSheetId="41" hidden="1">{#N/A,#N/A,FALSE,"т02бд"}</definedName>
    <definedName name="aaa_2_1" localSheetId="42" hidden="1">{#N/A,#N/A,FALSE,"т02бд"}</definedName>
    <definedName name="aaa_2_1" localSheetId="47" hidden="1">{#N/A,#N/A,FALSE,"т02бд"}</definedName>
    <definedName name="aaa_2_1" localSheetId="53" hidden="1">{#N/A,#N/A,FALSE,"т02бд"}</definedName>
    <definedName name="aaa_2_1" localSheetId="81" hidden="1">{#N/A,#N/A,FALSE,"т02бд"}</definedName>
    <definedName name="aaa_2_1" localSheetId="96" hidden="1">{#N/A,#N/A,FALSE,"т02бд"}</definedName>
    <definedName name="aaa_2_1" localSheetId="100" hidden="1">{#N/A,#N/A,FALSE,"т02бд"}</definedName>
    <definedName name="aaa_2_1" localSheetId="103" hidden="1">{#N/A,#N/A,FALSE,"т02бд"}</definedName>
    <definedName name="aaa_2_1" localSheetId="74" hidden="1">{#N/A,#N/A,FALSE,"т02бд"}</definedName>
    <definedName name="aaa_2_1" hidden="1">{#N/A,#N/A,FALSE,"т02бд"}</definedName>
    <definedName name="af" localSheetId="1" hidden="1">{#N/A,#N/A,FALSE,"т02бд"}</definedName>
    <definedName name="af" localSheetId="2" hidden="1">{#N/A,#N/A,FALSE,"т02бд"}</definedName>
    <definedName name="af" localSheetId="22" hidden="1">{#N/A,#N/A,FALSE,"т02бд"}</definedName>
    <definedName name="af" localSheetId="25" hidden="1">{#N/A,#N/A,FALSE,"т02бд"}</definedName>
    <definedName name="af" localSheetId="26" hidden="1">{#N/A,#N/A,FALSE,"т02бд"}</definedName>
    <definedName name="af" localSheetId="28" hidden="1">{#N/A,#N/A,FALSE,"т02бд"}</definedName>
    <definedName name="af" localSheetId="29" hidden="1">{#N/A,#N/A,FALSE,"т02бд"}</definedName>
    <definedName name="af" localSheetId="35" hidden="1">{#N/A,#N/A,FALSE,"т02бд"}</definedName>
    <definedName name="af" localSheetId="36" hidden="1">{#N/A,#N/A,FALSE,"т02бд"}</definedName>
    <definedName name="af" localSheetId="37" hidden="1">{#N/A,#N/A,FALSE,"т02бд"}</definedName>
    <definedName name="af" localSheetId="38" hidden="1">{#N/A,#N/A,FALSE,"т02бд"}</definedName>
    <definedName name="af" localSheetId="39" hidden="1">{#N/A,#N/A,FALSE,"т02бд"}</definedName>
    <definedName name="af" localSheetId="40" hidden="1">{#N/A,#N/A,FALSE,"т02бд"}</definedName>
    <definedName name="af" localSheetId="41" hidden="1">{#N/A,#N/A,FALSE,"т02бд"}</definedName>
    <definedName name="af" localSheetId="42" hidden="1">{#N/A,#N/A,FALSE,"т02бд"}</definedName>
    <definedName name="af" localSheetId="47" hidden="1">{#N/A,#N/A,FALSE,"т02бд"}</definedName>
    <definedName name="af" localSheetId="53" hidden="1">{#N/A,#N/A,FALSE,"т02бд"}</definedName>
    <definedName name="af" localSheetId="54" hidden="1">{#N/A,#N/A,FALSE,"т02бд"}</definedName>
    <definedName name="af" localSheetId="55" hidden="1">{#N/A,#N/A,FALSE,"т02бд"}</definedName>
    <definedName name="af" localSheetId="56" hidden="1">{#N/A,#N/A,FALSE,"т02бд"}</definedName>
    <definedName name="af" localSheetId="57" hidden="1">{#N/A,#N/A,FALSE,"т02бд"}</definedName>
    <definedName name="af" localSheetId="58" hidden="1">{#N/A,#N/A,FALSE,"т02бд"}</definedName>
    <definedName name="af" localSheetId="59" hidden="1">{#N/A,#N/A,FALSE,"т02бд"}</definedName>
    <definedName name="af" localSheetId="84" hidden="1">{#N/A,#N/A,FALSE,"т02бд"}</definedName>
    <definedName name="af" localSheetId="76" hidden="1">{#N/A,#N/A,FALSE,"т02бд"}</definedName>
    <definedName name="af" localSheetId="78" hidden="1">{#N/A,#N/A,FALSE,"т02бд"}</definedName>
    <definedName name="af" localSheetId="80" hidden="1">{#N/A,#N/A,FALSE,"т02бд"}</definedName>
    <definedName name="af" localSheetId="81" hidden="1">{#N/A,#N/A,FALSE,"т02бд"}</definedName>
    <definedName name="af" localSheetId="82" hidden="1">{#N/A,#N/A,FALSE,"т02бд"}</definedName>
    <definedName name="af" localSheetId="83" hidden="1">{#N/A,#N/A,FALSE,"т02бд"}</definedName>
    <definedName name="af" localSheetId="86" hidden="1">{#N/A,#N/A,FALSE,"т02бд"}</definedName>
    <definedName name="af" localSheetId="95" hidden="1">{#N/A,#N/A,FALSE,"т02бд"}</definedName>
    <definedName name="af" localSheetId="96" hidden="1">{#N/A,#N/A,FALSE,"т02бд"}</definedName>
    <definedName name="af" localSheetId="100" hidden="1">{#N/A,#N/A,FALSE,"т02бд"}</definedName>
    <definedName name="af" localSheetId="102" hidden="1">{#N/A,#N/A,FALSE,"т02бд"}</definedName>
    <definedName name="af" localSheetId="103" hidden="1">{#N/A,#N/A,FALSE,"т02бд"}</definedName>
    <definedName name="af" localSheetId="104" hidden="1">{#N/A,#N/A,FALSE,"т02бд"}</definedName>
    <definedName name="af" localSheetId="18" hidden="1">{#N/A,#N/A,FALSE,"т02бд"}</definedName>
    <definedName name="af" localSheetId="19" hidden="1">{#N/A,#N/A,FALSE,"т02бд"}</definedName>
    <definedName name="af" localSheetId="74" hidden="1">{#N/A,#N/A,FALSE,"т02бд"}</definedName>
    <definedName name="af" hidden="1">{#N/A,#N/A,FALSE,"т02бд"}</definedName>
    <definedName name="af_2" localSheetId="1" hidden="1">{#N/A,#N/A,FALSE,"т02бд"}</definedName>
    <definedName name="af_2" localSheetId="35" hidden="1">{#N/A,#N/A,FALSE,"т02бд"}</definedName>
    <definedName name="af_2" localSheetId="36" hidden="1">{#N/A,#N/A,FALSE,"т02бд"}</definedName>
    <definedName name="af_2" localSheetId="37" hidden="1">{#N/A,#N/A,FALSE,"т02бд"}</definedName>
    <definedName name="af_2" localSheetId="38" hidden="1">{#N/A,#N/A,FALSE,"т02бд"}</definedName>
    <definedName name="af_2" localSheetId="39" hidden="1">{#N/A,#N/A,FALSE,"т02бд"}</definedName>
    <definedName name="af_2" localSheetId="40" hidden="1">{#N/A,#N/A,FALSE,"т02бд"}</definedName>
    <definedName name="af_2" localSheetId="41" hidden="1">{#N/A,#N/A,FALSE,"т02бд"}</definedName>
    <definedName name="af_2" localSheetId="42" hidden="1">{#N/A,#N/A,FALSE,"т02бд"}</definedName>
    <definedName name="af_2" localSheetId="47" hidden="1">{#N/A,#N/A,FALSE,"т02бд"}</definedName>
    <definedName name="af_2" localSheetId="53" hidden="1">{#N/A,#N/A,FALSE,"т02бд"}</definedName>
    <definedName name="af_2" localSheetId="81" hidden="1">{#N/A,#N/A,FALSE,"т02бд"}</definedName>
    <definedName name="af_2" localSheetId="96" hidden="1">{#N/A,#N/A,FALSE,"т02бд"}</definedName>
    <definedName name="af_2" localSheetId="100" hidden="1">{#N/A,#N/A,FALSE,"т02бд"}</definedName>
    <definedName name="af_2" localSheetId="103" hidden="1">{#N/A,#N/A,FALSE,"т02бд"}</definedName>
    <definedName name="af_2" localSheetId="74" hidden="1">{#N/A,#N/A,FALSE,"т02бд"}</definedName>
    <definedName name="af_2" hidden="1">{#N/A,#N/A,FALSE,"т02бд"}</definedName>
    <definedName name="af_2_1" localSheetId="1" hidden="1">{#N/A,#N/A,FALSE,"т02бд"}</definedName>
    <definedName name="af_2_1" localSheetId="35" hidden="1">{#N/A,#N/A,FALSE,"т02бд"}</definedName>
    <definedName name="af_2_1" localSheetId="36" hidden="1">{#N/A,#N/A,FALSE,"т02бд"}</definedName>
    <definedName name="af_2_1" localSheetId="37" hidden="1">{#N/A,#N/A,FALSE,"т02бд"}</definedName>
    <definedName name="af_2_1" localSheetId="38" hidden="1">{#N/A,#N/A,FALSE,"т02бд"}</definedName>
    <definedName name="af_2_1" localSheetId="39" hidden="1">{#N/A,#N/A,FALSE,"т02бд"}</definedName>
    <definedName name="af_2_1" localSheetId="40" hidden="1">{#N/A,#N/A,FALSE,"т02бд"}</definedName>
    <definedName name="af_2_1" localSheetId="41" hidden="1">{#N/A,#N/A,FALSE,"т02бд"}</definedName>
    <definedName name="af_2_1" localSheetId="42" hidden="1">{#N/A,#N/A,FALSE,"т02бд"}</definedName>
    <definedName name="af_2_1" localSheetId="47" hidden="1">{#N/A,#N/A,FALSE,"т02бд"}</definedName>
    <definedName name="af_2_1" localSheetId="53" hidden="1">{#N/A,#N/A,FALSE,"т02бд"}</definedName>
    <definedName name="af_2_1" localSheetId="81" hidden="1">{#N/A,#N/A,FALSE,"т02бд"}</definedName>
    <definedName name="af_2_1" localSheetId="96" hidden="1">{#N/A,#N/A,FALSE,"т02бд"}</definedName>
    <definedName name="af_2_1" localSheetId="100" hidden="1">{#N/A,#N/A,FALSE,"т02бд"}</definedName>
    <definedName name="af_2_1" localSheetId="103" hidden="1">{#N/A,#N/A,FALSE,"т02бд"}</definedName>
    <definedName name="af_2_1" localSheetId="74" hidden="1">{#N/A,#N/A,FALSE,"т02бд"}</definedName>
    <definedName name="af_2_1" hidden="1">{#N/A,#N/A,FALSE,"т02бд"}</definedName>
    <definedName name="asasa" localSheetId="1" hidden="1">{#N/A,#N/A,FALSE,"т02бд"}</definedName>
    <definedName name="asasa" localSheetId="2" hidden="1">{#N/A,#N/A,FALSE,"т02бд"}</definedName>
    <definedName name="asasa" localSheetId="22" hidden="1">{#N/A,#N/A,FALSE,"т02бд"}</definedName>
    <definedName name="asasa" localSheetId="25" hidden="1">{#N/A,#N/A,FALSE,"т02бд"}</definedName>
    <definedName name="asasa" localSheetId="26" hidden="1">{#N/A,#N/A,FALSE,"т02бд"}</definedName>
    <definedName name="asasa" localSheetId="28" hidden="1">{#N/A,#N/A,FALSE,"т02бд"}</definedName>
    <definedName name="asasa" localSheetId="29" hidden="1">{#N/A,#N/A,FALSE,"т02бд"}</definedName>
    <definedName name="asasa" localSheetId="35" hidden="1">{#N/A,#N/A,FALSE,"т02бд"}</definedName>
    <definedName name="asasa" localSheetId="36" hidden="1">{#N/A,#N/A,FALSE,"т02бд"}</definedName>
    <definedName name="asasa" localSheetId="37" hidden="1">{#N/A,#N/A,FALSE,"т02бд"}</definedName>
    <definedName name="asasa" localSheetId="38" hidden="1">{#N/A,#N/A,FALSE,"т02бд"}</definedName>
    <definedName name="asasa" localSheetId="39" hidden="1">{#N/A,#N/A,FALSE,"т02бд"}</definedName>
    <definedName name="asasa" localSheetId="40" hidden="1">{#N/A,#N/A,FALSE,"т02бд"}</definedName>
    <definedName name="asasa" localSheetId="41" hidden="1">{#N/A,#N/A,FALSE,"т02бд"}</definedName>
    <definedName name="asasa" localSheetId="42" hidden="1">{#N/A,#N/A,FALSE,"т02бд"}</definedName>
    <definedName name="asasa" localSheetId="47" hidden="1">{#N/A,#N/A,FALSE,"т02бд"}</definedName>
    <definedName name="asasa" localSheetId="53" hidden="1">{#N/A,#N/A,FALSE,"т02бд"}</definedName>
    <definedName name="asasa" localSheetId="54" hidden="1">{#N/A,#N/A,FALSE,"т02бд"}</definedName>
    <definedName name="asasa" localSheetId="55" hidden="1">{#N/A,#N/A,FALSE,"т02бд"}</definedName>
    <definedName name="asasa" localSheetId="56" hidden="1">{#N/A,#N/A,FALSE,"т02бд"}</definedName>
    <definedName name="asasa" localSheetId="57" hidden="1">{#N/A,#N/A,FALSE,"т02бд"}</definedName>
    <definedName name="asasa" localSheetId="58" hidden="1">{#N/A,#N/A,FALSE,"т02бд"}</definedName>
    <definedName name="asasa" localSheetId="59" hidden="1">{#N/A,#N/A,FALSE,"т02бд"}</definedName>
    <definedName name="asasa" localSheetId="61" hidden="1">{#N/A,#N/A,FALSE,"т02бд"}</definedName>
    <definedName name="asasa" localSheetId="62" hidden="1">{#N/A,#N/A,FALSE,"т02бд"}</definedName>
    <definedName name="asasa" localSheetId="63" hidden="1">{#N/A,#N/A,FALSE,"т02бд"}</definedName>
    <definedName name="asasa" localSheetId="84" hidden="1">{#N/A,#N/A,FALSE,"т02бд"}</definedName>
    <definedName name="asasa" localSheetId="85" hidden="1">{#N/A,#N/A,FALSE,"т02бд"}</definedName>
    <definedName name="asasa" localSheetId="76" hidden="1">{#N/A,#N/A,FALSE,"т02бд"}</definedName>
    <definedName name="asasa" localSheetId="78" hidden="1">{#N/A,#N/A,FALSE,"т02бд"}</definedName>
    <definedName name="asasa" localSheetId="80" hidden="1">{#N/A,#N/A,FALSE,"т02бд"}</definedName>
    <definedName name="asasa" localSheetId="81" hidden="1">{#N/A,#N/A,FALSE,"т02бд"}</definedName>
    <definedName name="asasa" localSheetId="82" hidden="1">{#N/A,#N/A,FALSE,"т02бд"}</definedName>
    <definedName name="asasa" localSheetId="83" hidden="1">{#N/A,#N/A,FALSE,"т02бд"}</definedName>
    <definedName name="asasa" localSheetId="86" hidden="1">{#N/A,#N/A,FALSE,"т02бд"}</definedName>
    <definedName name="asasa" localSheetId="95" hidden="1">{#N/A,#N/A,FALSE,"т02бд"}</definedName>
    <definedName name="asasa" localSheetId="96" hidden="1">{#N/A,#N/A,FALSE,"т02бд"}</definedName>
    <definedName name="asasa" localSheetId="100" hidden="1">{#N/A,#N/A,FALSE,"т02бд"}</definedName>
    <definedName name="asasa" localSheetId="102" hidden="1">{#N/A,#N/A,FALSE,"т02бд"}</definedName>
    <definedName name="asasa" localSheetId="103" hidden="1">{#N/A,#N/A,FALSE,"т02бд"}</definedName>
    <definedName name="asasa" localSheetId="104" hidden="1">{#N/A,#N/A,FALSE,"т02бд"}</definedName>
    <definedName name="asasa" localSheetId="105" hidden="1">{#N/A,#N/A,FALSE,"т02бд"}</definedName>
    <definedName name="asasa" localSheetId="18" hidden="1">{#N/A,#N/A,FALSE,"т02бд"}</definedName>
    <definedName name="asasa" localSheetId="19" hidden="1">{#N/A,#N/A,FALSE,"т02бд"}</definedName>
    <definedName name="asasa" localSheetId="74" hidden="1">{#N/A,#N/A,FALSE,"т02бд"}</definedName>
    <definedName name="asasa" localSheetId="111" hidden="1">{#N/A,#N/A,FALSE,"т02бд"}</definedName>
    <definedName name="asasa" hidden="1">{#N/A,#N/A,FALSE,"т02бд"}</definedName>
    <definedName name="asasa_2" localSheetId="1" hidden="1">{#N/A,#N/A,FALSE,"т02бд"}</definedName>
    <definedName name="asasa_2" localSheetId="35" hidden="1">{#N/A,#N/A,FALSE,"т02бд"}</definedName>
    <definedName name="asasa_2" localSheetId="36" hidden="1">{#N/A,#N/A,FALSE,"т02бд"}</definedName>
    <definedName name="asasa_2" localSheetId="37" hidden="1">{#N/A,#N/A,FALSE,"т02бд"}</definedName>
    <definedName name="asasa_2" localSheetId="38" hidden="1">{#N/A,#N/A,FALSE,"т02бд"}</definedName>
    <definedName name="asasa_2" localSheetId="39" hidden="1">{#N/A,#N/A,FALSE,"т02бд"}</definedName>
    <definedName name="asasa_2" localSheetId="40" hidden="1">{#N/A,#N/A,FALSE,"т02бд"}</definedName>
    <definedName name="asasa_2" localSheetId="41" hidden="1">{#N/A,#N/A,FALSE,"т02бд"}</definedName>
    <definedName name="asasa_2" localSheetId="42" hidden="1">{#N/A,#N/A,FALSE,"т02бд"}</definedName>
    <definedName name="asasa_2" localSheetId="47" hidden="1">{#N/A,#N/A,FALSE,"т02бд"}</definedName>
    <definedName name="asasa_2" localSheetId="53" hidden="1">{#N/A,#N/A,FALSE,"т02бд"}</definedName>
    <definedName name="asasa_2" localSheetId="81" hidden="1">{#N/A,#N/A,FALSE,"т02бд"}</definedName>
    <definedName name="asasa_2" localSheetId="96" hidden="1">{#N/A,#N/A,FALSE,"т02бд"}</definedName>
    <definedName name="asasa_2" localSheetId="100" hidden="1">{#N/A,#N/A,FALSE,"т02бд"}</definedName>
    <definedName name="asasa_2" localSheetId="103" hidden="1">{#N/A,#N/A,FALSE,"т02бд"}</definedName>
    <definedName name="asasa_2" localSheetId="74" hidden="1">{#N/A,#N/A,FALSE,"т02бд"}</definedName>
    <definedName name="asasa_2" hidden="1">{#N/A,#N/A,FALSE,"т02бд"}</definedName>
    <definedName name="asasa_2_1" localSheetId="1" hidden="1">{#N/A,#N/A,FALSE,"т02бд"}</definedName>
    <definedName name="asasa_2_1" localSheetId="35" hidden="1">{#N/A,#N/A,FALSE,"т02бд"}</definedName>
    <definedName name="asasa_2_1" localSheetId="36" hidden="1">{#N/A,#N/A,FALSE,"т02бд"}</definedName>
    <definedName name="asasa_2_1" localSheetId="37" hidden="1">{#N/A,#N/A,FALSE,"т02бд"}</definedName>
    <definedName name="asasa_2_1" localSheetId="38" hidden="1">{#N/A,#N/A,FALSE,"т02бд"}</definedName>
    <definedName name="asasa_2_1" localSheetId="39" hidden="1">{#N/A,#N/A,FALSE,"т02бд"}</definedName>
    <definedName name="asasa_2_1" localSheetId="40" hidden="1">{#N/A,#N/A,FALSE,"т02бд"}</definedName>
    <definedName name="asasa_2_1" localSheetId="41" hidden="1">{#N/A,#N/A,FALSE,"т02бд"}</definedName>
    <definedName name="asasa_2_1" localSheetId="42" hidden="1">{#N/A,#N/A,FALSE,"т02бд"}</definedName>
    <definedName name="asasa_2_1" localSheetId="47" hidden="1">{#N/A,#N/A,FALSE,"т02бд"}</definedName>
    <definedName name="asasa_2_1" localSheetId="53" hidden="1">{#N/A,#N/A,FALSE,"т02бд"}</definedName>
    <definedName name="asasa_2_1" localSheetId="81" hidden="1">{#N/A,#N/A,FALSE,"т02бд"}</definedName>
    <definedName name="asasa_2_1" localSheetId="96" hidden="1">{#N/A,#N/A,FALSE,"т02бд"}</definedName>
    <definedName name="asasa_2_1" localSheetId="100" hidden="1">{#N/A,#N/A,FALSE,"т02бд"}</definedName>
    <definedName name="asasa_2_1" localSheetId="103" hidden="1">{#N/A,#N/A,FALSE,"т02бд"}</definedName>
    <definedName name="asasa_2_1" localSheetId="74" hidden="1">{#N/A,#N/A,FALSE,"т02бд"}</definedName>
    <definedName name="asasa_2_1" hidden="1">{#N/A,#N/A,FALSE,"т02бд"}</definedName>
    <definedName name="asf" localSheetId="1" hidden="1">{#N/A,#N/A,FALSE,"т02бд"}</definedName>
    <definedName name="asf" localSheetId="2" hidden="1">{#N/A,#N/A,FALSE,"т02бд"}</definedName>
    <definedName name="asf" localSheetId="22" hidden="1">{#N/A,#N/A,FALSE,"т02бд"}</definedName>
    <definedName name="asf" localSheetId="25" hidden="1">{#N/A,#N/A,FALSE,"т02бд"}</definedName>
    <definedName name="asf" localSheetId="26" hidden="1">{#N/A,#N/A,FALSE,"т02бд"}</definedName>
    <definedName name="asf" localSheetId="28" hidden="1">{#N/A,#N/A,FALSE,"т02бд"}</definedName>
    <definedName name="asf" localSheetId="29" hidden="1">{#N/A,#N/A,FALSE,"т02бд"}</definedName>
    <definedName name="asf" localSheetId="35" hidden="1">{#N/A,#N/A,FALSE,"т02бд"}</definedName>
    <definedName name="asf" localSheetId="36" hidden="1">{#N/A,#N/A,FALSE,"т02бд"}</definedName>
    <definedName name="asf" localSheetId="37" hidden="1">{#N/A,#N/A,FALSE,"т02бд"}</definedName>
    <definedName name="asf" localSheetId="38" hidden="1">{#N/A,#N/A,FALSE,"т02бд"}</definedName>
    <definedName name="asf" localSheetId="39" hidden="1">{#N/A,#N/A,FALSE,"т02бд"}</definedName>
    <definedName name="asf" localSheetId="40" hidden="1">{#N/A,#N/A,FALSE,"т02бд"}</definedName>
    <definedName name="asf" localSheetId="41" hidden="1">{#N/A,#N/A,FALSE,"т02бд"}</definedName>
    <definedName name="asf" localSheetId="42" hidden="1">{#N/A,#N/A,FALSE,"т02бд"}</definedName>
    <definedName name="asf" localSheetId="47" hidden="1">{#N/A,#N/A,FALSE,"т02бд"}</definedName>
    <definedName name="asf" localSheetId="53" hidden="1">{#N/A,#N/A,FALSE,"т02бд"}</definedName>
    <definedName name="asf" localSheetId="54" hidden="1">{#N/A,#N/A,FALSE,"т02бд"}</definedName>
    <definedName name="asf" localSheetId="55" hidden="1">{#N/A,#N/A,FALSE,"т02бд"}</definedName>
    <definedName name="asf" localSheetId="56" hidden="1">{#N/A,#N/A,FALSE,"т02бд"}</definedName>
    <definedName name="asf" localSheetId="57" hidden="1">{#N/A,#N/A,FALSE,"т02бд"}</definedName>
    <definedName name="asf" localSheetId="58" hidden="1">{#N/A,#N/A,FALSE,"т02бд"}</definedName>
    <definedName name="asf" localSheetId="59" hidden="1">{#N/A,#N/A,FALSE,"т02бд"}</definedName>
    <definedName name="asf" localSheetId="84" hidden="1">{#N/A,#N/A,FALSE,"т02бд"}</definedName>
    <definedName name="asf" localSheetId="76" hidden="1">{#N/A,#N/A,FALSE,"т02бд"}</definedName>
    <definedName name="asf" localSheetId="78" hidden="1">{#N/A,#N/A,FALSE,"т02бд"}</definedName>
    <definedName name="asf" localSheetId="80" hidden="1">{#N/A,#N/A,FALSE,"т02бд"}</definedName>
    <definedName name="asf" localSheetId="81" hidden="1">{#N/A,#N/A,FALSE,"т02бд"}</definedName>
    <definedName name="asf" localSheetId="82" hidden="1">{#N/A,#N/A,FALSE,"т02бд"}</definedName>
    <definedName name="asf" localSheetId="83" hidden="1">{#N/A,#N/A,FALSE,"т02бд"}</definedName>
    <definedName name="asf" localSheetId="86" hidden="1">{#N/A,#N/A,FALSE,"т02бд"}</definedName>
    <definedName name="asf" localSheetId="95" hidden="1">{#N/A,#N/A,FALSE,"т02бд"}</definedName>
    <definedName name="asf" localSheetId="96" hidden="1">{#N/A,#N/A,FALSE,"т02бд"}</definedName>
    <definedName name="asf" localSheetId="100" hidden="1">{#N/A,#N/A,FALSE,"т02бд"}</definedName>
    <definedName name="asf" localSheetId="102" hidden="1">{#N/A,#N/A,FALSE,"т02бд"}</definedName>
    <definedName name="asf" localSheetId="103" hidden="1">{#N/A,#N/A,FALSE,"т02бд"}</definedName>
    <definedName name="asf" localSheetId="104" hidden="1">{#N/A,#N/A,FALSE,"т02бд"}</definedName>
    <definedName name="asf" localSheetId="18" hidden="1">{#N/A,#N/A,FALSE,"т02бд"}</definedName>
    <definedName name="asf" localSheetId="19" hidden="1">{#N/A,#N/A,FALSE,"т02бд"}</definedName>
    <definedName name="asf" localSheetId="74" hidden="1">{#N/A,#N/A,FALSE,"т02бд"}</definedName>
    <definedName name="asf" hidden="1">{#N/A,#N/A,FALSE,"т02бд"}</definedName>
    <definedName name="asf_2" localSheetId="1" hidden="1">{#N/A,#N/A,FALSE,"т02бд"}</definedName>
    <definedName name="asf_2" localSheetId="35" hidden="1">{#N/A,#N/A,FALSE,"т02бд"}</definedName>
    <definedName name="asf_2" localSheetId="36" hidden="1">{#N/A,#N/A,FALSE,"т02бд"}</definedName>
    <definedName name="asf_2" localSheetId="37" hidden="1">{#N/A,#N/A,FALSE,"т02бд"}</definedName>
    <definedName name="asf_2" localSheetId="38" hidden="1">{#N/A,#N/A,FALSE,"т02бд"}</definedName>
    <definedName name="asf_2" localSheetId="39" hidden="1">{#N/A,#N/A,FALSE,"т02бд"}</definedName>
    <definedName name="asf_2" localSheetId="40" hidden="1">{#N/A,#N/A,FALSE,"т02бд"}</definedName>
    <definedName name="asf_2" localSheetId="41" hidden="1">{#N/A,#N/A,FALSE,"т02бд"}</definedName>
    <definedName name="asf_2" localSheetId="42" hidden="1">{#N/A,#N/A,FALSE,"т02бд"}</definedName>
    <definedName name="asf_2" localSheetId="47" hidden="1">{#N/A,#N/A,FALSE,"т02бд"}</definedName>
    <definedName name="asf_2" localSheetId="53" hidden="1">{#N/A,#N/A,FALSE,"т02бд"}</definedName>
    <definedName name="asf_2" localSheetId="81" hidden="1">{#N/A,#N/A,FALSE,"т02бд"}</definedName>
    <definedName name="asf_2" localSheetId="96" hidden="1">{#N/A,#N/A,FALSE,"т02бд"}</definedName>
    <definedName name="asf_2" localSheetId="100" hidden="1">{#N/A,#N/A,FALSE,"т02бд"}</definedName>
    <definedName name="asf_2" localSheetId="103" hidden="1">{#N/A,#N/A,FALSE,"т02бд"}</definedName>
    <definedName name="asf_2" localSheetId="74" hidden="1">{#N/A,#N/A,FALSE,"т02бд"}</definedName>
    <definedName name="asf_2" hidden="1">{#N/A,#N/A,FALSE,"т02бд"}</definedName>
    <definedName name="asf_2_1" localSheetId="1" hidden="1">{#N/A,#N/A,FALSE,"т02бд"}</definedName>
    <definedName name="asf_2_1" localSheetId="35" hidden="1">{#N/A,#N/A,FALSE,"т02бд"}</definedName>
    <definedName name="asf_2_1" localSheetId="36" hidden="1">{#N/A,#N/A,FALSE,"т02бд"}</definedName>
    <definedName name="asf_2_1" localSheetId="37" hidden="1">{#N/A,#N/A,FALSE,"т02бд"}</definedName>
    <definedName name="asf_2_1" localSheetId="38" hidden="1">{#N/A,#N/A,FALSE,"т02бд"}</definedName>
    <definedName name="asf_2_1" localSheetId="39" hidden="1">{#N/A,#N/A,FALSE,"т02бд"}</definedName>
    <definedName name="asf_2_1" localSheetId="40" hidden="1">{#N/A,#N/A,FALSE,"т02бд"}</definedName>
    <definedName name="asf_2_1" localSheetId="41" hidden="1">{#N/A,#N/A,FALSE,"т02бд"}</definedName>
    <definedName name="asf_2_1" localSheetId="42" hidden="1">{#N/A,#N/A,FALSE,"т02бд"}</definedName>
    <definedName name="asf_2_1" localSheetId="47" hidden="1">{#N/A,#N/A,FALSE,"т02бд"}</definedName>
    <definedName name="asf_2_1" localSheetId="53" hidden="1">{#N/A,#N/A,FALSE,"т02бд"}</definedName>
    <definedName name="asf_2_1" localSheetId="81" hidden="1">{#N/A,#N/A,FALSE,"т02бд"}</definedName>
    <definedName name="asf_2_1" localSheetId="96" hidden="1">{#N/A,#N/A,FALSE,"т02бд"}</definedName>
    <definedName name="asf_2_1" localSheetId="100" hidden="1">{#N/A,#N/A,FALSE,"т02бд"}</definedName>
    <definedName name="asf_2_1" localSheetId="103" hidden="1">{#N/A,#N/A,FALSE,"т02бд"}</definedName>
    <definedName name="asf_2_1" localSheetId="74" hidden="1">{#N/A,#N/A,FALSE,"т02бд"}</definedName>
    <definedName name="asf_2_1" hidden="1">{#N/A,#N/A,FALSE,"т02бд"}</definedName>
    <definedName name="asfasg" localSheetId="1" hidden="1">{#N/A,#N/A,FALSE,"т02бд"}</definedName>
    <definedName name="asfasg" localSheetId="2" hidden="1">{#N/A,#N/A,FALSE,"т02бд"}</definedName>
    <definedName name="asfasg" localSheetId="22" hidden="1">{#N/A,#N/A,FALSE,"т02бд"}</definedName>
    <definedName name="asfasg" localSheetId="25" hidden="1">{#N/A,#N/A,FALSE,"т02бд"}</definedName>
    <definedName name="asfasg" localSheetId="26" hidden="1">{#N/A,#N/A,FALSE,"т02бд"}</definedName>
    <definedName name="asfasg" localSheetId="28" hidden="1">{#N/A,#N/A,FALSE,"т02бд"}</definedName>
    <definedName name="asfasg" localSheetId="29" hidden="1">{#N/A,#N/A,FALSE,"т02бд"}</definedName>
    <definedName name="asfasg" localSheetId="35" hidden="1">{#N/A,#N/A,FALSE,"т02бд"}</definedName>
    <definedName name="asfasg" localSheetId="36" hidden="1">{#N/A,#N/A,FALSE,"т02бд"}</definedName>
    <definedName name="asfasg" localSheetId="37" hidden="1">{#N/A,#N/A,FALSE,"т02бд"}</definedName>
    <definedName name="asfasg" localSheetId="38" hidden="1">{#N/A,#N/A,FALSE,"т02бд"}</definedName>
    <definedName name="asfasg" localSheetId="39" hidden="1">{#N/A,#N/A,FALSE,"т02бд"}</definedName>
    <definedName name="asfasg" localSheetId="40" hidden="1">{#N/A,#N/A,FALSE,"т02бд"}</definedName>
    <definedName name="asfasg" localSheetId="41" hidden="1">{#N/A,#N/A,FALSE,"т02бд"}</definedName>
    <definedName name="asfasg" localSheetId="42" hidden="1">{#N/A,#N/A,FALSE,"т02бд"}</definedName>
    <definedName name="asfasg" localSheetId="47" hidden="1">{#N/A,#N/A,FALSE,"т02бд"}</definedName>
    <definedName name="asfasg" localSheetId="53" hidden="1">{#N/A,#N/A,FALSE,"т02бд"}</definedName>
    <definedName name="asfasg" localSheetId="54" hidden="1">{#N/A,#N/A,FALSE,"т02бд"}</definedName>
    <definedName name="asfasg" localSheetId="55" hidden="1">{#N/A,#N/A,FALSE,"т02бд"}</definedName>
    <definedName name="asfasg" localSheetId="56" hidden="1">{#N/A,#N/A,FALSE,"т02бд"}</definedName>
    <definedName name="asfasg" localSheetId="57" hidden="1">{#N/A,#N/A,FALSE,"т02бд"}</definedName>
    <definedName name="asfasg" localSheetId="58" hidden="1">{#N/A,#N/A,FALSE,"т02бд"}</definedName>
    <definedName name="asfasg" localSheetId="59" hidden="1">{#N/A,#N/A,FALSE,"т02бд"}</definedName>
    <definedName name="asfasg" localSheetId="84" hidden="1">{#N/A,#N/A,FALSE,"т02бд"}</definedName>
    <definedName name="asfasg" localSheetId="76" hidden="1">{#N/A,#N/A,FALSE,"т02бд"}</definedName>
    <definedName name="asfasg" localSheetId="78" hidden="1">{#N/A,#N/A,FALSE,"т02бд"}</definedName>
    <definedName name="asfasg" localSheetId="80" hidden="1">{#N/A,#N/A,FALSE,"т02бд"}</definedName>
    <definedName name="asfasg" localSheetId="81" hidden="1">{#N/A,#N/A,FALSE,"т02бд"}</definedName>
    <definedName name="asfasg" localSheetId="82" hidden="1">{#N/A,#N/A,FALSE,"т02бд"}</definedName>
    <definedName name="asfasg" localSheetId="83" hidden="1">{#N/A,#N/A,FALSE,"т02бд"}</definedName>
    <definedName name="asfasg" localSheetId="86" hidden="1">{#N/A,#N/A,FALSE,"т02бд"}</definedName>
    <definedName name="asfasg" localSheetId="95" hidden="1">{#N/A,#N/A,FALSE,"т02бд"}</definedName>
    <definedName name="asfasg" localSheetId="96" hidden="1">{#N/A,#N/A,FALSE,"т02бд"}</definedName>
    <definedName name="asfasg" localSheetId="100" hidden="1">{#N/A,#N/A,FALSE,"т02бд"}</definedName>
    <definedName name="asfasg" localSheetId="102" hidden="1">{#N/A,#N/A,FALSE,"т02бд"}</definedName>
    <definedName name="asfasg" localSheetId="103" hidden="1">{#N/A,#N/A,FALSE,"т02бд"}</definedName>
    <definedName name="asfasg" localSheetId="104" hidden="1">{#N/A,#N/A,FALSE,"т02бд"}</definedName>
    <definedName name="asfasg" localSheetId="18" hidden="1">{#N/A,#N/A,FALSE,"т02бд"}</definedName>
    <definedName name="asfasg" localSheetId="19" hidden="1">{#N/A,#N/A,FALSE,"т02бд"}</definedName>
    <definedName name="asfasg" localSheetId="74" hidden="1">{#N/A,#N/A,FALSE,"т02бд"}</definedName>
    <definedName name="asfasg" hidden="1">{#N/A,#N/A,FALSE,"т02бд"}</definedName>
    <definedName name="asfasg_2" localSheetId="1" hidden="1">{#N/A,#N/A,FALSE,"т02бд"}</definedName>
    <definedName name="asfasg_2" localSheetId="35" hidden="1">{#N/A,#N/A,FALSE,"т02бд"}</definedName>
    <definedName name="asfasg_2" localSheetId="36" hidden="1">{#N/A,#N/A,FALSE,"т02бд"}</definedName>
    <definedName name="asfasg_2" localSheetId="37" hidden="1">{#N/A,#N/A,FALSE,"т02бд"}</definedName>
    <definedName name="asfasg_2" localSheetId="38" hidden="1">{#N/A,#N/A,FALSE,"т02бд"}</definedName>
    <definedName name="asfasg_2" localSheetId="39" hidden="1">{#N/A,#N/A,FALSE,"т02бд"}</definedName>
    <definedName name="asfasg_2" localSheetId="40" hidden="1">{#N/A,#N/A,FALSE,"т02бд"}</definedName>
    <definedName name="asfasg_2" localSheetId="41" hidden="1">{#N/A,#N/A,FALSE,"т02бд"}</definedName>
    <definedName name="asfasg_2" localSheetId="42" hidden="1">{#N/A,#N/A,FALSE,"т02бд"}</definedName>
    <definedName name="asfasg_2" localSheetId="47" hidden="1">{#N/A,#N/A,FALSE,"т02бд"}</definedName>
    <definedName name="asfasg_2" localSheetId="53" hidden="1">{#N/A,#N/A,FALSE,"т02бд"}</definedName>
    <definedName name="asfasg_2" localSheetId="81" hidden="1">{#N/A,#N/A,FALSE,"т02бд"}</definedName>
    <definedName name="asfasg_2" localSheetId="96" hidden="1">{#N/A,#N/A,FALSE,"т02бд"}</definedName>
    <definedName name="asfasg_2" localSheetId="100" hidden="1">{#N/A,#N/A,FALSE,"т02бд"}</definedName>
    <definedName name="asfasg_2" localSheetId="103" hidden="1">{#N/A,#N/A,FALSE,"т02бд"}</definedName>
    <definedName name="asfasg_2" localSheetId="74" hidden="1">{#N/A,#N/A,FALSE,"т02бд"}</definedName>
    <definedName name="asfasg_2" hidden="1">{#N/A,#N/A,FALSE,"т02бд"}</definedName>
    <definedName name="asfasg_2_1" localSheetId="1" hidden="1">{#N/A,#N/A,FALSE,"т02бд"}</definedName>
    <definedName name="asfasg_2_1" localSheetId="35" hidden="1">{#N/A,#N/A,FALSE,"т02бд"}</definedName>
    <definedName name="asfasg_2_1" localSheetId="36" hidden="1">{#N/A,#N/A,FALSE,"т02бд"}</definedName>
    <definedName name="asfasg_2_1" localSheetId="37" hidden="1">{#N/A,#N/A,FALSE,"т02бд"}</definedName>
    <definedName name="asfasg_2_1" localSheetId="38" hidden="1">{#N/A,#N/A,FALSE,"т02бд"}</definedName>
    <definedName name="asfasg_2_1" localSheetId="39" hidden="1">{#N/A,#N/A,FALSE,"т02бд"}</definedName>
    <definedName name="asfasg_2_1" localSheetId="40" hidden="1">{#N/A,#N/A,FALSE,"т02бд"}</definedName>
    <definedName name="asfasg_2_1" localSheetId="41" hidden="1">{#N/A,#N/A,FALSE,"т02бд"}</definedName>
    <definedName name="asfasg_2_1" localSheetId="42" hidden="1">{#N/A,#N/A,FALSE,"т02бд"}</definedName>
    <definedName name="asfasg_2_1" localSheetId="47" hidden="1">{#N/A,#N/A,FALSE,"т02бд"}</definedName>
    <definedName name="asfasg_2_1" localSheetId="53" hidden="1">{#N/A,#N/A,FALSE,"т02бд"}</definedName>
    <definedName name="asfasg_2_1" localSheetId="81" hidden="1">{#N/A,#N/A,FALSE,"т02бд"}</definedName>
    <definedName name="asfasg_2_1" localSheetId="96" hidden="1">{#N/A,#N/A,FALSE,"т02бд"}</definedName>
    <definedName name="asfasg_2_1" localSheetId="100" hidden="1">{#N/A,#N/A,FALSE,"т02бд"}</definedName>
    <definedName name="asfasg_2_1" localSheetId="103" hidden="1">{#N/A,#N/A,FALSE,"т02бд"}</definedName>
    <definedName name="asfasg_2_1" localSheetId="74" hidden="1">{#N/A,#N/A,FALSE,"т02бд"}</definedName>
    <definedName name="asfasg_2_1" hidden="1">{#N/A,#N/A,FALSE,"т02бд"}</definedName>
    <definedName name="asfdasdf" localSheetId="1" hidden="1">{#N/A,#N/A,FALSE,"т04"}</definedName>
    <definedName name="asfdasdf" localSheetId="2" hidden="1">{#N/A,#N/A,FALSE,"т04"}</definedName>
    <definedName name="asfdasdf" localSheetId="22" hidden="1">{#N/A,#N/A,FALSE,"т04"}</definedName>
    <definedName name="asfdasdf" localSheetId="25" hidden="1">{#N/A,#N/A,FALSE,"т04"}</definedName>
    <definedName name="asfdasdf" localSheetId="26" hidden="1">{#N/A,#N/A,FALSE,"т04"}</definedName>
    <definedName name="asfdasdf" localSheetId="28" hidden="1">{#N/A,#N/A,FALSE,"т04"}</definedName>
    <definedName name="asfdasdf" localSheetId="29" hidden="1">{#N/A,#N/A,FALSE,"т04"}</definedName>
    <definedName name="asfdasdf" localSheetId="35" hidden="1">{#N/A,#N/A,FALSE,"т04"}</definedName>
    <definedName name="asfdasdf" localSheetId="36" hidden="1">{#N/A,#N/A,FALSE,"т04"}</definedName>
    <definedName name="asfdasdf" localSheetId="37" hidden="1">{#N/A,#N/A,FALSE,"т04"}</definedName>
    <definedName name="asfdasdf" localSheetId="38" hidden="1">{#N/A,#N/A,FALSE,"т04"}</definedName>
    <definedName name="asfdasdf" localSheetId="39" hidden="1">{#N/A,#N/A,FALSE,"т04"}</definedName>
    <definedName name="asfdasdf" localSheetId="40" hidden="1">{#N/A,#N/A,FALSE,"т04"}</definedName>
    <definedName name="asfdasdf" localSheetId="41" hidden="1">{#N/A,#N/A,FALSE,"т04"}</definedName>
    <definedName name="asfdasdf" localSheetId="42" hidden="1">{#N/A,#N/A,FALSE,"т04"}</definedName>
    <definedName name="asfdasdf" localSheetId="47" hidden="1">{#N/A,#N/A,FALSE,"т04"}</definedName>
    <definedName name="asfdasdf" localSheetId="53" hidden="1">{#N/A,#N/A,FALSE,"т04"}</definedName>
    <definedName name="asfdasdf" localSheetId="54" hidden="1">{#N/A,#N/A,FALSE,"т04"}</definedName>
    <definedName name="asfdasdf" localSheetId="55" hidden="1">{#N/A,#N/A,FALSE,"т04"}</definedName>
    <definedName name="asfdasdf" localSheetId="56" hidden="1">{#N/A,#N/A,FALSE,"т04"}</definedName>
    <definedName name="asfdasdf" localSheetId="57" hidden="1">{#N/A,#N/A,FALSE,"т04"}</definedName>
    <definedName name="asfdasdf" localSheetId="58" hidden="1">{#N/A,#N/A,FALSE,"т04"}</definedName>
    <definedName name="asfdasdf" localSheetId="59" hidden="1">{#N/A,#N/A,FALSE,"т04"}</definedName>
    <definedName name="asfdasdf" localSheetId="84" hidden="1">{#N/A,#N/A,FALSE,"т04"}</definedName>
    <definedName name="asfdasdf" localSheetId="76" hidden="1">{#N/A,#N/A,FALSE,"т04"}</definedName>
    <definedName name="asfdasdf" localSheetId="78" hidden="1">{#N/A,#N/A,FALSE,"т04"}</definedName>
    <definedName name="asfdasdf" localSheetId="80" hidden="1">{#N/A,#N/A,FALSE,"т04"}</definedName>
    <definedName name="asfdasdf" localSheetId="81" hidden="1">{#N/A,#N/A,FALSE,"т04"}</definedName>
    <definedName name="asfdasdf" localSheetId="82" hidden="1">{#N/A,#N/A,FALSE,"т04"}</definedName>
    <definedName name="asfdasdf" localSheetId="83" hidden="1">{#N/A,#N/A,FALSE,"т04"}</definedName>
    <definedName name="asfdasdf" localSheetId="86" hidden="1">{#N/A,#N/A,FALSE,"т04"}</definedName>
    <definedName name="asfdasdf" localSheetId="95" hidden="1">{#N/A,#N/A,FALSE,"т04"}</definedName>
    <definedName name="asfdasdf" localSheetId="96" hidden="1">{#N/A,#N/A,FALSE,"т04"}</definedName>
    <definedName name="asfdasdf" localSheetId="100" hidden="1">{#N/A,#N/A,FALSE,"т04"}</definedName>
    <definedName name="asfdasdf" localSheetId="102" hidden="1">{#N/A,#N/A,FALSE,"т04"}</definedName>
    <definedName name="asfdasdf" localSheetId="103" hidden="1">{#N/A,#N/A,FALSE,"т04"}</definedName>
    <definedName name="asfdasdf" localSheetId="104" hidden="1">{#N/A,#N/A,FALSE,"т04"}</definedName>
    <definedName name="asfdasdf" localSheetId="18" hidden="1">{#N/A,#N/A,FALSE,"т04"}</definedName>
    <definedName name="asfdasdf" localSheetId="19" hidden="1">{#N/A,#N/A,FALSE,"т04"}</definedName>
    <definedName name="asfdasdf" localSheetId="74" hidden="1">{#N/A,#N/A,FALSE,"т04"}</definedName>
    <definedName name="asfdasdf" hidden="1">{#N/A,#N/A,FALSE,"т04"}</definedName>
    <definedName name="asfdasdf_2" localSheetId="1" hidden="1">{#N/A,#N/A,FALSE,"т04"}</definedName>
    <definedName name="asfdasdf_2" localSheetId="35" hidden="1">{#N/A,#N/A,FALSE,"т04"}</definedName>
    <definedName name="asfdasdf_2" localSheetId="36" hidden="1">{#N/A,#N/A,FALSE,"т04"}</definedName>
    <definedName name="asfdasdf_2" localSheetId="37" hidden="1">{#N/A,#N/A,FALSE,"т04"}</definedName>
    <definedName name="asfdasdf_2" localSheetId="38" hidden="1">{#N/A,#N/A,FALSE,"т04"}</definedName>
    <definedName name="asfdasdf_2" localSheetId="39" hidden="1">{#N/A,#N/A,FALSE,"т04"}</definedName>
    <definedName name="asfdasdf_2" localSheetId="40" hidden="1">{#N/A,#N/A,FALSE,"т04"}</definedName>
    <definedName name="asfdasdf_2" localSheetId="41" hidden="1">{#N/A,#N/A,FALSE,"т04"}</definedName>
    <definedName name="asfdasdf_2" localSheetId="42" hidden="1">{#N/A,#N/A,FALSE,"т04"}</definedName>
    <definedName name="asfdasdf_2" localSheetId="47" hidden="1">{#N/A,#N/A,FALSE,"т04"}</definedName>
    <definedName name="asfdasdf_2" localSheetId="53" hidden="1">{#N/A,#N/A,FALSE,"т04"}</definedName>
    <definedName name="asfdasdf_2" localSheetId="81" hidden="1">{#N/A,#N/A,FALSE,"т04"}</definedName>
    <definedName name="asfdasdf_2" localSheetId="96" hidden="1">{#N/A,#N/A,FALSE,"т04"}</definedName>
    <definedName name="asfdasdf_2" localSheetId="100" hidden="1">{#N/A,#N/A,FALSE,"т04"}</definedName>
    <definedName name="asfdasdf_2" localSheetId="103" hidden="1">{#N/A,#N/A,FALSE,"т04"}</definedName>
    <definedName name="asfdasdf_2" localSheetId="74" hidden="1">{#N/A,#N/A,FALSE,"т04"}</definedName>
    <definedName name="asfdasdf_2" hidden="1">{#N/A,#N/A,FALSE,"т04"}</definedName>
    <definedName name="asfdasdf_2_1" localSheetId="1" hidden="1">{#N/A,#N/A,FALSE,"т04"}</definedName>
    <definedName name="asfdasdf_2_1" localSheetId="35" hidden="1">{#N/A,#N/A,FALSE,"т04"}</definedName>
    <definedName name="asfdasdf_2_1" localSheetId="36" hidden="1">{#N/A,#N/A,FALSE,"т04"}</definedName>
    <definedName name="asfdasdf_2_1" localSheetId="37" hidden="1">{#N/A,#N/A,FALSE,"т04"}</definedName>
    <definedName name="asfdasdf_2_1" localSheetId="38" hidden="1">{#N/A,#N/A,FALSE,"т04"}</definedName>
    <definedName name="asfdasdf_2_1" localSheetId="39" hidden="1">{#N/A,#N/A,FALSE,"т04"}</definedName>
    <definedName name="asfdasdf_2_1" localSheetId="40" hidden="1">{#N/A,#N/A,FALSE,"т04"}</definedName>
    <definedName name="asfdasdf_2_1" localSheetId="41" hidden="1">{#N/A,#N/A,FALSE,"т04"}</definedName>
    <definedName name="asfdasdf_2_1" localSheetId="42" hidden="1">{#N/A,#N/A,FALSE,"т04"}</definedName>
    <definedName name="asfdasdf_2_1" localSheetId="47" hidden="1">{#N/A,#N/A,FALSE,"т04"}</definedName>
    <definedName name="asfdasdf_2_1" localSheetId="53" hidden="1">{#N/A,#N/A,FALSE,"т04"}</definedName>
    <definedName name="asfdasdf_2_1" localSheetId="81" hidden="1">{#N/A,#N/A,FALSE,"т04"}</definedName>
    <definedName name="asfdasdf_2_1" localSheetId="96" hidden="1">{#N/A,#N/A,FALSE,"т04"}</definedName>
    <definedName name="asfdasdf_2_1" localSheetId="100" hidden="1">{#N/A,#N/A,FALSE,"т04"}</definedName>
    <definedName name="asfdasdf_2_1" localSheetId="103" hidden="1">{#N/A,#N/A,FALSE,"т04"}</definedName>
    <definedName name="asfdasdf_2_1" localSheetId="74" hidden="1">{#N/A,#N/A,FALSE,"т04"}</definedName>
    <definedName name="asfdasdf_2_1" hidden="1">{#N/A,#N/A,FALSE,"т04"}</definedName>
    <definedName name="asgf" localSheetId="1" hidden="1">{#N/A,#N/A,FALSE,"т02бд"}</definedName>
    <definedName name="asgf" localSheetId="2" hidden="1">{#N/A,#N/A,FALSE,"т02бд"}</definedName>
    <definedName name="asgf" localSheetId="22" hidden="1">{#N/A,#N/A,FALSE,"т02бд"}</definedName>
    <definedName name="asgf" localSheetId="25" hidden="1">{#N/A,#N/A,FALSE,"т02бд"}</definedName>
    <definedName name="asgf" localSheetId="26" hidden="1">{#N/A,#N/A,FALSE,"т02бд"}</definedName>
    <definedName name="asgf" localSheetId="28" hidden="1">{#N/A,#N/A,FALSE,"т02бд"}</definedName>
    <definedName name="asgf" localSheetId="29" hidden="1">{#N/A,#N/A,FALSE,"т02бд"}</definedName>
    <definedName name="asgf" localSheetId="35" hidden="1">{#N/A,#N/A,FALSE,"т02бд"}</definedName>
    <definedName name="asgf" localSheetId="36" hidden="1">{#N/A,#N/A,FALSE,"т02бд"}</definedName>
    <definedName name="asgf" localSheetId="37" hidden="1">{#N/A,#N/A,FALSE,"т02бд"}</definedName>
    <definedName name="asgf" localSheetId="38" hidden="1">{#N/A,#N/A,FALSE,"т02бд"}</definedName>
    <definedName name="asgf" localSheetId="39" hidden="1">{#N/A,#N/A,FALSE,"т02бд"}</definedName>
    <definedName name="asgf" localSheetId="40" hidden="1">{#N/A,#N/A,FALSE,"т02бд"}</definedName>
    <definedName name="asgf" localSheetId="41" hidden="1">{#N/A,#N/A,FALSE,"т02бд"}</definedName>
    <definedName name="asgf" localSheetId="42" hidden="1">{#N/A,#N/A,FALSE,"т02бд"}</definedName>
    <definedName name="asgf" localSheetId="47" hidden="1">{#N/A,#N/A,FALSE,"т02бд"}</definedName>
    <definedName name="asgf" localSheetId="53" hidden="1">{#N/A,#N/A,FALSE,"т02бд"}</definedName>
    <definedName name="asgf" localSheetId="54" hidden="1">{#N/A,#N/A,FALSE,"т02бд"}</definedName>
    <definedName name="asgf" localSheetId="55" hidden="1">{#N/A,#N/A,FALSE,"т02бд"}</definedName>
    <definedName name="asgf" localSheetId="56" hidden="1">{#N/A,#N/A,FALSE,"т02бд"}</definedName>
    <definedName name="asgf" localSheetId="57" hidden="1">{#N/A,#N/A,FALSE,"т02бд"}</definedName>
    <definedName name="asgf" localSheetId="58" hidden="1">{#N/A,#N/A,FALSE,"т02бд"}</definedName>
    <definedName name="asgf" localSheetId="59" hidden="1">{#N/A,#N/A,FALSE,"т02бд"}</definedName>
    <definedName name="asgf" localSheetId="84" hidden="1">{#N/A,#N/A,FALSE,"т02бд"}</definedName>
    <definedName name="asgf" localSheetId="76" hidden="1">{#N/A,#N/A,FALSE,"т02бд"}</definedName>
    <definedName name="asgf" localSheetId="78" hidden="1">{#N/A,#N/A,FALSE,"т02бд"}</definedName>
    <definedName name="asgf" localSheetId="80" hidden="1">{#N/A,#N/A,FALSE,"т02бд"}</definedName>
    <definedName name="asgf" localSheetId="81" hidden="1">{#N/A,#N/A,FALSE,"т02бд"}</definedName>
    <definedName name="asgf" localSheetId="82" hidden="1">{#N/A,#N/A,FALSE,"т02бд"}</definedName>
    <definedName name="asgf" localSheetId="83" hidden="1">{#N/A,#N/A,FALSE,"т02бд"}</definedName>
    <definedName name="asgf" localSheetId="86" hidden="1">{#N/A,#N/A,FALSE,"т02бд"}</definedName>
    <definedName name="asgf" localSheetId="95" hidden="1">{#N/A,#N/A,FALSE,"т02бд"}</definedName>
    <definedName name="asgf" localSheetId="96" hidden="1">{#N/A,#N/A,FALSE,"т02бд"}</definedName>
    <definedName name="asgf" localSheetId="100" hidden="1">{#N/A,#N/A,FALSE,"т02бд"}</definedName>
    <definedName name="asgf" localSheetId="102" hidden="1">{#N/A,#N/A,FALSE,"т02бд"}</definedName>
    <definedName name="asgf" localSheetId="103" hidden="1">{#N/A,#N/A,FALSE,"т02бд"}</definedName>
    <definedName name="asgf" localSheetId="104" hidden="1">{#N/A,#N/A,FALSE,"т02бд"}</definedName>
    <definedName name="asgf" localSheetId="18" hidden="1">{#N/A,#N/A,FALSE,"т02бд"}</definedName>
    <definedName name="asgf" localSheetId="19" hidden="1">{#N/A,#N/A,FALSE,"т02бд"}</definedName>
    <definedName name="asgf" localSheetId="74" hidden="1">{#N/A,#N/A,FALSE,"т02бд"}</definedName>
    <definedName name="asgf" hidden="1">{#N/A,#N/A,FALSE,"т02бд"}</definedName>
    <definedName name="asgf_2" localSheetId="1" hidden="1">{#N/A,#N/A,FALSE,"т02бд"}</definedName>
    <definedName name="asgf_2" localSheetId="35" hidden="1">{#N/A,#N/A,FALSE,"т02бд"}</definedName>
    <definedName name="asgf_2" localSheetId="36" hidden="1">{#N/A,#N/A,FALSE,"т02бд"}</definedName>
    <definedName name="asgf_2" localSheetId="37" hidden="1">{#N/A,#N/A,FALSE,"т02бд"}</definedName>
    <definedName name="asgf_2" localSheetId="38" hidden="1">{#N/A,#N/A,FALSE,"т02бд"}</definedName>
    <definedName name="asgf_2" localSheetId="39" hidden="1">{#N/A,#N/A,FALSE,"т02бд"}</definedName>
    <definedName name="asgf_2" localSheetId="40" hidden="1">{#N/A,#N/A,FALSE,"т02бд"}</definedName>
    <definedName name="asgf_2" localSheetId="41" hidden="1">{#N/A,#N/A,FALSE,"т02бд"}</definedName>
    <definedName name="asgf_2" localSheetId="42" hidden="1">{#N/A,#N/A,FALSE,"т02бд"}</definedName>
    <definedName name="asgf_2" localSheetId="47" hidden="1">{#N/A,#N/A,FALSE,"т02бд"}</definedName>
    <definedName name="asgf_2" localSheetId="53" hidden="1">{#N/A,#N/A,FALSE,"т02бд"}</definedName>
    <definedName name="asgf_2" localSheetId="81" hidden="1">{#N/A,#N/A,FALSE,"т02бд"}</definedName>
    <definedName name="asgf_2" localSheetId="96" hidden="1">{#N/A,#N/A,FALSE,"т02бд"}</definedName>
    <definedName name="asgf_2" localSheetId="100" hidden="1">{#N/A,#N/A,FALSE,"т02бд"}</definedName>
    <definedName name="asgf_2" localSheetId="103" hidden="1">{#N/A,#N/A,FALSE,"т02бд"}</definedName>
    <definedName name="asgf_2" localSheetId="74" hidden="1">{#N/A,#N/A,FALSE,"т02бд"}</definedName>
    <definedName name="asgf_2" hidden="1">{#N/A,#N/A,FALSE,"т02бд"}</definedName>
    <definedName name="asgf_2_1" localSheetId="1" hidden="1">{#N/A,#N/A,FALSE,"т02бд"}</definedName>
    <definedName name="asgf_2_1" localSheetId="35" hidden="1">{#N/A,#N/A,FALSE,"т02бд"}</definedName>
    <definedName name="asgf_2_1" localSheetId="36" hidden="1">{#N/A,#N/A,FALSE,"т02бд"}</definedName>
    <definedName name="asgf_2_1" localSheetId="37" hidden="1">{#N/A,#N/A,FALSE,"т02бд"}</definedName>
    <definedName name="asgf_2_1" localSheetId="38" hidden="1">{#N/A,#N/A,FALSE,"т02бд"}</definedName>
    <definedName name="asgf_2_1" localSheetId="39" hidden="1">{#N/A,#N/A,FALSE,"т02бд"}</definedName>
    <definedName name="asgf_2_1" localSheetId="40" hidden="1">{#N/A,#N/A,FALSE,"т02бд"}</definedName>
    <definedName name="asgf_2_1" localSheetId="41" hidden="1">{#N/A,#N/A,FALSE,"т02бд"}</definedName>
    <definedName name="asgf_2_1" localSheetId="42" hidden="1">{#N/A,#N/A,FALSE,"т02бд"}</definedName>
    <definedName name="asgf_2_1" localSheetId="47" hidden="1">{#N/A,#N/A,FALSE,"т02бд"}</definedName>
    <definedName name="asgf_2_1" localSheetId="53" hidden="1">{#N/A,#N/A,FALSE,"т02бд"}</definedName>
    <definedName name="asgf_2_1" localSheetId="81" hidden="1">{#N/A,#N/A,FALSE,"т02бд"}</definedName>
    <definedName name="asgf_2_1" localSheetId="96" hidden="1">{#N/A,#N/A,FALSE,"т02бд"}</definedName>
    <definedName name="asgf_2_1" localSheetId="100" hidden="1">{#N/A,#N/A,FALSE,"т02бд"}</definedName>
    <definedName name="asgf_2_1" localSheetId="103" hidden="1">{#N/A,#N/A,FALSE,"т02бд"}</definedName>
    <definedName name="asgf_2_1" localSheetId="74" hidden="1">{#N/A,#N/A,FALSE,"т02бд"}</definedName>
    <definedName name="asgf_2_1" hidden="1">{#N/A,#N/A,FALSE,"т02бд"}</definedName>
    <definedName name="b" localSheetId="1" hidden="1">{#N/A,#N/A,FALSE,"т02бд"}</definedName>
    <definedName name="b" localSheetId="2" hidden="1">{#N/A,#N/A,FALSE,"т02бд"}</definedName>
    <definedName name="b" localSheetId="22" hidden="1">{#N/A,#N/A,FALSE,"т02бд"}</definedName>
    <definedName name="b" localSheetId="26" hidden="1">{#N/A,#N/A,FALSE,"т02бд"}</definedName>
    <definedName name="b" localSheetId="28" hidden="1">{#N/A,#N/A,FALSE,"т02бд"}</definedName>
    <definedName name="b" localSheetId="29" hidden="1">{#N/A,#N/A,FALSE,"т02бд"}</definedName>
    <definedName name="b" localSheetId="35" hidden="1">{#N/A,#N/A,FALSE,"т02бд"}</definedName>
    <definedName name="b" localSheetId="36" hidden="1">{#N/A,#N/A,FALSE,"т02бд"}</definedName>
    <definedName name="b" localSheetId="37" hidden="1">{#N/A,#N/A,FALSE,"т02бд"}</definedName>
    <definedName name="b" localSheetId="38" hidden="1">{#N/A,#N/A,FALSE,"т02бд"}</definedName>
    <definedName name="b" localSheetId="39" hidden="1">{#N/A,#N/A,FALSE,"т02бд"}</definedName>
    <definedName name="b" localSheetId="40" hidden="1">{#N/A,#N/A,FALSE,"т02бд"}</definedName>
    <definedName name="b" localSheetId="41" hidden="1">{#N/A,#N/A,FALSE,"т02бд"}</definedName>
    <definedName name="b" localSheetId="42" hidden="1">{#N/A,#N/A,FALSE,"т02бд"}</definedName>
    <definedName name="b" localSheetId="47" hidden="1">{#N/A,#N/A,FALSE,"т02бд"}</definedName>
    <definedName name="b" localSheetId="53" hidden="1">{#N/A,#N/A,FALSE,"т02бд"}</definedName>
    <definedName name="b" localSheetId="54" hidden="1">{#N/A,#N/A,FALSE,"т02бд"}</definedName>
    <definedName name="b" localSheetId="55" hidden="1">{#N/A,#N/A,FALSE,"т02бд"}</definedName>
    <definedName name="b" localSheetId="56" hidden="1">{#N/A,#N/A,FALSE,"т02бд"}</definedName>
    <definedName name="b" localSheetId="57" hidden="1">{#N/A,#N/A,FALSE,"т02бд"}</definedName>
    <definedName name="b" localSheetId="58" hidden="1">{#N/A,#N/A,FALSE,"т02бд"}</definedName>
    <definedName name="b" localSheetId="59" hidden="1">{#N/A,#N/A,FALSE,"т02бд"}</definedName>
    <definedName name="b" localSheetId="84" hidden="1">{#N/A,#N/A,FALSE,"т02бд"}</definedName>
    <definedName name="b" localSheetId="85" hidden="1">{#N/A,#N/A,FALSE,"т02бд"}</definedName>
    <definedName name="b" localSheetId="76" hidden="1">{#N/A,#N/A,FALSE,"т02бд"}</definedName>
    <definedName name="b" localSheetId="78" hidden="1">{#N/A,#N/A,FALSE,"т02бд"}</definedName>
    <definedName name="b" localSheetId="80" hidden="1">{#N/A,#N/A,FALSE,"т02бд"}</definedName>
    <definedName name="b" localSheetId="81" hidden="1">{#N/A,#N/A,FALSE,"т02бд"}</definedName>
    <definedName name="b" localSheetId="82" hidden="1">{#N/A,#N/A,FALSE,"т02бд"}</definedName>
    <definedName name="b" localSheetId="83" hidden="1">{#N/A,#N/A,FALSE,"т02бд"}</definedName>
    <definedName name="b" localSheetId="86" hidden="1">{#N/A,#N/A,FALSE,"т02бд"}</definedName>
    <definedName name="b" localSheetId="95" hidden="1">{#N/A,#N/A,FALSE,"т02бд"}</definedName>
    <definedName name="b" localSheetId="96" hidden="1">{#N/A,#N/A,FALSE,"т02бд"}</definedName>
    <definedName name="b" localSheetId="100" hidden="1">{#N/A,#N/A,FALSE,"т02бд"}</definedName>
    <definedName name="b" localSheetId="102" hidden="1">{#N/A,#N/A,FALSE,"т02бд"}</definedName>
    <definedName name="b" localSheetId="103" hidden="1">{#N/A,#N/A,FALSE,"т02бд"}</definedName>
    <definedName name="b" localSheetId="104" hidden="1">{#N/A,#N/A,FALSE,"т02бд"}</definedName>
    <definedName name="b" localSheetId="105" hidden="1">{#N/A,#N/A,FALSE,"т02бд"}</definedName>
    <definedName name="b" localSheetId="18" hidden="1">{#N/A,#N/A,FALSE,"т02бд"}</definedName>
    <definedName name="b" localSheetId="19" hidden="1">{#N/A,#N/A,FALSE,"т02бд"}</definedName>
    <definedName name="b" localSheetId="74" hidden="1">{#N/A,#N/A,FALSE,"т02бд"}</definedName>
    <definedName name="b" localSheetId="111" hidden="1">{#N/A,#N/A,FALSE,"т02бд"}</definedName>
    <definedName name="b" hidden="1">{#N/A,#N/A,FALSE,"т02бд"}</definedName>
    <definedName name="b_1" localSheetId="1" hidden="1">{#N/A,#N/A,FALSE,"т02бд"}</definedName>
    <definedName name="b_1" localSheetId="35" hidden="1">{#N/A,#N/A,FALSE,"т02бд"}</definedName>
    <definedName name="b_1" localSheetId="36" hidden="1">{#N/A,#N/A,FALSE,"т02бд"}</definedName>
    <definedName name="b_1" localSheetId="37" hidden="1">{#N/A,#N/A,FALSE,"т02бд"}</definedName>
    <definedName name="b_1" localSheetId="38" hidden="1">{#N/A,#N/A,FALSE,"т02бд"}</definedName>
    <definedName name="b_1" localSheetId="39" hidden="1">{#N/A,#N/A,FALSE,"т02бд"}</definedName>
    <definedName name="b_1" localSheetId="40" hidden="1">{#N/A,#N/A,FALSE,"т02бд"}</definedName>
    <definedName name="b_1" localSheetId="41" hidden="1">{#N/A,#N/A,FALSE,"т02бд"}</definedName>
    <definedName name="b_1" localSheetId="42" hidden="1">{#N/A,#N/A,FALSE,"т02бд"}</definedName>
    <definedName name="b_1" localSheetId="47" hidden="1">{#N/A,#N/A,FALSE,"т02бд"}</definedName>
    <definedName name="b_1" localSheetId="53" hidden="1">{#N/A,#N/A,FALSE,"т02бд"}</definedName>
    <definedName name="b_1" localSheetId="81" hidden="1">{#N/A,#N/A,FALSE,"т02бд"}</definedName>
    <definedName name="b_1" localSheetId="96" hidden="1">{#N/A,#N/A,FALSE,"т02бд"}</definedName>
    <definedName name="b_1" localSheetId="100" hidden="1">{#N/A,#N/A,FALSE,"т02бд"}</definedName>
    <definedName name="b_1" localSheetId="103" hidden="1">{#N/A,#N/A,FALSE,"т02бд"}</definedName>
    <definedName name="b_1" localSheetId="74" hidden="1">{#N/A,#N/A,FALSE,"т02бд"}</definedName>
    <definedName name="b_1" hidden="1">{#N/A,#N/A,FALSE,"т02бд"}</definedName>
    <definedName name="b_2" localSheetId="1" hidden="1">{#N/A,#N/A,FALSE,"т02бд"}</definedName>
    <definedName name="b_2" localSheetId="35" hidden="1">{#N/A,#N/A,FALSE,"т02бд"}</definedName>
    <definedName name="b_2" localSheetId="36" hidden="1">{#N/A,#N/A,FALSE,"т02бд"}</definedName>
    <definedName name="b_2" localSheetId="37" hidden="1">{#N/A,#N/A,FALSE,"т02бд"}</definedName>
    <definedName name="b_2" localSheetId="38" hidden="1">{#N/A,#N/A,FALSE,"т02бд"}</definedName>
    <definedName name="b_2" localSheetId="39" hidden="1">{#N/A,#N/A,FALSE,"т02бд"}</definedName>
    <definedName name="b_2" localSheetId="40" hidden="1">{#N/A,#N/A,FALSE,"т02бд"}</definedName>
    <definedName name="b_2" localSheetId="41" hidden="1">{#N/A,#N/A,FALSE,"т02бд"}</definedName>
    <definedName name="b_2" localSheetId="42" hidden="1">{#N/A,#N/A,FALSE,"т02бд"}</definedName>
    <definedName name="b_2" localSheetId="47" hidden="1">{#N/A,#N/A,FALSE,"т02бд"}</definedName>
    <definedName name="b_2" localSheetId="53" hidden="1">{#N/A,#N/A,FALSE,"т02бд"}</definedName>
    <definedName name="b_2" localSheetId="81" hidden="1">{#N/A,#N/A,FALSE,"т02бд"}</definedName>
    <definedName name="b_2" localSheetId="96" hidden="1">{#N/A,#N/A,FALSE,"т02бд"}</definedName>
    <definedName name="b_2" localSheetId="100" hidden="1">{#N/A,#N/A,FALSE,"т02бд"}</definedName>
    <definedName name="b_2" localSheetId="103" hidden="1">{#N/A,#N/A,FALSE,"т02бд"}</definedName>
    <definedName name="b_2" localSheetId="74" hidden="1">{#N/A,#N/A,FALSE,"т02бд"}</definedName>
    <definedName name="b_2" hidden="1">{#N/A,#N/A,FALSE,"т02бд"}</definedName>
    <definedName name="bbb" localSheetId="1" hidden="1">{#N/A,#N/A,FALSE,"т02бд"}</definedName>
    <definedName name="bbb" localSheetId="2" hidden="1">{#N/A,#N/A,FALSE,"т02бд"}</definedName>
    <definedName name="bbb" localSheetId="22" hidden="1">{#N/A,#N/A,FALSE,"т02бд"}</definedName>
    <definedName name="bbb" localSheetId="25" hidden="1">{#N/A,#N/A,FALSE,"т02бд"}</definedName>
    <definedName name="bbb" localSheetId="26" hidden="1">{#N/A,#N/A,FALSE,"т02бд"}</definedName>
    <definedName name="bbb" localSheetId="28" hidden="1">{#N/A,#N/A,FALSE,"т02бд"}</definedName>
    <definedName name="bbb" localSheetId="29" hidden="1">{#N/A,#N/A,FALSE,"т02бд"}</definedName>
    <definedName name="bbb" localSheetId="35" hidden="1">{#N/A,#N/A,FALSE,"т02бд"}</definedName>
    <definedName name="bbb" localSheetId="36" hidden="1">{#N/A,#N/A,FALSE,"т02бд"}</definedName>
    <definedName name="bbb" localSheetId="37" hidden="1">{#N/A,#N/A,FALSE,"т02бд"}</definedName>
    <definedName name="bbb" localSheetId="38" hidden="1">{#N/A,#N/A,FALSE,"т02бд"}</definedName>
    <definedName name="bbb" localSheetId="39" hidden="1">{#N/A,#N/A,FALSE,"т02бд"}</definedName>
    <definedName name="bbb" localSheetId="40" hidden="1">{#N/A,#N/A,FALSE,"т02бд"}</definedName>
    <definedName name="bbb" localSheetId="41" hidden="1">{#N/A,#N/A,FALSE,"т02бд"}</definedName>
    <definedName name="bbb" localSheetId="42" hidden="1">{#N/A,#N/A,FALSE,"т02бд"}</definedName>
    <definedName name="bbb" localSheetId="47" hidden="1">{#N/A,#N/A,FALSE,"т02бд"}</definedName>
    <definedName name="bbb" localSheetId="53" hidden="1">{#N/A,#N/A,FALSE,"т02бд"}</definedName>
    <definedName name="bbb" localSheetId="54" hidden="1">{#N/A,#N/A,FALSE,"т02бд"}</definedName>
    <definedName name="bbb" localSheetId="55" hidden="1">{#N/A,#N/A,FALSE,"т02бд"}</definedName>
    <definedName name="bbb" localSheetId="56" hidden="1">{#N/A,#N/A,FALSE,"т02бд"}</definedName>
    <definedName name="bbb" localSheetId="57" hidden="1">{#N/A,#N/A,FALSE,"т02бд"}</definedName>
    <definedName name="bbb" localSheetId="58" hidden="1">{#N/A,#N/A,FALSE,"т02бд"}</definedName>
    <definedName name="bbb" localSheetId="59" hidden="1">{#N/A,#N/A,FALSE,"т02бд"}</definedName>
    <definedName name="bbb" localSheetId="61" hidden="1">{#N/A,#N/A,FALSE,"т02бд"}</definedName>
    <definedName name="bbb" localSheetId="62" hidden="1">{#N/A,#N/A,FALSE,"т02бд"}</definedName>
    <definedName name="bbb" localSheetId="63" hidden="1">{#N/A,#N/A,FALSE,"т02бд"}</definedName>
    <definedName name="bbb" localSheetId="84" hidden="1">{#N/A,#N/A,FALSE,"т02бд"}</definedName>
    <definedName name="bbb" localSheetId="85" hidden="1">{#N/A,#N/A,FALSE,"т02бд"}</definedName>
    <definedName name="bbb" localSheetId="76" hidden="1">{#N/A,#N/A,FALSE,"т02бд"}</definedName>
    <definedName name="bbb" localSheetId="78" hidden="1">{#N/A,#N/A,FALSE,"т02бд"}</definedName>
    <definedName name="bbb" localSheetId="80" hidden="1">{#N/A,#N/A,FALSE,"т02бд"}</definedName>
    <definedName name="bbb" localSheetId="81" hidden="1">{#N/A,#N/A,FALSE,"т02бд"}</definedName>
    <definedName name="bbb" localSheetId="82" hidden="1">{#N/A,#N/A,FALSE,"т02бд"}</definedName>
    <definedName name="bbb" localSheetId="83" hidden="1">{#N/A,#N/A,FALSE,"т02бд"}</definedName>
    <definedName name="bbb" localSheetId="86" hidden="1">{#N/A,#N/A,FALSE,"т02бд"}</definedName>
    <definedName name="bbb" localSheetId="95" hidden="1">{#N/A,#N/A,FALSE,"т02бд"}</definedName>
    <definedName name="bbb" localSheetId="96" hidden="1">{#N/A,#N/A,FALSE,"т02бд"}</definedName>
    <definedName name="bbb" localSheetId="100" hidden="1">{#N/A,#N/A,FALSE,"т02бд"}</definedName>
    <definedName name="bbb" localSheetId="102" hidden="1">{#N/A,#N/A,FALSE,"т02бд"}</definedName>
    <definedName name="bbb" localSheetId="103" hidden="1">{#N/A,#N/A,FALSE,"т02бд"}</definedName>
    <definedName name="bbb" localSheetId="104" hidden="1">{#N/A,#N/A,FALSE,"т02бд"}</definedName>
    <definedName name="bbb" localSheetId="105" hidden="1">{#N/A,#N/A,FALSE,"т02бд"}</definedName>
    <definedName name="bbb" localSheetId="18" hidden="1">{#N/A,#N/A,FALSE,"т02бд"}</definedName>
    <definedName name="bbb" localSheetId="19" hidden="1">{#N/A,#N/A,FALSE,"т02бд"}</definedName>
    <definedName name="bbb" localSheetId="74" hidden="1">{#N/A,#N/A,FALSE,"т02бд"}</definedName>
    <definedName name="bbb" localSheetId="111" hidden="1">{#N/A,#N/A,FALSE,"т02бд"}</definedName>
    <definedName name="bbb" hidden="1">{#N/A,#N/A,FALSE,"т02бд"}</definedName>
    <definedName name="bbb_2" localSheetId="1" hidden="1">{#N/A,#N/A,FALSE,"т02бд"}</definedName>
    <definedName name="bbb_2" localSheetId="35" hidden="1">{#N/A,#N/A,FALSE,"т02бд"}</definedName>
    <definedName name="bbb_2" localSheetId="36" hidden="1">{#N/A,#N/A,FALSE,"т02бд"}</definedName>
    <definedName name="bbb_2" localSheetId="37" hidden="1">{#N/A,#N/A,FALSE,"т02бд"}</definedName>
    <definedName name="bbb_2" localSheetId="38" hidden="1">{#N/A,#N/A,FALSE,"т02бд"}</definedName>
    <definedName name="bbb_2" localSheetId="39" hidden="1">{#N/A,#N/A,FALSE,"т02бд"}</definedName>
    <definedName name="bbb_2" localSheetId="40" hidden="1">{#N/A,#N/A,FALSE,"т02бд"}</definedName>
    <definedName name="bbb_2" localSheetId="41" hidden="1">{#N/A,#N/A,FALSE,"т02бд"}</definedName>
    <definedName name="bbb_2" localSheetId="42" hidden="1">{#N/A,#N/A,FALSE,"т02бд"}</definedName>
    <definedName name="bbb_2" localSheetId="47" hidden="1">{#N/A,#N/A,FALSE,"т02бд"}</definedName>
    <definedName name="bbb_2" localSheetId="53" hidden="1">{#N/A,#N/A,FALSE,"т02бд"}</definedName>
    <definedName name="bbb_2" localSheetId="81" hidden="1">{#N/A,#N/A,FALSE,"т02бд"}</definedName>
    <definedName name="bbb_2" localSheetId="96" hidden="1">{#N/A,#N/A,FALSE,"т02бд"}</definedName>
    <definedName name="bbb_2" localSheetId="100" hidden="1">{#N/A,#N/A,FALSE,"т02бд"}</definedName>
    <definedName name="bbb_2" localSheetId="103" hidden="1">{#N/A,#N/A,FALSE,"т02бд"}</definedName>
    <definedName name="bbb_2" localSheetId="74" hidden="1">{#N/A,#N/A,FALSE,"т02бд"}</definedName>
    <definedName name="bbb_2" hidden="1">{#N/A,#N/A,FALSE,"т02бд"}</definedName>
    <definedName name="bbb_2_1" localSheetId="1" hidden="1">{#N/A,#N/A,FALSE,"т02бд"}</definedName>
    <definedName name="bbb_2_1" localSheetId="35" hidden="1">{#N/A,#N/A,FALSE,"т02бд"}</definedName>
    <definedName name="bbb_2_1" localSheetId="36" hidden="1">{#N/A,#N/A,FALSE,"т02бд"}</definedName>
    <definedName name="bbb_2_1" localSheetId="37" hidden="1">{#N/A,#N/A,FALSE,"т02бд"}</definedName>
    <definedName name="bbb_2_1" localSheetId="38" hidden="1">{#N/A,#N/A,FALSE,"т02бд"}</definedName>
    <definedName name="bbb_2_1" localSheetId="39" hidden="1">{#N/A,#N/A,FALSE,"т02бд"}</definedName>
    <definedName name="bbb_2_1" localSheetId="40" hidden="1">{#N/A,#N/A,FALSE,"т02бд"}</definedName>
    <definedName name="bbb_2_1" localSheetId="41" hidden="1">{#N/A,#N/A,FALSE,"т02бд"}</definedName>
    <definedName name="bbb_2_1" localSheetId="42" hidden="1">{#N/A,#N/A,FALSE,"т02бд"}</definedName>
    <definedName name="bbb_2_1" localSheetId="47" hidden="1">{#N/A,#N/A,FALSE,"т02бд"}</definedName>
    <definedName name="bbb_2_1" localSheetId="53" hidden="1">{#N/A,#N/A,FALSE,"т02бд"}</definedName>
    <definedName name="bbb_2_1" localSheetId="81" hidden="1">{#N/A,#N/A,FALSE,"т02бд"}</definedName>
    <definedName name="bbb_2_1" localSheetId="96" hidden="1">{#N/A,#N/A,FALSE,"т02бд"}</definedName>
    <definedName name="bbb_2_1" localSheetId="100" hidden="1">{#N/A,#N/A,FALSE,"т02бд"}</definedName>
    <definedName name="bbb_2_1" localSheetId="103" hidden="1">{#N/A,#N/A,FALSE,"т02бд"}</definedName>
    <definedName name="bbb_2_1" localSheetId="74" hidden="1">{#N/A,#N/A,FALSE,"т02бд"}</definedName>
    <definedName name="bbb_2_1" hidden="1">{#N/A,#N/A,FALSE,"т02бд"}</definedName>
    <definedName name="BOP_Y" localSheetId="1" hidden="1">{"BOP_TAB",#N/A,FALSE,"N";"MIDTERM_TAB",#N/A,FALSE,"O";"FUND_CRED",#N/A,FALSE,"P";"DEBT_TAB1",#N/A,FALSE,"Q";"DEBT_TAB2",#N/A,FALSE,"Q";"FORFIN_TAB1",#N/A,FALSE,"R";"FORFIN_TAB2",#N/A,FALSE,"R";"BOP_ANALY",#N/A,FALSE,"U"}</definedName>
    <definedName name="BOP_Y" localSheetId="2" hidden="1">{"BOP_TAB",#N/A,FALSE,"N";"MIDTERM_TAB",#N/A,FALSE,"O";"FUND_CRED",#N/A,FALSE,"P";"DEBT_TAB1",#N/A,FALSE,"Q";"DEBT_TAB2",#N/A,FALSE,"Q";"FORFIN_TAB1",#N/A,FALSE,"R";"FORFIN_TAB2",#N/A,FALSE,"R";"BOP_ANALY",#N/A,FALSE,"U"}</definedName>
    <definedName name="BOP_Y" localSheetId="35" hidden="1">{"BOP_TAB",#N/A,FALSE,"N";"MIDTERM_TAB",#N/A,FALSE,"O";"FUND_CRED",#N/A,FALSE,"P";"DEBT_TAB1",#N/A,FALSE,"Q";"DEBT_TAB2",#N/A,FALSE,"Q";"FORFIN_TAB1",#N/A,FALSE,"R";"FORFIN_TAB2",#N/A,FALSE,"R";"BOP_ANALY",#N/A,FALSE,"U"}</definedName>
    <definedName name="BOP_Y" localSheetId="36" hidden="1">{"BOP_TAB",#N/A,FALSE,"N";"MIDTERM_TAB",#N/A,FALSE,"O";"FUND_CRED",#N/A,FALSE,"P";"DEBT_TAB1",#N/A,FALSE,"Q";"DEBT_TAB2",#N/A,FALSE,"Q";"FORFIN_TAB1",#N/A,FALSE,"R";"FORFIN_TAB2",#N/A,FALSE,"R";"BOP_ANALY",#N/A,FALSE,"U"}</definedName>
    <definedName name="BOP_Y" localSheetId="37" hidden="1">{"BOP_TAB",#N/A,FALSE,"N";"MIDTERM_TAB",#N/A,FALSE,"O";"FUND_CRED",#N/A,FALSE,"P";"DEBT_TAB1",#N/A,FALSE,"Q";"DEBT_TAB2",#N/A,FALSE,"Q";"FORFIN_TAB1",#N/A,FALSE,"R";"FORFIN_TAB2",#N/A,FALSE,"R";"BOP_ANALY",#N/A,FALSE,"U"}</definedName>
    <definedName name="BOP_Y" localSheetId="38" hidden="1">{"BOP_TAB",#N/A,FALSE,"N";"MIDTERM_TAB",#N/A,FALSE,"O";"FUND_CRED",#N/A,FALSE,"P";"DEBT_TAB1",#N/A,FALSE,"Q";"DEBT_TAB2",#N/A,FALSE,"Q";"FORFIN_TAB1",#N/A,FALSE,"R";"FORFIN_TAB2",#N/A,FALSE,"R";"BOP_ANALY",#N/A,FALSE,"U"}</definedName>
    <definedName name="BOP_Y" localSheetId="39" hidden="1">{"BOP_TAB",#N/A,FALSE,"N";"MIDTERM_TAB",#N/A,FALSE,"O";"FUND_CRED",#N/A,FALSE,"P";"DEBT_TAB1",#N/A,FALSE,"Q";"DEBT_TAB2",#N/A,FALSE,"Q";"FORFIN_TAB1",#N/A,FALSE,"R";"FORFIN_TAB2",#N/A,FALSE,"R";"BOP_ANALY",#N/A,FALSE,"U"}</definedName>
    <definedName name="BOP_Y" localSheetId="40" hidden="1">{"BOP_TAB",#N/A,FALSE,"N";"MIDTERM_TAB",#N/A,FALSE,"O";"FUND_CRED",#N/A,FALSE,"P";"DEBT_TAB1",#N/A,FALSE,"Q";"DEBT_TAB2",#N/A,FALSE,"Q";"FORFIN_TAB1",#N/A,FALSE,"R";"FORFIN_TAB2",#N/A,FALSE,"R";"BOP_ANALY",#N/A,FALSE,"U"}</definedName>
    <definedName name="BOP_Y" localSheetId="41" hidden="1">{"BOP_TAB",#N/A,FALSE,"N";"MIDTERM_TAB",#N/A,FALSE,"O";"FUND_CRED",#N/A,FALSE,"P";"DEBT_TAB1",#N/A,FALSE,"Q";"DEBT_TAB2",#N/A,FALSE,"Q";"FORFIN_TAB1",#N/A,FALSE,"R";"FORFIN_TAB2",#N/A,FALSE,"R";"BOP_ANALY",#N/A,FALSE,"U"}</definedName>
    <definedName name="BOP_Y" localSheetId="42" hidden="1">{"BOP_TAB",#N/A,FALSE,"N";"MIDTERM_TAB",#N/A,FALSE,"O";"FUND_CRED",#N/A,FALSE,"P";"DEBT_TAB1",#N/A,FALSE,"Q";"DEBT_TAB2",#N/A,FALSE,"Q";"FORFIN_TAB1",#N/A,FALSE,"R";"FORFIN_TAB2",#N/A,FALSE,"R";"BOP_ANALY",#N/A,FALSE,"U"}</definedName>
    <definedName name="BOP_Y" localSheetId="47" hidden="1">{"BOP_TAB",#N/A,FALSE,"N";"MIDTERM_TAB",#N/A,FALSE,"O";"FUND_CRED",#N/A,FALSE,"P";"DEBT_TAB1",#N/A,FALSE,"Q";"DEBT_TAB2",#N/A,FALSE,"Q";"FORFIN_TAB1",#N/A,FALSE,"R";"FORFIN_TAB2",#N/A,FALSE,"R";"BOP_ANALY",#N/A,FALSE,"U"}</definedName>
    <definedName name="BOP_Y" localSheetId="53" hidden="1">{"BOP_TAB",#N/A,FALSE,"N";"MIDTERM_TAB",#N/A,FALSE,"O";"FUND_CRED",#N/A,FALSE,"P";"DEBT_TAB1",#N/A,FALSE,"Q";"DEBT_TAB2",#N/A,FALSE,"Q";"FORFIN_TAB1",#N/A,FALSE,"R";"FORFIN_TAB2",#N/A,FALSE,"R";"BOP_ANALY",#N/A,FALSE,"U"}</definedName>
    <definedName name="BOP_Y" localSheetId="56" hidden="1">{"BOP_TAB",#N/A,FALSE,"N";"MIDTERM_TAB",#N/A,FALSE,"O";"FUND_CRED",#N/A,FALSE,"P";"DEBT_TAB1",#N/A,FALSE,"Q";"DEBT_TAB2",#N/A,FALSE,"Q";"FORFIN_TAB1",#N/A,FALSE,"R";"FORFIN_TAB2",#N/A,FALSE,"R";"BOP_ANALY",#N/A,FALSE,"U"}</definedName>
    <definedName name="BOP_Y" localSheetId="57" hidden="1">{"BOP_TAB",#N/A,FALSE,"N";"MIDTERM_TAB",#N/A,FALSE,"O";"FUND_CRED",#N/A,FALSE,"P";"DEBT_TAB1",#N/A,FALSE,"Q";"DEBT_TAB2",#N/A,FALSE,"Q";"FORFIN_TAB1",#N/A,FALSE,"R";"FORFIN_TAB2",#N/A,FALSE,"R";"BOP_ANALY",#N/A,FALSE,"U"}</definedName>
    <definedName name="BOP_Y" localSheetId="58" hidden="1">{"BOP_TAB",#N/A,FALSE,"N";"MIDTERM_TAB",#N/A,FALSE,"O";"FUND_CRED",#N/A,FALSE,"P";"DEBT_TAB1",#N/A,FALSE,"Q";"DEBT_TAB2",#N/A,FALSE,"Q";"FORFIN_TAB1",#N/A,FALSE,"R";"FORFIN_TAB2",#N/A,FALSE,"R";"BOP_ANALY",#N/A,FALSE,"U"}</definedName>
    <definedName name="BOP_Y" localSheetId="84" hidden="1">{"BOP_TAB",#N/A,FALSE,"N";"MIDTERM_TAB",#N/A,FALSE,"O";"FUND_CRED",#N/A,FALSE,"P";"DEBT_TAB1",#N/A,FALSE,"Q";"DEBT_TAB2",#N/A,FALSE,"Q";"FORFIN_TAB1",#N/A,FALSE,"R";"FORFIN_TAB2",#N/A,FALSE,"R";"BOP_ANALY",#N/A,FALSE,"U"}</definedName>
    <definedName name="BOP_Y" localSheetId="85" hidden="1">{"BOP_TAB",#N/A,FALSE,"N";"MIDTERM_TAB",#N/A,FALSE,"O";"FUND_CRED",#N/A,FALSE,"P";"DEBT_TAB1",#N/A,FALSE,"Q";"DEBT_TAB2",#N/A,FALSE,"Q";"FORFIN_TAB1",#N/A,FALSE,"R";"FORFIN_TAB2",#N/A,FALSE,"R";"BOP_ANALY",#N/A,FALSE,"U"}</definedName>
    <definedName name="BOP_Y" localSheetId="76" hidden="1">{"BOP_TAB",#N/A,FALSE,"N";"MIDTERM_TAB",#N/A,FALSE,"O";"FUND_CRED",#N/A,FALSE,"P";"DEBT_TAB1",#N/A,FALSE,"Q";"DEBT_TAB2",#N/A,FALSE,"Q";"FORFIN_TAB1",#N/A,FALSE,"R";"FORFIN_TAB2",#N/A,FALSE,"R";"BOP_ANALY",#N/A,FALSE,"U"}</definedName>
    <definedName name="BOP_Y" localSheetId="80" hidden="1">{"BOP_TAB",#N/A,FALSE,"N";"MIDTERM_TAB",#N/A,FALSE,"O";"FUND_CRED",#N/A,FALSE,"P";"DEBT_TAB1",#N/A,FALSE,"Q";"DEBT_TAB2",#N/A,FALSE,"Q";"FORFIN_TAB1",#N/A,FALSE,"R";"FORFIN_TAB2",#N/A,FALSE,"R";"BOP_ANALY",#N/A,FALSE,"U"}</definedName>
    <definedName name="BOP_Y" localSheetId="81" hidden="1">{"BOP_TAB",#N/A,FALSE,"N";"MIDTERM_TAB",#N/A,FALSE,"O";"FUND_CRED",#N/A,FALSE,"P";"DEBT_TAB1",#N/A,FALSE,"Q";"DEBT_TAB2",#N/A,FALSE,"Q";"FORFIN_TAB1",#N/A,FALSE,"R";"FORFIN_TAB2",#N/A,FALSE,"R";"BOP_ANALY",#N/A,FALSE,"U"}</definedName>
    <definedName name="BOP_Y" localSheetId="82" hidden="1">{"BOP_TAB",#N/A,FALSE,"N";"MIDTERM_TAB",#N/A,FALSE,"O";"FUND_CRED",#N/A,FALSE,"P";"DEBT_TAB1",#N/A,FALSE,"Q";"DEBT_TAB2",#N/A,FALSE,"Q";"FORFIN_TAB1",#N/A,FALSE,"R";"FORFIN_TAB2",#N/A,FALSE,"R";"BOP_ANALY",#N/A,FALSE,"U"}</definedName>
    <definedName name="BOP_Y" localSheetId="83" hidden="1">{"BOP_TAB",#N/A,FALSE,"N";"MIDTERM_TAB",#N/A,FALSE,"O";"FUND_CRED",#N/A,FALSE,"P";"DEBT_TAB1",#N/A,FALSE,"Q";"DEBT_TAB2",#N/A,FALSE,"Q";"FORFIN_TAB1",#N/A,FALSE,"R";"FORFIN_TAB2",#N/A,FALSE,"R";"BOP_ANALY",#N/A,FALSE,"U"}</definedName>
    <definedName name="BOP_Y" localSheetId="86" hidden="1">{"BOP_TAB",#N/A,FALSE,"N";"MIDTERM_TAB",#N/A,FALSE,"O";"FUND_CRED",#N/A,FALSE,"P";"DEBT_TAB1",#N/A,FALSE,"Q";"DEBT_TAB2",#N/A,FALSE,"Q";"FORFIN_TAB1",#N/A,FALSE,"R";"FORFIN_TAB2",#N/A,FALSE,"R";"BOP_ANALY",#N/A,FALSE,"U"}</definedName>
    <definedName name="BOP_Y" localSheetId="95" hidden="1">{"BOP_TAB",#N/A,FALSE,"N";"MIDTERM_TAB",#N/A,FALSE,"O";"FUND_CRED",#N/A,FALSE,"P";"DEBT_TAB1",#N/A,FALSE,"Q";"DEBT_TAB2",#N/A,FALSE,"Q";"FORFIN_TAB1",#N/A,FALSE,"R";"FORFIN_TAB2",#N/A,FALSE,"R";"BOP_ANALY",#N/A,FALSE,"U"}</definedName>
    <definedName name="BOP_Y" localSheetId="96" hidden="1">{"BOP_TAB",#N/A,FALSE,"N";"MIDTERM_TAB",#N/A,FALSE,"O";"FUND_CRED",#N/A,FALSE,"P";"DEBT_TAB1",#N/A,FALSE,"Q";"DEBT_TAB2",#N/A,FALSE,"Q";"FORFIN_TAB1",#N/A,FALSE,"R";"FORFIN_TAB2",#N/A,FALSE,"R";"BOP_ANALY",#N/A,FALSE,"U"}</definedName>
    <definedName name="BOP_Y" localSheetId="100" hidden="1">{"BOP_TAB",#N/A,FALSE,"N";"MIDTERM_TAB",#N/A,FALSE,"O";"FUND_CRED",#N/A,FALSE,"P";"DEBT_TAB1",#N/A,FALSE,"Q";"DEBT_TAB2",#N/A,FALSE,"Q";"FORFIN_TAB1",#N/A,FALSE,"R";"FORFIN_TAB2",#N/A,FALSE,"R";"BOP_ANALY",#N/A,FALSE,"U"}</definedName>
    <definedName name="BOP_Y" localSheetId="102" hidden="1">{"BOP_TAB",#N/A,FALSE,"N";"MIDTERM_TAB",#N/A,FALSE,"O";"FUND_CRED",#N/A,FALSE,"P";"DEBT_TAB1",#N/A,FALSE,"Q";"DEBT_TAB2",#N/A,FALSE,"Q";"FORFIN_TAB1",#N/A,FALSE,"R";"FORFIN_TAB2",#N/A,FALSE,"R";"BOP_ANALY",#N/A,FALSE,"U"}</definedName>
    <definedName name="BOP_Y" localSheetId="103" hidden="1">{"BOP_TAB",#N/A,FALSE,"N";"MIDTERM_TAB",#N/A,FALSE,"O";"FUND_CRED",#N/A,FALSE,"P";"DEBT_TAB1",#N/A,FALSE,"Q";"DEBT_TAB2",#N/A,FALSE,"Q";"FORFIN_TAB1",#N/A,FALSE,"R";"FORFIN_TAB2",#N/A,FALSE,"R";"BOP_ANALY",#N/A,FALSE,"U"}</definedName>
    <definedName name="BOP_Y" localSheetId="104" hidden="1">{"BOP_TAB",#N/A,FALSE,"N";"MIDTERM_TAB",#N/A,FALSE,"O";"FUND_CRED",#N/A,FALSE,"P";"DEBT_TAB1",#N/A,FALSE,"Q";"DEBT_TAB2",#N/A,FALSE,"Q";"FORFIN_TAB1",#N/A,FALSE,"R";"FORFIN_TAB2",#N/A,FALSE,"R";"BOP_ANALY",#N/A,FALSE,"U"}</definedName>
    <definedName name="BOP_Y" localSheetId="105" hidden="1">{"BOP_TAB",#N/A,FALSE,"N";"MIDTERM_TAB",#N/A,FALSE,"O";"FUND_CRED",#N/A,FALSE,"P";"DEBT_TAB1",#N/A,FALSE,"Q";"DEBT_TAB2",#N/A,FALSE,"Q";"FORFIN_TAB1",#N/A,FALSE,"R";"FORFIN_TAB2",#N/A,FALSE,"R";"BOP_ANALY",#N/A,FALSE,"U"}</definedName>
    <definedName name="BOP_Y" localSheetId="18" hidden="1">{"BOP_TAB",#N/A,FALSE,"N";"MIDTERM_TAB",#N/A,FALSE,"O";"FUND_CRED",#N/A,FALSE,"P";"DEBT_TAB1",#N/A,FALSE,"Q";"DEBT_TAB2",#N/A,FALSE,"Q";"FORFIN_TAB1",#N/A,FALSE,"R";"FORFIN_TAB2",#N/A,FALSE,"R";"BOP_ANALY",#N/A,FALSE,"U"}</definedName>
    <definedName name="BOP_Y" localSheetId="19" hidden="1">{"BOP_TAB",#N/A,FALSE,"N";"MIDTERM_TAB",#N/A,FALSE,"O";"FUND_CRED",#N/A,FALSE,"P";"DEBT_TAB1",#N/A,FALSE,"Q";"DEBT_TAB2",#N/A,FALSE,"Q";"FORFIN_TAB1",#N/A,FALSE,"R";"FORFIN_TAB2",#N/A,FALSE,"R";"BOP_ANALY",#N/A,FALSE,"U"}</definedName>
    <definedName name="BOP_Y" localSheetId="74" hidden="1">{"BOP_TAB",#N/A,FALSE,"N";"MIDTERM_TAB",#N/A,FALSE,"O";"FUND_CRED",#N/A,FALSE,"P";"DEBT_TAB1",#N/A,FALSE,"Q";"DEBT_TAB2",#N/A,FALSE,"Q";"FORFIN_TAB1",#N/A,FALSE,"R";"FORFIN_TAB2",#N/A,FALSE,"R";"BOP_ANALY",#N/A,FALSE,"U"}</definedName>
    <definedName name="BOP_Y" localSheetId="111"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22" hidden="1">{"BOP_TAB",#N/A,FALSE,"N";"MIDTERM_TAB",#N/A,FALSE,"O";"FUND_CRED",#N/A,FALSE,"P";"DEBT_TAB1",#N/A,FALSE,"Q";"DEBT_TAB2",#N/A,FALSE,"Q";"FORFIN_TAB1",#N/A,FALSE,"R";"FORFIN_TAB2",#N/A,FALSE,"R";"BOP_ANALY",#N/A,FALSE,"U"}</definedName>
    <definedName name="bp" localSheetId="26" hidden="1">{"BOP_TAB",#N/A,FALSE,"N";"MIDTERM_TAB",#N/A,FALSE,"O";"FUND_CRED",#N/A,FALSE,"P";"DEBT_TAB1",#N/A,FALSE,"Q";"DEBT_TAB2",#N/A,FALSE,"Q";"FORFIN_TAB1",#N/A,FALSE,"R";"FORFIN_TAB2",#N/A,FALSE,"R";"BOP_ANALY",#N/A,FALSE,"U"}</definedName>
    <definedName name="bp" localSheetId="28" hidden="1">{"BOP_TAB",#N/A,FALSE,"N";"MIDTERM_TAB",#N/A,FALSE,"O";"FUND_CRED",#N/A,FALSE,"P";"DEBT_TAB1",#N/A,FALSE,"Q";"DEBT_TAB2",#N/A,FALSE,"Q";"FORFIN_TAB1",#N/A,FALSE,"R";"FORFIN_TAB2",#N/A,FALSE,"R";"BOP_ANALY",#N/A,FALSE,"U"}</definedName>
    <definedName name="bp" localSheetId="29" hidden="1">{"BOP_TAB",#N/A,FALSE,"N";"MIDTERM_TAB",#N/A,FALSE,"O";"FUND_CRED",#N/A,FALSE,"P";"DEBT_TAB1",#N/A,FALSE,"Q";"DEBT_TAB2",#N/A,FALSE,"Q";"FORFIN_TAB1",#N/A,FALSE,"R";"FORFIN_TAB2",#N/A,FALSE,"R";"BOP_ANALY",#N/A,FALSE,"U"}</definedName>
    <definedName name="bp" localSheetId="35" hidden="1">{"BOP_TAB",#N/A,FALSE,"N";"MIDTERM_TAB",#N/A,FALSE,"O";"FUND_CRED",#N/A,FALSE,"P";"DEBT_TAB1",#N/A,FALSE,"Q";"DEBT_TAB2",#N/A,FALSE,"Q";"FORFIN_TAB1",#N/A,FALSE,"R";"FORFIN_TAB2",#N/A,FALSE,"R";"BOP_ANALY",#N/A,FALSE,"U"}</definedName>
    <definedName name="bp" localSheetId="36" hidden="1">{"BOP_TAB",#N/A,FALSE,"N";"MIDTERM_TAB",#N/A,FALSE,"O";"FUND_CRED",#N/A,FALSE,"P";"DEBT_TAB1",#N/A,FALSE,"Q";"DEBT_TAB2",#N/A,FALSE,"Q";"FORFIN_TAB1",#N/A,FALSE,"R";"FORFIN_TAB2",#N/A,FALSE,"R";"BOP_ANALY",#N/A,FALSE,"U"}</definedName>
    <definedName name="bp" localSheetId="37" hidden="1">{"BOP_TAB",#N/A,FALSE,"N";"MIDTERM_TAB",#N/A,FALSE,"O";"FUND_CRED",#N/A,FALSE,"P";"DEBT_TAB1",#N/A,FALSE,"Q";"DEBT_TAB2",#N/A,FALSE,"Q";"FORFIN_TAB1",#N/A,FALSE,"R";"FORFIN_TAB2",#N/A,FALSE,"R";"BOP_ANALY",#N/A,FALSE,"U"}</definedName>
    <definedName name="bp" localSheetId="38" hidden="1">{"BOP_TAB",#N/A,FALSE,"N";"MIDTERM_TAB",#N/A,FALSE,"O";"FUND_CRED",#N/A,FALSE,"P";"DEBT_TAB1",#N/A,FALSE,"Q";"DEBT_TAB2",#N/A,FALSE,"Q";"FORFIN_TAB1",#N/A,FALSE,"R";"FORFIN_TAB2",#N/A,FALSE,"R";"BOP_ANALY",#N/A,FALSE,"U"}</definedName>
    <definedName name="bp" localSheetId="39" hidden="1">{"BOP_TAB",#N/A,FALSE,"N";"MIDTERM_TAB",#N/A,FALSE,"O";"FUND_CRED",#N/A,FALSE,"P";"DEBT_TAB1",#N/A,FALSE,"Q";"DEBT_TAB2",#N/A,FALSE,"Q";"FORFIN_TAB1",#N/A,FALSE,"R";"FORFIN_TAB2",#N/A,FALSE,"R";"BOP_ANALY",#N/A,FALSE,"U"}</definedName>
    <definedName name="bp" localSheetId="40" hidden="1">{"BOP_TAB",#N/A,FALSE,"N";"MIDTERM_TAB",#N/A,FALSE,"O";"FUND_CRED",#N/A,FALSE,"P";"DEBT_TAB1",#N/A,FALSE,"Q";"DEBT_TAB2",#N/A,FALSE,"Q";"FORFIN_TAB1",#N/A,FALSE,"R";"FORFIN_TAB2",#N/A,FALSE,"R";"BOP_ANALY",#N/A,FALSE,"U"}</definedName>
    <definedName name="bp" localSheetId="41" hidden="1">{"BOP_TAB",#N/A,FALSE,"N";"MIDTERM_TAB",#N/A,FALSE,"O";"FUND_CRED",#N/A,FALSE,"P";"DEBT_TAB1",#N/A,FALSE,"Q";"DEBT_TAB2",#N/A,FALSE,"Q";"FORFIN_TAB1",#N/A,FALSE,"R";"FORFIN_TAB2",#N/A,FALSE,"R";"BOP_ANALY",#N/A,FALSE,"U"}</definedName>
    <definedName name="bp" localSheetId="42" hidden="1">{"BOP_TAB",#N/A,FALSE,"N";"MIDTERM_TAB",#N/A,FALSE,"O";"FUND_CRED",#N/A,FALSE,"P";"DEBT_TAB1",#N/A,FALSE,"Q";"DEBT_TAB2",#N/A,FALSE,"Q";"FORFIN_TAB1",#N/A,FALSE,"R";"FORFIN_TAB2",#N/A,FALSE,"R";"BOP_ANALY",#N/A,FALSE,"U"}</definedName>
    <definedName name="bp" localSheetId="47" hidden="1">{"BOP_TAB",#N/A,FALSE,"N";"MIDTERM_TAB",#N/A,FALSE,"O";"FUND_CRED",#N/A,FALSE,"P";"DEBT_TAB1",#N/A,FALSE,"Q";"DEBT_TAB2",#N/A,FALSE,"Q";"FORFIN_TAB1",#N/A,FALSE,"R";"FORFIN_TAB2",#N/A,FALSE,"R";"BOP_ANALY",#N/A,FALSE,"U"}</definedName>
    <definedName name="bp" localSheetId="53" hidden="1">{"BOP_TAB",#N/A,FALSE,"N";"MIDTERM_TAB",#N/A,FALSE,"O";"FUND_CRED",#N/A,FALSE,"P";"DEBT_TAB1",#N/A,FALSE,"Q";"DEBT_TAB2",#N/A,FALSE,"Q";"FORFIN_TAB1",#N/A,FALSE,"R";"FORFIN_TAB2",#N/A,FALSE,"R";"BOP_ANALY",#N/A,FALSE,"U"}</definedName>
    <definedName name="bp" localSheetId="54" hidden="1">{"BOP_TAB",#N/A,FALSE,"N";"MIDTERM_TAB",#N/A,FALSE,"O";"FUND_CRED",#N/A,FALSE,"P";"DEBT_TAB1",#N/A,FALSE,"Q";"DEBT_TAB2",#N/A,FALSE,"Q";"FORFIN_TAB1",#N/A,FALSE,"R";"FORFIN_TAB2",#N/A,FALSE,"R";"BOP_ANALY",#N/A,FALSE,"U"}</definedName>
    <definedName name="bp" localSheetId="55" hidden="1">{"BOP_TAB",#N/A,FALSE,"N";"MIDTERM_TAB",#N/A,FALSE,"O";"FUND_CRED",#N/A,FALSE,"P";"DEBT_TAB1",#N/A,FALSE,"Q";"DEBT_TAB2",#N/A,FALSE,"Q";"FORFIN_TAB1",#N/A,FALSE,"R";"FORFIN_TAB2",#N/A,FALSE,"R";"BOP_ANALY",#N/A,FALSE,"U"}</definedName>
    <definedName name="bp" localSheetId="56" hidden="1">{"BOP_TAB",#N/A,FALSE,"N";"MIDTERM_TAB",#N/A,FALSE,"O";"FUND_CRED",#N/A,FALSE,"P";"DEBT_TAB1",#N/A,FALSE,"Q";"DEBT_TAB2",#N/A,FALSE,"Q";"FORFIN_TAB1",#N/A,FALSE,"R";"FORFIN_TAB2",#N/A,FALSE,"R";"BOP_ANALY",#N/A,FALSE,"U"}</definedName>
    <definedName name="bp" localSheetId="57" hidden="1">{"BOP_TAB",#N/A,FALSE,"N";"MIDTERM_TAB",#N/A,FALSE,"O";"FUND_CRED",#N/A,FALSE,"P";"DEBT_TAB1",#N/A,FALSE,"Q";"DEBT_TAB2",#N/A,FALSE,"Q";"FORFIN_TAB1",#N/A,FALSE,"R";"FORFIN_TAB2",#N/A,FALSE,"R";"BOP_ANALY",#N/A,FALSE,"U"}</definedName>
    <definedName name="bp" localSheetId="58" hidden="1">{"BOP_TAB",#N/A,FALSE,"N";"MIDTERM_TAB",#N/A,FALSE,"O";"FUND_CRED",#N/A,FALSE,"P";"DEBT_TAB1",#N/A,FALSE,"Q";"DEBT_TAB2",#N/A,FALSE,"Q";"FORFIN_TAB1",#N/A,FALSE,"R";"FORFIN_TAB2",#N/A,FALSE,"R";"BOP_ANALY",#N/A,FALSE,"U"}</definedName>
    <definedName name="bp" localSheetId="59" hidden="1">{"BOP_TAB",#N/A,FALSE,"N";"MIDTERM_TAB",#N/A,FALSE,"O";"FUND_CRED",#N/A,FALSE,"P";"DEBT_TAB1",#N/A,FALSE,"Q";"DEBT_TAB2",#N/A,FALSE,"Q";"FORFIN_TAB1",#N/A,FALSE,"R";"FORFIN_TAB2",#N/A,FALSE,"R";"BOP_ANALY",#N/A,FALSE,"U"}</definedName>
    <definedName name="bp" localSheetId="61"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63" hidden="1">{"BOP_TAB",#N/A,FALSE,"N";"MIDTERM_TAB",#N/A,FALSE,"O";"FUND_CRED",#N/A,FALSE,"P";"DEBT_TAB1",#N/A,FALSE,"Q";"DEBT_TAB2",#N/A,FALSE,"Q";"FORFIN_TAB1",#N/A,FALSE,"R";"FORFIN_TAB2",#N/A,FALSE,"R";"BOP_ANALY",#N/A,FALSE,"U"}</definedName>
    <definedName name="bp" localSheetId="84" hidden="1">{"BOP_TAB",#N/A,FALSE,"N";"MIDTERM_TAB",#N/A,FALSE,"O";"FUND_CRED",#N/A,FALSE,"P";"DEBT_TAB1",#N/A,FALSE,"Q";"DEBT_TAB2",#N/A,FALSE,"Q";"FORFIN_TAB1",#N/A,FALSE,"R";"FORFIN_TAB2",#N/A,FALSE,"R";"BOP_ANALY",#N/A,FALSE,"U"}</definedName>
    <definedName name="bp" localSheetId="85" hidden="1">{"BOP_TAB",#N/A,FALSE,"N";"MIDTERM_TAB",#N/A,FALSE,"O";"FUND_CRED",#N/A,FALSE,"P";"DEBT_TAB1",#N/A,FALSE,"Q";"DEBT_TAB2",#N/A,FALSE,"Q";"FORFIN_TAB1",#N/A,FALSE,"R";"FORFIN_TAB2",#N/A,FALSE,"R";"BOP_ANALY",#N/A,FALSE,"U"}</definedName>
    <definedName name="bp" localSheetId="76" hidden="1">{"BOP_TAB",#N/A,FALSE,"N";"MIDTERM_TAB",#N/A,FALSE,"O";"FUND_CRED",#N/A,FALSE,"P";"DEBT_TAB1",#N/A,FALSE,"Q";"DEBT_TAB2",#N/A,FALSE,"Q";"FORFIN_TAB1",#N/A,FALSE,"R";"FORFIN_TAB2",#N/A,FALSE,"R";"BOP_ANALY",#N/A,FALSE,"U"}</definedName>
    <definedName name="bp" localSheetId="78" hidden="1">{"BOP_TAB",#N/A,FALSE,"N";"MIDTERM_TAB",#N/A,FALSE,"O";"FUND_CRED",#N/A,FALSE,"P";"DEBT_TAB1",#N/A,FALSE,"Q";"DEBT_TAB2",#N/A,FALSE,"Q";"FORFIN_TAB1",#N/A,FALSE,"R";"FORFIN_TAB2",#N/A,FALSE,"R";"BOP_ANALY",#N/A,FALSE,"U"}</definedName>
    <definedName name="bp" localSheetId="80" hidden="1">{"BOP_TAB",#N/A,FALSE,"N";"MIDTERM_TAB",#N/A,FALSE,"O";"FUND_CRED",#N/A,FALSE,"P";"DEBT_TAB1",#N/A,FALSE,"Q";"DEBT_TAB2",#N/A,FALSE,"Q";"FORFIN_TAB1",#N/A,FALSE,"R";"FORFIN_TAB2",#N/A,FALSE,"R";"BOP_ANALY",#N/A,FALSE,"U"}</definedName>
    <definedName name="bp" localSheetId="81" hidden="1">{"BOP_TAB",#N/A,FALSE,"N";"MIDTERM_TAB",#N/A,FALSE,"O";"FUND_CRED",#N/A,FALSE,"P";"DEBT_TAB1",#N/A,FALSE,"Q";"DEBT_TAB2",#N/A,FALSE,"Q";"FORFIN_TAB1",#N/A,FALSE,"R";"FORFIN_TAB2",#N/A,FALSE,"R";"BOP_ANALY",#N/A,FALSE,"U"}</definedName>
    <definedName name="bp" localSheetId="82" hidden="1">{"BOP_TAB",#N/A,FALSE,"N";"MIDTERM_TAB",#N/A,FALSE,"O";"FUND_CRED",#N/A,FALSE,"P";"DEBT_TAB1",#N/A,FALSE,"Q";"DEBT_TAB2",#N/A,FALSE,"Q";"FORFIN_TAB1",#N/A,FALSE,"R";"FORFIN_TAB2",#N/A,FALSE,"R";"BOP_ANALY",#N/A,FALSE,"U"}</definedName>
    <definedName name="bp" localSheetId="83" hidden="1">{"BOP_TAB",#N/A,FALSE,"N";"MIDTERM_TAB",#N/A,FALSE,"O";"FUND_CRED",#N/A,FALSE,"P";"DEBT_TAB1",#N/A,FALSE,"Q";"DEBT_TAB2",#N/A,FALSE,"Q";"FORFIN_TAB1",#N/A,FALSE,"R";"FORFIN_TAB2",#N/A,FALSE,"R";"BOP_ANALY",#N/A,FALSE,"U"}</definedName>
    <definedName name="bp" localSheetId="86" hidden="1">{"BOP_TAB",#N/A,FALSE,"N";"MIDTERM_TAB",#N/A,FALSE,"O";"FUND_CRED",#N/A,FALSE,"P";"DEBT_TAB1",#N/A,FALSE,"Q";"DEBT_TAB2",#N/A,FALSE,"Q";"FORFIN_TAB1",#N/A,FALSE,"R";"FORFIN_TAB2",#N/A,FALSE,"R";"BOP_ANALY",#N/A,FALSE,"U"}</definedName>
    <definedName name="bp" localSheetId="95" hidden="1">{"BOP_TAB",#N/A,FALSE,"N";"MIDTERM_TAB",#N/A,FALSE,"O";"FUND_CRED",#N/A,FALSE,"P";"DEBT_TAB1",#N/A,FALSE,"Q";"DEBT_TAB2",#N/A,FALSE,"Q";"FORFIN_TAB1",#N/A,FALSE,"R";"FORFIN_TAB2",#N/A,FALSE,"R";"BOP_ANALY",#N/A,FALSE,"U"}</definedName>
    <definedName name="bp" localSheetId="96" hidden="1">{"BOP_TAB",#N/A,FALSE,"N";"MIDTERM_TAB",#N/A,FALSE,"O";"FUND_CRED",#N/A,FALSE,"P";"DEBT_TAB1",#N/A,FALSE,"Q";"DEBT_TAB2",#N/A,FALSE,"Q";"FORFIN_TAB1",#N/A,FALSE,"R";"FORFIN_TAB2",#N/A,FALSE,"R";"BOP_ANALY",#N/A,FALSE,"U"}</definedName>
    <definedName name="bp" localSheetId="100" hidden="1">{"BOP_TAB",#N/A,FALSE,"N";"MIDTERM_TAB",#N/A,FALSE,"O";"FUND_CRED",#N/A,FALSE,"P";"DEBT_TAB1",#N/A,FALSE,"Q";"DEBT_TAB2",#N/A,FALSE,"Q";"FORFIN_TAB1",#N/A,FALSE,"R";"FORFIN_TAB2",#N/A,FALSE,"R";"BOP_ANALY",#N/A,FALSE,"U"}</definedName>
    <definedName name="bp" localSheetId="102" hidden="1">{"BOP_TAB",#N/A,FALSE,"N";"MIDTERM_TAB",#N/A,FALSE,"O";"FUND_CRED",#N/A,FALSE,"P";"DEBT_TAB1",#N/A,FALSE,"Q";"DEBT_TAB2",#N/A,FALSE,"Q";"FORFIN_TAB1",#N/A,FALSE,"R";"FORFIN_TAB2",#N/A,FALSE,"R";"BOP_ANALY",#N/A,FALSE,"U"}</definedName>
    <definedName name="bp" localSheetId="103" hidden="1">{"BOP_TAB",#N/A,FALSE,"N";"MIDTERM_TAB",#N/A,FALSE,"O";"FUND_CRED",#N/A,FALSE,"P";"DEBT_TAB1",#N/A,FALSE,"Q";"DEBT_TAB2",#N/A,FALSE,"Q";"FORFIN_TAB1",#N/A,FALSE,"R";"FORFIN_TAB2",#N/A,FALSE,"R";"BOP_ANALY",#N/A,FALSE,"U"}</definedName>
    <definedName name="bp" localSheetId="104" hidden="1">{"BOP_TAB",#N/A,FALSE,"N";"MIDTERM_TAB",#N/A,FALSE,"O";"FUND_CRED",#N/A,FALSE,"P";"DEBT_TAB1",#N/A,FALSE,"Q";"DEBT_TAB2",#N/A,FALSE,"Q";"FORFIN_TAB1",#N/A,FALSE,"R";"FORFIN_TAB2",#N/A,FALSE,"R";"BOP_ANALY",#N/A,FALSE,"U"}</definedName>
    <definedName name="bp" localSheetId="105"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localSheetId="19" hidden="1">{"BOP_TAB",#N/A,FALSE,"N";"MIDTERM_TAB",#N/A,FALSE,"O";"FUND_CRED",#N/A,FALSE,"P";"DEBT_TAB1",#N/A,FALSE,"Q";"DEBT_TAB2",#N/A,FALSE,"Q";"FORFIN_TAB1",#N/A,FALSE,"R";"FORFIN_TAB2",#N/A,FALSE,"R";"BOP_ANALY",#N/A,FALSE,"U"}</definedName>
    <definedName name="bp" localSheetId="74" hidden="1">{"BOP_TAB",#N/A,FALSE,"N";"MIDTERM_TAB",#N/A,FALSE,"O";"FUND_CRED",#N/A,FALSE,"P";"DEBT_TAB1",#N/A,FALSE,"Q";"DEBT_TAB2",#N/A,FALSE,"Q";"FORFIN_TAB1",#N/A,FALSE,"R";"FORFIN_TAB2",#N/A,FALSE,"R";"BOP_ANALY",#N/A,FALSE,"U"}</definedName>
    <definedName name="bp" localSheetId="111"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35" hidden="1">{"BOP_TAB",#N/A,FALSE,"N";"MIDTERM_TAB",#N/A,FALSE,"O";"FUND_CRED",#N/A,FALSE,"P";"DEBT_TAB1",#N/A,FALSE,"Q";"DEBT_TAB2",#N/A,FALSE,"Q";"FORFIN_TAB1",#N/A,FALSE,"R";"FORFIN_TAB2",#N/A,FALSE,"R";"BOP_ANALY",#N/A,FALSE,"U"}</definedName>
    <definedName name="bp_1" localSheetId="36" hidden="1">{"BOP_TAB",#N/A,FALSE,"N";"MIDTERM_TAB",#N/A,FALSE,"O";"FUND_CRED",#N/A,FALSE,"P";"DEBT_TAB1",#N/A,FALSE,"Q";"DEBT_TAB2",#N/A,FALSE,"Q";"FORFIN_TAB1",#N/A,FALSE,"R";"FORFIN_TAB2",#N/A,FALSE,"R";"BOP_ANALY",#N/A,FALSE,"U"}</definedName>
    <definedName name="bp_1" localSheetId="37" hidden="1">{"BOP_TAB",#N/A,FALSE,"N";"MIDTERM_TAB",#N/A,FALSE,"O";"FUND_CRED",#N/A,FALSE,"P";"DEBT_TAB1",#N/A,FALSE,"Q";"DEBT_TAB2",#N/A,FALSE,"Q";"FORFIN_TAB1",#N/A,FALSE,"R";"FORFIN_TAB2",#N/A,FALSE,"R";"BOP_ANALY",#N/A,FALSE,"U"}</definedName>
    <definedName name="bp_1" localSheetId="38" hidden="1">{"BOP_TAB",#N/A,FALSE,"N";"MIDTERM_TAB",#N/A,FALSE,"O";"FUND_CRED",#N/A,FALSE,"P";"DEBT_TAB1",#N/A,FALSE,"Q";"DEBT_TAB2",#N/A,FALSE,"Q";"FORFIN_TAB1",#N/A,FALSE,"R";"FORFIN_TAB2",#N/A,FALSE,"R";"BOP_ANALY",#N/A,FALSE,"U"}</definedName>
    <definedName name="bp_1" localSheetId="39" hidden="1">{"BOP_TAB",#N/A,FALSE,"N";"MIDTERM_TAB",#N/A,FALSE,"O";"FUND_CRED",#N/A,FALSE,"P";"DEBT_TAB1",#N/A,FALSE,"Q";"DEBT_TAB2",#N/A,FALSE,"Q";"FORFIN_TAB1",#N/A,FALSE,"R";"FORFIN_TAB2",#N/A,FALSE,"R";"BOP_ANALY",#N/A,FALSE,"U"}</definedName>
    <definedName name="bp_1" localSheetId="40" hidden="1">{"BOP_TAB",#N/A,FALSE,"N";"MIDTERM_TAB",#N/A,FALSE,"O";"FUND_CRED",#N/A,FALSE,"P";"DEBT_TAB1",#N/A,FALSE,"Q";"DEBT_TAB2",#N/A,FALSE,"Q";"FORFIN_TAB1",#N/A,FALSE,"R";"FORFIN_TAB2",#N/A,FALSE,"R";"BOP_ANALY",#N/A,FALSE,"U"}</definedName>
    <definedName name="bp_1" localSheetId="41" hidden="1">{"BOP_TAB",#N/A,FALSE,"N";"MIDTERM_TAB",#N/A,FALSE,"O";"FUND_CRED",#N/A,FALSE,"P";"DEBT_TAB1",#N/A,FALSE,"Q";"DEBT_TAB2",#N/A,FALSE,"Q";"FORFIN_TAB1",#N/A,FALSE,"R";"FORFIN_TAB2",#N/A,FALSE,"R";"BOP_ANALY",#N/A,FALSE,"U"}</definedName>
    <definedName name="bp_1" localSheetId="42" hidden="1">{"BOP_TAB",#N/A,FALSE,"N";"MIDTERM_TAB",#N/A,FALSE,"O";"FUND_CRED",#N/A,FALSE,"P";"DEBT_TAB1",#N/A,FALSE,"Q";"DEBT_TAB2",#N/A,FALSE,"Q";"FORFIN_TAB1",#N/A,FALSE,"R";"FORFIN_TAB2",#N/A,FALSE,"R";"BOP_ANALY",#N/A,FALSE,"U"}</definedName>
    <definedName name="bp_1" localSheetId="47" hidden="1">{"BOP_TAB",#N/A,FALSE,"N";"MIDTERM_TAB",#N/A,FALSE,"O";"FUND_CRED",#N/A,FALSE,"P";"DEBT_TAB1",#N/A,FALSE,"Q";"DEBT_TAB2",#N/A,FALSE,"Q";"FORFIN_TAB1",#N/A,FALSE,"R";"FORFIN_TAB2",#N/A,FALSE,"R";"BOP_ANALY",#N/A,FALSE,"U"}</definedName>
    <definedName name="bp_1" localSheetId="53" hidden="1">{"BOP_TAB",#N/A,FALSE,"N";"MIDTERM_TAB",#N/A,FALSE,"O";"FUND_CRED",#N/A,FALSE,"P";"DEBT_TAB1",#N/A,FALSE,"Q";"DEBT_TAB2",#N/A,FALSE,"Q";"FORFIN_TAB1",#N/A,FALSE,"R";"FORFIN_TAB2",#N/A,FALSE,"R";"BOP_ANALY",#N/A,FALSE,"U"}</definedName>
    <definedName name="bp_1" localSheetId="81" hidden="1">{"BOP_TAB",#N/A,FALSE,"N";"MIDTERM_TAB",#N/A,FALSE,"O";"FUND_CRED",#N/A,FALSE,"P";"DEBT_TAB1",#N/A,FALSE,"Q";"DEBT_TAB2",#N/A,FALSE,"Q";"FORFIN_TAB1",#N/A,FALSE,"R";"FORFIN_TAB2",#N/A,FALSE,"R";"BOP_ANALY",#N/A,FALSE,"U"}</definedName>
    <definedName name="bp_1" localSheetId="96" hidden="1">{"BOP_TAB",#N/A,FALSE,"N";"MIDTERM_TAB",#N/A,FALSE,"O";"FUND_CRED",#N/A,FALSE,"P";"DEBT_TAB1",#N/A,FALSE,"Q";"DEBT_TAB2",#N/A,FALSE,"Q";"FORFIN_TAB1",#N/A,FALSE,"R";"FORFIN_TAB2",#N/A,FALSE,"R";"BOP_ANALY",#N/A,FALSE,"U"}</definedName>
    <definedName name="bp_1" localSheetId="100" hidden="1">{"BOP_TAB",#N/A,FALSE,"N";"MIDTERM_TAB",#N/A,FALSE,"O";"FUND_CRED",#N/A,FALSE,"P";"DEBT_TAB1",#N/A,FALSE,"Q";"DEBT_TAB2",#N/A,FALSE,"Q";"FORFIN_TAB1",#N/A,FALSE,"R";"FORFIN_TAB2",#N/A,FALSE,"R";"BOP_ANALY",#N/A,FALSE,"U"}</definedName>
    <definedName name="bp_1" localSheetId="103" hidden="1">{"BOP_TAB",#N/A,FALSE,"N";"MIDTERM_TAB",#N/A,FALSE,"O";"FUND_CRED",#N/A,FALSE,"P";"DEBT_TAB1",#N/A,FALSE,"Q";"DEBT_TAB2",#N/A,FALSE,"Q";"FORFIN_TAB1",#N/A,FALSE,"R";"FORFIN_TAB2",#N/A,FALSE,"R";"BOP_ANALY",#N/A,FALSE,"U"}</definedName>
    <definedName name="bp_1" localSheetId="74"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35" hidden="1">{"BOP_TAB",#N/A,FALSE,"N";"MIDTERM_TAB",#N/A,FALSE,"O";"FUND_CRED",#N/A,FALSE,"P";"DEBT_TAB1",#N/A,FALSE,"Q";"DEBT_TAB2",#N/A,FALSE,"Q";"FORFIN_TAB1",#N/A,FALSE,"R";"FORFIN_TAB2",#N/A,FALSE,"R";"BOP_ANALY",#N/A,FALSE,"U"}</definedName>
    <definedName name="bp_2" localSheetId="36" hidden="1">{"BOP_TAB",#N/A,FALSE,"N";"MIDTERM_TAB",#N/A,FALSE,"O";"FUND_CRED",#N/A,FALSE,"P";"DEBT_TAB1",#N/A,FALSE,"Q";"DEBT_TAB2",#N/A,FALSE,"Q";"FORFIN_TAB1",#N/A,FALSE,"R";"FORFIN_TAB2",#N/A,FALSE,"R";"BOP_ANALY",#N/A,FALSE,"U"}</definedName>
    <definedName name="bp_2" localSheetId="37" hidden="1">{"BOP_TAB",#N/A,FALSE,"N";"MIDTERM_TAB",#N/A,FALSE,"O";"FUND_CRED",#N/A,FALSE,"P";"DEBT_TAB1",#N/A,FALSE,"Q";"DEBT_TAB2",#N/A,FALSE,"Q";"FORFIN_TAB1",#N/A,FALSE,"R";"FORFIN_TAB2",#N/A,FALSE,"R";"BOP_ANALY",#N/A,FALSE,"U"}</definedName>
    <definedName name="bp_2" localSheetId="38" hidden="1">{"BOP_TAB",#N/A,FALSE,"N";"MIDTERM_TAB",#N/A,FALSE,"O";"FUND_CRED",#N/A,FALSE,"P";"DEBT_TAB1",#N/A,FALSE,"Q";"DEBT_TAB2",#N/A,FALSE,"Q";"FORFIN_TAB1",#N/A,FALSE,"R";"FORFIN_TAB2",#N/A,FALSE,"R";"BOP_ANALY",#N/A,FALSE,"U"}</definedName>
    <definedName name="bp_2" localSheetId="39" hidden="1">{"BOP_TAB",#N/A,FALSE,"N";"MIDTERM_TAB",#N/A,FALSE,"O";"FUND_CRED",#N/A,FALSE,"P";"DEBT_TAB1",#N/A,FALSE,"Q";"DEBT_TAB2",#N/A,FALSE,"Q";"FORFIN_TAB1",#N/A,FALSE,"R";"FORFIN_TAB2",#N/A,FALSE,"R";"BOP_ANALY",#N/A,FALSE,"U"}</definedName>
    <definedName name="bp_2" localSheetId="40" hidden="1">{"BOP_TAB",#N/A,FALSE,"N";"MIDTERM_TAB",#N/A,FALSE,"O";"FUND_CRED",#N/A,FALSE,"P";"DEBT_TAB1",#N/A,FALSE,"Q";"DEBT_TAB2",#N/A,FALSE,"Q";"FORFIN_TAB1",#N/A,FALSE,"R";"FORFIN_TAB2",#N/A,FALSE,"R";"BOP_ANALY",#N/A,FALSE,"U"}</definedName>
    <definedName name="bp_2" localSheetId="41" hidden="1">{"BOP_TAB",#N/A,FALSE,"N";"MIDTERM_TAB",#N/A,FALSE,"O";"FUND_CRED",#N/A,FALSE,"P";"DEBT_TAB1",#N/A,FALSE,"Q";"DEBT_TAB2",#N/A,FALSE,"Q";"FORFIN_TAB1",#N/A,FALSE,"R";"FORFIN_TAB2",#N/A,FALSE,"R";"BOP_ANALY",#N/A,FALSE,"U"}</definedName>
    <definedName name="bp_2" localSheetId="42" hidden="1">{"BOP_TAB",#N/A,FALSE,"N";"MIDTERM_TAB",#N/A,FALSE,"O";"FUND_CRED",#N/A,FALSE,"P";"DEBT_TAB1",#N/A,FALSE,"Q";"DEBT_TAB2",#N/A,FALSE,"Q";"FORFIN_TAB1",#N/A,FALSE,"R";"FORFIN_TAB2",#N/A,FALSE,"R";"BOP_ANALY",#N/A,FALSE,"U"}</definedName>
    <definedName name="bp_2" localSheetId="47" hidden="1">{"BOP_TAB",#N/A,FALSE,"N";"MIDTERM_TAB",#N/A,FALSE,"O";"FUND_CRED",#N/A,FALSE,"P";"DEBT_TAB1",#N/A,FALSE,"Q";"DEBT_TAB2",#N/A,FALSE,"Q";"FORFIN_TAB1",#N/A,FALSE,"R";"FORFIN_TAB2",#N/A,FALSE,"R";"BOP_ANALY",#N/A,FALSE,"U"}</definedName>
    <definedName name="bp_2" localSheetId="53" hidden="1">{"BOP_TAB",#N/A,FALSE,"N";"MIDTERM_TAB",#N/A,FALSE,"O";"FUND_CRED",#N/A,FALSE,"P";"DEBT_TAB1",#N/A,FALSE,"Q";"DEBT_TAB2",#N/A,FALSE,"Q";"FORFIN_TAB1",#N/A,FALSE,"R";"FORFIN_TAB2",#N/A,FALSE,"R";"BOP_ANALY",#N/A,FALSE,"U"}</definedName>
    <definedName name="bp_2" localSheetId="81" hidden="1">{"BOP_TAB",#N/A,FALSE,"N";"MIDTERM_TAB",#N/A,FALSE,"O";"FUND_CRED",#N/A,FALSE,"P";"DEBT_TAB1",#N/A,FALSE,"Q";"DEBT_TAB2",#N/A,FALSE,"Q";"FORFIN_TAB1",#N/A,FALSE,"R";"FORFIN_TAB2",#N/A,FALSE,"R";"BOP_ANALY",#N/A,FALSE,"U"}</definedName>
    <definedName name="bp_2" localSheetId="96" hidden="1">{"BOP_TAB",#N/A,FALSE,"N";"MIDTERM_TAB",#N/A,FALSE,"O";"FUND_CRED",#N/A,FALSE,"P";"DEBT_TAB1",#N/A,FALSE,"Q";"DEBT_TAB2",#N/A,FALSE,"Q";"FORFIN_TAB1",#N/A,FALSE,"R";"FORFIN_TAB2",#N/A,FALSE,"R";"BOP_ANALY",#N/A,FALSE,"U"}</definedName>
    <definedName name="bp_2" localSheetId="100" hidden="1">{"BOP_TAB",#N/A,FALSE,"N";"MIDTERM_TAB",#N/A,FALSE,"O";"FUND_CRED",#N/A,FALSE,"P";"DEBT_TAB1",#N/A,FALSE,"Q";"DEBT_TAB2",#N/A,FALSE,"Q";"FORFIN_TAB1",#N/A,FALSE,"R";"FORFIN_TAB2",#N/A,FALSE,"R";"BOP_ANALY",#N/A,FALSE,"U"}</definedName>
    <definedName name="bp_2" localSheetId="103" hidden="1">{"BOP_TAB",#N/A,FALSE,"N";"MIDTERM_TAB",#N/A,FALSE,"O";"FUND_CRED",#N/A,FALSE,"P";"DEBT_TAB1",#N/A,FALSE,"Q";"DEBT_TAB2",#N/A,FALSE,"Q";"FORFIN_TAB1",#N/A,FALSE,"R";"FORFIN_TAB2",#N/A,FALSE,"R";"BOP_ANALY",#N/A,FALSE,"U"}</definedName>
    <definedName name="bp_2" localSheetId="74"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CIQWBGuid" hidden="1">"bf171f1b-7df5-45fb-8634-350c0bcd1c78"</definedName>
    <definedName name="ddd" localSheetId="1" hidden="1">{#N/A,#N/A,FALSE,"т04"}</definedName>
    <definedName name="ddd" localSheetId="2" hidden="1">{#N/A,#N/A,FALSE,"т04"}</definedName>
    <definedName name="ddd" localSheetId="22" hidden="1">{#N/A,#N/A,FALSE,"т04"}</definedName>
    <definedName name="ddd" localSheetId="26" hidden="1">{#N/A,#N/A,FALSE,"т04"}</definedName>
    <definedName name="ddd" localSheetId="28" hidden="1">{#N/A,#N/A,FALSE,"т04"}</definedName>
    <definedName name="ddd" localSheetId="29" hidden="1">{#N/A,#N/A,FALSE,"т04"}</definedName>
    <definedName name="ddd" localSheetId="35" hidden="1">{#N/A,#N/A,FALSE,"т04"}</definedName>
    <definedName name="ddd" localSheetId="36" hidden="1">{#N/A,#N/A,FALSE,"т04"}</definedName>
    <definedName name="ddd" localSheetId="37" hidden="1">{#N/A,#N/A,FALSE,"т04"}</definedName>
    <definedName name="ddd" localSheetId="38" hidden="1">{#N/A,#N/A,FALSE,"т04"}</definedName>
    <definedName name="ddd" localSheetId="39" hidden="1">{#N/A,#N/A,FALSE,"т04"}</definedName>
    <definedName name="ddd" localSheetId="40" hidden="1">{#N/A,#N/A,FALSE,"т04"}</definedName>
    <definedName name="ddd" localSheetId="41" hidden="1">{#N/A,#N/A,FALSE,"т04"}</definedName>
    <definedName name="ddd" localSheetId="42" hidden="1">{#N/A,#N/A,FALSE,"т04"}</definedName>
    <definedName name="ddd" localSheetId="47" hidden="1">{#N/A,#N/A,FALSE,"т04"}</definedName>
    <definedName name="ddd" localSheetId="53" hidden="1">{#N/A,#N/A,FALSE,"т04"}</definedName>
    <definedName name="ddd" localSheetId="56" hidden="1">{#N/A,#N/A,FALSE,"т04"}</definedName>
    <definedName name="ddd" localSheetId="57" hidden="1">{#N/A,#N/A,FALSE,"т04"}</definedName>
    <definedName name="ddd" localSheetId="58" hidden="1">{#N/A,#N/A,FALSE,"т04"}</definedName>
    <definedName name="ddd" localSheetId="84" hidden="1">{#N/A,#N/A,FALSE,"т04"}</definedName>
    <definedName name="ddd" localSheetId="76" hidden="1">{#N/A,#N/A,FALSE,"т04"}</definedName>
    <definedName name="ddd" localSheetId="78" hidden="1">{#N/A,#N/A,FALSE,"т04"}</definedName>
    <definedName name="ddd" localSheetId="80" hidden="1">{#N/A,#N/A,FALSE,"т04"}</definedName>
    <definedName name="ddd" localSheetId="81" hidden="1">{#N/A,#N/A,FALSE,"т04"}</definedName>
    <definedName name="ddd" localSheetId="82" hidden="1">{#N/A,#N/A,FALSE,"т04"}</definedName>
    <definedName name="ddd" localSheetId="83" hidden="1">{#N/A,#N/A,FALSE,"т04"}</definedName>
    <definedName name="ddd" localSheetId="86" hidden="1">{#N/A,#N/A,FALSE,"т04"}</definedName>
    <definedName name="ddd" localSheetId="95" hidden="1">{#N/A,#N/A,FALSE,"т04"}</definedName>
    <definedName name="ddd" localSheetId="96" hidden="1">{#N/A,#N/A,FALSE,"т04"}</definedName>
    <definedName name="ddd" localSheetId="100" hidden="1">{#N/A,#N/A,FALSE,"т04"}</definedName>
    <definedName name="ddd" localSheetId="102" hidden="1">{#N/A,#N/A,FALSE,"т04"}</definedName>
    <definedName name="ddd" localSheetId="103" hidden="1">{#N/A,#N/A,FALSE,"т04"}</definedName>
    <definedName name="ddd" localSheetId="104" hidden="1">{#N/A,#N/A,FALSE,"т04"}</definedName>
    <definedName name="ddd" localSheetId="18" hidden="1">{#N/A,#N/A,FALSE,"т04"}</definedName>
    <definedName name="ddd" localSheetId="19" hidden="1">{#N/A,#N/A,FALSE,"т04"}</definedName>
    <definedName name="ddd" localSheetId="74" hidden="1">{#N/A,#N/A,FALSE,"т04"}</definedName>
    <definedName name="ddd" hidden="1">{#N/A,#N/A,FALSE,"т04"}</definedName>
    <definedName name="ddd_1" localSheetId="1" hidden="1">{#N/A,#N/A,FALSE,"т04"}</definedName>
    <definedName name="ddd_1" localSheetId="35" hidden="1">{#N/A,#N/A,FALSE,"т04"}</definedName>
    <definedName name="ddd_1" localSheetId="36" hidden="1">{#N/A,#N/A,FALSE,"т04"}</definedName>
    <definedName name="ddd_1" localSheetId="37" hidden="1">{#N/A,#N/A,FALSE,"т04"}</definedName>
    <definedName name="ddd_1" localSheetId="38" hidden="1">{#N/A,#N/A,FALSE,"т04"}</definedName>
    <definedName name="ddd_1" localSheetId="39" hidden="1">{#N/A,#N/A,FALSE,"т04"}</definedName>
    <definedName name="ddd_1" localSheetId="40" hidden="1">{#N/A,#N/A,FALSE,"т04"}</definedName>
    <definedName name="ddd_1" localSheetId="41" hidden="1">{#N/A,#N/A,FALSE,"т04"}</definedName>
    <definedName name="ddd_1" localSheetId="42" hidden="1">{#N/A,#N/A,FALSE,"т04"}</definedName>
    <definedName name="ddd_1" localSheetId="47" hidden="1">{#N/A,#N/A,FALSE,"т04"}</definedName>
    <definedName name="ddd_1" localSheetId="53" hidden="1">{#N/A,#N/A,FALSE,"т04"}</definedName>
    <definedName name="ddd_1" localSheetId="81" hidden="1">{#N/A,#N/A,FALSE,"т04"}</definedName>
    <definedName name="ddd_1" localSheetId="96" hidden="1">{#N/A,#N/A,FALSE,"т04"}</definedName>
    <definedName name="ddd_1" localSheetId="100" hidden="1">{#N/A,#N/A,FALSE,"т04"}</definedName>
    <definedName name="ddd_1" localSheetId="103" hidden="1">{#N/A,#N/A,FALSE,"т04"}</definedName>
    <definedName name="ddd_1" localSheetId="74" hidden="1">{#N/A,#N/A,FALSE,"т04"}</definedName>
    <definedName name="ddd_1" hidden="1">{#N/A,#N/A,FALSE,"т04"}</definedName>
    <definedName name="ddd_2" localSheetId="1" hidden="1">{#N/A,#N/A,FALSE,"т04"}</definedName>
    <definedName name="ddd_2" localSheetId="35" hidden="1">{#N/A,#N/A,FALSE,"т04"}</definedName>
    <definedName name="ddd_2" localSheetId="36" hidden="1">{#N/A,#N/A,FALSE,"т04"}</definedName>
    <definedName name="ddd_2" localSheetId="37" hidden="1">{#N/A,#N/A,FALSE,"т04"}</definedName>
    <definedName name="ddd_2" localSheetId="38" hidden="1">{#N/A,#N/A,FALSE,"т04"}</definedName>
    <definedName name="ddd_2" localSheetId="39" hidden="1">{#N/A,#N/A,FALSE,"т04"}</definedName>
    <definedName name="ddd_2" localSheetId="40" hidden="1">{#N/A,#N/A,FALSE,"т04"}</definedName>
    <definedName name="ddd_2" localSheetId="41" hidden="1">{#N/A,#N/A,FALSE,"т04"}</definedName>
    <definedName name="ddd_2" localSheetId="42" hidden="1">{#N/A,#N/A,FALSE,"т04"}</definedName>
    <definedName name="ddd_2" localSheetId="47" hidden="1">{#N/A,#N/A,FALSE,"т04"}</definedName>
    <definedName name="ddd_2" localSheetId="53" hidden="1">{#N/A,#N/A,FALSE,"т04"}</definedName>
    <definedName name="ddd_2" localSheetId="81" hidden="1">{#N/A,#N/A,FALSE,"т04"}</definedName>
    <definedName name="ddd_2" localSheetId="96" hidden="1">{#N/A,#N/A,FALSE,"т04"}</definedName>
    <definedName name="ddd_2" localSheetId="100" hidden="1">{#N/A,#N/A,FALSE,"т04"}</definedName>
    <definedName name="ddd_2" localSheetId="103" hidden="1">{#N/A,#N/A,FALSE,"т04"}</definedName>
    <definedName name="ddd_2" localSheetId="74" hidden="1">{#N/A,#N/A,FALSE,"т04"}</definedName>
    <definedName name="ddd_2" hidden="1">{#N/A,#N/A,FALSE,"т04"}</definedName>
    <definedName name="dfdfdf" localSheetId="1" hidden="1">{#N/A,#N/A,FALSE,"т02бд"}</definedName>
    <definedName name="dfdfdf" localSheetId="2" hidden="1">{#N/A,#N/A,FALSE,"т02бд"}</definedName>
    <definedName name="dfdfdf" localSheetId="22" hidden="1">{#N/A,#N/A,FALSE,"т02бд"}</definedName>
    <definedName name="dfdfdf" localSheetId="25" hidden="1">{#N/A,#N/A,FALSE,"т02бд"}</definedName>
    <definedName name="dfdfdf" localSheetId="26" hidden="1">{#N/A,#N/A,FALSE,"т02бд"}</definedName>
    <definedName name="dfdfdf" localSheetId="28" hidden="1">{#N/A,#N/A,FALSE,"т02бд"}</definedName>
    <definedName name="dfdfdf" localSheetId="29" hidden="1">{#N/A,#N/A,FALSE,"т02бд"}</definedName>
    <definedName name="dfdfdf" localSheetId="35" hidden="1">{#N/A,#N/A,FALSE,"т02бд"}</definedName>
    <definedName name="dfdfdf" localSheetId="36" hidden="1">{#N/A,#N/A,FALSE,"т02бд"}</definedName>
    <definedName name="dfdfdf" localSheetId="37" hidden="1">{#N/A,#N/A,FALSE,"т02бд"}</definedName>
    <definedName name="dfdfdf" localSheetId="38" hidden="1">{#N/A,#N/A,FALSE,"т02бд"}</definedName>
    <definedName name="dfdfdf" localSheetId="39" hidden="1">{#N/A,#N/A,FALSE,"т02бд"}</definedName>
    <definedName name="dfdfdf" localSheetId="40" hidden="1">{#N/A,#N/A,FALSE,"т02бд"}</definedName>
    <definedName name="dfdfdf" localSheetId="41" hidden="1">{#N/A,#N/A,FALSE,"т02бд"}</definedName>
    <definedName name="dfdfdf" localSheetId="42" hidden="1">{#N/A,#N/A,FALSE,"т02бд"}</definedName>
    <definedName name="dfdfdf" localSheetId="47" hidden="1">{#N/A,#N/A,FALSE,"т02бд"}</definedName>
    <definedName name="dfdfdf" localSheetId="53" hidden="1">{#N/A,#N/A,FALSE,"т02бд"}</definedName>
    <definedName name="dfdfdf" localSheetId="54" hidden="1">{#N/A,#N/A,FALSE,"т02бд"}</definedName>
    <definedName name="dfdfdf" localSheetId="55" hidden="1">{#N/A,#N/A,FALSE,"т02бд"}</definedName>
    <definedName name="dfdfdf" localSheetId="56" hidden="1">{#N/A,#N/A,FALSE,"т02бд"}</definedName>
    <definedName name="dfdfdf" localSheetId="57" hidden="1">{#N/A,#N/A,FALSE,"т02бд"}</definedName>
    <definedName name="dfdfdf" localSheetId="58" hidden="1">{#N/A,#N/A,FALSE,"т02бд"}</definedName>
    <definedName name="dfdfdf" localSheetId="59" hidden="1">{#N/A,#N/A,FALSE,"т02бд"}</definedName>
    <definedName name="dfdfdf" localSheetId="61" hidden="1">{#N/A,#N/A,FALSE,"т02бд"}</definedName>
    <definedName name="dfdfdf" localSheetId="62" hidden="1">{#N/A,#N/A,FALSE,"т02бд"}</definedName>
    <definedName name="dfdfdf" localSheetId="63" hidden="1">{#N/A,#N/A,FALSE,"т02бд"}</definedName>
    <definedName name="dfdfdf" localSheetId="84" hidden="1">{#N/A,#N/A,FALSE,"т02бд"}</definedName>
    <definedName name="dfdfdf" localSheetId="85" hidden="1">{#N/A,#N/A,FALSE,"т02бд"}</definedName>
    <definedName name="dfdfdf" localSheetId="76" hidden="1">{#N/A,#N/A,FALSE,"т02бд"}</definedName>
    <definedName name="dfdfdf" localSheetId="78" hidden="1">{#N/A,#N/A,FALSE,"т02бд"}</definedName>
    <definedName name="dfdfdf" localSheetId="80" hidden="1">{#N/A,#N/A,FALSE,"т02бд"}</definedName>
    <definedName name="dfdfdf" localSheetId="81" hidden="1">{#N/A,#N/A,FALSE,"т02бд"}</definedName>
    <definedName name="dfdfdf" localSheetId="82" hidden="1">{#N/A,#N/A,FALSE,"т02бд"}</definedName>
    <definedName name="dfdfdf" localSheetId="83" hidden="1">{#N/A,#N/A,FALSE,"т02бд"}</definedName>
    <definedName name="dfdfdf" localSheetId="86" hidden="1">{#N/A,#N/A,FALSE,"т02бд"}</definedName>
    <definedName name="dfdfdf" localSheetId="95" hidden="1">{#N/A,#N/A,FALSE,"т02бд"}</definedName>
    <definedName name="dfdfdf" localSheetId="96" hidden="1">{#N/A,#N/A,FALSE,"т02бд"}</definedName>
    <definedName name="dfdfdf" localSheetId="100" hidden="1">{#N/A,#N/A,FALSE,"т02бд"}</definedName>
    <definedName name="dfdfdf" localSheetId="102" hidden="1">{#N/A,#N/A,FALSE,"т02бд"}</definedName>
    <definedName name="dfdfdf" localSheetId="103" hidden="1">{#N/A,#N/A,FALSE,"т02бд"}</definedName>
    <definedName name="dfdfdf" localSheetId="104" hidden="1">{#N/A,#N/A,FALSE,"т02бд"}</definedName>
    <definedName name="dfdfdf" localSheetId="105" hidden="1">{#N/A,#N/A,FALSE,"т02бд"}</definedName>
    <definedName name="dfdfdf" localSheetId="18" hidden="1">{#N/A,#N/A,FALSE,"т02бд"}</definedName>
    <definedName name="dfdfdf" localSheetId="19" hidden="1">{#N/A,#N/A,FALSE,"т02бд"}</definedName>
    <definedName name="dfdfdf" localSheetId="74" hidden="1">{#N/A,#N/A,FALSE,"т02бд"}</definedName>
    <definedName name="dfdfdf" localSheetId="111" hidden="1">{#N/A,#N/A,FALSE,"т02бд"}</definedName>
    <definedName name="dfdfdf" hidden="1">{#N/A,#N/A,FALSE,"т02бд"}</definedName>
    <definedName name="dfdfdf_2" localSheetId="1" hidden="1">{#N/A,#N/A,FALSE,"т02бд"}</definedName>
    <definedName name="dfdfdf_2" localSheetId="35" hidden="1">{#N/A,#N/A,FALSE,"т02бд"}</definedName>
    <definedName name="dfdfdf_2" localSheetId="36" hidden="1">{#N/A,#N/A,FALSE,"т02бд"}</definedName>
    <definedName name="dfdfdf_2" localSheetId="37" hidden="1">{#N/A,#N/A,FALSE,"т02бд"}</definedName>
    <definedName name="dfdfdf_2" localSheetId="38" hidden="1">{#N/A,#N/A,FALSE,"т02бд"}</definedName>
    <definedName name="dfdfdf_2" localSheetId="39" hidden="1">{#N/A,#N/A,FALSE,"т02бд"}</definedName>
    <definedName name="dfdfdf_2" localSheetId="40" hidden="1">{#N/A,#N/A,FALSE,"т02бд"}</definedName>
    <definedName name="dfdfdf_2" localSheetId="41" hidden="1">{#N/A,#N/A,FALSE,"т02бд"}</definedName>
    <definedName name="dfdfdf_2" localSheetId="42" hidden="1">{#N/A,#N/A,FALSE,"т02бд"}</definedName>
    <definedName name="dfdfdf_2" localSheetId="47" hidden="1">{#N/A,#N/A,FALSE,"т02бд"}</definedName>
    <definedName name="dfdfdf_2" localSheetId="53" hidden="1">{#N/A,#N/A,FALSE,"т02бд"}</definedName>
    <definedName name="dfdfdf_2" localSheetId="81" hidden="1">{#N/A,#N/A,FALSE,"т02бд"}</definedName>
    <definedName name="dfdfdf_2" localSheetId="96" hidden="1">{#N/A,#N/A,FALSE,"т02бд"}</definedName>
    <definedName name="dfdfdf_2" localSheetId="100" hidden="1">{#N/A,#N/A,FALSE,"т02бд"}</definedName>
    <definedName name="dfdfdf_2" localSheetId="103" hidden="1">{#N/A,#N/A,FALSE,"т02бд"}</definedName>
    <definedName name="dfdfdf_2" localSheetId="74" hidden="1">{#N/A,#N/A,FALSE,"т02бд"}</definedName>
    <definedName name="dfdfdf_2" hidden="1">{#N/A,#N/A,FALSE,"т02бд"}</definedName>
    <definedName name="dfdfdf_2_1" localSheetId="1" hidden="1">{#N/A,#N/A,FALSE,"т02бд"}</definedName>
    <definedName name="dfdfdf_2_1" localSheetId="35" hidden="1">{#N/A,#N/A,FALSE,"т02бд"}</definedName>
    <definedName name="dfdfdf_2_1" localSheetId="36" hidden="1">{#N/A,#N/A,FALSE,"т02бд"}</definedName>
    <definedName name="dfdfdf_2_1" localSheetId="37" hidden="1">{#N/A,#N/A,FALSE,"т02бд"}</definedName>
    <definedName name="dfdfdf_2_1" localSheetId="38" hidden="1">{#N/A,#N/A,FALSE,"т02бд"}</definedName>
    <definedName name="dfdfdf_2_1" localSheetId="39" hidden="1">{#N/A,#N/A,FALSE,"т02бд"}</definedName>
    <definedName name="dfdfdf_2_1" localSheetId="40" hidden="1">{#N/A,#N/A,FALSE,"т02бд"}</definedName>
    <definedName name="dfdfdf_2_1" localSheetId="41" hidden="1">{#N/A,#N/A,FALSE,"т02бд"}</definedName>
    <definedName name="dfdfdf_2_1" localSheetId="42" hidden="1">{#N/A,#N/A,FALSE,"т02бд"}</definedName>
    <definedName name="dfdfdf_2_1" localSheetId="47" hidden="1">{#N/A,#N/A,FALSE,"т02бд"}</definedName>
    <definedName name="dfdfdf_2_1" localSheetId="53" hidden="1">{#N/A,#N/A,FALSE,"т02бд"}</definedName>
    <definedName name="dfdfdf_2_1" localSheetId="81" hidden="1">{#N/A,#N/A,FALSE,"т02бд"}</definedName>
    <definedName name="dfdfdf_2_1" localSheetId="96" hidden="1">{#N/A,#N/A,FALSE,"т02бд"}</definedName>
    <definedName name="dfdfdf_2_1" localSheetId="100" hidden="1">{#N/A,#N/A,FALSE,"т02бд"}</definedName>
    <definedName name="dfdfdf_2_1" localSheetId="103" hidden="1">{#N/A,#N/A,FALSE,"т02бд"}</definedName>
    <definedName name="dfdfdf_2_1" localSheetId="74" hidden="1">{#N/A,#N/A,FALSE,"т02бд"}</definedName>
    <definedName name="dfdfdf_2_1" hidden="1">{#N/A,#N/A,FALSE,"т02бд"}</definedName>
    <definedName name="drfgdfgf" localSheetId="1" hidden="1">{#N/A,#N/A,FALSE,"Лист4"}</definedName>
    <definedName name="drfgdfgf" localSheetId="35" hidden="1">{#N/A,#N/A,FALSE,"Лист4"}</definedName>
    <definedName name="drfgdfgf" localSheetId="36" hidden="1">{#N/A,#N/A,FALSE,"Лист4"}</definedName>
    <definedName name="drfgdfgf" localSheetId="37" hidden="1">{#N/A,#N/A,FALSE,"Лист4"}</definedName>
    <definedName name="drfgdfgf" localSheetId="38" hidden="1">{#N/A,#N/A,FALSE,"Лист4"}</definedName>
    <definedName name="drfgdfgf" localSheetId="39" hidden="1">{#N/A,#N/A,FALSE,"Лист4"}</definedName>
    <definedName name="drfgdfgf" localSheetId="40" hidden="1">{#N/A,#N/A,FALSE,"Лист4"}</definedName>
    <definedName name="drfgdfgf" localSheetId="41" hidden="1">{#N/A,#N/A,FALSE,"Лист4"}</definedName>
    <definedName name="drfgdfgf" localSheetId="42" hidden="1">{#N/A,#N/A,FALSE,"Лист4"}</definedName>
    <definedName name="drfgdfgf" localSheetId="47" hidden="1">{#N/A,#N/A,FALSE,"Лист4"}</definedName>
    <definedName name="drfgdfgf" localSheetId="53" hidden="1">{#N/A,#N/A,FALSE,"Лист4"}</definedName>
    <definedName name="drfgdfgf" localSheetId="84" hidden="1">{#N/A,#N/A,FALSE,"Лист4"}</definedName>
    <definedName name="drfgdfgf" localSheetId="85" hidden="1">{#N/A,#N/A,FALSE,"Лист4"}</definedName>
    <definedName name="drfgdfgf" localSheetId="76" hidden="1">{#N/A,#N/A,FALSE,"Лист4"}</definedName>
    <definedName name="drfgdfgf" localSheetId="80" hidden="1">{#N/A,#N/A,FALSE,"Лист4"}</definedName>
    <definedName name="drfgdfgf" localSheetId="81" hidden="1">{#N/A,#N/A,FALSE,"Лист4"}</definedName>
    <definedName name="drfgdfgf" localSheetId="82" hidden="1">{#N/A,#N/A,FALSE,"Лист4"}</definedName>
    <definedName name="drfgdfgf" localSheetId="83" hidden="1">{#N/A,#N/A,FALSE,"Лист4"}</definedName>
    <definedName name="drfgdfgf" localSheetId="86" hidden="1">{#N/A,#N/A,FALSE,"Лист4"}</definedName>
    <definedName name="drfgdfgf" localSheetId="95" hidden="1">{#N/A,#N/A,FALSE,"Лист4"}</definedName>
    <definedName name="drfgdfgf" localSheetId="96" hidden="1">{#N/A,#N/A,FALSE,"Лист4"}</definedName>
    <definedName name="drfgdfgf" localSheetId="100" hidden="1">{#N/A,#N/A,FALSE,"Лист4"}</definedName>
    <definedName name="drfgdfgf" localSheetId="102" hidden="1">{#N/A,#N/A,FALSE,"Лист4"}</definedName>
    <definedName name="drfgdfgf" localSheetId="103" hidden="1">{#N/A,#N/A,FALSE,"Лист4"}</definedName>
    <definedName name="drfgdfgf" localSheetId="104" hidden="1">{#N/A,#N/A,FALSE,"Лист4"}</definedName>
    <definedName name="drfgdfgf" localSheetId="105" hidden="1">{#N/A,#N/A,FALSE,"Лист4"}</definedName>
    <definedName name="drfgdfgf" localSheetId="18" hidden="1">{#N/A,#N/A,FALSE,"Лист4"}</definedName>
    <definedName name="drfgdfgf" localSheetId="19" hidden="1">{#N/A,#N/A,FALSE,"Лист4"}</definedName>
    <definedName name="drfgdfgf" localSheetId="74" hidden="1">{#N/A,#N/A,FALSE,"Лист4"}</definedName>
    <definedName name="drfgdfgf" hidden="1">{#N/A,#N/A,FALSE,"Лист4"}</definedName>
    <definedName name="dsf" localSheetId="1" hidden="1">{#N/A,#N/A,FALSE,"т02бд"}</definedName>
    <definedName name="dsf" localSheetId="2" hidden="1">{#N/A,#N/A,FALSE,"т02бд"}</definedName>
    <definedName name="dsf" localSheetId="22" hidden="1">{#N/A,#N/A,FALSE,"т02бд"}</definedName>
    <definedName name="dsf" localSheetId="25" hidden="1">{#N/A,#N/A,FALSE,"т02бд"}</definedName>
    <definedName name="dsf" localSheetId="26" hidden="1">{#N/A,#N/A,FALSE,"т02бд"}</definedName>
    <definedName name="dsf" localSheetId="28" hidden="1">{#N/A,#N/A,FALSE,"т02бд"}</definedName>
    <definedName name="dsf" localSheetId="29" hidden="1">{#N/A,#N/A,FALSE,"т02бд"}</definedName>
    <definedName name="dsf" localSheetId="35" hidden="1">{#N/A,#N/A,FALSE,"т02бд"}</definedName>
    <definedName name="dsf" localSheetId="36" hidden="1">{#N/A,#N/A,FALSE,"т02бд"}</definedName>
    <definedName name="dsf" localSheetId="37" hidden="1">{#N/A,#N/A,FALSE,"т02бд"}</definedName>
    <definedName name="dsf" localSheetId="38" hidden="1">{#N/A,#N/A,FALSE,"т02бд"}</definedName>
    <definedName name="dsf" localSheetId="39" hidden="1">{#N/A,#N/A,FALSE,"т02бд"}</definedName>
    <definedName name="dsf" localSheetId="40" hidden="1">{#N/A,#N/A,FALSE,"т02бд"}</definedName>
    <definedName name="dsf" localSheetId="41" hidden="1">{#N/A,#N/A,FALSE,"т02бд"}</definedName>
    <definedName name="dsf" localSheetId="42" hidden="1">{#N/A,#N/A,FALSE,"т02бд"}</definedName>
    <definedName name="dsf" localSheetId="47" hidden="1">{#N/A,#N/A,FALSE,"т02бд"}</definedName>
    <definedName name="dsf" localSheetId="53" hidden="1">{#N/A,#N/A,FALSE,"т02бд"}</definedName>
    <definedName name="dsf" localSheetId="54" hidden="1">{#N/A,#N/A,FALSE,"т02бд"}</definedName>
    <definedName name="dsf" localSheetId="55" hidden="1">{#N/A,#N/A,FALSE,"т02бд"}</definedName>
    <definedName name="dsf" localSheetId="56" hidden="1">{#N/A,#N/A,FALSE,"т02бд"}</definedName>
    <definedName name="dsf" localSheetId="57" hidden="1">{#N/A,#N/A,FALSE,"т02бд"}</definedName>
    <definedName name="dsf" localSheetId="58" hidden="1">{#N/A,#N/A,FALSE,"т02бд"}</definedName>
    <definedName name="dsf" localSheetId="59" hidden="1">{#N/A,#N/A,FALSE,"т02бд"}</definedName>
    <definedName name="dsf" localSheetId="84" hidden="1">{#N/A,#N/A,FALSE,"т02бд"}</definedName>
    <definedName name="dsf" localSheetId="76" hidden="1">{#N/A,#N/A,FALSE,"т02бд"}</definedName>
    <definedName name="dsf" localSheetId="78" hidden="1">{#N/A,#N/A,FALSE,"т02бд"}</definedName>
    <definedName name="dsf" localSheetId="80" hidden="1">{#N/A,#N/A,FALSE,"т02бд"}</definedName>
    <definedName name="dsf" localSheetId="81" hidden="1">{#N/A,#N/A,FALSE,"т02бд"}</definedName>
    <definedName name="dsf" localSheetId="82" hidden="1">{#N/A,#N/A,FALSE,"т02бд"}</definedName>
    <definedName name="dsf" localSheetId="83" hidden="1">{#N/A,#N/A,FALSE,"т02бд"}</definedName>
    <definedName name="dsf" localSheetId="86" hidden="1">{#N/A,#N/A,FALSE,"т02бд"}</definedName>
    <definedName name="dsf" localSheetId="95" hidden="1">{#N/A,#N/A,FALSE,"т02бд"}</definedName>
    <definedName name="dsf" localSheetId="96" hidden="1">{#N/A,#N/A,FALSE,"т02бд"}</definedName>
    <definedName name="dsf" localSheetId="100" hidden="1">{#N/A,#N/A,FALSE,"т02бд"}</definedName>
    <definedName name="dsf" localSheetId="102" hidden="1">{#N/A,#N/A,FALSE,"т02бд"}</definedName>
    <definedName name="dsf" localSheetId="103" hidden="1">{#N/A,#N/A,FALSE,"т02бд"}</definedName>
    <definedName name="dsf" localSheetId="104" hidden="1">{#N/A,#N/A,FALSE,"т02бд"}</definedName>
    <definedName name="dsf" localSheetId="18" hidden="1">{#N/A,#N/A,FALSE,"т02бд"}</definedName>
    <definedName name="dsf" localSheetId="19" hidden="1">{#N/A,#N/A,FALSE,"т02бд"}</definedName>
    <definedName name="dsf" localSheetId="74" hidden="1">{#N/A,#N/A,FALSE,"т02бд"}</definedName>
    <definedName name="dsf" hidden="1">{#N/A,#N/A,FALSE,"т02бд"}</definedName>
    <definedName name="dsf_2" localSheetId="1" hidden="1">{#N/A,#N/A,FALSE,"т02бд"}</definedName>
    <definedName name="dsf_2" localSheetId="35" hidden="1">{#N/A,#N/A,FALSE,"т02бд"}</definedName>
    <definedName name="dsf_2" localSheetId="36" hidden="1">{#N/A,#N/A,FALSE,"т02бд"}</definedName>
    <definedName name="dsf_2" localSheetId="37" hidden="1">{#N/A,#N/A,FALSE,"т02бд"}</definedName>
    <definedName name="dsf_2" localSheetId="38" hidden="1">{#N/A,#N/A,FALSE,"т02бд"}</definedName>
    <definedName name="dsf_2" localSheetId="39" hidden="1">{#N/A,#N/A,FALSE,"т02бд"}</definedName>
    <definedName name="dsf_2" localSheetId="40" hidden="1">{#N/A,#N/A,FALSE,"т02бд"}</definedName>
    <definedName name="dsf_2" localSheetId="41" hidden="1">{#N/A,#N/A,FALSE,"т02бд"}</definedName>
    <definedName name="dsf_2" localSheetId="42" hidden="1">{#N/A,#N/A,FALSE,"т02бд"}</definedName>
    <definedName name="dsf_2" localSheetId="47" hidden="1">{#N/A,#N/A,FALSE,"т02бд"}</definedName>
    <definedName name="dsf_2" localSheetId="53" hidden="1">{#N/A,#N/A,FALSE,"т02бд"}</definedName>
    <definedName name="dsf_2" localSheetId="81" hidden="1">{#N/A,#N/A,FALSE,"т02бд"}</definedName>
    <definedName name="dsf_2" localSheetId="96" hidden="1">{#N/A,#N/A,FALSE,"т02бд"}</definedName>
    <definedName name="dsf_2" localSheetId="100" hidden="1">{#N/A,#N/A,FALSE,"т02бд"}</definedName>
    <definedName name="dsf_2" localSheetId="103" hidden="1">{#N/A,#N/A,FALSE,"т02бд"}</definedName>
    <definedName name="dsf_2" localSheetId="74" hidden="1">{#N/A,#N/A,FALSE,"т02бд"}</definedName>
    <definedName name="dsf_2" hidden="1">{#N/A,#N/A,FALSE,"т02бд"}</definedName>
    <definedName name="dsf_2_1" localSheetId="1" hidden="1">{#N/A,#N/A,FALSE,"т02бд"}</definedName>
    <definedName name="dsf_2_1" localSheetId="35" hidden="1">{#N/A,#N/A,FALSE,"т02бд"}</definedName>
    <definedName name="dsf_2_1" localSheetId="36" hidden="1">{#N/A,#N/A,FALSE,"т02бд"}</definedName>
    <definedName name="dsf_2_1" localSheetId="37" hidden="1">{#N/A,#N/A,FALSE,"т02бд"}</definedName>
    <definedName name="dsf_2_1" localSheetId="38" hidden="1">{#N/A,#N/A,FALSE,"т02бд"}</definedName>
    <definedName name="dsf_2_1" localSheetId="39" hidden="1">{#N/A,#N/A,FALSE,"т02бд"}</definedName>
    <definedName name="dsf_2_1" localSheetId="40" hidden="1">{#N/A,#N/A,FALSE,"т02бд"}</definedName>
    <definedName name="dsf_2_1" localSheetId="41" hidden="1">{#N/A,#N/A,FALSE,"т02бд"}</definedName>
    <definedName name="dsf_2_1" localSheetId="42" hidden="1">{#N/A,#N/A,FALSE,"т02бд"}</definedName>
    <definedName name="dsf_2_1" localSheetId="47" hidden="1">{#N/A,#N/A,FALSE,"т02бд"}</definedName>
    <definedName name="dsf_2_1" localSheetId="53" hidden="1">{#N/A,#N/A,FALSE,"т02бд"}</definedName>
    <definedName name="dsf_2_1" localSheetId="81" hidden="1">{#N/A,#N/A,FALSE,"т02бд"}</definedName>
    <definedName name="dsf_2_1" localSheetId="96" hidden="1">{#N/A,#N/A,FALSE,"т02бд"}</definedName>
    <definedName name="dsf_2_1" localSheetId="100" hidden="1">{#N/A,#N/A,FALSE,"т02бд"}</definedName>
    <definedName name="dsf_2_1" localSheetId="103" hidden="1">{#N/A,#N/A,FALSE,"т02бд"}</definedName>
    <definedName name="dsf_2_1" localSheetId="74" hidden="1">{#N/A,#N/A,FALSE,"т02бд"}</definedName>
    <definedName name="dsf_2_1" hidden="1">{#N/A,#N/A,FALSE,"т02бд"}</definedName>
    <definedName name="dsfb" localSheetId="1" hidden="1">{#N/A,#N/A,FALSE,"т02бд"}</definedName>
    <definedName name="dsfb" localSheetId="2" hidden="1">{#N/A,#N/A,FALSE,"т02бд"}</definedName>
    <definedName name="dsfb" localSheetId="22" hidden="1">{#N/A,#N/A,FALSE,"т02бд"}</definedName>
    <definedName name="dsfb" localSheetId="25" hidden="1">{#N/A,#N/A,FALSE,"т02бд"}</definedName>
    <definedName name="dsfb" localSheetId="26" hidden="1">{#N/A,#N/A,FALSE,"т02бд"}</definedName>
    <definedName name="dsfb" localSheetId="28" hidden="1">{#N/A,#N/A,FALSE,"т02бд"}</definedName>
    <definedName name="dsfb" localSheetId="29" hidden="1">{#N/A,#N/A,FALSE,"т02бд"}</definedName>
    <definedName name="dsfb" localSheetId="35" hidden="1">{#N/A,#N/A,FALSE,"т02бд"}</definedName>
    <definedName name="dsfb" localSheetId="36" hidden="1">{#N/A,#N/A,FALSE,"т02бд"}</definedName>
    <definedName name="dsfb" localSheetId="37" hidden="1">{#N/A,#N/A,FALSE,"т02бд"}</definedName>
    <definedName name="dsfb" localSheetId="38" hidden="1">{#N/A,#N/A,FALSE,"т02бд"}</definedName>
    <definedName name="dsfb" localSheetId="39" hidden="1">{#N/A,#N/A,FALSE,"т02бд"}</definedName>
    <definedName name="dsfb" localSheetId="40" hidden="1">{#N/A,#N/A,FALSE,"т02бд"}</definedName>
    <definedName name="dsfb" localSheetId="41" hidden="1">{#N/A,#N/A,FALSE,"т02бд"}</definedName>
    <definedName name="dsfb" localSheetId="42" hidden="1">{#N/A,#N/A,FALSE,"т02бд"}</definedName>
    <definedName name="dsfb" localSheetId="47" hidden="1">{#N/A,#N/A,FALSE,"т02бд"}</definedName>
    <definedName name="dsfb" localSheetId="53" hidden="1">{#N/A,#N/A,FALSE,"т02бд"}</definedName>
    <definedName name="dsfb" localSheetId="54" hidden="1">{#N/A,#N/A,FALSE,"т02бд"}</definedName>
    <definedName name="dsfb" localSheetId="55" hidden="1">{#N/A,#N/A,FALSE,"т02бд"}</definedName>
    <definedName name="dsfb" localSheetId="56" hidden="1">{#N/A,#N/A,FALSE,"т02бд"}</definedName>
    <definedName name="dsfb" localSheetId="57" hidden="1">{#N/A,#N/A,FALSE,"т02бд"}</definedName>
    <definedName name="dsfb" localSheetId="58" hidden="1">{#N/A,#N/A,FALSE,"т02бд"}</definedName>
    <definedName name="dsfb" localSheetId="59" hidden="1">{#N/A,#N/A,FALSE,"т02бд"}</definedName>
    <definedName name="dsfb" localSheetId="84" hidden="1">{#N/A,#N/A,FALSE,"т02бд"}</definedName>
    <definedName name="dsfb" localSheetId="76" hidden="1">{#N/A,#N/A,FALSE,"т02бд"}</definedName>
    <definedName name="dsfb" localSheetId="78" hidden="1">{#N/A,#N/A,FALSE,"т02бд"}</definedName>
    <definedName name="dsfb" localSheetId="80" hidden="1">{#N/A,#N/A,FALSE,"т02бд"}</definedName>
    <definedName name="dsfb" localSheetId="81" hidden="1">{#N/A,#N/A,FALSE,"т02бд"}</definedName>
    <definedName name="dsfb" localSheetId="82" hidden="1">{#N/A,#N/A,FALSE,"т02бд"}</definedName>
    <definedName name="dsfb" localSheetId="83" hidden="1">{#N/A,#N/A,FALSE,"т02бд"}</definedName>
    <definedName name="dsfb" localSheetId="86" hidden="1">{#N/A,#N/A,FALSE,"т02бд"}</definedName>
    <definedName name="dsfb" localSheetId="95" hidden="1">{#N/A,#N/A,FALSE,"т02бд"}</definedName>
    <definedName name="dsfb" localSheetId="96" hidden="1">{#N/A,#N/A,FALSE,"т02бд"}</definedName>
    <definedName name="dsfb" localSheetId="100" hidden="1">{#N/A,#N/A,FALSE,"т02бд"}</definedName>
    <definedName name="dsfb" localSheetId="102" hidden="1">{#N/A,#N/A,FALSE,"т02бд"}</definedName>
    <definedName name="dsfb" localSheetId="103" hidden="1">{#N/A,#N/A,FALSE,"т02бд"}</definedName>
    <definedName name="dsfb" localSheetId="104" hidden="1">{#N/A,#N/A,FALSE,"т02бд"}</definedName>
    <definedName name="dsfb" localSheetId="18" hidden="1">{#N/A,#N/A,FALSE,"т02бд"}</definedName>
    <definedName name="dsfb" localSheetId="19" hidden="1">{#N/A,#N/A,FALSE,"т02бд"}</definedName>
    <definedName name="dsfb" localSheetId="74" hidden="1">{#N/A,#N/A,FALSE,"т02бд"}</definedName>
    <definedName name="dsfb" hidden="1">{#N/A,#N/A,FALSE,"т02бд"}</definedName>
    <definedName name="dsfb_2" localSheetId="1" hidden="1">{#N/A,#N/A,FALSE,"т02бд"}</definedName>
    <definedName name="dsfb_2" localSheetId="35" hidden="1">{#N/A,#N/A,FALSE,"т02бд"}</definedName>
    <definedName name="dsfb_2" localSheetId="36" hidden="1">{#N/A,#N/A,FALSE,"т02бд"}</definedName>
    <definedName name="dsfb_2" localSheetId="37" hidden="1">{#N/A,#N/A,FALSE,"т02бд"}</definedName>
    <definedName name="dsfb_2" localSheetId="38" hidden="1">{#N/A,#N/A,FALSE,"т02бд"}</definedName>
    <definedName name="dsfb_2" localSheetId="39" hidden="1">{#N/A,#N/A,FALSE,"т02бд"}</definedName>
    <definedName name="dsfb_2" localSheetId="40" hidden="1">{#N/A,#N/A,FALSE,"т02бд"}</definedName>
    <definedName name="dsfb_2" localSheetId="41" hidden="1">{#N/A,#N/A,FALSE,"т02бд"}</definedName>
    <definedName name="dsfb_2" localSheetId="42" hidden="1">{#N/A,#N/A,FALSE,"т02бд"}</definedName>
    <definedName name="dsfb_2" localSheetId="47" hidden="1">{#N/A,#N/A,FALSE,"т02бд"}</definedName>
    <definedName name="dsfb_2" localSheetId="53" hidden="1">{#N/A,#N/A,FALSE,"т02бд"}</definedName>
    <definedName name="dsfb_2" localSheetId="81" hidden="1">{#N/A,#N/A,FALSE,"т02бд"}</definedName>
    <definedName name="dsfb_2" localSheetId="96" hidden="1">{#N/A,#N/A,FALSE,"т02бд"}</definedName>
    <definedName name="dsfb_2" localSheetId="100" hidden="1">{#N/A,#N/A,FALSE,"т02бд"}</definedName>
    <definedName name="dsfb_2" localSheetId="103" hidden="1">{#N/A,#N/A,FALSE,"т02бд"}</definedName>
    <definedName name="dsfb_2" localSheetId="74" hidden="1">{#N/A,#N/A,FALSE,"т02бд"}</definedName>
    <definedName name="dsfb_2" hidden="1">{#N/A,#N/A,FALSE,"т02бд"}</definedName>
    <definedName name="dsfb_2_1" localSheetId="1" hidden="1">{#N/A,#N/A,FALSE,"т02бд"}</definedName>
    <definedName name="dsfb_2_1" localSheetId="35" hidden="1">{#N/A,#N/A,FALSE,"т02бд"}</definedName>
    <definedName name="dsfb_2_1" localSheetId="36" hidden="1">{#N/A,#N/A,FALSE,"т02бд"}</definedName>
    <definedName name="dsfb_2_1" localSheetId="37" hidden="1">{#N/A,#N/A,FALSE,"т02бд"}</definedName>
    <definedName name="dsfb_2_1" localSheetId="38" hidden="1">{#N/A,#N/A,FALSE,"т02бд"}</definedName>
    <definedName name="dsfb_2_1" localSheetId="39" hidden="1">{#N/A,#N/A,FALSE,"т02бд"}</definedName>
    <definedName name="dsfb_2_1" localSheetId="40" hidden="1">{#N/A,#N/A,FALSE,"т02бд"}</definedName>
    <definedName name="dsfb_2_1" localSheetId="41" hidden="1">{#N/A,#N/A,FALSE,"т02бд"}</definedName>
    <definedName name="dsfb_2_1" localSheetId="42" hidden="1">{#N/A,#N/A,FALSE,"т02бд"}</definedName>
    <definedName name="dsfb_2_1" localSheetId="47" hidden="1">{#N/A,#N/A,FALSE,"т02бд"}</definedName>
    <definedName name="dsfb_2_1" localSheetId="53" hidden="1">{#N/A,#N/A,FALSE,"т02бд"}</definedName>
    <definedName name="dsfb_2_1" localSheetId="81" hidden="1">{#N/A,#N/A,FALSE,"т02бд"}</definedName>
    <definedName name="dsfb_2_1" localSheetId="96" hidden="1">{#N/A,#N/A,FALSE,"т02бд"}</definedName>
    <definedName name="dsfb_2_1" localSheetId="100" hidden="1">{#N/A,#N/A,FALSE,"т02бд"}</definedName>
    <definedName name="dsfb_2_1" localSheetId="103" hidden="1">{#N/A,#N/A,FALSE,"т02бд"}</definedName>
    <definedName name="dsfb_2_1" localSheetId="74" hidden="1">{#N/A,#N/A,FALSE,"т02бд"}</definedName>
    <definedName name="dsfb_2_1" hidden="1">{#N/A,#N/A,FALSE,"т02бд"}</definedName>
    <definedName name="dsfg" localSheetId="1" hidden="1">{#N/A,#N/A,FALSE,"т02бд"}</definedName>
    <definedName name="dsfg" localSheetId="2" hidden="1">{#N/A,#N/A,FALSE,"т02бд"}</definedName>
    <definedName name="dsfg" localSheetId="22" hidden="1">{#N/A,#N/A,FALSE,"т02бд"}</definedName>
    <definedName name="dsfg" localSheetId="25" hidden="1">{#N/A,#N/A,FALSE,"т02бд"}</definedName>
    <definedName name="dsfg" localSheetId="26" hidden="1">{#N/A,#N/A,FALSE,"т02бд"}</definedName>
    <definedName name="dsfg" localSheetId="28" hidden="1">{#N/A,#N/A,FALSE,"т02бд"}</definedName>
    <definedName name="dsfg" localSheetId="29" hidden="1">{#N/A,#N/A,FALSE,"т02бд"}</definedName>
    <definedName name="dsfg" localSheetId="35" hidden="1">{#N/A,#N/A,FALSE,"т02бд"}</definedName>
    <definedName name="dsfg" localSheetId="36" hidden="1">{#N/A,#N/A,FALSE,"т02бд"}</definedName>
    <definedName name="dsfg" localSheetId="37" hidden="1">{#N/A,#N/A,FALSE,"т02бд"}</definedName>
    <definedName name="dsfg" localSheetId="38" hidden="1">{#N/A,#N/A,FALSE,"т02бд"}</definedName>
    <definedName name="dsfg" localSheetId="39" hidden="1">{#N/A,#N/A,FALSE,"т02бд"}</definedName>
    <definedName name="dsfg" localSheetId="40" hidden="1">{#N/A,#N/A,FALSE,"т02бд"}</definedName>
    <definedName name="dsfg" localSheetId="41" hidden="1">{#N/A,#N/A,FALSE,"т02бд"}</definedName>
    <definedName name="dsfg" localSheetId="42" hidden="1">{#N/A,#N/A,FALSE,"т02бд"}</definedName>
    <definedName name="dsfg" localSheetId="47" hidden="1">{#N/A,#N/A,FALSE,"т02бд"}</definedName>
    <definedName name="dsfg" localSheetId="53" hidden="1">{#N/A,#N/A,FALSE,"т02бд"}</definedName>
    <definedName name="dsfg" localSheetId="54" hidden="1">{#N/A,#N/A,FALSE,"т02бд"}</definedName>
    <definedName name="dsfg" localSheetId="55" hidden="1">{#N/A,#N/A,FALSE,"т02бд"}</definedName>
    <definedName name="dsfg" localSheetId="56" hidden="1">{#N/A,#N/A,FALSE,"т02бд"}</definedName>
    <definedName name="dsfg" localSheetId="57" hidden="1">{#N/A,#N/A,FALSE,"т02бд"}</definedName>
    <definedName name="dsfg" localSheetId="58" hidden="1">{#N/A,#N/A,FALSE,"т02бд"}</definedName>
    <definedName name="dsfg" localSheetId="59" hidden="1">{#N/A,#N/A,FALSE,"т02бд"}</definedName>
    <definedName name="dsfg" localSheetId="84" hidden="1">{#N/A,#N/A,FALSE,"т02бд"}</definedName>
    <definedName name="dsfg" localSheetId="76" hidden="1">{#N/A,#N/A,FALSE,"т02бд"}</definedName>
    <definedName name="dsfg" localSheetId="78" hidden="1">{#N/A,#N/A,FALSE,"т02бд"}</definedName>
    <definedName name="dsfg" localSheetId="80" hidden="1">{#N/A,#N/A,FALSE,"т02бд"}</definedName>
    <definedName name="dsfg" localSheetId="81" hidden="1">{#N/A,#N/A,FALSE,"т02бд"}</definedName>
    <definedName name="dsfg" localSheetId="82" hidden="1">{#N/A,#N/A,FALSE,"т02бд"}</definedName>
    <definedName name="dsfg" localSheetId="83" hidden="1">{#N/A,#N/A,FALSE,"т02бд"}</definedName>
    <definedName name="dsfg" localSheetId="86" hidden="1">{#N/A,#N/A,FALSE,"т02бд"}</definedName>
    <definedName name="dsfg" localSheetId="95" hidden="1">{#N/A,#N/A,FALSE,"т02бд"}</definedName>
    <definedName name="dsfg" localSheetId="96" hidden="1">{#N/A,#N/A,FALSE,"т02бд"}</definedName>
    <definedName name="dsfg" localSheetId="100" hidden="1">{#N/A,#N/A,FALSE,"т02бд"}</definedName>
    <definedName name="dsfg" localSheetId="102" hidden="1">{#N/A,#N/A,FALSE,"т02бд"}</definedName>
    <definedName name="dsfg" localSheetId="103" hidden="1">{#N/A,#N/A,FALSE,"т02бд"}</definedName>
    <definedName name="dsfg" localSheetId="104" hidden="1">{#N/A,#N/A,FALSE,"т02бд"}</definedName>
    <definedName name="dsfg" localSheetId="18" hidden="1">{#N/A,#N/A,FALSE,"т02бд"}</definedName>
    <definedName name="dsfg" localSheetId="19" hidden="1">{#N/A,#N/A,FALSE,"т02бд"}</definedName>
    <definedName name="dsfg" localSheetId="74" hidden="1">{#N/A,#N/A,FALSE,"т02бд"}</definedName>
    <definedName name="dsfg" hidden="1">{#N/A,#N/A,FALSE,"т02бд"}</definedName>
    <definedName name="dsfg_2" localSheetId="1" hidden="1">{#N/A,#N/A,FALSE,"т02бд"}</definedName>
    <definedName name="dsfg_2" localSheetId="35" hidden="1">{#N/A,#N/A,FALSE,"т02бд"}</definedName>
    <definedName name="dsfg_2" localSheetId="36" hidden="1">{#N/A,#N/A,FALSE,"т02бд"}</definedName>
    <definedName name="dsfg_2" localSheetId="37" hidden="1">{#N/A,#N/A,FALSE,"т02бд"}</definedName>
    <definedName name="dsfg_2" localSheetId="38" hidden="1">{#N/A,#N/A,FALSE,"т02бд"}</definedName>
    <definedName name="dsfg_2" localSheetId="39" hidden="1">{#N/A,#N/A,FALSE,"т02бд"}</definedName>
    <definedName name="dsfg_2" localSheetId="40" hidden="1">{#N/A,#N/A,FALSE,"т02бд"}</definedName>
    <definedName name="dsfg_2" localSheetId="41" hidden="1">{#N/A,#N/A,FALSE,"т02бд"}</definedName>
    <definedName name="dsfg_2" localSheetId="42" hidden="1">{#N/A,#N/A,FALSE,"т02бд"}</definedName>
    <definedName name="dsfg_2" localSheetId="47" hidden="1">{#N/A,#N/A,FALSE,"т02бд"}</definedName>
    <definedName name="dsfg_2" localSheetId="53" hidden="1">{#N/A,#N/A,FALSE,"т02бд"}</definedName>
    <definedName name="dsfg_2" localSheetId="81" hidden="1">{#N/A,#N/A,FALSE,"т02бд"}</definedName>
    <definedName name="dsfg_2" localSheetId="96" hidden="1">{#N/A,#N/A,FALSE,"т02бд"}</definedName>
    <definedName name="dsfg_2" localSheetId="100" hidden="1">{#N/A,#N/A,FALSE,"т02бд"}</definedName>
    <definedName name="dsfg_2" localSheetId="103" hidden="1">{#N/A,#N/A,FALSE,"т02бд"}</definedName>
    <definedName name="dsfg_2" localSheetId="74" hidden="1">{#N/A,#N/A,FALSE,"т02бд"}</definedName>
    <definedName name="dsfg_2" hidden="1">{#N/A,#N/A,FALSE,"т02бд"}</definedName>
    <definedName name="dsfg_2_1" localSheetId="1" hidden="1">{#N/A,#N/A,FALSE,"т02бд"}</definedName>
    <definedName name="dsfg_2_1" localSheetId="35" hidden="1">{#N/A,#N/A,FALSE,"т02бд"}</definedName>
    <definedName name="dsfg_2_1" localSheetId="36" hidden="1">{#N/A,#N/A,FALSE,"т02бд"}</definedName>
    <definedName name="dsfg_2_1" localSheetId="37" hidden="1">{#N/A,#N/A,FALSE,"т02бд"}</definedName>
    <definedName name="dsfg_2_1" localSheetId="38" hidden="1">{#N/A,#N/A,FALSE,"т02бд"}</definedName>
    <definedName name="dsfg_2_1" localSheetId="39" hidden="1">{#N/A,#N/A,FALSE,"т02бд"}</definedName>
    <definedName name="dsfg_2_1" localSheetId="40" hidden="1">{#N/A,#N/A,FALSE,"т02бд"}</definedName>
    <definedName name="dsfg_2_1" localSheetId="41" hidden="1">{#N/A,#N/A,FALSE,"т02бд"}</definedName>
    <definedName name="dsfg_2_1" localSheetId="42" hidden="1">{#N/A,#N/A,FALSE,"т02бд"}</definedName>
    <definedName name="dsfg_2_1" localSheetId="47" hidden="1">{#N/A,#N/A,FALSE,"т02бд"}</definedName>
    <definedName name="dsfg_2_1" localSheetId="53" hidden="1">{#N/A,#N/A,FALSE,"т02бд"}</definedName>
    <definedName name="dsfg_2_1" localSheetId="81" hidden="1">{#N/A,#N/A,FALSE,"т02бд"}</definedName>
    <definedName name="dsfg_2_1" localSheetId="96" hidden="1">{#N/A,#N/A,FALSE,"т02бд"}</definedName>
    <definedName name="dsfg_2_1" localSheetId="100" hidden="1">{#N/A,#N/A,FALSE,"т02бд"}</definedName>
    <definedName name="dsfg_2_1" localSheetId="103" hidden="1">{#N/A,#N/A,FALSE,"т02бд"}</definedName>
    <definedName name="dsfg_2_1" localSheetId="74" hidden="1">{#N/A,#N/A,FALSE,"т02бд"}</definedName>
    <definedName name="dsfg_2_1" hidden="1">{#N/A,#N/A,FALSE,"т02бд"}</definedName>
    <definedName name="fdfs" localSheetId="1" hidden="1">{#N/A,#N/A,FALSE,"т02бд"}</definedName>
    <definedName name="fdfs" localSheetId="2" hidden="1">{#N/A,#N/A,FALSE,"т02бд"}</definedName>
    <definedName name="fdfs" localSheetId="22" hidden="1">{#N/A,#N/A,FALSE,"т02бд"}</definedName>
    <definedName name="fdfs" localSheetId="26" hidden="1">{#N/A,#N/A,FALSE,"т02бд"}</definedName>
    <definedName name="fdfs" localSheetId="28" hidden="1">{#N/A,#N/A,FALSE,"т02бд"}</definedName>
    <definedName name="fdfs" localSheetId="29" hidden="1">{#N/A,#N/A,FALSE,"т02бд"}</definedName>
    <definedName name="fdfs" localSheetId="35" hidden="1">{#N/A,#N/A,FALSE,"т02бд"}</definedName>
    <definedName name="fdfs" localSheetId="36" hidden="1">{#N/A,#N/A,FALSE,"т02бд"}</definedName>
    <definedName name="fdfs" localSheetId="37" hidden="1">{#N/A,#N/A,FALSE,"т02бд"}</definedName>
    <definedName name="fdfs" localSheetId="38" hidden="1">{#N/A,#N/A,FALSE,"т02бд"}</definedName>
    <definedName name="fdfs" localSheetId="39" hidden="1">{#N/A,#N/A,FALSE,"т02бд"}</definedName>
    <definedName name="fdfs" localSheetId="40" hidden="1">{#N/A,#N/A,FALSE,"т02бд"}</definedName>
    <definedName name="fdfs" localSheetId="41" hidden="1">{#N/A,#N/A,FALSE,"т02бд"}</definedName>
    <definedName name="fdfs" localSheetId="42" hidden="1">{#N/A,#N/A,FALSE,"т02бд"}</definedName>
    <definedName name="fdfs" localSheetId="47" hidden="1">{#N/A,#N/A,FALSE,"т02бд"}</definedName>
    <definedName name="fdfs" localSheetId="53" hidden="1">{#N/A,#N/A,FALSE,"т02бд"}</definedName>
    <definedName name="fdfs" localSheetId="56" hidden="1">{#N/A,#N/A,FALSE,"т02бд"}</definedName>
    <definedName name="fdfs" localSheetId="57" hidden="1">{#N/A,#N/A,FALSE,"т02бд"}</definedName>
    <definedName name="fdfs" localSheetId="58" hidden="1">{#N/A,#N/A,FALSE,"т02бд"}</definedName>
    <definedName name="fdfs" localSheetId="84" hidden="1">{#N/A,#N/A,FALSE,"т02бд"}</definedName>
    <definedName name="fdfs" localSheetId="76" hidden="1">{#N/A,#N/A,FALSE,"т02бд"}</definedName>
    <definedName name="fdfs" localSheetId="78" hidden="1">{#N/A,#N/A,FALSE,"т02бд"}</definedName>
    <definedName name="fdfs" localSheetId="80" hidden="1">{#N/A,#N/A,FALSE,"т02бд"}</definedName>
    <definedName name="fdfs" localSheetId="81" hidden="1">{#N/A,#N/A,FALSE,"т02бд"}</definedName>
    <definedName name="fdfs" localSheetId="82" hidden="1">{#N/A,#N/A,FALSE,"т02бд"}</definedName>
    <definedName name="fdfs" localSheetId="83" hidden="1">{#N/A,#N/A,FALSE,"т02бд"}</definedName>
    <definedName name="fdfs" localSheetId="86" hidden="1">{#N/A,#N/A,FALSE,"т02бд"}</definedName>
    <definedName name="fdfs" localSheetId="95" hidden="1">{#N/A,#N/A,FALSE,"т02бд"}</definedName>
    <definedName name="fdfs" localSheetId="96" hidden="1">{#N/A,#N/A,FALSE,"т02бд"}</definedName>
    <definedName name="fdfs" localSheetId="100" hidden="1">{#N/A,#N/A,FALSE,"т02бд"}</definedName>
    <definedName name="fdfs" localSheetId="102" hidden="1">{#N/A,#N/A,FALSE,"т02бд"}</definedName>
    <definedName name="fdfs" localSheetId="103" hidden="1">{#N/A,#N/A,FALSE,"т02бд"}</definedName>
    <definedName name="fdfs" localSheetId="104" hidden="1">{#N/A,#N/A,FALSE,"т02бд"}</definedName>
    <definedName name="fdfs" localSheetId="18" hidden="1">{#N/A,#N/A,FALSE,"т02бд"}</definedName>
    <definedName name="fdfs" localSheetId="19" hidden="1">{#N/A,#N/A,FALSE,"т02бд"}</definedName>
    <definedName name="fdfs" localSheetId="74" hidden="1">{#N/A,#N/A,FALSE,"т02бд"}</definedName>
    <definedName name="fdfs" hidden="1">{#N/A,#N/A,FALSE,"т02бд"}</definedName>
    <definedName name="ff" localSheetId="1" hidden="1">{#N/A,#N/A,FALSE,"т02бд"}</definedName>
    <definedName name="ff" localSheetId="35" hidden="1">{#N/A,#N/A,FALSE,"т02бд"}</definedName>
    <definedName name="ff" localSheetId="36" hidden="1">{#N/A,#N/A,FALSE,"т02бд"}</definedName>
    <definedName name="ff" localSheetId="37" hidden="1">{#N/A,#N/A,FALSE,"т02бд"}</definedName>
    <definedName name="ff" localSheetId="38" hidden="1">{#N/A,#N/A,FALSE,"т02бд"}</definedName>
    <definedName name="ff" localSheetId="39" hidden="1">{#N/A,#N/A,FALSE,"т02бд"}</definedName>
    <definedName name="ff" localSheetId="40" hidden="1">{#N/A,#N/A,FALSE,"т02бд"}</definedName>
    <definedName name="ff" localSheetId="41" hidden="1">{#N/A,#N/A,FALSE,"т02бд"}</definedName>
    <definedName name="ff" localSheetId="42" hidden="1">{#N/A,#N/A,FALSE,"т02бд"}</definedName>
    <definedName name="ff" localSheetId="47" hidden="1">{#N/A,#N/A,FALSE,"т02бд"}</definedName>
    <definedName name="ff" localSheetId="53" hidden="1">{#N/A,#N/A,FALSE,"т02бд"}</definedName>
    <definedName name="ff" localSheetId="84" hidden="1">{#N/A,#N/A,FALSE,"т02бд"}</definedName>
    <definedName name="ff" localSheetId="85" hidden="1">{#N/A,#N/A,FALSE,"т02бд"}</definedName>
    <definedName name="ff" localSheetId="76" hidden="1">{#N/A,#N/A,FALSE,"т02бд"}</definedName>
    <definedName name="ff" localSheetId="80" hidden="1">{#N/A,#N/A,FALSE,"т02бд"}</definedName>
    <definedName name="ff" localSheetId="81" hidden="1">{#N/A,#N/A,FALSE,"т02бд"}</definedName>
    <definedName name="ff" localSheetId="82" hidden="1">{#N/A,#N/A,FALSE,"т02бд"}</definedName>
    <definedName name="ff" localSheetId="83" hidden="1">{#N/A,#N/A,FALSE,"т02бд"}</definedName>
    <definedName name="ff" localSheetId="86" hidden="1">{#N/A,#N/A,FALSE,"т02бд"}</definedName>
    <definedName name="ff" localSheetId="95" hidden="1">{#N/A,#N/A,FALSE,"т02бд"}</definedName>
    <definedName name="ff" localSheetId="96" hidden="1">{#N/A,#N/A,FALSE,"т02бд"}</definedName>
    <definedName name="ff" localSheetId="100" hidden="1">{#N/A,#N/A,FALSE,"т02бд"}</definedName>
    <definedName name="ff" localSheetId="102" hidden="1">{#N/A,#N/A,FALSE,"т02бд"}</definedName>
    <definedName name="ff" localSheetId="103" hidden="1">{#N/A,#N/A,FALSE,"т02бд"}</definedName>
    <definedName name="ff" localSheetId="104" hidden="1">{#N/A,#N/A,FALSE,"т02бд"}</definedName>
    <definedName name="ff" localSheetId="105" hidden="1">{#N/A,#N/A,FALSE,"т02бд"}</definedName>
    <definedName name="ff" localSheetId="18" hidden="1">{#N/A,#N/A,FALSE,"т02бд"}</definedName>
    <definedName name="ff" localSheetId="19" hidden="1">{#N/A,#N/A,FALSE,"т02бд"}</definedName>
    <definedName name="ff" localSheetId="74" hidden="1">{#N/A,#N/A,FALSE,"т02бд"}</definedName>
    <definedName name="ff" hidden="1">{#N/A,#N/A,FALSE,"т02бд"}</definedName>
    <definedName name="fff" localSheetId="1" hidden="1">{#N/A,#N/A,FALSE,"т02бд"}</definedName>
    <definedName name="fff" localSheetId="2" hidden="1">{#N/A,#N/A,FALSE,"т02бд"}</definedName>
    <definedName name="fff" localSheetId="22" hidden="1">{#N/A,#N/A,FALSE,"т02бд"}</definedName>
    <definedName name="fff" localSheetId="25" hidden="1">{#N/A,#N/A,FALSE,"т02бд"}</definedName>
    <definedName name="fff" localSheetId="26" hidden="1">{#N/A,#N/A,FALSE,"т02бд"}</definedName>
    <definedName name="fff" localSheetId="28" hidden="1">{#N/A,#N/A,FALSE,"т02бд"}</definedName>
    <definedName name="fff" localSheetId="29" hidden="1">{#N/A,#N/A,FALSE,"т02бд"}</definedName>
    <definedName name="fff" localSheetId="35" hidden="1">{#N/A,#N/A,FALSE,"т02бд"}</definedName>
    <definedName name="fff" localSheetId="36" hidden="1">{#N/A,#N/A,FALSE,"т02бд"}</definedName>
    <definedName name="fff" localSheetId="37" hidden="1">{#N/A,#N/A,FALSE,"т02бд"}</definedName>
    <definedName name="fff" localSheetId="38" hidden="1">{#N/A,#N/A,FALSE,"т02бд"}</definedName>
    <definedName name="fff" localSheetId="39" hidden="1">{#N/A,#N/A,FALSE,"т02бд"}</definedName>
    <definedName name="fff" localSheetId="40" hidden="1">{#N/A,#N/A,FALSE,"т02бд"}</definedName>
    <definedName name="fff" localSheetId="41" hidden="1">{#N/A,#N/A,FALSE,"т02бд"}</definedName>
    <definedName name="fff" localSheetId="42" hidden="1">{#N/A,#N/A,FALSE,"т02бд"}</definedName>
    <definedName name="fff" localSheetId="47" hidden="1">{#N/A,#N/A,FALSE,"т02бд"}</definedName>
    <definedName name="fff" localSheetId="53" hidden="1">{#N/A,#N/A,FALSE,"т02бд"}</definedName>
    <definedName name="fff" localSheetId="54" hidden="1">{#N/A,#N/A,FALSE,"т02бд"}</definedName>
    <definedName name="fff" localSheetId="55" hidden="1">{#N/A,#N/A,FALSE,"т02бд"}</definedName>
    <definedName name="fff" localSheetId="56" hidden="1">{#N/A,#N/A,FALSE,"т02бд"}</definedName>
    <definedName name="fff" localSheetId="57" hidden="1">{#N/A,#N/A,FALSE,"т02бд"}</definedName>
    <definedName name="fff" localSheetId="58" hidden="1">{#N/A,#N/A,FALSE,"т02бд"}</definedName>
    <definedName name="fff" localSheetId="59" hidden="1">{#N/A,#N/A,FALSE,"т02бд"}</definedName>
    <definedName name="fff" localSheetId="61" hidden="1">{#N/A,#N/A,FALSE,"т02бд"}</definedName>
    <definedName name="fff" localSheetId="62" hidden="1">{#N/A,#N/A,FALSE,"т02бд"}</definedName>
    <definedName name="fff" localSheetId="63" hidden="1">{#N/A,#N/A,FALSE,"т02бд"}</definedName>
    <definedName name="fff" localSheetId="84" hidden="1">{#N/A,#N/A,FALSE,"т02бд"}</definedName>
    <definedName name="fff" localSheetId="85" hidden="1">{#N/A,#N/A,FALSE,"т02бд"}</definedName>
    <definedName name="fff" localSheetId="76" hidden="1">{#N/A,#N/A,FALSE,"т02бд"}</definedName>
    <definedName name="fff" localSheetId="78" hidden="1">{#N/A,#N/A,FALSE,"т02бд"}</definedName>
    <definedName name="fff" localSheetId="80" hidden="1">{#N/A,#N/A,FALSE,"т02бд"}</definedName>
    <definedName name="fff" localSheetId="81" hidden="1">{#N/A,#N/A,FALSE,"т02бд"}</definedName>
    <definedName name="fff" localSheetId="82" hidden="1">{#N/A,#N/A,FALSE,"т02бд"}</definedName>
    <definedName name="fff" localSheetId="83" hidden="1">{#N/A,#N/A,FALSE,"т02бд"}</definedName>
    <definedName name="fff" localSheetId="86" hidden="1">{#N/A,#N/A,FALSE,"т02бд"}</definedName>
    <definedName name="fff" localSheetId="95" hidden="1">{#N/A,#N/A,FALSE,"т02бд"}</definedName>
    <definedName name="fff" localSheetId="96" hidden="1">{#N/A,#N/A,FALSE,"т02бд"}</definedName>
    <definedName name="fff" localSheetId="100" hidden="1">{#N/A,#N/A,FALSE,"т02бд"}</definedName>
    <definedName name="fff" localSheetId="102" hidden="1">{#N/A,#N/A,FALSE,"т02бд"}</definedName>
    <definedName name="fff" localSheetId="103" hidden="1">{#N/A,#N/A,FALSE,"т02бд"}</definedName>
    <definedName name="fff" localSheetId="104" hidden="1">{#N/A,#N/A,FALSE,"т02бд"}</definedName>
    <definedName name="fff" localSheetId="105" hidden="1">{#N/A,#N/A,FALSE,"т02бд"}</definedName>
    <definedName name="fff" localSheetId="18" hidden="1">{#N/A,#N/A,FALSE,"т02бд"}</definedName>
    <definedName name="fff" localSheetId="19" hidden="1">{#N/A,#N/A,FALSE,"т02бд"}</definedName>
    <definedName name="fff" localSheetId="74" hidden="1">{#N/A,#N/A,FALSE,"т02бд"}</definedName>
    <definedName name="fff" localSheetId="111" hidden="1">{#N/A,#N/A,FALSE,"т02бд"}</definedName>
    <definedName name="fff" hidden="1">{#N/A,#N/A,FALSE,"т02бд"}</definedName>
    <definedName name="fff_2" localSheetId="1" hidden="1">{#N/A,#N/A,FALSE,"т02бд"}</definedName>
    <definedName name="fff_2" localSheetId="35" hidden="1">{#N/A,#N/A,FALSE,"т02бд"}</definedName>
    <definedName name="fff_2" localSheetId="36" hidden="1">{#N/A,#N/A,FALSE,"т02бд"}</definedName>
    <definedName name="fff_2" localSheetId="37" hidden="1">{#N/A,#N/A,FALSE,"т02бд"}</definedName>
    <definedName name="fff_2" localSheetId="38" hidden="1">{#N/A,#N/A,FALSE,"т02бд"}</definedName>
    <definedName name="fff_2" localSheetId="39" hidden="1">{#N/A,#N/A,FALSE,"т02бд"}</definedName>
    <definedName name="fff_2" localSheetId="40" hidden="1">{#N/A,#N/A,FALSE,"т02бд"}</definedName>
    <definedName name="fff_2" localSheetId="41" hidden="1">{#N/A,#N/A,FALSE,"т02бд"}</definedName>
    <definedName name="fff_2" localSheetId="42" hidden="1">{#N/A,#N/A,FALSE,"т02бд"}</definedName>
    <definedName name="fff_2" localSheetId="47" hidden="1">{#N/A,#N/A,FALSE,"т02бд"}</definedName>
    <definedName name="fff_2" localSheetId="53" hidden="1">{#N/A,#N/A,FALSE,"т02бд"}</definedName>
    <definedName name="fff_2" localSheetId="81" hidden="1">{#N/A,#N/A,FALSE,"т02бд"}</definedName>
    <definedName name="fff_2" localSheetId="96" hidden="1">{#N/A,#N/A,FALSE,"т02бд"}</definedName>
    <definedName name="fff_2" localSheetId="100" hidden="1">{#N/A,#N/A,FALSE,"т02бд"}</definedName>
    <definedName name="fff_2" localSheetId="103" hidden="1">{#N/A,#N/A,FALSE,"т02бд"}</definedName>
    <definedName name="fff_2" localSheetId="74" hidden="1">{#N/A,#N/A,FALSE,"т02бд"}</definedName>
    <definedName name="fff_2" hidden="1">{#N/A,#N/A,FALSE,"т02бд"}</definedName>
    <definedName name="fff_2_1" localSheetId="1" hidden="1">{#N/A,#N/A,FALSE,"т02бд"}</definedName>
    <definedName name="fff_2_1" localSheetId="35" hidden="1">{#N/A,#N/A,FALSE,"т02бд"}</definedName>
    <definedName name="fff_2_1" localSheetId="36" hidden="1">{#N/A,#N/A,FALSE,"т02бд"}</definedName>
    <definedName name="fff_2_1" localSheetId="37" hidden="1">{#N/A,#N/A,FALSE,"т02бд"}</definedName>
    <definedName name="fff_2_1" localSheetId="38" hidden="1">{#N/A,#N/A,FALSE,"т02бд"}</definedName>
    <definedName name="fff_2_1" localSheetId="39" hidden="1">{#N/A,#N/A,FALSE,"т02бд"}</definedName>
    <definedName name="fff_2_1" localSheetId="40" hidden="1">{#N/A,#N/A,FALSE,"т02бд"}</definedName>
    <definedName name="fff_2_1" localSheetId="41" hidden="1">{#N/A,#N/A,FALSE,"т02бд"}</definedName>
    <definedName name="fff_2_1" localSheetId="42" hidden="1">{#N/A,#N/A,FALSE,"т02бд"}</definedName>
    <definedName name="fff_2_1" localSheetId="47" hidden="1">{#N/A,#N/A,FALSE,"т02бд"}</definedName>
    <definedName name="fff_2_1" localSheetId="53" hidden="1">{#N/A,#N/A,FALSE,"т02бд"}</definedName>
    <definedName name="fff_2_1" localSheetId="81" hidden="1">{#N/A,#N/A,FALSE,"т02бд"}</definedName>
    <definedName name="fff_2_1" localSheetId="96" hidden="1">{#N/A,#N/A,FALSE,"т02бд"}</definedName>
    <definedName name="fff_2_1" localSheetId="100" hidden="1">{#N/A,#N/A,FALSE,"т02бд"}</definedName>
    <definedName name="fff_2_1" localSheetId="103" hidden="1">{#N/A,#N/A,FALSE,"т02бд"}</definedName>
    <definedName name="fff_2_1" localSheetId="74" hidden="1">{#N/A,#N/A,FALSE,"т02бд"}</definedName>
    <definedName name="fff_2_1" hidden="1">{#N/A,#N/A,FALSE,"т02бд"}</definedName>
    <definedName name="fffffff" localSheetId="1" hidden="1">{#N/A,#N/A,FALSE,"т17-1банки (2)"}</definedName>
    <definedName name="fffffff" localSheetId="2" hidden="1">{#N/A,#N/A,FALSE,"т17-1банки (2)"}</definedName>
    <definedName name="fffffff" localSheetId="22" hidden="1">{#N/A,#N/A,FALSE,"т17-1банки (2)"}</definedName>
    <definedName name="fffffff" localSheetId="26" hidden="1">{#N/A,#N/A,FALSE,"т17-1банки (2)"}</definedName>
    <definedName name="fffffff" localSheetId="28" hidden="1">{#N/A,#N/A,FALSE,"т17-1банки (2)"}</definedName>
    <definedName name="fffffff" localSheetId="29" hidden="1">{#N/A,#N/A,FALSE,"т17-1банки (2)"}</definedName>
    <definedName name="fffffff" localSheetId="35" hidden="1">{#N/A,#N/A,FALSE,"т17-1банки (2)"}</definedName>
    <definedName name="fffffff" localSheetId="36" hidden="1">{#N/A,#N/A,FALSE,"т17-1банки (2)"}</definedName>
    <definedName name="fffffff" localSheetId="37" hidden="1">{#N/A,#N/A,FALSE,"т17-1банки (2)"}</definedName>
    <definedName name="fffffff" localSheetId="38" hidden="1">{#N/A,#N/A,FALSE,"т17-1банки (2)"}</definedName>
    <definedName name="fffffff" localSheetId="39" hidden="1">{#N/A,#N/A,FALSE,"т17-1банки (2)"}</definedName>
    <definedName name="fffffff" localSheetId="40" hidden="1">{#N/A,#N/A,FALSE,"т17-1банки (2)"}</definedName>
    <definedName name="fffffff" localSheetId="41" hidden="1">{#N/A,#N/A,FALSE,"т17-1банки (2)"}</definedName>
    <definedName name="fffffff" localSheetId="42" hidden="1">{#N/A,#N/A,FALSE,"т17-1банки (2)"}</definedName>
    <definedName name="fffffff" localSheetId="47" hidden="1">{#N/A,#N/A,FALSE,"т17-1банки (2)"}</definedName>
    <definedName name="fffffff" localSheetId="53" hidden="1">{#N/A,#N/A,FALSE,"т17-1банки (2)"}</definedName>
    <definedName name="fffffff" localSheetId="54" hidden="1">{#N/A,#N/A,FALSE,"т17-1банки (2)"}</definedName>
    <definedName name="fffffff" localSheetId="55" hidden="1">{#N/A,#N/A,FALSE,"т17-1банки (2)"}</definedName>
    <definedName name="fffffff" localSheetId="56" hidden="1">{#N/A,#N/A,FALSE,"т17-1банки (2)"}</definedName>
    <definedName name="fffffff" localSheetId="57" hidden="1">{#N/A,#N/A,FALSE,"т17-1банки (2)"}</definedName>
    <definedName name="fffffff" localSheetId="58" hidden="1">{#N/A,#N/A,FALSE,"т17-1банки (2)"}</definedName>
    <definedName name="fffffff" localSheetId="59" hidden="1">{#N/A,#N/A,FALSE,"т17-1банки (2)"}</definedName>
    <definedName name="fffffff" localSheetId="84" hidden="1">{#N/A,#N/A,FALSE,"т17-1банки (2)"}</definedName>
    <definedName name="fffffff" localSheetId="85" hidden="1">{#N/A,#N/A,FALSE,"т17-1банки (2)"}</definedName>
    <definedName name="fffffff" localSheetId="76" hidden="1">{#N/A,#N/A,FALSE,"т17-1банки (2)"}</definedName>
    <definedName name="fffffff" localSheetId="78" hidden="1">{#N/A,#N/A,FALSE,"т17-1банки (2)"}</definedName>
    <definedName name="fffffff" localSheetId="80" hidden="1">{#N/A,#N/A,FALSE,"т17-1банки (2)"}</definedName>
    <definedName name="fffffff" localSheetId="81" hidden="1">{#N/A,#N/A,FALSE,"т17-1банки (2)"}</definedName>
    <definedName name="fffffff" localSheetId="82" hidden="1">{#N/A,#N/A,FALSE,"т17-1банки (2)"}</definedName>
    <definedName name="fffffff" localSheetId="83" hidden="1">{#N/A,#N/A,FALSE,"т17-1банки (2)"}</definedName>
    <definedName name="fffffff" localSheetId="86" hidden="1">{#N/A,#N/A,FALSE,"т17-1банки (2)"}</definedName>
    <definedName name="fffffff" localSheetId="95" hidden="1">{#N/A,#N/A,FALSE,"т17-1банки (2)"}</definedName>
    <definedName name="fffffff" localSheetId="96" hidden="1">{#N/A,#N/A,FALSE,"т17-1банки (2)"}</definedName>
    <definedName name="fffffff" localSheetId="100" hidden="1">{#N/A,#N/A,FALSE,"т17-1банки (2)"}</definedName>
    <definedName name="fffffff" localSheetId="102" hidden="1">{#N/A,#N/A,FALSE,"т17-1банки (2)"}</definedName>
    <definedName name="fffffff" localSheetId="103" hidden="1">{#N/A,#N/A,FALSE,"т17-1банки (2)"}</definedName>
    <definedName name="fffffff" localSheetId="104" hidden="1">{#N/A,#N/A,FALSE,"т17-1банки (2)"}</definedName>
    <definedName name="fffffff" localSheetId="105" hidden="1">{#N/A,#N/A,FALSE,"т17-1банки (2)"}</definedName>
    <definedName name="fffffff" localSheetId="18" hidden="1">{#N/A,#N/A,FALSE,"т17-1банки (2)"}</definedName>
    <definedName name="fffffff" localSheetId="19" hidden="1">{#N/A,#N/A,FALSE,"т17-1банки (2)"}</definedName>
    <definedName name="fffffff" localSheetId="74" hidden="1">{#N/A,#N/A,FALSE,"т17-1банки (2)"}</definedName>
    <definedName name="fffffff" localSheetId="111" hidden="1">{#N/A,#N/A,FALSE,"т17-1банки (2)"}</definedName>
    <definedName name="fffffff" hidden="1">{#N/A,#N/A,FALSE,"т17-1банки (2)"}</definedName>
    <definedName name="fffffff_1" localSheetId="1" hidden="1">{#N/A,#N/A,FALSE,"т17-1банки (2)"}</definedName>
    <definedName name="fffffff_1" localSheetId="35" hidden="1">{#N/A,#N/A,FALSE,"т17-1банки (2)"}</definedName>
    <definedName name="fffffff_1" localSheetId="36" hidden="1">{#N/A,#N/A,FALSE,"т17-1банки (2)"}</definedName>
    <definedName name="fffffff_1" localSheetId="37" hidden="1">{#N/A,#N/A,FALSE,"т17-1банки (2)"}</definedName>
    <definedName name="fffffff_1" localSheetId="38" hidden="1">{#N/A,#N/A,FALSE,"т17-1банки (2)"}</definedName>
    <definedName name="fffffff_1" localSheetId="39" hidden="1">{#N/A,#N/A,FALSE,"т17-1банки (2)"}</definedName>
    <definedName name="fffffff_1" localSheetId="40" hidden="1">{#N/A,#N/A,FALSE,"т17-1банки (2)"}</definedName>
    <definedName name="fffffff_1" localSheetId="41" hidden="1">{#N/A,#N/A,FALSE,"т17-1банки (2)"}</definedName>
    <definedName name="fffffff_1" localSheetId="42" hidden="1">{#N/A,#N/A,FALSE,"т17-1банки (2)"}</definedName>
    <definedName name="fffffff_1" localSheetId="47" hidden="1">{#N/A,#N/A,FALSE,"т17-1банки (2)"}</definedName>
    <definedName name="fffffff_1" localSheetId="53" hidden="1">{#N/A,#N/A,FALSE,"т17-1банки (2)"}</definedName>
    <definedName name="fffffff_1" localSheetId="81" hidden="1">{#N/A,#N/A,FALSE,"т17-1банки (2)"}</definedName>
    <definedName name="fffffff_1" localSheetId="96" hidden="1">{#N/A,#N/A,FALSE,"т17-1банки (2)"}</definedName>
    <definedName name="fffffff_1" localSheetId="100" hidden="1">{#N/A,#N/A,FALSE,"т17-1банки (2)"}</definedName>
    <definedName name="fffffff_1" localSheetId="103" hidden="1">{#N/A,#N/A,FALSE,"т17-1банки (2)"}</definedName>
    <definedName name="fffffff_1" localSheetId="74" hidden="1">{#N/A,#N/A,FALSE,"т17-1банки (2)"}</definedName>
    <definedName name="fffffff_1" hidden="1">{#N/A,#N/A,FALSE,"т17-1банки (2)"}</definedName>
    <definedName name="fffffff_2" localSheetId="1" hidden="1">{#N/A,#N/A,FALSE,"т17-1банки (2)"}</definedName>
    <definedName name="fffffff_2" localSheetId="35" hidden="1">{#N/A,#N/A,FALSE,"т17-1банки (2)"}</definedName>
    <definedName name="fffffff_2" localSheetId="36" hidden="1">{#N/A,#N/A,FALSE,"т17-1банки (2)"}</definedName>
    <definedName name="fffffff_2" localSheetId="37" hidden="1">{#N/A,#N/A,FALSE,"т17-1банки (2)"}</definedName>
    <definedName name="fffffff_2" localSheetId="38" hidden="1">{#N/A,#N/A,FALSE,"т17-1банки (2)"}</definedName>
    <definedName name="fffffff_2" localSheetId="39" hidden="1">{#N/A,#N/A,FALSE,"т17-1банки (2)"}</definedName>
    <definedName name="fffffff_2" localSheetId="40" hidden="1">{#N/A,#N/A,FALSE,"т17-1банки (2)"}</definedName>
    <definedName name="fffffff_2" localSheetId="41" hidden="1">{#N/A,#N/A,FALSE,"т17-1банки (2)"}</definedName>
    <definedName name="fffffff_2" localSheetId="42" hidden="1">{#N/A,#N/A,FALSE,"т17-1банки (2)"}</definedName>
    <definedName name="fffffff_2" localSheetId="47" hidden="1">{#N/A,#N/A,FALSE,"т17-1банки (2)"}</definedName>
    <definedName name="fffffff_2" localSheetId="53" hidden="1">{#N/A,#N/A,FALSE,"т17-1банки (2)"}</definedName>
    <definedName name="fffffff_2" localSheetId="81" hidden="1">{#N/A,#N/A,FALSE,"т17-1банки (2)"}</definedName>
    <definedName name="fffffff_2" localSheetId="96" hidden="1">{#N/A,#N/A,FALSE,"т17-1банки (2)"}</definedName>
    <definedName name="fffffff_2" localSheetId="100" hidden="1">{#N/A,#N/A,FALSE,"т17-1банки (2)"}</definedName>
    <definedName name="fffffff_2" localSheetId="103" hidden="1">{#N/A,#N/A,FALSE,"т17-1банки (2)"}</definedName>
    <definedName name="fffffff_2" localSheetId="74" hidden="1">{#N/A,#N/A,FALSE,"т17-1банки (2)"}</definedName>
    <definedName name="fffffff_2" hidden="1">{#N/A,#N/A,FALSE,"т17-1банки (2)"}</definedName>
    <definedName name="fgf" localSheetId="1" hidden="1">{#N/A,#N/A,FALSE,"т02бд"}</definedName>
    <definedName name="fgf" localSheetId="2" hidden="1">{#N/A,#N/A,FALSE,"т02бд"}</definedName>
    <definedName name="fgf" localSheetId="22" hidden="1">{#N/A,#N/A,FALSE,"т02бд"}</definedName>
    <definedName name="fgf" localSheetId="25" hidden="1">{#N/A,#N/A,FALSE,"т02бд"}</definedName>
    <definedName name="fgf" localSheetId="26" hidden="1">{#N/A,#N/A,FALSE,"т02бд"}</definedName>
    <definedName name="fgf" localSheetId="28" hidden="1">{#N/A,#N/A,FALSE,"т02бд"}</definedName>
    <definedName name="fgf" localSheetId="29" hidden="1">{#N/A,#N/A,FALSE,"т02бд"}</definedName>
    <definedName name="fgf" localSheetId="35" hidden="1">{#N/A,#N/A,FALSE,"т02бд"}</definedName>
    <definedName name="fgf" localSheetId="36" hidden="1">{#N/A,#N/A,FALSE,"т02бд"}</definedName>
    <definedName name="fgf" localSheetId="37" hidden="1">{#N/A,#N/A,FALSE,"т02бд"}</definedName>
    <definedName name="fgf" localSheetId="38" hidden="1">{#N/A,#N/A,FALSE,"т02бд"}</definedName>
    <definedName name="fgf" localSheetId="39" hidden="1">{#N/A,#N/A,FALSE,"т02бд"}</definedName>
    <definedName name="fgf" localSheetId="40" hidden="1">{#N/A,#N/A,FALSE,"т02бд"}</definedName>
    <definedName name="fgf" localSheetId="41" hidden="1">{#N/A,#N/A,FALSE,"т02бд"}</definedName>
    <definedName name="fgf" localSheetId="42" hidden="1">{#N/A,#N/A,FALSE,"т02бд"}</definedName>
    <definedName name="fgf" localSheetId="47" hidden="1">{#N/A,#N/A,FALSE,"т02бд"}</definedName>
    <definedName name="fgf" localSheetId="53" hidden="1">{#N/A,#N/A,FALSE,"т02бд"}</definedName>
    <definedName name="fgf" localSheetId="54" hidden="1">{#N/A,#N/A,FALSE,"т02бд"}</definedName>
    <definedName name="fgf" localSheetId="55" hidden="1">{#N/A,#N/A,FALSE,"т02бд"}</definedName>
    <definedName name="fgf" localSheetId="56" hidden="1">{#N/A,#N/A,FALSE,"т02бд"}</definedName>
    <definedName name="fgf" localSheetId="57" hidden="1">{#N/A,#N/A,FALSE,"т02бд"}</definedName>
    <definedName name="fgf" localSheetId="58" hidden="1">{#N/A,#N/A,FALSE,"т02бд"}</definedName>
    <definedName name="fgf" localSheetId="59" hidden="1">{#N/A,#N/A,FALSE,"т02бд"}</definedName>
    <definedName name="fgf" localSheetId="84" hidden="1">{#N/A,#N/A,FALSE,"т02бд"}</definedName>
    <definedName name="fgf" localSheetId="85" hidden="1">{#N/A,#N/A,FALSE,"т02бд"}</definedName>
    <definedName name="fgf" localSheetId="76" hidden="1">{#N/A,#N/A,FALSE,"т02бд"}</definedName>
    <definedName name="fgf" localSheetId="78" hidden="1">{#N/A,#N/A,FALSE,"т02бд"}</definedName>
    <definedName name="fgf" localSheetId="80" hidden="1">{#N/A,#N/A,FALSE,"т02бд"}</definedName>
    <definedName name="fgf" localSheetId="81" hidden="1">{#N/A,#N/A,FALSE,"т02бд"}</definedName>
    <definedName name="fgf" localSheetId="82" hidden="1">{#N/A,#N/A,FALSE,"т02бд"}</definedName>
    <definedName name="fgf" localSheetId="83" hidden="1">{#N/A,#N/A,FALSE,"т02бд"}</definedName>
    <definedName name="fgf" localSheetId="86" hidden="1">{#N/A,#N/A,FALSE,"т02бд"}</definedName>
    <definedName name="fgf" localSheetId="95" hidden="1">{#N/A,#N/A,FALSE,"т02бд"}</definedName>
    <definedName name="fgf" localSheetId="96" hidden="1">{#N/A,#N/A,FALSE,"т02бд"}</definedName>
    <definedName name="fgf" localSheetId="100" hidden="1">{#N/A,#N/A,FALSE,"т02бд"}</definedName>
    <definedName name="fgf" localSheetId="102" hidden="1">{#N/A,#N/A,FALSE,"т02бд"}</definedName>
    <definedName name="fgf" localSheetId="103" hidden="1">{#N/A,#N/A,FALSE,"т02бд"}</definedName>
    <definedName name="fgf" localSheetId="104" hidden="1">{#N/A,#N/A,FALSE,"т02бд"}</definedName>
    <definedName name="fgf" localSheetId="105" hidden="1">{#N/A,#N/A,FALSE,"т02бд"}</definedName>
    <definedName name="fgf" localSheetId="18" hidden="1">{#N/A,#N/A,FALSE,"т02бд"}</definedName>
    <definedName name="fgf" localSheetId="19" hidden="1">{#N/A,#N/A,FALSE,"т02бд"}</definedName>
    <definedName name="fgf" localSheetId="74" hidden="1">{#N/A,#N/A,FALSE,"т02бд"}</definedName>
    <definedName name="fgf" localSheetId="111" hidden="1">{#N/A,#N/A,FALSE,"т02бд"}</definedName>
    <definedName name="fgf" hidden="1">{#N/A,#N/A,FALSE,"т02бд"}</definedName>
    <definedName name="fgf_2" localSheetId="1" hidden="1">{#N/A,#N/A,FALSE,"т02бд"}</definedName>
    <definedName name="fgf_2" localSheetId="35" hidden="1">{#N/A,#N/A,FALSE,"т02бд"}</definedName>
    <definedName name="fgf_2" localSheetId="36" hidden="1">{#N/A,#N/A,FALSE,"т02бд"}</definedName>
    <definedName name="fgf_2" localSheetId="37" hidden="1">{#N/A,#N/A,FALSE,"т02бд"}</definedName>
    <definedName name="fgf_2" localSheetId="38" hidden="1">{#N/A,#N/A,FALSE,"т02бд"}</definedName>
    <definedName name="fgf_2" localSheetId="39" hidden="1">{#N/A,#N/A,FALSE,"т02бд"}</definedName>
    <definedName name="fgf_2" localSheetId="40" hidden="1">{#N/A,#N/A,FALSE,"т02бд"}</definedName>
    <definedName name="fgf_2" localSheetId="41" hidden="1">{#N/A,#N/A,FALSE,"т02бд"}</definedName>
    <definedName name="fgf_2" localSheetId="42" hidden="1">{#N/A,#N/A,FALSE,"т02бд"}</definedName>
    <definedName name="fgf_2" localSheetId="47" hidden="1">{#N/A,#N/A,FALSE,"т02бд"}</definedName>
    <definedName name="fgf_2" localSheetId="53" hidden="1">{#N/A,#N/A,FALSE,"т02бд"}</definedName>
    <definedName name="fgf_2" localSheetId="81" hidden="1">{#N/A,#N/A,FALSE,"т02бд"}</definedName>
    <definedName name="fgf_2" localSheetId="96" hidden="1">{#N/A,#N/A,FALSE,"т02бд"}</definedName>
    <definedName name="fgf_2" localSheetId="100" hidden="1">{#N/A,#N/A,FALSE,"т02бд"}</definedName>
    <definedName name="fgf_2" localSheetId="103" hidden="1">{#N/A,#N/A,FALSE,"т02бд"}</definedName>
    <definedName name="fgf_2" localSheetId="74" hidden="1">{#N/A,#N/A,FALSE,"т02бд"}</definedName>
    <definedName name="fgf_2" hidden="1">{#N/A,#N/A,FALSE,"т02бд"}</definedName>
    <definedName name="fgf_2_1" localSheetId="1" hidden="1">{#N/A,#N/A,FALSE,"т02бд"}</definedName>
    <definedName name="fgf_2_1" localSheetId="35" hidden="1">{#N/A,#N/A,FALSE,"т02бд"}</definedName>
    <definedName name="fgf_2_1" localSheetId="36" hidden="1">{#N/A,#N/A,FALSE,"т02бд"}</definedName>
    <definedName name="fgf_2_1" localSheetId="37" hidden="1">{#N/A,#N/A,FALSE,"т02бд"}</definedName>
    <definedName name="fgf_2_1" localSheetId="38" hidden="1">{#N/A,#N/A,FALSE,"т02бд"}</definedName>
    <definedName name="fgf_2_1" localSheetId="39" hidden="1">{#N/A,#N/A,FALSE,"т02бд"}</definedName>
    <definedName name="fgf_2_1" localSheetId="40" hidden="1">{#N/A,#N/A,FALSE,"т02бд"}</definedName>
    <definedName name="fgf_2_1" localSheetId="41" hidden="1">{#N/A,#N/A,FALSE,"т02бд"}</definedName>
    <definedName name="fgf_2_1" localSheetId="42" hidden="1">{#N/A,#N/A,FALSE,"т02бд"}</definedName>
    <definedName name="fgf_2_1" localSheetId="47" hidden="1">{#N/A,#N/A,FALSE,"т02бд"}</definedName>
    <definedName name="fgf_2_1" localSheetId="53" hidden="1">{#N/A,#N/A,FALSE,"т02бд"}</definedName>
    <definedName name="fgf_2_1" localSheetId="81" hidden="1">{#N/A,#N/A,FALSE,"т02бд"}</definedName>
    <definedName name="fgf_2_1" localSheetId="96" hidden="1">{#N/A,#N/A,FALSE,"т02бд"}</definedName>
    <definedName name="fgf_2_1" localSheetId="100" hidden="1">{#N/A,#N/A,FALSE,"т02бд"}</definedName>
    <definedName name="fgf_2_1" localSheetId="103" hidden="1">{#N/A,#N/A,FALSE,"т02бд"}</definedName>
    <definedName name="fgf_2_1" localSheetId="74" hidden="1">{#N/A,#N/A,FALSE,"т02бд"}</definedName>
    <definedName name="fgf_2_1" hidden="1">{#N/A,#N/A,FALSE,"т02бд"}</definedName>
    <definedName name="fgfgf" localSheetId="1" hidden="1">{#N/A,#N/A,FALSE,"т02бд"}</definedName>
    <definedName name="fgfgf" localSheetId="2" hidden="1">{#N/A,#N/A,FALSE,"т02бд"}</definedName>
    <definedName name="fgfgf" localSheetId="22" hidden="1">{#N/A,#N/A,FALSE,"т02бд"}</definedName>
    <definedName name="fgfgf" localSheetId="25" hidden="1">{#N/A,#N/A,FALSE,"т02бд"}</definedName>
    <definedName name="fgfgf" localSheetId="26" hidden="1">{#N/A,#N/A,FALSE,"т02бд"}</definedName>
    <definedName name="fgfgf" localSheetId="28" hidden="1">{#N/A,#N/A,FALSE,"т02бд"}</definedName>
    <definedName name="fgfgf" localSheetId="29" hidden="1">{#N/A,#N/A,FALSE,"т02бд"}</definedName>
    <definedName name="fgfgf" localSheetId="35" hidden="1">{#N/A,#N/A,FALSE,"т02бд"}</definedName>
    <definedName name="fgfgf" localSheetId="36" hidden="1">{#N/A,#N/A,FALSE,"т02бд"}</definedName>
    <definedName name="fgfgf" localSheetId="37" hidden="1">{#N/A,#N/A,FALSE,"т02бд"}</definedName>
    <definedName name="fgfgf" localSheetId="38" hidden="1">{#N/A,#N/A,FALSE,"т02бд"}</definedName>
    <definedName name="fgfgf" localSheetId="39" hidden="1">{#N/A,#N/A,FALSE,"т02бд"}</definedName>
    <definedName name="fgfgf" localSheetId="40" hidden="1">{#N/A,#N/A,FALSE,"т02бд"}</definedName>
    <definedName name="fgfgf" localSheetId="41" hidden="1">{#N/A,#N/A,FALSE,"т02бд"}</definedName>
    <definedName name="fgfgf" localSheetId="42" hidden="1">{#N/A,#N/A,FALSE,"т02бд"}</definedName>
    <definedName name="fgfgf" localSheetId="47" hidden="1">{#N/A,#N/A,FALSE,"т02бд"}</definedName>
    <definedName name="fgfgf" localSheetId="53" hidden="1">{#N/A,#N/A,FALSE,"т02бд"}</definedName>
    <definedName name="fgfgf" localSheetId="54" hidden="1">{#N/A,#N/A,FALSE,"т02бд"}</definedName>
    <definedName name="fgfgf" localSheetId="55" hidden="1">{#N/A,#N/A,FALSE,"т02бд"}</definedName>
    <definedName name="fgfgf" localSheetId="56" hidden="1">{#N/A,#N/A,FALSE,"т02бд"}</definedName>
    <definedName name="fgfgf" localSheetId="57" hidden="1">{#N/A,#N/A,FALSE,"т02бд"}</definedName>
    <definedName name="fgfgf" localSheetId="58" hidden="1">{#N/A,#N/A,FALSE,"т02бд"}</definedName>
    <definedName name="fgfgf" localSheetId="59" hidden="1">{#N/A,#N/A,FALSE,"т02бд"}</definedName>
    <definedName name="fgfgf" localSheetId="61" hidden="1">{#N/A,#N/A,FALSE,"т02бд"}</definedName>
    <definedName name="fgfgf" localSheetId="62" hidden="1">{#N/A,#N/A,FALSE,"т02бд"}</definedName>
    <definedName name="fgfgf" localSheetId="63" hidden="1">{#N/A,#N/A,FALSE,"т02бд"}</definedName>
    <definedName name="fgfgf" localSheetId="84" hidden="1">{#N/A,#N/A,FALSE,"т02бд"}</definedName>
    <definedName name="fgfgf" localSheetId="85" hidden="1">{#N/A,#N/A,FALSE,"т02бд"}</definedName>
    <definedName name="fgfgf" localSheetId="76" hidden="1">{#N/A,#N/A,FALSE,"т02бд"}</definedName>
    <definedName name="fgfgf" localSheetId="78" hidden="1">{#N/A,#N/A,FALSE,"т02бд"}</definedName>
    <definedName name="fgfgf" localSheetId="80" hidden="1">{#N/A,#N/A,FALSE,"т02бд"}</definedName>
    <definedName name="fgfgf" localSheetId="81" hidden="1">{#N/A,#N/A,FALSE,"т02бд"}</definedName>
    <definedName name="fgfgf" localSheetId="82" hidden="1">{#N/A,#N/A,FALSE,"т02бд"}</definedName>
    <definedName name="fgfgf" localSheetId="83" hidden="1">{#N/A,#N/A,FALSE,"т02бд"}</definedName>
    <definedName name="fgfgf" localSheetId="86" hidden="1">{#N/A,#N/A,FALSE,"т02бд"}</definedName>
    <definedName name="fgfgf" localSheetId="95" hidden="1">{#N/A,#N/A,FALSE,"т02бд"}</definedName>
    <definedName name="fgfgf" localSheetId="96" hidden="1">{#N/A,#N/A,FALSE,"т02бд"}</definedName>
    <definedName name="fgfgf" localSheetId="100" hidden="1">{#N/A,#N/A,FALSE,"т02бд"}</definedName>
    <definedName name="fgfgf" localSheetId="102" hidden="1">{#N/A,#N/A,FALSE,"т02бд"}</definedName>
    <definedName name="fgfgf" localSheetId="103" hidden="1">{#N/A,#N/A,FALSE,"т02бд"}</definedName>
    <definedName name="fgfgf" localSheetId="104" hidden="1">{#N/A,#N/A,FALSE,"т02бд"}</definedName>
    <definedName name="fgfgf" localSheetId="105" hidden="1">{#N/A,#N/A,FALSE,"т02бд"}</definedName>
    <definedName name="fgfgf" localSheetId="18" hidden="1">{#N/A,#N/A,FALSE,"т02бд"}</definedName>
    <definedName name="fgfgf" localSheetId="19" hidden="1">{#N/A,#N/A,FALSE,"т02бд"}</definedName>
    <definedName name="fgfgf" localSheetId="74" hidden="1">{#N/A,#N/A,FALSE,"т02бд"}</definedName>
    <definedName name="fgfgf" localSheetId="111" hidden="1">{#N/A,#N/A,FALSE,"т02бд"}</definedName>
    <definedName name="fgfgf" hidden="1">{#N/A,#N/A,FALSE,"т02бд"}</definedName>
    <definedName name="fgfgf_2" localSheetId="1" hidden="1">{#N/A,#N/A,FALSE,"т02бд"}</definedName>
    <definedName name="fgfgf_2" localSheetId="35" hidden="1">{#N/A,#N/A,FALSE,"т02бд"}</definedName>
    <definedName name="fgfgf_2" localSheetId="36" hidden="1">{#N/A,#N/A,FALSE,"т02бд"}</definedName>
    <definedName name="fgfgf_2" localSheetId="37" hidden="1">{#N/A,#N/A,FALSE,"т02бд"}</definedName>
    <definedName name="fgfgf_2" localSheetId="38" hidden="1">{#N/A,#N/A,FALSE,"т02бд"}</definedName>
    <definedName name="fgfgf_2" localSheetId="39" hidden="1">{#N/A,#N/A,FALSE,"т02бд"}</definedName>
    <definedName name="fgfgf_2" localSheetId="40" hidden="1">{#N/A,#N/A,FALSE,"т02бд"}</definedName>
    <definedName name="fgfgf_2" localSheetId="41" hidden="1">{#N/A,#N/A,FALSE,"т02бд"}</definedName>
    <definedName name="fgfgf_2" localSheetId="42" hidden="1">{#N/A,#N/A,FALSE,"т02бд"}</definedName>
    <definedName name="fgfgf_2" localSheetId="47" hidden="1">{#N/A,#N/A,FALSE,"т02бд"}</definedName>
    <definedName name="fgfgf_2" localSheetId="53" hidden="1">{#N/A,#N/A,FALSE,"т02бд"}</definedName>
    <definedName name="fgfgf_2" localSheetId="81" hidden="1">{#N/A,#N/A,FALSE,"т02бд"}</definedName>
    <definedName name="fgfgf_2" localSheetId="96" hidden="1">{#N/A,#N/A,FALSE,"т02бд"}</definedName>
    <definedName name="fgfgf_2" localSheetId="100" hidden="1">{#N/A,#N/A,FALSE,"т02бд"}</definedName>
    <definedName name="fgfgf_2" localSheetId="103" hidden="1">{#N/A,#N/A,FALSE,"т02бд"}</definedName>
    <definedName name="fgfgf_2" localSheetId="74" hidden="1">{#N/A,#N/A,FALSE,"т02бд"}</definedName>
    <definedName name="fgfgf_2" hidden="1">{#N/A,#N/A,FALSE,"т02бд"}</definedName>
    <definedName name="fgfgf_2_1" localSheetId="1" hidden="1">{#N/A,#N/A,FALSE,"т02бд"}</definedName>
    <definedName name="fgfgf_2_1" localSheetId="35" hidden="1">{#N/A,#N/A,FALSE,"т02бд"}</definedName>
    <definedName name="fgfgf_2_1" localSheetId="36" hidden="1">{#N/A,#N/A,FALSE,"т02бд"}</definedName>
    <definedName name="fgfgf_2_1" localSheetId="37" hidden="1">{#N/A,#N/A,FALSE,"т02бд"}</definedName>
    <definedName name="fgfgf_2_1" localSheetId="38" hidden="1">{#N/A,#N/A,FALSE,"т02бд"}</definedName>
    <definedName name="fgfgf_2_1" localSheetId="39" hidden="1">{#N/A,#N/A,FALSE,"т02бд"}</definedName>
    <definedName name="fgfgf_2_1" localSheetId="40" hidden="1">{#N/A,#N/A,FALSE,"т02бд"}</definedName>
    <definedName name="fgfgf_2_1" localSheetId="41" hidden="1">{#N/A,#N/A,FALSE,"т02бд"}</definedName>
    <definedName name="fgfgf_2_1" localSheetId="42" hidden="1">{#N/A,#N/A,FALSE,"т02бд"}</definedName>
    <definedName name="fgfgf_2_1" localSheetId="47" hidden="1">{#N/A,#N/A,FALSE,"т02бд"}</definedName>
    <definedName name="fgfgf_2_1" localSheetId="53" hidden="1">{#N/A,#N/A,FALSE,"т02бд"}</definedName>
    <definedName name="fgfgf_2_1" localSheetId="81" hidden="1">{#N/A,#N/A,FALSE,"т02бд"}</definedName>
    <definedName name="fgfgf_2_1" localSheetId="96" hidden="1">{#N/A,#N/A,FALSE,"т02бд"}</definedName>
    <definedName name="fgfgf_2_1" localSheetId="100" hidden="1">{#N/A,#N/A,FALSE,"т02бд"}</definedName>
    <definedName name="fgfgf_2_1" localSheetId="103" hidden="1">{#N/A,#N/A,FALSE,"т02бд"}</definedName>
    <definedName name="fgfgf_2_1" localSheetId="74" hidden="1">{#N/A,#N/A,FALSE,"т02бд"}</definedName>
    <definedName name="fgfgf_2_1" hidden="1">{#N/A,#N/A,FALSE,"т02бд"}</definedName>
    <definedName name="fgfgfgfgfgf" localSheetId="1" hidden="1">{#N/A,#N/A,FALSE,"т02бд"}</definedName>
    <definedName name="fgfgfgfgfgf" localSheetId="2" hidden="1">{#N/A,#N/A,FALSE,"т02бд"}</definedName>
    <definedName name="fgfgfgfgfgf" localSheetId="22" hidden="1">{#N/A,#N/A,FALSE,"т02бд"}</definedName>
    <definedName name="fgfgfgfgfgf" localSheetId="25" hidden="1">{#N/A,#N/A,FALSE,"т02бд"}</definedName>
    <definedName name="fgfgfgfgfgf" localSheetId="26" hidden="1">{#N/A,#N/A,FALSE,"т02бд"}</definedName>
    <definedName name="fgfgfgfgfgf" localSheetId="28" hidden="1">{#N/A,#N/A,FALSE,"т02бд"}</definedName>
    <definedName name="fgfgfgfgfgf" localSheetId="29" hidden="1">{#N/A,#N/A,FALSE,"т02бд"}</definedName>
    <definedName name="fgfgfgfgfgf" localSheetId="35" hidden="1">{#N/A,#N/A,FALSE,"т02бд"}</definedName>
    <definedName name="fgfgfgfgfgf" localSheetId="36" hidden="1">{#N/A,#N/A,FALSE,"т02бд"}</definedName>
    <definedName name="fgfgfgfgfgf" localSheetId="37" hidden="1">{#N/A,#N/A,FALSE,"т02бд"}</definedName>
    <definedName name="fgfgfgfgfgf" localSheetId="38" hidden="1">{#N/A,#N/A,FALSE,"т02бд"}</definedName>
    <definedName name="fgfgfgfgfgf" localSheetId="39" hidden="1">{#N/A,#N/A,FALSE,"т02бд"}</definedName>
    <definedName name="fgfgfgfgfgf" localSheetId="40" hidden="1">{#N/A,#N/A,FALSE,"т02бд"}</definedName>
    <definedName name="fgfgfgfgfgf" localSheetId="41" hidden="1">{#N/A,#N/A,FALSE,"т02бд"}</definedName>
    <definedName name="fgfgfgfgfgf" localSheetId="42" hidden="1">{#N/A,#N/A,FALSE,"т02бд"}</definedName>
    <definedName name="fgfgfgfgfgf" localSheetId="47" hidden="1">{#N/A,#N/A,FALSE,"т02бд"}</definedName>
    <definedName name="fgfgfgfgfgf" localSheetId="53" hidden="1">{#N/A,#N/A,FALSE,"т02бд"}</definedName>
    <definedName name="fgfgfgfgfgf" localSheetId="54" hidden="1">{#N/A,#N/A,FALSE,"т02бд"}</definedName>
    <definedName name="fgfgfgfgfgf" localSheetId="55" hidden="1">{#N/A,#N/A,FALSE,"т02бд"}</definedName>
    <definedName name="fgfgfgfgfgf" localSheetId="56" hidden="1">{#N/A,#N/A,FALSE,"т02бд"}</definedName>
    <definedName name="fgfgfgfgfgf" localSheetId="57" hidden="1">{#N/A,#N/A,FALSE,"т02бд"}</definedName>
    <definedName name="fgfgfgfgfgf" localSheetId="58" hidden="1">{#N/A,#N/A,FALSE,"т02бд"}</definedName>
    <definedName name="fgfgfgfgfgf" localSheetId="59" hidden="1">{#N/A,#N/A,FALSE,"т02бд"}</definedName>
    <definedName name="fgfgfgfgfgf" localSheetId="84" hidden="1">{#N/A,#N/A,FALSE,"т02бд"}</definedName>
    <definedName name="fgfgfgfgfgf" localSheetId="85" hidden="1">{#N/A,#N/A,FALSE,"т02бд"}</definedName>
    <definedName name="fgfgfgfgfgf" localSheetId="76" hidden="1">{#N/A,#N/A,FALSE,"т02бд"}</definedName>
    <definedName name="fgfgfgfgfgf" localSheetId="78" hidden="1">{#N/A,#N/A,FALSE,"т02бд"}</definedName>
    <definedName name="fgfgfgfgfgf" localSheetId="80" hidden="1">{#N/A,#N/A,FALSE,"т02бд"}</definedName>
    <definedName name="fgfgfgfgfgf" localSheetId="81" hidden="1">{#N/A,#N/A,FALSE,"т02бд"}</definedName>
    <definedName name="fgfgfgfgfgf" localSheetId="82" hidden="1">{#N/A,#N/A,FALSE,"т02бд"}</definedName>
    <definedName name="fgfgfgfgfgf" localSheetId="83" hidden="1">{#N/A,#N/A,FALSE,"т02бд"}</definedName>
    <definedName name="fgfgfgfgfgf" localSheetId="86" hidden="1">{#N/A,#N/A,FALSE,"т02бд"}</definedName>
    <definedName name="fgfgfgfgfgf" localSheetId="95" hidden="1">{#N/A,#N/A,FALSE,"т02бд"}</definedName>
    <definedName name="fgfgfgfgfgf" localSheetId="96" hidden="1">{#N/A,#N/A,FALSE,"т02бд"}</definedName>
    <definedName name="fgfgfgfgfgf" localSheetId="100" hidden="1">{#N/A,#N/A,FALSE,"т02бд"}</definedName>
    <definedName name="fgfgfgfgfgf" localSheetId="102" hidden="1">{#N/A,#N/A,FALSE,"т02бд"}</definedName>
    <definedName name="fgfgfgfgfgf" localSheetId="103" hidden="1">{#N/A,#N/A,FALSE,"т02бд"}</definedName>
    <definedName name="fgfgfgfgfgf" localSheetId="104" hidden="1">{#N/A,#N/A,FALSE,"т02бд"}</definedName>
    <definedName name="fgfgfgfgfgf" localSheetId="105" hidden="1">{#N/A,#N/A,FALSE,"т02бд"}</definedName>
    <definedName name="fgfgfgfgfgf" localSheetId="18" hidden="1">{#N/A,#N/A,FALSE,"т02бд"}</definedName>
    <definedName name="fgfgfgfgfgf" localSheetId="19" hidden="1">{#N/A,#N/A,FALSE,"т02бд"}</definedName>
    <definedName name="fgfgfgfgfgf" localSheetId="74" hidden="1">{#N/A,#N/A,FALSE,"т02бд"}</definedName>
    <definedName name="fgfgfgfgfgf" localSheetId="111" hidden="1">{#N/A,#N/A,FALSE,"т02бд"}</definedName>
    <definedName name="fgfgfgfgfgf" hidden="1">{#N/A,#N/A,FALSE,"т02бд"}</definedName>
    <definedName name="fgfgfgfgfgf_2" localSheetId="1" hidden="1">{#N/A,#N/A,FALSE,"т02бд"}</definedName>
    <definedName name="fgfgfgfgfgf_2" localSheetId="35" hidden="1">{#N/A,#N/A,FALSE,"т02бд"}</definedName>
    <definedName name="fgfgfgfgfgf_2" localSheetId="36" hidden="1">{#N/A,#N/A,FALSE,"т02бд"}</definedName>
    <definedName name="fgfgfgfgfgf_2" localSheetId="37" hidden="1">{#N/A,#N/A,FALSE,"т02бд"}</definedName>
    <definedName name="fgfgfgfgfgf_2" localSheetId="38" hidden="1">{#N/A,#N/A,FALSE,"т02бд"}</definedName>
    <definedName name="fgfgfgfgfgf_2" localSheetId="39" hidden="1">{#N/A,#N/A,FALSE,"т02бд"}</definedName>
    <definedName name="fgfgfgfgfgf_2" localSheetId="40" hidden="1">{#N/A,#N/A,FALSE,"т02бд"}</definedName>
    <definedName name="fgfgfgfgfgf_2" localSheetId="41" hidden="1">{#N/A,#N/A,FALSE,"т02бд"}</definedName>
    <definedName name="fgfgfgfgfgf_2" localSheetId="42" hidden="1">{#N/A,#N/A,FALSE,"т02бд"}</definedName>
    <definedName name="fgfgfgfgfgf_2" localSheetId="47" hidden="1">{#N/A,#N/A,FALSE,"т02бд"}</definedName>
    <definedName name="fgfgfgfgfgf_2" localSheetId="53" hidden="1">{#N/A,#N/A,FALSE,"т02бд"}</definedName>
    <definedName name="fgfgfgfgfgf_2" localSheetId="81" hidden="1">{#N/A,#N/A,FALSE,"т02бд"}</definedName>
    <definedName name="fgfgfgfgfgf_2" localSheetId="96" hidden="1">{#N/A,#N/A,FALSE,"т02бд"}</definedName>
    <definedName name="fgfgfgfgfgf_2" localSheetId="100" hidden="1">{#N/A,#N/A,FALSE,"т02бд"}</definedName>
    <definedName name="fgfgfgfgfgf_2" localSheetId="103" hidden="1">{#N/A,#N/A,FALSE,"т02бд"}</definedName>
    <definedName name="fgfgfgfgfgf_2" localSheetId="74" hidden="1">{#N/A,#N/A,FALSE,"т02бд"}</definedName>
    <definedName name="fgfgfgfgfgf_2" hidden="1">{#N/A,#N/A,FALSE,"т02бд"}</definedName>
    <definedName name="fgfgfgfgfgf_2_1" localSheetId="1" hidden="1">{#N/A,#N/A,FALSE,"т02бд"}</definedName>
    <definedName name="fgfgfgfgfgf_2_1" localSheetId="35" hidden="1">{#N/A,#N/A,FALSE,"т02бд"}</definedName>
    <definedName name="fgfgfgfgfgf_2_1" localSheetId="36" hidden="1">{#N/A,#N/A,FALSE,"т02бд"}</definedName>
    <definedName name="fgfgfgfgfgf_2_1" localSheetId="37" hidden="1">{#N/A,#N/A,FALSE,"т02бд"}</definedName>
    <definedName name="fgfgfgfgfgf_2_1" localSheetId="38" hidden="1">{#N/A,#N/A,FALSE,"т02бд"}</definedName>
    <definedName name="fgfgfgfgfgf_2_1" localSheetId="39" hidden="1">{#N/A,#N/A,FALSE,"т02бд"}</definedName>
    <definedName name="fgfgfgfgfgf_2_1" localSheetId="40" hidden="1">{#N/A,#N/A,FALSE,"т02бд"}</definedName>
    <definedName name="fgfgfgfgfgf_2_1" localSheetId="41" hidden="1">{#N/A,#N/A,FALSE,"т02бд"}</definedName>
    <definedName name="fgfgfgfgfgf_2_1" localSheetId="42" hidden="1">{#N/A,#N/A,FALSE,"т02бд"}</definedName>
    <definedName name="fgfgfgfgfgf_2_1" localSheetId="47" hidden="1">{#N/A,#N/A,FALSE,"т02бд"}</definedName>
    <definedName name="fgfgfgfgfgf_2_1" localSheetId="53" hidden="1">{#N/A,#N/A,FALSE,"т02бд"}</definedName>
    <definedName name="fgfgfgfgfgf_2_1" localSheetId="81" hidden="1">{#N/A,#N/A,FALSE,"т02бд"}</definedName>
    <definedName name="fgfgfgfgfgf_2_1" localSheetId="96" hidden="1">{#N/A,#N/A,FALSE,"т02бд"}</definedName>
    <definedName name="fgfgfgfgfgf_2_1" localSheetId="100" hidden="1">{#N/A,#N/A,FALSE,"т02бд"}</definedName>
    <definedName name="fgfgfgfgfgf_2_1" localSheetId="103" hidden="1">{#N/A,#N/A,FALSE,"т02бд"}</definedName>
    <definedName name="fgfgfgfgfgf_2_1" localSheetId="74" hidden="1">{#N/A,#N/A,FALSE,"т02бд"}</definedName>
    <definedName name="fgfgfgfgfgf_2_1" hidden="1">{#N/A,#N/A,FALSE,"т02бд"}</definedName>
    <definedName name="fgk" localSheetId="1" hidden="1">{#N/A,#N/A,FALSE,"т17-1банки (2)"}</definedName>
    <definedName name="fgk" localSheetId="2" hidden="1">{#N/A,#N/A,FALSE,"т17-1банки (2)"}</definedName>
    <definedName name="fgk" localSheetId="22" hidden="1">{#N/A,#N/A,FALSE,"т17-1банки (2)"}</definedName>
    <definedName name="fgk" localSheetId="25" hidden="1">{#N/A,#N/A,FALSE,"т17-1банки (2)"}</definedName>
    <definedName name="fgk" localSheetId="26" hidden="1">{#N/A,#N/A,FALSE,"т17-1банки (2)"}</definedName>
    <definedName name="fgk" localSheetId="28" hidden="1">{#N/A,#N/A,FALSE,"т17-1банки (2)"}</definedName>
    <definedName name="fgk" localSheetId="29" hidden="1">{#N/A,#N/A,FALSE,"т17-1банки (2)"}</definedName>
    <definedName name="fgk" localSheetId="35" hidden="1">{#N/A,#N/A,FALSE,"т17-1банки (2)"}</definedName>
    <definedName name="fgk" localSheetId="36" hidden="1">{#N/A,#N/A,FALSE,"т17-1банки (2)"}</definedName>
    <definedName name="fgk" localSheetId="37" hidden="1">{#N/A,#N/A,FALSE,"т17-1банки (2)"}</definedName>
    <definedName name="fgk" localSheetId="38" hidden="1">{#N/A,#N/A,FALSE,"т17-1банки (2)"}</definedName>
    <definedName name="fgk" localSheetId="39" hidden="1">{#N/A,#N/A,FALSE,"т17-1банки (2)"}</definedName>
    <definedName name="fgk" localSheetId="40" hidden="1">{#N/A,#N/A,FALSE,"т17-1банки (2)"}</definedName>
    <definedName name="fgk" localSheetId="41" hidden="1">{#N/A,#N/A,FALSE,"т17-1банки (2)"}</definedName>
    <definedName name="fgk" localSheetId="42" hidden="1">{#N/A,#N/A,FALSE,"т17-1банки (2)"}</definedName>
    <definedName name="fgk" localSheetId="47" hidden="1">{#N/A,#N/A,FALSE,"т17-1банки (2)"}</definedName>
    <definedName name="fgk" localSheetId="53" hidden="1">{#N/A,#N/A,FALSE,"т17-1банки (2)"}</definedName>
    <definedName name="fgk" localSheetId="54" hidden="1">{#N/A,#N/A,FALSE,"т17-1банки (2)"}</definedName>
    <definedName name="fgk" localSheetId="55" hidden="1">{#N/A,#N/A,FALSE,"т17-1банки (2)"}</definedName>
    <definedName name="fgk" localSheetId="56" hidden="1">{#N/A,#N/A,FALSE,"т17-1банки (2)"}</definedName>
    <definedName name="fgk" localSheetId="57" hidden="1">{#N/A,#N/A,FALSE,"т17-1банки (2)"}</definedName>
    <definedName name="fgk" localSheetId="58" hidden="1">{#N/A,#N/A,FALSE,"т17-1банки (2)"}</definedName>
    <definedName name="fgk" localSheetId="59" hidden="1">{#N/A,#N/A,FALSE,"т17-1банки (2)"}</definedName>
    <definedName name="fgk" localSheetId="84" hidden="1">{#N/A,#N/A,FALSE,"т17-1банки (2)"}</definedName>
    <definedName name="fgk" localSheetId="76" hidden="1">{#N/A,#N/A,FALSE,"т17-1банки (2)"}</definedName>
    <definedName name="fgk" localSheetId="78" hidden="1">{#N/A,#N/A,FALSE,"т17-1банки (2)"}</definedName>
    <definedName name="fgk" localSheetId="80" hidden="1">{#N/A,#N/A,FALSE,"т17-1банки (2)"}</definedName>
    <definedName name="fgk" localSheetId="81" hidden="1">{#N/A,#N/A,FALSE,"т17-1банки (2)"}</definedName>
    <definedName name="fgk" localSheetId="82" hidden="1">{#N/A,#N/A,FALSE,"т17-1банки (2)"}</definedName>
    <definedName name="fgk" localSheetId="83" hidden="1">{#N/A,#N/A,FALSE,"т17-1банки (2)"}</definedName>
    <definedName name="fgk" localSheetId="86" hidden="1">{#N/A,#N/A,FALSE,"т17-1банки (2)"}</definedName>
    <definedName name="fgk" localSheetId="95" hidden="1">{#N/A,#N/A,FALSE,"т17-1банки (2)"}</definedName>
    <definedName name="fgk" localSheetId="96" hidden="1">{#N/A,#N/A,FALSE,"т17-1банки (2)"}</definedName>
    <definedName name="fgk" localSheetId="100" hidden="1">{#N/A,#N/A,FALSE,"т17-1банки (2)"}</definedName>
    <definedName name="fgk" localSheetId="102" hidden="1">{#N/A,#N/A,FALSE,"т17-1банки (2)"}</definedName>
    <definedName name="fgk" localSheetId="103" hidden="1">{#N/A,#N/A,FALSE,"т17-1банки (2)"}</definedName>
    <definedName name="fgk" localSheetId="104" hidden="1">{#N/A,#N/A,FALSE,"т17-1банки (2)"}</definedName>
    <definedName name="fgk" localSheetId="18" hidden="1">{#N/A,#N/A,FALSE,"т17-1банки (2)"}</definedName>
    <definedName name="fgk" localSheetId="19" hidden="1">{#N/A,#N/A,FALSE,"т17-1банки (2)"}</definedName>
    <definedName name="fgk" localSheetId="74" hidden="1">{#N/A,#N/A,FALSE,"т17-1банки (2)"}</definedName>
    <definedName name="fgk" hidden="1">{#N/A,#N/A,FALSE,"т17-1банки (2)"}</definedName>
    <definedName name="fgk_2" localSheetId="1" hidden="1">{#N/A,#N/A,FALSE,"т17-1банки (2)"}</definedName>
    <definedName name="fgk_2" localSheetId="35" hidden="1">{#N/A,#N/A,FALSE,"т17-1банки (2)"}</definedName>
    <definedName name="fgk_2" localSheetId="36" hidden="1">{#N/A,#N/A,FALSE,"т17-1банки (2)"}</definedName>
    <definedName name="fgk_2" localSheetId="37" hidden="1">{#N/A,#N/A,FALSE,"т17-1банки (2)"}</definedName>
    <definedName name="fgk_2" localSheetId="38" hidden="1">{#N/A,#N/A,FALSE,"т17-1банки (2)"}</definedName>
    <definedName name="fgk_2" localSheetId="39" hidden="1">{#N/A,#N/A,FALSE,"т17-1банки (2)"}</definedName>
    <definedName name="fgk_2" localSheetId="40" hidden="1">{#N/A,#N/A,FALSE,"т17-1банки (2)"}</definedName>
    <definedName name="fgk_2" localSheetId="41" hidden="1">{#N/A,#N/A,FALSE,"т17-1банки (2)"}</definedName>
    <definedName name="fgk_2" localSheetId="42" hidden="1">{#N/A,#N/A,FALSE,"т17-1банки (2)"}</definedName>
    <definedName name="fgk_2" localSheetId="47" hidden="1">{#N/A,#N/A,FALSE,"т17-1банки (2)"}</definedName>
    <definedName name="fgk_2" localSheetId="53" hidden="1">{#N/A,#N/A,FALSE,"т17-1банки (2)"}</definedName>
    <definedName name="fgk_2" localSheetId="81" hidden="1">{#N/A,#N/A,FALSE,"т17-1банки (2)"}</definedName>
    <definedName name="fgk_2" localSheetId="96" hidden="1">{#N/A,#N/A,FALSE,"т17-1банки (2)"}</definedName>
    <definedName name="fgk_2" localSheetId="100" hidden="1">{#N/A,#N/A,FALSE,"т17-1банки (2)"}</definedName>
    <definedName name="fgk_2" localSheetId="103" hidden="1">{#N/A,#N/A,FALSE,"т17-1банки (2)"}</definedName>
    <definedName name="fgk_2" localSheetId="74" hidden="1">{#N/A,#N/A,FALSE,"т17-1банки (2)"}</definedName>
    <definedName name="fgk_2" hidden="1">{#N/A,#N/A,FALSE,"т17-1банки (2)"}</definedName>
    <definedName name="fgk_2_1" localSheetId="1" hidden="1">{#N/A,#N/A,FALSE,"т17-1банки (2)"}</definedName>
    <definedName name="fgk_2_1" localSheetId="35" hidden="1">{#N/A,#N/A,FALSE,"т17-1банки (2)"}</definedName>
    <definedName name="fgk_2_1" localSheetId="36" hidden="1">{#N/A,#N/A,FALSE,"т17-1банки (2)"}</definedName>
    <definedName name="fgk_2_1" localSheetId="37" hidden="1">{#N/A,#N/A,FALSE,"т17-1банки (2)"}</definedName>
    <definedName name="fgk_2_1" localSheetId="38" hidden="1">{#N/A,#N/A,FALSE,"т17-1банки (2)"}</definedName>
    <definedName name="fgk_2_1" localSheetId="39" hidden="1">{#N/A,#N/A,FALSE,"т17-1банки (2)"}</definedName>
    <definedName name="fgk_2_1" localSheetId="40" hidden="1">{#N/A,#N/A,FALSE,"т17-1банки (2)"}</definedName>
    <definedName name="fgk_2_1" localSheetId="41" hidden="1">{#N/A,#N/A,FALSE,"т17-1банки (2)"}</definedName>
    <definedName name="fgk_2_1" localSheetId="42" hidden="1">{#N/A,#N/A,FALSE,"т17-1банки (2)"}</definedName>
    <definedName name="fgk_2_1" localSheetId="47" hidden="1">{#N/A,#N/A,FALSE,"т17-1банки (2)"}</definedName>
    <definedName name="fgk_2_1" localSheetId="53" hidden="1">{#N/A,#N/A,FALSE,"т17-1банки (2)"}</definedName>
    <definedName name="fgk_2_1" localSheetId="81" hidden="1">{#N/A,#N/A,FALSE,"т17-1банки (2)"}</definedName>
    <definedName name="fgk_2_1" localSheetId="96" hidden="1">{#N/A,#N/A,FALSE,"т17-1банки (2)"}</definedName>
    <definedName name="fgk_2_1" localSheetId="100" hidden="1">{#N/A,#N/A,FALSE,"т17-1банки (2)"}</definedName>
    <definedName name="fgk_2_1" localSheetId="103" hidden="1">{#N/A,#N/A,FALSE,"т17-1банки (2)"}</definedName>
    <definedName name="fgk_2_1" localSheetId="74" hidden="1">{#N/A,#N/A,FALSE,"т17-1банки (2)"}</definedName>
    <definedName name="fgk_2_1" hidden="1">{#N/A,#N/A,FALSE,"т17-1банки (2)"}</definedName>
    <definedName name="fgkf" localSheetId="1" hidden="1">{#N/A,#N/A,FALSE,"т02бд"}</definedName>
    <definedName name="fgkf" localSheetId="2" hidden="1">{#N/A,#N/A,FALSE,"т02бд"}</definedName>
    <definedName name="fgkf" localSheetId="22" hidden="1">{#N/A,#N/A,FALSE,"т02бд"}</definedName>
    <definedName name="fgkf" localSheetId="25" hidden="1">{#N/A,#N/A,FALSE,"т02бд"}</definedName>
    <definedName name="fgkf" localSheetId="26" hidden="1">{#N/A,#N/A,FALSE,"т02бд"}</definedName>
    <definedName name="fgkf" localSheetId="28" hidden="1">{#N/A,#N/A,FALSE,"т02бд"}</definedName>
    <definedName name="fgkf" localSheetId="29" hidden="1">{#N/A,#N/A,FALSE,"т02бд"}</definedName>
    <definedName name="fgkf" localSheetId="35" hidden="1">{#N/A,#N/A,FALSE,"т02бд"}</definedName>
    <definedName name="fgkf" localSheetId="36" hidden="1">{#N/A,#N/A,FALSE,"т02бд"}</definedName>
    <definedName name="fgkf" localSheetId="37" hidden="1">{#N/A,#N/A,FALSE,"т02бд"}</definedName>
    <definedName name="fgkf" localSheetId="38" hidden="1">{#N/A,#N/A,FALSE,"т02бд"}</definedName>
    <definedName name="fgkf" localSheetId="39" hidden="1">{#N/A,#N/A,FALSE,"т02бд"}</definedName>
    <definedName name="fgkf" localSheetId="40" hidden="1">{#N/A,#N/A,FALSE,"т02бд"}</definedName>
    <definedName name="fgkf" localSheetId="41" hidden="1">{#N/A,#N/A,FALSE,"т02бд"}</definedName>
    <definedName name="fgkf" localSheetId="42" hidden="1">{#N/A,#N/A,FALSE,"т02бд"}</definedName>
    <definedName name="fgkf" localSheetId="47" hidden="1">{#N/A,#N/A,FALSE,"т02бд"}</definedName>
    <definedName name="fgkf" localSheetId="53" hidden="1">{#N/A,#N/A,FALSE,"т02бд"}</definedName>
    <definedName name="fgkf" localSheetId="54" hidden="1">{#N/A,#N/A,FALSE,"т02бд"}</definedName>
    <definedName name="fgkf" localSheetId="55" hidden="1">{#N/A,#N/A,FALSE,"т02бд"}</definedName>
    <definedName name="fgkf" localSheetId="56" hidden="1">{#N/A,#N/A,FALSE,"т02бд"}</definedName>
    <definedName name="fgkf" localSheetId="57" hidden="1">{#N/A,#N/A,FALSE,"т02бд"}</definedName>
    <definedName name="fgkf" localSheetId="58" hidden="1">{#N/A,#N/A,FALSE,"т02бд"}</definedName>
    <definedName name="fgkf" localSheetId="59" hidden="1">{#N/A,#N/A,FALSE,"т02бд"}</definedName>
    <definedName name="fgkf" localSheetId="84" hidden="1">{#N/A,#N/A,FALSE,"т02бд"}</definedName>
    <definedName name="fgkf" localSheetId="76" hidden="1">{#N/A,#N/A,FALSE,"т02бд"}</definedName>
    <definedName name="fgkf" localSheetId="78" hidden="1">{#N/A,#N/A,FALSE,"т02бд"}</definedName>
    <definedName name="fgkf" localSheetId="80" hidden="1">{#N/A,#N/A,FALSE,"т02бд"}</definedName>
    <definedName name="fgkf" localSheetId="81" hidden="1">{#N/A,#N/A,FALSE,"т02бд"}</definedName>
    <definedName name="fgkf" localSheetId="82" hidden="1">{#N/A,#N/A,FALSE,"т02бд"}</definedName>
    <definedName name="fgkf" localSheetId="83" hidden="1">{#N/A,#N/A,FALSE,"т02бд"}</definedName>
    <definedName name="fgkf" localSheetId="86" hidden="1">{#N/A,#N/A,FALSE,"т02бд"}</definedName>
    <definedName name="fgkf" localSheetId="95" hidden="1">{#N/A,#N/A,FALSE,"т02бд"}</definedName>
    <definedName name="fgkf" localSheetId="96" hidden="1">{#N/A,#N/A,FALSE,"т02бд"}</definedName>
    <definedName name="fgkf" localSheetId="100" hidden="1">{#N/A,#N/A,FALSE,"т02бд"}</definedName>
    <definedName name="fgkf" localSheetId="102" hidden="1">{#N/A,#N/A,FALSE,"т02бд"}</definedName>
    <definedName name="fgkf" localSheetId="103" hidden="1">{#N/A,#N/A,FALSE,"т02бд"}</definedName>
    <definedName name="fgkf" localSheetId="104" hidden="1">{#N/A,#N/A,FALSE,"т02бд"}</definedName>
    <definedName name="fgkf" localSheetId="18" hidden="1">{#N/A,#N/A,FALSE,"т02бд"}</definedName>
    <definedName name="fgkf" localSheetId="19" hidden="1">{#N/A,#N/A,FALSE,"т02бд"}</definedName>
    <definedName name="fgkf" localSheetId="74" hidden="1">{#N/A,#N/A,FALSE,"т02бд"}</definedName>
    <definedName name="fgkf" hidden="1">{#N/A,#N/A,FALSE,"т02бд"}</definedName>
    <definedName name="fgkf_2" localSheetId="1" hidden="1">{#N/A,#N/A,FALSE,"т02бд"}</definedName>
    <definedName name="fgkf_2" localSheetId="35" hidden="1">{#N/A,#N/A,FALSE,"т02бд"}</definedName>
    <definedName name="fgkf_2" localSheetId="36" hidden="1">{#N/A,#N/A,FALSE,"т02бд"}</definedName>
    <definedName name="fgkf_2" localSheetId="37" hidden="1">{#N/A,#N/A,FALSE,"т02бд"}</definedName>
    <definedName name="fgkf_2" localSheetId="38" hidden="1">{#N/A,#N/A,FALSE,"т02бд"}</definedName>
    <definedName name="fgkf_2" localSheetId="39" hidden="1">{#N/A,#N/A,FALSE,"т02бд"}</definedName>
    <definedName name="fgkf_2" localSheetId="40" hidden="1">{#N/A,#N/A,FALSE,"т02бд"}</definedName>
    <definedName name="fgkf_2" localSheetId="41" hidden="1">{#N/A,#N/A,FALSE,"т02бд"}</definedName>
    <definedName name="fgkf_2" localSheetId="42" hidden="1">{#N/A,#N/A,FALSE,"т02бд"}</definedName>
    <definedName name="fgkf_2" localSheetId="47" hidden="1">{#N/A,#N/A,FALSE,"т02бд"}</definedName>
    <definedName name="fgkf_2" localSheetId="53" hidden="1">{#N/A,#N/A,FALSE,"т02бд"}</definedName>
    <definedName name="fgkf_2" localSheetId="81" hidden="1">{#N/A,#N/A,FALSE,"т02бд"}</definedName>
    <definedName name="fgkf_2" localSheetId="96" hidden="1">{#N/A,#N/A,FALSE,"т02бд"}</definedName>
    <definedName name="fgkf_2" localSheetId="100" hidden="1">{#N/A,#N/A,FALSE,"т02бд"}</definedName>
    <definedName name="fgkf_2" localSheetId="103" hidden="1">{#N/A,#N/A,FALSE,"т02бд"}</definedName>
    <definedName name="fgkf_2" localSheetId="74" hidden="1">{#N/A,#N/A,FALSE,"т02бд"}</definedName>
    <definedName name="fgkf_2" hidden="1">{#N/A,#N/A,FALSE,"т02бд"}</definedName>
    <definedName name="fgkf_2_1" localSheetId="1" hidden="1">{#N/A,#N/A,FALSE,"т02бд"}</definedName>
    <definedName name="fgkf_2_1" localSheetId="35" hidden="1">{#N/A,#N/A,FALSE,"т02бд"}</definedName>
    <definedName name="fgkf_2_1" localSheetId="36" hidden="1">{#N/A,#N/A,FALSE,"т02бд"}</definedName>
    <definedName name="fgkf_2_1" localSheetId="37" hidden="1">{#N/A,#N/A,FALSE,"т02бд"}</definedName>
    <definedName name="fgkf_2_1" localSheetId="38" hidden="1">{#N/A,#N/A,FALSE,"т02бд"}</definedName>
    <definedName name="fgkf_2_1" localSheetId="39" hidden="1">{#N/A,#N/A,FALSE,"т02бд"}</definedName>
    <definedName name="fgkf_2_1" localSheetId="40" hidden="1">{#N/A,#N/A,FALSE,"т02бд"}</definedName>
    <definedName name="fgkf_2_1" localSheetId="41" hidden="1">{#N/A,#N/A,FALSE,"т02бд"}</definedName>
    <definedName name="fgkf_2_1" localSheetId="42" hidden="1">{#N/A,#N/A,FALSE,"т02бд"}</definedName>
    <definedName name="fgkf_2_1" localSheetId="47" hidden="1">{#N/A,#N/A,FALSE,"т02бд"}</definedName>
    <definedName name="fgkf_2_1" localSheetId="53" hidden="1">{#N/A,#N/A,FALSE,"т02бд"}</definedName>
    <definedName name="fgkf_2_1" localSheetId="81" hidden="1">{#N/A,#N/A,FALSE,"т02бд"}</definedName>
    <definedName name="fgkf_2_1" localSheetId="96" hidden="1">{#N/A,#N/A,FALSE,"т02бд"}</definedName>
    <definedName name="fgkf_2_1" localSheetId="100" hidden="1">{#N/A,#N/A,FALSE,"т02бд"}</definedName>
    <definedName name="fgkf_2_1" localSheetId="103" hidden="1">{#N/A,#N/A,FALSE,"т02бд"}</definedName>
    <definedName name="fgkf_2_1" localSheetId="74" hidden="1">{#N/A,#N/A,FALSE,"т02бд"}</definedName>
    <definedName name="fgkf_2_1" hidden="1">{#N/A,#N/A,FALSE,"т02бд"}</definedName>
    <definedName name="fkfgk" localSheetId="1" hidden="1">{#N/A,#N/A,FALSE,"т04"}</definedName>
    <definedName name="fkfgk" localSheetId="2" hidden="1">{#N/A,#N/A,FALSE,"т04"}</definedName>
    <definedName name="fkfgk" localSheetId="22" hidden="1">{#N/A,#N/A,FALSE,"т04"}</definedName>
    <definedName name="fkfgk" localSheetId="25" hidden="1">{#N/A,#N/A,FALSE,"т04"}</definedName>
    <definedName name="fkfgk" localSheetId="26" hidden="1">{#N/A,#N/A,FALSE,"т04"}</definedName>
    <definedName name="fkfgk" localSheetId="28" hidden="1">{#N/A,#N/A,FALSE,"т04"}</definedName>
    <definedName name="fkfgk" localSheetId="29" hidden="1">{#N/A,#N/A,FALSE,"т04"}</definedName>
    <definedName name="fkfgk" localSheetId="35" hidden="1">{#N/A,#N/A,FALSE,"т04"}</definedName>
    <definedName name="fkfgk" localSheetId="36" hidden="1">{#N/A,#N/A,FALSE,"т04"}</definedName>
    <definedName name="fkfgk" localSheetId="37" hidden="1">{#N/A,#N/A,FALSE,"т04"}</definedName>
    <definedName name="fkfgk" localSheetId="38" hidden="1">{#N/A,#N/A,FALSE,"т04"}</definedName>
    <definedName name="fkfgk" localSheetId="39" hidden="1">{#N/A,#N/A,FALSE,"т04"}</definedName>
    <definedName name="fkfgk" localSheetId="40" hidden="1">{#N/A,#N/A,FALSE,"т04"}</definedName>
    <definedName name="fkfgk" localSheetId="41" hidden="1">{#N/A,#N/A,FALSE,"т04"}</definedName>
    <definedName name="fkfgk" localSheetId="42" hidden="1">{#N/A,#N/A,FALSE,"т04"}</definedName>
    <definedName name="fkfgk" localSheetId="47" hidden="1">{#N/A,#N/A,FALSE,"т04"}</definedName>
    <definedName name="fkfgk" localSheetId="53" hidden="1">{#N/A,#N/A,FALSE,"т04"}</definedName>
    <definedName name="fkfgk" localSheetId="54" hidden="1">{#N/A,#N/A,FALSE,"т04"}</definedName>
    <definedName name="fkfgk" localSheetId="55" hidden="1">{#N/A,#N/A,FALSE,"т04"}</definedName>
    <definedName name="fkfgk" localSheetId="56" hidden="1">{#N/A,#N/A,FALSE,"т04"}</definedName>
    <definedName name="fkfgk" localSheetId="57" hidden="1">{#N/A,#N/A,FALSE,"т04"}</definedName>
    <definedName name="fkfgk" localSheetId="58" hidden="1">{#N/A,#N/A,FALSE,"т04"}</definedName>
    <definedName name="fkfgk" localSheetId="59" hidden="1">{#N/A,#N/A,FALSE,"т04"}</definedName>
    <definedName name="fkfgk" localSheetId="84" hidden="1">{#N/A,#N/A,FALSE,"т04"}</definedName>
    <definedName name="fkfgk" localSheetId="76" hidden="1">{#N/A,#N/A,FALSE,"т04"}</definedName>
    <definedName name="fkfgk" localSheetId="78" hidden="1">{#N/A,#N/A,FALSE,"т04"}</definedName>
    <definedName name="fkfgk" localSheetId="80" hidden="1">{#N/A,#N/A,FALSE,"т04"}</definedName>
    <definedName name="fkfgk" localSheetId="81" hidden="1">{#N/A,#N/A,FALSE,"т04"}</definedName>
    <definedName name="fkfgk" localSheetId="82" hidden="1">{#N/A,#N/A,FALSE,"т04"}</definedName>
    <definedName name="fkfgk" localSheetId="83" hidden="1">{#N/A,#N/A,FALSE,"т04"}</definedName>
    <definedName name="fkfgk" localSheetId="86" hidden="1">{#N/A,#N/A,FALSE,"т04"}</definedName>
    <definedName name="fkfgk" localSheetId="95" hidden="1">{#N/A,#N/A,FALSE,"т04"}</definedName>
    <definedName name="fkfgk" localSheetId="96" hidden="1">{#N/A,#N/A,FALSE,"т04"}</definedName>
    <definedName name="fkfgk" localSheetId="100" hidden="1">{#N/A,#N/A,FALSE,"т04"}</definedName>
    <definedName name="fkfgk" localSheetId="102" hidden="1">{#N/A,#N/A,FALSE,"т04"}</definedName>
    <definedName name="fkfgk" localSheetId="103" hidden="1">{#N/A,#N/A,FALSE,"т04"}</definedName>
    <definedName name="fkfgk" localSheetId="104" hidden="1">{#N/A,#N/A,FALSE,"т04"}</definedName>
    <definedName name="fkfgk" localSheetId="18" hidden="1">{#N/A,#N/A,FALSE,"т04"}</definedName>
    <definedName name="fkfgk" localSheetId="19" hidden="1">{#N/A,#N/A,FALSE,"т04"}</definedName>
    <definedName name="fkfgk" localSheetId="74" hidden="1">{#N/A,#N/A,FALSE,"т04"}</definedName>
    <definedName name="fkfgk" hidden="1">{#N/A,#N/A,FALSE,"т04"}</definedName>
    <definedName name="fkfgk_2" localSheetId="1" hidden="1">{#N/A,#N/A,FALSE,"т04"}</definedName>
    <definedName name="fkfgk_2" localSheetId="35" hidden="1">{#N/A,#N/A,FALSE,"т04"}</definedName>
    <definedName name="fkfgk_2" localSheetId="36" hidden="1">{#N/A,#N/A,FALSE,"т04"}</definedName>
    <definedName name="fkfgk_2" localSheetId="37" hidden="1">{#N/A,#N/A,FALSE,"т04"}</definedName>
    <definedName name="fkfgk_2" localSheetId="38" hidden="1">{#N/A,#N/A,FALSE,"т04"}</definedName>
    <definedName name="fkfgk_2" localSheetId="39" hidden="1">{#N/A,#N/A,FALSE,"т04"}</definedName>
    <definedName name="fkfgk_2" localSheetId="40" hidden="1">{#N/A,#N/A,FALSE,"т04"}</definedName>
    <definedName name="fkfgk_2" localSheetId="41" hidden="1">{#N/A,#N/A,FALSE,"т04"}</definedName>
    <definedName name="fkfgk_2" localSheetId="42" hidden="1">{#N/A,#N/A,FALSE,"т04"}</definedName>
    <definedName name="fkfgk_2" localSheetId="47" hidden="1">{#N/A,#N/A,FALSE,"т04"}</definedName>
    <definedName name="fkfgk_2" localSheetId="53" hidden="1">{#N/A,#N/A,FALSE,"т04"}</definedName>
    <definedName name="fkfgk_2" localSheetId="81" hidden="1">{#N/A,#N/A,FALSE,"т04"}</definedName>
    <definedName name="fkfgk_2" localSheetId="96" hidden="1">{#N/A,#N/A,FALSE,"т04"}</definedName>
    <definedName name="fkfgk_2" localSheetId="100" hidden="1">{#N/A,#N/A,FALSE,"т04"}</definedName>
    <definedName name="fkfgk_2" localSheetId="103" hidden="1">{#N/A,#N/A,FALSE,"т04"}</definedName>
    <definedName name="fkfgk_2" localSheetId="74" hidden="1">{#N/A,#N/A,FALSE,"т04"}</definedName>
    <definedName name="fkfgk_2" hidden="1">{#N/A,#N/A,FALSE,"т04"}</definedName>
    <definedName name="fkfgk_2_1" localSheetId="1" hidden="1">{#N/A,#N/A,FALSE,"т04"}</definedName>
    <definedName name="fkfgk_2_1" localSheetId="35" hidden="1">{#N/A,#N/A,FALSE,"т04"}</definedName>
    <definedName name="fkfgk_2_1" localSheetId="36" hidden="1">{#N/A,#N/A,FALSE,"т04"}</definedName>
    <definedName name="fkfgk_2_1" localSheetId="37" hidden="1">{#N/A,#N/A,FALSE,"т04"}</definedName>
    <definedName name="fkfgk_2_1" localSheetId="38" hidden="1">{#N/A,#N/A,FALSE,"т04"}</definedName>
    <definedName name="fkfgk_2_1" localSheetId="39" hidden="1">{#N/A,#N/A,FALSE,"т04"}</definedName>
    <definedName name="fkfgk_2_1" localSheetId="40" hidden="1">{#N/A,#N/A,FALSE,"т04"}</definedName>
    <definedName name="fkfgk_2_1" localSheetId="41" hidden="1">{#N/A,#N/A,FALSE,"т04"}</definedName>
    <definedName name="fkfgk_2_1" localSheetId="42" hidden="1">{#N/A,#N/A,FALSE,"т04"}</definedName>
    <definedName name="fkfgk_2_1" localSheetId="47" hidden="1">{#N/A,#N/A,FALSE,"т04"}</definedName>
    <definedName name="fkfgk_2_1" localSheetId="53" hidden="1">{#N/A,#N/A,FALSE,"т04"}</definedName>
    <definedName name="fkfgk_2_1" localSheetId="81" hidden="1">{#N/A,#N/A,FALSE,"т04"}</definedName>
    <definedName name="fkfgk_2_1" localSheetId="96" hidden="1">{#N/A,#N/A,FALSE,"т04"}</definedName>
    <definedName name="fkfgk_2_1" localSheetId="100" hidden="1">{#N/A,#N/A,FALSE,"т04"}</definedName>
    <definedName name="fkfgk_2_1" localSheetId="103" hidden="1">{#N/A,#N/A,FALSE,"т04"}</definedName>
    <definedName name="fkfgk_2_1" localSheetId="74" hidden="1">{#N/A,#N/A,FALSE,"т04"}</definedName>
    <definedName name="fkfgk_2_1" hidden="1">{#N/A,#N/A,FALSE,"т04"}</definedName>
    <definedName name="fkfkgk" localSheetId="1" hidden="1">{#N/A,#N/A,FALSE,"т02бд"}</definedName>
    <definedName name="fkfkgk" localSheetId="2" hidden="1">{#N/A,#N/A,FALSE,"т02бд"}</definedName>
    <definedName name="fkfkgk" localSheetId="22" hidden="1">{#N/A,#N/A,FALSE,"т02бд"}</definedName>
    <definedName name="fkfkgk" localSheetId="25" hidden="1">{#N/A,#N/A,FALSE,"т02бд"}</definedName>
    <definedName name="fkfkgk" localSheetId="26" hidden="1">{#N/A,#N/A,FALSE,"т02бд"}</definedName>
    <definedName name="fkfkgk" localSheetId="28" hidden="1">{#N/A,#N/A,FALSE,"т02бд"}</definedName>
    <definedName name="fkfkgk" localSheetId="29" hidden="1">{#N/A,#N/A,FALSE,"т02бд"}</definedName>
    <definedName name="fkfkgk" localSheetId="35" hidden="1">{#N/A,#N/A,FALSE,"т02бд"}</definedName>
    <definedName name="fkfkgk" localSheetId="36" hidden="1">{#N/A,#N/A,FALSE,"т02бд"}</definedName>
    <definedName name="fkfkgk" localSheetId="37" hidden="1">{#N/A,#N/A,FALSE,"т02бд"}</definedName>
    <definedName name="fkfkgk" localSheetId="38" hidden="1">{#N/A,#N/A,FALSE,"т02бд"}</definedName>
    <definedName name="fkfkgk" localSheetId="39" hidden="1">{#N/A,#N/A,FALSE,"т02бд"}</definedName>
    <definedName name="fkfkgk" localSheetId="40" hidden="1">{#N/A,#N/A,FALSE,"т02бд"}</definedName>
    <definedName name="fkfkgk" localSheetId="41" hidden="1">{#N/A,#N/A,FALSE,"т02бд"}</definedName>
    <definedName name="fkfkgk" localSheetId="42" hidden="1">{#N/A,#N/A,FALSE,"т02бд"}</definedName>
    <definedName name="fkfkgk" localSheetId="47" hidden="1">{#N/A,#N/A,FALSE,"т02бд"}</definedName>
    <definedName name="fkfkgk" localSheetId="53" hidden="1">{#N/A,#N/A,FALSE,"т02бд"}</definedName>
    <definedName name="fkfkgk" localSheetId="54" hidden="1">{#N/A,#N/A,FALSE,"т02бд"}</definedName>
    <definedName name="fkfkgk" localSheetId="55" hidden="1">{#N/A,#N/A,FALSE,"т02бд"}</definedName>
    <definedName name="fkfkgk" localSheetId="56" hidden="1">{#N/A,#N/A,FALSE,"т02бд"}</definedName>
    <definedName name="fkfkgk" localSheetId="57" hidden="1">{#N/A,#N/A,FALSE,"т02бд"}</definedName>
    <definedName name="fkfkgk" localSheetId="58" hidden="1">{#N/A,#N/A,FALSE,"т02бд"}</definedName>
    <definedName name="fkfkgk" localSheetId="59" hidden="1">{#N/A,#N/A,FALSE,"т02бд"}</definedName>
    <definedName name="fkfkgk" localSheetId="84" hidden="1">{#N/A,#N/A,FALSE,"т02бд"}</definedName>
    <definedName name="fkfkgk" localSheetId="76" hidden="1">{#N/A,#N/A,FALSE,"т02бд"}</definedName>
    <definedName name="fkfkgk" localSheetId="78" hidden="1">{#N/A,#N/A,FALSE,"т02бд"}</definedName>
    <definedName name="fkfkgk" localSheetId="80" hidden="1">{#N/A,#N/A,FALSE,"т02бд"}</definedName>
    <definedName name="fkfkgk" localSheetId="81" hidden="1">{#N/A,#N/A,FALSE,"т02бд"}</definedName>
    <definedName name="fkfkgk" localSheetId="82" hidden="1">{#N/A,#N/A,FALSE,"т02бд"}</definedName>
    <definedName name="fkfkgk" localSheetId="83" hidden="1">{#N/A,#N/A,FALSE,"т02бд"}</definedName>
    <definedName name="fkfkgk" localSheetId="86" hidden="1">{#N/A,#N/A,FALSE,"т02бд"}</definedName>
    <definedName name="fkfkgk" localSheetId="95" hidden="1">{#N/A,#N/A,FALSE,"т02бд"}</definedName>
    <definedName name="fkfkgk" localSheetId="96" hidden="1">{#N/A,#N/A,FALSE,"т02бд"}</definedName>
    <definedName name="fkfkgk" localSheetId="100" hidden="1">{#N/A,#N/A,FALSE,"т02бд"}</definedName>
    <definedName name="fkfkgk" localSheetId="102" hidden="1">{#N/A,#N/A,FALSE,"т02бд"}</definedName>
    <definedName name="fkfkgk" localSheetId="103" hidden="1">{#N/A,#N/A,FALSE,"т02бд"}</definedName>
    <definedName name="fkfkgk" localSheetId="104" hidden="1">{#N/A,#N/A,FALSE,"т02бд"}</definedName>
    <definedName name="fkfkgk" localSheetId="18" hidden="1">{#N/A,#N/A,FALSE,"т02бд"}</definedName>
    <definedName name="fkfkgk" localSheetId="19" hidden="1">{#N/A,#N/A,FALSE,"т02бд"}</definedName>
    <definedName name="fkfkgk" localSheetId="74" hidden="1">{#N/A,#N/A,FALSE,"т02бд"}</definedName>
    <definedName name="fkfkgk" hidden="1">{#N/A,#N/A,FALSE,"т02бд"}</definedName>
    <definedName name="fkfkgk_2" localSheetId="1" hidden="1">{#N/A,#N/A,FALSE,"т02бд"}</definedName>
    <definedName name="fkfkgk_2" localSheetId="35" hidden="1">{#N/A,#N/A,FALSE,"т02бд"}</definedName>
    <definedName name="fkfkgk_2" localSheetId="36" hidden="1">{#N/A,#N/A,FALSE,"т02бд"}</definedName>
    <definedName name="fkfkgk_2" localSheetId="37" hidden="1">{#N/A,#N/A,FALSE,"т02бд"}</definedName>
    <definedName name="fkfkgk_2" localSheetId="38" hidden="1">{#N/A,#N/A,FALSE,"т02бд"}</definedName>
    <definedName name="fkfkgk_2" localSheetId="39" hidden="1">{#N/A,#N/A,FALSE,"т02бд"}</definedName>
    <definedName name="fkfkgk_2" localSheetId="40" hidden="1">{#N/A,#N/A,FALSE,"т02бд"}</definedName>
    <definedName name="fkfkgk_2" localSheetId="41" hidden="1">{#N/A,#N/A,FALSE,"т02бд"}</definedName>
    <definedName name="fkfkgk_2" localSheetId="42" hidden="1">{#N/A,#N/A,FALSE,"т02бд"}</definedName>
    <definedName name="fkfkgk_2" localSheetId="47" hidden="1">{#N/A,#N/A,FALSE,"т02бд"}</definedName>
    <definedName name="fkfkgk_2" localSheetId="53" hidden="1">{#N/A,#N/A,FALSE,"т02бд"}</definedName>
    <definedName name="fkfkgk_2" localSheetId="81" hidden="1">{#N/A,#N/A,FALSE,"т02бд"}</definedName>
    <definedName name="fkfkgk_2" localSheetId="96" hidden="1">{#N/A,#N/A,FALSE,"т02бд"}</definedName>
    <definedName name="fkfkgk_2" localSheetId="100" hidden="1">{#N/A,#N/A,FALSE,"т02бд"}</definedName>
    <definedName name="fkfkgk_2" localSheetId="103" hidden="1">{#N/A,#N/A,FALSE,"т02бд"}</definedName>
    <definedName name="fkfkgk_2" localSheetId="74" hidden="1">{#N/A,#N/A,FALSE,"т02бд"}</definedName>
    <definedName name="fkfkgk_2" hidden="1">{#N/A,#N/A,FALSE,"т02бд"}</definedName>
    <definedName name="fkfkgk_2_1" localSheetId="1" hidden="1">{#N/A,#N/A,FALSE,"т02бд"}</definedName>
    <definedName name="fkfkgk_2_1" localSheetId="35" hidden="1">{#N/A,#N/A,FALSE,"т02бд"}</definedName>
    <definedName name="fkfkgk_2_1" localSheetId="36" hidden="1">{#N/A,#N/A,FALSE,"т02бд"}</definedName>
    <definedName name="fkfkgk_2_1" localSheetId="37" hidden="1">{#N/A,#N/A,FALSE,"т02бд"}</definedName>
    <definedName name="fkfkgk_2_1" localSheetId="38" hidden="1">{#N/A,#N/A,FALSE,"т02бд"}</definedName>
    <definedName name="fkfkgk_2_1" localSheetId="39" hidden="1">{#N/A,#N/A,FALSE,"т02бд"}</definedName>
    <definedName name="fkfkgk_2_1" localSheetId="40" hidden="1">{#N/A,#N/A,FALSE,"т02бд"}</definedName>
    <definedName name="fkfkgk_2_1" localSheetId="41" hidden="1">{#N/A,#N/A,FALSE,"т02бд"}</definedName>
    <definedName name="fkfkgk_2_1" localSheetId="42" hidden="1">{#N/A,#N/A,FALSE,"т02бд"}</definedName>
    <definedName name="fkfkgk_2_1" localSheetId="47" hidden="1">{#N/A,#N/A,FALSE,"т02бд"}</definedName>
    <definedName name="fkfkgk_2_1" localSheetId="53" hidden="1">{#N/A,#N/A,FALSE,"т02бд"}</definedName>
    <definedName name="fkfkgk_2_1" localSheetId="81" hidden="1">{#N/A,#N/A,FALSE,"т02бд"}</definedName>
    <definedName name="fkfkgk_2_1" localSheetId="96" hidden="1">{#N/A,#N/A,FALSE,"т02бд"}</definedName>
    <definedName name="fkfkgk_2_1" localSheetId="100" hidden="1">{#N/A,#N/A,FALSE,"т02бд"}</definedName>
    <definedName name="fkfkgk_2_1" localSheetId="103" hidden="1">{#N/A,#N/A,FALSE,"т02бд"}</definedName>
    <definedName name="fkfkgk_2_1" localSheetId="74" hidden="1">{#N/A,#N/A,FALSE,"т02бд"}</definedName>
    <definedName name="fkfkgk_2_1" hidden="1">{#N/A,#N/A,FALSE,"т02бд"}</definedName>
    <definedName name="Food_comp" localSheetId="1" hidden="1">{#N/A,#N/A,FALSE,"т02бд"}</definedName>
    <definedName name="Food_comp" localSheetId="2" hidden="1">{#N/A,#N/A,FALSE,"т02бд"}</definedName>
    <definedName name="Food_comp" localSheetId="22" hidden="1">{#N/A,#N/A,FALSE,"т02бд"}</definedName>
    <definedName name="Food_comp" localSheetId="25" hidden="1">{#N/A,#N/A,FALSE,"т02бд"}</definedName>
    <definedName name="Food_comp" localSheetId="26" hidden="1">{#N/A,#N/A,FALSE,"т02бд"}</definedName>
    <definedName name="Food_comp" localSheetId="28" hidden="1">{#N/A,#N/A,FALSE,"т02бд"}</definedName>
    <definedName name="Food_comp" localSheetId="29" hidden="1">{#N/A,#N/A,FALSE,"т02бд"}</definedName>
    <definedName name="Food_comp" localSheetId="35" hidden="1">{#N/A,#N/A,FALSE,"т02бд"}</definedName>
    <definedName name="Food_comp" localSheetId="36" hidden="1">{#N/A,#N/A,FALSE,"т02бд"}</definedName>
    <definedName name="Food_comp" localSheetId="37" hidden="1">{#N/A,#N/A,FALSE,"т02бд"}</definedName>
    <definedName name="Food_comp" localSheetId="38" hidden="1">{#N/A,#N/A,FALSE,"т02бд"}</definedName>
    <definedName name="Food_comp" localSheetId="39" hidden="1">{#N/A,#N/A,FALSE,"т02бд"}</definedName>
    <definedName name="Food_comp" localSheetId="40" hidden="1">{#N/A,#N/A,FALSE,"т02бд"}</definedName>
    <definedName name="Food_comp" localSheetId="41" hidden="1">{#N/A,#N/A,FALSE,"т02бд"}</definedName>
    <definedName name="Food_comp" localSheetId="42" hidden="1">{#N/A,#N/A,FALSE,"т02бд"}</definedName>
    <definedName name="Food_comp" localSheetId="47" hidden="1">{#N/A,#N/A,FALSE,"т02бд"}</definedName>
    <definedName name="Food_comp" localSheetId="53" hidden="1">{#N/A,#N/A,FALSE,"т02бд"}</definedName>
    <definedName name="Food_comp" localSheetId="54" hidden="1">{#N/A,#N/A,FALSE,"т02бд"}</definedName>
    <definedName name="Food_comp" localSheetId="55" hidden="1">{#N/A,#N/A,FALSE,"т02бд"}</definedName>
    <definedName name="Food_comp" localSheetId="56" hidden="1">{#N/A,#N/A,FALSE,"т02бд"}</definedName>
    <definedName name="Food_comp" localSheetId="57" hidden="1">{#N/A,#N/A,FALSE,"т02бд"}</definedName>
    <definedName name="Food_comp" localSheetId="58" hidden="1">{#N/A,#N/A,FALSE,"т02бд"}</definedName>
    <definedName name="Food_comp" localSheetId="59" hidden="1">{#N/A,#N/A,FALSE,"т02бд"}</definedName>
    <definedName name="Food_comp" localSheetId="84" hidden="1">{#N/A,#N/A,FALSE,"т02бд"}</definedName>
    <definedName name="Food_comp" localSheetId="76" hidden="1">{#N/A,#N/A,FALSE,"т02бд"}</definedName>
    <definedName name="Food_comp" localSheetId="78" hidden="1">{#N/A,#N/A,FALSE,"т02бд"}</definedName>
    <definedName name="Food_comp" localSheetId="80" hidden="1">{#N/A,#N/A,FALSE,"т02бд"}</definedName>
    <definedName name="Food_comp" localSheetId="81" hidden="1">{#N/A,#N/A,FALSE,"т02бд"}</definedName>
    <definedName name="Food_comp" localSheetId="82" hidden="1">{#N/A,#N/A,FALSE,"т02бд"}</definedName>
    <definedName name="Food_comp" localSheetId="83" hidden="1">{#N/A,#N/A,FALSE,"т02бд"}</definedName>
    <definedName name="Food_comp" localSheetId="86" hidden="1">{#N/A,#N/A,FALSE,"т02бд"}</definedName>
    <definedName name="Food_comp" localSheetId="95" hidden="1">{#N/A,#N/A,FALSE,"т02бд"}</definedName>
    <definedName name="Food_comp" localSheetId="96" hidden="1">{#N/A,#N/A,FALSE,"т02бд"}</definedName>
    <definedName name="Food_comp" localSheetId="100" hidden="1">{#N/A,#N/A,FALSE,"т02бд"}</definedName>
    <definedName name="Food_comp" localSheetId="102" hidden="1">{#N/A,#N/A,FALSE,"т02бд"}</definedName>
    <definedName name="Food_comp" localSheetId="103" hidden="1">{#N/A,#N/A,FALSE,"т02бд"}</definedName>
    <definedName name="Food_comp" localSheetId="104" hidden="1">{#N/A,#N/A,FALSE,"т02бд"}</definedName>
    <definedName name="Food_comp" localSheetId="18" hidden="1">{#N/A,#N/A,FALSE,"т02бд"}</definedName>
    <definedName name="Food_comp" localSheetId="19" hidden="1">{#N/A,#N/A,FALSE,"т02бд"}</definedName>
    <definedName name="Food_comp" localSheetId="74" hidden="1">{#N/A,#N/A,FALSE,"т02бд"}</definedName>
    <definedName name="Food_comp" hidden="1">{#N/A,#N/A,FALSE,"т02бд"}</definedName>
    <definedName name="Food_comp_1" localSheetId="1" hidden="1">{#N/A,#N/A,FALSE,"т02бд"}</definedName>
    <definedName name="Food_comp_1" localSheetId="35" hidden="1">{#N/A,#N/A,FALSE,"т02бд"}</definedName>
    <definedName name="Food_comp_1" localSheetId="36" hidden="1">{#N/A,#N/A,FALSE,"т02бд"}</definedName>
    <definedName name="Food_comp_1" localSheetId="37" hidden="1">{#N/A,#N/A,FALSE,"т02бд"}</definedName>
    <definedName name="Food_comp_1" localSheetId="38" hidden="1">{#N/A,#N/A,FALSE,"т02бд"}</definedName>
    <definedName name="Food_comp_1" localSheetId="39" hidden="1">{#N/A,#N/A,FALSE,"т02бд"}</definedName>
    <definedName name="Food_comp_1" localSheetId="40" hidden="1">{#N/A,#N/A,FALSE,"т02бд"}</definedName>
    <definedName name="Food_comp_1" localSheetId="41" hidden="1">{#N/A,#N/A,FALSE,"т02бд"}</definedName>
    <definedName name="Food_comp_1" localSheetId="42" hidden="1">{#N/A,#N/A,FALSE,"т02бд"}</definedName>
    <definedName name="Food_comp_1" localSheetId="47" hidden="1">{#N/A,#N/A,FALSE,"т02бд"}</definedName>
    <definedName name="Food_comp_1" localSheetId="53" hidden="1">{#N/A,#N/A,FALSE,"т02бд"}</definedName>
    <definedName name="Food_comp_1" localSheetId="81" hidden="1">{#N/A,#N/A,FALSE,"т02бд"}</definedName>
    <definedName name="Food_comp_1" localSheetId="96" hidden="1">{#N/A,#N/A,FALSE,"т02бд"}</definedName>
    <definedName name="Food_comp_1" localSheetId="100" hidden="1">{#N/A,#N/A,FALSE,"т02бд"}</definedName>
    <definedName name="Food_comp_1" localSheetId="103" hidden="1">{#N/A,#N/A,FALSE,"т02бд"}</definedName>
    <definedName name="Food_comp_1" localSheetId="74" hidden="1">{#N/A,#N/A,FALSE,"т02бд"}</definedName>
    <definedName name="Food_comp_1" hidden="1">{#N/A,#N/A,FALSE,"т02бд"}</definedName>
    <definedName name="Food_comp_2" localSheetId="1" hidden="1">{#N/A,#N/A,FALSE,"т02бд"}</definedName>
    <definedName name="Food_comp_2" localSheetId="35" hidden="1">{#N/A,#N/A,FALSE,"т02бд"}</definedName>
    <definedName name="Food_comp_2" localSheetId="36" hidden="1">{#N/A,#N/A,FALSE,"т02бд"}</definedName>
    <definedName name="Food_comp_2" localSheetId="37" hidden="1">{#N/A,#N/A,FALSE,"т02бд"}</definedName>
    <definedName name="Food_comp_2" localSheetId="38" hidden="1">{#N/A,#N/A,FALSE,"т02бд"}</definedName>
    <definedName name="Food_comp_2" localSheetId="39" hidden="1">{#N/A,#N/A,FALSE,"т02бд"}</definedName>
    <definedName name="Food_comp_2" localSheetId="40" hidden="1">{#N/A,#N/A,FALSE,"т02бд"}</definedName>
    <definedName name="Food_comp_2" localSheetId="41" hidden="1">{#N/A,#N/A,FALSE,"т02бд"}</definedName>
    <definedName name="Food_comp_2" localSheetId="42" hidden="1">{#N/A,#N/A,FALSE,"т02бд"}</definedName>
    <definedName name="Food_comp_2" localSheetId="47" hidden="1">{#N/A,#N/A,FALSE,"т02бд"}</definedName>
    <definedName name="Food_comp_2" localSheetId="53" hidden="1">{#N/A,#N/A,FALSE,"т02бд"}</definedName>
    <definedName name="Food_comp_2" localSheetId="81" hidden="1">{#N/A,#N/A,FALSE,"т02бд"}</definedName>
    <definedName name="Food_comp_2" localSheetId="96" hidden="1">{#N/A,#N/A,FALSE,"т02бд"}</definedName>
    <definedName name="Food_comp_2" localSheetId="100" hidden="1">{#N/A,#N/A,FALSE,"т02бд"}</definedName>
    <definedName name="Food_comp_2" localSheetId="103" hidden="1">{#N/A,#N/A,FALSE,"т02бд"}</definedName>
    <definedName name="Food_comp_2" localSheetId="74"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2" hidden="1">{"BOP_TAB",#N/A,FALSE,"N";"MIDTERM_TAB",#N/A,FALSE,"O";"FUND_CRED",#N/A,FALSE,"P";"DEBT_TAB1",#N/A,FALSE,"Q";"DEBT_TAB2",#N/A,FALSE,"Q";"FORFIN_TAB1",#N/A,FALSE,"R";"FORFIN_TAB2",#N/A,FALSE,"R";"BOP_ANALY",#N/A,FALSE,"U"}</definedName>
    <definedName name="FOR_KV" localSheetId="22" hidden="1">{"BOP_TAB",#N/A,FALSE,"N";"MIDTERM_TAB",#N/A,FALSE,"O";"FUND_CRED",#N/A,FALSE,"P";"DEBT_TAB1",#N/A,FALSE,"Q";"DEBT_TAB2",#N/A,FALSE,"Q";"FORFIN_TAB1",#N/A,FALSE,"R";"FORFIN_TAB2",#N/A,FALSE,"R";"BOP_ANALY",#N/A,FALSE,"U"}</definedName>
    <definedName name="FOR_KV" localSheetId="26" hidden="1">{"BOP_TAB",#N/A,FALSE,"N";"MIDTERM_TAB",#N/A,FALSE,"O";"FUND_CRED",#N/A,FALSE,"P";"DEBT_TAB1",#N/A,FALSE,"Q";"DEBT_TAB2",#N/A,FALSE,"Q";"FORFIN_TAB1",#N/A,FALSE,"R";"FORFIN_TAB2",#N/A,FALSE,"R";"BOP_ANALY",#N/A,FALSE,"U"}</definedName>
    <definedName name="FOR_KV" localSheetId="28" hidden="1">{"BOP_TAB",#N/A,FALSE,"N";"MIDTERM_TAB",#N/A,FALSE,"O";"FUND_CRED",#N/A,FALSE,"P";"DEBT_TAB1",#N/A,FALSE,"Q";"DEBT_TAB2",#N/A,FALSE,"Q";"FORFIN_TAB1",#N/A,FALSE,"R";"FORFIN_TAB2",#N/A,FALSE,"R";"BOP_ANALY",#N/A,FALSE,"U"}</definedName>
    <definedName name="FOR_KV" localSheetId="29" hidden="1">{"BOP_TAB",#N/A,FALSE,"N";"MIDTERM_TAB",#N/A,FALSE,"O";"FUND_CRED",#N/A,FALSE,"P";"DEBT_TAB1",#N/A,FALSE,"Q";"DEBT_TAB2",#N/A,FALSE,"Q";"FORFIN_TAB1",#N/A,FALSE,"R";"FORFIN_TAB2",#N/A,FALSE,"R";"BOP_ANALY",#N/A,FALSE,"U"}</definedName>
    <definedName name="FOR_KV" localSheetId="35" hidden="1">{"BOP_TAB",#N/A,FALSE,"N";"MIDTERM_TAB",#N/A,FALSE,"O";"FUND_CRED",#N/A,FALSE,"P";"DEBT_TAB1",#N/A,FALSE,"Q";"DEBT_TAB2",#N/A,FALSE,"Q";"FORFIN_TAB1",#N/A,FALSE,"R";"FORFIN_TAB2",#N/A,FALSE,"R";"BOP_ANALY",#N/A,FALSE,"U"}</definedName>
    <definedName name="FOR_KV" localSheetId="36" hidden="1">{"BOP_TAB",#N/A,FALSE,"N";"MIDTERM_TAB",#N/A,FALSE,"O";"FUND_CRED",#N/A,FALSE,"P";"DEBT_TAB1",#N/A,FALSE,"Q";"DEBT_TAB2",#N/A,FALSE,"Q";"FORFIN_TAB1",#N/A,FALSE,"R";"FORFIN_TAB2",#N/A,FALSE,"R";"BOP_ANALY",#N/A,FALSE,"U"}</definedName>
    <definedName name="FOR_KV" localSheetId="37" hidden="1">{"BOP_TAB",#N/A,FALSE,"N";"MIDTERM_TAB",#N/A,FALSE,"O";"FUND_CRED",#N/A,FALSE,"P";"DEBT_TAB1",#N/A,FALSE,"Q";"DEBT_TAB2",#N/A,FALSE,"Q";"FORFIN_TAB1",#N/A,FALSE,"R";"FORFIN_TAB2",#N/A,FALSE,"R";"BOP_ANALY",#N/A,FALSE,"U"}</definedName>
    <definedName name="FOR_KV" localSheetId="38" hidden="1">{"BOP_TAB",#N/A,FALSE,"N";"MIDTERM_TAB",#N/A,FALSE,"O";"FUND_CRED",#N/A,FALSE,"P";"DEBT_TAB1",#N/A,FALSE,"Q";"DEBT_TAB2",#N/A,FALSE,"Q";"FORFIN_TAB1",#N/A,FALSE,"R";"FORFIN_TAB2",#N/A,FALSE,"R";"BOP_ANALY",#N/A,FALSE,"U"}</definedName>
    <definedName name="FOR_KV" localSheetId="39" hidden="1">{"BOP_TAB",#N/A,FALSE,"N";"MIDTERM_TAB",#N/A,FALSE,"O";"FUND_CRED",#N/A,FALSE,"P";"DEBT_TAB1",#N/A,FALSE,"Q";"DEBT_TAB2",#N/A,FALSE,"Q";"FORFIN_TAB1",#N/A,FALSE,"R";"FORFIN_TAB2",#N/A,FALSE,"R";"BOP_ANALY",#N/A,FALSE,"U"}</definedName>
    <definedName name="FOR_KV" localSheetId="40" hidden="1">{"BOP_TAB",#N/A,FALSE,"N";"MIDTERM_TAB",#N/A,FALSE,"O";"FUND_CRED",#N/A,FALSE,"P";"DEBT_TAB1",#N/A,FALSE,"Q";"DEBT_TAB2",#N/A,FALSE,"Q";"FORFIN_TAB1",#N/A,FALSE,"R";"FORFIN_TAB2",#N/A,FALSE,"R";"BOP_ANALY",#N/A,FALSE,"U"}</definedName>
    <definedName name="FOR_KV" localSheetId="41" hidden="1">{"BOP_TAB",#N/A,FALSE,"N";"MIDTERM_TAB",#N/A,FALSE,"O";"FUND_CRED",#N/A,FALSE,"P";"DEBT_TAB1",#N/A,FALSE,"Q";"DEBT_TAB2",#N/A,FALSE,"Q";"FORFIN_TAB1",#N/A,FALSE,"R";"FORFIN_TAB2",#N/A,FALSE,"R";"BOP_ANALY",#N/A,FALSE,"U"}</definedName>
    <definedName name="FOR_KV" localSheetId="42" hidden="1">{"BOP_TAB",#N/A,FALSE,"N";"MIDTERM_TAB",#N/A,FALSE,"O";"FUND_CRED",#N/A,FALSE,"P";"DEBT_TAB1",#N/A,FALSE,"Q";"DEBT_TAB2",#N/A,FALSE,"Q";"FORFIN_TAB1",#N/A,FALSE,"R";"FORFIN_TAB2",#N/A,FALSE,"R";"BOP_ANALY",#N/A,FALSE,"U"}</definedName>
    <definedName name="FOR_KV" localSheetId="47" hidden="1">{"BOP_TAB",#N/A,FALSE,"N";"MIDTERM_TAB",#N/A,FALSE,"O";"FUND_CRED",#N/A,FALSE,"P";"DEBT_TAB1",#N/A,FALSE,"Q";"DEBT_TAB2",#N/A,FALSE,"Q";"FORFIN_TAB1",#N/A,FALSE,"R";"FORFIN_TAB2",#N/A,FALSE,"R";"BOP_ANALY",#N/A,FALSE,"U"}</definedName>
    <definedName name="FOR_KV" localSheetId="53" hidden="1">{"BOP_TAB",#N/A,FALSE,"N";"MIDTERM_TAB",#N/A,FALSE,"O";"FUND_CRED",#N/A,FALSE,"P";"DEBT_TAB1",#N/A,FALSE,"Q";"DEBT_TAB2",#N/A,FALSE,"Q";"FORFIN_TAB1",#N/A,FALSE,"R";"FORFIN_TAB2",#N/A,FALSE,"R";"BOP_ANALY",#N/A,FALSE,"U"}</definedName>
    <definedName name="FOR_KV" localSheetId="54" hidden="1">{"BOP_TAB",#N/A,FALSE,"N";"MIDTERM_TAB",#N/A,FALSE,"O";"FUND_CRED",#N/A,FALSE,"P";"DEBT_TAB1",#N/A,FALSE,"Q";"DEBT_TAB2",#N/A,FALSE,"Q";"FORFIN_TAB1",#N/A,FALSE,"R";"FORFIN_TAB2",#N/A,FALSE,"R";"BOP_ANALY",#N/A,FALSE,"U"}</definedName>
    <definedName name="FOR_KV" localSheetId="55" hidden="1">{"BOP_TAB",#N/A,FALSE,"N";"MIDTERM_TAB",#N/A,FALSE,"O";"FUND_CRED",#N/A,FALSE,"P";"DEBT_TAB1",#N/A,FALSE,"Q";"DEBT_TAB2",#N/A,FALSE,"Q";"FORFIN_TAB1",#N/A,FALSE,"R";"FORFIN_TAB2",#N/A,FALSE,"R";"BOP_ANALY",#N/A,FALSE,"U"}</definedName>
    <definedName name="FOR_KV" localSheetId="56" hidden="1">{"BOP_TAB",#N/A,FALSE,"N";"MIDTERM_TAB",#N/A,FALSE,"O";"FUND_CRED",#N/A,FALSE,"P";"DEBT_TAB1",#N/A,FALSE,"Q";"DEBT_TAB2",#N/A,FALSE,"Q";"FORFIN_TAB1",#N/A,FALSE,"R";"FORFIN_TAB2",#N/A,FALSE,"R";"BOP_ANALY",#N/A,FALSE,"U"}</definedName>
    <definedName name="FOR_KV" localSheetId="57" hidden="1">{"BOP_TAB",#N/A,FALSE,"N";"MIDTERM_TAB",#N/A,FALSE,"O";"FUND_CRED",#N/A,FALSE,"P";"DEBT_TAB1",#N/A,FALSE,"Q";"DEBT_TAB2",#N/A,FALSE,"Q";"FORFIN_TAB1",#N/A,FALSE,"R";"FORFIN_TAB2",#N/A,FALSE,"R";"BOP_ANALY",#N/A,FALSE,"U"}</definedName>
    <definedName name="FOR_KV" localSheetId="58" hidden="1">{"BOP_TAB",#N/A,FALSE,"N";"MIDTERM_TAB",#N/A,FALSE,"O";"FUND_CRED",#N/A,FALSE,"P";"DEBT_TAB1",#N/A,FALSE,"Q";"DEBT_TAB2",#N/A,FALSE,"Q";"FORFIN_TAB1",#N/A,FALSE,"R";"FORFIN_TAB2",#N/A,FALSE,"R";"BOP_ANALY",#N/A,FALSE,"U"}</definedName>
    <definedName name="FOR_KV" localSheetId="59" hidden="1">{"BOP_TAB",#N/A,FALSE,"N";"MIDTERM_TAB",#N/A,FALSE,"O";"FUND_CRED",#N/A,FALSE,"P";"DEBT_TAB1",#N/A,FALSE,"Q";"DEBT_TAB2",#N/A,FALSE,"Q";"FORFIN_TAB1",#N/A,FALSE,"R";"FORFIN_TAB2",#N/A,FALSE,"R";"BOP_ANALY",#N/A,FALSE,"U"}</definedName>
    <definedName name="FOR_KV" localSheetId="61"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63" hidden="1">{"BOP_TAB",#N/A,FALSE,"N";"MIDTERM_TAB",#N/A,FALSE,"O";"FUND_CRED",#N/A,FALSE,"P";"DEBT_TAB1",#N/A,FALSE,"Q";"DEBT_TAB2",#N/A,FALSE,"Q";"FORFIN_TAB1",#N/A,FALSE,"R";"FORFIN_TAB2",#N/A,FALSE,"R";"BOP_ANALY",#N/A,FALSE,"U"}</definedName>
    <definedName name="FOR_KV" localSheetId="84" hidden="1">{"BOP_TAB",#N/A,FALSE,"N";"MIDTERM_TAB",#N/A,FALSE,"O";"FUND_CRED",#N/A,FALSE,"P";"DEBT_TAB1",#N/A,FALSE,"Q";"DEBT_TAB2",#N/A,FALSE,"Q";"FORFIN_TAB1",#N/A,FALSE,"R";"FORFIN_TAB2",#N/A,FALSE,"R";"BOP_ANALY",#N/A,FALSE,"U"}</definedName>
    <definedName name="FOR_KV" localSheetId="85" hidden="1">{"BOP_TAB",#N/A,FALSE,"N";"MIDTERM_TAB",#N/A,FALSE,"O";"FUND_CRED",#N/A,FALSE,"P";"DEBT_TAB1",#N/A,FALSE,"Q";"DEBT_TAB2",#N/A,FALSE,"Q";"FORFIN_TAB1",#N/A,FALSE,"R";"FORFIN_TAB2",#N/A,FALSE,"R";"BOP_ANALY",#N/A,FALSE,"U"}</definedName>
    <definedName name="FOR_KV" localSheetId="76" hidden="1">{"BOP_TAB",#N/A,FALSE,"N";"MIDTERM_TAB",#N/A,FALSE,"O";"FUND_CRED",#N/A,FALSE,"P";"DEBT_TAB1",#N/A,FALSE,"Q";"DEBT_TAB2",#N/A,FALSE,"Q";"FORFIN_TAB1",#N/A,FALSE,"R";"FORFIN_TAB2",#N/A,FALSE,"R";"BOP_ANALY",#N/A,FALSE,"U"}</definedName>
    <definedName name="FOR_KV" localSheetId="78" hidden="1">{"BOP_TAB",#N/A,FALSE,"N";"MIDTERM_TAB",#N/A,FALSE,"O";"FUND_CRED",#N/A,FALSE,"P";"DEBT_TAB1",#N/A,FALSE,"Q";"DEBT_TAB2",#N/A,FALSE,"Q";"FORFIN_TAB1",#N/A,FALSE,"R";"FORFIN_TAB2",#N/A,FALSE,"R";"BOP_ANALY",#N/A,FALSE,"U"}</definedName>
    <definedName name="FOR_KV" localSheetId="80" hidden="1">{"BOP_TAB",#N/A,FALSE,"N";"MIDTERM_TAB",#N/A,FALSE,"O";"FUND_CRED",#N/A,FALSE,"P";"DEBT_TAB1",#N/A,FALSE,"Q";"DEBT_TAB2",#N/A,FALSE,"Q";"FORFIN_TAB1",#N/A,FALSE,"R";"FORFIN_TAB2",#N/A,FALSE,"R";"BOP_ANALY",#N/A,FALSE,"U"}</definedName>
    <definedName name="FOR_KV" localSheetId="81" hidden="1">{"BOP_TAB",#N/A,FALSE,"N";"MIDTERM_TAB",#N/A,FALSE,"O";"FUND_CRED",#N/A,FALSE,"P";"DEBT_TAB1",#N/A,FALSE,"Q";"DEBT_TAB2",#N/A,FALSE,"Q";"FORFIN_TAB1",#N/A,FALSE,"R";"FORFIN_TAB2",#N/A,FALSE,"R";"BOP_ANALY",#N/A,FALSE,"U"}</definedName>
    <definedName name="FOR_KV" localSheetId="82" hidden="1">{"BOP_TAB",#N/A,FALSE,"N";"MIDTERM_TAB",#N/A,FALSE,"O";"FUND_CRED",#N/A,FALSE,"P";"DEBT_TAB1",#N/A,FALSE,"Q";"DEBT_TAB2",#N/A,FALSE,"Q";"FORFIN_TAB1",#N/A,FALSE,"R";"FORFIN_TAB2",#N/A,FALSE,"R";"BOP_ANALY",#N/A,FALSE,"U"}</definedName>
    <definedName name="FOR_KV" localSheetId="83" hidden="1">{"BOP_TAB",#N/A,FALSE,"N";"MIDTERM_TAB",#N/A,FALSE,"O";"FUND_CRED",#N/A,FALSE,"P";"DEBT_TAB1",#N/A,FALSE,"Q";"DEBT_TAB2",#N/A,FALSE,"Q";"FORFIN_TAB1",#N/A,FALSE,"R";"FORFIN_TAB2",#N/A,FALSE,"R";"BOP_ANALY",#N/A,FALSE,"U"}</definedName>
    <definedName name="FOR_KV" localSheetId="86" hidden="1">{"BOP_TAB",#N/A,FALSE,"N";"MIDTERM_TAB",#N/A,FALSE,"O";"FUND_CRED",#N/A,FALSE,"P";"DEBT_TAB1",#N/A,FALSE,"Q";"DEBT_TAB2",#N/A,FALSE,"Q";"FORFIN_TAB1",#N/A,FALSE,"R";"FORFIN_TAB2",#N/A,FALSE,"R";"BOP_ANALY",#N/A,FALSE,"U"}</definedName>
    <definedName name="FOR_KV" localSheetId="95" hidden="1">{"BOP_TAB",#N/A,FALSE,"N";"MIDTERM_TAB",#N/A,FALSE,"O";"FUND_CRED",#N/A,FALSE,"P";"DEBT_TAB1",#N/A,FALSE,"Q";"DEBT_TAB2",#N/A,FALSE,"Q";"FORFIN_TAB1",#N/A,FALSE,"R";"FORFIN_TAB2",#N/A,FALSE,"R";"BOP_ANALY",#N/A,FALSE,"U"}</definedName>
    <definedName name="FOR_KV" localSheetId="96" hidden="1">{"BOP_TAB",#N/A,FALSE,"N";"MIDTERM_TAB",#N/A,FALSE,"O";"FUND_CRED",#N/A,FALSE,"P";"DEBT_TAB1",#N/A,FALSE,"Q";"DEBT_TAB2",#N/A,FALSE,"Q";"FORFIN_TAB1",#N/A,FALSE,"R";"FORFIN_TAB2",#N/A,FALSE,"R";"BOP_ANALY",#N/A,FALSE,"U"}</definedName>
    <definedName name="FOR_KV" localSheetId="100" hidden="1">{"BOP_TAB",#N/A,FALSE,"N";"MIDTERM_TAB",#N/A,FALSE,"O";"FUND_CRED",#N/A,FALSE,"P";"DEBT_TAB1",#N/A,FALSE,"Q";"DEBT_TAB2",#N/A,FALSE,"Q";"FORFIN_TAB1",#N/A,FALSE,"R";"FORFIN_TAB2",#N/A,FALSE,"R";"BOP_ANALY",#N/A,FALSE,"U"}</definedName>
    <definedName name="FOR_KV" localSheetId="102" hidden="1">{"BOP_TAB",#N/A,FALSE,"N";"MIDTERM_TAB",#N/A,FALSE,"O";"FUND_CRED",#N/A,FALSE,"P";"DEBT_TAB1",#N/A,FALSE,"Q";"DEBT_TAB2",#N/A,FALSE,"Q";"FORFIN_TAB1",#N/A,FALSE,"R";"FORFIN_TAB2",#N/A,FALSE,"R";"BOP_ANALY",#N/A,FALSE,"U"}</definedName>
    <definedName name="FOR_KV" localSheetId="103" hidden="1">{"BOP_TAB",#N/A,FALSE,"N";"MIDTERM_TAB",#N/A,FALSE,"O";"FUND_CRED",#N/A,FALSE,"P";"DEBT_TAB1",#N/A,FALSE,"Q";"DEBT_TAB2",#N/A,FALSE,"Q";"FORFIN_TAB1",#N/A,FALSE,"R";"FORFIN_TAB2",#N/A,FALSE,"R";"BOP_ANALY",#N/A,FALSE,"U"}</definedName>
    <definedName name="FOR_KV" localSheetId="104" hidden="1">{"BOP_TAB",#N/A,FALSE,"N";"MIDTERM_TAB",#N/A,FALSE,"O";"FUND_CRED",#N/A,FALSE,"P";"DEBT_TAB1",#N/A,FALSE,"Q";"DEBT_TAB2",#N/A,FALSE,"Q";"FORFIN_TAB1",#N/A,FALSE,"R";"FORFIN_TAB2",#N/A,FALSE,"R";"BOP_ANALY",#N/A,FALSE,"U"}</definedName>
    <definedName name="FOR_KV" localSheetId="105" hidden="1">{"BOP_TAB",#N/A,FALSE,"N";"MIDTERM_TAB",#N/A,FALSE,"O";"FUND_CRED",#N/A,FALSE,"P";"DEBT_TAB1",#N/A,FALSE,"Q";"DEBT_TAB2",#N/A,FALSE,"Q";"FORFIN_TAB1",#N/A,FALSE,"R";"FORFIN_TAB2",#N/A,FALSE,"R";"BOP_ANALY",#N/A,FALSE,"U"}</definedName>
    <definedName name="FOR_KV" localSheetId="18" hidden="1">{"BOP_TAB",#N/A,FALSE,"N";"MIDTERM_TAB",#N/A,FALSE,"O";"FUND_CRED",#N/A,FALSE,"P";"DEBT_TAB1",#N/A,FALSE,"Q";"DEBT_TAB2",#N/A,FALSE,"Q";"FORFIN_TAB1",#N/A,FALSE,"R";"FORFIN_TAB2",#N/A,FALSE,"R";"BOP_ANALY",#N/A,FALSE,"U"}</definedName>
    <definedName name="FOR_KV" localSheetId="19" hidden="1">{"BOP_TAB",#N/A,FALSE,"N";"MIDTERM_TAB",#N/A,FALSE,"O";"FUND_CRED",#N/A,FALSE,"P";"DEBT_TAB1",#N/A,FALSE,"Q";"DEBT_TAB2",#N/A,FALSE,"Q";"FORFIN_TAB1",#N/A,FALSE,"R";"FORFIN_TAB2",#N/A,FALSE,"R";"BOP_ANALY",#N/A,FALSE,"U"}</definedName>
    <definedName name="FOR_KV" localSheetId="74" hidden="1">{"BOP_TAB",#N/A,FALSE,"N";"MIDTERM_TAB",#N/A,FALSE,"O";"FUND_CRED",#N/A,FALSE,"P";"DEBT_TAB1",#N/A,FALSE,"Q";"DEBT_TAB2",#N/A,FALSE,"Q";"FORFIN_TAB1",#N/A,FALSE,"R";"FORFIN_TAB2",#N/A,FALSE,"R";"BOP_ANALY",#N/A,FALSE,"U"}</definedName>
    <definedName name="FOR_KV" localSheetId="111"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35" hidden="1">{"BOP_TAB",#N/A,FALSE,"N";"MIDTERM_TAB",#N/A,FALSE,"O";"FUND_CRED",#N/A,FALSE,"P";"DEBT_TAB1",#N/A,FALSE,"Q";"DEBT_TAB2",#N/A,FALSE,"Q";"FORFIN_TAB1",#N/A,FALSE,"R";"FORFIN_TAB2",#N/A,FALSE,"R";"BOP_ANALY",#N/A,FALSE,"U"}</definedName>
    <definedName name="FOR_KV_2" localSheetId="36" hidden="1">{"BOP_TAB",#N/A,FALSE,"N";"MIDTERM_TAB",#N/A,FALSE,"O";"FUND_CRED",#N/A,FALSE,"P";"DEBT_TAB1",#N/A,FALSE,"Q";"DEBT_TAB2",#N/A,FALSE,"Q";"FORFIN_TAB1",#N/A,FALSE,"R";"FORFIN_TAB2",#N/A,FALSE,"R";"BOP_ANALY",#N/A,FALSE,"U"}</definedName>
    <definedName name="FOR_KV_2" localSheetId="37" hidden="1">{"BOP_TAB",#N/A,FALSE,"N";"MIDTERM_TAB",#N/A,FALSE,"O";"FUND_CRED",#N/A,FALSE,"P";"DEBT_TAB1",#N/A,FALSE,"Q";"DEBT_TAB2",#N/A,FALSE,"Q";"FORFIN_TAB1",#N/A,FALSE,"R";"FORFIN_TAB2",#N/A,FALSE,"R";"BOP_ANALY",#N/A,FALSE,"U"}</definedName>
    <definedName name="FOR_KV_2" localSheetId="38" hidden="1">{"BOP_TAB",#N/A,FALSE,"N";"MIDTERM_TAB",#N/A,FALSE,"O";"FUND_CRED",#N/A,FALSE,"P";"DEBT_TAB1",#N/A,FALSE,"Q";"DEBT_TAB2",#N/A,FALSE,"Q";"FORFIN_TAB1",#N/A,FALSE,"R";"FORFIN_TAB2",#N/A,FALSE,"R";"BOP_ANALY",#N/A,FALSE,"U"}</definedName>
    <definedName name="FOR_KV_2" localSheetId="39" hidden="1">{"BOP_TAB",#N/A,FALSE,"N";"MIDTERM_TAB",#N/A,FALSE,"O";"FUND_CRED",#N/A,FALSE,"P";"DEBT_TAB1",#N/A,FALSE,"Q";"DEBT_TAB2",#N/A,FALSE,"Q";"FORFIN_TAB1",#N/A,FALSE,"R";"FORFIN_TAB2",#N/A,FALSE,"R";"BOP_ANALY",#N/A,FALSE,"U"}</definedName>
    <definedName name="FOR_KV_2" localSheetId="40" hidden="1">{"BOP_TAB",#N/A,FALSE,"N";"MIDTERM_TAB",#N/A,FALSE,"O";"FUND_CRED",#N/A,FALSE,"P";"DEBT_TAB1",#N/A,FALSE,"Q";"DEBT_TAB2",#N/A,FALSE,"Q";"FORFIN_TAB1",#N/A,FALSE,"R";"FORFIN_TAB2",#N/A,FALSE,"R";"BOP_ANALY",#N/A,FALSE,"U"}</definedName>
    <definedName name="FOR_KV_2" localSheetId="41" hidden="1">{"BOP_TAB",#N/A,FALSE,"N";"MIDTERM_TAB",#N/A,FALSE,"O";"FUND_CRED",#N/A,FALSE,"P";"DEBT_TAB1",#N/A,FALSE,"Q";"DEBT_TAB2",#N/A,FALSE,"Q";"FORFIN_TAB1",#N/A,FALSE,"R";"FORFIN_TAB2",#N/A,FALSE,"R";"BOP_ANALY",#N/A,FALSE,"U"}</definedName>
    <definedName name="FOR_KV_2" localSheetId="42" hidden="1">{"BOP_TAB",#N/A,FALSE,"N";"MIDTERM_TAB",#N/A,FALSE,"O";"FUND_CRED",#N/A,FALSE,"P";"DEBT_TAB1",#N/A,FALSE,"Q";"DEBT_TAB2",#N/A,FALSE,"Q";"FORFIN_TAB1",#N/A,FALSE,"R";"FORFIN_TAB2",#N/A,FALSE,"R";"BOP_ANALY",#N/A,FALSE,"U"}</definedName>
    <definedName name="FOR_KV_2" localSheetId="47" hidden="1">{"BOP_TAB",#N/A,FALSE,"N";"MIDTERM_TAB",#N/A,FALSE,"O";"FUND_CRED",#N/A,FALSE,"P";"DEBT_TAB1",#N/A,FALSE,"Q";"DEBT_TAB2",#N/A,FALSE,"Q";"FORFIN_TAB1",#N/A,FALSE,"R";"FORFIN_TAB2",#N/A,FALSE,"R";"BOP_ANALY",#N/A,FALSE,"U"}</definedName>
    <definedName name="FOR_KV_2" localSheetId="53" hidden="1">{"BOP_TAB",#N/A,FALSE,"N";"MIDTERM_TAB",#N/A,FALSE,"O";"FUND_CRED",#N/A,FALSE,"P";"DEBT_TAB1",#N/A,FALSE,"Q";"DEBT_TAB2",#N/A,FALSE,"Q";"FORFIN_TAB1",#N/A,FALSE,"R";"FORFIN_TAB2",#N/A,FALSE,"R";"BOP_ANALY",#N/A,FALSE,"U"}</definedName>
    <definedName name="FOR_KV_2" localSheetId="81" hidden="1">{"BOP_TAB",#N/A,FALSE,"N";"MIDTERM_TAB",#N/A,FALSE,"O";"FUND_CRED",#N/A,FALSE,"P";"DEBT_TAB1",#N/A,FALSE,"Q";"DEBT_TAB2",#N/A,FALSE,"Q";"FORFIN_TAB1",#N/A,FALSE,"R";"FORFIN_TAB2",#N/A,FALSE,"R";"BOP_ANALY",#N/A,FALSE,"U"}</definedName>
    <definedName name="FOR_KV_2" localSheetId="96" hidden="1">{"BOP_TAB",#N/A,FALSE,"N";"MIDTERM_TAB",#N/A,FALSE,"O";"FUND_CRED",#N/A,FALSE,"P";"DEBT_TAB1",#N/A,FALSE,"Q";"DEBT_TAB2",#N/A,FALSE,"Q";"FORFIN_TAB1",#N/A,FALSE,"R";"FORFIN_TAB2",#N/A,FALSE,"R";"BOP_ANALY",#N/A,FALSE,"U"}</definedName>
    <definedName name="FOR_KV_2" localSheetId="100" hidden="1">{"BOP_TAB",#N/A,FALSE,"N";"MIDTERM_TAB",#N/A,FALSE,"O";"FUND_CRED",#N/A,FALSE,"P";"DEBT_TAB1",#N/A,FALSE,"Q";"DEBT_TAB2",#N/A,FALSE,"Q";"FORFIN_TAB1",#N/A,FALSE,"R";"FORFIN_TAB2",#N/A,FALSE,"R";"BOP_ANALY",#N/A,FALSE,"U"}</definedName>
    <definedName name="FOR_KV_2" localSheetId="103" hidden="1">{"BOP_TAB",#N/A,FALSE,"N";"MIDTERM_TAB",#N/A,FALSE,"O";"FUND_CRED",#N/A,FALSE,"P";"DEBT_TAB1",#N/A,FALSE,"Q";"DEBT_TAB2",#N/A,FALSE,"Q";"FORFIN_TAB1",#N/A,FALSE,"R";"FORFIN_TAB2",#N/A,FALSE,"R";"BOP_ANALY",#N/A,FALSE,"U"}</definedName>
    <definedName name="FOR_KV_2" localSheetId="74"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35" hidden="1">{"BOP_TAB",#N/A,FALSE,"N";"MIDTERM_TAB",#N/A,FALSE,"O";"FUND_CRED",#N/A,FALSE,"P";"DEBT_TAB1",#N/A,FALSE,"Q";"DEBT_TAB2",#N/A,FALSE,"Q";"FORFIN_TAB1",#N/A,FALSE,"R";"FORFIN_TAB2",#N/A,FALSE,"R";"BOP_ANALY",#N/A,FALSE,"U"}</definedName>
    <definedName name="FOR_KV_2_1" localSheetId="36" hidden="1">{"BOP_TAB",#N/A,FALSE,"N";"MIDTERM_TAB",#N/A,FALSE,"O";"FUND_CRED",#N/A,FALSE,"P";"DEBT_TAB1",#N/A,FALSE,"Q";"DEBT_TAB2",#N/A,FALSE,"Q";"FORFIN_TAB1",#N/A,FALSE,"R";"FORFIN_TAB2",#N/A,FALSE,"R";"BOP_ANALY",#N/A,FALSE,"U"}</definedName>
    <definedName name="FOR_KV_2_1" localSheetId="37" hidden="1">{"BOP_TAB",#N/A,FALSE,"N";"MIDTERM_TAB",#N/A,FALSE,"O";"FUND_CRED",#N/A,FALSE,"P";"DEBT_TAB1",#N/A,FALSE,"Q";"DEBT_TAB2",#N/A,FALSE,"Q";"FORFIN_TAB1",#N/A,FALSE,"R";"FORFIN_TAB2",#N/A,FALSE,"R";"BOP_ANALY",#N/A,FALSE,"U"}</definedName>
    <definedName name="FOR_KV_2_1" localSheetId="38" hidden="1">{"BOP_TAB",#N/A,FALSE,"N";"MIDTERM_TAB",#N/A,FALSE,"O";"FUND_CRED",#N/A,FALSE,"P";"DEBT_TAB1",#N/A,FALSE,"Q";"DEBT_TAB2",#N/A,FALSE,"Q";"FORFIN_TAB1",#N/A,FALSE,"R";"FORFIN_TAB2",#N/A,FALSE,"R";"BOP_ANALY",#N/A,FALSE,"U"}</definedName>
    <definedName name="FOR_KV_2_1" localSheetId="39" hidden="1">{"BOP_TAB",#N/A,FALSE,"N";"MIDTERM_TAB",#N/A,FALSE,"O";"FUND_CRED",#N/A,FALSE,"P";"DEBT_TAB1",#N/A,FALSE,"Q";"DEBT_TAB2",#N/A,FALSE,"Q";"FORFIN_TAB1",#N/A,FALSE,"R";"FORFIN_TAB2",#N/A,FALSE,"R";"BOP_ANALY",#N/A,FALSE,"U"}</definedName>
    <definedName name="FOR_KV_2_1" localSheetId="40" hidden="1">{"BOP_TAB",#N/A,FALSE,"N";"MIDTERM_TAB",#N/A,FALSE,"O";"FUND_CRED",#N/A,FALSE,"P";"DEBT_TAB1",#N/A,FALSE,"Q";"DEBT_TAB2",#N/A,FALSE,"Q";"FORFIN_TAB1",#N/A,FALSE,"R";"FORFIN_TAB2",#N/A,FALSE,"R";"BOP_ANALY",#N/A,FALSE,"U"}</definedName>
    <definedName name="FOR_KV_2_1" localSheetId="41" hidden="1">{"BOP_TAB",#N/A,FALSE,"N";"MIDTERM_TAB",#N/A,FALSE,"O";"FUND_CRED",#N/A,FALSE,"P";"DEBT_TAB1",#N/A,FALSE,"Q";"DEBT_TAB2",#N/A,FALSE,"Q";"FORFIN_TAB1",#N/A,FALSE,"R";"FORFIN_TAB2",#N/A,FALSE,"R";"BOP_ANALY",#N/A,FALSE,"U"}</definedName>
    <definedName name="FOR_KV_2_1" localSheetId="42" hidden="1">{"BOP_TAB",#N/A,FALSE,"N";"MIDTERM_TAB",#N/A,FALSE,"O";"FUND_CRED",#N/A,FALSE,"P";"DEBT_TAB1",#N/A,FALSE,"Q";"DEBT_TAB2",#N/A,FALSE,"Q";"FORFIN_TAB1",#N/A,FALSE,"R";"FORFIN_TAB2",#N/A,FALSE,"R";"BOP_ANALY",#N/A,FALSE,"U"}</definedName>
    <definedName name="FOR_KV_2_1" localSheetId="47" hidden="1">{"BOP_TAB",#N/A,FALSE,"N";"MIDTERM_TAB",#N/A,FALSE,"O";"FUND_CRED",#N/A,FALSE,"P";"DEBT_TAB1",#N/A,FALSE,"Q";"DEBT_TAB2",#N/A,FALSE,"Q";"FORFIN_TAB1",#N/A,FALSE,"R";"FORFIN_TAB2",#N/A,FALSE,"R";"BOP_ANALY",#N/A,FALSE,"U"}</definedName>
    <definedName name="FOR_KV_2_1" localSheetId="53" hidden="1">{"BOP_TAB",#N/A,FALSE,"N";"MIDTERM_TAB",#N/A,FALSE,"O";"FUND_CRED",#N/A,FALSE,"P";"DEBT_TAB1",#N/A,FALSE,"Q";"DEBT_TAB2",#N/A,FALSE,"Q";"FORFIN_TAB1",#N/A,FALSE,"R";"FORFIN_TAB2",#N/A,FALSE,"R";"BOP_ANALY",#N/A,FALSE,"U"}</definedName>
    <definedName name="FOR_KV_2_1" localSheetId="81" hidden="1">{"BOP_TAB",#N/A,FALSE,"N";"MIDTERM_TAB",#N/A,FALSE,"O";"FUND_CRED",#N/A,FALSE,"P";"DEBT_TAB1",#N/A,FALSE,"Q";"DEBT_TAB2",#N/A,FALSE,"Q";"FORFIN_TAB1",#N/A,FALSE,"R";"FORFIN_TAB2",#N/A,FALSE,"R";"BOP_ANALY",#N/A,FALSE,"U"}</definedName>
    <definedName name="FOR_KV_2_1" localSheetId="96" hidden="1">{"BOP_TAB",#N/A,FALSE,"N";"MIDTERM_TAB",#N/A,FALSE,"O";"FUND_CRED",#N/A,FALSE,"P";"DEBT_TAB1",#N/A,FALSE,"Q";"DEBT_TAB2",#N/A,FALSE,"Q";"FORFIN_TAB1",#N/A,FALSE,"R";"FORFIN_TAB2",#N/A,FALSE,"R";"BOP_ANALY",#N/A,FALSE,"U"}</definedName>
    <definedName name="FOR_KV_2_1" localSheetId="100" hidden="1">{"BOP_TAB",#N/A,FALSE,"N";"MIDTERM_TAB",#N/A,FALSE,"O";"FUND_CRED",#N/A,FALSE,"P";"DEBT_TAB1",#N/A,FALSE,"Q";"DEBT_TAB2",#N/A,FALSE,"Q";"FORFIN_TAB1",#N/A,FALSE,"R";"FORFIN_TAB2",#N/A,FALSE,"R";"BOP_ANALY",#N/A,FALSE,"U"}</definedName>
    <definedName name="FOR_KV_2_1" localSheetId="103" hidden="1">{"BOP_TAB",#N/A,FALSE,"N";"MIDTERM_TAB",#N/A,FALSE,"O";"FUND_CRED",#N/A,FALSE,"P";"DEBT_TAB1",#N/A,FALSE,"Q";"DEBT_TAB2",#N/A,FALSE,"Q";"FORFIN_TAB1",#N/A,FALSE,"R";"FORFIN_TAB2",#N/A,FALSE,"R";"BOP_ANALY",#N/A,FALSE,"U"}</definedName>
    <definedName name="FOR_KV_2_1" localSheetId="74"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uh" localSheetId="1" hidden="1">{#N/A,#N/A,FALSE,"т02бд"}</definedName>
    <definedName name="fuh" localSheetId="35" hidden="1">{#N/A,#N/A,FALSE,"т02бд"}</definedName>
    <definedName name="fuh" localSheetId="36" hidden="1">{#N/A,#N/A,FALSE,"т02бд"}</definedName>
    <definedName name="fuh" localSheetId="37" hidden="1">{#N/A,#N/A,FALSE,"т02бд"}</definedName>
    <definedName name="fuh" localSheetId="38" hidden="1">{#N/A,#N/A,FALSE,"т02бд"}</definedName>
    <definedName name="fuh" localSheetId="39" hidden="1">{#N/A,#N/A,FALSE,"т02бд"}</definedName>
    <definedName name="fuh" localSheetId="40" hidden="1">{#N/A,#N/A,FALSE,"т02бд"}</definedName>
    <definedName name="fuh" localSheetId="41" hidden="1">{#N/A,#N/A,FALSE,"т02бд"}</definedName>
    <definedName name="fuh" localSheetId="42" hidden="1">{#N/A,#N/A,FALSE,"т02бд"}</definedName>
    <definedName name="fuh" localSheetId="47" hidden="1">{#N/A,#N/A,FALSE,"т02бд"}</definedName>
    <definedName name="fuh" localSheetId="53" hidden="1">{#N/A,#N/A,FALSE,"т02бд"}</definedName>
    <definedName name="fuh" localSheetId="84" hidden="1">{#N/A,#N/A,FALSE,"т02бд"}</definedName>
    <definedName name="fuh" localSheetId="85" hidden="1">{#N/A,#N/A,FALSE,"т02бд"}</definedName>
    <definedName name="fuh" localSheetId="76" hidden="1">{#N/A,#N/A,FALSE,"т02бд"}</definedName>
    <definedName name="fuh" localSheetId="80" hidden="1">{#N/A,#N/A,FALSE,"т02бд"}</definedName>
    <definedName name="fuh" localSheetId="81" hidden="1">{#N/A,#N/A,FALSE,"т02бд"}</definedName>
    <definedName name="fuh" localSheetId="82" hidden="1">{#N/A,#N/A,FALSE,"т02бд"}</definedName>
    <definedName name="fuh" localSheetId="83" hidden="1">{#N/A,#N/A,FALSE,"т02бд"}</definedName>
    <definedName name="fuh" localSheetId="86" hidden="1">{#N/A,#N/A,FALSE,"т02бд"}</definedName>
    <definedName name="fuh" localSheetId="95" hidden="1">{#N/A,#N/A,FALSE,"т02бд"}</definedName>
    <definedName name="fuh" localSheetId="96" hidden="1">{#N/A,#N/A,FALSE,"т02бд"}</definedName>
    <definedName name="fuh" localSheetId="100" hidden="1">{#N/A,#N/A,FALSE,"т02бд"}</definedName>
    <definedName name="fuh" localSheetId="102" hidden="1">{#N/A,#N/A,FALSE,"т02бд"}</definedName>
    <definedName name="fuh" localSheetId="103" hidden="1">{#N/A,#N/A,FALSE,"т02бд"}</definedName>
    <definedName name="fuh" localSheetId="104" hidden="1">{#N/A,#N/A,FALSE,"т02бд"}</definedName>
    <definedName name="fuh" localSheetId="105" hidden="1">{#N/A,#N/A,FALSE,"т02бд"}</definedName>
    <definedName name="fuh" localSheetId="18" hidden="1">{#N/A,#N/A,FALSE,"т02бд"}</definedName>
    <definedName name="fuh" localSheetId="19" hidden="1">{#N/A,#N/A,FALSE,"т02бд"}</definedName>
    <definedName name="fuh" localSheetId="74" hidden="1">{#N/A,#N/A,FALSE,"т02бд"}</definedName>
    <definedName name="fuh" hidden="1">{#N/A,#N/A,FALSE,"т02бд"}</definedName>
    <definedName name="fx" localSheetId="1" hidden="1">{#N/A,#N/A,FALSE,"т02бд"}</definedName>
    <definedName name="fx" localSheetId="2" hidden="1">{#N/A,#N/A,FALSE,"т02бд"}</definedName>
    <definedName name="fx" localSheetId="35" hidden="1">{#N/A,#N/A,FALSE,"т02бд"}</definedName>
    <definedName name="fx" localSheetId="36" hidden="1">{#N/A,#N/A,FALSE,"т02бд"}</definedName>
    <definedName name="fx" localSheetId="37" hidden="1">{#N/A,#N/A,FALSE,"т02бд"}</definedName>
    <definedName name="fx" localSheetId="38" hidden="1">{#N/A,#N/A,FALSE,"т02бд"}</definedName>
    <definedName name="fx" localSheetId="39" hidden="1">{#N/A,#N/A,FALSE,"т02бд"}</definedName>
    <definedName name="fx" localSheetId="40" hidden="1">{#N/A,#N/A,FALSE,"т02бд"}</definedName>
    <definedName name="fx" localSheetId="41" hidden="1">{#N/A,#N/A,FALSE,"т02бд"}</definedName>
    <definedName name="fx" localSheetId="42" hidden="1">{#N/A,#N/A,FALSE,"т02бд"}</definedName>
    <definedName name="fx" localSheetId="47" hidden="1">{#N/A,#N/A,FALSE,"т02бд"}</definedName>
    <definedName name="fx" localSheetId="53" hidden="1">{#N/A,#N/A,FALSE,"т02бд"}</definedName>
    <definedName name="fx" localSheetId="56" hidden="1">{#N/A,#N/A,FALSE,"т02бд"}</definedName>
    <definedName name="fx" localSheetId="57" hidden="1">{#N/A,#N/A,FALSE,"т02бд"}</definedName>
    <definedName name="fx" localSheetId="58" hidden="1">{#N/A,#N/A,FALSE,"т02бд"}</definedName>
    <definedName name="fx" localSheetId="84" hidden="1">{#N/A,#N/A,FALSE,"т02бд"}</definedName>
    <definedName name="fx" localSheetId="76" hidden="1">{#N/A,#N/A,FALSE,"т02бд"}</definedName>
    <definedName name="fx" localSheetId="80" hidden="1">{#N/A,#N/A,FALSE,"т02бд"}</definedName>
    <definedName name="fx" localSheetId="81" hidden="1">{#N/A,#N/A,FALSE,"т02бд"}</definedName>
    <definedName name="fx" localSheetId="82" hidden="1">{#N/A,#N/A,FALSE,"т02бд"}</definedName>
    <definedName name="fx" localSheetId="83" hidden="1">{#N/A,#N/A,FALSE,"т02бд"}</definedName>
    <definedName name="fx" localSheetId="86" hidden="1">{#N/A,#N/A,FALSE,"т02бд"}</definedName>
    <definedName name="fx" localSheetId="95" hidden="1">{#N/A,#N/A,FALSE,"т02бд"}</definedName>
    <definedName name="fx" localSheetId="96" hidden="1">{#N/A,#N/A,FALSE,"т02бд"}</definedName>
    <definedName name="fx" localSheetId="100" hidden="1">{#N/A,#N/A,FALSE,"т02бд"}</definedName>
    <definedName name="fx" localSheetId="102" hidden="1">{#N/A,#N/A,FALSE,"т02бд"}</definedName>
    <definedName name="fx" localSheetId="103" hidden="1">{#N/A,#N/A,FALSE,"т02бд"}</definedName>
    <definedName name="fx" localSheetId="104" hidden="1">{#N/A,#N/A,FALSE,"т02бд"}</definedName>
    <definedName name="fx" localSheetId="18" hidden="1">{#N/A,#N/A,FALSE,"т02бд"}</definedName>
    <definedName name="fx" localSheetId="19" hidden="1">{#N/A,#N/A,FALSE,"т02бд"}</definedName>
    <definedName name="fx" localSheetId="74" hidden="1">{#N/A,#N/A,FALSE,"т02бд"}</definedName>
    <definedName name="fx" hidden="1">{#N/A,#N/A,FALSE,"т02бд"}</definedName>
    <definedName name="g7.2" localSheetId="1" hidden="1">{#N/A,#N/A,FALSE,"т04"}</definedName>
    <definedName name="g7.2" localSheetId="35" hidden="1">{#N/A,#N/A,FALSE,"т04"}</definedName>
    <definedName name="g7.2" localSheetId="36" hidden="1">{#N/A,#N/A,FALSE,"т04"}</definedName>
    <definedName name="g7.2" localSheetId="37" hidden="1">{#N/A,#N/A,FALSE,"т04"}</definedName>
    <definedName name="g7.2" localSheetId="38" hidden="1">{#N/A,#N/A,FALSE,"т04"}</definedName>
    <definedName name="g7.2" localSheetId="39" hidden="1">{#N/A,#N/A,FALSE,"т04"}</definedName>
    <definedName name="g7.2" localSheetId="40" hidden="1">{#N/A,#N/A,FALSE,"т04"}</definedName>
    <definedName name="g7.2" localSheetId="41" hidden="1">{#N/A,#N/A,FALSE,"т04"}</definedName>
    <definedName name="g7.2" localSheetId="42" hidden="1">{#N/A,#N/A,FALSE,"т04"}</definedName>
    <definedName name="g7.2" localSheetId="47" hidden="1">{#N/A,#N/A,FALSE,"т04"}</definedName>
    <definedName name="g7.2" localSheetId="53" hidden="1">{#N/A,#N/A,FALSE,"т04"}</definedName>
    <definedName name="g7.2" localSheetId="84" hidden="1">{#N/A,#N/A,FALSE,"т04"}</definedName>
    <definedName name="g7.2" localSheetId="85" hidden="1">{#N/A,#N/A,FALSE,"т04"}</definedName>
    <definedName name="g7.2" localSheetId="76" hidden="1">{#N/A,#N/A,FALSE,"т04"}</definedName>
    <definedName name="g7.2" localSheetId="80" hidden="1">{#N/A,#N/A,FALSE,"т04"}</definedName>
    <definedName name="g7.2" localSheetId="81" hidden="1">{#N/A,#N/A,FALSE,"т04"}</definedName>
    <definedName name="g7.2" localSheetId="82" hidden="1">{#N/A,#N/A,FALSE,"т04"}</definedName>
    <definedName name="g7.2" localSheetId="83" hidden="1">{#N/A,#N/A,FALSE,"т04"}</definedName>
    <definedName name="g7.2" localSheetId="86" hidden="1">{#N/A,#N/A,FALSE,"т04"}</definedName>
    <definedName name="g7.2" localSheetId="95" hidden="1">{#N/A,#N/A,FALSE,"т04"}</definedName>
    <definedName name="g7.2" localSheetId="96" hidden="1">{#N/A,#N/A,FALSE,"т04"}</definedName>
    <definedName name="g7.2" localSheetId="100" hidden="1">{#N/A,#N/A,FALSE,"т04"}</definedName>
    <definedName name="g7.2" localSheetId="102" hidden="1">{#N/A,#N/A,FALSE,"т04"}</definedName>
    <definedName name="g7.2" localSheetId="103" hidden="1">{#N/A,#N/A,FALSE,"т04"}</definedName>
    <definedName name="g7.2" localSheetId="104" hidden="1">{#N/A,#N/A,FALSE,"т04"}</definedName>
    <definedName name="g7.2" localSheetId="105" hidden="1">{#N/A,#N/A,FALSE,"т04"}</definedName>
    <definedName name="g7.2" localSheetId="18" hidden="1">{#N/A,#N/A,FALSE,"т04"}</definedName>
    <definedName name="g7.2" localSheetId="19" hidden="1">{#N/A,#N/A,FALSE,"т04"}</definedName>
    <definedName name="g7.2" localSheetId="74" hidden="1">{#N/A,#N/A,FALSE,"т04"}</definedName>
    <definedName name="g7.2" hidden="1">{#N/A,#N/A,FALSE,"т04"}</definedName>
    <definedName name="ggg" localSheetId="1" hidden="1">{#N/A,#N/A,FALSE,"т02бд"}</definedName>
    <definedName name="ggg" localSheetId="2" hidden="1">{#N/A,#N/A,FALSE,"т02бд"}</definedName>
    <definedName name="ggg" localSheetId="22" hidden="1">{#N/A,#N/A,FALSE,"т02бд"}</definedName>
    <definedName name="ggg" localSheetId="25" hidden="1">{#N/A,#N/A,FALSE,"т02бд"}</definedName>
    <definedName name="ggg" localSheetId="26" hidden="1">{#N/A,#N/A,FALSE,"т02бд"}</definedName>
    <definedName name="ggg" localSheetId="28" hidden="1">{#N/A,#N/A,FALSE,"т02бд"}</definedName>
    <definedName name="ggg" localSheetId="29" hidden="1">{#N/A,#N/A,FALSE,"т02бд"}</definedName>
    <definedName name="ggg" localSheetId="35" hidden="1">{#N/A,#N/A,FALSE,"т02бд"}</definedName>
    <definedName name="ggg" localSheetId="36" hidden="1">{#N/A,#N/A,FALSE,"т02бд"}</definedName>
    <definedName name="ggg" localSheetId="37" hidden="1">{#N/A,#N/A,FALSE,"т02бд"}</definedName>
    <definedName name="ggg" localSheetId="38" hidden="1">{#N/A,#N/A,FALSE,"т02бд"}</definedName>
    <definedName name="ggg" localSheetId="39" hidden="1">{#N/A,#N/A,FALSE,"т02бд"}</definedName>
    <definedName name="ggg" localSheetId="40" hidden="1">{#N/A,#N/A,FALSE,"т02бд"}</definedName>
    <definedName name="ggg" localSheetId="41" hidden="1">{#N/A,#N/A,FALSE,"т02бд"}</definedName>
    <definedName name="ggg" localSheetId="42" hidden="1">{#N/A,#N/A,FALSE,"т02бд"}</definedName>
    <definedName name="ggg" localSheetId="47" hidden="1">{#N/A,#N/A,FALSE,"т02бд"}</definedName>
    <definedName name="ggg" localSheetId="53" hidden="1">{#N/A,#N/A,FALSE,"т02бд"}</definedName>
    <definedName name="ggg" localSheetId="54" hidden="1">{#N/A,#N/A,FALSE,"т02бд"}</definedName>
    <definedName name="ggg" localSheetId="55" hidden="1">{#N/A,#N/A,FALSE,"т02бд"}</definedName>
    <definedName name="ggg" localSheetId="56" hidden="1">{#N/A,#N/A,FALSE,"т02бд"}</definedName>
    <definedName name="ggg" localSheetId="57" hidden="1">{#N/A,#N/A,FALSE,"т02бд"}</definedName>
    <definedName name="ggg" localSheetId="58" hidden="1">{#N/A,#N/A,FALSE,"т02бд"}</definedName>
    <definedName name="ggg" localSheetId="59" hidden="1">{#N/A,#N/A,FALSE,"т02бд"}</definedName>
    <definedName name="ggg" localSheetId="61" hidden="1">{#N/A,#N/A,FALSE,"т02бд"}</definedName>
    <definedName name="ggg" localSheetId="62" hidden="1">{#N/A,#N/A,FALSE,"т02бд"}</definedName>
    <definedName name="ggg" localSheetId="63" hidden="1">{#N/A,#N/A,FALSE,"т02бд"}</definedName>
    <definedName name="ggg" localSheetId="84" hidden="1">{#N/A,#N/A,FALSE,"т02бд"}</definedName>
    <definedName name="ggg" localSheetId="85" hidden="1">{#N/A,#N/A,FALSE,"т02бд"}</definedName>
    <definedName name="ggg" localSheetId="76" hidden="1">{#N/A,#N/A,FALSE,"т02бд"}</definedName>
    <definedName name="ggg" localSheetId="78" hidden="1">{#N/A,#N/A,FALSE,"т02бд"}</definedName>
    <definedName name="ggg" localSheetId="80" hidden="1">{#N/A,#N/A,FALSE,"т02бд"}</definedName>
    <definedName name="ggg" localSheetId="81" hidden="1">{#N/A,#N/A,FALSE,"т02бд"}</definedName>
    <definedName name="ggg" localSheetId="82" hidden="1">{#N/A,#N/A,FALSE,"т02бд"}</definedName>
    <definedName name="ggg" localSheetId="83" hidden="1">{#N/A,#N/A,FALSE,"т02бд"}</definedName>
    <definedName name="ggg" localSheetId="86" hidden="1">{#N/A,#N/A,FALSE,"т02бд"}</definedName>
    <definedName name="ggg" localSheetId="95" hidden="1">{#N/A,#N/A,FALSE,"т02бд"}</definedName>
    <definedName name="ggg" localSheetId="96" hidden="1">{#N/A,#N/A,FALSE,"т02бд"}</definedName>
    <definedName name="ggg" localSheetId="100" hidden="1">{#N/A,#N/A,FALSE,"т02бд"}</definedName>
    <definedName name="ggg" localSheetId="102" hidden="1">{#N/A,#N/A,FALSE,"т02бд"}</definedName>
    <definedName name="ggg" localSheetId="103" hidden="1">{#N/A,#N/A,FALSE,"т02бд"}</definedName>
    <definedName name="ggg" localSheetId="104" hidden="1">{#N/A,#N/A,FALSE,"т02бд"}</definedName>
    <definedName name="ggg" localSheetId="105" hidden="1">{#N/A,#N/A,FALSE,"т02бд"}</definedName>
    <definedName name="ggg" localSheetId="18" hidden="1">{#N/A,#N/A,FALSE,"т02бд"}</definedName>
    <definedName name="ggg" localSheetId="19" hidden="1">{#N/A,#N/A,FALSE,"т02бд"}</definedName>
    <definedName name="ggg" localSheetId="74" hidden="1">{#N/A,#N/A,FALSE,"т02бд"}</definedName>
    <definedName name="ggg" localSheetId="111" hidden="1">{#N/A,#N/A,FALSE,"т02бд"}</definedName>
    <definedName name="ggg" hidden="1">{#N/A,#N/A,FALSE,"т02бд"}</definedName>
    <definedName name="ggg_2" localSheetId="1" hidden="1">{#N/A,#N/A,FALSE,"т02бд"}</definedName>
    <definedName name="ggg_2" localSheetId="35" hidden="1">{#N/A,#N/A,FALSE,"т02бд"}</definedName>
    <definedName name="ggg_2" localSheetId="36" hidden="1">{#N/A,#N/A,FALSE,"т02бд"}</definedName>
    <definedName name="ggg_2" localSheetId="37" hidden="1">{#N/A,#N/A,FALSE,"т02бд"}</definedName>
    <definedName name="ggg_2" localSheetId="38" hidden="1">{#N/A,#N/A,FALSE,"т02бд"}</definedName>
    <definedName name="ggg_2" localSheetId="39" hidden="1">{#N/A,#N/A,FALSE,"т02бд"}</definedName>
    <definedName name="ggg_2" localSheetId="40" hidden="1">{#N/A,#N/A,FALSE,"т02бд"}</definedName>
    <definedName name="ggg_2" localSheetId="41" hidden="1">{#N/A,#N/A,FALSE,"т02бд"}</definedName>
    <definedName name="ggg_2" localSheetId="42" hidden="1">{#N/A,#N/A,FALSE,"т02бд"}</definedName>
    <definedName name="ggg_2" localSheetId="47" hidden="1">{#N/A,#N/A,FALSE,"т02бд"}</definedName>
    <definedName name="ggg_2" localSheetId="53" hidden="1">{#N/A,#N/A,FALSE,"т02бд"}</definedName>
    <definedName name="ggg_2" localSheetId="81" hidden="1">{#N/A,#N/A,FALSE,"т02бд"}</definedName>
    <definedName name="ggg_2" localSheetId="96" hidden="1">{#N/A,#N/A,FALSE,"т02бд"}</definedName>
    <definedName name="ggg_2" localSheetId="100" hidden="1">{#N/A,#N/A,FALSE,"т02бд"}</definedName>
    <definedName name="ggg_2" localSheetId="103" hidden="1">{#N/A,#N/A,FALSE,"т02бд"}</definedName>
    <definedName name="ggg_2" localSheetId="74" hidden="1">{#N/A,#N/A,FALSE,"т02бд"}</definedName>
    <definedName name="ggg_2" hidden="1">{#N/A,#N/A,FALSE,"т02бд"}</definedName>
    <definedName name="ggg_2_1" localSheetId="1" hidden="1">{#N/A,#N/A,FALSE,"т02бд"}</definedName>
    <definedName name="ggg_2_1" localSheetId="35" hidden="1">{#N/A,#N/A,FALSE,"т02бд"}</definedName>
    <definedName name="ggg_2_1" localSheetId="36" hidden="1">{#N/A,#N/A,FALSE,"т02бд"}</definedName>
    <definedName name="ggg_2_1" localSheetId="37" hidden="1">{#N/A,#N/A,FALSE,"т02бд"}</definedName>
    <definedName name="ggg_2_1" localSheetId="38" hidden="1">{#N/A,#N/A,FALSE,"т02бд"}</definedName>
    <definedName name="ggg_2_1" localSheetId="39" hidden="1">{#N/A,#N/A,FALSE,"т02бд"}</definedName>
    <definedName name="ggg_2_1" localSheetId="40" hidden="1">{#N/A,#N/A,FALSE,"т02бд"}</definedName>
    <definedName name="ggg_2_1" localSheetId="41" hidden="1">{#N/A,#N/A,FALSE,"т02бд"}</definedName>
    <definedName name="ggg_2_1" localSheetId="42" hidden="1">{#N/A,#N/A,FALSE,"т02бд"}</definedName>
    <definedName name="ggg_2_1" localSheetId="47" hidden="1">{#N/A,#N/A,FALSE,"т02бд"}</definedName>
    <definedName name="ggg_2_1" localSheetId="53" hidden="1">{#N/A,#N/A,FALSE,"т02бд"}</definedName>
    <definedName name="ggg_2_1" localSheetId="81" hidden="1">{#N/A,#N/A,FALSE,"т02бд"}</definedName>
    <definedName name="ggg_2_1" localSheetId="96" hidden="1">{#N/A,#N/A,FALSE,"т02бд"}</definedName>
    <definedName name="ggg_2_1" localSheetId="100" hidden="1">{#N/A,#N/A,FALSE,"т02бд"}</definedName>
    <definedName name="ggg_2_1" localSheetId="103" hidden="1">{#N/A,#N/A,FALSE,"т02бд"}</definedName>
    <definedName name="ggg_2_1" localSheetId="74" hidden="1">{#N/A,#N/A,FALSE,"т02бд"}</definedName>
    <definedName name="ggg_2_1" hidden="1">{#N/A,#N/A,FALSE,"т02бд"}</definedName>
    <definedName name="gggggg" localSheetId="1" hidden="1">{#N/A,#N/A,FALSE,"т02бд"}</definedName>
    <definedName name="gggggg" localSheetId="2" hidden="1">{#N/A,#N/A,FALSE,"т02бд"}</definedName>
    <definedName name="gggggg" localSheetId="22" hidden="1">{#N/A,#N/A,FALSE,"т02бд"}</definedName>
    <definedName name="gggggg" localSheetId="25" hidden="1">{#N/A,#N/A,FALSE,"т02бд"}</definedName>
    <definedName name="gggggg" localSheetId="26" hidden="1">{#N/A,#N/A,FALSE,"т02бд"}</definedName>
    <definedName name="gggggg" localSheetId="28" hidden="1">{#N/A,#N/A,FALSE,"т02бд"}</definedName>
    <definedName name="gggggg" localSheetId="29" hidden="1">{#N/A,#N/A,FALSE,"т02бд"}</definedName>
    <definedName name="gggggg" localSheetId="35" hidden="1">{#N/A,#N/A,FALSE,"т02бд"}</definedName>
    <definedName name="gggggg" localSheetId="36" hidden="1">{#N/A,#N/A,FALSE,"т02бд"}</definedName>
    <definedName name="gggggg" localSheetId="37" hidden="1">{#N/A,#N/A,FALSE,"т02бд"}</definedName>
    <definedName name="gggggg" localSheetId="38" hidden="1">{#N/A,#N/A,FALSE,"т02бд"}</definedName>
    <definedName name="gggggg" localSheetId="39" hidden="1">{#N/A,#N/A,FALSE,"т02бд"}</definedName>
    <definedName name="gggggg" localSheetId="40" hidden="1">{#N/A,#N/A,FALSE,"т02бд"}</definedName>
    <definedName name="gggggg" localSheetId="41" hidden="1">{#N/A,#N/A,FALSE,"т02бд"}</definedName>
    <definedName name="gggggg" localSheetId="42" hidden="1">{#N/A,#N/A,FALSE,"т02бд"}</definedName>
    <definedName name="gggggg" localSheetId="47" hidden="1">{#N/A,#N/A,FALSE,"т02бд"}</definedName>
    <definedName name="gggggg" localSheetId="53" hidden="1">{#N/A,#N/A,FALSE,"т02бд"}</definedName>
    <definedName name="gggggg" localSheetId="54" hidden="1">{#N/A,#N/A,FALSE,"т02бд"}</definedName>
    <definedName name="gggggg" localSheetId="55" hidden="1">{#N/A,#N/A,FALSE,"т02бд"}</definedName>
    <definedName name="gggggg" localSheetId="56" hidden="1">{#N/A,#N/A,FALSE,"т02бд"}</definedName>
    <definedName name="gggggg" localSheetId="57" hidden="1">{#N/A,#N/A,FALSE,"т02бд"}</definedName>
    <definedName name="gggggg" localSheetId="58" hidden="1">{#N/A,#N/A,FALSE,"т02бд"}</definedName>
    <definedName name="gggggg" localSheetId="59" hidden="1">{#N/A,#N/A,FALSE,"т02бд"}</definedName>
    <definedName name="gggggg" localSheetId="61" hidden="1">{#N/A,#N/A,FALSE,"т02бд"}</definedName>
    <definedName name="gggggg" localSheetId="62" hidden="1">{#N/A,#N/A,FALSE,"т02бд"}</definedName>
    <definedName name="gggggg" localSheetId="63" hidden="1">{#N/A,#N/A,FALSE,"т02бд"}</definedName>
    <definedName name="gggggg" localSheetId="84" hidden="1">{#N/A,#N/A,FALSE,"т02бд"}</definedName>
    <definedName name="gggggg" localSheetId="85" hidden="1">{#N/A,#N/A,FALSE,"т02бд"}</definedName>
    <definedName name="gggggg" localSheetId="76" hidden="1">{#N/A,#N/A,FALSE,"т02бд"}</definedName>
    <definedName name="gggggg" localSheetId="78" hidden="1">{#N/A,#N/A,FALSE,"т02бд"}</definedName>
    <definedName name="gggggg" localSheetId="80" hidden="1">{#N/A,#N/A,FALSE,"т02бд"}</definedName>
    <definedName name="gggggg" localSheetId="81" hidden="1">{#N/A,#N/A,FALSE,"т02бд"}</definedName>
    <definedName name="gggggg" localSheetId="82" hidden="1">{#N/A,#N/A,FALSE,"т02бд"}</definedName>
    <definedName name="gggggg" localSheetId="83" hidden="1">{#N/A,#N/A,FALSE,"т02бд"}</definedName>
    <definedName name="gggggg" localSheetId="86" hidden="1">{#N/A,#N/A,FALSE,"т02бд"}</definedName>
    <definedName name="gggggg" localSheetId="95" hidden="1">{#N/A,#N/A,FALSE,"т02бд"}</definedName>
    <definedName name="gggggg" localSheetId="96" hidden="1">{#N/A,#N/A,FALSE,"т02бд"}</definedName>
    <definedName name="gggggg" localSheetId="100" hidden="1">{#N/A,#N/A,FALSE,"т02бд"}</definedName>
    <definedName name="gggggg" localSheetId="102" hidden="1">{#N/A,#N/A,FALSE,"т02бд"}</definedName>
    <definedName name="gggggg" localSheetId="103" hidden="1">{#N/A,#N/A,FALSE,"т02бд"}</definedName>
    <definedName name="gggggg" localSheetId="104" hidden="1">{#N/A,#N/A,FALSE,"т02бд"}</definedName>
    <definedName name="gggggg" localSheetId="105" hidden="1">{#N/A,#N/A,FALSE,"т02бд"}</definedName>
    <definedName name="gggggg" localSheetId="18" hidden="1">{#N/A,#N/A,FALSE,"т02бд"}</definedName>
    <definedName name="gggggg" localSheetId="19" hidden="1">{#N/A,#N/A,FALSE,"т02бд"}</definedName>
    <definedName name="gggggg" localSheetId="74" hidden="1">{#N/A,#N/A,FALSE,"т02бд"}</definedName>
    <definedName name="gggggg" localSheetId="111" hidden="1">{#N/A,#N/A,FALSE,"т02бд"}</definedName>
    <definedName name="gggggg" hidden="1">{#N/A,#N/A,FALSE,"т02бд"}</definedName>
    <definedName name="gggggg_2" localSheetId="1" hidden="1">{#N/A,#N/A,FALSE,"т02бд"}</definedName>
    <definedName name="gggggg_2" localSheetId="35" hidden="1">{#N/A,#N/A,FALSE,"т02бд"}</definedName>
    <definedName name="gggggg_2" localSheetId="36" hidden="1">{#N/A,#N/A,FALSE,"т02бд"}</definedName>
    <definedName name="gggggg_2" localSheetId="37" hidden="1">{#N/A,#N/A,FALSE,"т02бд"}</definedName>
    <definedName name="gggggg_2" localSheetId="38" hidden="1">{#N/A,#N/A,FALSE,"т02бд"}</definedName>
    <definedName name="gggggg_2" localSheetId="39" hidden="1">{#N/A,#N/A,FALSE,"т02бд"}</definedName>
    <definedName name="gggggg_2" localSheetId="40" hidden="1">{#N/A,#N/A,FALSE,"т02бд"}</definedName>
    <definedName name="gggggg_2" localSheetId="41" hidden="1">{#N/A,#N/A,FALSE,"т02бд"}</definedName>
    <definedName name="gggggg_2" localSheetId="42" hidden="1">{#N/A,#N/A,FALSE,"т02бд"}</definedName>
    <definedName name="gggggg_2" localSheetId="47" hidden="1">{#N/A,#N/A,FALSE,"т02бд"}</definedName>
    <definedName name="gggggg_2" localSheetId="53" hidden="1">{#N/A,#N/A,FALSE,"т02бд"}</definedName>
    <definedName name="gggggg_2" localSheetId="81" hidden="1">{#N/A,#N/A,FALSE,"т02бд"}</definedName>
    <definedName name="gggggg_2" localSheetId="96" hidden="1">{#N/A,#N/A,FALSE,"т02бд"}</definedName>
    <definedName name="gggggg_2" localSheetId="100" hidden="1">{#N/A,#N/A,FALSE,"т02бд"}</definedName>
    <definedName name="gggggg_2" localSheetId="103" hidden="1">{#N/A,#N/A,FALSE,"т02бд"}</definedName>
    <definedName name="gggggg_2" localSheetId="74" hidden="1">{#N/A,#N/A,FALSE,"т02бд"}</definedName>
    <definedName name="gggggg_2" hidden="1">{#N/A,#N/A,FALSE,"т02бд"}</definedName>
    <definedName name="gggggg_2_1" localSheetId="1" hidden="1">{#N/A,#N/A,FALSE,"т02бд"}</definedName>
    <definedName name="gggggg_2_1" localSheetId="35" hidden="1">{#N/A,#N/A,FALSE,"т02бд"}</definedName>
    <definedName name="gggggg_2_1" localSheetId="36" hidden="1">{#N/A,#N/A,FALSE,"т02бд"}</definedName>
    <definedName name="gggggg_2_1" localSheetId="37" hidden="1">{#N/A,#N/A,FALSE,"т02бд"}</definedName>
    <definedName name="gggggg_2_1" localSheetId="38" hidden="1">{#N/A,#N/A,FALSE,"т02бд"}</definedName>
    <definedName name="gggggg_2_1" localSheetId="39" hidden="1">{#N/A,#N/A,FALSE,"т02бд"}</definedName>
    <definedName name="gggggg_2_1" localSheetId="40" hidden="1">{#N/A,#N/A,FALSE,"т02бд"}</definedName>
    <definedName name="gggggg_2_1" localSheetId="41" hidden="1">{#N/A,#N/A,FALSE,"т02бд"}</definedName>
    <definedName name="gggggg_2_1" localSheetId="42" hidden="1">{#N/A,#N/A,FALSE,"т02бд"}</definedName>
    <definedName name="gggggg_2_1" localSheetId="47" hidden="1">{#N/A,#N/A,FALSE,"т02бд"}</definedName>
    <definedName name="gggggg_2_1" localSheetId="53" hidden="1">{#N/A,#N/A,FALSE,"т02бд"}</definedName>
    <definedName name="gggggg_2_1" localSheetId="81" hidden="1">{#N/A,#N/A,FALSE,"т02бд"}</definedName>
    <definedName name="gggggg_2_1" localSheetId="96" hidden="1">{#N/A,#N/A,FALSE,"т02бд"}</definedName>
    <definedName name="gggggg_2_1" localSheetId="100" hidden="1">{#N/A,#N/A,FALSE,"т02бд"}</definedName>
    <definedName name="gggggg_2_1" localSheetId="103" hidden="1">{#N/A,#N/A,FALSE,"т02бд"}</definedName>
    <definedName name="gggggg_2_1" localSheetId="74" hidden="1">{#N/A,#N/A,FALSE,"т02бд"}</definedName>
    <definedName name="gggggg_2_1" hidden="1">{#N/A,#N/A,FALSE,"т02бд"}</definedName>
    <definedName name="ghghg" localSheetId="1" hidden="1">{#N/A,#N/A,FALSE,"т02бд"}</definedName>
    <definedName name="ghghg" localSheetId="2" hidden="1">{#N/A,#N/A,FALSE,"т02бд"}</definedName>
    <definedName name="ghghg" localSheetId="22" hidden="1">{#N/A,#N/A,FALSE,"т02бд"}</definedName>
    <definedName name="ghghg" localSheetId="25" hidden="1">{#N/A,#N/A,FALSE,"т02бд"}</definedName>
    <definedName name="ghghg" localSheetId="26" hidden="1">{#N/A,#N/A,FALSE,"т02бд"}</definedName>
    <definedName name="ghghg" localSheetId="28" hidden="1">{#N/A,#N/A,FALSE,"т02бд"}</definedName>
    <definedName name="ghghg" localSheetId="29" hidden="1">{#N/A,#N/A,FALSE,"т02бд"}</definedName>
    <definedName name="ghghg" localSheetId="35" hidden="1">{#N/A,#N/A,FALSE,"т02бд"}</definedName>
    <definedName name="ghghg" localSheetId="36" hidden="1">{#N/A,#N/A,FALSE,"т02бд"}</definedName>
    <definedName name="ghghg" localSheetId="37" hidden="1">{#N/A,#N/A,FALSE,"т02бд"}</definedName>
    <definedName name="ghghg" localSheetId="38" hidden="1">{#N/A,#N/A,FALSE,"т02бд"}</definedName>
    <definedName name="ghghg" localSheetId="39" hidden="1">{#N/A,#N/A,FALSE,"т02бд"}</definedName>
    <definedName name="ghghg" localSheetId="40" hidden="1">{#N/A,#N/A,FALSE,"т02бд"}</definedName>
    <definedName name="ghghg" localSheetId="41" hidden="1">{#N/A,#N/A,FALSE,"т02бд"}</definedName>
    <definedName name="ghghg" localSheetId="42" hidden="1">{#N/A,#N/A,FALSE,"т02бд"}</definedName>
    <definedName name="ghghg" localSheetId="47" hidden="1">{#N/A,#N/A,FALSE,"т02бд"}</definedName>
    <definedName name="ghghg" localSheetId="53" hidden="1">{#N/A,#N/A,FALSE,"т02бд"}</definedName>
    <definedName name="ghghg" localSheetId="54" hidden="1">{#N/A,#N/A,FALSE,"т02бд"}</definedName>
    <definedName name="ghghg" localSheetId="55" hidden="1">{#N/A,#N/A,FALSE,"т02бд"}</definedName>
    <definedName name="ghghg" localSheetId="56" hidden="1">{#N/A,#N/A,FALSE,"т02бд"}</definedName>
    <definedName name="ghghg" localSheetId="57" hidden="1">{#N/A,#N/A,FALSE,"т02бд"}</definedName>
    <definedName name="ghghg" localSheetId="58" hidden="1">{#N/A,#N/A,FALSE,"т02бд"}</definedName>
    <definedName name="ghghg" localSheetId="59" hidden="1">{#N/A,#N/A,FALSE,"т02бд"}</definedName>
    <definedName name="ghghg" localSheetId="84" hidden="1">{#N/A,#N/A,FALSE,"т02бд"}</definedName>
    <definedName name="ghghg" localSheetId="85" hidden="1">{#N/A,#N/A,FALSE,"т02бд"}</definedName>
    <definedName name="ghghg" localSheetId="76" hidden="1">{#N/A,#N/A,FALSE,"т02бд"}</definedName>
    <definedName name="ghghg" localSheetId="78" hidden="1">{#N/A,#N/A,FALSE,"т02бд"}</definedName>
    <definedName name="ghghg" localSheetId="80" hidden="1">{#N/A,#N/A,FALSE,"т02бд"}</definedName>
    <definedName name="ghghg" localSheetId="81" hidden="1">{#N/A,#N/A,FALSE,"т02бд"}</definedName>
    <definedName name="ghghg" localSheetId="82" hidden="1">{#N/A,#N/A,FALSE,"т02бд"}</definedName>
    <definedName name="ghghg" localSheetId="83" hidden="1">{#N/A,#N/A,FALSE,"т02бд"}</definedName>
    <definedName name="ghghg" localSheetId="86" hidden="1">{#N/A,#N/A,FALSE,"т02бд"}</definedName>
    <definedName name="ghghg" localSheetId="95" hidden="1">{#N/A,#N/A,FALSE,"т02бд"}</definedName>
    <definedName name="ghghg" localSheetId="96" hidden="1">{#N/A,#N/A,FALSE,"т02бд"}</definedName>
    <definedName name="ghghg" localSheetId="100" hidden="1">{#N/A,#N/A,FALSE,"т02бд"}</definedName>
    <definedName name="ghghg" localSheetId="102" hidden="1">{#N/A,#N/A,FALSE,"т02бд"}</definedName>
    <definedName name="ghghg" localSheetId="103" hidden="1">{#N/A,#N/A,FALSE,"т02бд"}</definedName>
    <definedName name="ghghg" localSheetId="104" hidden="1">{#N/A,#N/A,FALSE,"т02бд"}</definedName>
    <definedName name="ghghg" localSheetId="105" hidden="1">{#N/A,#N/A,FALSE,"т02бд"}</definedName>
    <definedName name="ghghg" localSheetId="18" hidden="1">{#N/A,#N/A,FALSE,"т02бд"}</definedName>
    <definedName name="ghghg" localSheetId="19" hidden="1">{#N/A,#N/A,FALSE,"т02бд"}</definedName>
    <definedName name="ghghg" localSheetId="74" hidden="1">{#N/A,#N/A,FALSE,"т02бд"}</definedName>
    <definedName name="ghghg" localSheetId="111" hidden="1">{#N/A,#N/A,FALSE,"т02бд"}</definedName>
    <definedName name="ghghg" hidden="1">{#N/A,#N/A,FALSE,"т02бд"}</definedName>
    <definedName name="ghghg_2" localSheetId="1" hidden="1">{#N/A,#N/A,FALSE,"т02бд"}</definedName>
    <definedName name="ghghg_2" localSheetId="35" hidden="1">{#N/A,#N/A,FALSE,"т02бд"}</definedName>
    <definedName name="ghghg_2" localSheetId="36" hidden="1">{#N/A,#N/A,FALSE,"т02бд"}</definedName>
    <definedName name="ghghg_2" localSheetId="37" hidden="1">{#N/A,#N/A,FALSE,"т02бд"}</definedName>
    <definedName name="ghghg_2" localSheetId="38" hidden="1">{#N/A,#N/A,FALSE,"т02бд"}</definedName>
    <definedName name="ghghg_2" localSheetId="39" hidden="1">{#N/A,#N/A,FALSE,"т02бд"}</definedName>
    <definedName name="ghghg_2" localSheetId="40" hidden="1">{#N/A,#N/A,FALSE,"т02бд"}</definedName>
    <definedName name="ghghg_2" localSheetId="41" hidden="1">{#N/A,#N/A,FALSE,"т02бд"}</definedName>
    <definedName name="ghghg_2" localSheetId="42" hidden="1">{#N/A,#N/A,FALSE,"т02бд"}</definedName>
    <definedName name="ghghg_2" localSheetId="47" hidden="1">{#N/A,#N/A,FALSE,"т02бд"}</definedName>
    <definedName name="ghghg_2" localSheetId="53" hidden="1">{#N/A,#N/A,FALSE,"т02бд"}</definedName>
    <definedName name="ghghg_2" localSheetId="81" hidden="1">{#N/A,#N/A,FALSE,"т02бд"}</definedName>
    <definedName name="ghghg_2" localSheetId="96" hidden="1">{#N/A,#N/A,FALSE,"т02бд"}</definedName>
    <definedName name="ghghg_2" localSheetId="100" hidden="1">{#N/A,#N/A,FALSE,"т02бд"}</definedName>
    <definedName name="ghghg_2" localSheetId="103" hidden="1">{#N/A,#N/A,FALSE,"т02бд"}</definedName>
    <definedName name="ghghg_2" localSheetId="74" hidden="1">{#N/A,#N/A,FALSE,"т02бд"}</definedName>
    <definedName name="ghghg_2" hidden="1">{#N/A,#N/A,FALSE,"т02бд"}</definedName>
    <definedName name="ghghg_2_1" localSheetId="1" hidden="1">{#N/A,#N/A,FALSE,"т02бд"}</definedName>
    <definedName name="ghghg_2_1" localSheetId="35" hidden="1">{#N/A,#N/A,FALSE,"т02бд"}</definedName>
    <definedName name="ghghg_2_1" localSheetId="36" hidden="1">{#N/A,#N/A,FALSE,"т02бд"}</definedName>
    <definedName name="ghghg_2_1" localSheetId="37" hidden="1">{#N/A,#N/A,FALSE,"т02бд"}</definedName>
    <definedName name="ghghg_2_1" localSheetId="38" hidden="1">{#N/A,#N/A,FALSE,"т02бд"}</definedName>
    <definedName name="ghghg_2_1" localSheetId="39" hidden="1">{#N/A,#N/A,FALSE,"т02бд"}</definedName>
    <definedName name="ghghg_2_1" localSheetId="40" hidden="1">{#N/A,#N/A,FALSE,"т02бд"}</definedName>
    <definedName name="ghghg_2_1" localSheetId="41" hidden="1">{#N/A,#N/A,FALSE,"т02бд"}</definedName>
    <definedName name="ghghg_2_1" localSheetId="42" hidden="1">{#N/A,#N/A,FALSE,"т02бд"}</definedName>
    <definedName name="ghghg_2_1" localSheetId="47" hidden="1">{#N/A,#N/A,FALSE,"т02бд"}</definedName>
    <definedName name="ghghg_2_1" localSheetId="53" hidden="1">{#N/A,#N/A,FALSE,"т02бд"}</definedName>
    <definedName name="ghghg_2_1" localSheetId="81" hidden="1">{#N/A,#N/A,FALSE,"т02бд"}</definedName>
    <definedName name="ghghg_2_1" localSheetId="96" hidden="1">{#N/A,#N/A,FALSE,"т02бд"}</definedName>
    <definedName name="ghghg_2_1" localSheetId="100" hidden="1">{#N/A,#N/A,FALSE,"т02бд"}</definedName>
    <definedName name="ghghg_2_1" localSheetId="103" hidden="1">{#N/A,#N/A,FALSE,"т02бд"}</definedName>
    <definedName name="ghghg_2_1" localSheetId="74" hidden="1">{#N/A,#N/A,FALSE,"т02бд"}</definedName>
    <definedName name="ghghg_2_1" hidden="1">{#N/A,#N/A,FALSE,"т02бд"}</definedName>
    <definedName name="ghghghg" localSheetId="1" hidden="1">{#N/A,#N/A,FALSE,"т02бд"}</definedName>
    <definedName name="ghghghg" localSheetId="2" hidden="1">{#N/A,#N/A,FALSE,"т02бд"}</definedName>
    <definedName name="ghghghg" localSheetId="22" hidden="1">{#N/A,#N/A,FALSE,"т02бд"}</definedName>
    <definedName name="ghghghg" localSheetId="25" hidden="1">{#N/A,#N/A,FALSE,"т02бд"}</definedName>
    <definedName name="ghghghg" localSheetId="26" hidden="1">{#N/A,#N/A,FALSE,"т02бд"}</definedName>
    <definedName name="ghghghg" localSheetId="28" hidden="1">{#N/A,#N/A,FALSE,"т02бд"}</definedName>
    <definedName name="ghghghg" localSheetId="29" hidden="1">{#N/A,#N/A,FALSE,"т02бд"}</definedName>
    <definedName name="ghghghg" localSheetId="35" hidden="1">{#N/A,#N/A,FALSE,"т02бд"}</definedName>
    <definedName name="ghghghg" localSheetId="36" hidden="1">{#N/A,#N/A,FALSE,"т02бд"}</definedName>
    <definedName name="ghghghg" localSheetId="37" hidden="1">{#N/A,#N/A,FALSE,"т02бд"}</definedName>
    <definedName name="ghghghg" localSheetId="38" hidden="1">{#N/A,#N/A,FALSE,"т02бд"}</definedName>
    <definedName name="ghghghg" localSheetId="39" hidden="1">{#N/A,#N/A,FALSE,"т02бд"}</definedName>
    <definedName name="ghghghg" localSheetId="40" hidden="1">{#N/A,#N/A,FALSE,"т02бд"}</definedName>
    <definedName name="ghghghg" localSheetId="41" hidden="1">{#N/A,#N/A,FALSE,"т02бд"}</definedName>
    <definedName name="ghghghg" localSheetId="42" hidden="1">{#N/A,#N/A,FALSE,"т02бд"}</definedName>
    <definedName name="ghghghg" localSheetId="47" hidden="1">{#N/A,#N/A,FALSE,"т02бд"}</definedName>
    <definedName name="ghghghg" localSheetId="53" hidden="1">{#N/A,#N/A,FALSE,"т02бд"}</definedName>
    <definedName name="ghghghg" localSheetId="54" hidden="1">{#N/A,#N/A,FALSE,"т02бд"}</definedName>
    <definedName name="ghghghg" localSheetId="55" hidden="1">{#N/A,#N/A,FALSE,"т02бд"}</definedName>
    <definedName name="ghghghg" localSheetId="56" hidden="1">{#N/A,#N/A,FALSE,"т02бд"}</definedName>
    <definedName name="ghghghg" localSheetId="57" hidden="1">{#N/A,#N/A,FALSE,"т02бд"}</definedName>
    <definedName name="ghghghg" localSheetId="58" hidden="1">{#N/A,#N/A,FALSE,"т02бд"}</definedName>
    <definedName name="ghghghg" localSheetId="59" hidden="1">{#N/A,#N/A,FALSE,"т02бд"}</definedName>
    <definedName name="ghghghg" localSheetId="61" hidden="1">{#N/A,#N/A,FALSE,"т02бд"}</definedName>
    <definedName name="ghghghg" localSheetId="62" hidden="1">{#N/A,#N/A,FALSE,"т02бд"}</definedName>
    <definedName name="ghghghg" localSheetId="63" hidden="1">{#N/A,#N/A,FALSE,"т02бд"}</definedName>
    <definedName name="ghghghg" localSheetId="84" hidden="1">{#N/A,#N/A,FALSE,"т02бд"}</definedName>
    <definedName name="ghghghg" localSheetId="85" hidden="1">{#N/A,#N/A,FALSE,"т02бд"}</definedName>
    <definedName name="ghghghg" localSheetId="76" hidden="1">{#N/A,#N/A,FALSE,"т02бд"}</definedName>
    <definedName name="ghghghg" localSheetId="78" hidden="1">{#N/A,#N/A,FALSE,"т02бд"}</definedName>
    <definedName name="ghghghg" localSheetId="80" hidden="1">{#N/A,#N/A,FALSE,"т02бд"}</definedName>
    <definedName name="ghghghg" localSheetId="81" hidden="1">{#N/A,#N/A,FALSE,"т02бд"}</definedName>
    <definedName name="ghghghg" localSheetId="82" hidden="1">{#N/A,#N/A,FALSE,"т02бд"}</definedName>
    <definedName name="ghghghg" localSheetId="83" hidden="1">{#N/A,#N/A,FALSE,"т02бд"}</definedName>
    <definedName name="ghghghg" localSheetId="86" hidden="1">{#N/A,#N/A,FALSE,"т02бд"}</definedName>
    <definedName name="ghghghg" localSheetId="95" hidden="1">{#N/A,#N/A,FALSE,"т02бд"}</definedName>
    <definedName name="ghghghg" localSheetId="96" hidden="1">{#N/A,#N/A,FALSE,"т02бд"}</definedName>
    <definedName name="ghghghg" localSheetId="100" hidden="1">{#N/A,#N/A,FALSE,"т02бд"}</definedName>
    <definedName name="ghghghg" localSheetId="102" hidden="1">{#N/A,#N/A,FALSE,"т02бд"}</definedName>
    <definedName name="ghghghg" localSheetId="103" hidden="1">{#N/A,#N/A,FALSE,"т02бд"}</definedName>
    <definedName name="ghghghg" localSheetId="104" hidden="1">{#N/A,#N/A,FALSE,"т02бд"}</definedName>
    <definedName name="ghghghg" localSheetId="105" hidden="1">{#N/A,#N/A,FALSE,"т02бд"}</definedName>
    <definedName name="ghghghg" localSheetId="18" hidden="1">{#N/A,#N/A,FALSE,"т02бд"}</definedName>
    <definedName name="ghghghg" localSheetId="19" hidden="1">{#N/A,#N/A,FALSE,"т02бд"}</definedName>
    <definedName name="ghghghg" localSheetId="74" hidden="1">{#N/A,#N/A,FALSE,"т02бд"}</definedName>
    <definedName name="ghghghg" localSheetId="111" hidden="1">{#N/A,#N/A,FALSE,"т02бд"}</definedName>
    <definedName name="ghghghg" hidden="1">{#N/A,#N/A,FALSE,"т02бд"}</definedName>
    <definedName name="ghghghg_2" localSheetId="1" hidden="1">{#N/A,#N/A,FALSE,"т02бд"}</definedName>
    <definedName name="ghghghg_2" localSheetId="35" hidden="1">{#N/A,#N/A,FALSE,"т02бд"}</definedName>
    <definedName name="ghghghg_2" localSheetId="36" hidden="1">{#N/A,#N/A,FALSE,"т02бд"}</definedName>
    <definedName name="ghghghg_2" localSheetId="37" hidden="1">{#N/A,#N/A,FALSE,"т02бд"}</definedName>
    <definedName name="ghghghg_2" localSheetId="38" hidden="1">{#N/A,#N/A,FALSE,"т02бд"}</definedName>
    <definedName name="ghghghg_2" localSheetId="39" hidden="1">{#N/A,#N/A,FALSE,"т02бд"}</definedName>
    <definedName name="ghghghg_2" localSheetId="40" hidden="1">{#N/A,#N/A,FALSE,"т02бд"}</definedName>
    <definedName name="ghghghg_2" localSheetId="41" hidden="1">{#N/A,#N/A,FALSE,"т02бд"}</definedName>
    <definedName name="ghghghg_2" localSheetId="42" hidden="1">{#N/A,#N/A,FALSE,"т02бд"}</definedName>
    <definedName name="ghghghg_2" localSheetId="47" hidden="1">{#N/A,#N/A,FALSE,"т02бд"}</definedName>
    <definedName name="ghghghg_2" localSheetId="53" hidden="1">{#N/A,#N/A,FALSE,"т02бд"}</definedName>
    <definedName name="ghghghg_2" localSheetId="81" hidden="1">{#N/A,#N/A,FALSE,"т02бд"}</definedName>
    <definedName name="ghghghg_2" localSheetId="96" hidden="1">{#N/A,#N/A,FALSE,"т02бд"}</definedName>
    <definedName name="ghghghg_2" localSheetId="100" hidden="1">{#N/A,#N/A,FALSE,"т02бд"}</definedName>
    <definedName name="ghghghg_2" localSheetId="103" hidden="1">{#N/A,#N/A,FALSE,"т02бд"}</definedName>
    <definedName name="ghghghg_2" localSheetId="74" hidden="1">{#N/A,#N/A,FALSE,"т02бд"}</definedName>
    <definedName name="ghghghg_2" hidden="1">{#N/A,#N/A,FALSE,"т02бд"}</definedName>
    <definedName name="ghghghg_2_1" localSheetId="1" hidden="1">{#N/A,#N/A,FALSE,"т02бд"}</definedName>
    <definedName name="ghghghg_2_1" localSheetId="35" hidden="1">{#N/A,#N/A,FALSE,"т02бд"}</definedName>
    <definedName name="ghghghg_2_1" localSheetId="36" hidden="1">{#N/A,#N/A,FALSE,"т02бд"}</definedName>
    <definedName name="ghghghg_2_1" localSheetId="37" hidden="1">{#N/A,#N/A,FALSE,"т02бд"}</definedName>
    <definedName name="ghghghg_2_1" localSheetId="38" hidden="1">{#N/A,#N/A,FALSE,"т02бд"}</definedName>
    <definedName name="ghghghg_2_1" localSheetId="39" hidden="1">{#N/A,#N/A,FALSE,"т02бд"}</definedName>
    <definedName name="ghghghg_2_1" localSheetId="40" hidden="1">{#N/A,#N/A,FALSE,"т02бд"}</definedName>
    <definedName name="ghghghg_2_1" localSheetId="41" hidden="1">{#N/A,#N/A,FALSE,"т02бд"}</definedName>
    <definedName name="ghghghg_2_1" localSheetId="42" hidden="1">{#N/A,#N/A,FALSE,"т02бд"}</definedName>
    <definedName name="ghghghg_2_1" localSheetId="47" hidden="1">{#N/A,#N/A,FALSE,"т02бд"}</definedName>
    <definedName name="ghghghg_2_1" localSheetId="53" hidden="1">{#N/A,#N/A,FALSE,"т02бд"}</definedName>
    <definedName name="ghghghg_2_1" localSheetId="81" hidden="1">{#N/A,#N/A,FALSE,"т02бд"}</definedName>
    <definedName name="ghghghg_2_1" localSheetId="96" hidden="1">{#N/A,#N/A,FALSE,"т02бд"}</definedName>
    <definedName name="ghghghg_2_1" localSheetId="100" hidden="1">{#N/A,#N/A,FALSE,"т02бд"}</definedName>
    <definedName name="ghghghg_2_1" localSheetId="103" hidden="1">{#N/A,#N/A,FALSE,"т02бд"}</definedName>
    <definedName name="ghghghg_2_1" localSheetId="74" hidden="1">{#N/A,#N/A,FALSE,"т02бд"}</definedName>
    <definedName name="ghghghg_2_1" hidden="1">{#N/A,#N/A,FALSE,"т02бд"}</definedName>
    <definedName name="hgj" localSheetId="1" hidden="1">{#N/A,#N/A,FALSE,"т02бд"}</definedName>
    <definedName name="hgj" localSheetId="35" hidden="1">{#N/A,#N/A,FALSE,"т02бд"}</definedName>
    <definedName name="hgj" localSheetId="36" hidden="1">{#N/A,#N/A,FALSE,"т02бд"}</definedName>
    <definedName name="hgj" localSheetId="37" hidden="1">{#N/A,#N/A,FALSE,"т02бд"}</definedName>
    <definedName name="hgj" localSheetId="38" hidden="1">{#N/A,#N/A,FALSE,"т02бд"}</definedName>
    <definedName name="hgj" localSheetId="39" hidden="1">{#N/A,#N/A,FALSE,"т02бд"}</definedName>
    <definedName name="hgj" localSheetId="40" hidden="1">{#N/A,#N/A,FALSE,"т02бд"}</definedName>
    <definedName name="hgj" localSheetId="41" hidden="1">{#N/A,#N/A,FALSE,"т02бд"}</definedName>
    <definedName name="hgj" localSheetId="42" hidden="1">{#N/A,#N/A,FALSE,"т02бд"}</definedName>
    <definedName name="hgj" localSheetId="47" hidden="1">{#N/A,#N/A,FALSE,"т02бд"}</definedName>
    <definedName name="hgj" localSheetId="53" hidden="1">{#N/A,#N/A,FALSE,"т02бд"}</definedName>
    <definedName name="hgj" localSheetId="81" hidden="1">{#N/A,#N/A,FALSE,"т02бд"}</definedName>
    <definedName name="hgj" localSheetId="96" hidden="1">{#N/A,#N/A,FALSE,"т02бд"}</definedName>
    <definedName name="hgj" localSheetId="100" hidden="1">{#N/A,#N/A,FALSE,"т02бд"}</definedName>
    <definedName name="hgj" localSheetId="103" hidden="1">{#N/A,#N/A,FALSE,"т02бд"}</definedName>
    <definedName name="hgj" localSheetId="74" hidden="1">{#N/A,#N/A,FALSE,"т02бд"}</definedName>
    <definedName name="hgj" hidden="1">{#N/A,#N/A,FALSE,"т02бд"}</definedName>
    <definedName name="hgj_1" localSheetId="1" hidden="1">{#N/A,#N/A,FALSE,"т02бд"}</definedName>
    <definedName name="hgj_1" localSheetId="35" hidden="1">{#N/A,#N/A,FALSE,"т02бд"}</definedName>
    <definedName name="hgj_1" localSheetId="36" hidden="1">{#N/A,#N/A,FALSE,"т02бд"}</definedName>
    <definedName name="hgj_1" localSheetId="37" hidden="1">{#N/A,#N/A,FALSE,"т02бд"}</definedName>
    <definedName name="hgj_1" localSheetId="38" hidden="1">{#N/A,#N/A,FALSE,"т02бд"}</definedName>
    <definedName name="hgj_1" localSheetId="39" hidden="1">{#N/A,#N/A,FALSE,"т02бд"}</definedName>
    <definedName name="hgj_1" localSheetId="40" hidden="1">{#N/A,#N/A,FALSE,"т02бд"}</definedName>
    <definedName name="hgj_1" localSheetId="41" hidden="1">{#N/A,#N/A,FALSE,"т02бд"}</definedName>
    <definedName name="hgj_1" localSheetId="42" hidden="1">{#N/A,#N/A,FALSE,"т02бд"}</definedName>
    <definedName name="hgj_1" localSheetId="47" hidden="1">{#N/A,#N/A,FALSE,"т02бд"}</definedName>
    <definedName name="hgj_1" localSheetId="53" hidden="1">{#N/A,#N/A,FALSE,"т02бд"}</definedName>
    <definedName name="hgj_1" localSheetId="81" hidden="1">{#N/A,#N/A,FALSE,"т02бд"}</definedName>
    <definedName name="hgj_1" localSheetId="96" hidden="1">{#N/A,#N/A,FALSE,"т02бд"}</definedName>
    <definedName name="hgj_1" localSheetId="100" hidden="1">{#N/A,#N/A,FALSE,"т02бд"}</definedName>
    <definedName name="hgj_1" localSheetId="103" hidden="1">{#N/A,#N/A,FALSE,"т02бд"}</definedName>
    <definedName name="hgj_1" localSheetId="74" hidden="1">{#N/A,#N/A,FALSE,"т02бд"}</definedName>
    <definedName name="hgj_1" hidden="1">{#N/A,#N/A,FALSE,"т02бд"}</definedName>
    <definedName name="hgj_2" localSheetId="1" hidden="1">{#N/A,#N/A,FALSE,"т02бд"}</definedName>
    <definedName name="hgj_2" localSheetId="35" hidden="1">{#N/A,#N/A,FALSE,"т02бд"}</definedName>
    <definedName name="hgj_2" localSheetId="36" hidden="1">{#N/A,#N/A,FALSE,"т02бд"}</definedName>
    <definedName name="hgj_2" localSheetId="37" hidden="1">{#N/A,#N/A,FALSE,"т02бд"}</definedName>
    <definedName name="hgj_2" localSheetId="38" hidden="1">{#N/A,#N/A,FALSE,"т02бд"}</definedName>
    <definedName name="hgj_2" localSheetId="39" hidden="1">{#N/A,#N/A,FALSE,"т02бд"}</definedName>
    <definedName name="hgj_2" localSheetId="40" hidden="1">{#N/A,#N/A,FALSE,"т02бд"}</definedName>
    <definedName name="hgj_2" localSheetId="41" hidden="1">{#N/A,#N/A,FALSE,"т02бд"}</definedName>
    <definedName name="hgj_2" localSheetId="42" hidden="1">{#N/A,#N/A,FALSE,"т02бд"}</definedName>
    <definedName name="hgj_2" localSheetId="47" hidden="1">{#N/A,#N/A,FALSE,"т02бд"}</definedName>
    <definedName name="hgj_2" localSheetId="53" hidden="1">{#N/A,#N/A,FALSE,"т02бд"}</definedName>
    <definedName name="hgj_2" localSheetId="81" hidden="1">{#N/A,#N/A,FALSE,"т02бд"}</definedName>
    <definedName name="hgj_2" localSheetId="96" hidden="1">{#N/A,#N/A,FALSE,"т02бд"}</definedName>
    <definedName name="hgj_2" localSheetId="100" hidden="1">{#N/A,#N/A,FALSE,"т02бд"}</definedName>
    <definedName name="hgj_2" localSheetId="103" hidden="1">{#N/A,#N/A,FALSE,"т02бд"}</definedName>
    <definedName name="hgj_2" localSheetId="74" hidden="1">{#N/A,#N/A,FALSE,"т02бд"}</definedName>
    <definedName name="hgj_2" hidden="1">{#N/A,#N/A,FALSE,"т02бд"}</definedName>
    <definedName name="hj" localSheetId="1" hidden="1">{#N/A,#N/A,FALSE,"т02бд"}</definedName>
    <definedName name="hj" localSheetId="35" hidden="1">{#N/A,#N/A,FALSE,"т02бд"}</definedName>
    <definedName name="hj" localSheetId="36" hidden="1">{#N/A,#N/A,FALSE,"т02бд"}</definedName>
    <definedName name="hj" localSheetId="37" hidden="1">{#N/A,#N/A,FALSE,"т02бд"}</definedName>
    <definedName name="hj" localSheetId="38" hidden="1">{#N/A,#N/A,FALSE,"т02бд"}</definedName>
    <definedName name="hj" localSheetId="39" hidden="1">{#N/A,#N/A,FALSE,"т02бд"}</definedName>
    <definedName name="hj" localSheetId="40" hidden="1">{#N/A,#N/A,FALSE,"т02бд"}</definedName>
    <definedName name="hj" localSheetId="41" hidden="1">{#N/A,#N/A,FALSE,"т02бд"}</definedName>
    <definedName name="hj" localSheetId="42" hidden="1">{#N/A,#N/A,FALSE,"т02бд"}</definedName>
    <definedName name="hj" localSheetId="47" hidden="1">{#N/A,#N/A,FALSE,"т02бд"}</definedName>
    <definedName name="hj" localSheetId="53" hidden="1">{#N/A,#N/A,FALSE,"т02бд"}</definedName>
    <definedName name="hj" localSheetId="81" hidden="1">{#N/A,#N/A,FALSE,"т02бд"}</definedName>
    <definedName name="hj" localSheetId="96" hidden="1">{#N/A,#N/A,FALSE,"т02бд"}</definedName>
    <definedName name="hj" localSheetId="100" hidden="1">{#N/A,#N/A,FALSE,"т02бд"}</definedName>
    <definedName name="hj" localSheetId="103" hidden="1">{#N/A,#N/A,FALSE,"т02бд"}</definedName>
    <definedName name="hj" localSheetId="74" hidden="1">{#N/A,#N/A,FALSE,"т02бд"}</definedName>
    <definedName name="hj" hidden="1">{#N/A,#N/A,FALSE,"т02бд"}</definedName>
    <definedName name="hj_1" localSheetId="1" hidden="1">{#N/A,#N/A,FALSE,"т02бд"}</definedName>
    <definedName name="hj_1" localSheetId="35" hidden="1">{#N/A,#N/A,FALSE,"т02бд"}</definedName>
    <definedName name="hj_1" localSheetId="36" hidden="1">{#N/A,#N/A,FALSE,"т02бд"}</definedName>
    <definedName name="hj_1" localSheetId="37" hidden="1">{#N/A,#N/A,FALSE,"т02бд"}</definedName>
    <definedName name="hj_1" localSheetId="38" hidden="1">{#N/A,#N/A,FALSE,"т02бд"}</definedName>
    <definedName name="hj_1" localSheetId="39" hidden="1">{#N/A,#N/A,FALSE,"т02бд"}</definedName>
    <definedName name="hj_1" localSheetId="40" hidden="1">{#N/A,#N/A,FALSE,"т02бд"}</definedName>
    <definedName name="hj_1" localSheetId="41" hidden="1">{#N/A,#N/A,FALSE,"т02бд"}</definedName>
    <definedName name="hj_1" localSheetId="42" hidden="1">{#N/A,#N/A,FALSE,"т02бд"}</definedName>
    <definedName name="hj_1" localSheetId="47" hidden="1">{#N/A,#N/A,FALSE,"т02бд"}</definedName>
    <definedName name="hj_1" localSheetId="53" hidden="1">{#N/A,#N/A,FALSE,"т02бд"}</definedName>
    <definedName name="hj_1" localSheetId="81" hidden="1">{#N/A,#N/A,FALSE,"т02бд"}</definedName>
    <definedName name="hj_1" localSheetId="96" hidden="1">{#N/A,#N/A,FALSE,"т02бд"}</definedName>
    <definedName name="hj_1" localSheetId="100" hidden="1">{#N/A,#N/A,FALSE,"т02бд"}</definedName>
    <definedName name="hj_1" localSheetId="103" hidden="1">{#N/A,#N/A,FALSE,"т02бд"}</definedName>
    <definedName name="hj_1" localSheetId="74" hidden="1">{#N/A,#N/A,FALSE,"т02бд"}</definedName>
    <definedName name="hj_1" hidden="1">{#N/A,#N/A,FALSE,"т02бд"}</definedName>
    <definedName name="hj_2" localSheetId="1" hidden="1">{#N/A,#N/A,FALSE,"т02бд"}</definedName>
    <definedName name="hj_2" localSheetId="35" hidden="1">{#N/A,#N/A,FALSE,"т02бд"}</definedName>
    <definedName name="hj_2" localSheetId="36" hidden="1">{#N/A,#N/A,FALSE,"т02бд"}</definedName>
    <definedName name="hj_2" localSheetId="37" hidden="1">{#N/A,#N/A,FALSE,"т02бд"}</definedName>
    <definedName name="hj_2" localSheetId="38" hidden="1">{#N/A,#N/A,FALSE,"т02бд"}</definedName>
    <definedName name="hj_2" localSheetId="39" hidden="1">{#N/A,#N/A,FALSE,"т02бд"}</definedName>
    <definedName name="hj_2" localSheetId="40" hidden="1">{#N/A,#N/A,FALSE,"т02бд"}</definedName>
    <definedName name="hj_2" localSheetId="41" hidden="1">{#N/A,#N/A,FALSE,"т02бд"}</definedName>
    <definedName name="hj_2" localSheetId="42" hidden="1">{#N/A,#N/A,FALSE,"т02бд"}</definedName>
    <definedName name="hj_2" localSheetId="47" hidden="1">{#N/A,#N/A,FALSE,"т02бд"}</definedName>
    <definedName name="hj_2" localSheetId="53" hidden="1">{#N/A,#N/A,FALSE,"т02бд"}</definedName>
    <definedName name="hj_2" localSheetId="81" hidden="1">{#N/A,#N/A,FALSE,"т02бд"}</definedName>
    <definedName name="hj_2" localSheetId="96" hidden="1">{#N/A,#N/A,FALSE,"т02бд"}</definedName>
    <definedName name="hj_2" localSheetId="100" hidden="1">{#N/A,#N/A,FALSE,"т02бд"}</definedName>
    <definedName name="hj_2" localSheetId="103" hidden="1">{#N/A,#N/A,FALSE,"т02бд"}</definedName>
    <definedName name="hj_2" localSheetId="74" hidden="1">{#N/A,#N/A,FALSE,"т02бд"}</definedName>
    <definedName name="hj_2" hidden="1">{#N/A,#N/A,FALSE,"т02бд"}</definedName>
    <definedName name="i" localSheetId="1" hidden="1">{#N/A,#N/A,FALSE,"т02бд"}</definedName>
    <definedName name="i" localSheetId="2" hidden="1">{#N/A,#N/A,FALSE,"т02бд"}</definedName>
    <definedName name="i" localSheetId="22" hidden="1">{#N/A,#N/A,FALSE,"т02бд"}</definedName>
    <definedName name="i" localSheetId="26" hidden="1">{#N/A,#N/A,FALSE,"т02бд"}</definedName>
    <definedName name="i" localSheetId="28" hidden="1">{#N/A,#N/A,FALSE,"т02бд"}</definedName>
    <definedName name="i" localSheetId="29" hidden="1">{#N/A,#N/A,FALSE,"т02бд"}</definedName>
    <definedName name="i" localSheetId="35" hidden="1">{#N/A,#N/A,FALSE,"т02бд"}</definedName>
    <definedName name="i" localSheetId="36" hidden="1">{#N/A,#N/A,FALSE,"т02бд"}</definedName>
    <definedName name="i" localSheetId="37" hidden="1">{#N/A,#N/A,FALSE,"т02бд"}</definedName>
    <definedName name="i" localSheetId="38" hidden="1">{#N/A,#N/A,FALSE,"т02бд"}</definedName>
    <definedName name="i" localSheetId="39" hidden="1">{#N/A,#N/A,FALSE,"т02бд"}</definedName>
    <definedName name="i" localSheetId="40" hidden="1">{#N/A,#N/A,FALSE,"т02бд"}</definedName>
    <definedName name="i" localSheetId="41" hidden="1">{#N/A,#N/A,FALSE,"т02бд"}</definedName>
    <definedName name="i" localSheetId="42" hidden="1">{#N/A,#N/A,FALSE,"т02бд"}</definedName>
    <definedName name="i" localSheetId="47" hidden="1">{#N/A,#N/A,FALSE,"т02бд"}</definedName>
    <definedName name="i" localSheetId="53" hidden="1">{#N/A,#N/A,FALSE,"т02бд"}</definedName>
    <definedName name="i" localSheetId="54" hidden="1">{#N/A,#N/A,FALSE,"т02бд"}</definedName>
    <definedName name="i" localSheetId="55" hidden="1">{#N/A,#N/A,FALSE,"т02бд"}</definedName>
    <definedName name="i" localSheetId="56" hidden="1">{#N/A,#N/A,FALSE,"т02бд"}</definedName>
    <definedName name="i" localSheetId="57" hidden="1">{#N/A,#N/A,FALSE,"т02бд"}</definedName>
    <definedName name="i" localSheetId="58" hidden="1">{#N/A,#N/A,FALSE,"т02бд"}</definedName>
    <definedName name="i" localSheetId="59" hidden="1">{#N/A,#N/A,FALSE,"т02бд"}</definedName>
    <definedName name="i" localSheetId="84" hidden="1">{#N/A,#N/A,FALSE,"т02бд"}</definedName>
    <definedName name="i" localSheetId="85" hidden="1">{#N/A,#N/A,FALSE,"т02бд"}</definedName>
    <definedName name="i" localSheetId="76" hidden="1">{#N/A,#N/A,FALSE,"т02бд"}</definedName>
    <definedName name="i" localSheetId="78" hidden="1">{#N/A,#N/A,FALSE,"т02бд"}</definedName>
    <definedName name="i" localSheetId="80" hidden="1">{#N/A,#N/A,FALSE,"т02бд"}</definedName>
    <definedName name="i" localSheetId="81" hidden="1">{#N/A,#N/A,FALSE,"т02бд"}</definedName>
    <definedName name="i" localSheetId="82" hidden="1">{#N/A,#N/A,FALSE,"т02бд"}</definedName>
    <definedName name="i" localSheetId="83" hidden="1">{#N/A,#N/A,FALSE,"т02бд"}</definedName>
    <definedName name="i" localSheetId="86" hidden="1">{#N/A,#N/A,FALSE,"т02бд"}</definedName>
    <definedName name="i" localSheetId="95" hidden="1">{#N/A,#N/A,FALSE,"т02бд"}</definedName>
    <definedName name="i" localSheetId="96" hidden="1">{#N/A,#N/A,FALSE,"т02бд"}</definedName>
    <definedName name="i" localSheetId="100" hidden="1">{#N/A,#N/A,FALSE,"т02бд"}</definedName>
    <definedName name="i" localSheetId="102" hidden="1">{#N/A,#N/A,FALSE,"т02бд"}</definedName>
    <definedName name="i" localSheetId="103" hidden="1">{#N/A,#N/A,FALSE,"т02бд"}</definedName>
    <definedName name="i" localSheetId="104" hidden="1">{#N/A,#N/A,FALSE,"т02бд"}</definedName>
    <definedName name="i" localSheetId="105" hidden="1">{#N/A,#N/A,FALSE,"т02бд"}</definedName>
    <definedName name="i" localSheetId="18" hidden="1">{#N/A,#N/A,FALSE,"т02бд"}</definedName>
    <definedName name="i" localSheetId="19" hidden="1">{#N/A,#N/A,FALSE,"т02бд"}</definedName>
    <definedName name="i" localSheetId="74" hidden="1">{#N/A,#N/A,FALSE,"т02бд"}</definedName>
    <definedName name="i" localSheetId="111" hidden="1">{#N/A,#N/A,FALSE,"т02бд"}</definedName>
    <definedName name="i" hidden="1">{#N/A,#N/A,FALSE,"т02бд"}</definedName>
    <definedName name="i_1" localSheetId="1" hidden="1">{#N/A,#N/A,FALSE,"т02бд"}</definedName>
    <definedName name="i_1" localSheetId="35" hidden="1">{#N/A,#N/A,FALSE,"т02бд"}</definedName>
    <definedName name="i_1" localSheetId="36" hidden="1">{#N/A,#N/A,FALSE,"т02бд"}</definedName>
    <definedName name="i_1" localSheetId="37" hidden="1">{#N/A,#N/A,FALSE,"т02бд"}</definedName>
    <definedName name="i_1" localSheetId="38" hidden="1">{#N/A,#N/A,FALSE,"т02бд"}</definedName>
    <definedName name="i_1" localSheetId="39" hidden="1">{#N/A,#N/A,FALSE,"т02бд"}</definedName>
    <definedName name="i_1" localSheetId="40" hidden="1">{#N/A,#N/A,FALSE,"т02бд"}</definedName>
    <definedName name="i_1" localSheetId="41" hidden="1">{#N/A,#N/A,FALSE,"т02бд"}</definedName>
    <definedName name="i_1" localSheetId="42" hidden="1">{#N/A,#N/A,FALSE,"т02бд"}</definedName>
    <definedName name="i_1" localSheetId="47" hidden="1">{#N/A,#N/A,FALSE,"т02бд"}</definedName>
    <definedName name="i_1" localSheetId="53" hidden="1">{#N/A,#N/A,FALSE,"т02бд"}</definedName>
    <definedName name="i_1" localSheetId="81" hidden="1">{#N/A,#N/A,FALSE,"т02бд"}</definedName>
    <definedName name="i_1" localSheetId="96" hidden="1">{#N/A,#N/A,FALSE,"т02бд"}</definedName>
    <definedName name="i_1" localSheetId="100" hidden="1">{#N/A,#N/A,FALSE,"т02бд"}</definedName>
    <definedName name="i_1" localSheetId="103" hidden="1">{#N/A,#N/A,FALSE,"т02бд"}</definedName>
    <definedName name="i_1" localSheetId="74" hidden="1">{#N/A,#N/A,FALSE,"т02бд"}</definedName>
    <definedName name="i_1" hidden="1">{#N/A,#N/A,FALSE,"т02бд"}</definedName>
    <definedName name="i_2" localSheetId="1" hidden="1">{#N/A,#N/A,FALSE,"т02бд"}</definedName>
    <definedName name="i_2" localSheetId="35" hidden="1">{#N/A,#N/A,FALSE,"т02бд"}</definedName>
    <definedName name="i_2" localSheetId="36" hidden="1">{#N/A,#N/A,FALSE,"т02бд"}</definedName>
    <definedName name="i_2" localSheetId="37" hidden="1">{#N/A,#N/A,FALSE,"т02бд"}</definedName>
    <definedName name="i_2" localSheetId="38" hidden="1">{#N/A,#N/A,FALSE,"т02бд"}</definedName>
    <definedName name="i_2" localSheetId="39" hidden="1">{#N/A,#N/A,FALSE,"т02бд"}</definedName>
    <definedName name="i_2" localSheetId="40" hidden="1">{#N/A,#N/A,FALSE,"т02бд"}</definedName>
    <definedName name="i_2" localSheetId="41" hidden="1">{#N/A,#N/A,FALSE,"т02бд"}</definedName>
    <definedName name="i_2" localSheetId="42" hidden="1">{#N/A,#N/A,FALSE,"т02бд"}</definedName>
    <definedName name="i_2" localSheetId="47" hidden="1">{#N/A,#N/A,FALSE,"т02бд"}</definedName>
    <definedName name="i_2" localSheetId="53" hidden="1">{#N/A,#N/A,FALSE,"т02бд"}</definedName>
    <definedName name="i_2" localSheetId="81" hidden="1">{#N/A,#N/A,FALSE,"т02бд"}</definedName>
    <definedName name="i_2" localSheetId="96" hidden="1">{#N/A,#N/A,FALSE,"т02бд"}</definedName>
    <definedName name="i_2" localSheetId="100" hidden="1">{#N/A,#N/A,FALSE,"т02бд"}</definedName>
    <definedName name="i_2" localSheetId="103" hidden="1">{#N/A,#N/A,FALSE,"т02бд"}</definedName>
    <definedName name="i_2" localSheetId="74" hidden="1">{#N/A,#N/A,FALSE,"т02бд"}</definedName>
    <definedName name="i_2" hidden="1">{#N/A,#N/A,FALSE,"т02бд"}</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 localSheetId="47" hidden="1">{"WEO",#N/A,FALSE,"T"}</definedName>
    <definedName name="k" localSheetId="54" hidden="1">{"WEO",#N/A,FALSE,"T"}</definedName>
    <definedName name="k" localSheetId="55" hidden="1">{"WEO",#N/A,FALSE,"T"}</definedName>
    <definedName name="k" localSheetId="59" hidden="1">{#N/A,#N/A,FALSE,"т02бд"}</definedName>
    <definedName name="k" localSheetId="61" hidden="1">{"WEO",#N/A,FALSE,"T"}</definedName>
    <definedName name="k" localSheetId="62" hidden="1">{"WEO",#N/A,FALSE,"T"}</definedName>
    <definedName name="k" localSheetId="63" hidden="1">{"WEO",#N/A,FALSE,"T"}</definedName>
    <definedName name="k" localSheetId="84" hidden="1">{"WEO",#N/A,FALSE,"T"}</definedName>
    <definedName name="k" localSheetId="85" hidden="1">{"WEO",#N/A,FALSE,"T"}</definedName>
    <definedName name="k" localSheetId="80" hidden="1">{"WEO",#N/A,FALSE,"T"}</definedName>
    <definedName name="k" localSheetId="82" hidden="1">{"WEO",#N/A,FALSE,"T"}</definedName>
    <definedName name="k" localSheetId="83" hidden="1">{"WEO",#N/A,FALSE,"T"}</definedName>
    <definedName name="k" localSheetId="100" hidden="1">[2]Links!$D$2</definedName>
    <definedName name="k" localSheetId="103" hidden="1">[2]Links!$D$2</definedName>
    <definedName name="k" localSheetId="104" hidden="1">[2]Links!$D$2</definedName>
    <definedName name="k" localSheetId="105" hidden="1">{"WEO",#N/A,FALSE,"T"}</definedName>
    <definedName name="k" localSheetId="111" hidden="1">{"WEO",#N/A,FALSE,"T"}</definedName>
    <definedName name="k" hidden="1">[2]Links!$D$2</definedName>
    <definedName name="k_1" localSheetId="1" hidden="1">{"WEO",#N/A,FALSE,"T"}</definedName>
    <definedName name="k_1" localSheetId="35" hidden="1">{"WEO",#N/A,FALSE,"T"}</definedName>
    <definedName name="k_1" localSheetId="36" hidden="1">{"WEO",#N/A,FALSE,"T"}</definedName>
    <definedName name="k_1" localSheetId="37" hidden="1">{"WEO",#N/A,FALSE,"T"}</definedName>
    <definedName name="k_1" localSheetId="38" hidden="1">{"WEO",#N/A,FALSE,"T"}</definedName>
    <definedName name="k_1" localSheetId="39" hidden="1">{"WEO",#N/A,FALSE,"T"}</definedName>
    <definedName name="k_1" localSheetId="40" hidden="1">{"WEO",#N/A,FALSE,"T"}</definedName>
    <definedName name="k_1" localSheetId="41" hidden="1">{"WEO",#N/A,FALSE,"T"}</definedName>
    <definedName name="k_1" localSheetId="42" hidden="1">{"WEO",#N/A,FALSE,"T"}</definedName>
    <definedName name="k_1" localSheetId="47" hidden="1">{"WEO",#N/A,FALSE,"T"}</definedName>
    <definedName name="k_1" localSheetId="53" hidden="1">{"WEO",#N/A,FALSE,"T"}</definedName>
    <definedName name="k_1" localSheetId="81" hidden="1">{"WEO",#N/A,FALSE,"T"}</definedName>
    <definedName name="k_1" localSheetId="96" hidden="1">{"WEO",#N/A,FALSE,"T"}</definedName>
    <definedName name="k_1" localSheetId="100" hidden="1">{"WEO",#N/A,FALSE,"T"}</definedName>
    <definedName name="k_1" localSheetId="103" hidden="1">{"WEO",#N/A,FALSE,"T"}</definedName>
    <definedName name="k_1" localSheetId="74" hidden="1">{"WEO",#N/A,FALSE,"T"}</definedName>
    <definedName name="k_1" hidden="1">{"WEO",#N/A,FALSE,"T"}</definedName>
    <definedName name="k_2" localSheetId="1" hidden="1">{"WEO",#N/A,FALSE,"T"}</definedName>
    <definedName name="k_2" localSheetId="35" hidden="1">{"WEO",#N/A,FALSE,"T"}</definedName>
    <definedName name="k_2" localSheetId="36" hidden="1">{"WEO",#N/A,FALSE,"T"}</definedName>
    <definedName name="k_2" localSheetId="37" hidden="1">{"WEO",#N/A,FALSE,"T"}</definedName>
    <definedName name="k_2" localSheetId="38" hidden="1">{"WEO",#N/A,FALSE,"T"}</definedName>
    <definedName name="k_2" localSheetId="39" hidden="1">{"WEO",#N/A,FALSE,"T"}</definedName>
    <definedName name="k_2" localSheetId="40" hidden="1">{"WEO",#N/A,FALSE,"T"}</definedName>
    <definedName name="k_2" localSheetId="41" hidden="1">{"WEO",#N/A,FALSE,"T"}</definedName>
    <definedName name="k_2" localSheetId="42" hidden="1">{"WEO",#N/A,FALSE,"T"}</definedName>
    <definedName name="k_2" localSheetId="47" hidden="1">{"WEO",#N/A,FALSE,"T"}</definedName>
    <definedName name="k_2" localSheetId="53" hidden="1">{"WEO",#N/A,FALSE,"T"}</definedName>
    <definedName name="k_2" localSheetId="81" hidden="1">{"WEO",#N/A,FALSE,"T"}</definedName>
    <definedName name="k_2" localSheetId="96" hidden="1">{"WEO",#N/A,FALSE,"T"}</definedName>
    <definedName name="k_2" localSheetId="100" hidden="1">{"WEO",#N/A,FALSE,"T"}</definedName>
    <definedName name="k_2" localSheetId="103" hidden="1">{"WEO",#N/A,FALSE,"T"}</definedName>
    <definedName name="k_2" localSheetId="74" hidden="1">{"WEO",#N/A,FALSE,"T"}</definedName>
    <definedName name="k_2" hidden="1">{"WEO",#N/A,FALSE,"T"}</definedName>
    <definedName name="khjkj" localSheetId="1" hidden="1">{#N/A,#N/A,FALSE,"т02бд"}</definedName>
    <definedName name="khjkj" localSheetId="2" hidden="1">{#N/A,#N/A,FALSE,"т02бд"}</definedName>
    <definedName name="khjkj" localSheetId="35" hidden="1">{#N/A,#N/A,FALSE,"т02бд"}</definedName>
    <definedName name="khjkj" localSheetId="36" hidden="1">{#N/A,#N/A,FALSE,"т02бд"}</definedName>
    <definedName name="khjkj" localSheetId="37" hidden="1">{#N/A,#N/A,FALSE,"т02бд"}</definedName>
    <definedName name="khjkj" localSheetId="38" hidden="1">{#N/A,#N/A,FALSE,"т02бд"}</definedName>
    <definedName name="khjkj" localSheetId="39" hidden="1">{#N/A,#N/A,FALSE,"т02бд"}</definedName>
    <definedName name="khjkj" localSheetId="40" hidden="1">{#N/A,#N/A,FALSE,"т02бд"}</definedName>
    <definedName name="khjkj" localSheetId="41" hidden="1">{#N/A,#N/A,FALSE,"т02бд"}</definedName>
    <definedName name="khjkj" localSheetId="42" hidden="1">{#N/A,#N/A,FALSE,"т02бд"}</definedName>
    <definedName name="khjkj" localSheetId="47" hidden="1">{#N/A,#N/A,FALSE,"т02бд"}</definedName>
    <definedName name="khjkj" localSheetId="53" hidden="1">{#N/A,#N/A,FALSE,"т02бд"}</definedName>
    <definedName name="khjkj" localSheetId="56" hidden="1">{#N/A,#N/A,FALSE,"т02бд"}</definedName>
    <definedName name="khjkj" localSheetId="57" hidden="1">{#N/A,#N/A,FALSE,"т02бд"}</definedName>
    <definedName name="khjkj" localSheetId="58" hidden="1">{#N/A,#N/A,FALSE,"т02бд"}</definedName>
    <definedName name="khjkj" localSheetId="84" hidden="1">{#N/A,#N/A,FALSE,"т02бд"}</definedName>
    <definedName name="khjkj" localSheetId="76" hidden="1">{#N/A,#N/A,FALSE,"т02бд"}</definedName>
    <definedName name="khjkj" localSheetId="80" hidden="1">{#N/A,#N/A,FALSE,"т02бд"}</definedName>
    <definedName name="khjkj" localSheetId="81" hidden="1">{#N/A,#N/A,FALSE,"т02бд"}</definedName>
    <definedName name="khjkj" localSheetId="82" hidden="1">{#N/A,#N/A,FALSE,"т02бд"}</definedName>
    <definedName name="khjkj" localSheetId="83" hidden="1">{#N/A,#N/A,FALSE,"т02бд"}</definedName>
    <definedName name="khjkj" localSheetId="86" hidden="1">{#N/A,#N/A,FALSE,"т02бд"}</definedName>
    <definedName name="khjkj" localSheetId="95" hidden="1">{#N/A,#N/A,FALSE,"т02бд"}</definedName>
    <definedName name="khjkj" localSheetId="96" hidden="1">{#N/A,#N/A,FALSE,"т02бд"}</definedName>
    <definedName name="khjkj" localSheetId="100" hidden="1">{#N/A,#N/A,FALSE,"т02бд"}</definedName>
    <definedName name="khjkj" localSheetId="102" hidden="1">{#N/A,#N/A,FALSE,"т02бд"}</definedName>
    <definedName name="khjkj" localSheetId="103" hidden="1">{#N/A,#N/A,FALSE,"т02бд"}</definedName>
    <definedName name="khjkj" localSheetId="104" hidden="1">{#N/A,#N/A,FALSE,"т02бд"}</definedName>
    <definedName name="khjkj" localSheetId="18" hidden="1">{#N/A,#N/A,FALSE,"т02бд"}</definedName>
    <definedName name="khjkj" localSheetId="19" hidden="1">{#N/A,#N/A,FALSE,"т02бд"}</definedName>
    <definedName name="khjkj" localSheetId="74" hidden="1">{#N/A,#N/A,FALSE,"т02бд"}</definedName>
    <definedName name="khjkj" hidden="1">{#N/A,#N/A,FALSE,"т02бд"}</definedName>
    <definedName name="kkk" localSheetId="1" hidden="1">{#N/A,#N/A,FALSE,"т02бд"}</definedName>
    <definedName name="kkk" localSheetId="2" hidden="1">{#N/A,#N/A,FALSE,"т02бд"}</definedName>
    <definedName name="kkk" localSheetId="22" hidden="1">{#N/A,#N/A,FALSE,"т02бд"}</definedName>
    <definedName name="kkk" localSheetId="26" hidden="1">{#N/A,#N/A,FALSE,"т02бд"}</definedName>
    <definedName name="kkk" localSheetId="28" hidden="1">{#N/A,#N/A,FALSE,"т02бд"}</definedName>
    <definedName name="kkk" localSheetId="29" hidden="1">{#N/A,#N/A,FALSE,"т02бд"}</definedName>
    <definedName name="kkk" localSheetId="35" hidden="1">{#N/A,#N/A,FALSE,"т02бд"}</definedName>
    <definedName name="kkk" localSheetId="36" hidden="1">{#N/A,#N/A,FALSE,"т02бд"}</definedName>
    <definedName name="kkk" localSheetId="37" hidden="1">{#N/A,#N/A,FALSE,"т02бд"}</definedName>
    <definedName name="kkk" localSheetId="38" hidden="1">{#N/A,#N/A,FALSE,"т02бд"}</definedName>
    <definedName name="kkk" localSheetId="39" hidden="1">{#N/A,#N/A,FALSE,"т02бд"}</definedName>
    <definedName name="kkk" localSheetId="40" hidden="1">{#N/A,#N/A,FALSE,"т02бд"}</definedName>
    <definedName name="kkk" localSheetId="41" hidden="1">{#N/A,#N/A,FALSE,"т02бд"}</definedName>
    <definedName name="kkk" localSheetId="42" hidden="1">{#N/A,#N/A,FALSE,"т02бд"}</definedName>
    <definedName name="kkk" localSheetId="47" hidden="1">{#N/A,#N/A,FALSE,"т02бд"}</definedName>
    <definedName name="kkk" localSheetId="53" hidden="1">{#N/A,#N/A,FALSE,"т02бд"}</definedName>
    <definedName name="kkk" localSheetId="54" hidden="1">{#N/A,#N/A,FALSE,"т02бд"}</definedName>
    <definedName name="kkk" localSheetId="55" hidden="1">{#N/A,#N/A,FALSE,"т02бд"}</definedName>
    <definedName name="kkk" localSheetId="56" hidden="1">{#N/A,#N/A,FALSE,"т02бд"}</definedName>
    <definedName name="kkk" localSheetId="57" hidden="1">{#N/A,#N/A,FALSE,"т02бд"}</definedName>
    <definedName name="kkk" localSheetId="58" hidden="1">{#N/A,#N/A,FALSE,"т02бд"}</definedName>
    <definedName name="kkk" localSheetId="59" hidden="1">{#N/A,#N/A,FALSE,"т02бд"}</definedName>
    <definedName name="kkk" localSheetId="84" hidden="1">{#N/A,#N/A,FALSE,"т02бд"}</definedName>
    <definedName name="kkk" localSheetId="85" hidden="1">{#N/A,#N/A,FALSE,"т02бд"}</definedName>
    <definedName name="kkk" localSheetId="76" hidden="1">{#N/A,#N/A,FALSE,"т02бд"}</definedName>
    <definedName name="kkk" localSheetId="78" hidden="1">{#N/A,#N/A,FALSE,"т02бд"}</definedName>
    <definedName name="kkk" localSheetId="80" hidden="1">{#N/A,#N/A,FALSE,"т02бд"}</definedName>
    <definedName name="kkk" localSheetId="81" hidden="1">{#N/A,#N/A,FALSE,"т02бд"}</definedName>
    <definedName name="kkk" localSheetId="82" hidden="1">{#N/A,#N/A,FALSE,"т02бд"}</definedName>
    <definedName name="kkk" localSheetId="83" hidden="1">{#N/A,#N/A,FALSE,"т02бд"}</definedName>
    <definedName name="kkk" localSheetId="86" hidden="1">{#N/A,#N/A,FALSE,"т02бд"}</definedName>
    <definedName name="kkk" localSheetId="95" hidden="1">{#N/A,#N/A,FALSE,"т02бд"}</definedName>
    <definedName name="kkk" localSheetId="96" hidden="1">{#N/A,#N/A,FALSE,"т02бд"}</definedName>
    <definedName name="kkk" localSheetId="100" hidden="1">{#N/A,#N/A,FALSE,"т02бд"}</definedName>
    <definedName name="kkk" localSheetId="102" hidden="1">{#N/A,#N/A,FALSE,"т02бд"}</definedName>
    <definedName name="kkk" localSheetId="103" hidden="1">{#N/A,#N/A,FALSE,"т02бд"}</definedName>
    <definedName name="kkk" localSheetId="104" hidden="1">{#N/A,#N/A,FALSE,"т02бд"}</definedName>
    <definedName name="kkk" localSheetId="105" hidden="1">{#N/A,#N/A,FALSE,"т02бд"}</definedName>
    <definedName name="kkk" localSheetId="18" hidden="1">{#N/A,#N/A,FALSE,"т02бд"}</definedName>
    <definedName name="kkk" localSheetId="19" hidden="1">{#N/A,#N/A,FALSE,"т02бд"}</definedName>
    <definedName name="kkk" localSheetId="74" hidden="1">{#N/A,#N/A,FALSE,"т02бд"}</definedName>
    <definedName name="kkk" localSheetId="111" hidden="1">{#N/A,#N/A,FALSE,"т02бд"}</definedName>
    <definedName name="kkk" hidden="1">{#N/A,#N/A,FALSE,"т02бд"}</definedName>
    <definedName name="kkk_1" localSheetId="1" hidden="1">{#N/A,#N/A,FALSE,"т02бд"}</definedName>
    <definedName name="kkk_1" localSheetId="35" hidden="1">{#N/A,#N/A,FALSE,"т02бд"}</definedName>
    <definedName name="kkk_1" localSheetId="36" hidden="1">{#N/A,#N/A,FALSE,"т02бд"}</definedName>
    <definedName name="kkk_1" localSheetId="37" hidden="1">{#N/A,#N/A,FALSE,"т02бд"}</definedName>
    <definedName name="kkk_1" localSheetId="38" hidden="1">{#N/A,#N/A,FALSE,"т02бд"}</definedName>
    <definedName name="kkk_1" localSheetId="39" hidden="1">{#N/A,#N/A,FALSE,"т02бд"}</definedName>
    <definedName name="kkk_1" localSheetId="40" hidden="1">{#N/A,#N/A,FALSE,"т02бд"}</definedName>
    <definedName name="kkk_1" localSheetId="41" hidden="1">{#N/A,#N/A,FALSE,"т02бд"}</definedName>
    <definedName name="kkk_1" localSheetId="42" hidden="1">{#N/A,#N/A,FALSE,"т02бд"}</definedName>
    <definedName name="kkk_1" localSheetId="47" hidden="1">{#N/A,#N/A,FALSE,"т02бд"}</definedName>
    <definedName name="kkk_1" localSheetId="53" hidden="1">{#N/A,#N/A,FALSE,"т02бд"}</definedName>
    <definedName name="kkk_1" localSheetId="81" hidden="1">{#N/A,#N/A,FALSE,"т02бд"}</definedName>
    <definedName name="kkk_1" localSheetId="96" hidden="1">{#N/A,#N/A,FALSE,"т02бд"}</definedName>
    <definedName name="kkk_1" localSheetId="100" hidden="1">{#N/A,#N/A,FALSE,"т02бд"}</definedName>
    <definedName name="kkk_1" localSheetId="103" hidden="1">{#N/A,#N/A,FALSE,"т02бд"}</definedName>
    <definedName name="kkk_1" localSheetId="74" hidden="1">{#N/A,#N/A,FALSE,"т02бд"}</definedName>
    <definedName name="kkk_1" hidden="1">{#N/A,#N/A,FALSE,"т02бд"}</definedName>
    <definedName name="kkk_2" localSheetId="1" hidden="1">{#N/A,#N/A,FALSE,"т02бд"}</definedName>
    <definedName name="kkk_2" localSheetId="35" hidden="1">{#N/A,#N/A,FALSE,"т02бд"}</definedName>
    <definedName name="kkk_2" localSheetId="36" hidden="1">{#N/A,#N/A,FALSE,"т02бд"}</definedName>
    <definedName name="kkk_2" localSheetId="37" hidden="1">{#N/A,#N/A,FALSE,"т02бд"}</definedName>
    <definedName name="kkk_2" localSheetId="38" hidden="1">{#N/A,#N/A,FALSE,"т02бд"}</definedName>
    <definedName name="kkk_2" localSheetId="39" hidden="1">{#N/A,#N/A,FALSE,"т02бд"}</definedName>
    <definedName name="kkk_2" localSheetId="40" hidden="1">{#N/A,#N/A,FALSE,"т02бд"}</definedName>
    <definedName name="kkk_2" localSheetId="41" hidden="1">{#N/A,#N/A,FALSE,"т02бд"}</definedName>
    <definedName name="kkk_2" localSheetId="42" hidden="1">{#N/A,#N/A,FALSE,"т02бд"}</definedName>
    <definedName name="kkk_2" localSheetId="47" hidden="1">{#N/A,#N/A,FALSE,"т02бд"}</definedName>
    <definedName name="kkk_2" localSheetId="53" hidden="1">{#N/A,#N/A,FALSE,"т02бд"}</definedName>
    <definedName name="kkk_2" localSheetId="81" hidden="1">{#N/A,#N/A,FALSE,"т02бд"}</definedName>
    <definedName name="kkk_2" localSheetId="96" hidden="1">{#N/A,#N/A,FALSE,"т02бд"}</definedName>
    <definedName name="kkk_2" localSheetId="100" hidden="1">{#N/A,#N/A,FALSE,"т02бд"}</definedName>
    <definedName name="kkk_2" localSheetId="103" hidden="1">{#N/A,#N/A,FALSE,"т02бд"}</definedName>
    <definedName name="kkk_2" localSheetId="74" hidden="1">{#N/A,#N/A,FALSE,"т02бд"}</definedName>
    <definedName name="kkk_2" hidden="1">{#N/A,#N/A,FALSE,"т02бд"}</definedName>
    <definedName name="kkkkk" localSheetId="1" hidden="1">{#N/A,#N/A,FALSE,"т02бд"}</definedName>
    <definedName name="kkkkk" localSheetId="2" hidden="1">{#N/A,#N/A,FALSE,"т02бд"}</definedName>
    <definedName name="kkkkk" localSheetId="22" hidden="1">{#N/A,#N/A,FALSE,"т02бд"}</definedName>
    <definedName name="kkkkk" localSheetId="26" hidden="1">{#N/A,#N/A,FALSE,"т02бд"}</definedName>
    <definedName name="kkkkk" localSheetId="28" hidden="1">{#N/A,#N/A,FALSE,"т02бд"}</definedName>
    <definedName name="kkkkk" localSheetId="29" hidden="1">{#N/A,#N/A,FALSE,"т02бд"}</definedName>
    <definedName name="kkkkk" localSheetId="35" hidden="1">{#N/A,#N/A,FALSE,"т02бд"}</definedName>
    <definedName name="kkkkk" localSheetId="36" hidden="1">{#N/A,#N/A,FALSE,"т02бд"}</definedName>
    <definedName name="kkkkk" localSheetId="37" hidden="1">{#N/A,#N/A,FALSE,"т02бд"}</definedName>
    <definedName name="kkkkk" localSheetId="38" hidden="1">{#N/A,#N/A,FALSE,"т02бд"}</definedName>
    <definedName name="kkkkk" localSheetId="39" hidden="1">{#N/A,#N/A,FALSE,"т02бд"}</definedName>
    <definedName name="kkkkk" localSheetId="40" hidden="1">{#N/A,#N/A,FALSE,"т02бд"}</definedName>
    <definedName name="kkkkk" localSheetId="41" hidden="1">{#N/A,#N/A,FALSE,"т02бд"}</definedName>
    <definedName name="kkkkk" localSheetId="42" hidden="1">{#N/A,#N/A,FALSE,"т02бд"}</definedName>
    <definedName name="kkkkk" localSheetId="47" hidden="1">{#N/A,#N/A,FALSE,"т02бд"}</definedName>
    <definedName name="kkkkk" localSheetId="53" hidden="1">{#N/A,#N/A,FALSE,"т02бд"}</definedName>
    <definedName name="kkkkk" localSheetId="54" hidden="1">{#N/A,#N/A,FALSE,"т02бд"}</definedName>
    <definedName name="kkkkk" localSheetId="55" hidden="1">{#N/A,#N/A,FALSE,"т02бд"}</definedName>
    <definedName name="kkkkk" localSheetId="56" hidden="1">{#N/A,#N/A,FALSE,"т02бд"}</definedName>
    <definedName name="kkkkk" localSheetId="57" hidden="1">{#N/A,#N/A,FALSE,"т02бд"}</definedName>
    <definedName name="kkkkk" localSheetId="58" hidden="1">{#N/A,#N/A,FALSE,"т02бд"}</definedName>
    <definedName name="kkkkk" localSheetId="59" hidden="1">{#N/A,#N/A,FALSE,"т02бд"}</definedName>
    <definedName name="kkkkk" localSheetId="84" hidden="1">{#N/A,#N/A,FALSE,"т02бд"}</definedName>
    <definedName name="kkkkk" localSheetId="85" hidden="1">{#N/A,#N/A,FALSE,"т02бд"}</definedName>
    <definedName name="kkkkk" localSheetId="76" hidden="1">{#N/A,#N/A,FALSE,"т02бд"}</definedName>
    <definedName name="kkkkk" localSheetId="78" hidden="1">{#N/A,#N/A,FALSE,"т02бд"}</definedName>
    <definedName name="kkkkk" localSheetId="80" hidden="1">{#N/A,#N/A,FALSE,"т02бд"}</definedName>
    <definedName name="kkkkk" localSheetId="81" hidden="1">{#N/A,#N/A,FALSE,"т02бд"}</definedName>
    <definedName name="kkkkk" localSheetId="82" hidden="1">{#N/A,#N/A,FALSE,"т02бд"}</definedName>
    <definedName name="kkkkk" localSheetId="83" hidden="1">{#N/A,#N/A,FALSE,"т02бд"}</definedName>
    <definedName name="kkkkk" localSheetId="86" hidden="1">{#N/A,#N/A,FALSE,"т02бд"}</definedName>
    <definedName name="kkkkk" localSheetId="95" hidden="1">{#N/A,#N/A,FALSE,"т02бд"}</definedName>
    <definedName name="kkkkk" localSheetId="96" hidden="1">{#N/A,#N/A,FALSE,"т02бд"}</definedName>
    <definedName name="kkkkk" localSheetId="100" hidden="1">{#N/A,#N/A,FALSE,"т02бд"}</definedName>
    <definedName name="kkkkk" localSheetId="102" hidden="1">{#N/A,#N/A,FALSE,"т02бд"}</definedName>
    <definedName name="kkkkk" localSheetId="103" hidden="1">{#N/A,#N/A,FALSE,"т02бд"}</definedName>
    <definedName name="kkkkk" localSheetId="104" hidden="1">{#N/A,#N/A,FALSE,"т02бд"}</definedName>
    <definedName name="kkkkk" localSheetId="105" hidden="1">{#N/A,#N/A,FALSE,"т02бд"}</definedName>
    <definedName name="kkkkk" localSheetId="18" hidden="1">{#N/A,#N/A,FALSE,"т02бд"}</definedName>
    <definedName name="kkkkk" localSheetId="19" hidden="1">{#N/A,#N/A,FALSE,"т02бд"}</definedName>
    <definedName name="kkkkk" localSheetId="74" hidden="1">{#N/A,#N/A,FALSE,"т02бд"}</definedName>
    <definedName name="kkkkk" localSheetId="111" hidden="1">{#N/A,#N/A,FALSE,"т02бд"}</definedName>
    <definedName name="kkkkk" hidden="1">{#N/A,#N/A,FALSE,"т02бд"}</definedName>
    <definedName name="kkkkk_1" localSheetId="1" hidden="1">{#N/A,#N/A,FALSE,"т02бд"}</definedName>
    <definedName name="kkkkk_1" localSheetId="35" hidden="1">{#N/A,#N/A,FALSE,"т02бд"}</definedName>
    <definedName name="kkkkk_1" localSheetId="36" hidden="1">{#N/A,#N/A,FALSE,"т02бд"}</definedName>
    <definedName name="kkkkk_1" localSheetId="37" hidden="1">{#N/A,#N/A,FALSE,"т02бд"}</definedName>
    <definedName name="kkkkk_1" localSheetId="38" hidden="1">{#N/A,#N/A,FALSE,"т02бд"}</definedName>
    <definedName name="kkkkk_1" localSheetId="39" hidden="1">{#N/A,#N/A,FALSE,"т02бд"}</definedName>
    <definedName name="kkkkk_1" localSheetId="40" hidden="1">{#N/A,#N/A,FALSE,"т02бд"}</definedName>
    <definedName name="kkkkk_1" localSheetId="41" hidden="1">{#N/A,#N/A,FALSE,"т02бд"}</definedName>
    <definedName name="kkkkk_1" localSheetId="42" hidden="1">{#N/A,#N/A,FALSE,"т02бд"}</definedName>
    <definedName name="kkkkk_1" localSheetId="47" hidden="1">{#N/A,#N/A,FALSE,"т02бд"}</definedName>
    <definedName name="kkkkk_1" localSheetId="53" hidden="1">{#N/A,#N/A,FALSE,"т02бд"}</definedName>
    <definedName name="kkkkk_1" localSheetId="81" hidden="1">{#N/A,#N/A,FALSE,"т02бд"}</definedName>
    <definedName name="kkkkk_1" localSheetId="96" hidden="1">{#N/A,#N/A,FALSE,"т02бд"}</definedName>
    <definedName name="kkkkk_1" localSheetId="100" hidden="1">{#N/A,#N/A,FALSE,"т02бд"}</definedName>
    <definedName name="kkkkk_1" localSheetId="103" hidden="1">{#N/A,#N/A,FALSE,"т02бд"}</definedName>
    <definedName name="kkkkk_1" localSheetId="74" hidden="1">{#N/A,#N/A,FALSE,"т02бд"}</definedName>
    <definedName name="kkkkk_1" hidden="1">{#N/A,#N/A,FALSE,"т02бд"}</definedName>
    <definedName name="kkkkk_2" localSheetId="1" hidden="1">{#N/A,#N/A,FALSE,"т02бд"}</definedName>
    <definedName name="kkkkk_2" localSheetId="35" hidden="1">{#N/A,#N/A,FALSE,"т02бд"}</definedName>
    <definedName name="kkkkk_2" localSheetId="36" hidden="1">{#N/A,#N/A,FALSE,"т02бд"}</definedName>
    <definedName name="kkkkk_2" localSheetId="37" hidden="1">{#N/A,#N/A,FALSE,"т02бд"}</definedName>
    <definedName name="kkkkk_2" localSheetId="38" hidden="1">{#N/A,#N/A,FALSE,"т02бд"}</definedName>
    <definedName name="kkkkk_2" localSheetId="39" hidden="1">{#N/A,#N/A,FALSE,"т02бд"}</definedName>
    <definedName name="kkkkk_2" localSheetId="40" hidden="1">{#N/A,#N/A,FALSE,"т02бд"}</definedName>
    <definedName name="kkkkk_2" localSheetId="41" hidden="1">{#N/A,#N/A,FALSE,"т02бд"}</definedName>
    <definedName name="kkkkk_2" localSheetId="42" hidden="1">{#N/A,#N/A,FALSE,"т02бд"}</definedName>
    <definedName name="kkkkk_2" localSheetId="47" hidden="1">{#N/A,#N/A,FALSE,"т02бд"}</definedName>
    <definedName name="kkkkk_2" localSheetId="53" hidden="1">{#N/A,#N/A,FALSE,"т02бд"}</definedName>
    <definedName name="kkkkk_2" localSheetId="81" hidden="1">{#N/A,#N/A,FALSE,"т02бд"}</definedName>
    <definedName name="kkkkk_2" localSheetId="96" hidden="1">{#N/A,#N/A,FALSE,"т02бд"}</definedName>
    <definedName name="kkkkk_2" localSheetId="100" hidden="1">{#N/A,#N/A,FALSE,"т02бд"}</definedName>
    <definedName name="kkkkk_2" localSheetId="103" hidden="1">{#N/A,#N/A,FALSE,"т02бд"}</definedName>
    <definedName name="kkkkk_2" localSheetId="74" hidden="1">{#N/A,#N/A,FALSE,"т02бд"}</definedName>
    <definedName name="kkkkk_2" hidden="1">{#N/A,#N/A,FALSE,"т02бд"}</definedName>
    <definedName name="KV_SH_FIN" localSheetId="1" hidden="1">{"BOP_TAB",#N/A,FALSE,"N";"MIDTERM_TAB",#N/A,FALSE,"O";"FUND_CRED",#N/A,FALSE,"P";"DEBT_TAB1",#N/A,FALSE,"Q";"DEBT_TAB2",#N/A,FALSE,"Q";"FORFIN_TAB1",#N/A,FALSE,"R";"FORFIN_TAB2",#N/A,FALSE,"R";"BOP_ANALY",#N/A,FALSE,"U"}</definedName>
    <definedName name="KV_SH_FIN" localSheetId="2" hidden="1">{"BOP_TAB",#N/A,FALSE,"N";"MIDTERM_TAB",#N/A,FALSE,"O";"FUND_CRED",#N/A,FALSE,"P";"DEBT_TAB1",#N/A,FALSE,"Q";"DEBT_TAB2",#N/A,FALSE,"Q";"FORFIN_TAB1",#N/A,FALSE,"R";"FORFIN_TAB2",#N/A,FALSE,"R";"BOP_ANALY",#N/A,FALSE,"U"}</definedName>
    <definedName name="KV_SH_FIN" localSheetId="22" hidden="1">{"BOP_TAB",#N/A,FALSE,"N";"MIDTERM_TAB",#N/A,FALSE,"O";"FUND_CRED",#N/A,FALSE,"P";"DEBT_TAB1",#N/A,FALSE,"Q";"DEBT_TAB2",#N/A,FALSE,"Q";"FORFIN_TAB1",#N/A,FALSE,"R";"FORFIN_TAB2",#N/A,FALSE,"R";"BOP_ANALY",#N/A,FALSE,"U"}</definedName>
    <definedName name="KV_SH_FIN" localSheetId="26" hidden="1">{"BOP_TAB",#N/A,FALSE,"N";"MIDTERM_TAB",#N/A,FALSE,"O";"FUND_CRED",#N/A,FALSE,"P";"DEBT_TAB1",#N/A,FALSE,"Q";"DEBT_TAB2",#N/A,FALSE,"Q";"FORFIN_TAB1",#N/A,FALSE,"R";"FORFIN_TAB2",#N/A,FALSE,"R";"BOP_ANALY",#N/A,FALSE,"U"}</definedName>
    <definedName name="KV_SH_FIN" localSheetId="28" hidden="1">{"BOP_TAB",#N/A,FALSE,"N";"MIDTERM_TAB",#N/A,FALSE,"O";"FUND_CRED",#N/A,FALSE,"P";"DEBT_TAB1",#N/A,FALSE,"Q";"DEBT_TAB2",#N/A,FALSE,"Q";"FORFIN_TAB1",#N/A,FALSE,"R";"FORFIN_TAB2",#N/A,FALSE,"R";"BOP_ANALY",#N/A,FALSE,"U"}</definedName>
    <definedName name="KV_SH_FIN" localSheetId="29" hidden="1">{"BOP_TAB",#N/A,FALSE,"N";"MIDTERM_TAB",#N/A,FALSE,"O";"FUND_CRED",#N/A,FALSE,"P";"DEBT_TAB1",#N/A,FALSE,"Q";"DEBT_TAB2",#N/A,FALSE,"Q";"FORFIN_TAB1",#N/A,FALSE,"R";"FORFIN_TAB2",#N/A,FALSE,"R";"BOP_ANALY",#N/A,FALSE,"U"}</definedName>
    <definedName name="KV_SH_FIN" localSheetId="35" hidden="1">{"BOP_TAB",#N/A,FALSE,"N";"MIDTERM_TAB",#N/A,FALSE,"O";"FUND_CRED",#N/A,FALSE,"P";"DEBT_TAB1",#N/A,FALSE,"Q";"DEBT_TAB2",#N/A,FALSE,"Q";"FORFIN_TAB1",#N/A,FALSE,"R";"FORFIN_TAB2",#N/A,FALSE,"R";"BOP_ANALY",#N/A,FALSE,"U"}</definedName>
    <definedName name="KV_SH_FIN" localSheetId="36" hidden="1">{"BOP_TAB",#N/A,FALSE,"N";"MIDTERM_TAB",#N/A,FALSE,"O";"FUND_CRED",#N/A,FALSE,"P";"DEBT_TAB1",#N/A,FALSE,"Q";"DEBT_TAB2",#N/A,FALSE,"Q";"FORFIN_TAB1",#N/A,FALSE,"R";"FORFIN_TAB2",#N/A,FALSE,"R";"BOP_ANALY",#N/A,FALSE,"U"}</definedName>
    <definedName name="KV_SH_FIN" localSheetId="37" hidden="1">{"BOP_TAB",#N/A,FALSE,"N";"MIDTERM_TAB",#N/A,FALSE,"O";"FUND_CRED",#N/A,FALSE,"P";"DEBT_TAB1",#N/A,FALSE,"Q";"DEBT_TAB2",#N/A,FALSE,"Q";"FORFIN_TAB1",#N/A,FALSE,"R";"FORFIN_TAB2",#N/A,FALSE,"R";"BOP_ANALY",#N/A,FALSE,"U"}</definedName>
    <definedName name="KV_SH_FIN" localSheetId="38" hidden="1">{"BOP_TAB",#N/A,FALSE,"N";"MIDTERM_TAB",#N/A,FALSE,"O";"FUND_CRED",#N/A,FALSE,"P";"DEBT_TAB1",#N/A,FALSE,"Q";"DEBT_TAB2",#N/A,FALSE,"Q";"FORFIN_TAB1",#N/A,FALSE,"R";"FORFIN_TAB2",#N/A,FALSE,"R";"BOP_ANALY",#N/A,FALSE,"U"}</definedName>
    <definedName name="KV_SH_FIN" localSheetId="39" hidden="1">{"BOP_TAB",#N/A,FALSE,"N";"MIDTERM_TAB",#N/A,FALSE,"O";"FUND_CRED",#N/A,FALSE,"P";"DEBT_TAB1",#N/A,FALSE,"Q";"DEBT_TAB2",#N/A,FALSE,"Q";"FORFIN_TAB1",#N/A,FALSE,"R";"FORFIN_TAB2",#N/A,FALSE,"R";"BOP_ANALY",#N/A,FALSE,"U"}</definedName>
    <definedName name="KV_SH_FIN" localSheetId="40" hidden="1">{"BOP_TAB",#N/A,FALSE,"N";"MIDTERM_TAB",#N/A,FALSE,"O";"FUND_CRED",#N/A,FALSE,"P";"DEBT_TAB1",#N/A,FALSE,"Q";"DEBT_TAB2",#N/A,FALSE,"Q";"FORFIN_TAB1",#N/A,FALSE,"R";"FORFIN_TAB2",#N/A,FALSE,"R";"BOP_ANALY",#N/A,FALSE,"U"}</definedName>
    <definedName name="KV_SH_FIN" localSheetId="41" hidden="1">{"BOP_TAB",#N/A,FALSE,"N";"MIDTERM_TAB",#N/A,FALSE,"O";"FUND_CRED",#N/A,FALSE,"P";"DEBT_TAB1",#N/A,FALSE,"Q";"DEBT_TAB2",#N/A,FALSE,"Q";"FORFIN_TAB1",#N/A,FALSE,"R";"FORFIN_TAB2",#N/A,FALSE,"R";"BOP_ANALY",#N/A,FALSE,"U"}</definedName>
    <definedName name="KV_SH_FIN" localSheetId="42" hidden="1">{"BOP_TAB",#N/A,FALSE,"N";"MIDTERM_TAB",#N/A,FALSE,"O";"FUND_CRED",#N/A,FALSE,"P";"DEBT_TAB1",#N/A,FALSE,"Q";"DEBT_TAB2",#N/A,FALSE,"Q";"FORFIN_TAB1",#N/A,FALSE,"R";"FORFIN_TAB2",#N/A,FALSE,"R";"BOP_ANALY",#N/A,FALSE,"U"}</definedName>
    <definedName name="KV_SH_FIN" localSheetId="47" hidden="1">{"BOP_TAB",#N/A,FALSE,"N";"MIDTERM_TAB",#N/A,FALSE,"O";"FUND_CRED",#N/A,FALSE,"P";"DEBT_TAB1",#N/A,FALSE,"Q";"DEBT_TAB2",#N/A,FALSE,"Q";"FORFIN_TAB1",#N/A,FALSE,"R";"FORFIN_TAB2",#N/A,FALSE,"R";"BOP_ANALY",#N/A,FALSE,"U"}</definedName>
    <definedName name="KV_SH_FIN" localSheetId="53" hidden="1">{"BOP_TAB",#N/A,FALSE,"N";"MIDTERM_TAB",#N/A,FALSE,"O";"FUND_CRED",#N/A,FALSE,"P";"DEBT_TAB1",#N/A,FALSE,"Q";"DEBT_TAB2",#N/A,FALSE,"Q";"FORFIN_TAB1",#N/A,FALSE,"R";"FORFIN_TAB2",#N/A,FALSE,"R";"BOP_ANALY",#N/A,FALSE,"U"}</definedName>
    <definedName name="KV_SH_FIN" localSheetId="54" hidden="1">{"BOP_TAB",#N/A,FALSE,"N";"MIDTERM_TAB",#N/A,FALSE,"O";"FUND_CRED",#N/A,FALSE,"P";"DEBT_TAB1",#N/A,FALSE,"Q";"DEBT_TAB2",#N/A,FALSE,"Q";"FORFIN_TAB1",#N/A,FALSE,"R";"FORFIN_TAB2",#N/A,FALSE,"R";"BOP_ANALY",#N/A,FALSE,"U"}</definedName>
    <definedName name="KV_SH_FIN" localSheetId="55" hidden="1">{"BOP_TAB",#N/A,FALSE,"N";"MIDTERM_TAB",#N/A,FALSE,"O";"FUND_CRED",#N/A,FALSE,"P";"DEBT_TAB1",#N/A,FALSE,"Q";"DEBT_TAB2",#N/A,FALSE,"Q";"FORFIN_TAB1",#N/A,FALSE,"R";"FORFIN_TAB2",#N/A,FALSE,"R";"BOP_ANALY",#N/A,FALSE,"U"}</definedName>
    <definedName name="KV_SH_FIN" localSheetId="56" hidden="1">{"BOP_TAB",#N/A,FALSE,"N";"MIDTERM_TAB",#N/A,FALSE,"O";"FUND_CRED",#N/A,FALSE,"P";"DEBT_TAB1",#N/A,FALSE,"Q";"DEBT_TAB2",#N/A,FALSE,"Q";"FORFIN_TAB1",#N/A,FALSE,"R";"FORFIN_TAB2",#N/A,FALSE,"R";"BOP_ANALY",#N/A,FALSE,"U"}</definedName>
    <definedName name="KV_SH_FIN" localSheetId="57" hidden="1">{"BOP_TAB",#N/A,FALSE,"N";"MIDTERM_TAB",#N/A,FALSE,"O";"FUND_CRED",#N/A,FALSE,"P";"DEBT_TAB1",#N/A,FALSE,"Q";"DEBT_TAB2",#N/A,FALSE,"Q";"FORFIN_TAB1",#N/A,FALSE,"R";"FORFIN_TAB2",#N/A,FALSE,"R";"BOP_ANALY",#N/A,FALSE,"U"}</definedName>
    <definedName name="KV_SH_FIN" localSheetId="58" hidden="1">{"BOP_TAB",#N/A,FALSE,"N";"MIDTERM_TAB",#N/A,FALSE,"O";"FUND_CRED",#N/A,FALSE,"P";"DEBT_TAB1",#N/A,FALSE,"Q";"DEBT_TAB2",#N/A,FALSE,"Q";"FORFIN_TAB1",#N/A,FALSE,"R";"FORFIN_TAB2",#N/A,FALSE,"R";"BOP_ANALY",#N/A,FALSE,"U"}</definedName>
    <definedName name="KV_SH_FIN" localSheetId="59" hidden="1">{"BOP_TAB",#N/A,FALSE,"N";"MIDTERM_TAB",#N/A,FALSE,"O";"FUND_CRED",#N/A,FALSE,"P";"DEBT_TAB1",#N/A,FALSE,"Q";"DEBT_TAB2",#N/A,FALSE,"Q";"FORFIN_TAB1",#N/A,FALSE,"R";"FORFIN_TAB2",#N/A,FALSE,"R";"BOP_ANALY",#N/A,FALSE,"U"}</definedName>
    <definedName name="KV_SH_FIN" localSheetId="61"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63" hidden="1">{"BOP_TAB",#N/A,FALSE,"N";"MIDTERM_TAB",#N/A,FALSE,"O";"FUND_CRED",#N/A,FALSE,"P";"DEBT_TAB1",#N/A,FALSE,"Q";"DEBT_TAB2",#N/A,FALSE,"Q";"FORFIN_TAB1",#N/A,FALSE,"R";"FORFIN_TAB2",#N/A,FALSE,"R";"BOP_ANALY",#N/A,FALSE,"U"}</definedName>
    <definedName name="KV_SH_FIN" localSheetId="84" hidden="1">{"BOP_TAB",#N/A,FALSE,"N";"MIDTERM_TAB",#N/A,FALSE,"O";"FUND_CRED",#N/A,FALSE,"P";"DEBT_TAB1",#N/A,FALSE,"Q";"DEBT_TAB2",#N/A,FALSE,"Q";"FORFIN_TAB1",#N/A,FALSE,"R";"FORFIN_TAB2",#N/A,FALSE,"R";"BOP_ANALY",#N/A,FALSE,"U"}</definedName>
    <definedName name="KV_SH_FIN" localSheetId="85" hidden="1">{"BOP_TAB",#N/A,FALSE,"N";"MIDTERM_TAB",#N/A,FALSE,"O";"FUND_CRED",#N/A,FALSE,"P";"DEBT_TAB1",#N/A,FALSE,"Q";"DEBT_TAB2",#N/A,FALSE,"Q";"FORFIN_TAB1",#N/A,FALSE,"R";"FORFIN_TAB2",#N/A,FALSE,"R";"BOP_ANALY",#N/A,FALSE,"U"}</definedName>
    <definedName name="KV_SH_FIN" localSheetId="76" hidden="1">{"BOP_TAB",#N/A,FALSE,"N";"MIDTERM_TAB",#N/A,FALSE,"O";"FUND_CRED",#N/A,FALSE,"P";"DEBT_TAB1",#N/A,FALSE,"Q";"DEBT_TAB2",#N/A,FALSE,"Q";"FORFIN_TAB1",#N/A,FALSE,"R";"FORFIN_TAB2",#N/A,FALSE,"R";"BOP_ANALY",#N/A,FALSE,"U"}</definedName>
    <definedName name="KV_SH_FIN" localSheetId="78" hidden="1">{"BOP_TAB",#N/A,FALSE,"N";"MIDTERM_TAB",#N/A,FALSE,"O";"FUND_CRED",#N/A,FALSE,"P";"DEBT_TAB1",#N/A,FALSE,"Q";"DEBT_TAB2",#N/A,FALSE,"Q";"FORFIN_TAB1",#N/A,FALSE,"R";"FORFIN_TAB2",#N/A,FALSE,"R";"BOP_ANALY",#N/A,FALSE,"U"}</definedName>
    <definedName name="KV_SH_FIN" localSheetId="80" hidden="1">{"BOP_TAB",#N/A,FALSE,"N";"MIDTERM_TAB",#N/A,FALSE,"O";"FUND_CRED",#N/A,FALSE,"P";"DEBT_TAB1",#N/A,FALSE,"Q";"DEBT_TAB2",#N/A,FALSE,"Q";"FORFIN_TAB1",#N/A,FALSE,"R";"FORFIN_TAB2",#N/A,FALSE,"R";"BOP_ANALY",#N/A,FALSE,"U"}</definedName>
    <definedName name="KV_SH_FIN" localSheetId="81" hidden="1">{"BOP_TAB",#N/A,FALSE,"N";"MIDTERM_TAB",#N/A,FALSE,"O";"FUND_CRED",#N/A,FALSE,"P";"DEBT_TAB1",#N/A,FALSE,"Q";"DEBT_TAB2",#N/A,FALSE,"Q";"FORFIN_TAB1",#N/A,FALSE,"R";"FORFIN_TAB2",#N/A,FALSE,"R";"BOP_ANALY",#N/A,FALSE,"U"}</definedName>
    <definedName name="KV_SH_FIN" localSheetId="82" hidden="1">{"BOP_TAB",#N/A,FALSE,"N";"MIDTERM_TAB",#N/A,FALSE,"O";"FUND_CRED",#N/A,FALSE,"P";"DEBT_TAB1",#N/A,FALSE,"Q";"DEBT_TAB2",#N/A,FALSE,"Q";"FORFIN_TAB1",#N/A,FALSE,"R";"FORFIN_TAB2",#N/A,FALSE,"R";"BOP_ANALY",#N/A,FALSE,"U"}</definedName>
    <definedName name="KV_SH_FIN" localSheetId="83" hidden="1">{"BOP_TAB",#N/A,FALSE,"N";"MIDTERM_TAB",#N/A,FALSE,"O";"FUND_CRED",#N/A,FALSE,"P";"DEBT_TAB1",#N/A,FALSE,"Q";"DEBT_TAB2",#N/A,FALSE,"Q";"FORFIN_TAB1",#N/A,FALSE,"R";"FORFIN_TAB2",#N/A,FALSE,"R";"BOP_ANALY",#N/A,FALSE,"U"}</definedName>
    <definedName name="KV_SH_FIN" localSheetId="86" hidden="1">{"BOP_TAB",#N/A,FALSE,"N";"MIDTERM_TAB",#N/A,FALSE,"O";"FUND_CRED",#N/A,FALSE,"P";"DEBT_TAB1",#N/A,FALSE,"Q";"DEBT_TAB2",#N/A,FALSE,"Q";"FORFIN_TAB1",#N/A,FALSE,"R";"FORFIN_TAB2",#N/A,FALSE,"R";"BOP_ANALY",#N/A,FALSE,"U"}</definedName>
    <definedName name="KV_SH_FIN" localSheetId="95" hidden="1">{"BOP_TAB",#N/A,FALSE,"N";"MIDTERM_TAB",#N/A,FALSE,"O";"FUND_CRED",#N/A,FALSE,"P";"DEBT_TAB1",#N/A,FALSE,"Q";"DEBT_TAB2",#N/A,FALSE,"Q";"FORFIN_TAB1",#N/A,FALSE,"R";"FORFIN_TAB2",#N/A,FALSE,"R";"BOP_ANALY",#N/A,FALSE,"U"}</definedName>
    <definedName name="KV_SH_FIN" localSheetId="96" hidden="1">{"BOP_TAB",#N/A,FALSE,"N";"MIDTERM_TAB",#N/A,FALSE,"O";"FUND_CRED",#N/A,FALSE,"P";"DEBT_TAB1",#N/A,FALSE,"Q";"DEBT_TAB2",#N/A,FALSE,"Q";"FORFIN_TAB1",#N/A,FALSE,"R";"FORFIN_TAB2",#N/A,FALSE,"R";"BOP_ANALY",#N/A,FALSE,"U"}</definedName>
    <definedName name="KV_SH_FIN" localSheetId="100" hidden="1">{"BOP_TAB",#N/A,FALSE,"N";"MIDTERM_TAB",#N/A,FALSE,"O";"FUND_CRED",#N/A,FALSE,"P";"DEBT_TAB1",#N/A,FALSE,"Q";"DEBT_TAB2",#N/A,FALSE,"Q";"FORFIN_TAB1",#N/A,FALSE,"R";"FORFIN_TAB2",#N/A,FALSE,"R";"BOP_ANALY",#N/A,FALSE,"U"}</definedName>
    <definedName name="KV_SH_FIN" localSheetId="102" hidden="1">{"BOP_TAB",#N/A,FALSE,"N";"MIDTERM_TAB",#N/A,FALSE,"O";"FUND_CRED",#N/A,FALSE,"P";"DEBT_TAB1",#N/A,FALSE,"Q";"DEBT_TAB2",#N/A,FALSE,"Q";"FORFIN_TAB1",#N/A,FALSE,"R";"FORFIN_TAB2",#N/A,FALSE,"R";"BOP_ANALY",#N/A,FALSE,"U"}</definedName>
    <definedName name="KV_SH_FIN" localSheetId="103" hidden="1">{"BOP_TAB",#N/A,FALSE,"N";"MIDTERM_TAB",#N/A,FALSE,"O";"FUND_CRED",#N/A,FALSE,"P";"DEBT_TAB1",#N/A,FALSE,"Q";"DEBT_TAB2",#N/A,FALSE,"Q";"FORFIN_TAB1",#N/A,FALSE,"R";"FORFIN_TAB2",#N/A,FALSE,"R";"BOP_ANALY",#N/A,FALSE,"U"}</definedName>
    <definedName name="KV_SH_FIN" localSheetId="104" hidden="1">{"BOP_TAB",#N/A,FALSE,"N";"MIDTERM_TAB",#N/A,FALSE,"O";"FUND_CRED",#N/A,FALSE,"P";"DEBT_TAB1",#N/A,FALSE,"Q";"DEBT_TAB2",#N/A,FALSE,"Q";"FORFIN_TAB1",#N/A,FALSE,"R";"FORFIN_TAB2",#N/A,FALSE,"R";"BOP_ANALY",#N/A,FALSE,"U"}</definedName>
    <definedName name="KV_SH_FIN" localSheetId="105" hidden="1">{"BOP_TAB",#N/A,FALSE,"N";"MIDTERM_TAB",#N/A,FALSE,"O";"FUND_CRED",#N/A,FALSE,"P";"DEBT_TAB1",#N/A,FALSE,"Q";"DEBT_TAB2",#N/A,FALSE,"Q";"FORFIN_TAB1",#N/A,FALSE,"R";"FORFIN_TAB2",#N/A,FALSE,"R";"BOP_ANALY",#N/A,FALSE,"U"}</definedName>
    <definedName name="KV_SH_FIN" localSheetId="18" hidden="1">{"BOP_TAB",#N/A,FALSE,"N";"MIDTERM_TAB",#N/A,FALSE,"O";"FUND_CRED",#N/A,FALSE,"P";"DEBT_TAB1",#N/A,FALSE,"Q";"DEBT_TAB2",#N/A,FALSE,"Q";"FORFIN_TAB1",#N/A,FALSE,"R";"FORFIN_TAB2",#N/A,FALSE,"R";"BOP_ANALY",#N/A,FALSE,"U"}</definedName>
    <definedName name="KV_SH_FIN" localSheetId="19" hidden="1">{"BOP_TAB",#N/A,FALSE,"N";"MIDTERM_TAB",#N/A,FALSE,"O";"FUND_CRED",#N/A,FALSE,"P";"DEBT_TAB1",#N/A,FALSE,"Q";"DEBT_TAB2",#N/A,FALSE,"Q";"FORFIN_TAB1",#N/A,FALSE,"R";"FORFIN_TAB2",#N/A,FALSE,"R";"BOP_ANALY",#N/A,FALSE,"U"}</definedName>
    <definedName name="KV_SH_FIN" localSheetId="74" hidden="1">{"BOP_TAB",#N/A,FALSE,"N";"MIDTERM_TAB",#N/A,FALSE,"O";"FUND_CRED",#N/A,FALSE,"P";"DEBT_TAB1",#N/A,FALSE,"Q";"DEBT_TAB2",#N/A,FALSE,"Q";"FORFIN_TAB1",#N/A,FALSE,"R";"FORFIN_TAB2",#N/A,FALSE,"R";"BOP_ANALY",#N/A,FALSE,"U"}</definedName>
    <definedName name="KV_SH_FIN" localSheetId="111"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35" hidden="1">{"BOP_TAB",#N/A,FALSE,"N";"MIDTERM_TAB",#N/A,FALSE,"O";"FUND_CRED",#N/A,FALSE,"P";"DEBT_TAB1",#N/A,FALSE,"Q";"DEBT_TAB2",#N/A,FALSE,"Q";"FORFIN_TAB1",#N/A,FALSE,"R";"FORFIN_TAB2",#N/A,FALSE,"R";"BOP_ANALY",#N/A,FALSE,"U"}</definedName>
    <definedName name="KV_SH_FIN_2" localSheetId="36" hidden="1">{"BOP_TAB",#N/A,FALSE,"N";"MIDTERM_TAB",#N/A,FALSE,"O";"FUND_CRED",#N/A,FALSE,"P";"DEBT_TAB1",#N/A,FALSE,"Q";"DEBT_TAB2",#N/A,FALSE,"Q";"FORFIN_TAB1",#N/A,FALSE,"R";"FORFIN_TAB2",#N/A,FALSE,"R";"BOP_ANALY",#N/A,FALSE,"U"}</definedName>
    <definedName name="KV_SH_FIN_2" localSheetId="37" hidden="1">{"BOP_TAB",#N/A,FALSE,"N";"MIDTERM_TAB",#N/A,FALSE,"O";"FUND_CRED",#N/A,FALSE,"P";"DEBT_TAB1",#N/A,FALSE,"Q";"DEBT_TAB2",#N/A,FALSE,"Q";"FORFIN_TAB1",#N/A,FALSE,"R";"FORFIN_TAB2",#N/A,FALSE,"R";"BOP_ANALY",#N/A,FALSE,"U"}</definedName>
    <definedName name="KV_SH_FIN_2" localSheetId="38" hidden="1">{"BOP_TAB",#N/A,FALSE,"N";"MIDTERM_TAB",#N/A,FALSE,"O";"FUND_CRED",#N/A,FALSE,"P";"DEBT_TAB1",#N/A,FALSE,"Q";"DEBT_TAB2",#N/A,FALSE,"Q";"FORFIN_TAB1",#N/A,FALSE,"R";"FORFIN_TAB2",#N/A,FALSE,"R";"BOP_ANALY",#N/A,FALSE,"U"}</definedName>
    <definedName name="KV_SH_FIN_2" localSheetId="39" hidden="1">{"BOP_TAB",#N/A,FALSE,"N";"MIDTERM_TAB",#N/A,FALSE,"O";"FUND_CRED",#N/A,FALSE,"P";"DEBT_TAB1",#N/A,FALSE,"Q";"DEBT_TAB2",#N/A,FALSE,"Q";"FORFIN_TAB1",#N/A,FALSE,"R";"FORFIN_TAB2",#N/A,FALSE,"R";"BOP_ANALY",#N/A,FALSE,"U"}</definedName>
    <definedName name="KV_SH_FIN_2" localSheetId="40" hidden="1">{"BOP_TAB",#N/A,FALSE,"N";"MIDTERM_TAB",#N/A,FALSE,"O";"FUND_CRED",#N/A,FALSE,"P";"DEBT_TAB1",#N/A,FALSE,"Q";"DEBT_TAB2",#N/A,FALSE,"Q";"FORFIN_TAB1",#N/A,FALSE,"R";"FORFIN_TAB2",#N/A,FALSE,"R";"BOP_ANALY",#N/A,FALSE,"U"}</definedName>
    <definedName name="KV_SH_FIN_2" localSheetId="41" hidden="1">{"BOP_TAB",#N/A,FALSE,"N";"MIDTERM_TAB",#N/A,FALSE,"O";"FUND_CRED",#N/A,FALSE,"P";"DEBT_TAB1",#N/A,FALSE,"Q";"DEBT_TAB2",#N/A,FALSE,"Q";"FORFIN_TAB1",#N/A,FALSE,"R";"FORFIN_TAB2",#N/A,FALSE,"R";"BOP_ANALY",#N/A,FALSE,"U"}</definedName>
    <definedName name="KV_SH_FIN_2" localSheetId="42" hidden="1">{"BOP_TAB",#N/A,FALSE,"N";"MIDTERM_TAB",#N/A,FALSE,"O";"FUND_CRED",#N/A,FALSE,"P";"DEBT_TAB1",#N/A,FALSE,"Q";"DEBT_TAB2",#N/A,FALSE,"Q";"FORFIN_TAB1",#N/A,FALSE,"R";"FORFIN_TAB2",#N/A,FALSE,"R";"BOP_ANALY",#N/A,FALSE,"U"}</definedName>
    <definedName name="KV_SH_FIN_2" localSheetId="47" hidden="1">{"BOP_TAB",#N/A,FALSE,"N";"MIDTERM_TAB",#N/A,FALSE,"O";"FUND_CRED",#N/A,FALSE,"P";"DEBT_TAB1",#N/A,FALSE,"Q";"DEBT_TAB2",#N/A,FALSE,"Q";"FORFIN_TAB1",#N/A,FALSE,"R";"FORFIN_TAB2",#N/A,FALSE,"R";"BOP_ANALY",#N/A,FALSE,"U"}</definedName>
    <definedName name="KV_SH_FIN_2" localSheetId="53" hidden="1">{"BOP_TAB",#N/A,FALSE,"N";"MIDTERM_TAB",#N/A,FALSE,"O";"FUND_CRED",#N/A,FALSE,"P";"DEBT_TAB1",#N/A,FALSE,"Q";"DEBT_TAB2",#N/A,FALSE,"Q";"FORFIN_TAB1",#N/A,FALSE,"R";"FORFIN_TAB2",#N/A,FALSE,"R";"BOP_ANALY",#N/A,FALSE,"U"}</definedName>
    <definedName name="KV_SH_FIN_2" localSheetId="81" hidden="1">{"BOP_TAB",#N/A,FALSE,"N";"MIDTERM_TAB",#N/A,FALSE,"O";"FUND_CRED",#N/A,FALSE,"P";"DEBT_TAB1",#N/A,FALSE,"Q";"DEBT_TAB2",#N/A,FALSE,"Q";"FORFIN_TAB1",#N/A,FALSE,"R";"FORFIN_TAB2",#N/A,FALSE,"R";"BOP_ANALY",#N/A,FALSE,"U"}</definedName>
    <definedName name="KV_SH_FIN_2" localSheetId="96" hidden="1">{"BOP_TAB",#N/A,FALSE,"N";"MIDTERM_TAB",#N/A,FALSE,"O";"FUND_CRED",#N/A,FALSE,"P";"DEBT_TAB1",#N/A,FALSE,"Q";"DEBT_TAB2",#N/A,FALSE,"Q";"FORFIN_TAB1",#N/A,FALSE,"R";"FORFIN_TAB2",#N/A,FALSE,"R";"BOP_ANALY",#N/A,FALSE,"U"}</definedName>
    <definedName name="KV_SH_FIN_2" localSheetId="100" hidden="1">{"BOP_TAB",#N/A,FALSE,"N";"MIDTERM_TAB",#N/A,FALSE,"O";"FUND_CRED",#N/A,FALSE,"P";"DEBT_TAB1",#N/A,FALSE,"Q";"DEBT_TAB2",#N/A,FALSE,"Q";"FORFIN_TAB1",#N/A,FALSE,"R";"FORFIN_TAB2",#N/A,FALSE,"R";"BOP_ANALY",#N/A,FALSE,"U"}</definedName>
    <definedName name="KV_SH_FIN_2" localSheetId="103" hidden="1">{"BOP_TAB",#N/A,FALSE,"N";"MIDTERM_TAB",#N/A,FALSE,"O";"FUND_CRED",#N/A,FALSE,"P";"DEBT_TAB1",#N/A,FALSE,"Q";"DEBT_TAB2",#N/A,FALSE,"Q";"FORFIN_TAB1",#N/A,FALSE,"R";"FORFIN_TAB2",#N/A,FALSE,"R";"BOP_ANALY",#N/A,FALSE,"U"}</definedName>
    <definedName name="KV_SH_FIN_2" localSheetId="74"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35" hidden="1">{"BOP_TAB",#N/A,FALSE,"N";"MIDTERM_TAB",#N/A,FALSE,"O";"FUND_CRED",#N/A,FALSE,"P";"DEBT_TAB1",#N/A,FALSE,"Q";"DEBT_TAB2",#N/A,FALSE,"Q";"FORFIN_TAB1",#N/A,FALSE,"R";"FORFIN_TAB2",#N/A,FALSE,"R";"BOP_ANALY",#N/A,FALSE,"U"}</definedName>
    <definedName name="KV_SH_FIN_2_1" localSheetId="36" hidden="1">{"BOP_TAB",#N/A,FALSE,"N";"MIDTERM_TAB",#N/A,FALSE,"O";"FUND_CRED",#N/A,FALSE,"P";"DEBT_TAB1",#N/A,FALSE,"Q";"DEBT_TAB2",#N/A,FALSE,"Q";"FORFIN_TAB1",#N/A,FALSE,"R";"FORFIN_TAB2",#N/A,FALSE,"R";"BOP_ANALY",#N/A,FALSE,"U"}</definedName>
    <definedName name="KV_SH_FIN_2_1" localSheetId="37" hidden="1">{"BOP_TAB",#N/A,FALSE,"N";"MIDTERM_TAB",#N/A,FALSE,"O";"FUND_CRED",#N/A,FALSE,"P";"DEBT_TAB1",#N/A,FALSE,"Q";"DEBT_TAB2",#N/A,FALSE,"Q";"FORFIN_TAB1",#N/A,FALSE,"R";"FORFIN_TAB2",#N/A,FALSE,"R";"BOP_ANALY",#N/A,FALSE,"U"}</definedName>
    <definedName name="KV_SH_FIN_2_1" localSheetId="38" hidden="1">{"BOP_TAB",#N/A,FALSE,"N";"MIDTERM_TAB",#N/A,FALSE,"O";"FUND_CRED",#N/A,FALSE,"P";"DEBT_TAB1",#N/A,FALSE,"Q";"DEBT_TAB2",#N/A,FALSE,"Q";"FORFIN_TAB1",#N/A,FALSE,"R";"FORFIN_TAB2",#N/A,FALSE,"R";"BOP_ANALY",#N/A,FALSE,"U"}</definedName>
    <definedName name="KV_SH_FIN_2_1" localSheetId="39" hidden="1">{"BOP_TAB",#N/A,FALSE,"N";"MIDTERM_TAB",#N/A,FALSE,"O";"FUND_CRED",#N/A,FALSE,"P";"DEBT_TAB1",#N/A,FALSE,"Q";"DEBT_TAB2",#N/A,FALSE,"Q";"FORFIN_TAB1",#N/A,FALSE,"R";"FORFIN_TAB2",#N/A,FALSE,"R";"BOP_ANALY",#N/A,FALSE,"U"}</definedName>
    <definedName name="KV_SH_FIN_2_1" localSheetId="40" hidden="1">{"BOP_TAB",#N/A,FALSE,"N";"MIDTERM_TAB",#N/A,FALSE,"O";"FUND_CRED",#N/A,FALSE,"P";"DEBT_TAB1",#N/A,FALSE,"Q";"DEBT_TAB2",#N/A,FALSE,"Q";"FORFIN_TAB1",#N/A,FALSE,"R";"FORFIN_TAB2",#N/A,FALSE,"R";"BOP_ANALY",#N/A,FALSE,"U"}</definedName>
    <definedName name="KV_SH_FIN_2_1" localSheetId="41" hidden="1">{"BOP_TAB",#N/A,FALSE,"N";"MIDTERM_TAB",#N/A,FALSE,"O";"FUND_CRED",#N/A,FALSE,"P";"DEBT_TAB1",#N/A,FALSE,"Q";"DEBT_TAB2",#N/A,FALSE,"Q";"FORFIN_TAB1",#N/A,FALSE,"R";"FORFIN_TAB2",#N/A,FALSE,"R";"BOP_ANALY",#N/A,FALSE,"U"}</definedName>
    <definedName name="KV_SH_FIN_2_1" localSheetId="42" hidden="1">{"BOP_TAB",#N/A,FALSE,"N";"MIDTERM_TAB",#N/A,FALSE,"O";"FUND_CRED",#N/A,FALSE,"P";"DEBT_TAB1",#N/A,FALSE,"Q";"DEBT_TAB2",#N/A,FALSE,"Q";"FORFIN_TAB1",#N/A,FALSE,"R";"FORFIN_TAB2",#N/A,FALSE,"R";"BOP_ANALY",#N/A,FALSE,"U"}</definedName>
    <definedName name="KV_SH_FIN_2_1" localSheetId="47" hidden="1">{"BOP_TAB",#N/A,FALSE,"N";"MIDTERM_TAB",#N/A,FALSE,"O";"FUND_CRED",#N/A,FALSE,"P";"DEBT_TAB1",#N/A,FALSE,"Q";"DEBT_TAB2",#N/A,FALSE,"Q";"FORFIN_TAB1",#N/A,FALSE,"R";"FORFIN_TAB2",#N/A,FALSE,"R";"BOP_ANALY",#N/A,FALSE,"U"}</definedName>
    <definedName name="KV_SH_FIN_2_1" localSheetId="53" hidden="1">{"BOP_TAB",#N/A,FALSE,"N";"MIDTERM_TAB",#N/A,FALSE,"O";"FUND_CRED",#N/A,FALSE,"P";"DEBT_TAB1",#N/A,FALSE,"Q";"DEBT_TAB2",#N/A,FALSE,"Q";"FORFIN_TAB1",#N/A,FALSE,"R";"FORFIN_TAB2",#N/A,FALSE,"R";"BOP_ANALY",#N/A,FALSE,"U"}</definedName>
    <definedName name="KV_SH_FIN_2_1" localSheetId="81" hidden="1">{"BOP_TAB",#N/A,FALSE,"N";"MIDTERM_TAB",#N/A,FALSE,"O";"FUND_CRED",#N/A,FALSE,"P";"DEBT_TAB1",#N/A,FALSE,"Q";"DEBT_TAB2",#N/A,FALSE,"Q";"FORFIN_TAB1",#N/A,FALSE,"R";"FORFIN_TAB2",#N/A,FALSE,"R";"BOP_ANALY",#N/A,FALSE,"U"}</definedName>
    <definedName name="KV_SH_FIN_2_1" localSheetId="96" hidden="1">{"BOP_TAB",#N/A,FALSE,"N";"MIDTERM_TAB",#N/A,FALSE,"O";"FUND_CRED",#N/A,FALSE,"P";"DEBT_TAB1",#N/A,FALSE,"Q";"DEBT_TAB2",#N/A,FALSE,"Q";"FORFIN_TAB1",#N/A,FALSE,"R";"FORFIN_TAB2",#N/A,FALSE,"R";"BOP_ANALY",#N/A,FALSE,"U"}</definedName>
    <definedName name="KV_SH_FIN_2_1" localSheetId="100" hidden="1">{"BOP_TAB",#N/A,FALSE,"N";"MIDTERM_TAB",#N/A,FALSE,"O";"FUND_CRED",#N/A,FALSE,"P";"DEBT_TAB1",#N/A,FALSE,"Q";"DEBT_TAB2",#N/A,FALSE,"Q";"FORFIN_TAB1",#N/A,FALSE,"R";"FORFIN_TAB2",#N/A,FALSE,"R";"BOP_ANALY",#N/A,FALSE,"U"}</definedName>
    <definedName name="KV_SH_FIN_2_1" localSheetId="103" hidden="1">{"BOP_TAB",#N/A,FALSE,"N";"MIDTERM_TAB",#N/A,FALSE,"O";"FUND_CRED",#N/A,FALSE,"P";"DEBT_TAB1",#N/A,FALSE,"Q";"DEBT_TAB2",#N/A,FALSE,"Q";"FORFIN_TAB1",#N/A,FALSE,"R";"FORFIN_TAB2",#N/A,FALSE,"R";"BOP_ANALY",#N/A,FALSE,"U"}</definedName>
    <definedName name="KV_SH_FIN_2_1" localSheetId="74"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lk" localSheetId="1" hidden="1">{#N/A,#N/A,FALSE,"т02бд"}</definedName>
    <definedName name="lk" localSheetId="2" hidden="1">{#N/A,#N/A,FALSE,"т02бд"}</definedName>
    <definedName name="lk" localSheetId="22" hidden="1">{#N/A,#N/A,FALSE,"т02бд"}</definedName>
    <definedName name="lk" localSheetId="26" hidden="1">{#N/A,#N/A,FALSE,"т02бд"}</definedName>
    <definedName name="lk" localSheetId="28" hidden="1">{#N/A,#N/A,FALSE,"т02бд"}</definedName>
    <definedName name="lk" localSheetId="29" hidden="1">{#N/A,#N/A,FALSE,"т02бд"}</definedName>
    <definedName name="lk" localSheetId="35" hidden="1">{#N/A,#N/A,FALSE,"т02бд"}</definedName>
    <definedName name="lk" localSheetId="36" hidden="1">{#N/A,#N/A,FALSE,"т02бд"}</definedName>
    <definedName name="lk" localSheetId="37" hidden="1">{#N/A,#N/A,FALSE,"т02бд"}</definedName>
    <definedName name="lk" localSheetId="38" hidden="1">{#N/A,#N/A,FALSE,"т02бд"}</definedName>
    <definedName name="lk" localSheetId="39" hidden="1">{#N/A,#N/A,FALSE,"т02бд"}</definedName>
    <definedName name="lk" localSheetId="40" hidden="1">{#N/A,#N/A,FALSE,"т02бд"}</definedName>
    <definedName name="lk" localSheetId="41" hidden="1">{#N/A,#N/A,FALSE,"т02бд"}</definedName>
    <definedName name="lk" localSheetId="42" hidden="1">{#N/A,#N/A,FALSE,"т02бд"}</definedName>
    <definedName name="lk" localSheetId="47" hidden="1">{#N/A,#N/A,FALSE,"т02бд"}</definedName>
    <definedName name="lk" localSheetId="53" hidden="1">{#N/A,#N/A,FALSE,"т02бд"}</definedName>
    <definedName name="lk" localSheetId="54" hidden="1">{#N/A,#N/A,FALSE,"т02бд"}</definedName>
    <definedName name="lk" localSheetId="55" hidden="1">{#N/A,#N/A,FALSE,"т02бд"}</definedName>
    <definedName name="lk" localSheetId="56" hidden="1">{#N/A,#N/A,FALSE,"т02бд"}</definedName>
    <definedName name="lk" localSheetId="57" hidden="1">{#N/A,#N/A,FALSE,"т02бд"}</definedName>
    <definedName name="lk" localSheetId="58" hidden="1">{#N/A,#N/A,FALSE,"т02бд"}</definedName>
    <definedName name="lk" localSheetId="59" hidden="1">{#N/A,#N/A,FALSE,"т02бд"}</definedName>
    <definedName name="lk" localSheetId="84" hidden="1">{#N/A,#N/A,FALSE,"т02бд"}</definedName>
    <definedName name="lk" localSheetId="85" hidden="1">{#N/A,#N/A,FALSE,"т02бд"}</definedName>
    <definedName name="lk" localSheetId="76" hidden="1">{#N/A,#N/A,FALSE,"т02бд"}</definedName>
    <definedName name="lk" localSheetId="78" hidden="1">{#N/A,#N/A,FALSE,"т02бд"}</definedName>
    <definedName name="lk" localSheetId="80" hidden="1">{#N/A,#N/A,FALSE,"т02бд"}</definedName>
    <definedName name="lk" localSheetId="81" hidden="1">{#N/A,#N/A,FALSE,"т02бд"}</definedName>
    <definedName name="lk" localSheetId="82" hidden="1">{#N/A,#N/A,FALSE,"т02бд"}</definedName>
    <definedName name="lk" localSheetId="83" hidden="1">{#N/A,#N/A,FALSE,"т02бд"}</definedName>
    <definedName name="lk" localSheetId="86" hidden="1">{#N/A,#N/A,FALSE,"т02бд"}</definedName>
    <definedName name="lk" localSheetId="95" hidden="1">{#N/A,#N/A,FALSE,"т02бд"}</definedName>
    <definedName name="lk" localSheetId="96" hidden="1">{#N/A,#N/A,FALSE,"т02бд"}</definedName>
    <definedName name="lk" localSheetId="100" hidden="1">{#N/A,#N/A,FALSE,"т02бд"}</definedName>
    <definedName name="lk" localSheetId="102" hidden="1">{#N/A,#N/A,FALSE,"т02бд"}</definedName>
    <definedName name="lk" localSheetId="103" hidden="1">{#N/A,#N/A,FALSE,"т02бд"}</definedName>
    <definedName name="lk" localSheetId="104" hidden="1">{#N/A,#N/A,FALSE,"т02бд"}</definedName>
    <definedName name="lk" localSheetId="105" hidden="1">{#N/A,#N/A,FALSE,"т02бд"}</definedName>
    <definedName name="lk" localSheetId="18" hidden="1">{#N/A,#N/A,FALSE,"т02бд"}</definedName>
    <definedName name="lk" localSheetId="19" hidden="1">{#N/A,#N/A,FALSE,"т02бд"}</definedName>
    <definedName name="lk" localSheetId="74" hidden="1">{#N/A,#N/A,FALSE,"т02бд"}</definedName>
    <definedName name="lk" localSheetId="111" hidden="1">{#N/A,#N/A,FALSE,"т02бд"}</definedName>
    <definedName name="lk" hidden="1">{#N/A,#N/A,FALSE,"т02бд"}</definedName>
    <definedName name="lk_1" localSheetId="1" hidden="1">{#N/A,#N/A,FALSE,"т02бд"}</definedName>
    <definedName name="lk_1" localSheetId="35" hidden="1">{#N/A,#N/A,FALSE,"т02бд"}</definedName>
    <definedName name="lk_1" localSheetId="36" hidden="1">{#N/A,#N/A,FALSE,"т02бд"}</definedName>
    <definedName name="lk_1" localSheetId="37" hidden="1">{#N/A,#N/A,FALSE,"т02бд"}</definedName>
    <definedName name="lk_1" localSheetId="38" hidden="1">{#N/A,#N/A,FALSE,"т02бд"}</definedName>
    <definedName name="lk_1" localSheetId="39" hidden="1">{#N/A,#N/A,FALSE,"т02бд"}</definedName>
    <definedName name="lk_1" localSheetId="40" hidden="1">{#N/A,#N/A,FALSE,"т02бд"}</definedName>
    <definedName name="lk_1" localSheetId="41" hidden="1">{#N/A,#N/A,FALSE,"т02бд"}</definedName>
    <definedName name="lk_1" localSheetId="42" hidden="1">{#N/A,#N/A,FALSE,"т02бд"}</definedName>
    <definedName name="lk_1" localSheetId="47" hidden="1">{#N/A,#N/A,FALSE,"т02бд"}</definedName>
    <definedName name="lk_1" localSheetId="53" hidden="1">{#N/A,#N/A,FALSE,"т02бд"}</definedName>
    <definedName name="lk_1" localSheetId="81" hidden="1">{#N/A,#N/A,FALSE,"т02бд"}</definedName>
    <definedName name="lk_1" localSheetId="96" hidden="1">{#N/A,#N/A,FALSE,"т02бд"}</definedName>
    <definedName name="lk_1" localSheetId="100" hidden="1">{#N/A,#N/A,FALSE,"т02бд"}</definedName>
    <definedName name="lk_1" localSheetId="103" hidden="1">{#N/A,#N/A,FALSE,"т02бд"}</definedName>
    <definedName name="lk_1" localSheetId="74" hidden="1">{#N/A,#N/A,FALSE,"т02бд"}</definedName>
    <definedName name="lk_1" hidden="1">{#N/A,#N/A,FALSE,"т02бд"}</definedName>
    <definedName name="lk_2" localSheetId="1" hidden="1">{#N/A,#N/A,FALSE,"т02бд"}</definedName>
    <definedName name="lk_2" localSheetId="35" hidden="1">{#N/A,#N/A,FALSE,"т02бд"}</definedName>
    <definedName name="lk_2" localSheetId="36" hidden="1">{#N/A,#N/A,FALSE,"т02бд"}</definedName>
    <definedName name="lk_2" localSheetId="37" hidden="1">{#N/A,#N/A,FALSE,"т02бд"}</definedName>
    <definedName name="lk_2" localSheetId="38" hidden="1">{#N/A,#N/A,FALSE,"т02бд"}</definedName>
    <definedName name="lk_2" localSheetId="39" hidden="1">{#N/A,#N/A,FALSE,"т02бд"}</definedName>
    <definedName name="lk_2" localSheetId="40" hidden="1">{#N/A,#N/A,FALSE,"т02бд"}</definedName>
    <definedName name="lk_2" localSheetId="41" hidden="1">{#N/A,#N/A,FALSE,"т02бд"}</definedName>
    <definedName name="lk_2" localSheetId="42" hidden="1">{#N/A,#N/A,FALSE,"т02бд"}</definedName>
    <definedName name="lk_2" localSheetId="47" hidden="1">{#N/A,#N/A,FALSE,"т02бд"}</definedName>
    <definedName name="lk_2" localSheetId="53" hidden="1">{#N/A,#N/A,FALSE,"т02бд"}</definedName>
    <definedName name="lk_2" localSheetId="81" hidden="1">{#N/A,#N/A,FALSE,"т02бд"}</definedName>
    <definedName name="lk_2" localSheetId="96" hidden="1">{#N/A,#N/A,FALSE,"т02бд"}</definedName>
    <definedName name="lk_2" localSheetId="100" hidden="1">{#N/A,#N/A,FALSE,"т02бд"}</definedName>
    <definedName name="lk_2" localSheetId="103" hidden="1">{#N/A,#N/A,FALSE,"т02бд"}</definedName>
    <definedName name="lk_2" localSheetId="74" hidden="1">{#N/A,#N/A,FALSE,"т02бд"}</definedName>
    <definedName name="lk_2" hidden="1">{#N/A,#N/A,FALSE,"т02бд"}</definedName>
    <definedName name="ll" localSheetId="1" hidden="1">{#N/A,#N/A,FALSE,"Лист4"}</definedName>
    <definedName name="ll" localSheetId="35" hidden="1">{#N/A,#N/A,FALSE,"Лист4"}</definedName>
    <definedName name="ll" localSheetId="36" hidden="1">{#N/A,#N/A,FALSE,"Лист4"}</definedName>
    <definedName name="ll" localSheetId="37" hidden="1">{#N/A,#N/A,FALSE,"Лист4"}</definedName>
    <definedName name="ll" localSheetId="38" hidden="1">{#N/A,#N/A,FALSE,"Лист4"}</definedName>
    <definedName name="ll" localSheetId="39" hidden="1">{#N/A,#N/A,FALSE,"Лист4"}</definedName>
    <definedName name="ll" localSheetId="40" hidden="1">{#N/A,#N/A,FALSE,"Лист4"}</definedName>
    <definedName name="ll" localSheetId="41" hidden="1">{#N/A,#N/A,FALSE,"Лист4"}</definedName>
    <definedName name="ll" localSheetId="42" hidden="1">{#N/A,#N/A,FALSE,"Лист4"}</definedName>
    <definedName name="ll" localSheetId="47" hidden="1">{#N/A,#N/A,FALSE,"Лист4"}</definedName>
    <definedName name="ll" localSheetId="53" hidden="1">{#N/A,#N/A,FALSE,"Лист4"}</definedName>
    <definedName name="ll" localSheetId="84" hidden="1">{#N/A,#N/A,FALSE,"Лист4"}</definedName>
    <definedName name="ll" localSheetId="85" hidden="1">{#N/A,#N/A,FALSE,"Лист4"}</definedName>
    <definedName name="ll" localSheetId="76" hidden="1">{#N/A,#N/A,FALSE,"Лист4"}</definedName>
    <definedName name="ll" localSheetId="80" hidden="1">{#N/A,#N/A,FALSE,"Лист4"}</definedName>
    <definedName name="ll" localSheetId="81" hidden="1">{#N/A,#N/A,FALSE,"Лист4"}</definedName>
    <definedName name="ll" localSheetId="82" hidden="1">{#N/A,#N/A,FALSE,"Лист4"}</definedName>
    <definedName name="ll" localSheetId="83" hidden="1">{#N/A,#N/A,FALSE,"Лист4"}</definedName>
    <definedName name="ll" localSheetId="86" hidden="1">{#N/A,#N/A,FALSE,"Лист4"}</definedName>
    <definedName name="ll" localSheetId="95" hidden="1">{#N/A,#N/A,FALSE,"Лист4"}</definedName>
    <definedName name="ll" localSheetId="96" hidden="1">{#N/A,#N/A,FALSE,"Лист4"}</definedName>
    <definedName name="ll" localSheetId="100" hidden="1">{#N/A,#N/A,FALSE,"Лист4"}</definedName>
    <definedName name="ll" localSheetId="102" hidden="1">{#N/A,#N/A,FALSE,"Лист4"}</definedName>
    <definedName name="ll" localSheetId="103" hidden="1">{#N/A,#N/A,FALSE,"Лист4"}</definedName>
    <definedName name="ll" localSheetId="104" hidden="1">{#N/A,#N/A,FALSE,"Лист4"}</definedName>
    <definedName name="ll" localSheetId="105" hidden="1">{#N/A,#N/A,FALSE,"Лист4"}</definedName>
    <definedName name="ll" localSheetId="18" hidden="1">{#N/A,#N/A,FALSE,"Лист4"}</definedName>
    <definedName name="ll" localSheetId="19" hidden="1">{#N/A,#N/A,FALSE,"Лист4"}</definedName>
    <definedName name="ll" localSheetId="74" hidden="1">{#N/A,#N/A,FALSE,"Лист4"}</definedName>
    <definedName name="ll" hidden="1">{#N/A,#N/A,FALSE,"Лист4"}</definedName>
    <definedName name="lll" localSheetId="1" hidden="1">{#N/A,#N/A,FALSE,"т02бд"}</definedName>
    <definedName name="lll" localSheetId="2" hidden="1">{#N/A,#N/A,FALSE,"т02бд"}</definedName>
    <definedName name="lll" localSheetId="22" hidden="1">{#N/A,#N/A,FALSE,"т02бд"}</definedName>
    <definedName name="lll" localSheetId="25" hidden="1">{#N/A,#N/A,FALSE,"т02бд"}</definedName>
    <definedName name="lll" localSheetId="26" hidden="1">{#N/A,#N/A,FALSE,"т02бд"}</definedName>
    <definedName name="lll" localSheetId="28" hidden="1">{#N/A,#N/A,FALSE,"т02бд"}</definedName>
    <definedName name="lll" localSheetId="29" hidden="1">{#N/A,#N/A,FALSE,"т02бд"}</definedName>
    <definedName name="lll" localSheetId="35" hidden="1">{#N/A,#N/A,FALSE,"т02бд"}</definedName>
    <definedName name="lll" localSheetId="36" hidden="1">{#N/A,#N/A,FALSE,"т02бд"}</definedName>
    <definedName name="lll" localSheetId="37" hidden="1">{#N/A,#N/A,FALSE,"т02бд"}</definedName>
    <definedName name="lll" localSheetId="38" hidden="1">{#N/A,#N/A,FALSE,"т02бд"}</definedName>
    <definedName name="lll" localSheetId="39" hidden="1">{#N/A,#N/A,FALSE,"т02бд"}</definedName>
    <definedName name="lll" localSheetId="40" hidden="1">{#N/A,#N/A,FALSE,"т02бд"}</definedName>
    <definedName name="lll" localSheetId="41" hidden="1">{#N/A,#N/A,FALSE,"т02бд"}</definedName>
    <definedName name="lll" localSheetId="42" hidden="1">{#N/A,#N/A,FALSE,"т02бд"}</definedName>
    <definedName name="lll" localSheetId="47" hidden="1">{#N/A,#N/A,FALSE,"т02бд"}</definedName>
    <definedName name="lll" localSheetId="53" hidden="1">{#N/A,#N/A,FALSE,"т02бд"}</definedName>
    <definedName name="lll" localSheetId="54" hidden="1">{#N/A,#N/A,FALSE,"т02бд"}</definedName>
    <definedName name="lll" localSheetId="55" hidden="1">{#N/A,#N/A,FALSE,"т02бд"}</definedName>
    <definedName name="lll" localSheetId="56" hidden="1">{#N/A,#N/A,FALSE,"т02бд"}</definedName>
    <definedName name="lll" localSheetId="57" hidden="1">{#N/A,#N/A,FALSE,"т02бд"}</definedName>
    <definedName name="lll" localSheetId="58" hidden="1">{#N/A,#N/A,FALSE,"т02бд"}</definedName>
    <definedName name="lll" localSheetId="59" hidden="1">{#N/A,#N/A,FALSE,"т02бд"}</definedName>
    <definedName name="lll" localSheetId="84" hidden="1">{#N/A,#N/A,FALSE,"т02бд"}</definedName>
    <definedName name="lll" localSheetId="85" hidden="1">{#N/A,#N/A,FALSE,"т02бд"}</definedName>
    <definedName name="lll" localSheetId="76" hidden="1">{#N/A,#N/A,FALSE,"т02бд"}</definedName>
    <definedName name="lll" localSheetId="78" hidden="1">{#N/A,#N/A,FALSE,"т02бд"}</definedName>
    <definedName name="lll" localSheetId="80" hidden="1">{#N/A,#N/A,FALSE,"т02бд"}</definedName>
    <definedName name="lll" localSheetId="81" hidden="1">{#N/A,#N/A,FALSE,"т02бд"}</definedName>
    <definedName name="lll" localSheetId="82" hidden="1">{#N/A,#N/A,FALSE,"т02бд"}</definedName>
    <definedName name="lll" localSheetId="83" hidden="1">{#N/A,#N/A,FALSE,"т02бд"}</definedName>
    <definedName name="lll" localSheetId="86" hidden="1">{#N/A,#N/A,FALSE,"т02бд"}</definedName>
    <definedName name="lll" localSheetId="95" hidden="1">{#N/A,#N/A,FALSE,"т02бд"}</definedName>
    <definedName name="lll" localSheetId="96" hidden="1">{#N/A,#N/A,FALSE,"т02бд"}</definedName>
    <definedName name="lll" localSheetId="100" hidden="1">{#N/A,#N/A,FALSE,"т02бд"}</definedName>
    <definedName name="lll" localSheetId="102" hidden="1">{#N/A,#N/A,FALSE,"т02бд"}</definedName>
    <definedName name="lll" localSheetId="103" hidden="1">{#N/A,#N/A,FALSE,"т02бд"}</definedName>
    <definedName name="lll" localSheetId="104" hidden="1">{#N/A,#N/A,FALSE,"т02бд"}</definedName>
    <definedName name="lll" localSheetId="105" hidden="1">{#N/A,#N/A,FALSE,"т02бд"}</definedName>
    <definedName name="lll" localSheetId="18" hidden="1">{#N/A,#N/A,FALSE,"т02бд"}</definedName>
    <definedName name="lll" localSheetId="19" hidden="1">{#N/A,#N/A,FALSE,"т02бд"}</definedName>
    <definedName name="lll" localSheetId="74" hidden="1">{#N/A,#N/A,FALSE,"т02бд"}</definedName>
    <definedName name="lll" localSheetId="111" hidden="1">{#N/A,#N/A,FALSE,"т02бд"}</definedName>
    <definedName name="lll" hidden="1">{#N/A,#N/A,FALSE,"т02бд"}</definedName>
    <definedName name="lll_2" localSheetId="1" hidden="1">{#N/A,#N/A,FALSE,"т02бд"}</definedName>
    <definedName name="lll_2" localSheetId="35" hidden="1">{#N/A,#N/A,FALSE,"т02бд"}</definedName>
    <definedName name="lll_2" localSheetId="36" hidden="1">{#N/A,#N/A,FALSE,"т02бд"}</definedName>
    <definedName name="lll_2" localSheetId="37" hidden="1">{#N/A,#N/A,FALSE,"т02бд"}</definedName>
    <definedName name="lll_2" localSheetId="38" hidden="1">{#N/A,#N/A,FALSE,"т02бд"}</definedName>
    <definedName name="lll_2" localSheetId="39" hidden="1">{#N/A,#N/A,FALSE,"т02бд"}</definedName>
    <definedName name="lll_2" localSheetId="40" hidden="1">{#N/A,#N/A,FALSE,"т02бд"}</definedName>
    <definedName name="lll_2" localSheetId="41" hidden="1">{#N/A,#N/A,FALSE,"т02бд"}</definedName>
    <definedName name="lll_2" localSheetId="42" hidden="1">{#N/A,#N/A,FALSE,"т02бд"}</definedName>
    <definedName name="lll_2" localSheetId="47" hidden="1">{#N/A,#N/A,FALSE,"т02бд"}</definedName>
    <definedName name="lll_2" localSheetId="53" hidden="1">{#N/A,#N/A,FALSE,"т02бд"}</definedName>
    <definedName name="lll_2" localSheetId="81" hidden="1">{#N/A,#N/A,FALSE,"т02бд"}</definedName>
    <definedName name="lll_2" localSheetId="96" hidden="1">{#N/A,#N/A,FALSE,"т02бд"}</definedName>
    <definedName name="lll_2" localSheetId="100" hidden="1">{#N/A,#N/A,FALSE,"т02бд"}</definedName>
    <definedName name="lll_2" localSheetId="103" hidden="1">{#N/A,#N/A,FALSE,"т02бд"}</definedName>
    <definedName name="lll_2" localSheetId="74" hidden="1">{#N/A,#N/A,FALSE,"т02бд"}</definedName>
    <definedName name="lll_2" hidden="1">{#N/A,#N/A,FALSE,"т02бд"}</definedName>
    <definedName name="lll_2_1" localSheetId="1" hidden="1">{#N/A,#N/A,FALSE,"т02бд"}</definedName>
    <definedName name="lll_2_1" localSheetId="35" hidden="1">{#N/A,#N/A,FALSE,"т02бд"}</definedName>
    <definedName name="lll_2_1" localSheetId="36" hidden="1">{#N/A,#N/A,FALSE,"т02бд"}</definedName>
    <definedName name="lll_2_1" localSheetId="37" hidden="1">{#N/A,#N/A,FALSE,"т02бд"}</definedName>
    <definedName name="lll_2_1" localSheetId="38" hidden="1">{#N/A,#N/A,FALSE,"т02бд"}</definedName>
    <definedName name="lll_2_1" localSheetId="39" hidden="1">{#N/A,#N/A,FALSE,"т02бд"}</definedName>
    <definedName name="lll_2_1" localSheetId="40" hidden="1">{#N/A,#N/A,FALSE,"т02бд"}</definedName>
    <definedName name="lll_2_1" localSheetId="41" hidden="1">{#N/A,#N/A,FALSE,"т02бд"}</definedName>
    <definedName name="lll_2_1" localSheetId="42" hidden="1">{#N/A,#N/A,FALSE,"т02бд"}</definedName>
    <definedName name="lll_2_1" localSheetId="47" hidden="1">{#N/A,#N/A,FALSE,"т02бд"}</definedName>
    <definedName name="lll_2_1" localSheetId="53" hidden="1">{#N/A,#N/A,FALSE,"т02бд"}</definedName>
    <definedName name="lll_2_1" localSheetId="81" hidden="1">{#N/A,#N/A,FALSE,"т02бд"}</definedName>
    <definedName name="lll_2_1" localSheetId="96" hidden="1">{#N/A,#N/A,FALSE,"т02бд"}</definedName>
    <definedName name="lll_2_1" localSheetId="100" hidden="1">{#N/A,#N/A,FALSE,"т02бд"}</definedName>
    <definedName name="lll_2_1" localSheetId="103" hidden="1">{#N/A,#N/A,FALSE,"т02бд"}</definedName>
    <definedName name="lll_2_1" localSheetId="74" hidden="1">{#N/A,#N/A,FALSE,"т02бд"}</definedName>
    <definedName name="lll_2_1" hidden="1">{#N/A,#N/A,FALSE,"т02бд"}</definedName>
    <definedName name="m" localSheetId="1" hidden="1">{#N/A,#N/A,FALSE,"I";#N/A,#N/A,FALSE,"J";#N/A,#N/A,FALSE,"K";#N/A,#N/A,FALSE,"L";#N/A,#N/A,FALSE,"M";#N/A,#N/A,FALSE,"N";#N/A,#N/A,FALSE,"O"}</definedName>
    <definedName name="m" localSheetId="2" hidden="1">{#N/A,#N/A,FALSE,"I";#N/A,#N/A,FALSE,"J";#N/A,#N/A,FALSE,"K";#N/A,#N/A,FALSE,"L";#N/A,#N/A,FALSE,"M";#N/A,#N/A,FALSE,"N";#N/A,#N/A,FALSE,"O"}</definedName>
    <definedName name="m" localSheetId="22" hidden="1">{#N/A,#N/A,FALSE,"I";#N/A,#N/A,FALSE,"J";#N/A,#N/A,FALSE,"K";#N/A,#N/A,FALSE,"L";#N/A,#N/A,FALSE,"M";#N/A,#N/A,FALSE,"N";#N/A,#N/A,FALSE,"O"}</definedName>
    <definedName name="m" localSheetId="26" hidden="1">{#N/A,#N/A,FALSE,"I";#N/A,#N/A,FALSE,"J";#N/A,#N/A,FALSE,"K";#N/A,#N/A,FALSE,"L";#N/A,#N/A,FALSE,"M";#N/A,#N/A,FALSE,"N";#N/A,#N/A,FALSE,"O"}</definedName>
    <definedName name="m" localSheetId="28" hidden="1">{#N/A,#N/A,FALSE,"I";#N/A,#N/A,FALSE,"J";#N/A,#N/A,FALSE,"K";#N/A,#N/A,FALSE,"L";#N/A,#N/A,FALSE,"M";#N/A,#N/A,FALSE,"N";#N/A,#N/A,FALSE,"O"}</definedName>
    <definedName name="m" localSheetId="29" hidden="1">{#N/A,#N/A,FALSE,"I";#N/A,#N/A,FALSE,"J";#N/A,#N/A,FALSE,"K";#N/A,#N/A,FALSE,"L";#N/A,#N/A,FALSE,"M";#N/A,#N/A,FALSE,"N";#N/A,#N/A,FALSE,"O"}</definedName>
    <definedName name="m" localSheetId="35" hidden="1">{#N/A,#N/A,FALSE,"I";#N/A,#N/A,FALSE,"J";#N/A,#N/A,FALSE,"K";#N/A,#N/A,FALSE,"L";#N/A,#N/A,FALSE,"M";#N/A,#N/A,FALSE,"N";#N/A,#N/A,FALSE,"O"}</definedName>
    <definedName name="m" localSheetId="36" hidden="1">{#N/A,#N/A,FALSE,"I";#N/A,#N/A,FALSE,"J";#N/A,#N/A,FALSE,"K";#N/A,#N/A,FALSE,"L";#N/A,#N/A,FALSE,"M";#N/A,#N/A,FALSE,"N";#N/A,#N/A,FALSE,"O"}</definedName>
    <definedName name="m" localSheetId="37" hidden="1">{#N/A,#N/A,FALSE,"I";#N/A,#N/A,FALSE,"J";#N/A,#N/A,FALSE,"K";#N/A,#N/A,FALSE,"L";#N/A,#N/A,FALSE,"M";#N/A,#N/A,FALSE,"N";#N/A,#N/A,FALSE,"O"}</definedName>
    <definedName name="m" localSheetId="38" hidden="1">{#N/A,#N/A,FALSE,"I";#N/A,#N/A,FALSE,"J";#N/A,#N/A,FALSE,"K";#N/A,#N/A,FALSE,"L";#N/A,#N/A,FALSE,"M";#N/A,#N/A,FALSE,"N";#N/A,#N/A,FALSE,"O"}</definedName>
    <definedName name="m" localSheetId="39" hidden="1">{#N/A,#N/A,FALSE,"I";#N/A,#N/A,FALSE,"J";#N/A,#N/A,FALSE,"K";#N/A,#N/A,FALSE,"L";#N/A,#N/A,FALSE,"M";#N/A,#N/A,FALSE,"N";#N/A,#N/A,FALSE,"O"}</definedName>
    <definedName name="m" localSheetId="40" hidden="1">{#N/A,#N/A,FALSE,"I";#N/A,#N/A,FALSE,"J";#N/A,#N/A,FALSE,"K";#N/A,#N/A,FALSE,"L";#N/A,#N/A,FALSE,"M";#N/A,#N/A,FALSE,"N";#N/A,#N/A,FALSE,"O"}</definedName>
    <definedName name="m" localSheetId="41" hidden="1">{#N/A,#N/A,FALSE,"I";#N/A,#N/A,FALSE,"J";#N/A,#N/A,FALSE,"K";#N/A,#N/A,FALSE,"L";#N/A,#N/A,FALSE,"M";#N/A,#N/A,FALSE,"N";#N/A,#N/A,FALSE,"O"}</definedName>
    <definedName name="m" localSheetId="42" hidden="1">{#N/A,#N/A,FALSE,"I";#N/A,#N/A,FALSE,"J";#N/A,#N/A,FALSE,"K";#N/A,#N/A,FALSE,"L";#N/A,#N/A,FALSE,"M";#N/A,#N/A,FALSE,"N";#N/A,#N/A,FALSE,"O"}</definedName>
    <definedName name="m" localSheetId="47" hidden="1">{#N/A,#N/A,FALSE,"I";#N/A,#N/A,FALSE,"J";#N/A,#N/A,FALSE,"K";#N/A,#N/A,FALSE,"L";#N/A,#N/A,FALSE,"M";#N/A,#N/A,FALSE,"N";#N/A,#N/A,FALSE,"O"}</definedName>
    <definedName name="m" localSheetId="53" hidden="1">{#N/A,#N/A,FALSE,"I";#N/A,#N/A,FALSE,"J";#N/A,#N/A,FALSE,"K";#N/A,#N/A,FALSE,"L";#N/A,#N/A,FALSE,"M";#N/A,#N/A,FALSE,"N";#N/A,#N/A,FALSE,"O"}</definedName>
    <definedName name="m" localSheetId="54" hidden="1">{#N/A,#N/A,FALSE,"I";#N/A,#N/A,FALSE,"J";#N/A,#N/A,FALSE,"K";#N/A,#N/A,FALSE,"L";#N/A,#N/A,FALSE,"M";#N/A,#N/A,FALSE,"N";#N/A,#N/A,FALSE,"O"}</definedName>
    <definedName name="m" localSheetId="55" hidden="1">{#N/A,#N/A,FALSE,"I";#N/A,#N/A,FALSE,"J";#N/A,#N/A,FALSE,"K";#N/A,#N/A,FALSE,"L";#N/A,#N/A,FALSE,"M";#N/A,#N/A,FALSE,"N";#N/A,#N/A,FALSE,"O"}</definedName>
    <definedName name="m" localSheetId="56" hidden="1">{#N/A,#N/A,FALSE,"I";#N/A,#N/A,FALSE,"J";#N/A,#N/A,FALSE,"K";#N/A,#N/A,FALSE,"L";#N/A,#N/A,FALSE,"M";#N/A,#N/A,FALSE,"N";#N/A,#N/A,FALSE,"O"}</definedName>
    <definedName name="m" localSheetId="57" hidden="1">{#N/A,#N/A,FALSE,"I";#N/A,#N/A,FALSE,"J";#N/A,#N/A,FALSE,"K";#N/A,#N/A,FALSE,"L";#N/A,#N/A,FALSE,"M";#N/A,#N/A,FALSE,"N";#N/A,#N/A,FALSE,"O"}</definedName>
    <definedName name="m" localSheetId="58" hidden="1">{#N/A,#N/A,FALSE,"I";#N/A,#N/A,FALSE,"J";#N/A,#N/A,FALSE,"K";#N/A,#N/A,FALSE,"L";#N/A,#N/A,FALSE,"M";#N/A,#N/A,FALSE,"N";#N/A,#N/A,FALSE,"O"}</definedName>
    <definedName name="m" localSheetId="59" hidden="1">{#N/A,#N/A,FALSE,"I";#N/A,#N/A,FALSE,"J";#N/A,#N/A,FALSE,"K";#N/A,#N/A,FALSE,"L";#N/A,#N/A,FALSE,"M";#N/A,#N/A,FALSE,"N";#N/A,#N/A,FALSE,"O"}</definedName>
    <definedName name="m" localSheetId="61" hidden="1">{#N/A,#N/A,FALSE,"I";#N/A,#N/A,FALSE,"J";#N/A,#N/A,FALSE,"K";#N/A,#N/A,FALSE,"L";#N/A,#N/A,FALSE,"M";#N/A,#N/A,FALSE,"N";#N/A,#N/A,FALSE,"O"}</definedName>
    <definedName name="m" localSheetId="62" hidden="1">{#N/A,#N/A,FALSE,"I";#N/A,#N/A,FALSE,"J";#N/A,#N/A,FALSE,"K";#N/A,#N/A,FALSE,"L";#N/A,#N/A,FALSE,"M";#N/A,#N/A,FALSE,"N";#N/A,#N/A,FALSE,"O"}</definedName>
    <definedName name="m" localSheetId="63" hidden="1">{#N/A,#N/A,FALSE,"I";#N/A,#N/A,FALSE,"J";#N/A,#N/A,FALSE,"K";#N/A,#N/A,FALSE,"L";#N/A,#N/A,FALSE,"M";#N/A,#N/A,FALSE,"N";#N/A,#N/A,FALSE,"O"}</definedName>
    <definedName name="m" localSheetId="84" hidden="1">{#N/A,#N/A,FALSE,"I";#N/A,#N/A,FALSE,"J";#N/A,#N/A,FALSE,"K";#N/A,#N/A,FALSE,"L";#N/A,#N/A,FALSE,"M";#N/A,#N/A,FALSE,"N";#N/A,#N/A,FALSE,"O"}</definedName>
    <definedName name="m" localSheetId="85" hidden="1">{#N/A,#N/A,FALSE,"I";#N/A,#N/A,FALSE,"J";#N/A,#N/A,FALSE,"K";#N/A,#N/A,FALSE,"L";#N/A,#N/A,FALSE,"M";#N/A,#N/A,FALSE,"N";#N/A,#N/A,FALSE,"O"}</definedName>
    <definedName name="m" localSheetId="76" hidden="1">{#N/A,#N/A,FALSE,"I";#N/A,#N/A,FALSE,"J";#N/A,#N/A,FALSE,"K";#N/A,#N/A,FALSE,"L";#N/A,#N/A,FALSE,"M";#N/A,#N/A,FALSE,"N";#N/A,#N/A,FALSE,"O"}</definedName>
    <definedName name="m" localSheetId="78" hidden="1">{#N/A,#N/A,FALSE,"I";#N/A,#N/A,FALSE,"J";#N/A,#N/A,FALSE,"K";#N/A,#N/A,FALSE,"L";#N/A,#N/A,FALSE,"M";#N/A,#N/A,FALSE,"N";#N/A,#N/A,FALSE,"O"}</definedName>
    <definedName name="m" localSheetId="80" hidden="1">{#N/A,#N/A,FALSE,"I";#N/A,#N/A,FALSE,"J";#N/A,#N/A,FALSE,"K";#N/A,#N/A,FALSE,"L";#N/A,#N/A,FALSE,"M";#N/A,#N/A,FALSE,"N";#N/A,#N/A,FALSE,"O"}</definedName>
    <definedName name="m" localSheetId="81" hidden="1">{#N/A,#N/A,FALSE,"I";#N/A,#N/A,FALSE,"J";#N/A,#N/A,FALSE,"K";#N/A,#N/A,FALSE,"L";#N/A,#N/A,FALSE,"M";#N/A,#N/A,FALSE,"N";#N/A,#N/A,FALSE,"O"}</definedName>
    <definedName name="m" localSheetId="82" hidden="1">{#N/A,#N/A,FALSE,"I";#N/A,#N/A,FALSE,"J";#N/A,#N/A,FALSE,"K";#N/A,#N/A,FALSE,"L";#N/A,#N/A,FALSE,"M";#N/A,#N/A,FALSE,"N";#N/A,#N/A,FALSE,"O"}</definedName>
    <definedName name="m" localSheetId="83" hidden="1">{#N/A,#N/A,FALSE,"I";#N/A,#N/A,FALSE,"J";#N/A,#N/A,FALSE,"K";#N/A,#N/A,FALSE,"L";#N/A,#N/A,FALSE,"M";#N/A,#N/A,FALSE,"N";#N/A,#N/A,FALSE,"O"}</definedName>
    <definedName name="m" localSheetId="86" hidden="1">{#N/A,#N/A,FALSE,"I";#N/A,#N/A,FALSE,"J";#N/A,#N/A,FALSE,"K";#N/A,#N/A,FALSE,"L";#N/A,#N/A,FALSE,"M";#N/A,#N/A,FALSE,"N";#N/A,#N/A,FALSE,"O"}</definedName>
    <definedName name="m" localSheetId="95" hidden="1">{#N/A,#N/A,FALSE,"I";#N/A,#N/A,FALSE,"J";#N/A,#N/A,FALSE,"K";#N/A,#N/A,FALSE,"L";#N/A,#N/A,FALSE,"M";#N/A,#N/A,FALSE,"N";#N/A,#N/A,FALSE,"O"}</definedName>
    <definedName name="m" localSheetId="96" hidden="1">{#N/A,#N/A,FALSE,"I";#N/A,#N/A,FALSE,"J";#N/A,#N/A,FALSE,"K";#N/A,#N/A,FALSE,"L";#N/A,#N/A,FALSE,"M";#N/A,#N/A,FALSE,"N";#N/A,#N/A,FALSE,"O"}</definedName>
    <definedName name="m" localSheetId="100" hidden="1">{#N/A,#N/A,FALSE,"I";#N/A,#N/A,FALSE,"J";#N/A,#N/A,FALSE,"K";#N/A,#N/A,FALSE,"L";#N/A,#N/A,FALSE,"M";#N/A,#N/A,FALSE,"N";#N/A,#N/A,FALSE,"O"}</definedName>
    <definedName name="m" localSheetId="102" hidden="1">{#N/A,#N/A,FALSE,"I";#N/A,#N/A,FALSE,"J";#N/A,#N/A,FALSE,"K";#N/A,#N/A,FALSE,"L";#N/A,#N/A,FALSE,"M";#N/A,#N/A,FALSE,"N";#N/A,#N/A,FALSE,"O"}</definedName>
    <definedName name="m" localSheetId="103" hidden="1">{#N/A,#N/A,FALSE,"I";#N/A,#N/A,FALSE,"J";#N/A,#N/A,FALSE,"K";#N/A,#N/A,FALSE,"L";#N/A,#N/A,FALSE,"M";#N/A,#N/A,FALSE,"N";#N/A,#N/A,FALSE,"O"}</definedName>
    <definedName name="m" localSheetId="104" hidden="1">{#N/A,#N/A,FALSE,"I";#N/A,#N/A,FALSE,"J";#N/A,#N/A,FALSE,"K";#N/A,#N/A,FALSE,"L";#N/A,#N/A,FALSE,"M";#N/A,#N/A,FALSE,"N";#N/A,#N/A,FALSE,"O"}</definedName>
    <definedName name="m" localSheetId="105" hidden="1">{#N/A,#N/A,FALSE,"I";#N/A,#N/A,FALSE,"J";#N/A,#N/A,FALSE,"K";#N/A,#N/A,FALSE,"L";#N/A,#N/A,FALSE,"M";#N/A,#N/A,FALSE,"N";#N/A,#N/A,FALSE,"O"}</definedName>
    <definedName name="m" localSheetId="18" hidden="1">{#N/A,#N/A,FALSE,"I";#N/A,#N/A,FALSE,"J";#N/A,#N/A,FALSE,"K";#N/A,#N/A,FALSE,"L";#N/A,#N/A,FALSE,"M";#N/A,#N/A,FALSE,"N";#N/A,#N/A,FALSE,"O"}</definedName>
    <definedName name="m" localSheetId="19" hidden="1">{#N/A,#N/A,FALSE,"I";#N/A,#N/A,FALSE,"J";#N/A,#N/A,FALSE,"K";#N/A,#N/A,FALSE,"L";#N/A,#N/A,FALSE,"M";#N/A,#N/A,FALSE,"N";#N/A,#N/A,FALSE,"O"}</definedName>
    <definedName name="m" localSheetId="74" hidden="1">{#N/A,#N/A,FALSE,"I";#N/A,#N/A,FALSE,"J";#N/A,#N/A,FALSE,"K";#N/A,#N/A,FALSE,"L";#N/A,#N/A,FALSE,"M";#N/A,#N/A,FALSE,"N";#N/A,#N/A,FALSE,"O"}</definedName>
    <definedName name="m" localSheetId="111"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35" hidden="1">{#N/A,#N/A,FALSE,"I";#N/A,#N/A,FALSE,"J";#N/A,#N/A,FALSE,"K";#N/A,#N/A,FALSE,"L";#N/A,#N/A,FALSE,"M";#N/A,#N/A,FALSE,"N";#N/A,#N/A,FALSE,"O"}</definedName>
    <definedName name="m_1" localSheetId="36" hidden="1">{#N/A,#N/A,FALSE,"I";#N/A,#N/A,FALSE,"J";#N/A,#N/A,FALSE,"K";#N/A,#N/A,FALSE,"L";#N/A,#N/A,FALSE,"M";#N/A,#N/A,FALSE,"N";#N/A,#N/A,FALSE,"O"}</definedName>
    <definedName name="m_1" localSheetId="37" hidden="1">{#N/A,#N/A,FALSE,"I";#N/A,#N/A,FALSE,"J";#N/A,#N/A,FALSE,"K";#N/A,#N/A,FALSE,"L";#N/A,#N/A,FALSE,"M";#N/A,#N/A,FALSE,"N";#N/A,#N/A,FALSE,"O"}</definedName>
    <definedName name="m_1" localSheetId="38" hidden="1">{#N/A,#N/A,FALSE,"I";#N/A,#N/A,FALSE,"J";#N/A,#N/A,FALSE,"K";#N/A,#N/A,FALSE,"L";#N/A,#N/A,FALSE,"M";#N/A,#N/A,FALSE,"N";#N/A,#N/A,FALSE,"O"}</definedName>
    <definedName name="m_1" localSheetId="39" hidden="1">{#N/A,#N/A,FALSE,"I";#N/A,#N/A,FALSE,"J";#N/A,#N/A,FALSE,"K";#N/A,#N/A,FALSE,"L";#N/A,#N/A,FALSE,"M";#N/A,#N/A,FALSE,"N";#N/A,#N/A,FALSE,"O"}</definedName>
    <definedName name="m_1" localSheetId="40" hidden="1">{#N/A,#N/A,FALSE,"I";#N/A,#N/A,FALSE,"J";#N/A,#N/A,FALSE,"K";#N/A,#N/A,FALSE,"L";#N/A,#N/A,FALSE,"M";#N/A,#N/A,FALSE,"N";#N/A,#N/A,FALSE,"O"}</definedName>
    <definedName name="m_1" localSheetId="41" hidden="1">{#N/A,#N/A,FALSE,"I";#N/A,#N/A,FALSE,"J";#N/A,#N/A,FALSE,"K";#N/A,#N/A,FALSE,"L";#N/A,#N/A,FALSE,"M";#N/A,#N/A,FALSE,"N";#N/A,#N/A,FALSE,"O"}</definedName>
    <definedName name="m_1" localSheetId="42" hidden="1">{#N/A,#N/A,FALSE,"I";#N/A,#N/A,FALSE,"J";#N/A,#N/A,FALSE,"K";#N/A,#N/A,FALSE,"L";#N/A,#N/A,FALSE,"M";#N/A,#N/A,FALSE,"N";#N/A,#N/A,FALSE,"O"}</definedName>
    <definedName name="m_1" localSheetId="47" hidden="1">{#N/A,#N/A,FALSE,"I";#N/A,#N/A,FALSE,"J";#N/A,#N/A,FALSE,"K";#N/A,#N/A,FALSE,"L";#N/A,#N/A,FALSE,"M";#N/A,#N/A,FALSE,"N";#N/A,#N/A,FALSE,"O"}</definedName>
    <definedName name="m_1" localSheetId="53" hidden="1">{#N/A,#N/A,FALSE,"I";#N/A,#N/A,FALSE,"J";#N/A,#N/A,FALSE,"K";#N/A,#N/A,FALSE,"L";#N/A,#N/A,FALSE,"M";#N/A,#N/A,FALSE,"N";#N/A,#N/A,FALSE,"O"}</definedName>
    <definedName name="m_1" localSheetId="81" hidden="1">{#N/A,#N/A,FALSE,"I";#N/A,#N/A,FALSE,"J";#N/A,#N/A,FALSE,"K";#N/A,#N/A,FALSE,"L";#N/A,#N/A,FALSE,"M";#N/A,#N/A,FALSE,"N";#N/A,#N/A,FALSE,"O"}</definedName>
    <definedName name="m_1" localSheetId="96" hidden="1">{#N/A,#N/A,FALSE,"I";#N/A,#N/A,FALSE,"J";#N/A,#N/A,FALSE,"K";#N/A,#N/A,FALSE,"L";#N/A,#N/A,FALSE,"M";#N/A,#N/A,FALSE,"N";#N/A,#N/A,FALSE,"O"}</definedName>
    <definedName name="m_1" localSheetId="100" hidden="1">{#N/A,#N/A,FALSE,"I";#N/A,#N/A,FALSE,"J";#N/A,#N/A,FALSE,"K";#N/A,#N/A,FALSE,"L";#N/A,#N/A,FALSE,"M";#N/A,#N/A,FALSE,"N";#N/A,#N/A,FALSE,"O"}</definedName>
    <definedName name="m_1" localSheetId="103" hidden="1">{#N/A,#N/A,FALSE,"I";#N/A,#N/A,FALSE,"J";#N/A,#N/A,FALSE,"K";#N/A,#N/A,FALSE,"L";#N/A,#N/A,FALSE,"M";#N/A,#N/A,FALSE,"N";#N/A,#N/A,FALSE,"O"}</definedName>
    <definedName name="m_1" localSheetId="74"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35" hidden="1">{#N/A,#N/A,FALSE,"I";#N/A,#N/A,FALSE,"J";#N/A,#N/A,FALSE,"K";#N/A,#N/A,FALSE,"L";#N/A,#N/A,FALSE,"M";#N/A,#N/A,FALSE,"N";#N/A,#N/A,FALSE,"O"}</definedName>
    <definedName name="m_2" localSheetId="36" hidden="1">{#N/A,#N/A,FALSE,"I";#N/A,#N/A,FALSE,"J";#N/A,#N/A,FALSE,"K";#N/A,#N/A,FALSE,"L";#N/A,#N/A,FALSE,"M";#N/A,#N/A,FALSE,"N";#N/A,#N/A,FALSE,"O"}</definedName>
    <definedName name="m_2" localSheetId="37" hidden="1">{#N/A,#N/A,FALSE,"I";#N/A,#N/A,FALSE,"J";#N/A,#N/A,FALSE,"K";#N/A,#N/A,FALSE,"L";#N/A,#N/A,FALSE,"M";#N/A,#N/A,FALSE,"N";#N/A,#N/A,FALSE,"O"}</definedName>
    <definedName name="m_2" localSheetId="38" hidden="1">{#N/A,#N/A,FALSE,"I";#N/A,#N/A,FALSE,"J";#N/A,#N/A,FALSE,"K";#N/A,#N/A,FALSE,"L";#N/A,#N/A,FALSE,"M";#N/A,#N/A,FALSE,"N";#N/A,#N/A,FALSE,"O"}</definedName>
    <definedName name="m_2" localSheetId="39" hidden="1">{#N/A,#N/A,FALSE,"I";#N/A,#N/A,FALSE,"J";#N/A,#N/A,FALSE,"K";#N/A,#N/A,FALSE,"L";#N/A,#N/A,FALSE,"M";#N/A,#N/A,FALSE,"N";#N/A,#N/A,FALSE,"O"}</definedName>
    <definedName name="m_2" localSheetId="40" hidden="1">{#N/A,#N/A,FALSE,"I";#N/A,#N/A,FALSE,"J";#N/A,#N/A,FALSE,"K";#N/A,#N/A,FALSE,"L";#N/A,#N/A,FALSE,"M";#N/A,#N/A,FALSE,"N";#N/A,#N/A,FALSE,"O"}</definedName>
    <definedName name="m_2" localSheetId="41" hidden="1">{#N/A,#N/A,FALSE,"I";#N/A,#N/A,FALSE,"J";#N/A,#N/A,FALSE,"K";#N/A,#N/A,FALSE,"L";#N/A,#N/A,FALSE,"M";#N/A,#N/A,FALSE,"N";#N/A,#N/A,FALSE,"O"}</definedName>
    <definedName name="m_2" localSheetId="42" hidden="1">{#N/A,#N/A,FALSE,"I";#N/A,#N/A,FALSE,"J";#N/A,#N/A,FALSE,"K";#N/A,#N/A,FALSE,"L";#N/A,#N/A,FALSE,"M";#N/A,#N/A,FALSE,"N";#N/A,#N/A,FALSE,"O"}</definedName>
    <definedName name="m_2" localSheetId="47" hidden="1">{#N/A,#N/A,FALSE,"I";#N/A,#N/A,FALSE,"J";#N/A,#N/A,FALSE,"K";#N/A,#N/A,FALSE,"L";#N/A,#N/A,FALSE,"M";#N/A,#N/A,FALSE,"N";#N/A,#N/A,FALSE,"O"}</definedName>
    <definedName name="m_2" localSheetId="53" hidden="1">{#N/A,#N/A,FALSE,"I";#N/A,#N/A,FALSE,"J";#N/A,#N/A,FALSE,"K";#N/A,#N/A,FALSE,"L";#N/A,#N/A,FALSE,"M";#N/A,#N/A,FALSE,"N";#N/A,#N/A,FALSE,"O"}</definedName>
    <definedName name="m_2" localSheetId="81" hidden="1">{#N/A,#N/A,FALSE,"I";#N/A,#N/A,FALSE,"J";#N/A,#N/A,FALSE,"K";#N/A,#N/A,FALSE,"L";#N/A,#N/A,FALSE,"M";#N/A,#N/A,FALSE,"N";#N/A,#N/A,FALSE,"O"}</definedName>
    <definedName name="m_2" localSheetId="96" hidden="1">{#N/A,#N/A,FALSE,"I";#N/A,#N/A,FALSE,"J";#N/A,#N/A,FALSE,"K";#N/A,#N/A,FALSE,"L";#N/A,#N/A,FALSE,"M";#N/A,#N/A,FALSE,"N";#N/A,#N/A,FALSE,"O"}</definedName>
    <definedName name="m_2" localSheetId="100" hidden="1">{#N/A,#N/A,FALSE,"I";#N/A,#N/A,FALSE,"J";#N/A,#N/A,FALSE,"K";#N/A,#N/A,FALSE,"L";#N/A,#N/A,FALSE,"M";#N/A,#N/A,FALSE,"N";#N/A,#N/A,FALSE,"O"}</definedName>
    <definedName name="m_2" localSheetId="103" hidden="1">{#N/A,#N/A,FALSE,"I";#N/A,#N/A,FALSE,"J";#N/A,#N/A,FALSE,"K";#N/A,#N/A,FALSE,"L";#N/A,#N/A,FALSE,"M";#N/A,#N/A,FALSE,"N";#N/A,#N/A,FALSE,"O"}</definedName>
    <definedName name="m_2" localSheetId="74" hidden="1">{#N/A,#N/A,FALSE,"I";#N/A,#N/A,FALSE,"J";#N/A,#N/A,FALSE,"K";#N/A,#N/A,FALSE,"L";#N/A,#N/A,FALSE,"M";#N/A,#N/A,FALSE,"N";#N/A,#N/A,FALSE,"O"}</definedName>
    <definedName name="m_2" hidden="1">{#N/A,#N/A,FALSE,"I";#N/A,#N/A,FALSE,"J";#N/A,#N/A,FALSE,"K";#N/A,#N/A,FALSE,"L";#N/A,#N/A,FALSE,"M";#N/A,#N/A,FALSE,"N";#N/A,#N/A,FALSE,"O"}</definedName>
    <definedName name="mn" localSheetId="1" hidden="1">{"MONA",#N/A,FALSE,"S"}</definedName>
    <definedName name="mn" localSheetId="2" hidden="1">{"MONA",#N/A,FALSE,"S"}</definedName>
    <definedName name="mn" localSheetId="22" hidden="1">{"MONA",#N/A,FALSE,"S"}</definedName>
    <definedName name="mn" localSheetId="26" hidden="1">{"MONA",#N/A,FALSE,"S"}</definedName>
    <definedName name="mn" localSheetId="28" hidden="1">{"MONA",#N/A,FALSE,"S"}</definedName>
    <definedName name="mn" localSheetId="29" hidden="1">{"MONA",#N/A,FALSE,"S"}</definedName>
    <definedName name="mn" localSheetId="35" hidden="1">{"MONA",#N/A,FALSE,"S"}</definedName>
    <definedName name="mn" localSheetId="36" hidden="1">{"MONA",#N/A,FALSE,"S"}</definedName>
    <definedName name="mn" localSheetId="37" hidden="1">{"MONA",#N/A,FALSE,"S"}</definedName>
    <definedName name="mn" localSheetId="38" hidden="1">{"MONA",#N/A,FALSE,"S"}</definedName>
    <definedName name="mn" localSheetId="39" hidden="1">{"MONA",#N/A,FALSE,"S"}</definedName>
    <definedName name="mn" localSheetId="40" hidden="1">{"MONA",#N/A,FALSE,"S"}</definedName>
    <definedName name="mn" localSheetId="41" hidden="1">{"MONA",#N/A,FALSE,"S"}</definedName>
    <definedName name="mn" localSheetId="42" hidden="1">{"MONA",#N/A,FALSE,"S"}</definedName>
    <definedName name="mn" localSheetId="47" hidden="1">{"MONA",#N/A,FALSE,"S"}</definedName>
    <definedName name="mn" localSheetId="53" hidden="1">{"MONA",#N/A,FALSE,"S"}</definedName>
    <definedName name="mn" localSheetId="54" hidden="1">{"MONA",#N/A,FALSE,"S"}</definedName>
    <definedName name="mn" localSheetId="55" hidden="1">{"MONA",#N/A,FALSE,"S"}</definedName>
    <definedName name="mn" localSheetId="56" hidden="1">{"MONA",#N/A,FALSE,"S"}</definedName>
    <definedName name="mn" localSheetId="57" hidden="1">{"MONA",#N/A,FALSE,"S"}</definedName>
    <definedName name="mn" localSheetId="58" hidden="1">{"MONA",#N/A,FALSE,"S"}</definedName>
    <definedName name="mn" localSheetId="59" hidden="1">{"MONA",#N/A,FALSE,"S"}</definedName>
    <definedName name="mn" localSheetId="61" hidden="1">{"MONA",#N/A,FALSE,"S"}</definedName>
    <definedName name="mn" localSheetId="62" hidden="1">{"MONA",#N/A,FALSE,"S"}</definedName>
    <definedName name="mn" localSheetId="63" hidden="1">{"MONA",#N/A,FALSE,"S"}</definedName>
    <definedName name="mn" localSheetId="84" hidden="1">{"MONA",#N/A,FALSE,"S"}</definedName>
    <definedName name="mn" localSheetId="85" hidden="1">{"MONA",#N/A,FALSE,"S"}</definedName>
    <definedName name="mn" localSheetId="76" hidden="1">{"MONA",#N/A,FALSE,"S"}</definedName>
    <definedName name="mn" localSheetId="78" hidden="1">{"MONA",#N/A,FALSE,"S"}</definedName>
    <definedName name="mn" localSheetId="80" hidden="1">{"MONA",#N/A,FALSE,"S"}</definedName>
    <definedName name="mn" localSheetId="81" hidden="1">{"MONA",#N/A,FALSE,"S"}</definedName>
    <definedName name="mn" localSheetId="82" hidden="1">{"MONA",#N/A,FALSE,"S"}</definedName>
    <definedName name="mn" localSheetId="83" hidden="1">{"MONA",#N/A,FALSE,"S"}</definedName>
    <definedName name="mn" localSheetId="86" hidden="1">{"MONA",#N/A,FALSE,"S"}</definedName>
    <definedName name="mn" localSheetId="95" hidden="1">{"MONA",#N/A,FALSE,"S"}</definedName>
    <definedName name="mn" localSheetId="96" hidden="1">{"MONA",#N/A,FALSE,"S"}</definedName>
    <definedName name="mn" localSheetId="100" hidden="1">{"MONA",#N/A,FALSE,"S"}</definedName>
    <definedName name="mn" localSheetId="102" hidden="1">{"MONA",#N/A,FALSE,"S"}</definedName>
    <definedName name="mn" localSheetId="103" hidden="1">{"MONA",#N/A,FALSE,"S"}</definedName>
    <definedName name="mn" localSheetId="104" hidden="1">{"MONA",#N/A,FALSE,"S"}</definedName>
    <definedName name="mn" localSheetId="105" hidden="1">{"MONA",#N/A,FALSE,"S"}</definedName>
    <definedName name="mn" localSheetId="18" hidden="1">{"MONA",#N/A,FALSE,"S"}</definedName>
    <definedName name="mn" localSheetId="19" hidden="1">{"MONA",#N/A,FALSE,"S"}</definedName>
    <definedName name="mn" localSheetId="74" hidden="1">{"MONA",#N/A,FALSE,"S"}</definedName>
    <definedName name="mn" localSheetId="111" hidden="1">{"MONA",#N/A,FALSE,"S"}</definedName>
    <definedName name="mn" hidden="1">{"MONA",#N/A,FALSE,"S"}</definedName>
    <definedName name="mn_1" localSheetId="1" hidden="1">{"MONA",#N/A,FALSE,"S"}</definedName>
    <definedName name="mn_1" localSheetId="35" hidden="1">{"MONA",#N/A,FALSE,"S"}</definedName>
    <definedName name="mn_1" localSheetId="36" hidden="1">{"MONA",#N/A,FALSE,"S"}</definedName>
    <definedName name="mn_1" localSheetId="37" hidden="1">{"MONA",#N/A,FALSE,"S"}</definedName>
    <definedName name="mn_1" localSheetId="38" hidden="1">{"MONA",#N/A,FALSE,"S"}</definedName>
    <definedName name="mn_1" localSheetId="39" hidden="1">{"MONA",#N/A,FALSE,"S"}</definedName>
    <definedName name="mn_1" localSheetId="40" hidden="1">{"MONA",#N/A,FALSE,"S"}</definedName>
    <definedName name="mn_1" localSheetId="41" hidden="1">{"MONA",#N/A,FALSE,"S"}</definedName>
    <definedName name="mn_1" localSheetId="42" hidden="1">{"MONA",#N/A,FALSE,"S"}</definedName>
    <definedName name="mn_1" localSheetId="47" hidden="1">{"MONA",#N/A,FALSE,"S"}</definedName>
    <definedName name="mn_1" localSheetId="53" hidden="1">{"MONA",#N/A,FALSE,"S"}</definedName>
    <definedName name="mn_1" localSheetId="81" hidden="1">{"MONA",#N/A,FALSE,"S"}</definedName>
    <definedName name="mn_1" localSheetId="96" hidden="1">{"MONA",#N/A,FALSE,"S"}</definedName>
    <definedName name="mn_1" localSheetId="100" hidden="1">{"MONA",#N/A,FALSE,"S"}</definedName>
    <definedName name="mn_1" localSheetId="103" hidden="1">{"MONA",#N/A,FALSE,"S"}</definedName>
    <definedName name="mn_1" localSheetId="74" hidden="1">{"MONA",#N/A,FALSE,"S"}</definedName>
    <definedName name="mn_1" hidden="1">{"MONA",#N/A,FALSE,"S"}</definedName>
    <definedName name="mn_2" localSheetId="1" hidden="1">{"MONA",#N/A,FALSE,"S"}</definedName>
    <definedName name="mn_2" localSheetId="35" hidden="1">{"MONA",#N/A,FALSE,"S"}</definedName>
    <definedName name="mn_2" localSheetId="36" hidden="1">{"MONA",#N/A,FALSE,"S"}</definedName>
    <definedName name="mn_2" localSheetId="37" hidden="1">{"MONA",#N/A,FALSE,"S"}</definedName>
    <definedName name="mn_2" localSheetId="38" hidden="1">{"MONA",#N/A,FALSE,"S"}</definedName>
    <definedName name="mn_2" localSheetId="39" hidden="1">{"MONA",#N/A,FALSE,"S"}</definedName>
    <definedName name="mn_2" localSheetId="40" hidden="1">{"MONA",#N/A,FALSE,"S"}</definedName>
    <definedName name="mn_2" localSheetId="41" hidden="1">{"MONA",#N/A,FALSE,"S"}</definedName>
    <definedName name="mn_2" localSheetId="42" hidden="1">{"MONA",#N/A,FALSE,"S"}</definedName>
    <definedName name="mn_2" localSheetId="47" hidden="1">{"MONA",#N/A,FALSE,"S"}</definedName>
    <definedName name="mn_2" localSheetId="53" hidden="1">{"MONA",#N/A,FALSE,"S"}</definedName>
    <definedName name="mn_2" localSheetId="81" hidden="1">{"MONA",#N/A,FALSE,"S"}</definedName>
    <definedName name="mn_2" localSheetId="96" hidden="1">{"MONA",#N/A,FALSE,"S"}</definedName>
    <definedName name="mn_2" localSheetId="100" hidden="1">{"MONA",#N/A,FALSE,"S"}</definedName>
    <definedName name="mn_2" localSheetId="103" hidden="1">{"MONA",#N/A,FALSE,"S"}</definedName>
    <definedName name="mn_2" localSheetId="74" hidden="1">{"MONA",#N/A,FALSE,"S"}</definedName>
    <definedName name="mn_2" hidden="1">{"MONA",#N/A,FALSE,"S"}</definedName>
    <definedName name="n" localSheetId="1" hidden="1">{#N/A,#N/A,FALSE,"Лист4"}</definedName>
    <definedName name="n" localSheetId="35" hidden="1">{#N/A,#N/A,FALSE,"Лист4"}</definedName>
    <definedName name="n" localSheetId="36" hidden="1">{#N/A,#N/A,FALSE,"Лист4"}</definedName>
    <definedName name="n" localSheetId="37" hidden="1">{#N/A,#N/A,FALSE,"Лист4"}</definedName>
    <definedName name="n" localSheetId="38" hidden="1">{#N/A,#N/A,FALSE,"Лист4"}</definedName>
    <definedName name="n" localSheetId="39" hidden="1">{#N/A,#N/A,FALSE,"Лист4"}</definedName>
    <definedName name="n" localSheetId="40" hidden="1">{#N/A,#N/A,FALSE,"Лист4"}</definedName>
    <definedName name="n" localSheetId="41" hidden="1">{#N/A,#N/A,FALSE,"Лист4"}</definedName>
    <definedName name="n" localSheetId="42" hidden="1">{#N/A,#N/A,FALSE,"Лист4"}</definedName>
    <definedName name="n" localSheetId="47" hidden="1">{#N/A,#N/A,FALSE,"Лист4"}</definedName>
    <definedName name="n" localSheetId="53" hidden="1">{#N/A,#N/A,FALSE,"Лист4"}</definedName>
    <definedName name="n" localSheetId="84" hidden="1">{#N/A,#N/A,FALSE,"Лист4"}</definedName>
    <definedName name="n" localSheetId="85" hidden="1">{#N/A,#N/A,FALSE,"Лист4"}</definedName>
    <definedName name="n" localSheetId="76" hidden="1">{#N/A,#N/A,FALSE,"Лист4"}</definedName>
    <definedName name="n" localSheetId="80" hidden="1">{#N/A,#N/A,FALSE,"Лист4"}</definedName>
    <definedName name="n" localSheetId="81" hidden="1">{#N/A,#N/A,FALSE,"Лист4"}</definedName>
    <definedName name="n" localSheetId="82" hidden="1">{#N/A,#N/A,FALSE,"Лист4"}</definedName>
    <definedName name="n" localSheetId="83" hidden="1">{#N/A,#N/A,FALSE,"Лист4"}</definedName>
    <definedName name="n" localSheetId="86" hidden="1">{#N/A,#N/A,FALSE,"Лист4"}</definedName>
    <definedName name="n" localSheetId="95" hidden="1">{#N/A,#N/A,FALSE,"Лист4"}</definedName>
    <definedName name="n" localSheetId="96" hidden="1">{#N/A,#N/A,FALSE,"Лист4"}</definedName>
    <definedName name="n" localSheetId="100" hidden="1">{#N/A,#N/A,FALSE,"Лист4"}</definedName>
    <definedName name="n" localSheetId="102" hidden="1">{#N/A,#N/A,FALSE,"Лист4"}</definedName>
    <definedName name="n" localSheetId="103" hidden="1">{#N/A,#N/A,FALSE,"Лист4"}</definedName>
    <definedName name="n" localSheetId="104" hidden="1">{#N/A,#N/A,FALSE,"Лист4"}</definedName>
    <definedName name="n" localSheetId="105" hidden="1">{#N/A,#N/A,FALSE,"Лист4"}</definedName>
    <definedName name="n" localSheetId="18" hidden="1">{#N/A,#N/A,FALSE,"Лист4"}</definedName>
    <definedName name="n" localSheetId="19" hidden="1">{#N/A,#N/A,FALSE,"Лист4"}</definedName>
    <definedName name="n" localSheetId="74" hidden="1">{#N/A,#N/A,FALSE,"Лист4"}</definedName>
    <definedName name="n" hidden="1">{#N/A,#N/A,FALSE,"Лист4"}</definedName>
    <definedName name="njgf" localSheetId="1" hidden="1">{#N/A,#N/A,FALSE,"т04"}</definedName>
    <definedName name="njgf" localSheetId="2" hidden="1">{#N/A,#N/A,FALSE,"т04"}</definedName>
    <definedName name="njgf" localSheetId="22" hidden="1">{#N/A,#N/A,FALSE,"т04"}</definedName>
    <definedName name="njgf" localSheetId="25" hidden="1">{#N/A,#N/A,FALSE,"т04"}</definedName>
    <definedName name="njgf" localSheetId="26" hidden="1">{#N/A,#N/A,FALSE,"т04"}</definedName>
    <definedName name="njgf" localSheetId="28" hidden="1">{#N/A,#N/A,FALSE,"т04"}</definedName>
    <definedName name="njgf" localSheetId="29" hidden="1">{#N/A,#N/A,FALSE,"т04"}</definedName>
    <definedName name="njgf" localSheetId="35" hidden="1">{#N/A,#N/A,FALSE,"т04"}</definedName>
    <definedName name="njgf" localSheetId="36" hidden="1">{#N/A,#N/A,FALSE,"т04"}</definedName>
    <definedName name="njgf" localSheetId="37" hidden="1">{#N/A,#N/A,FALSE,"т04"}</definedName>
    <definedName name="njgf" localSheetId="38" hidden="1">{#N/A,#N/A,FALSE,"т04"}</definedName>
    <definedName name="njgf" localSheetId="39" hidden="1">{#N/A,#N/A,FALSE,"т04"}</definedName>
    <definedName name="njgf" localSheetId="40" hidden="1">{#N/A,#N/A,FALSE,"т04"}</definedName>
    <definedName name="njgf" localSheetId="41" hidden="1">{#N/A,#N/A,FALSE,"т04"}</definedName>
    <definedName name="njgf" localSheetId="42" hidden="1">{#N/A,#N/A,FALSE,"т04"}</definedName>
    <definedName name="njgf" localSheetId="47" hidden="1">{#N/A,#N/A,FALSE,"т04"}</definedName>
    <definedName name="njgf" localSheetId="53" hidden="1">{#N/A,#N/A,FALSE,"т04"}</definedName>
    <definedName name="njgf" localSheetId="54" hidden="1">{#N/A,#N/A,FALSE,"т04"}</definedName>
    <definedName name="njgf" localSheetId="55" hidden="1">{#N/A,#N/A,FALSE,"т04"}</definedName>
    <definedName name="njgf" localSheetId="56" hidden="1">{#N/A,#N/A,FALSE,"т04"}</definedName>
    <definedName name="njgf" localSheetId="57" hidden="1">{#N/A,#N/A,FALSE,"т04"}</definedName>
    <definedName name="njgf" localSheetId="58" hidden="1">{#N/A,#N/A,FALSE,"т04"}</definedName>
    <definedName name="njgf" localSheetId="59" hidden="1">{#N/A,#N/A,FALSE,"т04"}</definedName>
    <definedName name="njgf" localSheetId="84" hidden="1">{#N/A,#N/A,FALSE,"т04"}</definedName>
    <definedName name="njgf" localSheetId="76" hidden="1">{#N/A,#N/A,FALSE,"т04"}</definedName>
    <definedName name="njgf" localSheetId="78" hidden="1">{#N/A,#N/A,FALSE,"т04"}</definedName>
    <definedName name="njgf" localSheetId="80" hidden="1">{#N/A,#N/A,FALSE,"т04"}</definedName>
    <definedName name="njgf" localSheetId="81" hidden="1">{#N/A,#N/A,FALSE,"т04"}</definedName>
    <definedName name="njgf" localSheetId="82" hidden="1">{#N/A,#N/A,FALSE,"т04"}</definedName>
    <definedName name="njgf" localSheetId="83" hidden="1">{#N/A,#N/A,FALSE,"т04"}</definedName>
    <definedName name="njgf" localSheetId="86" hidden="1">{#N/A,#N/A,FALSE,"т04"}</definedName>
    <definedName name="njgf" localSheetId="95" hidden="1">{#N/A,#N/A,FALSE,"т04"}</definedName>
    <definedName name="njgf" localSheetId="96" hidden="1">{#N/A,#N/A,FALSE,"т04"}</definedName>
    <definedName name="njgf" localSheetId="100" hidden="1">{#N/A,#N/A,FALSE,"т04"}</definedName>
    <definedName name="njgf" localSheetId="102" hidden="1">{#N/A,#N/A,FALSE,"т04"}</definedName>
    <definedName name="njgf" localSheetId="103" hidden="1">{#N/A,#N/A,FALSE,"т04"}</definedName>
    <definedName name="njgf" localSheetId="104" hidden="1">{#N/A,#N/A,FALSE,"т04"}</definedName>
    <definedName name="njgf" localSheetId="18" hidden="1">{#N/A,#N/A,FALSE,"т04"}</definedName>
    <definedName name="njgf" localSheetId="19" hidden="1">{#N/A,#N/A,FALSE,"т04"}</definedName>
    <definedName name="njgf" localSheetId="74" hidden="1">{#N/A,#N/A,FALSE,"т04"}</definedName>
    <definedName name="njgf" hidden="1">{#N/A,#N/A,FALSE,"т04"}</definedName>
    <definedName name="njgf_2" localSheetId="1" hidden="1">{#N/A,#N/A,FALSE,"т04"}</definedName>
    <definedName name="njgf_2" localSheetId="35" hidden="1">{#N/A,#N/A,FALSE,"т04"}</definedName>
    <definedName name="njgf_2" localSheetId="36" hidden="1">{#N/A,#N/A,FALSE,"т04"}</definedName>
    <definedName name="njgf_2" localSheetId="37" hidden="1">{#N/A,#N/A,FALSE,"т04"}</definedName>
    <definedName name="njgf_2" localSheetId="38" hidden="1">{#N/A,#N/A,FALSE,"т04"}</definedName>
    <definedName name="njgf_2" localSheetId="39" hidden="1">{#N/A,#N/A,FALSE,"т04"}</definedName>
    <definedName name="njgf_2" localSheetId="40" hidden="1">{#N/A,#N/A,FALSE,"т04"}</definedName>
    <definedName name="njgf_2" localSheetId="41" hidden="1">{#N/A,#N/A,FALSE,"т04"}</definedName>
    <definedName name="njgf_2" localSheetId="42" hidden="1">{#N/A,#N/A,FALSE,"т04"}</definedName>
    <definedName name="njgf_2" localSheetId="47" hidden="1">{#N/A,#N/A,FALSE,"т04"}</definedName>
    <definedName name="njgf_2" localSheetId="53" hidden="1">{#N/A,#N/A,FALSE,"т04"}</definedName>
    <definedName name="njgf_2" localSheetId="81" hidden="1">{#N/A,#N/A,FALSE,"т04"}</definedName>
    <definedName name="njgf_2" localSheetId="96" hidden="1">{#N/A,#N/A,FALSE,"т04"}</definedName>
    <definedName name="njgf_2" localSheetId="100" hidden="1">{#N/A,#N/A,FALSE,"т04"}</definedName>
    <definedName name="njgf_2" localSheetId="103" hidden="1">{#N/A,#N/A,FALSE,"т04"}</definedName>
    <definedName name="njgf_2" localSheetId="74" hidden="1">{#N/A,#N/A,FALSE,"т04"}</definedName>
    <definedName name="njgf_2" hidden="1">{#N/A,#N/A,FALSE,"т04"}</definedName>
    <definedName name="njgf_2_1" localSheetId="1" hidden="1">{#N/A,#N/A,FALSE,"т04"}</definedName>
    <definedName name="njgf_2_1" localSheetId="35" hidden="1">{#N/A,#N/A,FALSE,"т04"}</definedName>
    <definedName name="njgf_2_1" localSheetId="36" hidden="1">{#N/A,#N/A,FALSE,"т04"}</definedName>
    <definedName name="njgf_2_1" localSheetId="37" hidden="1">{#N/A,#N/A,FALSE,"т04"}</definedName>
    <definedName name="njgf_2_1" localSheetId="38" hidden="1">{#N/A,#N/A,FALSE,"т04"}</definedName>
    <definedName name="njgf_2_1" localSheetId="39" hidden="1">{#N/A,#N/A,FALSE,"т04"}</definedName>
    <definedName name="njgf_2_1" localSheetId="40" hidden="1">{#N/A,#N/A,FALSE,"т04"}</definedName>
    <definedName name="njgf_2_1" localSheetId="41" hidden="1">{#N/A,#N/A,FALSE,"т04"}</definedName>
    <definedName name="njgf_2_1" localSheetId="42" hidden="1">{#N/A,#N/A,FALSE,"т04"}</definedName>
    <definedName name="njgf_2_1" localSheetId="47" hidden="1">{#N/A,#N/A,FALSE,"т04"}</definedName>
    <definedName name="njgf_2_1" localSheetId="53" hidden="1">{#N/A,#N/A,FALSE,"т04"}</definedName>
    <definedName name="njgf_2_1" localSheetId="81" hidden="1">{#N/A,#N/A,FALSE,"т04"}</definedName>
    <definedName name="njgf_2_1" localSheetId="96" hidden="1">{#N/A,#N/A,FALSE,"т04"}</definedName>
    <definedName name="njgf_2_1" localSheetId="100" hidden="1">{#N/A,#N/A,FALSE,"т04"}</definedName>
    <definedName name="njgf_2_1" localSheetId="103" hidden="1">{#N/A,#N/A,FALSE,"т04"}</definedName>
    <definedName name="njgf_2_1" localSheetId="74" hidden="1">{#N/A,#N/A,FALSE,"т04"}</definedName>
    <definedName name="njgf_2_1" hidden="1">{#N/A,#N/A,FALSE,"т04"}</definedName>
    <definedName name="ooo" localSheetId="1" hidden="1">{#N/A,#N/A,FALSE,"т02бд"}</definedName>
    <definedName name="ooo" localSheetId="2" hidden="1">{#N/A,#N/A,FALSE,"т02бд"}</definedName>
    <definedName name="ooo" localSheetId="22" hidden="1">{#N/A,#N/A,FALSE,"т02бд"}</definedName>
    <definedName name="ooo" localSheetId="26" hidden="1">{#N/A,#N/A,FALSE,"т02бд"}</definedName>
    <definedName name="ooo" localSheetId="28" hidden="1">{#N/A,#N/A,FALSE,"т02бд"}</definedName>
    <definedName name="ooo" localSheetId="29" hidden="1">{#N/A,#N/A,FALSE,"т02бд"}</definedName>
    <definedName name="ooo" localSheetId="35" hidden="1">{#N/A,#N/A,FALSE,"т02бд"}</definedName>
    <definedName name="ooo" localSheetId="36" hidden="1">{#N/A,#N/A,FALSE,"т02бд"}</definedName>
    <definedName name="ooo" localSheetId="37" hidden="1">{#N/A,#N/A,FALSE,"т02бд"}</definedName>
    <definedName name="ooo" localSheetId="38" hidden="1">{#N/A,#N/A,FALSE,"т02бд"}</definedName>
    <definedName name="ooo" localSheetId="39" hidden="1">{#N/A,#N/A,FALSE,"т02бд"}</definedName>
    <definedName name="ooo" localSheetId="40" hidden="1">{#N/A,#N/A,FALSE,"т02бд"}</definedName>
    <definedName name="ooo" localSheetId="41" hidden="1">{#N/A,#N/A,FALSE,"т02бд"}</definedName>
    <definedName name="ooo" localSheetId="42" hidden="1">{#N/A,#N/A,FALSE,"т02бд"}</definedName>
    <definedName name="ooo" localSheetId="47" hidden="1">{#N/A,#N/A,FALSE,"т02бд"}</definedName>
    <definedName name="ooo" localSheetId="53" hidden="1">{#N/A,#N/A,FALSE,"т02бд"}</definedName>
    <definedName name="ooo" localSheetId="54" hidden="1">{#N/A,#N/A,FALSE,"т02бд"}</definedName>
    <definedName name="ooo" localSheetId="55" hidden="1">{#N/A,#N/A,FALSE,"т02бд"}</definedName>
    <definedName name="ooo" localSheetId="56" hidden="1">{#N/A,#N/A,FALSE,"т02бд"}</definedName>
    <definedName name="ooo" localSheetId="57" hidden="1">{#N/A,#N/A,FALSE,"т02бд"}</definedName>
    <definedName name="ooo" localSheetId="58" hidden="1">{#N/A,#N/A,FALSE,"т02бд"}</definedName>
    <definedName name="ooo" localSheetId="59" hidden="1">{#N/A,#N/A,FALSE,"т02бд"}</definedName>
    <definedName name="ooo" localSheetId="84" hidden="1">{#N/A,#N/A,FALSE,"т02бд"}</definedName>
    <definedName name="ooo" localSheetId="85" hidden="1">{#N/A,#N/A,FALSE,"т02бд"}</definedName>
    <definedName name="ooo" localSheetId="76" hidden="1">{#N/A,#N/A,FALSE,"т02бд"}</definedName>
    <definedName name="ooo" localSheetId="78" hidden="1">{#N/A,#N/A,FALSE,"т02бд"}</definedName>
    <definedName name="ooo" localSheetId="80" hidden="1">{#N/A,#N/A,FALSE,"т02бд"}</definedName>
    <definedName name="ooo" localSheetId="81" hidden="1">{#N/A,#N/A,FALSE,"т02бд"}</definedName>
    <definedName name="ooo" localSheetId="82" hidden="1">{#N/A,#N/A,FALSE,"т02бд"}</definedName>
    <definedName name="ooo" localSheetId="83" hidden="1">{#N/A,#N/A,FALSE,"т02бд"}</definedName>
    <definedName name="ooo" localSheetId="86" hidden="1">{#N/A,#N/A,FALSE,"т02бд"}</definedName>
    <definedName name="ooo" localSheetId="95" hidden="1">{#N/A,#N/A,FALSE,"т02бд"}</definedName>
    <definedName name="ooo" localSheetId="96" hidden="1">{#N/A,#N/A,FALSE,"т02бд"}</definedName>
    <definedName name="ooo" localSheetId="100" hidden="1">{#N/A,#N/A,FALSE,"т02бд"}</definedName>
    <definedName name="ooo" localSheetId="102" hidden="1">{#N/A,#N/A,FALSE,"т02бд"}</definedName>
    <definedName name="ooo" localSheetId="103" hidden="1">{#N/A,#N/A,FALSE,"т02бд"}</definedName>
    <definedName name="ooo" localSheetId="104" hidden="1">{#N/A,#N/A,FALSE,"т02бд"}</definedName>
    <definedName name="ooo" localSheetId="105" hidden="1">{#N/A,#N/A,FALSE,"т02бд"}</definedName>
    <definedName name="ooo" localSheetId="18" hidden="1">{#N/A,#N/A,FALSE,"т02бд"}</definedName>
    <definedName name="ooo" localSheetId="19" hidden="1">{#N/A,#N/A,FALSE,"т02бд"}</definedName>
    <definedName name="ooo" localSheetId="74" hidden="1">{#N/A,#N/A,FALSE,"т02бд"}</definedName>
    <definedName name="ooo" localSheetId="111" hidden="1">{#N/A,#N/A,FALSE,"т02бд"}</definedName>
    <definedName name="ooo" hidden="1">{#N/A,#N/A,FALSE,"т02бд"}</definedName>
    <definedName name="ooo_1" localSheetId="1" hidden="1">{#N/A,#N/A,FALSE,"т02бд"}</definedName>
    <definedName name="ooo_1" localSheetId="35" hidden="1">{#N/A,#N/A,FALSE,"т02бд"}</definedName>
    <definedName name="ooo_1" localSheetId="36" hidden="1">{#N/A,#N/A,FALSE,"т02бд"}</definedName>
    <definedName name="ooo_1" localSheetId="37" hidden="1">{#N/A,#N/A,FALSE,"т02бд"}</definedName>
    <definedName name="ooo_1" localSheetId="38" hidden="1">{#N/A,#N/A,FALSE,"т02бд"}</definedName>
    <definedName name="ooo_1" localSheetId="39" hidden="1">{#N/A,#N/A,FALSE,"т02бд"}</definedName>
    <definedName name="ooo_1" localSheetId="40" hidden="1">{#N/A,#N/A,FALSE,"т02бд"}</definedName>
    <definedName name="ooo_1" localSheetId="41" hidden="1">{#N/A,#N/A,FALSE,"т02бд"}</definedName>
    <definedName name="ooo_1" localSheetId="42" hidden="1">{#N/A,#N/A,FALSE,"т02бд"}</definedName>
    <definedName name="ooo_1" localSheetId="47" hidden="1">{#N/A,#N/A,FALSE,"т02бд"}</definedName>
    <definedName name="ooo_1" localSheetId="53" hidden="1">{#N/A,#N/A,FALSE,"т02бд"}</definedName>
    <definedName name="ooo_1" localSheetId="81" hidden="1">{#N/A,#N/A,FALSE,"т02бд"}</definedName>
    <definedName name="ooo_1" localSheetId="96" hidden="1">{#N/A,#N/A,FALSE,"т02бд"}</definedName>
    <definedName name="ooo_1" localSheetId="100" hidden="1">{#N/A,#N/A,FALSE,"т02бд"}</definedName>
    <definedName name="ooo_1" localSheetId="103" hidden="1">{#N/A,#N/A,FALSE,"т02бд"}</definedName>
    <definedName name="ooo_1" localSheetId="74" hidden="1">{#N/A,#N/A,FALSE,"т02бд"}</definedName>
    <definedName name="ooo_1" hidden="1">{#N/A,#N/A,FALSE,"т02бд"}</definedName>
    <definedName name="ooo_2" localSheetId="1" hidden="1">{#N/A,#N/A,FALSE,"т02бд"}</definedName>
    <definedName name="ooo_2" localSheetId="35" hidden="1">{#N/A,#N/A,FALSE,"т02бд"}</definedName>
    <definedName name="ooo_2" localSheetId="36" hidden="1">{#N/A,#N/A,FALSE,"т02бд"}</definedName>
    <definedName name="ooo_2" localSheetId="37" hidden="1">{#N/A,#N/A,FALSE,"т02бд"}</definedName>
    <definedName name="ooo_2" localSheetId="38" hidden="1">{#N/A,#N/A,FALSE,"т02бд"}</definedName>
    <definedName name="ooo_2" localSheetId="39" hidden="1">{#N/A,#N/A,FALSE,"т02бд"}</definedName>
    <definedName name="ooo_2" localSheetId="40" hidden="1">{#N/A,#N/A,FALSE,"т02бд"}</definedName>
    <definedName name="ooo_2" localSheetId="41" hidden="1">{#N/A,#N/A,FALSE,"т02бд"}</definedName>
    <definedName name="ooo_2" localSheetId="42" hidden="1">{#N/A,#N/A,FALSE,"т02бд"}</definedName>
    <definedName name="ooo_2" localSheetId="47" hidden="1">{#N/A,#N/A,FALSE,"т02бд"}</definedName>
    <definedName name="ooo_2" localSheetId="53" hidden="1">{#N/A,#N/A,FALSE,"т02бд"}</definedName>
    <definedName name="ooo_2" localSheetId="81" hidden="1">{#N/A,#N/A,FALSE,"т02бд"}</definedName>
    <definedName name="ooo_2" localSheetId="96" hidden="1">{#N/A,#N/A,FALSE,"т02бд"}</definedName>
    <definedName name="ooo_2" localSheetId="100" hidden="1">{#N/A,#N/A,FALSE,"т02бд"}</definedName>
    <definedName name="ooo_2" localSheetId="103" hidden="1">{#N/A,#N/A,FALSE,"т02бд"}</definedName>
    <definedName name="ooo_2" localSheetId="74" hidden="1">{#N/A,#N/A,FALSE,"т02бд"}</definedName>
    <definedName name="ooo_2" hidden="1">{#N/A,#N/A,FALSE,"т02бд"}</definedName>
    <definedName name="OST_KV_SH" localSheetId="1" hidden="1">{#N/A,#N/A,FALSE,"SimInp1";#N/A,#N/A,FALSE,"SimInp2";#N/A,#N/A,FALSE,"SimOut1";#N/A,#N/A,FALSE,"SimOut2";#N/A,#N/A,FALSE,"SimOut3";#N/A,#N/A,FALSE,"SimOut4";#N/A,#N/A,FALSE,"SimOut5"}</definedName>
    <definedName name="OST_KV_SH" localSheetId="2" hidden="1">{#N/A,#N/A,FALSE,"SimInp1";#N/A,#N/A,FALSE,"SimInp2";#N/A,#N/A,FALSE,"SimOut1";#N/A,#N/A,FALSE,"SimOut2";#N/A,#N/A,FALSE,"SimOut3";#N/A,#N/A,FALSE,"SimOut4";#N/A,#N/A,FALSE,"SimOut5"}</definedName>
    <definedName name="OST_KV_SH" localSheetId="22" hidden="1">{#N/A,#N/A,FALSE,"SimInp1";#N/A,#N/A,FALSE,"SimInp2";#N/A,#N/A,FALSE,"SimOut1";#N/A,#N/A,FALSE,"SimOut2";#N/A,#N/A,FALSE,"SimOut3";#N/A,#N/A,FALSE,"SimOut4";#N/A,#N/A,FALSE,"SimOut5"}</definedName>
    <definedName name="OST_KV_SH" localSheetId="26" hidden="1">{#N/A,#N/A,FALSE,"SimInp1";#N/A,#N/A,FALSE,"SimInp2";#N/A,#N/A,FALSE,"SimOut1";#N/A,#N/A,FALSE,"SimOut2";#N/A,#N/A,FALSE,"SimOut3";#N/A,#N/A,FALSE,"SimOut4";#N/A,#N/A,FALSE,"SimOut5"}</definedName>
    <definedName name="OST_KV_SH" localSheetId="28" hidden="1">{#N/A,#N/A,FALSE,"SimInp1";#N/A,#N/A,FALSE,"SimInp2";#N/A,#N/A,FALSE,"SimOut1";#N/A,#N/A,FALSE,"SimOut2";#N/A,#N/A,FALSE,"SimOut3";#N/A,#N/A,FALSE,"SimOut4";#N/A,#N/A,FALSE,"SimOut5"}</definedName>
    <definedName name="OST_KV_SH" localSheetId="29" hidden="1">{#N/A,#N/A,FALSE,"SimInp1";#N/A,#N/A,FALSE,"SimInp2";#N/A,#N/A,FALSE,"SimOut1";#N/A,#N/A,FALSE,"SimOut2";#N/A,#N/A,FALSE,"SimOut3";#N/A,#N/A,FALSE,"SimOut4";#N/A,#N/A,FALSE,"SimOut5"}</definedName>
    <definedName name="OST_KV_SH" localSheetId="35" hidden="1">{#N/A,#N/A,FALSE,"SimInp1";#N/A,#N/A,FALSE,"SimInp2";#N/A,#N/A,FALSE,"SimOut1";#N/A,#N/A,FALSE,"SimOut2";#N/A,#N/A,FALSE,"SimOut3";#N/A,#N/A,FALSE,"SimOut4";#N/A,#N/A,FALSE,"SimOut5"}</definedName>
    <definedName name="OST_KV_SH" localSheetId="36" hidden="1">{#N/A,#N/A,FALSE,"SimInp1";#N/A,#N/A,FALSE,"SimInp2";#N/A,#N/A,FALSE,"SimOut1";#N/A,#N/A,FALSE,"SimOut2";#N/A,#N/A,FALSE,"SimOut3";#N/A,#N/A,FALSE,"SimOut4";#N/A,#N/A,FALSE,"SimOut5"}</definedName>
    <definedName name="OST_KV_SH" localSheetId="37" hidden="1">{#N/A,#N/A,FALSE,"SimInp1";#N/A,#N/A,FALSE,"SimInp2";#N/A,#N/A,FALSE,"SimOut1";#N/A,#N/A,FALSE,"SimOut2";#N/A,#N/A,FALSE,"SimOut3";#N/A,#N/A,FALSE,"SimOut4";#N/A,#N/A,FALSE,"SimOut5"}</definedName>
    <definedName name="OST_KV_SH" localSheetId="38" hidden="1">{#N/A,#N/A,FALSE,"SimInp1";#N/A,#N/A,FALSE,"SimInp2";#N/A,#N/A,FALSE,"SimOut1";#N/A,#N/A,FALSE,"SimOut2";#N/A,#N/A,FALSE,"SimOut3";#N/A,#N/A,FALSE,"SimOut4";#N/A,#N/A,FALSE,"SimOut5"}</definedName>
    <definedName name="OST_KV_SH" localSheetId="39" hidden="1">{#N/A,#N/A,FALSE,"SimInp1";#N/A,#N/A,FALSE,"SimInp2";#N/A,#N/A,FALSE,"SimOut1";#N/A,#N/A,FALSE,"SimOut2";#N/A,#N/A,FALSE,"SimOut3";#N/A,#N/A,FALSE,"SimOut4";#N/A,#N/A,FALSE,"SimOut5"}</definedName>
    <definedName name="OST_KV_SH" localSheetId="40" hidden="1">{#N/A,#N/A,FALSE,"SimInp1";#N/A,#N/A,FALSE,"SimInp2";#N/A,#N/A,FALSE,"SimOut1";#N/A,#N/A,FALSE,"SimOut2";#N/A,#N/A,FALSE,"SimOut3";#N/A,#N/A,FALSE,"SimOut4";#N/A,#N/A,FALSE,"SimOut5"}</definedName>
    <definedName name="OST_KV_SH" localSheetId="41" hidden="1">{#N/A,#N/A,FALSE,"SimInp1";#N/A,#N/A,FALSE,"SimInp2";#N/A,#N/A,FALSE,"SimOut1";#N/A,#N/A,FALSE,"SimOut2";#N/A,#N/A,FALSE,"SimOut3";#N/A,#N/A,FALSE,"SimOut4";#N/A,#N/A,FALSE,"SimOut5"}</definedName>
    <definedName name="OST_KV_SH" localSheetId="42" hidden="1">{#N/A,#N/A,FALSE,"SimInp1";#N/A,#N/A,FALSE,"SimInp2";#N/A,#N/A,FALSE,"SimOut1";#N/A,#N/A,FALSE,"SimOut2";#N/A,#N/A,FALSE,"SimOut3";#N/A,#N/A,FALSE,"SimOut4";#N/A,#N/A,FALSE,"SimOut5"}</definedName>
    <definedName name="OST_KV_SH" localSheetId="47" hidden="1">{#N/A,#N/A,FALSE,"SimInp1";#N/A,#N/A,FALSE,"SimInp2";#N/A,#N/A,FALSE,"SimOut1";#N/A,#N/A,FALSE,"SimOut2";#N/A,#N/A,FALSE,"SimOut3";#N/A,#N/A,FALSE,"SimOut4";#N/A,#N/A,FALSE,"SimOut5"}</definedName>
    <definedName name="OST_KV_SH" localSheetId="53" hidden="1">{#N/A,#N/A,FALSE,"SimInp1";#N/A,#N/A,FALSE,"SimInp2";#N/A,#N/A,FALSE,"SimOut1";#N/A,#N/A,FALSE,"SimOut2";#N/A,#N/A,FALSE,"SimOut3";#N/A,#N/A,FALSE,"SimOut4";#N/A,#N/A,FALSE,"SimOut5"}</definedName>
    <definedName name="OST_KV_SH" localSheetId="54" hidden="1">{#N/A,#N/A,FALSE,"SimInp1";#N/A,#N/A,FALSE,"SimInp2";#N/A,#N/A,FALSE,"SimOut1";#N/A,#N/A,FALSE,"SimOut2";#N/A,#N/A,FALSE,"SimOut3";#N/A,#N/A,FALSE,"SimOut4";#N/A,#N/A,FALSE,"SimOut5"}</definedName>
    <definedName name="OST_KV_SH" localSheetId="55" hidden="1">{#N/A,#N/A,FALSE,"SimInp1";#N/A,#N/A,FALSE,"SimInp2";#N/A,#N/A,FALSE,"SimOut1";#N/A,#N/A,FALSE,"SimOut2";#N/A,#N/A,FALSE,"SimOut3";#N/A,#N/A,FALSE,"SimOut4";#N/A,#N/A,FALSE,"SimOut5"}</definedName>
    <definedName name="OST_KV_SH" localSheetId="56" hidden="1">{#N/A,#N/A,FALSE,"SimInp1";#N/A,#N/A,FALSE,"SimInp2";#N/A,#N/A,FALSE,"SimOut1";#N/A,#N/A,FALSE,"SimOut2";#N/A,#N/A,FALSE,"SimOut3";#N/A,#N/A,FALSE,"SimOut4";#N/A,#N/A,FALSE,"SimOut5"}</definedName>
    <definedName name="OST_KV_SH" localSheetId="57" hidden="1">{#N/A,#N/A,FALSE,"SimInp1";#N/A,#N/A,FALSE,"SimInp2";#N/A,#N/A,FALSE,"SimOut1";#N/A,#N/A,FALSE,"SimOut2";#N/A,#N/A,FALSE,"SimOut3";#N/A,#N/A,FALSE,"SimOut4";#N/A,#N/A,FALSE,"SimOut5"}</definedName>
    <definedName name="OST_KV_SH" localSheetId="58" hidden="1">{#N/A,#N/A,FALSE,"SimInp1";#N/A,#N/A,FALSE,"SimInp2";#N/A,#N/A,FALSE,"SimOut1";#N/A,#N/A,FALSE,"SimOut2";#N/A,#N/A,FALSE,"SimOut3";#N/A,#N/A,FALSE,"SimOut4";#N/A,#N/A,FALSE,"SimOut5"}</definedName>
    <definedName name="OST_KV_SH" localSheetId="59" hidden="1">{#N/A,#N/A,FALSE,"SimInp1";#N/A,#N/A,FALSE,"SimInp2";#N/A,#N/A,FALSE,"SimOut1";#N/A,#N/A,FALSE,"SimOut2";#N/A,#N/A,FALSE,"SimOut3";#N/A,#N/A,FALSE,"SimOut4";#N/A,#N/A,FALSE,"SimOut5"}</definedName>
    <definedName name="OST_KV_SH" localSheetId="61"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63" hidden="1">{#N/A,#N/A,FALSE,"SimInp1";#N/A,#N/A,FALSE,"SimInp2";#N/A,#N/A,FALSE,"SimOut1";#N/A,#N/A,FALSE,"SimOut2";#N/A,#N/A,FALSE,"SimOut3";#N/A,#N/A,FALSE,"SimOut4";#N/A,#N/A,FALSE,"SimOut5"}</definedName>
    <definedName name="OST_KV_SH" localSheetId="84" hidden="1">{#N/A,#N/A,FALSE,"SimInp1";#N/A,#N/A,FALSE,"SimInp2";#N/A,#N/A,FALSE,"SimOut1";#N/A,#N/A,FALSE,"SimOut2";#N/A,#N/A,FALSE,"SimOut3";#N/A,#N/A,FALSE,"SimOut4";#N/A,#N/A,FALSE,"SimOut5"}</definedName>
    <definedName name="OST_KV_SH" localSheetId="85" hidden="1">{#N/A,#N/A,FALSE,"SimInp1";#N/A,#N/A,FALSE,"SimInp2";#N/A,#N/A,FALSE,"SimOut1";#N/A,#N/A,FALSE,"SimOut2";#N/A,#N/A,FALSE,"SimOut3";#N/A,#N/A,FALSE,"SimOut4";#N/A,#N/A,FALSE,"SimOut5"}</definedName>
    <definedName name="OST_KV_SH" localSheetId="76" hidden="1">{#N/A,#N/A,FALSE,"SimInp1";#N/A,#N/A,FALSE,"SimInp2";#N/A,#N/A,FALSE,"SimOut1";#N/A,#N/A,FALSE,"SimOut2";#N/A,#N/A,FALSE,"SimOut3";#N/A,#N/A,FALSE,"SimOut4";#N/A,#N/A,FALSE,"SimOut5"}</definedName>
    <definedName name="OST_KV_SH" localSheetId="78" hidden="1">{#N/A,#N/A,FALSE,"SimInp1";#N/A,#N/A,FALSE,"SimInp2";#N/A,#N/A,FALSE,"SimOut1";#N/A,#N/A,FALSE,"SimOut2";#N/A,#N/A,FALSE,"SimOut3";#N/A,#N/A,FALSE,"SimOut4";#N/A,#N/A,FALSE,"SimOut5"}</definedName>
    <definedName name="OST_KV_SH" localSheetId="80" hidden="1">{#N/A,#N/A,FALSE,"SimInp1";#N/A,#N/A,FALSE,"SimInp2";#N/A,#N/A,FALSE,"SimOut1";#N/A,#N/A,FALSE,"SimOut2";#N/A,#N/A,FALSE,"SimOut3";#N/A,#N/A,FALSE,"SimOut4";#N/A,#N/A,FALSE,"SimOut5"}</definedName>
    <definedName name="OST_KV_SH" localSheetId="81" hidden="1">{#N/A,#N/A,FALSE,"SimInp1";#N/A,#N/A,FALSE,"SimInp2";#N/A,#N/A,FALSE,"SimOut1";#N/A,#N/A,FALSE,"SimOut2";#N/A,#N/A,FALSE,"SimOut3";#N/A,#N/A,FALSE,"SimOut4";#N/A,#N/A,FALSE,"SimOut5"}</definedName>
    <definedName name="OST_KV_SH" localSheetId="82" hidden="1">{#N/A,#N/A,FALSE,"SimInp1";#N/A,#N/A,FALSE,"SimInp2";#N/A,#N/A,FALSE,"SimOut1";#N/A,#N/A,FALSE,"SimOut2";#N/A,#N/A,FALSE,"SimOut3";#N/A,#N/A,FALSE,"SimOut4";#N/A,#N/A,FALSE,"SimOut5"}</definedName>
    <definedName name="OST_KV_SH" localSheetId="83" hidden="1">{#N/A,#N/A,FALSE,"SimInp1";#N/A,#N/A,FALSE,"SimInp2";#N/A,#N/A,FALSE,"SimOut1";#N/A,#N/A,FALSE,"SimOut2";#N/A,#N/A,FALSE,"SimOut3";#N/A,#N/A,FALSE,"SimOut4";#N/A,#N/A,FALSE,"SimOut5"}</definedName>
    <definedName name="OST_KV_SH" localSheetId="86" hidden="1">{#N/A,#N/A,FALSE,"SimInp1";#N/A,#N/A,FALSE,"SimInp2";#N/A,#N/A,FALSE,"SimOut1";#N/A,#N/A,FALSE,"SimOut2";#N/A,#N/A,FALSE,"SimOut3";#N/A,#N/A,FALSE,"SimOut4";#N/A,#N/A,FALSE,"SimOut5"}</definedName>
    <definedName name="OST_KV_SH" localSheetId="95" hidden="1">{#N/A,#N/A,FALSE,"SimInp1";#N/A,#N/A,FALSE,"SimInp2";#N/A,#N/A,FALSE,"SimOut1";#N/A,#N/A,FALSE,"SimOut2";#N/A,#N/A,FALSE,"SimOut3";#N/A,#N/A,FALSE,"SimOut4";#N/A,#N/A,FALSE,"SimOut5"}</definedName>
    <definedName name="OST_KV_SH" localSheetId="96" hidden="1">{#N/A,#N/A,FALSE,"SimInp1";#N/A,#N/A,FALSE,"SimInp2";#N/A,#N/A,FALSE,"SimOut1";#N/A,#N/A,FALSE,"SimOut2";#N/A,#N/A,FALSE,"SimOut3";#N/A,#N/A,FALSE,"SimOut4";#N/A,#N/A,FALSE,"SimOut5"}</definedName>
    <definedName name="OST_KV_SH" localSheetId="100" hidden="1">{#N/A,#N/A,FALSE,"SimInp1";#N/A,#N/A,FALSE,"SimInp2";#N/A,#N/A,FALSE,"SimOut1";#N/A,#N/A,FALSE,"SimOut2";#N/A,#N/A,FALSE,"SimOut3";#N/A,#N/A,FALSE,"SimOut4";#N/A,#N/A,FALSE,"SimOut5"}</definedName>
    <definedName name="OST_KV_SH" localSheetId="102" hidden="1">{#N/A,#N/A,FALSE,"SimInp1";#N/A,#N/A,FALSE,"SimInp2";#N/A,#N/A,FALSE,"SimOut1";#N/A,#N/A,FALSE,"SimOut2";#N/A,#N/A,FALSE,"SimOut3";#N/A,#N/A,FALSE,"SimOut4";#N/A,#N/A,FALSE,"SimOut5"}</definedName>
    <definedName name="OST_KV_SH" localSheetId="103" hidden="1">{#N/A,#N/A,FALSE,"SimInp1";#N/A,#N/A,FALSE,"SimInp2";#N/A,#N/A,FALSE,"SimOut1";#N/A,#N/A,FALSE,"SimOut2";#N/A,#N/A,FALSE,"SimOut3";#N/A,#N/A,FALSE,"SimOut4";#N/A,#N/A,FALSE,"SimOut5"}</definedName>
    <definedName name="OST_KV_SH" localSheetId="104" hidden="1">{#N/A,#N/A,FALSE,"SimInp1";#N/A,#N/A,FALSE,"SimInp2";#N/A,#N/A,FALSE,"SimOut1";#N/A,#N/A,FALSE,"SimOut2";#N/A,#N/A,FALSE,"SimOut3";#N/A,#N/A,FALSE,"SimOut4";#N/A,#N/A,FALSE,"SimOut5"}</definedName>
    <definedName name="OST_KV_SH" localSheetId="105" hidden="1">{#N/A,#N/A,FALSE,"SimInp1";#N/A,#N/A,FALSE,"SimInp2";#N/A,#N/A,FALSE,"SimOut1";#N/A,#N/A,FALSE,"SimOut2";#N/A,#N/A,FALSE,"SimOut3";#N/A,#N/A,FALSE,"SimOut4";#N/A,#N/A,FALSE,"SimOut5"}</definedName>
    <definedName name="OST_KV_SH" localSheetId="18" hidden="1">{#N/A,#N/A,FALSE,"SimInp1";#N/A,#N/A,FALSE,"SimInp2";#N/A,#N/A,FALSE,"SimOut1";#N/A,#N/A,FALSE,"SimOut2";#N/A,#N/A,FALSE,"SimOut3";#N/A,#N/A,FALSE,"SimOut4";#N/A,#N/A,FALSE,"SimOut5"}</definedName>
    <definedName name="OST_KV_SH" localSheetId="19" hidden="1">{#N/A,#N/A,FALSE,"SimInp1";#N/A,#N/A,FALSE,"SimInp2";#N/A,#N/A,FALSE,"SimOut1";#N/A,#N/A,FALSE,"SimOut2";#N/A,#N/A,FALSE,"SimOut3";#N/A,#N/A,FALSE,"SimOut4";#N/A,#N/A,FALSE,"SimOut5"}</definedName>
    <definedName name="OST_KV_SH" localSheetId="74" hidden="1">{#N/A,#N/A,FALSE,"SimInp1";#N/A,#N/A,FALSE,"SimInp2";#N/A,#N/A,FALSE,"SimOut1";#N/A,#N/A,FALSE,"SimOut2";#N/A,#N/A,FALSE,"SimOut3";#N/A,#N/A,FALSE,"SimOut4";#N/A,#N/A,FALSE,"SimOut5"}</definedName>
    <definedName name="OST_KV_SH" localSheetId="111"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35" hidden="1">{#N/A,#N/A,FALSE,"SimInp1";#N/A,#N/A,FALSE,"SimInp2";#N/A,#N/A,FALSE,"SimOut1";#N/A,#N/A,FALSE,"SimOut2";#N/A,#N/A,FALSE,"SimOut3";#N/A,#N/A,FALSE,"SimOut4";#N/A,#N/A,FALSE,"SimOut5"}</definedName>
    <definedName name="OST_KV_SH_2" localSheetId="36" hidden="1">{#N/A,#N/A,FALSE,"SimInp1";#N/A,#N/A,FALSE,"SimInp2";#N/A,#N/A,FALSE,"SimOut1";#N/A,#N/A,FALSE,"SimOut2";#N/A,#N/A,FALSE,"SimOut3";#N/A,#N/A,FALSE,"SimOut4";#N/A,#N/A,FALSE,"SimOut5"}</definedName>
    <definedName name="OST_KV_SH_2" localSheetId="37" hidden="1">{#N/A,#N/A,FALSE,"SimInp1";#N/A,#N/A,FALSE,"SimInp2";#N/A,#N/A,FALSE,"SimOut1";#N/A,#N/A,FALSE,"SimOut2";#N/A,#N/A,FALSE,"SimOut3";#N/A,#N/A,FALSE,"SimOut4";#N/A,#N/A,FALSE,"SimOut5"}</definedName>
    <definedName name="OST_KV_SH_2" localSheetId="38" hidden="1">{#N/A,#N/A,FALSE,"SimInp1";#N/A,#N/A,FALSE,"SimInp2";#N/A,#N/A,FALSE,"SimOut1";#N/A,#N/A,FALSE,"SimOut2";#N/A,#N/A,FALSE,"SimOut3";#N/A,#N/A,FALSE,"SimOut4";#N/A,#N/A,FALSE,"SimOut5"}</definedName>
    <definedName name="OST_KV_SH_2" localSheetId="39" hidden="1">{#N/A,#N/A,FALSE,"SimInp1";#N/A,#N/A,FALSE,"SimInp2";#N/A,#N/A,FALSE,"SimOut1";#N/A,#N/A,FALSE,"SimOut2";#N/A,#N/A,FALSE,"SimOut3";#N/A,#N/A,FALSE,"SimOut4";#N/A,#N/A,FALSE,"SimOut5"}</definedName>
    <definedName name="OST_KV_SH_2" localSheetId="40" hidden="1">{#N/A,#N/A,FALSE,"SimInp1";#N/A,#N/A,FALSE,"SimInp2";#N/A,#N/A,FALSE,"SimOut1";#N/A,#N/A,FALSE,"SimOut2";#N/A,#N/A,FALSE,"SimOut3";#N/A,#N/A,FALSE,"SimOut4";#N/A,#N/A,FALSE,"SimOut5"}</definedName>
    <definedName name="OST_KV_SH_2" localSheetId="41" hidden="1">{#N/A,#N/A,FALSE,"SimInp1";#N/A,#N/A,FALSE,"SimInp2";#N/A,#N/A,FALSE,"SimOut1";#N/A,#N/A,FALSE,"SimOut2";#N/A,#N/A,FALSE,"SimOut3";#N/A,#N/A,FALSE,"SimOut4";#N/A,#N/A,FALSE,"SimOut5"}</definedName>
    <definedName name="OST_KV_SH_2" localSheetId="42" hidden="1">{#N/A,#N/A,FALSE,"SimInp1";#N/A,#N/A,FALSE,"SimInp2";#N/A,#N/A,FALSE,"SimOut1";#N/A,#N/A,FALSE,"SimOut2";#N/A,#N/A,FALSE,"SimOut3";#N/A,#N/A,FALSE,"SimOut4";#N/A,#N/A,FALSE,"SimOut5"}</definedName>
    <definedName name="OST_KV_SH_2" localSheetId="47" hidden="1">{#N/A,#N/A,FALSE,"SimInp1";#N/A,#N/A,FALSE,"SimInp2";#N/A,#N/A,FALSE,"SimOut1";#N/A,#N/A,FALSE,"SimOut2";#N/A,#N/A,FALSE,"SimOut3";#N/A,#N/A,FALSE,"SimOut4";#N/A,#N/A,FALSE,"SimOut5"}</definedName>
    <definedName name="OST_KV_SH_2" localSheetId="53" hidden="1">{#N/A,#N/A,FALSE,"SimInp1";#N/A,#N/A,FALSE,"SimInp2";#N/A,#N/A,FALSE,"SimOut1";#N/A,#N/A,FALSE,"SimOut2";#N/A,#N/A,FALSE,"SimOut3";#N/A,#N/A,FALSE,"SimOut4";#N/A,#N/A,FALSE,"SimOut5"}</definedName>
    <definedName name="OST_KV_SH_2" localSheetId="81" hidden="1">{#N/A,#N/A,FALSE,"SimInp1";#N/A,#N/A,FALSE,"SimInp2";#N/A,#N/A,FALSE,"SimOut1";#N/A,#N/A,FALSE,"SimOut2";#N/A,#N/A,FALSE,"SimOut3";#N/A,#N/A,FALSE,"SimOut4";#N/A,#N/A,FALSE,"SimOut5"}</definedName>
    <definedName name="OST_KV_SH_2" localSheetId="96" hidden="1">{#N/A,#N/A,FALSE,"SimInp1";#N/A,#N/A,FALSE,"SimInp2";#N/A,#N/A,FALSE,"SimOut1";#N/A,#N/A,FALSE,"SimOut2";#N/A,#N/A,FALSE,"SimOut3";#N/A,#N/A,FALSE,"SimOut4";#N/A,#N/A,FALSE,"SimOut5"}</definedName>
    <definedName name="OST_KV_SH_2" localSheetId="100" hidden="1">{#N/A,#N/A,FALSE,"SimInp1";#N/A,#N/A,FALSE,"SimInp2";#N/A,#N/A,FALSE,"SimOut1";#N/A,#N/A,FALSE,"SimOut2";#N/A,#N/A,FALSE,"SimOut3";#N/A,#N/A,FALSE,"SimOut4";#N/A,#N/A,FALSE,"SimOut5"}</definedName>
    <definedName name="OST_KV_SH_2" localSheetId="103" hidden="1">{#N/A,#N/A,FALSE,"SimInp1";#N/A,#N/A,FALSE,"SimInp2";#N/A,#N/A,FALSE,"SimOut1";#N/A,#N/A,FALSE,"SimOut2";#N/A,#N/A,FALSE,"SimOut3";#N/A,#N/A,FALSE,"SimOut4";#N/A,#N/A,FALSE,"SimOut5"}</definedName>
    <definedName name="OST_KV_SH_2" localSheetId="74"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35" hidden="1">{#N/A,#N/A,FALSE,"SimInp1";#N/A,#N/A,FALSE,"SimInp2";#N/A,#N/A,FALSE,"SimOut1";#N/A,#N/A,FALSE,"SimOut2";#N/A,#N/A,FALSE,"SimOut3";#N/A,#N/A,FALSE,"SimOut4";#N/A,#N/A,FALSE,"SimOut5"}</definedName>
    <definedName name="OST_KV_SH_2_1" localSheetId="36" hidden="1">{#N/A,#N/A,FALSE,"SimInp1";#N/A,#N/A,FALSE,"SimInp2";#N/A,#N/A,FALSE,"SimOut1";#N/A,#N/A,FALSE,"SimOut2";#N/A,#N/A,FALSE,"SimOut3";#N/A,#N/A,FALSE,"SimOut4";#N/A,#N/A,FALSE,"SimOut5"}</definedName>
    <definedName name="OST_KV_SH_2_1" localSheetId="37" hidden="1">{#N/A,#N/A,FALSE,"SimInp1";#N/A,#N/A,FALSE,"SimInp2";#N/A,#N/A,FALSE,"SimOut1";#N/A,#N/A,FALSE,"SimOut2";#N/A,#N/A,FALSE,"SimOut3";#N/A,#N/A,FALSE,"SimOut4";#N/A,#N/A,FALSE,"SimOut5"}</definedName>
    <definedName name="OST_KV_SH_2_1" localSheetId="38" hidden="1">{#N/A,#N/A,FALSE,"SimInp1";#N/A,#N/A,FALSE,"SimInp2";#N/A,#N/A,FALSE,"SimOut1";#N/A,#N/A,FALSE,"SimOut2";#N/A,#N/A,FALSE,"SimOut3";#N/A,#N/A,FALSE,"SimOut4";#N/A,#N/A,FALSE,"SimOut5"}</definedName>
    <definedName name="OST_KV_SH_2_1" localSheetId="39" hidden="1">{#N/A,#N/A,FALSE,"SimInp1";#N/A,#N/A,FALSE,"SimInp2";#N/A,#N/A,FALSE,"SimOut1";#N/A,#N/A,FALSE,"SimOut2";#N/A,#N/A,FALSE,"SimOut3";#N/A,#N/A,FALSE,"SimOut4";#N/A,#N/A,FALSE,"SimOut5"}</definedName>
    <definedName name="OST_KV_SH_2_1" localSheetId="40" hidden="1">{#N/A,#N/A,FALSE,"SimInp1";#N/A,#N/A,FALSE,"SimInp2";#N/A,#N/A,FALSE,"SimOut1";#N/A,#N/A,FALSE,"SimOut2";#N/A,#N/A,FALSE,"SimOut3";#N/A,#N/A,FALSE,"SimOut4";#N/A,#N/A,FALSE,"SimOut5"}</definedName>
    <definedName name="OST_KV_SH_2_1" localSheetId="41" hidden="1">{#N/A,#N/A,FALSE,"SimInp1";#N/A,#N/A,FALSE,"SimInp2";#N/A,#N/A,FALSE,"SimOut1";#N/A,#N/A,FALSE,"SimOut2";#N/A,#N/A,FALSE,"SimOut3";#N/A,#N/A,FALSE,"SimOut4";#N/A,#N/A,FALSE,"SimOut5"}</definedName>
    <definedName name="OST_KV_SH_2_1" localSheetId="42" hidden="1">{#N/A,#N/A,FALSE,"SimInp1";#N/A,#N/A,FALSE,"SimInp2";#N/A,#N/A,FALSE,"SimOut1";#N/A,#N/A,FALSE,"SimOut2";#N/A,#N/A,FALSE,"SimOut3";#N/A,#N/A,FALSE,"SimOut4";#N/A,#N/A,FALSE,"SimOut5"}</definedName>
    <definedName name="OST_KV_SH_2_1" localSheetId="47" hidden="1">{#N/A,#N/A,FALSE,"SimInp1";#N/A,#N/A,FALSE,"SimInp2";#N/A,#N/A,FALSE,"SimOut1";#N/A,#N/A,FALSE,"SimOut2";#N/A,#N/A,FALSE,"SimOut3";#N/A,#N/A,FALSE,"SimOut4";#N/A,#N/A,FALSE,"SimOut5"}</definedName>
    <definedName name="OST_KV_SH_2_1" localSheetId="53" hidden="1">{#N/A,#N/A,FALSE,"SimInp1";#N/A,#N/A,FALSE,"SimInp2";#N/A,#N/A,FALSE,"SimOut1";#N/A,#N/A,FALSE,"SimOut2";#N/A,#N/A,FALSE,"SimOut3";#N/A,#N/A,FALSE,"SimOut4";#N/A,#N/A,FALSE,"SimOut5"}</definedName>
    <definedName name="OST_KV_SH_2_1" localSheetId="81" hidden="1">{#N/A,#N/A,FALSE,"SimInp1";#N/A,#N/A,FALSE,"SimInp2";#N/A,#N/A,FALSE,"SimOut1";#N/A,#N/A,FALSE,"SimOut2";#N/A,#N/A,FALSE,"SimOut3";#N/A,#N/A,FALSE,"SimOut4";#N/A,#N/A,FALSE,"SimOut5"}</definedName>
    <definedName name="OST_KV_SH_2_1" localSheetId="96" hidden="1">{#N/A,#N/A,FALSE,"SimInp1";#N/A,#N/A,FALSE,"SimInp2";#N/A,#N/A,FALSE,"SimOut1";#N/A,#N/A,FALSE,"SimOut2";#N/A,#N/A,FALSE,"SimOut3";#N/A,#N/A,FALSE,"SimOut4";#N/A,#N/A,FALSE,"SimOut5"}</definedName>
    <definedName name="OST_KV_SH_2_1" localSheetId="100" hidden="1">{#N/A,#N/A,FALSE,"SimInp1";#N/A,#N/A,FALSE,"SimInp2";#N/A,#N/A,FALSE,"SimOut1";#N/A,#N/A,FALSE,"SimOut2";#N/A,#N/A,FALSE,"SimOut3";#N/A,#N/A,FALSE,"SimOut4";#N/A,#N/A,FALSE,"SimOut5"}</definedName>
    <definedName name="OST_KV_SH_2_1" localSheetId="103" hidden="1">{#N/A,#N/A,FALSE,"SimInp1";#N/A,#N/A,FALSE,"SimInp2";#N/A,#N/A,FALSE,"SimOut1";#N/A,#N/A,FALSE,"SimOut2";#N/A,#N/A,FALSE,"SimOut3";#N/A,#N/A,FALSE,"SimOut4";#N/A,#N/A,FALSE,"SimOut5"}</definedName>
    <definedName name="OST_KV_SH_2_1" localSheetId="74"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2" hidden="1">{#N/A,#N/A,FALSE,"SimInp1";#N/A,#N/A,FALSE,"SimInp2";#N/A,#N/A,FALSE,"SimOut1";#N/A,#N/A,FALSE,"SimOut2";#N/A,#N/A,FALSE,"SimOut3";#N/A,#N/A,FALSE,"SimOut4";#N/A,#N/A,FALSE,"SimOut5"}</definedName>
    <definedName name="OST_SH" localSheetId="22" hidden="1">{#N/A,#N/A,FALSE,"SimInp1";#N/A,#N/A,FALSE,"SimInp2";#N/A,#N/A,FALSE,"SimOut1";#N/A,#N/A,FALSE,"SimOut2";#N/A,#N/A,FALSE,"SimOut3";#N/A,#N/A,FALSE,"SimOut4";#N/A,#N/A,FALSE,"SimOut5"}</definedName>
    <definedName name="OST_SH" localSheetId="26" hidden="1">{#N/A,#N/A,FALSE,"SimInp1";#N/A,#N/A,FALSE,"SimInp2";#N/A,#N/A,FALSE,"SimOut1";#N/A,#N/A,FALSE,"SimOut2";#N/A,#N/A,FALSE,"SimOut3";#N/A,#N/A,FALSE,"SimOut4";#N/A,#N/A,FALSE,"SimOut5"}</definedName>
    <definedName name="OST_SH" localSheetId="28" hidden="1">{#N/A,#N/A,FALSE,"SimInp1";#N/A,#N/A,FALSE,"SimInp2";#N/A,#N/A,FALSE,"SimOut1";#N/A,#N/A,FALSE,"SimOut2";#N/A,#N/A,FALSE,"SimOut3";#N/A,#N/A,FALSE,"SimOut4";#N/A,#N/A,FALSE,"SimOut5"}</definedName>
    <definedName name="OST_SH" localSheetId="29" hidden="1">{#N/A,#N/A,FALSE,"SimInp1";#N/A,#N/A,FALSE,"SimInp2";#N/A,#N/A,FALSE,"SimOut1";#N/A,#N/A,FALSE,"SimOut2";#N/A,#N/A,FALSE,"SimOut3";#N/A,#N/A,FALSE,"SimOut4";#N/A,#N/A,FALSE,"SimOut5"}</definedName>
    <definedName name="OST_SH" localSheetId="35" hidden="1">{#N/A,#N/A,FALSE,"SimInp1";#N/A,#N/A,FALSE,"SimInp2";#N/A,#N/A,FALSE,"SimOut1";#N/A,#N/A,FALSE,"SimOut2";#N/A,#N/A,FALSE,"SimOut3";#N/A,#N/A,FALSE,"SimOut4";#N/A,#N/A,FALSE,"SimOut5"}</definedName>
    <definedName name="OST_SH" localSheetId="36" hidden="1">{#N/A,#N/A,FALSE,"SimInp1";#N/A,#N/A,FALSE,"SimInp2";#N/A,#N/A,FALSE,"SimOut1";#N/A,#N/A,FALSE,"SimOut2";#N/A,#N/A,FALSE,"SimOut3";#N/A,#N/A,FALSE,"SimOut4";#N/A,#N/A,FALSE,"SimOut5"}</definedName>
    <definedName name="OST_SH" localSheetId="37" hidden="1">{#N/A,#N/A,FALSE,"SimInp1";#N/A,#N/A,FALSE,"SimInp2";#N/A,#N/A,FALSE,"SimOut1";#N/A,#N/A,FALSE,"SimOut2";#N/A,#N/A,FALSE,"SimOut3";#N/A,#N/A,FALSE,"SimOut4";#N/A,#N/A,FALSE,"SimOut5"}</definedName>
    <definedName name="OST_SH" localSheetId="38" hidden="1">{#N/A,#N/A,FALSE,"SimInp1";#N/A,#N/A,FALSE,"SimInp2";#N/A,#N/A,FALSE,"SimOut1";#N/A,#N/A,FALSE,"SimOut2";#N/A,#N/A,FALSE,"SimOut3";#N/A,#N/A,FALSE,"SimOut4";#N/A,#N/A,FALSE,"SimOut5"}</definedName>
    <definedName name="OST_SH" localSheetId="39" hidden="1">{#N/A,#N/A,FALSE,"SimInp1";#N/A,#N/A,FALSE,"SimInp2";#N/A,#N/A,FALSE,"SimOut1";#N/A,#N/A,FALSE,"SimOut2";#N/A,#N/A,FALSE,"SimOut3";#N/A,#N/A,FALSE,"SimOut4";#N/A,#N/A,FALSE,"SimOut5"}</definedName>
    <definedName name="OST_SH" localSheetId="40" hidden="1">{#N/A,#N/A,FALSE,"SimInp1";#N/A,#N/A,FALSE,"SimInp2";#N/A,#N/A,FALSE,"SimOut1";#N/A,#N/A,FALSE,"SimOut2";#N/A,#N/A,FALSE,"SimOut3";#N/A,#N/A,FALSE,"SimOut4";#N/A,#N/A,FALSE,"SimOut5"}</definedName>
    <definedName name="OST_SH" localSheetId="41" hidden="1">{#N/A,#N/A,FALSE,"SimInp1";#N/A,#N/A,FALSE,"SimInp2";#N/A,#N/A,FALSE,"SimOut1";#N/A,#N/A,FALSE,"SimOut2";#N/A,#N/A,FALSE,"SimOut3";#N/A,#N/A,FALSE,"SimOut4";#N/A,#N/A,FALSE,"SimOut5"}</definedName>
    <definedName name="OST_SH" localSheetId="42" hidden="1">{#N/A,#N/A,FALSE,"SimInp1";#N/A,#N/A,FALSE,"SimInp2";#N/A,#N/A,FALSE,"SimOut1";#N/A,#N/A,FALSE,"SimOut2";#N/A,#N/A,FALSE,"SimOut3";#N/A,#N/A,FALSE,"SimOut4";#N/A,#N/A,FALSE,"SimOut5"}</definedName>
    <definedName name="OST_SH" localSheetId="47" hidden="1">{#N/A,#N/A,FALSE,"SimInp1";#N/A,#N/A,FALSE,"SimInp2";#N/A,#N/A,FALSE,"SimOut1";#N/A,#N/A,FALSE,"SimOut2";#N/A,#N/A,FALSE,"SimOut3";#N/A,#N/A,FALSE,"SimOut4";#N/A,#N/A,FALSE,"SimOut5"}</definedName>
    <definedName name="OST_SH" localSheetId="53" hidden="1">{#N/A,#N/A,FALSE,"SimInp1";#N/A,#N/A,FALSE,"SimInp2";#N/A,#N/A,FALSE,"SimOut1";#N/A,#N/A,FALSE,"SimOut2";#N/A,#N/A,FALSE,"SimOut3";#N/A,#N/A,FALSE,"SimOut4";#N/A,#N/A,FALSE,"SimOut5"}</definedName>
    <definedName name="OST_SH" localSheetId="54" hidden="1">{#N/A,#N/A,FALSE,"SimInp1";#N/A,#N/A,FALSE,"SimInp2";#N/A,#N/A,FALSE,"SimOut1";#N/A,#N/A,FALSE,"SimOut2";#N/A,#N/A,FALSE,"SimOut3";#N/A,#N/A,FALSE,"SimOut4";#N/A,#N/A,FALSE,"SimOut5"}</definedName>
    <definedName name="OST_SH" localSheetId="55" hidden="1">{#N/A,#N/A,FALSE,"SimInp1";#N/A,#N/A,FALSE,"SimInp2";#N/A,#N/A,FALSE,"SimOut1";#N/A,#N/A,FALSE,"SimOut2";#N/A,#N/A,FALSE,"SimOut3";#N/A,#N/A,FALSE,"SimOut4";#N/A,#N/A,FALSE,"SimOut5"}</definedName>
    <definedName name="OST_SH" localSheetId="56" hidden="1">{#N/A,#N/A,FALSE,"SimInp1";#N/A,#N/A,FALSE,"SimInp2";#N/A,#N/A,FALSE,"SimOut1";#N/A,#N/A,FALSE,"SimOut2";#N/A,#N/A,FALSE,"SimOut3";#N/A,#N/A,FALSE,"SimOut4";#N/A,#N/A,FALSE,"SimOut5"}</definedName>
    <definedName name="OST_SH" localSheetId="57" hidden="1">{#N/A,#N/A,FALSE,"SimInp1";#N/A,#N/A,FALSE,"SimInp2";#N/A,#N/A,FALSE,"SimOut1";#N/A,#N/A,FALSE,"SimOut2";#N/A,#N/A,FALSE,"SimOut3";#N/A,#N/A,FALSE,"SimOut4";#N/A,#N/A,FALSE,"SimOut5"}</definedName>
    <definedName name="OST_SH" localSheetId="58" hidden="1">{#N/A,#N/A,FALSE,"SimInp1";#N/A,#N/A,FALSE,"SimInp2";#N/A,#N/A,FALSE,"SimOut1";#N/A,#N/A,FALSE,"SimOut2";#N/A,#N/A,FALSE,"SimOut3";#N/A,#N/A,FALSE,"SimOut4";#N/A,#N/A,FALSE,"SimOut5"}</definedName>
    <definedName name="OST_SH" localSheetId="59" hidden="1">{#N/A,#N/A,FALSE,"SimInp1";#N/A,#N/A,FALSE,"SimInp2";#N/A,#N/A,FALSE,"SimOut1";#N/A,#N/A,FALSE,"SimOut2";#N/A,#N/A,FALSE,"SimOut3";#N/A,#N/A,FALSE,"SimOut4";#N/A,#N/A,FALSE,"SimOut5"}</definedName>
    <definedName name="OST_SH" localSheetId="61"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63" hidden="1">{#N/A,#N/A,FALSE,"SimInp1";#N/A,#N/A,FALSE,"SimInp2";#N/A,#N/A,FALSE,"SimOut1";#N/A,#N/A,FALSE,"SimOut2";#N/A,#N/A,FALSE,"SimOut3";#N/A,#N/A,FALSE,"SimOut4";#N/A,#N/A,FALSE,"SimOut5"}</definedName>
    <definedName name="OST_SH" localSheetId="84" hidden="1">{#N/A,#N/A,FALSE,"SimInp1";#N/A,#N/A,FALSE,"SimInp2";#N/A,#N/A,FALSE,"SimOut1";#N/A,#N/A,FALSE,"SimOut2";#N/A,#N/A,FALSE,"SimOut3";#N/A,#N/A,FALSE,"SimOut4";#N/A,#N/A,FALSE,"SimOut5"}</definedName>
    <definedName name="OST_SH" localSheetId="85" hidden="1">{#N/A,#N/A,FALSE,"SimInp1";#N/A,#N/A,FALSE,"SimInp2";#N/A,#N/A,FALSE,"SimOut1";#N/A,#N/A,FALSE,"SimOut2";#N/A,#N/A,FALSE,"SimOut3";#N/A,#N/A,FALSE,"SimOut4";#N/A,#N/A,FALSE,"SimOut5"}</definedName>
    <definedName name="OST_SH" localSheetId="76" hidden="1">{#N/A,#N/A,FALSE,"SimInp1";#N/A,#N/A,FALSE,"SimInp2";#N/A,#N/A,FALSE,"SimOut1";#N/A,#N/A,FALSE,"SimOut2";#N/A,#N/A,FALSE,"SimOut3";#N/A,#N/A,FALSE,"SimOut4";#N/A,#N/A,FALSE,"SimOut5"}</definedName>
    <definedName name="OST_SH" localSheetId="78" hidden="1">{#N/A,#N/A,FALSE,"SimInp1";#N/A,#N/A,FALSE,"SimInp2";#N/A,#N/A,FALSE,"SimOut1";#N/A,#N/A,FALSE,"SimOut2";#N/A,#N/A,FALSE,"SimOut3";#N/A,#N/A,FALSE,"SimOut4";#N/A,#N/A,FALSE,"SimOut5"}</definedName>
    <definedName name="OST_SH" localSheetId="80" hidden="1">{#N/A,#N/A,FALSE,"SimInp1";#N/A,#N/A,FALSE,"SimInp2";#N/A,#N/A,FALSE,"SimOut1";#N/A,#N/A,FALSE,"SimOut2";#N/A,#N/A,FALSE,"SimOut3";#N/A,#N/A,FALSE,"SimOut4";#N/A,#N/A,FALSE,"SimOut5"}</definedName>
    <definedName name="OST_SH" localSheetId="81" hidden="1">{#N/A,#N/A,FALSE,"SimInp1";#N/A,#N/A,FALSE,"SimInp2";#N/A,#N/A,FALSE,"SimOut1";#N/A,#N/A,FALSE,"SimOut2";#N/A,#N/A,FALSE,"SimOut3";#N/A,#N/A,FALSE,"SimOut4";#N/A,#N/A,FALSE,"SimOut5"}</definedName>
    <definedName name="OST_SH" localSheetId="82" hidden="1">{#N/A,#N/A,FALSE,"SimInp1";#N/A,#N/A,FALSE,"SimInp2";#N/A,#N/A,FALSE,"SimOut1";#N/A,#N/A,FALSE,"SimOut2";#N/A,#N/A,FALSE,"SimOut3";#N/A,#N/A,FALSE,"SimOut4";#N/A,#N/A,FALSE,"SimOut5"}</definedName>
    <definedName name="OST_SH" localSheetId="83" hidden="1">{#N/A,#N/A,FALSE,"SimInp1";#N/A,#N/A,FALSE,"SimInp2";#N/A,#N/A,FALSE,"SimOut1";#N/A,#N/A,FALSE,"SimOut2";#N/A,#N/A,FALSE,"SimOut3";#N/A,#N/A,FALSE,"SimOut4";#N/A,#N/A,FALSE,"SimOut5"}</definedName>
    <definedName name="OST_SH" localSheetId="86" hidden="1">{#N/A,#N/A,FALSE,"SimInp1";#N/A,#N/A,FALSE,"SimInp2";#N/A,#N/A,FALSE,"SimOut1";#N/A,#N/A,FALSE,"SimOut2";#N/A,#N/A,FALSE,"SimOut3";#N/A,#N/A,FALSE,"SimOut4";#N/A,#N/A,FALSE,"SimOut5"}</definedName>
    <definedName name="OST_SH" localSheetId="95" hidden="1">{#N/A,#N/A,FALSE,"SimInp1";#N/A,#N/A,FALSE,"SimInp2";#N/A,#N/A,FALSE,"SimOut1";#N/A,#N/A,FALSE,"SimOut2";#N/A,#N/A,FALSE,"SimOut3";#N/A,#N/A,FALSE,"SimOut4";#N/A,#N/A,FALSE,"SimOut5"}</definedName>
    <definedName name="OST_SH" localSheetId="96" hidden="1">{#N/A,#N/A,FALSE,"SimInp1";#N/A,#N/A,FALSE,"SimInp2";#N/A,#N/A,FALSE,"SimOut1";#N/A,#N/A,FALSE,"SimOut2";#N/A,#N/A,FALSE,"SimOut3";#N/A,#N/A,FALSE,"SimOut4";#N/A,#N/A,FALSE,"SimOut5"}</definedName>
    <definedName name="OST_SH" localSheetId="100" hidden="1">{#N/A,#N/A,FALSE,"SimInp1";#N/A,#N/A,FALSE,"SimInp2";#N/A,#N/A,FALSE,"SimOut1";#N/A,#N/A,FALSE,"SimOut2";#N/A,#N/A,FALSE,"SimOut3";#N/A,#N/A,FALSE,"SimOut4";#N/A,#N/A,FALSE,"SimOut5"}</definedName>
    <definedName name="OST_SH" localSheetId="102" hidden="1">{#N/A,#N/A,FALSE,"SimInp1";#N/A,#N/A,FALSE,"SimInp2";#N/A,#N/A,FALSE,"SimOut1";#N/A,#N/A,FALSE,"SimOut2";#N/A,#N/A,FALSE,"SimOut3";#N/A,#N/A,FALSE,"SimOut4";#N/A,#N/A,FALSE,"SimOut5"}</definedName>
    <definedName name="OST_SH" localSheetId="103" hidden="1">{#N/A,#N/A,FALSE,"SimInp1";#N/A,#N/A,FALSE,"SimInp2";#N/A,#N/A,FALSE,"SimOut1";#N/A,#N/A,FALSE,"SimOut2";#N/A,#N/A,FALSE,"SimOut3";#N/A,#N/A,FALSE,"SimOut4";#N/A,#N/A,FALSE,"SimOut5"}</definedName>
    <definedName name="OST_SH" localSheetId="104" hidden="1">{#N/A,#N/A,FALSE,"SimInp1";#N/A,#N/A,FALSE,"SimInp2";#N/A,#N/A,FALSE,"SimOut1";#N/A,#N/A,FALSE,"SimOut2";#N/A,#N/A,FALSE,"SimOut3";#N/A,#N/A,FALSE,"SimOut4";#N/A,#N/A,FALSE,"SimOut5"}</definedName>
    <definedName name="OST_SH" localSheetId="105" hidden="1">{#N/A,#N/A,FALSE,"SimInp1";#N/A,#N/A,FALSE,"SimInp2";#N/A,#N/A,FALSE,"SimOut1";#N/A,#N/A,FALSE,"SimOut2";#N/A,#N/A,FALSE,"SimOut3";#N/A,#N/A,FALSE,"SimOut4";#N/A,#N/A,FALSE,"SimOut5"}</definedName>
    <definedName name="OST_SH" localSheetId="18" hidden="1">{#N/A,#N/A,FALSE,"SimInp1";#N/A,#N/A,FALSE,"SimInp2";#N/A,#N/A,FALSE,"SimOut1";#N/A,#N/A,FALSE,"SimOut2";#N/A,#N/A,FALSE,"SimOut3";#N/A,#N/A,FALSE,"SimOut4";#N/A,#N/A,FALSE,"SimOut5"}</definedName>
    <definedName name="OST_SH" localSheetId="19" hidden="1">{#N/A,#N/A,FALSE,"SimInp1";#N/A,#N/A,FALSE,"SimInp2";#N/A,#N/A,FALSE,"SimOut1";#N/A,#N/A,FALSE,"SimOut2";#N/A,#N/A,FALSE,"SimOut3";#N/A,#N/A,FALSE,"SimOut4";#N/A,#N/A,FALSE,"SimOut5"}</definedName>
    <definedName name="OST_SH" localSheetId="74" hidden="1">{#N/A,#N/A,FALSE,"SimInp1";#N/A,#N/A,FALSE,"SimInp2";#N/A,#N/A,FALSE,"SimOut1";#N/A,#N/A,FALSE,"SimOut2";#N/A,#N/A,FALSE,"SimOut3";#N/A,#N/A,FALSE,"SimOut4";#N/A,#N/A,FALSE,"SimOut5"}</definedName>
    <definedName name="OST_SH" localSheetId="111"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35" hidden="1">{#N/A,#N/A,FALSE,"SimInp1";#N/A,#N/A,FALSE,"SimInp2";#N/A,#N/A,FALSE,"SimOut1";#N/A,#N/A,FALSE,"SimOut2";#N/A,#N/A,FALSE,"SimOut3";#N/A,#N/A,FALSE,"SimOut4";#N/A,#N/A,FALSE,"SimOut5"}</definedName>
    <definedName name="OST_SH_2" localSheetId="36" hidden="1">{#N/A,#N/A,FALSE,"SimInp1";#N/A,#N/A,FALSE,"SimInp2";#N/A,#N/A,FALSE,"SimOut1";#N/A,#N/A,FALSE,"SimOut2";#N/A,#N/A,FALSE,"SimOut3";#N/A,#N/A,FALSE,"SimOut4";#N/A,#N/A,FALSE,"SimOut5"}</definedName>
    <definedName name="OST_SH_2" localSheetId="37" hidden="1">{#N/A,#N/A,FALSE,"SimInp1";#N/A,#N/A,FALSE,"SimInp2";#N/A,#N/A,FALSE,"SimOut1";#N/A,#N/A,FALSE,"SimOut2";#N/A,#N/A,FALSE,"SimOut3";#N/A,#N/A,FALSE,"SimOut4";#N/A,#N/A,FALSE,"SimOut5"}</definedName>
    <definedName name="OST_SH_2" localSheetId="38" hidden="1">{#N/A,#N/A,FALSE,"SimInp1";#N/A,#N/A,FALSE,"SimInp2";#N/A,#N/A,FALSE,"SimOut1";#N/A,#N/A,FALSE,"SimOut2";#N/A,#N/A,FALSE,"SimOut3";#N/A,#N/A,FALSE,"SimOut4";#N/A,#N/A,FALSE,"SimOut5"}</definedName>
    <definedName name="OST_SH_2" localSheetId="39" hidden="1">{#N/A,#N/A,FALSE,"SimInp1";#N/A,#N/A,FALSE,"SimInp2";#N/A,#N/A,FALSE,"SimOut1";#N/A,#N/A,FALSE,"SimOut2";#N/A,#N/A,FALSE,"SimOut3";#N/A,#N/A,FALSE,"SimOut4";#N/A,#N/A,FALSE,"SimOut5"}</definedName>
    <definedName name="OST_SH_2" localSheetId="40" hidden="1">{#N/A,#N/A,FALSE,"SimInp1";#N/A,#N/A,FALSE,"SimInp2";#N/A,#N/A,FALSE,"SimOut1";#N/A,#N/A,FALSE,"SimOut2";#N/A,#N/A,FALSE,"SimOut3";#N/A,#N/A,FALSE,"SimOut4";#N/A,#N/A,FALSE,"SimOut5"}</definedName>
    <definedName name="OST_SH_2" localSheetId="41" hidden="1">{#N/A,#N/A,FALSE,"SimInp1";#N/A,#N/A,FALSE,"SimInp2";#N/A,#N/A,FALSE,"SimOut1";#N/A,#N/A,FALSE,"SimOut2";#N/A,#N/A,FALSE,"SimOut3";#N/A,#N/A,FALSE,"SimOut4";#N/A,#N/A,FALSE,"SimOut5"}</definedName>
    <definedName name="OST_SH_2" localSheetId="42" hidden="1">{#N/A,#N/A,FALSE,"SimInp1";#N/A,#N/A,FALSE,"SimInp2";#N/A,#N/A,FALSE,"SimOut1";#N/A,#N/A,FALSE,"SimOut2";#N/A,#N/A,FALSE,"SimOut3";#N/A,#N/A,FALSE,"SimOut4";#N/A,#N/A,FALSE,"SimOut5"}</definedName>
    <definedName name="OST_SH_2" localSheetId="47" hidden="1">{#N/A,#N/A,FALSE,"SimInp1";#N/A,#N/A,FALSE,"SimInp2";#N/A,#N/A,FALSE,"SimOut1";#N/A,#N/A,FALSE,"SimOut2";#N/A,#N/A,FALSE,"SimOut3";#N/A,#N/A,FALSE,"SimOut4";#N/A,#N/A,FALSE,"SimOut5"}</definedName>
    <definedName name="OST_SH_2" localSheetId="53" hidden="1">{#N/A,#N/A,FALSE,"SimInp1";#N/A,#N/A,FALSE,"SimInp2";#N/A,#N/A,FALSE,"SimOut1";#N/A,#N/A,FALSE,"SimOut2";#N/A,#N/A,FALSE,"SimOut3";#N/A,#N/A,FALSE,"SimOut4";#N/A,#N/A,FALSE,"SimOut5"}</definedName>
    <definedName name="OST_SH_2" localSheetId="81" hidden="1">{#N/A,#N/A,FALSE,"SimInp1";#N/A,#N/A,FALSE,"SimInp2";#N/A,#N/A,FALSE,"SimOut1";#N/A,#N/A,FALSE,"SimOut2";#N/A,#N/A,FALSE,"SimOut3";#N/A,#N/A,FALSE,"SimOut4";#N/A,#N/A,FALSE,"SimOut5"}</definedName>
    <definedName name="OST_SH_2" localSheetId="96" hidden="1">{#N/A,#N/A,FALSE,"SimInp1";#N/A,#N/A,FALSE,"SimInp2";#N/A,#N/A,FALSE,"SimOut1";#N/A,#N/A,FALSE,"SimOut2";#N/A,#N/A,FALSE,"SimOut3";#N/A,#N/A,FALSE,"SimOut4";#N/A,#N/A,FALSE,"SimOut5"}</definedName>
    <definedName name="OST_SH_2" localSheetId="100" hidden="1">{#N/A,#N/A,FALSE,"SimInp1";#N/A,#N/A,FALSE,"SimInp2";#N/A,#N/A,FALSE,"SimOut1";#N/A,#N/A,FALSE,"SimOut2";#N/A,#N/A,FALSE,"SimOut3";#N/A,#N/A,FALSE,"SimOut4";#N/A,#N/A,FALSE,"SimOut5"}</definedName>
    <definedName name="OST_SH_2" localSheetId="103" hidden="1">{#N/A,#N/A,FALSE,"SimInp1";#N/A,#N/A,FALSE,"SimInp2";#N/A,#N/A,FALSE,"SimOut1";#N/A,#N/A,FALSE,"SimOut2";#N/A,#N/A,FALSE,"SimOut3";#N/A,#N/A,FALSE,"SimOut4";#N/A,#N/A,FALSE,"SimOut5"}</definedName>
    <definedName name="OST_SH_2" localSheetId="74"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35" hidden="1">{#N/A,#N/A,FALSE,"SimInp1";#N/A,#N/A,FALSE,"SimInp2";#N/A,#N/A,FALSE,"SimOut1";#N/A,#N/A,FALSE,"SimOut2";#N/A,#N/A,FALSE,"SimOut3";#N/A,#N/A,FALSE,"SimOut4";#N/A,#N/A,FALSE,"SimOut5"}</definedName>
    <definedName name="OST_SH_2_1" localSheetId="36" hidden="1">{#N/A,#N/A,FALSE,"SimInp1";#N/A,#N/A,FALSE,"SimInp2";#N/A,#N/A,FALSE,"SimOut1";#N/A,#N/A,FALSE,"SimOut2";#N/A,#N/A,FALSE,"SimOut3";#N/A,#N/A,FALSE,"SimOut4";#N/A,#N/A,FALSE,"SimOut5"}</definedName>
    <definedName name="OST_SH_2_1" localSheetId="37" hidden="1">{#N/A,#N/A,FALSE,"SimInp1";#N/A,#N/A,FALSE,"SimInp2";#N/A,#N/A,FALSE,"SimOut1";#N/A,#N/A,FALSE,"SimOut2";#N/A,#N/A,FALSE,"SimOut3";#N/A,#N/A,FALSE,"SimOut4";#N/A,#N/A,FALSE,"SimOut5"}</definedName>
    <definedName name="OST_SH_2_1" localSheetId="38" hidden="1">{#N/A,#N/A,FALSE,"SimInp1";#N/A,#N/A,FALSE,"SimInp2";#N/A,#N/A,FALSE,"SimOut1";#N/A,#N/A,FALSE,"SimOut2";#N/A,#N/A,FALSE,"SimOut3";#N/A,#N/A,FALSE,"SimOut4";#N/A,#N/A,FALSE,"SimOut5"}</definedName>
    <definedName name="OST_SH_2_1" localSheetId="39" hidden="1">{#N/A,#N/A,FALSE,"SimInp1";#N/A,#N/A,FALSE,"SimInp2";#N/A,#N/A,FALSE,"SimOut1";#N/A,#N/A,FALSE,"SimOut2";#N/A,#N/A,FALSE,"SimOut3";#N/A,#N/A,FALSE,"SimOut4";#N/A,#N/A,FALSE,"SimOut5"}</definedName>
    <definedName name="OST_SH_2_1" localSheetId="40" hidden="1">{#N/A,#N/A,FALSE,"SimInp1";#N/A,#N/A,FALSE,"SimInp2";#N/A,#N/A,FALSE,"SimOut1";#N/A,#N/A,FALSE,"SimOut2";#N/A,#N/A,FALSE,"SimOut3";#N/A,#N/A,FALSE,"SimOut4";#N/A,#N/A,FALSE,"SimOut5"}</definedName>
    <definedName name="OST_SH_2_1" localSheetId="41" hidden="1">{#N/A,#N/A,FALSE,"SimInp1";#N/A,#N/A,FALSE,"SimInp2";#N/A,#N/A,FALSE,"SimOut1";#N/A,#N/A,FALSE,"SimOut2";#N/A,#N/A,FALSE,"SimOut3";#N/A,#N/A,FALSE,"SimOut4";#N/A,#N/A,FALSE,"SimOut5"}</definedName>
    <definedName name="OST_SH_2_1" localSheetId="42" hidden="1">{#N/A,#N/A,FALSE,"SimInp1";#N/A,#N/A,FALSE,"SimInp2";#N/A,#N/A,FALSE,"SimOut1";#N/A,#N/A,FALSE,"SimOut2";#N/A,#N/A,FALSE,"SimOut3";#N/A,#N/A,FALSE,"SimOut4";#N/A,#N/A,FALSE,"SimOut5"}</definedName>
    <definedName name="OST_SH_2_1" localSheetId="47" hidden="1">{#N/A,#N/A,FALSE,"SimInp1";#N/A,#N/A,FALSE,"SimInp2";#N/A,#N/A,FALSE,"SimOut1";#N/A,#N/A,FALSE,"SimOut2";#N/A,#N/A,FALSE,"SimOut3";#N/A,#N/A,FALSE,"SimOut4";#N/A,#N/A,FALSE,"SimOut5"}</definedName>
    <definedName name="OST_SH_2_1" localSheetId="53" hidden="1">{#N/A,#N/A,FALSE,"SimInp1";#N/A,#N/A,FALSE,"SimInp2";#N/A,#N/A,FALSE,"SimOut1";#N/A,#N/A,FALSE,"SimOut2";#N/A,#N/A,FALSE,"SimOut3";#N/A,#N/A,FALSE,"SimOut4";#N/A,#N/A,FALSE,"SimOut5"}</definedName>
    <definedName name="OST_SH_2_1" localSheetId="81" hidden="1">{#N/A,#N/A,FALSE,"SimInp1";#N/A,#N/A,FALSE,"SimInp2";#N/A,#N/A,FALSE,"SimOut1";#N/A,#N/A,FALSE,"SimOut2";#N/A,#N/A,FALSE,"SimOut3";#N/A,#N/A,FALSE,"SimOut4";#N/A,#N/A,FALSE,"SimOut5"}</definedName>
    <definedName name="OST_SH_2_1" localSheetId="96" hidden="1">{#N/A,#N/A,FALSE,"SimInp1";#N/A,#N/A,FALSE,"SimInp2";#N/A,#N/A,FALSE,"SimOut1";#N/A,#N/A,FALSE,"SimOut2";#N/A,#N/A,FALSE,"SimOut3";#N/A,#N/A,FALSE,"SimOut4";#N/A,#N/A,FALSE,"SimOut5"}</definedName>
    <definedName name="OST_SH_2_1" localSheetId="100" hidden="1">{#N/A,#N/A,FALSE,"SimInp1";#N/A,#N/A,FALSE,"SimInp2";#N/A,#N/A,FALSE,"SimOut1";#N/A,#N/A,FALSE,"SimOut2";#N/A,#N/A,FALSE,"SimOut3";#N/A,#N/A,FALSE,"SimOut4";#N/A,#N/A,FALSE,"SimOut5"}</definedName>
    <definedName name="OST_SH_2_1" localSheetId="103" hidden="1">{#N/A,#N/A,FALSE,"SimInp1";#N/A,#N/A,FALSE,"SimInp2";#N/A,#N/A,FALSE,"SimOut1";#N/A,#N/A,FALSE,"SimOut2";#N/A,#N/A,FALSE,"SimOut3";#N/A,#N/A,FALSE,"SimOut4";#N/A,#N/A,FALSE,"SimOut5"}</definedName>
    <definedName name="OST_SH_2_1" localSheetId="74"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q" localSheetId="1" hidden="1">{#N/A,#N/A,FALSE,"т02бд"}</definedName>
    <definedName name="q" localSheetId="2" hidden="1">{#N/A,#N/A,FALSE,"т02бд"}</definedName>
    <definedName name="q" localSheetId="22" hidden="1">{#N/A,#N/A,FALSE,"т02бд"}</definedName>
    <definedName name="q" localSheetId="25" hidden="1">{#N/A,#N/A,FALSE,"т02бд"}</definedName>
    <definedName name="q" localSheetId="26" hidden="1">{#N/A,#N/A,FALSE,"т02бд"}</definedName>
    <definedName name="q" localSheetId="28" hidden="1">{#N/A,#N/A,FALSE,"т02бд"}</definedName>
    <definedName name="q" localSheetId="29" hidden="1">{#N/A,#N/A,FALSE,"т02бд"}</definedName>
    <definedName name="q" localSheetId="35" hidden="1">{#N/A,#N/A,FALSE,"т02бд"}</definedName>
    <definedName name="q" localSheetId="36" hidden="1">{#N/A,#N/A,FALSE,"т02бд"}</definedName>
    <definedName name="q" localSheetId="37" hidden="1">{#N/A,#N/A,FALSE,"т02бд"}</definedName>
    <definedName name="q" localSheetId="38" hidden="1">{#N/A,#N/A,FALSE,"т02бд"}</definedName>
    <definedName name="q" localSheetId="39" hidden="1">{#N/A,#N/A,FALSE,"т02бд"}</definedName>
    <definedName name="q" localSheetId="40" hidden="1">{#N/A,#N/A,FALSE,"т02бд"}</definedName>
    <definedName name="q" localSheetId="41" hidden="1">{#N/A,#N/A,FALSE,"т02бд"}</definedName>
    <definedName name="q" localSheetId="42" hidden="1">{#N/A,#N/A,FALSE,"т02бд"}</definedName>
    <definedName name="q" localSheetId="47" hidden="1">{#N/A,#N/A,FALSE,"т02бд"}</definedName>
    <definedName name="q" localSheetId="53" hidden="1">{#N/A,#N/A,FALSE,"т02бд"}</definedName>
    <definedName name="q" localSheetId="54" hidden="1">{#N/A,#N/A,FALSE,"т02бд"}</definedName>
    <definedName name="q" localSheetId="55" hidden="1">{#N/A,#N/A,FALSE,"т02бд"}</definedName>
    <definedName name="q" localSheetId="56" hidden="1">{#N/A,#N/A,FALSE,"т02бд"}</definedName>
    <definedName name="q" localSheetId="57" hidden="1">{#N/A,#N/A,FALSE,"т02бд"}</definedName>
    <definedName name="q" localSheetId="58" hidden="1">{#N/A,#N/A,FALSE,"т02бд"}</definedName>
    <definedName name="q" localSheetId="59" hidden="1">{#N/A,#N/A,FALSE,"т02бд"}</definedName>
    <definedName name="q" localSheetId="61" hidden="1">{#N/A,#N/A,FALSE,"т02бд"}</definedName>
    <definedName name="q" localSheetId="62" hidden="1">{#N/A,#N/A,FALSE,"т02бд"}</definedName>
    <definedName name="q" localSheetId="63" hidden="1">{#N/A,#N/A,FALSE,"т02бд"}</definedName>
    <definedName name="q" localSheetId="84" hidden="1">{#N/A,#N/A,FALSE,"т02бд"}</definedName>
    <definedName name="q" localSheetId="85" hidden="1">{#N/A,#N/A,FALSE,"т02бд"}</definedName>
    <definedName name="q" localSheetId="76" hidden="1">{#N/A,#N/A,FALSE,"т02бд"}</definedName>
    <definedName name="q" localSheetId="78" hidden="1">{#N/A,#N/A,FALSE,"т02бд"}</definedName>
    <definedName name="q" localSheetId="80" hidden="1">{#N/A,#N/A,FALSE,"т02бд"}</definedName>
    <definedName name="q" localSheetId="81" hidden="1">{#N/A,#N/A,FALSE,"т02бд"}</definedName>
    <definedName name="q" localSheetId="82" hidden="1">{#N/A,#N/A,FALSE,"т02бд"}</definedName>
    <definedName name="q" localSheetId="83" hidden="1">{#N/A,#N/A,FALSE,"т02бд"}</definedName>
    <definedName name="q" localSheetId="86" hidden="1">{#N/A,#N/A,FALSE,"т02бд"}</definedName>
    <definedName name="q" localSheetId="95" hidden="1">{#N/A,#N/A,FALSE,"т02бд"}</definedName>
    <definedName name="q" localSheetId="96" hidden="1">{#N/A,#N/A,FALSE,"т02бд"}</definedName>
    <definedName name="q" localSheetId="100" hidden="1">{#N/A,#N/A,FALSE,"т02бд"}</definedName>
    <definedName name="q" localSheetId="102" hidden="1">{#N/A,#N/A,FALSE,"т02бд"}</definedName>
    <definedName name="q" localSheetId="103" hidden="1">{#N/A,#N/A,FALSE,"т02бд"}</definedName>
    <definedName name="q" localSheetId="104" hidden="1">{#N/A,#N/A,FALSE,"т02бд"}</definedName>
    <definedName name="q" localSheetId="105" hidden="1">{#N/A,#N/A,FALSE,"т02бд"}</definedName>
    <definedName name="q" localSheetId="18" hidden="1">{#N/A,#N/A,FALSE,"т02бд"}</definedName>
    <definedName name="q" localSheetId="19" hidden="1">{#N/A,#N/A,FALSE,"т02бд"}</definedName>
    <definedName name="q" localSheetId="74" hidden="1">{#N/A,#N/A,FALSE,"т02бд"}</definedName>
    <definedName name="q" localSheetId="111" hidden="1">{#N/A,#N/A,FALSE,"т02бд"}</definedName>
    <definedName name="q" hidden="1">{#N/A,#N/A,FALSE,"т02бд"}</definedName>
    <definedName name="q_2" localSheetId="1" hidden="1">{#N/A,#N/A,FALSE,"т02бд"}</definedName>
    <definedName name="q_2" localSheetId="35" hidden="1">{#N/A,#N/A,FALSE,"т02бд"}</definedName>
    <definedName name="q_2" localSheetId="36" hidden="1">{#N/A,#N/A,FALSE,"т02бд"}</definedName>
    <definedName name="q_2" localSheetId="37" hidden="1">{#N/A,#N/A,FALSE,"т02бд"}</definedName>
    <definedName name="q_2" localSheetId="38" hidden="1">{#N/A,#N/A,FALSE,"т02бд"}</definedName>
    <definedName name="q_2" localSheetId="39" hidden="1">{#N/A,#N/A,FALSE,"т02бд"}</definedName>
    <definedName name="q_2" localSheetId="40" hidden="1">{#N/A,#N/A,FALSE,"т02бд"}</definedName>
    <definedName name="q_2" localSheetId="41" hidden="1">{#N/A,#N/A,FALSE,"т02бд"}</definedName>
    <definedName name="q_2" localSheetId="42" hidden="1">{#N/A,#N/A,FALSE,"т02бд"}</definedName>
    <definedName name="q_2" localSheetId="47" hidden="1">{#N/A,#N/A,FALSE,"т02бд"}</definedName>
    <definedName name="q_2" localSheetId="53" hidden="1">{#N/A,#N/A,FALSE,"т02бд"}</definedName>
    <definedName name="q_2" localSheetId="81" hidden="1">{#N/A,#N/A,FALSE,"т02бд"}</definedName>
    <definedName name="q_2" localSheetId="96" hidden="1">{#N/A,#N/A,FALSE,"т02бд"}</definedName>
    <definedName name="q_2" localSheetId="100" hidden="1">{#N/A,#N/A,FALSE,"т02бд"}</definedName>
    <definedName name="q_2" localSheetId="103" hidden="1">{#N/A,#N/A,FALSE,"т02бд"}</definedName>
    <definedName name="q_2" localSheetId="74" hidden="1">{#N/A,#N/A,FALSE,"т02бд"}</definedName>
    <definedName name="q_2" hidden="1">{#N/A,#N/A,FALSE,"т02бд"}</definedName>
    <definedName name="q_2_1" localSheetId="1" hidden="1">{#N/A,#N/A,FALSE,"т02бд"}</definedName>
    <definedName name="q_2_1" localSheetId="35" hidden="1">{#N/A,#N/A,FALSE,"т02бд"}</definedName>
    <definedName name="q_2_1" localSheetId="36" hidden="1">{#N/A,#N/A,FALSE,"т02бд"}</definedName>
    <definedName name="q_2_1" localSheetId="37" hidden="1">{#N/A,#N/A,FALSE,"т02бд"}</definedName>
    <definedName name="q_2_1" localSheetId="38" hidden="1">{#N/A,#N/A,FALSE,"т02бд"}</definedName>
    <definedName name="q_2_1" localSheetId="39" hidden="1">{#N/A,#N/A,FALSE,"т02бд"}</definedName>
    <definedName name="q_2_1" localSheetId="40" hidden="1">{#N/A,#N/A,FALSE,"т02бд"}</definedName>
    <definedName name="q_2_1" localSheetId="41" hidden="1">{#N/A,#N/A,FALSE,"т02бд"}</definedName>
    <definedName name="q_2_1" localSheetId="42" hidden="1">{#N/A,#N/A,FALSE,"т02бд"}</definedName>
    <definedName name="q_2_1" localSheetId="47" hidden="1">{#N/A,#N/A,FALSE,"т02бд"}</definedName>
    <definedName name="q_2_1" localSheetId="53" hidden="1">{#N/A,#N/A,FALSE,"т02бд"}</definedName>
    <definedName name="q_2_1" localSheetId="81" hidden="1">{#N/A,#N/A,FALSE,"т02бд"}</definedName>
    <definedName name="q_2_1" localSheetId="96" hidden="1">{#N/A,#N/A,FALSE,"т02бд"}</definedName>
    <definedName name="q_2_1" localSheetId="100" hidden="1">{#N/A,#N/A,FALSE,"т02бд"}</definedName>
    <definedName name="q_2_1" localSheetId="103" hidden="1">{#N/A,#N/A,FALSE,"т02бд"}</definedName>
    <definedName name="q_2_1" localSheetId="74" hidden="1">{#N/A,#N/A,FALSE,"т02бд"}</definedName>
    <definedName name="q_2_1" hidden="1">{#N/A,#N/A,FALSE,"т02бд"}</definedName>
    <definedName name="qart" localSheetId="1" hidden="1">{#N/A,#N/A,FALSE,"т04"}</definedName>
    <definedName name="qart" localSheetId="2" hidden="1">{#N/A,#N/A,FALSE,"т04"}</definedName>
    <definedName name="qart" localSheetId="22" hidden="1">{#N/A,#N/A,FALSE,"т04"}</definedName>
    <definedName name="qart" localSheetId="25" hidden="1">{#N/A,#N/A,FALSE,"т04"}</definedName>
    <definedName name="qart" localSheetId="26" hidden="1">{#N/A,#N/A,FALSE,"т04"}</definedName>
    <definedName name="qart" localSheetId="28" hidden="1">{#N/A,#N/A,FALSE,"т04"}</definedName>
    <definedName name="qart" localSheetId="29" hidden="1">{#N/A,#N/A,FALSE,"т04"}</definedName>
    <definedName name="qart" localSheetId="35" hidden="1">{#N/A,#N/A,FALSE,"т04"}</definedName>
    <definedName name="qart" localSheetId="36" hidden="1">{#N/A,#N/A,FALSE,"т04"}</definedName>
    <definedName name="qart" localSheetId="37" hidden="1">{#N/A,#N/A,FALSE,"т04"}</definedName>
    <definedName name="qart" localSheetId="38" hidden="1">{#N/A,#N/A,FALSE,"т04"}</definedName>
    <definedName name="qart" localSheetId="39" hidden="1">{#N/A,#N/A,FALSE,"т04"}</definedName>
    <definedName name="qart" localSheetId="40" hidden="1">{#N/A,#N/A,FALSE,"т04"}</definedName>
    <definedName name="qart" localSheetId="41" hidden="1">{#N/A,#N/A,FALSE,"т04"}</definedName>
    <definedName name="qart" localSheetId="42" hidden="1">{#N/A,#N/A,FALSE,"т04"}</definedName>
    <definedName name="qart" localSheetId="47" hidden="1">{#N/A,#N/A,FALSE,"т04"}</definedName>
    <definedName name="qart" localSheetId="53" hidden="1">{#N/A,#N/A,FALSE,"т04"}</definedName>
    <definedName name="qart" localSheetId="54" hidden="1">{#N/A,#N/A,FALSE,"т04"}</definedName>
    <definedName name="qart" localSheetId="55" hidden="1">{#N/A,#N/A,FALSE,"т04"}</definedName>
    <definedName name="qart" localSheetId="56" hidden="1">{#N/A,#N/A,FALSE,"т04"}</definedName>
    <definedName name="qart" localSheetId="57" hidden="1">{#N/A,#N/A,FALSE,"т04"}</definedName>
    <definedName name="qart" localSheetId="58" hidden="1">{#N/A,#N/A,FALSE,"т04"}</definedName>
    <definedName name="qart" localSheetId="59" hidden="1">{#N/A,#N/A,FALSE,"т04"}</definedName>
    <definedName name="qart" localSheetId="84" hidden="1">{#N/A,#N/A,FALSE,"т04"}</definedName>
    <definedName name="qart" localSheetId="76" hidden="1">{#N/A,#N/A,FALSE,"т04"}</definedName>
    <definedName name="qart" localSheetId="78" hidden="1">{#N/A,#N/A,FALSE,"т04"}</definedName>
    <definedName name="qart" localSheetId="80" hidden="1">{#N/A,#N/A,FALSE,"т04"}</definedName>
    <definedName name="qart" localSheetId="81" hidden="1">{#N/A,#N/A,FALSE,"т04"}</definedName>
    <definedName name="qart" localSheetId="82" hidden="1">{#N/A,#N/A,FALSE,"т04"}</definedName>
    <definedName name="qart" localSheetId="83" hidden="1">{#N/A,#N/A,FALSE,"т04"}</definedName>
    <definedName name="qart" localSheetId="86" hidden="1">{#N/A,#N/A,FALSE,"т04"}</definedName>
    <definedName name="qart" localSheetId="95" hidden="1">{#N/A,#N/A,FALSE,"т04"}</definedName>
    <definedName name="qart" localSheetId="96" hidden="1">{#N/A,#N/A,FALSE,"т04"}</definedName>
    <definedName name="qart" localSheetId="100" hidden="1">{#N/A,#N/A,FALSE,"т04"}</definedName>
    <definedName name="qart" localSheetId="102" hidden="1">{#N/A,#N/A,FALSE,"т04"}</definedName>
    <definedName name="qart" localSheetId="103" hidden="1">{#N/A,#N/A,FALSE,"т04"}</definedName>
    <definedName name="qart" localSheetId="104" hidden="1">{#N/A,#N/A,FALSE,"т04"}</definedName>
    <definedName name="qart" localSheetId="18" hidden="1">{#N/A,#N/A,FALSE,"т04"}</definedName>
    <definedName name="qart" localSheetId="19" hidden="1">{#N/A,#N/A,FALSE,"т04"}</definedName>
    <definedName name="qart" localSheetId="74" hidden="1">{#N/A,#N/A,FALSE,"т04"}</definedName>
    <definedName name="qart" hidden="1">{#N/A,#N/A,FALSE,"т04"}</definedName>
    <definedName name="qart_2" localSheetId="1" hidden="1">{#N/A,#N/A,FALSE,"т04"}</definedName>
    <definedName name="qart_2" localSheetId="35" hidden="1">{#N/A,#N/A,FALSE,"т04"}</definedName>
    <definedName name="qart_2" localSheetId="36" hidden="1">{#N/A,#N/A,FALSE,"т04"}</definedName>
    <definedName name="qart_2" localSheetId="37" hidden="1">{#N/A,#N/A,FALSE,"т04"}</definedName>
    <definedName name="qart_2" localSheetId="38" hidden="1">{#N/A,#N/A,FALSE,"т04"}</definedName>
    <definedName name="qart_2" localSheetId="39" hidden="1">{#N/A,#N/A,FALSE,"т04"}</definedName>
    <definedName name="qart_2" localSheetId="40" hidden="1">{#N/A,#N/A,FALSE,"т04"}</definedName>
    <definedName name="qart_2" localSheetId="41" hidden="1">{#N/A,#N/A,FALSE,"т04"}</definedName>
    <definedName name="qart_2" localSheetId="42" hidden="1">{#N/A,#N/A,FALSE,"т04"}</definedName>
    <definedName name="qart_2" localSheetId="47" hidden="1">{#N/A,#N/A,FALSE,"т04"}</definedName>
    <definedName name="qart_2" localSheetId="53" hidden="1">{#N/A,#N/A,FALSE,"т04"}</definedName>
    <definedName name="qart_2" localSheetId="81" hidden="1">{#N/A,#N/A,FALSE,"т04"}</definedName>
    <definedName name="qart_2" localSheetId="96" hidden="1">{#N/A,#N/A,FALSE,"т04"}</definedName>
    <definedName name="qart_2" localSheetId="100" hidden="1">{#N/A,#N/A,FALSE,"т04"}</definedName>
    <definedName name="qart_2" localSheetId="103" hidden="1">{#N/A,#N/A,FALSE,"т04"}</definedName>
    <definedName name="qart_2" localSheetId="74" hidden="1">{#N/A,#N/A,FALSE,"т04"}</definedName>
    <definedName name="qart_2" hidden="1">{#N/A,#N/A,FALSE,"т04"}</definedName>
    <definedName name="qart_2_1" localSheetId="1" hidden="1">{#N/A,#N/A,FALSE,"т04"}</definedName>
    <definedName name="qart_2_1" localSheetId="35" hidden="1">{#N/A,#N/A,FALSE,"т04"}</definedName>
    <definedName name="qart_2_1" localSheetId="36" hidden="1">{#N/A,#N/A,FALSE,"т04"}</definedName>
    <definedName name="qart_2_1" localSheetId="37" hidden="1">{#N/A,#N/A,FALSE,"т04"}</definedName>
    <definedName name="qart_2_1" localSheetId="38" hidden="1">{#N/A,#N/A,FALSE,"т04"}</definedName>
    <definedName name="qart_2_1" localSheetId="39" hidden="1">{#N/A,#N/A,FALSE,"т04"}</definedName>
    <definedName name="qart_2_1" localSheetId="40" hidden="1">{#N/A,#N/A,FALSE,"т04"}</definedName>
    <definedName name="qart_2_1" localSheetId="41" hidden="1">{#N/A,#N/A,FALSE,"т04"}</definedName>
    <definedName name="qart_2_1" localSheetId="42" hidden="1">{#N/A,#N/A,FALSE,"т04"}</definedName>
    <definedName name="qart_2_1" localSheetId="47" hidden="1">{#N/A,#N/A,FALSE,"т04"}</definedName>
    <definedName name="qart_2_1" localSheetId="53" hidden="1">{#N/A,#N/A,FALSE,"т04"}</definedName>
    <definedName name="qart_2_1" localSheetId="81" hidden="1">{#N/A,#N/A,FALSE,"т04"}</definedName>
    <definedName name="qart_2_1" localSheetId="96" hidden="1">{#N/A,#N/A,FALSE,"т04"}</definedName>
    <definedName name="qart_2_1" localSheetId="100" hidden="1">{#N/A,#N/A,FALSE,"т04"}</definedName>
    <definedName name="qart_2_1" localSheetId="103" hidden="1">{#N/A,#N/A,FALSE,"т04"}</definedName>
    <definedName name="qart_2_1" localSheetId="74" hidden="1">{#N/A,#N/A,FALSE,"т04"}</definedName>
    <definedName name="qart_2_1" hidden="1">{#N/A,#N/A,FALSE,"т04"}</definedName>
    <definedName name="qq" localSheetId="1" hidden="1">{#N/A,#N/A,FALSE,"т02бд"}</definedName>
    <definedName name="qq" localSheetId="2" hidden="1">{#N/A,#N/A,FALSE,"т02бд"}</definedName>
    <definedName name="qq" localSheetId="22" hidden="1">{#N/A,#N/A,FALSE,"т02бд"}</definedName>
    <definedName name="qq" localSheetId="25" hidden="1">{#N/A,#N/A,FALSE,"т02бд"}</definedName>
    <definedName name="qq" localSheetId="26" hidden="1">{#N/A,#N/A,FALSE,"т02бд"}</definedName>
    <definedName name="qq" localSheetId="28" hidden="1">{#N/A,#N/A,FALSE,"т02бд"}</definedName>
    <definedName name="qq" localSheetId="29" hidden="1">{#N/A,#N/A,FALSE,"т02бд"}</definedName>
    <definedName name="qq" localSheetId="35" hidden="1">{#N/A,#N/A,FALSE,"т02бд"}</definedName>
    <definedName name="qq" localSheetId="36" hidden="1">{#N/A,#N/A,FALSE,"т02бд"}</definedName>
    <definedName name="qq" localSheetId="37" hidden="1">{#N/A,#N/A,FALSE,"т02бд"}</definedName>
    <definedName name="qq" localSheetId="38" hidden="1">{#N/A,#N/A,FALSE,"т02бд"}</definedName>
    <definedName name="qq" localSheetId="39" hidden="1">{#N/A,#N/A,FALSE,"т02бд"}</definedName>
    <definedName name="qq" localSheetId="40" hidden="1">{#N/A,#N/A,FALSE,"т02бд"}</definedName>
    <definedName name="qq" localSheetId="41" hidden="1">{#N/A,#N/A,FALSE,"т02бд"}</definedName>
    <definedName name="qq" localSheetId="42" hidden="1">{#N/A,#N/A,FALSE,"т02бд"}</definedName>
    <definedName name="qq" localSheetId="47" hidden="1">{#N/A,#N/A,FALSE,"т02бд"}</definedName>
    <definedName name="qq" localSheetId="53" hidden="1">{#N/A,#N/A,FALSE,"т02бд"}</definedName>
    <definedName name="qq" localSheetId="54" hidden="1">{#N/A,#N/A,FALSE,"т02бд"}</definedName>
    <definedName name="qq" localSheetId="55" hidden="1">{#N/A,#N/A,FALSE,"т02бд"}</definedName>
    <definedName name="qq" localSheetId="56" hidden="1">{#N/A,#N/A,FALSE,"т02бд"}</definedName>
    <definedName name="qq" localSheetId="57" hidden="1">{#N/A,#N/A,FALSE,"т02бд"}</definedName>
    <definedName name="qq" localSheetId="58" hidden="1">{#N/A,#N/A,FALSE,"т02бд"}</definedName>
    <definedName name="qq" localSheetId="59" hidden="1">{#N/A,#N/A,FALSE,"т02бд"}</definedName>
    <definedName name="qq" localSheetId="61" hidden="1">{#N/A,#N/A,FALSE,"т02бд"}</definedName>
    <definedName name="qq" localSheetId="62" hidden="1">{#N/A,#N/A,FALSE,"т02бд"}</definedName>
    <definedName name="qq" localSheetId="63" hidden="1">{#N/A,#N/A,FALSE,"т02бд"}</definedName>
    <definedName name="qq" localSheetId="84" hidden="1">{#N/A,#N/A,FALSE,"т02бд"}</definedName>
    <definedName name="qq" localSheetId="85" hidden="1">{#N/A,#N/A,FALSE,"т02бд"}</definedName>
    <definedName name="qq" localSheetId="76" hidden="1">{#N/A,#N/A,FALSE,"т02бд"}</definedName>
    <definedName name="qq" localSheetId="78" hidden="1">{#N/A,#N/A,FALSE,"т02бд"}</definedName>
    <definedName name="qq" localSheetId="80" hidden="1">{#N/A,#N/A,FALSE,"т02бд"}</definedName>
    <definedName name="qq" localSheetId="81" hidden="1">{#N/A,#N/A,FALSE,"т02бд"}</definedName>
    <definedName name="qq" localSheetId="82" hidden="1">{#N/A,#N/A,FALSE,"т02бд"}</definedName>
    <definedName name="qq" localSheetId="83" hidden="1">{#N/A,#N/A,FALSE,"т02бд"}</definedName>
    <definedName name="qq" localSheetId="86" hidden="1">{#N/A,#N/A,FALSE,"т02бд"}</definedName>
    <definedName name="qq" localSheetId="95" hidden="1">{#N/A,#N/A,FALSE,"т02бд"}</definedName>
    <definedName name="qq" localSheetId="96" hidden="1">{#N/A,#N/A,FALSE,"т02бд"}</definedName>
    <definedName name="qq" localSheetId="100" hidden="1">{#N/A,#N/A,FALSE,"т02бд"}</definedName>
    <definedName name="qq" localSheetId="102" hidden="1">{#N/A,#N/A,FALSE,"т02бд"}</definedName>
    <definedName name="qq" localSheetId="103" hidden="1">{#N/A,#N/A,FALSE,"т02бд"}</definedName>
    <definedName name="qq" localSheetId="104" hidden="1">{#N/A,#N/A,FALSE,"т02бд"}</definedName>
    <definedName name="qq" localSheetId="105" hidden="1">{#N/A,#N/A,FALSE,"т02бд"}</definedName>
    <definedName name="qq" localSheetId="18" hidden="1">{#N/A,#N/A,FALSE,"т02бд"}</definedName>
    <definedName name="qq" localSheetId="19" hidden="1">{#N/A,#N/A,FALSE,"т02бд"}</definedName>
    <definedName name="qq" localSheetId="74" hidden="1">{#N/A,#N/A,FALSE,"т02бд"}</definedName>
    <definedName name="qq" localSheetId="111" hidden="1">{#N/A,#N/A,FALSE,"т02бд"}</definedName>
    <definedName name="qq" hidden="1">{#N/A,#N/A,FALSE,"т02бд"}</definedName>
    <definedName name="qq_2" localSheetId="1" hidden="1">{#N/A,#N/A,FALSE,"т02бд"}</definedName>
    <definedName name="qq_2" localSheetId="35" hidden="1">{#N/A,#N/A,FALSE,"т02бд"}</definedName>
    <definedName name="qq_2" localSheetId="36" hidden="1">{#N/A,#N/A,FALSE,"т02бд"}</definedName>
    <definedName name="qq_2" localSheetId="37" hidden="1">{#N/A,#N/A,FALSE,"т02бд"}</definedName>
    <definedName name="qq_2" localSheetId="38" hidden="1">{#N/A,#N/A,FALSE,"т02бд"}</definedName>
    <definedName name="qq_2" localSheetId="39" hidden="1">{#N/A,#N/A,FALSE,"т02бд"}</definedName>
    <definedName name="qq_2" localSheetId="40" hidden="1">{#N/A,#N/A,FALSE,"т02бд"}</definedName>
    <definedName name="qq_2" localSheetId="41" hidden="1">{#N/A,#N/A,FALSE,"т02бд"}</definedName>
    <definedName name="qq_2" localSheetId="42" hidden="1">{#N/A,#N/A,FALSE,"т02бд"}</definedName>
    <definedName name="qq_2" localSheetId="47" hidden="1">{#N/A,#N/A,FALSE,"т02бд"}</definedName>
    <definedName name="qq_2" localSheetId="53" hidden="1">{#N/A,#N/A,FALSE,"т02бд"}</definedName>
    <definedName name="qq_2" localSheetId="81" hidden="1">{#N/A,#N/A,FALSE,"т02бд"}</definedName>
    <definedName name="qq_2" localSheetId="96" hidden="1">{#N/A,#N/A,FALSE,"т02бд"}</definedName>
    <definedName name="qq_2" localSheetId="100" hidden="1">{#N/A,#N/A,FALSE,"т02бд"}</definedName>
    <definedName name="qq_2" localSheetId="103" hidden="1">{#N/A,#N/A,FALSE,"т02бд"}</definedName>
    <definedName name="qq_2" localSheetId="74" hidden="1">{#N/A,#N/A,FALSE,"т02бд"}</definedName>
    <definedName name="qq_2" hidden="1">{#N/A,#N/A,FALSE,"т02бд"}</definedName>
    <definedName name="qq_2_1" localSheetId="1" hidden="1">{#N/A,#N/A,FALSE,"т02бд"}</definedName>
    <definedName name="qq_2_1" localSheetId="35" hidden="1">{#N/A,#N/A,FALSE,"т02бд"}</definedName>
    <definedName name="qq_2_1" localSheetId="36" hidden="1">{#N/A,#N/A,FALSE,"т02бд"}</definedName>
    <definedName name="qq_2_1" localSheetId="37" hidden="1">{#N/A,#N/A,FALSE,"т02бд"}</definedName>
    <definedName name="qq_2_1" localSheetId="38" hidden="1">{#N/A,#N/A,FALSE,"т02бд"}</definedName>
    <definedName name="qq_2_1" localSheetId="39" hidden="1">{#N/A,#N/A,FALSE,"т02бд"}</definedName>
    <definedName name="qq_2_1" localSheetId="40" hidden="1">{#N/A,#N/A,FALSE,"т02бд"}</definedName>
    <definedName name="qq_2_1" localSheetId="41" hidden="1">{#N/A,#N/A,FALSE,"т02бд"}</definedName>
    <definedName name="qq_2_1" localSheetId="42" hidden="1">{#N/A,#N/A,FALSE,"т02бд"}</definedName>
    <definedName name="qq_2_1" localSheetId="47" hidden="1">{#N/A,#N/A,FALSE,"т02бд"}</definedName>
    <definedName name="qq_2_1" localSheetId="53" hidden="1">{#N/A,#N/A,FALSE,"т02бд"}</definedName>
    <definedName name="qq_2_1" localSheetId="81" hidden="1">{#N/A,#N/A,FALSE,"т02бд"}</definedName>
    <definedName name="qq_2_1" localSheetId="96" hidden="1">{#N/A,#N/A,FALSE,"т02бд"}</definedName>
    <definedName name="qq_2_1" localSheetId="100" hidden="1">{#N/A,#N/A,FALSE,"т02бд"}</definedName>
    <definedName name="qq_2_1" localSheetId="103" hidden="1">{#N/A,#N/A,FALSE,"т02бд"}</definedName>
    <definedName name="qq_2_1" localSheetId="74" hidden="1">{#N/A,#N/A,FALSE,"т02бд"}</definedName>
    <definedName name="qq_2_1" hidden="1">{#N/A,#N/A,FALSE,"т02бд"}</definedName>
    <definedName name="qqq" localSheetId="1" hidden="1">{#N/A,#N/A,FALSE,"т02бд"}</definedName>
    <definedName name="qqq" localSheetId="2" hidden="1">{#N/A,#N/A,FALSE,"т02бд"}</definedName>
    <definedName name="qqq" localSheetId="22" hidden="1">{#N/A,#N/A,FALSE,"т02бд"}</definedName>
    <definedName name="qqq" localSheetId="25" hidden="1">{#N/A,#N/A,FALSE,"т02бд"}</definedName>
    <definedName name="qqq" localSheetId="26" hidden="1">{#N/A,#N/A,FALSE,"т02бд"}</definedName>
    <definedName name="qqq" localSheetId="28" hidden="1">{#N/A,#N/A,FALSE,"т02бд"}</definedName>
    <definedName name="qqq" localSheetId="29" hidden="1">{#N/A,#N/A,FALSE,"т02бд"}</definedName>
    <definedName name="qqq" localSheetId="35" hidden="1">{#N/A,#N/A,FALSE,"т02бд"}</definedName>
    <definedName name="qqq" localSheetId="36" hidden="1">{#N/A,#N/A,FALSE,"т02бд"}</definedName>
    <definedName name="qqq" localSheetId="37" hidden="1">{#N/A,#N/A,FALSE,"т02бд"}</definedName>
    <definedName name="qqq" localSheetId="38" hidden="1">{#N/A,#N/A,FALSE,"т02бд"}</definedName>
    <definedName name="qqq" localSheetId="39" hidden="1">{#N/A,#N/A,FALSE,"т02бд"}</definedName>
    <definedName name="qqq" localSheetId="40" hidden="1">{#N/A,#N/A,FALSE,"т02бд"}</definedName>
    <definedName name="qqq" localSheetId="41" hidden="1">{#N/A,#N/A,FALSE,"т02бд"}</definedName>
    <definedName name="qqq" localSheetId="42" hidden="1">{#N/A,#N/A,FALSE,"т02бд"}</definedName>
    <definedName name="qqq" localSheetId="47" hidden="1">{#N/A,#N/A,FALSE,"т02бд"}</definedName>
    <definedName name="qqq" localSheetId="53" hidden="1">{#N/A,#N/A,FALSE,"т02бд"}</definedName>
    <definedName name="qqq" localSheetId="54" hidden="1">{#N/A,#N/A,FALSE,"т02бд"}</definedName>
    <definedName name="qqq" localSheetId="55" hidden="1">{#N/A,#N/A,FALSE,"т02бд"}</definedName>
    <definedName name="qqq" localSheetId="56" hidden="1">{#N/A,#N/A,FALSE,"т02бд"}</definedName>
    <definedName name="qqq" localSheetId="57" hidden="1">{#N/A,#N/A,FALSE,"т02бд"}</definedName>
    <definedName name="qqq" localSheetId="58" hidden="1">{#N/A,#N/A,FALSE,"т02бд"}</definedName>
    <definedName name="qqq" localSheetId="59" hidden="1">{#N/A,#N/A,FALSE,"т02бд"}</definedName>
    <definedName name="qqq" localSheetId="61" hidden="1">{#N/A,#N/A,FALSE,"т02бд"}</definedName>
    <definedName name="qqq" localSheetId="62" hidden="1">{#N/A,#N/A,FALSE,"т02бд"}</definedName>
    <definedName name="qqq" localSheetId="63" hidden="1">{#N/A,#N/A,FALSE,"т02бд"}</definedName>
    <definedName name="qqq" localSheetId="84" hidden="1">{#N/A,#N/A,FALSE,"т02бд"}</definedName>
    <definedName name="qqq" localSheetId="85" hidden="1">{#N/A,#N/A,FALSE,"т02бд"}</definedName>
    <definedName name="qqq" localSheetId="76" hidden="1">{#N/A,#N/A,FALSE,"т02бд"}</definedName>
    <definedName name="qqq" localSheetId="78" hidden="1">{#N/A,#N/A,FALSE,"т02бд"}</definedName>
    <definedName name="qqq" localSheetId="80" hidden="1">{#N/A,#N/A,FALSE,"т02бд"}</definedName>
    <definedName name="qqq" localSheetId="81" hidden="1">{#N/A,#N/A,FALSE,"т02бд"}</definedName>
    <definedName name="qqq" localSheetId="82" hidden="1">{#N/A,#N/A,FALSE,"т02бд"}</definedName>
    <definedName name="qqq" localSheetId="83" hidden="1">{#N/A,#N/A,FALSE,"т02бд"}</definedName>
    <definedName name="qqq" localSheetId="86" hidden="1">{#N/A,#N/A,FALSE,"т02бд"}</definedName>
    <definedName name="qqq" localSheetId="95" hidden="1">{#N/A,#N/A,FALSE,"т02бд"}</definedName>
    <definedName name="qqq" localSheetId="96" hidden="1">{#N/A,#N/A,FALSE,"т02бд"}</definedName>
    <definedName name="qqq" localSheetId="100" hidden="1">{#N/A,#N/A,FALSE,"т02бд"}</definedName>
    <definedName name="qqq" localSheetId="102" hidden="1">{#N/A,#N/A,FALSE,"т02бд"}</definedName>
    <definedName name="qqq" localSheetId="103" hidden="1">{#N/A,#N/A,FALSE,"т02бд"}</definedName>
    <definedName name="qqq" localSheetId="104" hidden="1">{#N/A,#N/A,FALSE,"т02бд"}</definedName>
    <definedName name="qqq" localSheetId="105" hidden="1">{#N/A,#N/A,FALSE,"т02бд"}</definedName>
    <definedName name="qqq" localSheetId="18" hidden="1">{#N/A,#N/A,FALSE,"т02бд"}</definedName>
    <definedName name="qqq" localSheetId="19" hidden="1">{#N/A,#N/A,FALSE,"т02бд"}</definedName>
    <definedName name="qqq" localSheetId="74" hidden="1">{#N/A,#N/A,FALSE,"т02бд"}</definedName>
    <definedName name="qqq" localSheetId="111" hidden="1">{#N/A,#N/A,FALSE,"т02бд"}</definedName>
    <definedName name="qqq" hidden="1">{#N/A,#N/A,FALSE,"т02бд"}</definedName>
    <definedName name="qqq_2" localSheetId="1" hidden="1">{#N/A,#N/A,FALSE,"т02бд"}</definedName>
    <definedName name="qqq_2" localSheetId="35" hidden="1">{#N/A,#N/A,FALSE,"т02бд"}</definedName>
    <definedName name="qqq_2" localSheetId="36" hidden="1">{#N/A,#N/A,FALSE,"т02бд"}</definedName>
    <definedName name="qqq_2" localSheetId="37" hidden="1">{#N/A,#N/A,FALSE,"т02бд"}</definedName>
    <definedName name="qqq_2" localSheetId="38" hidden="1">{#N/A,#N/A,FALSE,"т02бд"}</definedName>
    <definedName name="qqq_2" localSheetId="39" hidden="1">{#N/A,#N/A,FALSE,"т02бд"}</definedName>
    <definedName name="qqq_2" localSheetId="40" hidden="1">{#N/A,#N/A,FALSE,"т02бд"}</definedName>
    <definedName name="qqq_2" localSheetId="41" hidden="1">{#N/A,#N/A,FALSE,"т02бд"}</definedName>
    <definedName name="qqq_2" localSheetId="42" hidden="1">{#N/A,#N/A,FALSE,"т02бд"}</definedName>
    <definedName name="qqq_2" localSheetId="47" hidden="1">{#N/A,#N/A,FALSE,"т02бд"}</definedName>
    <definedName name="qqq_2" localSheetId="53" hidden="1">{#N/A,#N/A,FALSE,"т02бд"}</definedName>
    <definedName name="qqq_2" localSheetId="81" hidden="1">{#N/A,#N/A,FALSE,"т02бд"}</definedName>
    <definedName name="qqq_2" localSheetId="96" hidden="1">{#N/A,#N/A,FALSE,"т02бд"}</definedName>
    <definedName name="qqq_2" localSheetId="100" hidden="1">{#N/A,#N/A,FALSE,"т02бд"}</definedName>
    <definedName name="qqq_2" localSheetId="103" hidden="1">{#N/A,#N/A,FALSE,"т02бд"}</definedName>
    <definedName name="qqq_2" localSheetId="74" hidden="1">{#N/A,#N/A,FALSE,"т02бд"}</definedName>
    <definedName name="qqq_2" hidden="1">{#N/A,#N/A,FALSE,"т02бд"}</definedName>
    <definedName name="qqq_2_1" localSheetId="1" hidden="1">{#N/A,#N/A,FALSE,"т02бд"}</definedName>
    <definedName name="qqq_2_1" localSheetId="35" hidden="1">{#N/A,#N/A,FALSE,"т02бд"}</definedName>
    <definedName name="qqq_2_1" localSheetId="36" hidden="1">{#N/A,#N/A,FALSE,"т02бд"}</definedName>
    <definedName name="qqq_2_1" localSheetId="37" hidden="1">{#N/A,#N/A,FALSE,"т02бд"}</definedName>
    <definedName name="qqq_2_1" localSheetId="38" hidden="1">{#N/A,#N/A,FALSE,"т02бд"}</definedName>
    <definedName name="qqq_2_1" localSheetId="39" hidden="1">{#N/A,#N/A,FALSE,"т02бд"}</definedName>
    <definedName name="qqq_2_1" localSheetId="40" hidden="1">{#N/A,#N/A,FALSE,"т02бд"}</definedName>
    <definedName name="qqq_2_1" localSheetId="41" hidden="1">{#N/A,#N/A,FALSE,"т02бд"}</definedName>
    <definedName name="qqq_2_1" localSheetId="42" hidden="1">{#N/A,#N/A,FALSE,"т02бд"}</definedName>
    <definedName name="qqq_2_1" localSheetId="47" hidden="1">{#N/A,#N/A,FALSE,"т02бд"}</definedName>
    <definedName name="qqq_2_1" localSheetId="53" hidden="1">{#N/A,#N/A,FALSE,"т02бд"}</definedName>
    <definedName name="qqq_2_1" localSheetId="81" hidden="1">{#N/A,#N/A,FALSE,"т02бд"}</definedName>
    <definedName name="qqq_2_1" localSheetId="96" hidden="1">{#N/A,#N/A,FALSE,"т02бд"}</definedName>
    <definedName name="qqq_2_1" localSheetId="100" hidden="1">{#N/A,#N/A,FALSE,"т02бд"}</definedName>
    <definedName name="qqq_2_1" localSheetId="103" hidden="1">{#N/A,#N/A,FALSE,"т02бд"}</definedName>
    <definedName name="qqq_2_1" localSheetId="74" hidden="1">{#N/A,#N/A,FALSE,"т02бд"}</definedName>
    <definedName name="qqq_2_1" hidden="1">{#N/A,#N/A,FALSE,"т02бд"}</definedName>
    <definedName name="rrr" localSheetId="1" hidden="1">{#N/A,#N/A,FALSE,"т02бд"}</definedName>
    <definedName name="rrr" localSheetId="2" hidden="1">{#N/A,#N/A,FALSE,"т02бд"}</definedName>
    <definedName name="rrr" localSheetId="22" hidden="1">{#N/A,#N/A,FALSE,"т02бд"}</definedName>
    <definedName name="rrr" localSheetId="25" hidden="1">{#N/A,#N/A,FALSE,"т02бд"}</definedName>
    <definedName name="rrr" localSheetId="26" hidden="1">{#N/A,#N/A,FALSE,"т02бд"}</definedName>
    <definedName name="rrr" localSheetId="28" hidden="1">{#N/A,#N/A,FALSE,"т02бд"}</definedName>
    <definedName name="rrr" localSheetId="29" hidden="1">{#N/A,#N/A,FALSE,"т02бд"}</definedName>
    <definedName name="rrr" localSheetId="35" hidden="1">{#N/A,#N/A,FALSE,"т02бд"}</definedName>
    <definedName name="rrr" localSheetId="36" hidden="1">{#N/A,#N/A,FALSE,"т02бд"}</definedName>
    <definedName name="rrr" localSheetId="37" hidden="1">{#N/A,#N/A,FALSE,"т02бд"}</definedName>
    <definedName name="rrr" localSheetId="38" hidden="1">{#N/A,#N/A,FALSE,"т02бд"}</definedName>
    <definedName name="rrr" localSheetId="39" hidden="1">{#N/A,#N/A,FALSE,"т02бд"}</definedName>
    <definedName name="rrr" localSheetId="40" hidden="1">{#N/A,#N/A,FALSE,"т02бд"}</definedName>
    <definedName name="rrr" localSheetId="41" hidden="1">{#N/A,#N/A,FALSE,"т02бд"}</definedName>
    <definedName name="rrr" localSheetId="42" hidden="1">{#N/A,#N/A,FALSE,"т02бд"}</definedName>
    <definedName name="rrr" localSheetId="47" hidden="1">{#N/A,#N/A,FALSE,"т02бд"}</definedName>
    <definedName name="rrr" localSheetId="53" hidden="1">{#N/A,#N/A,FALSE,"т02бд"}</definedName>
    <definedName name="rrr" localSheetId="54" hidden="1">{#N/A,#N/A,FALSE,"т02бд"}</definedName>
    <definedName name="rrr" localSheetId="55" hidden="1">{#N/A,#N/A,FALSE,"т02бд"}</definedName>
    <definedName name="rrr" localSheetId="56" hidden="1">{#N/A,#N/A,FALSE,"т02бд"}</definedName>
    <definedName name="rrr" localSheetId="57" hidden="1">{#N/A,#N/A,FALSE,"т02бд"}</definedName>
    <definedName name="rrr" localSheetId="58" hidden="1">{#N/A,#N/A,FALSE,"т02бд"}</definedName>
    <definedName name="rrr" localSheetId="59" hidden="1">{#N/A,#N/A,FALSE,"т02бд"}</definedName>
    <definedName name="rrr" localSheetId="84" hidden="1">{#N/A,#N/A,FALSE,"т02бд"}</definedName>
    <definedName name="rrr" localSheetId="85" hidden="1">{#N/A,#N/A,FALSE,"т02бд"}</definedName>
    <definedName name="rrr" localSheetId="76" hidden="1">{#N/A,#N/A,FALSE,"т02бд"}</definedName>
    <definedName name="rrr" localSheetId="78" hidden="1">{#N/A,#N/A,FALSE,"т02бд"}</definedName>
    <definedName name="rrr" localSheetId="80" hidden="1">{#N/A,#N/A,FALSE,"т02бд"}</definedName>
    <definedName name="rrr" localSheetId="81" hidden="1">{#N/A,#N/A,FALSE,"т02бд"}</definedName>
    <definedName name="rrr" localSheetId="82" hidden="1">{#N/A,#N/A,FALSE,"т02бд"}</definedName>
    <definedName name="rrr" localSheetId="83" hidden="1">{#N/A,#N/A,FALSE,"т02бд"}</definedName>
    <definedName name="rrr" localSheetId="86" hidden="1">{#N/A,#N/A,FALSE,"т02бд"}</definedName>
    <definedName name="rrr" localSheetId="95" hidden="1">{#N/A,#N/A,FALSE,"т02бд"}</definedName>
    <definedName name="rrr" localSheetId="96" hidden="1">{#N/A,#N/A,FALSE,"т02бд"}</definedName>
    <definedName name="rrr" localSheetId="100" hidden="1">{#N/A,#N/A,FALSE,"т02бд"}</definedName>
    <definedName name="rrr" localSheetId="102" hidden="1">{#N/A,#N/A,FALSE,"т02бд"}</definedName>
    <definedName name="rrr" localSheetId="103" hidden="1">{#N/A,#N/A,FALSE,"т02бд"}</definedName>
    <definedName name="rrr" localSheetId="104" hidden="1">{#N/A,#N/A,FALSE,"т02бд"}</definedName>
    <definedName name="rrr" localSheetId="105" hidden="1">{#N/A,#N/A,FALSE,"т02бд"}</definedName>
    <definedName name="rrr" localSheetId="18" hidden="1">{#N/A,#N/A,FALSE,"т02бд"}</definedName>
    <definedName name="rrr" localSheetId="19" hidden="1">{#N/A,#N/A,FALSE,"т02бд"}</definedName>
    <definedName name="rrr" localSheetId="74" hidden="1">{#N/A,#N/A,FALSE,"т02бд"}</definedName>
    <definedName name="rrr" localSheetId="111" hidden="1">{#N/A,#N/A,FALSE,"т02бд"}</definedName>
    <definedName name="rrr" hidden="1">{#N/A,#N/A,FALSE,"т02бд"}</definedName>
    <definedName name="rrr_2" localSheetId="1" hidden="1">{#N/A,#N/A,FALSE,"т02бд"}</definedName>
    <definedName name="rrr_2" localSheetId="35" hidden="1">{#N/A,#N/A,FALSE,"т02бд"}</definedName>
    <definedName name="rrr_2" localSheetId="36" hidden="1">{#N/A,#N/A,FALSE,"т02бд"}</definedName>
    <definedName name="rrr_2" localSheetId="37" hidden="1">{#N/A,#N/A,FALSE,"т02бд"}</definedName>
    <definedName name="rrr_2" localSheetId="38" hidden="1">{#N/A,#N/A,FALSE,"т02бд"}</definedName>
    <definedName name="rrr_2" localSheetId="39" hidden="1">{#N/A,#N/A,FALSE,"т02бд"}</definedName>
    <definedName name="rrr_2" localSheetId="40" hidden="1">{#N/A,#N/A,FALSE,"т02бд"}</definedName>
    <definedName name="rrr_2" localSheetId="41" hidden="1">{#N/A,#N/A,FALSE,"т02бд"}</definedName>
    <definedName name="rrr_2" localSheetId="42" hidden="1">{#N/A,#N/A,FALSE,"т02бд"}</definedName>
    <definedName name="rrr_2" localSheetId="47" hidden="1">{#N/A,#N/A,FALSE,"т02бд"}</definedName>
    <definedName name="rrr_2" localSheetId="53" hidden="1">{#N/A,#N/A,FALSE,"т02бд"}</definedName>
    <definedName name="rrr_2" localSheetId="81" hidden="1">{#N/A,#N/A,FALSE,"т02бд"}</definedName>
    <definedName name="rrr_2" localSheetId="96" hidden="1">{#N/A,#N/A,FALSE,"т02бд"}</definedName>
    <definedName name="rrr_2" localSheetId="100" hidden="1">{#N/A,#N/A,FALSE,"т02бд"}</definedName>
    <definedName name="rrr_2" localSheetId="103" hidden="1">{#N/A,#N/A,FALSE,"т02бд"}</definedName>
    <definedName name="rrr_2" localSheetId="74" hidden="1">{#N/A,#N/A,FALSE,"т02бд"}</definedName>
    <definedName name="rrr_2" hidden="1">{#N/A,#N/A,FALSE,"т02бд"}</definedName>
    <definedName name="rrr_2_1" localSheetId="1" hidden="1">{#N/A,#N/A,FALSE,"т02бд"}</definedName>
    <definedName name="rrr_2_1" localSheetId="35" hidden="1">{#N/A,#N/A,FALSE,"т02бд"}</definedName>
    <definedName name="rrr_2_1" localSheetId="36" hidden="1">{#N/A,#N/A,FALSE,"т02бд"}</definedName>
    <definedName name="rrr_2_1" localSheetId="37" hidden="1">{#N/A,#N/A,FALSE,"т02бд"}</definedName>
    <definedName name="rrr_2_1" localSheetId="38" hidden="1">{#N/A,#N/A,FALSE,"т02бд"}</definedName>
    <definedName name="rrr_2_1" localSheetId="39" hidden="1">{#N/A,#N/A,FALSE,"т02бд"}</definedName>
    <definedName name="rrr_2_1" localSheetId="40" hidden="1">{#N/A,#N/A,FALSE,"т02бд"}</definedName>
    <definedName name="rrr_2_1" localSheetId="41" hidden="1">{#N/A,#N/A,FALSE,"т02бд"}</definedName>
    <definedName name="rrr_2_1" localSheetId="42" hidden="1">{#N/A,#N/A,FALSE,"т02бд"}</definedName>
    <definedName name="rrr_2_1" localSheetId="47" hidden="1">{#N/A,#N/A,FALSE,"т02бд"}</definedName>
    <definedName name="rrr_2_1" localSheetId="53" hidden="1">{#N/A,#N/A,FALSE,"т02бд"}</definedName>
    <definedName name="rrr_2_1" localSheetId="81" hidden="1">{#N/A,#N/A,FALSE,"т02бд"}</definedName>
    <definedName name="rrr_2_1" localSheetId="96" hidden="1">{#N/A,#N/A,FALSE,"т02бд"}</definedName>
    <definedName name="rrr_2_1" localSheetId="100" hidden="1">{#N/A,#N/A,FALSE,"т02бд"}</definedName>
    <definedName name="rrr_2_1" localSheetId="103" hidden="1">{#N/A,#N/A,FALSE,"т02бд"}</definedName>
    <definedName name="rrr_2_1" localSheetId="74"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22" hidden="1">{"BOP_TAB",#N/A,FALSE,"N";"MIDTERM_TAB",#N/A,FALSE,"O";"FUND_CRED",#N/A,FALSE,"P";"DEBT_TAB1",#N/A,FALSE,"Q";"DEBT_TAB2",#N/A,FALSE,"Q";"FORFIN_TAB1",#N/A,FALSE,"R";"FORFIN_TAB2",#N/A,FALSE,"R";"BOP_ANALY",#N/A,FALSE,"U"}</definedName>
    <definedName name="rs" localSheetId="26" hidden="1">{"BOP_TAB",#N/A,FALSE,"N";"MIDTERM_TAB",#N/A,FALSE,"O";"FUND_CRED",#N/A,FALSE,"P";"DEBT_TAB1",#N/A,FALSE,"Q";"DEBT_TAB2",#N/A,FALSE,"Q";"FORFIN_TAB1",#N/A,FALSE,"R";"FORFIN_TAB2",#N/A,FALSE,"R";"BOP_ANALY",#N/A,FALSE,"U"}</definedName>
    <definedName name="rs" localSheetId="28"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5" hidden="1">{"BOP_TAB",#N/A,FALSE,"N";"MIDTERM_TAB",#N/A,FALSE,"O";"FUND_CRED",#N/A,FALSE,"P";"DEBT_TAB1",#N/A,FALSE,"Q";"DEBT_TAB2",#N/A,FALSE,"Q";"FORFIN_TAB1",#N/A,FALSE,"R";"FORFIN_TAB2",#N/A,FALSE,"R";"BOP_ANALY",#N/A,FALSE,"U"}</definedName>
    <definedName name="rs" localSheetId="36" hidden="1">{"BOP_TAB",#N/A,FALSE,"N";"MIDTERM_TAB",#N/A,FALSE,"O";"FUND_CRED",#N/A,FALSE,"P";"DEBT_TAB1",#N/A,FALSE,"Q";"DEBT_TAB2",#N/A,FALSE,"Q";"FORFIN_TAB1",#N/A,FALSE,"R";"FORFIN_TAB2",#N/A,FALSE,"R";"BOP_ANALY",#N/A,FALSE,"U"}</definedName>
    <definedName name="rs" localSheetId="37" hidden="1">{"BOP_TAB",#N/A,FALSE,"N";"MIDTERM_TAB",#N/A,FALSE,"O";"FUND_CRED",#N/A,FALSE,"P";"DEBT_TAB1",#N/A,FALSE,"Q";"DEBT_TAB2",#N/A,FALSE,"Q";"FORFIN_TAB1",#N/A,FALSE,"R";"FORFIN_TAB2",#N/A,FALSE,"R";"BOP_ANALY",#N/A,FALSE,"U"}</definedName>
    <definedName name="rs" localSheetId="38"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54" hidden="1">{"BOP_TAB",#N/A,FALSE,"N";"MIDTERM_TAB",#N/A,FALSE,"O";"FUND_CRED",#N/A,FALSE,"P";"DEBT_TAB1",#N/A,FALSE,"Q";"DEBT_TAB2",#N/A,FALSE,"Q";"FORFIN_TAB1",#N/A,FALSE,"R";"FORFIN_TAB2",#N/A,FALSE,"R";"BOP_ANALY",#N/A,FALSE,"U"}</definedName>
    <definedName name="rs" localSheetId="55" hidden="1">{"BOP_TAB",#N/A,FALSE,"N";"MIDTERM_TAB",#N/A,FALSE,"O";"FUND_CRED",#N/A,FALSE,"P";"DEBT_TAB1",#N/A,FALSE,"Q";"DEBT_TAB2",#N/A,FALSE,"Q";"FORFIN_TAB1",#N/A,FALSE,"R";"FORFIN_TAB2",#N/A,FALSE,"R";"BOP_ANALY",#N/A,FALSE,"U"}</definedName>
    <definedName name="rs" localSheetId="56" hidden="1">{"BOP_TAB",#N/A,FALSE,"N";"MIDTERM_TAB",#N/A,FALSE,"O";"FUND_CRED",#N/A,FALSE,"P";"DEBT_TAB1",#N/A,FALSE,"Q";"DEBT_TAB2",#N/A,FALSE,"Q";"FORFIN_TAB1",#N/A,FALSE,"R";"FORFIN_TAB2",#N/A,FALSE,"R";"BOP_ANALY",#N/A,FALSE,"U"}</definedName>
    <definedName name="rs" localSheetId="57" hidden="1">{"BOP_TAB",#N/A,FALSE,"N";"MIDTERM_TAB",#N/A,FALSE,"O";"FUND_CRED",#N/A,FALSE,"P";"DEBT_TAB1",#N/A,FALSE,"Q";"DEBT_TAB2",#N/A,FALSE,"Q";"FORFIN_TAB1",#N/A,FALSE,"R";"FORFIN_TAB2",#N/A,FALSE,"R";"BOP_ANALY",#N/A,FALSE,"U"}</definedName>
    <definedName name="rs" localSheetId="58" hidden="1">{"BOP_TAB",#N/A,FALSE,"N";"MIDTERM_TAB",#N/A,FALSE,"O";"FUND_CRED",#N/A,FALSE,"P";"DEBT_TAB1",#N/A,FALSE,"Q";"DEBT_TAB2",#N/A,FALSE,"Q";"FORFIN_TAB1",#N/A,FALSE,"R";"FORFIN_TAB2",#N/A,FALSE,"R";"BOP_ANALY",#N/A,FALSE,"U"}</definedName>
    <definedName name="rs" localSheetId="59" hidden="1">{"BOP_TAB",#N/A,FALSE,"N";"MIDTERM_TAB",#N/A,FALSE,"O";"FUND_CRED",#N/A,FALSE,"P";"DEBT_TAB1",#N/A,FALSE,"Q";"DEBT_TAB2",#N/A,FALSE,"Q";"FORFIN_TAB1",#N/A,FALSE,"R";"FORFIN_TAB2",#N/A,FALSE,"R";"BOP_ANALY",#N/A,FALSE,"U"}</definedName>
    <definedName name="rs" localSheetId="61"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3" hidden="1">{"BOP_TAB",#N/A,FALSE,"N";"MIDTERM_TAB",#N/A,FALSE,"O";"FUND_CRED",#N/A,FALSE,"P";"DEBT_TAB1",#N/A,FALSE,"Q";"DEBT_TAB2",#N/A,FALSE,"Q";"FORFIN_TAB1",#N/A,FALSE,"R";"FORFIN_TAB2",#N/A,FALSE,"R";"BOP_ANALY",#N/A,FALSE,"U"}</definedName>
    <definedName name="rs" localSheetId="84" hidden="1">{"BOP_TAB",#N/A,FALSE,"N";"MIDTERM_TAB",#N/A,FALSE,"O";"FUND_CRED",#N/A,FALSE,"P";"DEBT_TAB1",#N/A,FALSE,"Q";"DEBT_TAB2",#N/A,FALSE,"Q";"FORFIN_TAB1",#N/A,FALSE,"R";"FORFIN_TAB2",#N/A,FALSE,"R";"BOP_ANALY",#N/A,FALSE,"U"}</definedName>
    <definedName name="rs" localSheetId="85" hidden="1">{"BOP_TAB",#N/A,FALSE,"N";"MIDTERM_TAB",#N/A,FALSE,"O";"FUND_CRED",#N/A,FALSE,"P";"DEBT_TAB1",#N/A,FALSE,"Q";"DEBT_TAB2",#N/A,FALSE,"Q";"FORFIN_TAB1",#N/A,FALSE,"R";"FORFIN_TAB2",#N/A,FALSE,"R";"BOP_ANALY",#N/A,FALSE,"U"}</definedName>
    <definedName name="rs" localSheetId="76" hidden="1">{"BOP_TAB",#N/A,FALSE,"N";"MIDTERM_TAB",#N/A,FALSE,"O";"FUND_CRED",#N/A,FALSE,"P";"DEBT_TAB1",#N/A,FALSE,"Q";"DEBT_TAB2",#N/A,FALSE,"Q";"FORFIN_TAB1",#N/A,FALSE,"R";"FORFIN_TAB2",#N/A,FALSE,"R";"BOP_ANALY",#N/A,FALSE,"U"}</definedName>
    <definedName name="rs" localSheetId="78" hidden="1">{"BOP_TAB",#N/A,FALSE,"N";"MIDTERM_TAB",#N/A,FALSE,"O";"FUND_CRED",#N/A,FALSE,"P";"DEBT_TAB1",#N/A,FALSE,"Q";"DEBT_TAB2",#N/A,FALSE,"Q";"FORFIN_TAB1",#N/A,FALSE,"R";"FORFIN_TAB2",#N/A,FALSE,"R";"BOP_ANALY",#N/A,FALSE,"U"}</definedName>
    <definedName name="rs" localSheetId="80" hidden="1">{"BOP_TAB",#N/A,FALSE,"N";"MIDTERM_TAB",#N/A,FALSE,"O";"FUND_CRED",#N/A,FALSE,"P";"DEBT_TAB1",#N/A,FALSE,"Q";"DEBT_TAB2",#N/A,FALSE,"Q";"FORFIN_TAB1",#N/A,FALSE,"R";"FORFIN_TAB2",#N/A,FALSE,"R";"BOP_ANALY",#N/A,FALSE,"U"}</definedName>
    <definedName name="rs" localSheetId="81" hidden="1">{"BOP_TAB",#N/A,FALSE,"N";"MIDTERM_TAB",#N/A,FALSE,"O";"FUND_CRED",#N/A,FALSE,"P";"DEBT_TAB1",#N/A,FALSE,"Q";"DEBT_TAB2",#N/A,FALSE,"Q";"FORFIN_TAB1",#N/A,FALSE,"R";"FORFIN_TAB2",#N/A,FALSE,"R";"BOP_ANALY",#N/A,FALSE,"U"}</definedName>
    <definedName name="rs" localSheetId="82" hidden="1">{"BOP_TAB",#N/A,FALSE,"N";"MIDTERM_TAB",#N/A,FALSE,"O";"FUND_CRED",#N/A,FALSE,"P";"DEBT_TAB1",#N/A,FALSE,"Q";"DEBT_TAB2",#N/A,FALSE,"Q";"FORFIN_TAB1",#N/A,FALSE,"R";"FORFIN_TAB2",#N/A,FALSE,"R";"BOP_ANALY",#N/A,FALSE,"U"}</definedName>
    <definedName name="rs" localSheetId="83" hidden="1">{"BOP_TAB",#N/A,FALSE,"N";"MIDTERM_TAB",#N/A,FALSE,"O";"FUND_CRED",#N/A,FALSE,"P";"DEBT_TAB1",#N/A,FALSE,"Q";"DEBT_TAB2",#N/A,FALSE,"Q";"FORFIN_TAB1",#N/A,FALSE,"R";"FORFIN_TAB2",#N/A,FALSE,"R";"BOP_ANALY",#N/A,FALSE,"U"}</definedName>
    <definedName name="rs" localSheetId="86" hidden="1">{"BOP_TAB",#N/A,FALSE,"N";"MIDTERM_TAB",#N/A,FALSE,"O";"FUND_CRED",#N/A,FALSE,"P";"DEBT_TAB1",#N/A,FALSE,"Q";"DEBT_TAB2",#N/A,FALSE,"Q";"FORFIN_TAB1",#N/A,FALSE,"R";"FORFIN_TAB2",#N/A,FALSE,"R";"BOP_ANALY",#N/A,FALSE,"U"}</definedName>
    <definedName name="rs" localSheetId="95" hidden="1">{"BOP_TAB",#N/A,FALSE,"N";"MIDTERM_TAB",#N/A,FALSE,"O";"FUND_CRED",#N/A,FALSE,"P";"DEBT_TAB1",#N/A,FALSE,"Q";"DEBT_TAB2",#N/A,FALSE,"Q";"FORFIN_TAB1",#N/A,FALSE,"R";"FORFIN_TAB2",#N/A,FALSE,"R";"BOP_ANALY",#N/A,FALSE,"U"}</definedName>
    <definedName name="rs" localSheetId="96" hidden="1">{"BOP_TAB",#N/A,FALSE,"N";"MIDTERM_TAB",#N/A,FALSE,"O";"FUND_CRED",#N/A,FALSE,"P";"DEBT_TAB1",#N/A,FALSE,"Q";"DEBT_TAB2",#N/A,FALSE,"Q";"FORFIN_TAB1",#N/A,FALSE,"R";"FORFIN_TAB2",#N/A,FALSE,"R";"BOP_ANALY",#N/A,FALSE,"U"}</definedName>
    <definedName name="rs" localSheetId="100" hidden="1">{"BOP_TAB",#N/A,FALSE,"N";"MIDTERM_TAB",#N/A,FALSE,"O";"FUND_CRED",#N/A,FALSE,"P";"DEBT_TAB1",#N/A,FALSE,"Q";"DEBT_TAB2",#N/A,FALSE,"Q";"FORFIN_TAB1",#N/A,FALSE,"R";"FORFIN_TAB2",#N/A,FALSE,"R";"BOP_ANALY",#N/A,FALSE,"U"}</definedName>
    <definedName name="rs" localSheetId="102" hidden="1">{"BOP_TAB",#N/A,FALSE,"N";"MIDTERM_TAB",#N/A,FALSE,"O";"FUND_CRED",#N/A,FALSE,"P";"DEBT_TAB1",#N/A,FALSE,"Q";"DEBT_TAB2",#N/A,FALSE,"Q";"FORFIN_TAB1",#N/A,FALSE,"R";"FORFIN_TAB2",#N/A,FALSE,"R";"BOP_ANALY",#N/A,FALSE,"U"}</definedName>
    <definedName name="rs" localSheetId="103" hidden="1">{"BOP_TAB",#N/A,FALSE,"N";"MIDTERM_TAB",#N/A,FALSE,"O";"FUND_CRED",#N/A,FALSE,"P";"DEBT_TAB1",#N/A,FALSE,"Q";"DEBT_TAB2",#N/A,FALSE,"Q";"FORFIN_TAB1",#N/A,FALSE,"R";"FORFIN_TAB2",#N/A,FALSE,"R";"BOP_ANALY",#N/A,FALSE,"U"}</definedName>
    <definedName name="rs" localSheetId="104" hidden="1">{"BOP_TAB",#N/A,FALSE,"N";"MIDTERM_TAB",#N/A,FALSE,"O";"FUND_CRED",#N/A,FALSE,"P";"DEBT_TAB1",#N/A,FALSE,"Q";"DEBT_TAB2",#N/A,FALSE,"Q";"FORFIN_TAB1",#N/A,FALSE,"R";"FORFIN_TAB2",#N/A,FALSE,"R";"BOP_ANALY",#N/A,FALSE,"U"}</definedName>
    <definedName name="rs" localSheetId="105"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19" hidden="1">{"BOP_TAB",#N/A,FALSE,"N";"MIDTERM_TAB",#N/A,FALSE,"O";"FUND_CRED",#N/A,FALSE,"P";"DEBT_TAB1",#N/A,FALSE,"Q";"DEBT_TAB2",#N/A,FALSE,"Q";"FORFIN_TAB1",#N/A,FALSE,"R";"FORFIN_TAB2",#N/A,FALSE,"R";"BOP_ANALY",#N/A,FALSE,"U"}</definedName>
    <definedName name="rs" localSheetId="74" hidden="1">{"BOP_TAB",#N/A,FALSE,"N";"MIDTERM_TAB",#N/A,FALSE,"O";"FUND_CRED",#N/A,FALSE,"P";"DEBT_TAB1",#N/A,FALSE,"Q";"DEBT_TAB2",#N/A,FALSE,"Q";"FORFIN_TAB1",#N/A,FALSE,"R";"FORFIN_TAB2",#N/A,FALSE,"R";"BOP_ANALY",#N/A,FALSE,"U"}</definedName>
    <definedName name="rs" localSheetId="111"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35" hidden="1">{"BOP_TAB",#N/A,FALSE,"N";"MIDTERM_TAB",#N/A,FALSE,"O";"FUND_CRED",#N/A,FALSE,"P";"DEBT_TAB1",#N/A,FALSE,"Q";"DEBT_TAB2",#N/A,FALSE,"Q";"FORFIN_TAB1",#N/A,FALSE,"R";"FORFIN_TAB2",#N/A,FALSE,"R";"BOP_ANALY",#N/A,FALSE,"U"}</definedName>
    <definedName name="rs_2" localSheetId="36" hidden="1">{"BOP_TAB",#N/A,FALSE,"N";"MIDTERM_TAB",#N/A,FALSE,"O";"FUND_CRED",#N/A,FALSE,"P";"DEBT_TAB1",#N/A,FALSE,"Q";"DEBT_TAB2",#N/A,FALSE,"Q";"FORFIN_TAB1",#N/A,FALSE,"R";"FORFIN_TAB2",#N/A,FALSE,"R";"BOP_ANALY",#N/A,FALSE,"U"}</definedName>
    <definedName name="rs_2" localSheetId="37" hidden="1">{"BOP_TAB",#N/A,FALSE,"N";"MIDTERM_TAB",#N/A,FALSE,"O";"FUND_CRED",#N/A,FALSE,"P";"DEBT_TAB1",#N/A,FALSE,"Q";"DEBT_TAB2",#N/A,FALSE,"Q";"FORFIN_TAB1",#N/A,FALSE,"R";"FORFIN_TAB2",#N/A,FALSE,"R";"BOP_ANALY",#N/A,FALSE,"U"}</definedName>
    <definedName name="rs_2" localSheetId="38" hidden="1">{"BOP_TAB",#N/A,FALSE,"N";"MIDTERM_TAB",#N/A,FALSE,"O";"FUND_CRED",#N/A,FALSE,"P";"DEBT_TAB1",#N/A,FALSE,"Q";"DEBT_TAB2",#N/A,FALSE,"Q";"FORFIN_TAB1",#N/A,FALSE,"R";"FORFIN_TAB2",#N/A,FALSE,"R";"BOP_ANALY",#N/A,FALSE,"U"}</definedName>
    <definedName name="rs_2" localSheetId="39" hidden="1">{"BOP_TAB",#N/A,FALSE,"N";"MIDTERM_TAB",#N/A,FALSE,"O";"FUND_CRED",#N/A,FALSE,"P";"DEBT_TAB1",#N/A,FALSE,"Q";"DEBT_TAB2",#N/A,FALSE,"Q";"FORFIN_TAB1",#N/A,FALSE,"R";"FORFIN_TAB2",#N/A,FALSE,"R";"BOP_ANALY",#N/A,FALSE,"U"}</definedName>
    <definedName name="rs_2" localSheetId="40" hidden="1">{"BOP_TAB",#N/A,FALSE,"N";"MIDTERM_TAB",#N/A,FALSE,"O";"FUND_CRED",#N/A,FALSE,"P";"DEBT_TAB1",#N/A,FALSE,"Q";"DEBT_TAB2",#N/A,FALSE,"Q";"FORFIN_TAB1",#N/A,FALSE,"R";"FORFIN_TAB2",#N/A,FALSE,"R";"BOP_ANALY",#N/A,FALSE,"U"}</definedName>
    <definedName name="rs_2" localSheetId="41" hidden="1">{"BOP_TAB",#N/A,FALSE,"N";"MIDTERM_TAB",#N/A,FALSE,"O";"FUND_CRED",#N/A,FALSE,"P";"DEBT_TAB1",#N/A,FALSE,"Q";"DEBT_TAB2",#N/A,FALSE,"Q";"FORFIN_TAB1",#N/A,FALSE,"R";"FORFIN_TAB2",#N/A,FALSE,"R";"BOP_ANALY",#N/A,FALSE,"U"}</definedName>
    <definedName name="rs_2" localSheetId="42" hidden="1">{"BOP_TAB",#N/A,FALSE,"N";"MIDTERM_TAB",#N/A,FALSE,"O";"FUND_CRED",#N/A,FALSE,"P";"DEBT_TAB1",#N/A,FALSE,"Q";"DEBT_TAB2",#N/A,FALSE,"Q";"FORFIN_TAB1",#N/A,FALSE,"R";"FORFIN_TAB2",#N/A,FALSE,"R";"BOP_ANALY",#N/A,FALSE,"U"}</definedName>
    <definedName name="rs_2" localSheetId="47" hidden="1">{"BOP_TAB",#N/A,FALSE,"N";"MIDTERM_TAB",#N/A,FALSE,"O";"FUND_CRED",#N/A,FALSE,"P";"DEBT_TAB1",#N/A,FALSE,"Q";"DEBT_TAB2",#N/A,FALSE,"Q";"FORFIN_TAB1",#N/A,FALSE,"R";"FORFIN_TAB2",#N/A,FALSE,"R";"BOP_ANALY",#N/A,FALSE,"U"}</definedName>
    <definedName name="rs_2" localSheetId="53" hidden="1">{"BOP_TAB",#N/A,FALSE,"N";"MIDTERM_TAB",#N/A,FALSE,"O";"FUND_CRED",#N/A,FALSE,"P";"DEBT_TAB1",#N/A,FALSE,"Q";"DEBT_TAB2",#N/A,FALSE,"Q";"FORFIN_TAB1",#N/A,FALSE,"R";"FORFIN_TAB2",#N/A,FALSE,"R";"BOP_ANALY",#N/A,FALSE,"U"}</definedName>
    <definedName name="rs_2" localSheetId="81" hidden="1">{"BOP_TAB",#N/A,FALSE,"N";"MIDTERM_TAB",#N/A,FALSE,"O";"FUND_CRED",#N/A,FALSE,"P";"DEBT_TAB1",#N/A,FALSE,"Q";"DEBT_TAB2",#N/A,FALSE,"Q";"FORFIN_TAB1",#N/A,FALSE,"R";"FORFIN_TAB2",#N/A,FALSE,"R";"BOP_ANALY",#N/A,FALSE,"U"}</definedName>
    <definedName name="rs_2" localSheetId="96" hidden="1">{"BOP_TAB",#N/A,FALSE,"N";"MIDTERM_TAB",#N/A,FALSE,"O";"FUND_CRED",#N/A,FALSE,"P";"DEBT_TAB1",#N/A,FALSE,"Q";"DEBT_TAB2",#N/A,FALSE,"Q";"FORFIN_TAB1",#N/A,FALSE,"R";"FORFIN_TAB2",#N/A,FALSE,"R";"BOP_ANALY",#N/A,FALSE,"U"}</definedName>
    <definedName name="rs_2" localSheetId="100" hidden="1">{"BOP_TAB",#N/A,FALSE,"N";"MIDTERM_TAB",#N/A,FALSE,"O";"FUND_CRED",#N/A,FALSE,"P";"DEBT_TAB1",#N/A,FALSE,"Q";"DEBT_TAB2",#N/A,FALSE,"Q";"FORFIN_TAB1",#N/A,FALSE,"R";"FORFIN_TAB2",#N/A,FALSE,"R";"BOP_ANALY",#N/A,FALSE,"U"}</definedName>
    <definedName name="rs_2" localSheetId="103" hidden="1">{"BOP_TAB",#N/A,FALSE,"N";"MIDTERM_TAB",#N/A,FALSE,"O";"FUND_CRED",#N/A,FALSE,"P";"DEBT_TAB1",#N/A,FALSE,"Q";"DEBT_TAB2",#N/A,FALSE,"Q";"FORFIN_TAB1",#N/A,FALSE,"R";"FORFIN_TAB2",#N/A,FALSE,"R";"BOP_ANALY",#N/A,FALSE,"U"}</definedName>
    <definedName name="rs_2" localSheetId="74"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35" hidden="1">{"BOP_TAB",#N/A,FALSE,"N";"MIDTERM_TAB",#N/A,FALSE,"O";"FUND_CRED",#N/A,FALSE,"P";"DEBT_TAB1",#N/A,FALSE,"Q";"DEBT_TAB2",#N/A,FALSE,"Q";"FORFIN_TAB1",#N/A,FALSE,"R";"FORFIN_TAB2",#N/A,FALSE,"R";"BOP_ANALY",#N/A,FALSE,"U"}</definedName>
    <definedName name="rs_2_1" localSheetId="36" hidden="1">{"BOP_TAB",#N/A,FALSE,"N";"MIDTERM_TAB",#N/A,FALSE,"O";"FUND_CRED",#N/A,FALSE,"P";"DEBT_TAB1",#N/A,FALSE,"Q";"DEBT_TAB2",#N/A,FALSE,"Q";"FORFIN_TAB1",#N/A,FALSE,"R";"FORFIN_TAB2",#N/A,FALSE,"R";"BOP_ANALY",#N/A,FALSE,"U"}</definedName>
    <definedName name="rs_2_1" localSheetId="37" hidden="1">{"BOP_TAB",#N/A,FALSE,"N";"MIDTERM_TAB",#N/A,FALSE,"O";"FUND_CRED",#N/A,FALSE,"P";"DEBT_TAB1",#N/A,FALSE,"Q";"DEBT_TAB2",#N/A,FALSE,"Q";"FORFIN_TAB1",#N/A,FALSE,"R";"FORFIN_TAB2",#N/A,FALSE,"R";"BOP_ANALY",#N/A,FALSE,"U"}</definedName>
    <definedName name="rs_2_1" localSheetId="38" hidden="1">{"BOP_TAB",#N/A,FALSE,"N";"MIDTERM_TAB",#N/A,FALSE,"O";"FUND_CRED",#N/A,FALSE,"P";"DEBT_TAB1",#N/A,FALSE,"Q";"DEBT_TAB2",#N/A,FALSE,"Q";"FORFIN_TAB1",#N/A,FALSE,"R";"FORFIN_TAB2",#N/A,FALSE,"R";"BOP_ANALY",#N/A,FALSE,"U"}</definedName>
    <definedName name="rs_2_1" localSheetId="39" hidden="1">{"BOP_TAB",#N/A,FALSE,"N";"MIDTERM_TAB",#N/A,FALSE,"O";"FUND_CRED",#N/A,FALSE,"P";"DEBT_TAB1",#N/A,FALSE,"Q";"DEBT_TAB2",#N/A,FALSE,"Q";"FORFIN_TAB1",#N/A,FALSE,"R";"FORFIN_TAB2",#N/A,FALSE,"R";"BOP_ANALY",#N/A,FALSE,"U"}</definedName>
    <definedName name="rs_2_1" localSheetId="40" hidden="1">{"BOP_TAB",#N/A,FALSE,"N";"MIDTERM_TAB",#N/A,FALSE,"O";"FUND_CRED",#N/A,FALSE,"P";"DEBT_TAB1",#N/A,FALSE,"Q";"DEBT_TAB2",#N/A,FALSE,"Q";"FORFIN_TAB1",#N/A,FALSE,"R";"FORFIN_TAB2",#N/A,FALSE,"R";"BOP_ANALY",#N/A,FALSE,"U"}</definedName>
    <definedName name="rs_2_1" localSheetId="41" hidden="1">{"BOP_TAB",#N/A,FALSE,"N";"MIDTERM_TAB",#N/A,FALSE,"O";"FUND_CRED",#N/A,FALSE,"P";"DEBT_TAB1",#N/A,FALSE,"Q";"DEBT_TAB2",#N/A,FALSE,"Q";"FORFIN_TAB1",#N/A,FALSE,"R";"FORFIN_TAB2",#N/A,FALSE,"R";"BOP_ANALY",#N/A,FALSE,"U"}</definedName>
    <definedName name="rs_2_1" localSheetId="42" hidden="1">{"BOP_TAB",#N/A,FALSE,"N";"MIDTERM_TAB",#N/A,FALSE,"O";"FUND_CRED",#N/A,FALSE,"P";"DEBT_TAB1",#N/A,FALSE,"Q";"DEBT_TAB2",#N/A,FALSE,"Q";"FORFIN_TAB1",#N/A,FALSE,"R";"FORFIN_TAB2",#N/A,FALSE,"R";"BOP_ANALY",#N/A,FALSE,"U"}</definedName>
    <definedName name="rs_2_1" localSheetId="47" hidden="1">{"BOP_TAB",#N/A,FALSE,"N";"MIDTERM_TAB",#N/A,FALSE,"O";"FUND_CRED",#N/A,FALSE,"P";"DEBT_TAB1",#N/A,FALSE,"Q";"DEBT_TAB2",#N/A,FALSE,"Q";"FORFIN_TAB1",#N/A,FALSE,"R";"FORFIN_TAB2",#N/A,FALSE,"R";"BOP_ANALY",#N/A,FALSE,"U"}</definedName>
    <definedName name="rs_2_1" localSheetId="53" hidden="1">{"BOP_TAB",#N/A,FALSE,"N";"MIDTERM_TAB",#N/A,FALSE,"O";"FUND_CRED",#N/A,FALSE,"P";"DEBT_TAB1",#N/A,FALSE,"Q";"DEBT_TAB2",#N/A,FALSE,"Q";"FORFIN_TAB1",#N/A,FALSE,"R";"FORFIN_TAB2",#N/A,FALSE,"R";"BOP_ANALY",#N/A,FALSE,"U"}</definedName>
    <definedName name="rs_2_1" localSheetId="81" hidden="1">{"BOP_TAB",#N/A,FALSE,"N";"MIDTERM_TAB",#N/A,FALSE,"O";"FUND_CRED",#N/A,FALSE,"P";"DEBT_TAB1",#N/A,FALSE,"Q";"DEBT_TAB2",#N/A,FALSE,"Q";"FORFIN_TAB1",#N/A,FALSE,"R";"FORFIN_TAB2",#N/A,FALSE,"R";"BOP_ANALY",#N/A,FALSE,"U"}</definedName>
    <definedName name="rs_2_1" localSheetId="96" hidden="1">{"BOP_TAB",#N/A,FALSE,"N";"MIDTERM_TAB",#N/A,FALSE,"O";"FUND_CRED",#N/A,FALSE,"P";"DEBT_TAB1",#N/A,FALSE,"Q";"DEBT_TAB2",#N/A,FALSE,"Q";"FORFIN_TAB1",#N/A,FALSE,"R";"FORFIN_TAB2",#N/A,FALSE,"R";"BOP_ANALY",#N/A,FALSE,"U"}</definedName>
    <definedName name="rs_2_1" localSheetId="100" hidden="1">{"BOP_TAB",#N/A,FALSE,"N";"MIDTERM_TAB",#N/A,FALSE,"O";"FUND_CRED",#N/A,FALSE,"P";"DEBT_TAB1",#N/A,FALSE,"Q";"DEBT_TAB2",#N/A,FALSE,"Q";"FORFIN_TAB1",#N/A,FALSE,"R";"FORFIN_TAB2",#N/A,FALSE,"R";"BOP_ANALY",#N/A,FALSE,"U"}</definedName>
    <definedName name="rs_2_1" localSheetId="103" hidden="1">{"BOP_TAB",#N/A,FALSE,"N";"MIDTERM_TAB",#N/A,FALSE,"O";"FUND_CRED",#N/A,FALSE,"P";"DEBT_TAB1",#N/A,FALSE,"Q";"DEBT_TAB2",#N/A,FALSE,"Q";"FORFIN_TAB1",#N/A,FALSE,"R";"FORFIN_TAB2",#N/A,FALSE,"R";"BOP_ANALY",#N/A,FALSE,"U"}</definedName>
    <definedName name="rs_2_1" localSheetId="74"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sencount" hidden="1">2</definedName>
    <definedName name="sf" localSheetId="1" hidden="1">{#N/A,#N/A,FALSE,"т02бд"}</definedName>
    <definedName name="sf" localSheetId="2" hidden="1">{#N/A,#N/A,FALSE,"т02бд"}</definedName>
    <definedName name="sf" localSheetId="22" hidden="1">{#N/A,#N/A,FALSE,"т02бд"}</definedName>
    <definedName name="sf" localSheetId="25" hidden="1">{#N/A,#N/A,FALSE,"т02бд"}</definedName>
    <definedName name="sf" localSheetId="26" hidden="1">{#N/A,#N/A,FALSE,"т02бд"}</definedName>
    <definedName name="sf" localSheetId="28" hidden="1">{#N/A,#N/A,FALSE,"т02бд"}</definedName>
    <definedName name="sf" localSheetId="29" hidden="1">{#N/A,#N/A,FALSE,"т02бд"}</definedName>
    <definedName name="sf" localSheetId="35" hidden="1">{#N/A,#N/A,FALSE,"т02бд"}</definedName>
    <definedName name="sf" localSheetId="36" hidden="1">{#N/A,#N/A,FALSE,"т02бд"}</definedName>
    <definedName name="sf" localSheetId="37" hidden="1">{#N/A,#N/A,FALSE,"т02бд"}</definedName>
    <definedName name="sf" localSheetId="38" hidden="1">{#N/A,#N/A,FALSE,"т02бд"}</definedName>
    <definedName name="sf" localSheetId="39" hidden="1">{#N/A,#N/A,FALSE,"т02бд"}</definedName>
    <definedName name="sf" localSheetId="40" hidden="1">{#N/A,#N/A,FALSE,"т02бд"}</definedName>
    <definedName name="sf" localSheetId="41" hidden="1">{#N/A,#N/A,FALSE,"т02бд"}</definedName>
    <definedName name="sf" localSheetId="42" hidden="1">{#N/A,#N/A,FALSE,"т02бд"}</definedName>
    <definedName name="sf" localSheetId="47" hidden="1">{#N/A,#N/A,FALSE,"т02бд"}</definedName>
    <definedName name="sf" localSheetId="53" hidden="1">{#N/A,#N/A,FALSE,"т02бд"}</definedName>
    <definedName name="sf" localSheetId="54" hidden="1">{#N/A,#N/A,FALSE,"т02бд"}</definedName>
    <definedName name="sf" localSheetId="55" hidden="1">{#N/A,#N/A,FALSE,"т02бд"}</definedName>
    <definedName name="sf" localSheetId="56" hidden="1">{#N/A,#N/A,FALSE,"т02бд"}</definedName>
    <definedName name="sf" localSheetId="57" hidden="1">{#N/A,#N/A,FALSE,"т02бд"}</definedName>
    <definedName name="sf" localSheetId="58" hidden="1">{#N/A,#N/A,FALSE,"т02бд"}</definedName>
    <definedName name="sf" localSheetId="59" hidden="1">{#N/A,#N/A,FALSE,"т02бд"}</definedName>
    <definedName name="sf" localSheetId="84" hidden="1">{#N/A,#N/A,FALSE,"т02бд"}</definedName>
    <definedName name="sf" localSheetId="76" hidden="1">{#N/A,#N/A,FALSE,"т02бд"}</definedName>
    <definedName name="sf" localSheetId="78" hidden="1">{#N/A,#N/A,FALSE,"т02бд"}</definedName>
    <definedName name="sf" localSheetId="80" hidden="1">{#N/A,#N/A,FALSE,"т02бд"}</definedName>
    <definedName name="sf" localSheetId="81" hidden="1">{#N/A,#N/A,FALSE,"т02бд"}</definedName>
    <definedName name="sf" localSheetId="82" hidden="1">{#N/A,#N/A,FALSE,"т02бд"}</definedName>
    <definedName name="sf" localSheetId="83" hidden="1">{#N/A,#N/A,FALSE,"т02бд"}</definedName>
    <definedName name="sf" localSheetId="86" hidden="1">{#N/A,#N/A,FALSE,"т02бд"}</definedName>
    <definedName name="sf" localSheetId="95" hidden="1">{#N/A,#N/A,FALSE,"т02бд"}</definedName>
    <definedName name="sf" localSheetId="96" hidden="1">{#N/A,#N/A,FALSE,"т02бд"}</definedName>
    <definedName name="sf" localSheetId="100" hidden="1">{#N/A,#N/A,FALSE,"т02бд"}</definedName>
    <definedName name="sf" localSheetId="102" hidden="1">{#N/A,#N/A,FALSE,"т02бд"}</definedName>
    <definedName name="sf" localSheetId="103" hidden="1">{#N/A,#N/A,FALSE,"т02бд"}</definedName>
    <definedName name="sf" localSheetId="104" hidden="1">{#N/A,#N/A,FALSE,"т02бд"}</definedName>
    <definedName name="sf" localSheetId="18" hidden="1">{#N/A,#N/A,FALSE,"т02бд"}</definedName>
    <definedName name="sf" localSheetId="19" hidden="1">{#N/A,#N/A,FALSE,"т02бд"}</definedName>
    <definedName name="sf" localSheetId="74" hidden="1">{#N/A,#N/A,FALSE,"т02бд"}</definedName>
    <definedName name="sf" hidden="1">{#N/A,#N/A,FALSE,"т02бд"}</definedName>
    <definedName name="sf_2" localSheetId="1" hidden="1">{#N/A,#N/A,FALSE,"т02бд"}</definedName>
    <definedName name="sf_2" localSheetId="35" hidden="1">{#N/A,#N/A,FALSE,"т02бд"}</definedName>
    <definedName name="sf_2" localSheetId="36" hidden="1">{#N/A,#N/A,FALSE,"т02бд"}</definedName>
    <definedName name="sf_2" localSheetId="37" hidden="1">{#N/A,#N/A,FALSE,"т02бд"}</definedName>
    <definedName name="sf_2" localSheetId="38" hidden="1">{#N/A,#N/A,FALSE,"т02бд"}</definedName>
    <definedName name="sf_2" localSheetId="39" hidden="1">{#N/A,#N/A,FALSE,"т02бд"}</definedName>
    <definedName name="sf_2" localSheetId="40" hidden="1">{#N/A,#N/A,FALSE,"т02бд"}</definedName>
    <definedName name="sf_2" localSheetId="41" hidden="1">{#N/A,#N/A,FALSE,"т02бд"}</definedName>
    <definedName name="sf_2" localSheetId="42" hidden="1">{#N/A,#N/A,FALSE,"т02бд"}</definedName>
    <definedName name="sf_2" localSheetId="47" hidden="1">{#N/A,#N/A,FALSE,"т02бд"}</definedName>
    <definedName name="sf_2" localSheetId="53" hidden="1">{#N/A,#N/A,FALSE,"т02бд"}</definedName>
    <definedName name="sf_2" localSheetId="81" hidden="1">{#N/A,#N/A,FALSE,"т02бд"}</definedName>
    <definedName name="sf_2" localSheetId="96" hidden="1">{#N/A,#N/A,FALSE,"т02бд"}</definedName>
    <definedName name="sf_2" localSheetId="100" hidden="1">{#N/A,#N/A,FALSE,"т02бд"}</definedName>
    <definedName name="sf_2" localSheetId="103" hidden="1">{#N/A,#N/A,FALSE,"т02бд"}</definedName>
    <definedName name="sf_2" localSheetId="74" hidden="1">{#N/A,#N/A,FALSE,"т02бд"}</definedName>
    <definedName name="sf_2" hidden="1">{#N/A,#N/A,FALSE,"т02бд"}</definedName>
    <definedName name="sf_2_1" localSheetId="1" hidden="1">{#N/A,#N/A,FALSE,"т02бд"}</definedName>
    <definedName name="sf_2_1" localSheetId="35" hidden="1">{#N/A,#N/A,FALSE,"т02бд"}</definedName>
    <definedName name="sf_2_1" localSheetId="36" hidden="1">{#N/A,#N/A,FALSE,"т02бд"}</definedName>
    <definedName name="sf_2_1" localSheetId="37" hidden="1">{#N/A,#N/A,FALSE,"т02бд"}</definedName>
    <definedName name="sf_2_1" localSheetId="38" hidden="1">{#N/A,#N/A,FALSE,"т02бд"}</definedName>
    <definedName name="sf_2_1" localSheetId="39" hidden="1">{#N/A,#N/A,FALSE,"т02бд"}</definedName>
    <definedName name="sf_2_1" localSheetId="40" hidden="1">{#N/A,#N/A,FALSE,"т02бд"}</definedName>
    <definedName name="sf_2_1" localSheetId="41" hidden="1">{#N/A,#N/A,FALSE,"т02бд"}</definedName>
    <definedName name="sf_2_1" localSheetId="42" hidden="1">{#N/A,#N/A,FALSE,"т02бд"}</definedName>
    <definedName name="sf_2_1" localSheetId="47" hidden="1">{#N/A,#N/A,FALSE,"т02бд"}</definedName>
    <definedName name="sf_2_1" localSheetId="53" hidden="1">{#N/A,#N/A,FALSE,"т02бд"}</definedName>
    <definedName name="sf_2_1" localSheetId="81" hidden="1">{#N/A,#N/A,FALSE,"т02бд"}</definedName>
    <definedName name="sf_2_1" localSheetId="96" hidden="1">{#N/A,#N/A,FALSE,"т02бд"}</definedName>
    <definedName name="sf_2_1" localSheetId="100" hidden="1">{#N/A,#N/A,FALSE,"т02бд"}</definedName>
    <definedName name="sf_2_1" localSheetId="103" hidden="1">{#N/A,#N/A,FALSE,"т02бд"}</definedName>
    <definedName name="sf_2_1" localSheetId="74" hidden="1">{#N/A,#N/A,FALSE,"т02бд"}</definedName>
    <definedName name="sf_2_1" hidden="1">{#N/A,#N/A,FALSE,"т02бд"}</definedName>
    <definedName name="t01англ" localSheetId="1" hidden="1">{#N/A,#N/A,FALSE,"т02бд"}</definedName>
    <definedName name="t01англ" localSheetId="35" hidden="1">{#N/A,#N/A,FALSE,"т02бд"}</definedName>
    <definedName name="t01англ" localSheetId="36" hidden="1">{#N/A,#N/A,FALSE,"т02бд"}</definedName>
    <definedName name="t01англ" localSheetId="37" hidden="1">{#N/A,#N/A,FALSE,"т02бд"}</definedName>
    <definedName name="t01англ" localSheetId="38" hidden="1">{#N/A,#N/A,FALSE,"т02бд"}</definedName>
    <definedName name="t01англ" localSheetId="39" hidden="1">{#N/A,#N/A,FALSE,"т02бд"}</definedName>
    <definedName name="t01англ" localSheetId="40" hidden="1">{#N/A,#N/A,FALSE,"т02бд"}</definedName>
    <definedName name="t01англ" localSheetId="41" hidden="1">{#N/A,#N/A,FALSE,"т02бд"}</definedName>
    <definedName name="t01англ" localSheetId="42" hidden="1">{#N/A,#N/A,FALSE,"т02бд"}</definedName>
    <definedName name="t01англ" localSheetId="47" hidden="1">{#N/A,#N/A,FALSE,"т02бд"}</definedName>
    <definedName name="t01англ" localSheetId="53" hidden="1">{#N/A,#N/A,FALSE,"т02бд"}</definedName>
    <definedName name="t01англ" localSheetId="84" hidden="1">{#N/A,#N/A,FALSE,"т02бд"}</definedName>
    <definedName name="t01англ" localSheetId="85" hidden="1">{#N/A,#N/A,FALSE,"т02бд"}</definedName>
    <definedName name="t01англ" localSheetId="76" hidden="1">{#N/A,#N/A,FALSE,"т02бд"}</definedName>
    <definedName name="t01англ" localSheetId="80" hidden="1">{#N/A,#N/A,FALSE,"т02бд"}</definedName>
    <definedName name="t01англ" localSheetId="81" hidden="1">{#N/A,#N/A,FALSE,"т02бд"}</definedName>
    <definedName name="t01англ" localSheetId="82" hidden="1">{#N/A,#N/A,FALSE,"т02бд"}</definedName>
    <definedName name="t01англ" localSheetId="83" hidden="1">{#N/A,#N/A,FALSE,"т02бд"}</definedName>
    <definedName name="t01англ" localSheetId="86" hidden="1">{#N/A,#N/A,FALSE,"т02бд"}</definedName>
    <definedName name="t01англ" localSheetId="95" hidden="1">{#N/A,#N/A,FALSE,"т02бд"}</definedName>
    <definedName name="t01англ" localSheetId="96" hidden="1">{#N/A,#N/A,FALSE,"т02бд"}</definedName>
    <definedName name="t01англ" localSheetId="100" hidden="1">{#N/A,#N/A,FALSE,"т02бд"}</definedName>
    <definedName name="t01англ" localSheetId="102" hidden="1">{#N/A,#N/A,FALSE,"т02бд"}</definedName>
    <definedName name="t01англ" localSheetId="103" hidden="1">{#N/A,#N/A,FALSE,"т02бд"}</definedName>
    <definedName name="t01англ" localSheetId="104" hidden="1">{#N/A,#N/A,FALSE,"т02бд"}</definedName>
    <definedName name="t01англ" localSheetId="105" hidden="1">{#N/A,#N/A,FALSE,"т02бд"}</definedName>
    <definedName name="t01англ" localSheetId="18" hidden="1">{#N/A,#N/A,FALSE,"т02бд"}</definedName>
    <definedName name="t01англ" localSheetId="19" hidden="1">{#N/A,#N/A,FALSE,"т02бд"}</definedName>
    <definedName name="t01англ" localSheetId="74" hidden="1">{#N/A,#N/A,FALSE,"т02бд"}</definedName>
    <definedName name="t01англ" hidden="1">{#N/A,#N/A,FALSE,"т02бд"}</definedName>
    <definedName name="t05n" localSheetId="1" hidden="1">{#N/A,#N/A,FALSE,"т04"}</definedName>
    <definedName name="t05n" localSheetId="2" hidden="1">{#N/A,#N/A,FALSE,"т04"}</definedName>
    <definedName name="t05n" localSheetId="22" hidden="1">{#N/A,#N/A,FALSE,"т04"}</definedName>
    <definedName name="t05n" localSheetId="25" hidden="1">{#N/A,#N/A,FALSE,"т04"}</definedName>
    <definedName name="t05n" localSheetId="26" hidden="1">{#N/A,#N/A,FALSE,"т04"}</definedName>
    <definedName name="t05n" localSheetId="28" hidden="1">{#N/A,#N/A,FALSE,"т04"}</definedName>
    <definedName name="t05n" localSheetId="29" hidden="1">{#N/A,#N/A,FALSE,"т04"}</definedName>
    <definedName name="t05n" localSheetId="35" hidden="1">{#N/A,#N/A,FALSE,"т04"}</definedName>
    <definedName name="t05n" localSheetId="36" hidden="1">{#N/A,#N/A,FALSE,"т04"}</definedName>
    <definedName name="t05n" localSheetId="37" hidden="1">{#N/A,#N/A,FALSE,"т04"}</definedName>
    <definedName name="t05n" localSheetId="38" hidden="1">{#N/A,#N/A,FALSE,"т04"}</definedName>
    <definedName name="t05n" localSheetId="39" hidden="1">{#N/A,#N/A,FALSE,"т04"}</definedName>
    <definedName name="t05n" localSheetId="40" hidden="1">{#N/A,#N/A,FALSE,"т04"}</definedName>
    <definedName name="t05n" localSheetId="41" hidden="1">{#N/A,#N/A,FALSE,"т04"}</definedName>
    <definedName name="t05n" localSheetId="42" hidden="1">{#N/A,#N/A,FALSE,"т04"}</definedName>
    <definedName name="t05n" localSheetId="47" hidden="1">{#N/A,#N/A,FALSE,"т04"}</definedName>
    <definedName name="t05n" localSheetId="53" hidden="1">{#N/A,#N/A,FALSE,"т04"}</definedName>
    <definedName name="t05n" localSheetId="54" hidden="1">{#N/A,#N/A,FALSE,"т04"}</definedName>
    <definedName name="t05n" localSheetId="55" hidden="1">{#N/A,#N/A,FALSE,"т04"}</definedName>
    <definedName name="t05n" localSheetId="56" hidden="1">{#N/A,#N/A,FALSE,"т04"}</definedName>
    <definedName name="t05n" localSheetId="57" hidden="1">{#N/A,#N/A,FALSE,"т04"}</definedName>
    <definedName name="t05n" localSheetId="58" hidden="1">{#N/A,#N/A,FALSE,"т04"}</definedName>
    <definedName name="t05n" localSheetId="59" hidden="1">{#N/A,#N/A,FALSE,"т04"}</definedName>
    <definedName name="t05n" localSheetId="61" hidden="1">{#N/A,#N/A,FALSE,"т04"}</definedName>
    <definedName name="t05n" localSheetId="62" hidden="1">{#N/A,#N/A,FALSE,"т04"}</definedName>
    <definedName name="t05n" localSheetId="63" hidden="1">{#N/A,#N/A,FALSE,"т04"}</definedName>
    <definedName name="t05n" localSheetId="84" hidden="1">{#N/A,#N/A,FALSE,"т04"}</definedName>
    <definedName name="t05n" localSheetId="85" hidden="1">{#N/A,#N/A,FALSE,"т04"}</definedName>
    <definedName name="t05n" localSheetId="76" hidden="1">{#N/A,#N/A,FALSE,"т04"}</definedName>
    <definedName name="t05n" localSheetId="78" hidden="1">{#N/A,#N/A,FALSE,"т04"}</definedName>
    <definedName name="t05n" localSheetId="80" hidden="1">{#N/A,#N/A,FALSE,"т04"}</definedName>
    <definedName name="t05n" localSheetId="81" hidden="1">{#N/A,#N/A,FALSE,"т04"}</definedName>
    <definedName name="t05n" localSheetId="82" hidden="1">{#N/A,#N/A,FALSE,"т04"}</definedName>
    <definedName name="t05n" localSheetId="83" hidden="1">{#N/A,#N/A,FALSE,"т04"}</definedName>
    <definedName name="t05n" localSheetId="86" hidden="1">{#N/A,#N/A,FALSE,"т04"}</definedName>
    <definedName name="t05n" localSheetId="95" hidden="1">{#N/A,#N/A,FALSE,"т04"}</definedName>
    <definedName name="t05n" localSheetId="96" hidden="1">{#N/A,#N/A,FALSE,"т04"}</definedName>
    <definedName name="t05n" localSheetId="100" hidden="1">{#N/A,#N/A,FALSE,"т04"}</definedName>
    <definedName name="t05n" localSheetId="102" hidden="1">{#N/A,#N/A,FALSE,"т04"}</definedName>
    <definedName name="t05n" localSheetId="103" hidden="1">{#N/A,#N/A,FALSE,"т04"}</definedName>
    <definedName name="t05n" localSheetId="104" hidden="1">{#N/A,#N/A,FALSE,"т04"}</definedName>
    <definedName name="t05n" localSheetId="105" hidden="1">{#N/A,#N/A,FALSE,"т04"}</definedName>
    <definedName name="t05n" localSheetId="18" hidden="1">{#N/A,#N/A,FALSE,"т04"}</definedName>
    <definedName name="t05n" localSheetId="19" hidden="1">{#N/A,#N/A,FALSE,"т04"}</definedName>
    <definedName name="t05n" localSheetId="74" hidden="1">{#N/A,#N/A,FALSE,"т04"}</definedName>
    <definedName name="t05n" localSheetId="111" hidden="1">{#N/A,#N/A,FALSE,"т04"}</definedName>
    <definedName name="t05n" hidden="1">{#N/A,#N/A,FALSE,"т04"}</definedName>
    <definedName name="t05n_2" localSheetId="1" hidden="1">{#N/A,#N/A,FALSE,"т04"}</definedName>
    <definedName name="t05n_2" localSheetId="35" hidden="1">{#N/A,#N/A,FALSE,"т04"}</definedName>
    <definedName name="t05n_2" localSheetId="36" hidden="1">{#N/A,#N/A,FALSE,"т04"}</definedName>
    <definedName name="t05n_2" localSheetId="37" hidden="1">{#N/A,#N/A,FALSE,"т04"}</definedName>
    <definedName name="t05n_2" localSheetId="38" hidden="1">{#N/A,#N/A,FALSE,"т04"}</definedName>
    <definedName name="t05n_2" localSheetId="39" hidden="1">{#N/A,#N/A,FALSE,"т04"}</definedName>
    <definedName name="t05n_2" localSheetId="40" hidden="1">{#N/A,#N/A,FALSE,"т04"}</definedName>
    <definedName name="t05n_2" localSheetId="41" hidden="1">{#N/A,#N/A,FALSE,"т04"}</definedName>
    <definedName name="t05n_2" localSheetId="42" hidden="1">{#N/A,#N/A,FALSE,"т04"}</definedName>
    <definedName name="t05n_2" localSheetId="47" hidden="1">{#N/A,#N/A,FALSE,"т04"}</definedName>
    <definedName name="t05n_2" localSheetId="53" hidden="1">{#N/A,#N/A,FALSE,"т04"}</definedName>
    <definedName name="t05n_2" localSheetId="81" hidden="1">{#N/A,#N/A,FALSE,"т04"}</definedName>
    <definedName name="t05n_2" localSheetId="96" hidden="1">{#N/A,#N/A,FALSE,"т04"}</definedName>
    <definedName name="t05n_2" localSheetId="100" hidden="1">{#N/A,#N/A,FALSE,"т04"}</definedName>
    <definedName name="t05n_2" localSheetId="103" hidden="1">{#N/A,#N/A,FALSE,"т04"}</definedName>
    <definedName name="t05n_2" localSheetId="74" hidden="1">{#N/A,#N/A,FALSE,"т04"}</definedName>
    <definedName name="t05n_2" hidden="1">{#N/A,#N/A,FALSE,"т04"}</definedName>
    <definedName name="t05n_2_1" localSheetId="1" hidden="1">{#N/A,#N/A,FALSE,"т04"}</definedName>
    <definedName name="t05n_2_1" localSheetId="35" hidden="1">{#N/A,#N/A,FALSE,"т04"}</definedName>
    <definedName name="t05n_2_1" localSheetId="36" hidden="1">{#N/A,#N/A,FALSE,"т04"}</definedName>
    <definedName name="t05n_2_1" localSheetId="37" hidden="1">{#N/A,#N/A,FALSE,"т04"}</definedName>
    <definedName name="t05n_2_1" localSheetId="38" hidden="1">{#N/A,#N/A,FALSE,"т04"}</definedName>
    <definedName name="t05n_2_1" localSheetId="39" hidden="1">{#N/A,#N/A,FALSE,"т04"}</definedName>
    <definedName name="t05n_2_1" localSheetId="40" hidden="1">{#N/A,#N/A,FALSE,"т04"}</definedName>
    <definedName name="t05n_2_1" localSheetId="41" hidden="1">{#N/A,#N/A,FALSE,"т04"}</definedName>
    <definedName name="t05n_2_1" localSheetId="42" hidden="1">{#N/A,#N/A,FALSE,"т04"}</definedName>
    <definedName name="t05n_2_1" localSheetId="47" hidden="1">{#N/A,#N/A,FALSE,"т04"}</definedName>
    <definedName name="t05n_2_1" localSheetId="53" hidden="1">{#N/A,#N/A,FALSE,"т04"}</definedName>
    <definedName name="t05n_2_1" localSheetId="81" hidden="1">{#N/A,#N/A,FALSE,"т04"}</definedName>
    <definedName name="t05n_2_1" localSheetId="96" hidden="1">{#N/A,#N/A,FALSE,"т04"}</definedName>
    <definedName name="t05n_2_1" localSheetId="100" hidden="1">{#N/A,#N/A,FALSE,"т04"}</definedName>
    <definedName name="t05n_2_1" localSheetId="103" hidden="1">{#N/A,#N/A,FALSE,"т04"}</definedName>
    <definedName name="t05n_2_1" localSheetId="74" hidden="1">{#N/A,#N/A,FALSE,"т04"}</definedName>
    <definedName name="t05n_2_1" hidden="1">{#N/A,#N/A,FALSE,"т04"}</definedName>
    <definedName name="t05nn" localSheetId="1" hidden="1">{#N/A,#N/A,FALSE,"т04"}</definedName>
    <definedName name="t05nn" localSheetId="2" hidden="1">{#N/A,#N/A,FALSE,"т04"}</definedName>
    <definedName name="t05nn" localSheetId="22" hidden="1">{#N/A,#N/A,FALSE,"т04"}</definedName>
    <definedName name="t05nn" localSheetId="25" hidden="1">{#N/A,#N/A,FALSE,"т04"}</definedName>
    <definedName name="t05nn" localSheetId="26" hidden="1">{#N/A,#N/A,FALSE,"т04"}</definedName>
    <definedName name="t05nn" localSheetId="28" hidden="1">{#N/A,#N/A,FALSE,"т04"}</definedName>
    <definedName name="t05nn" localSheetId="29" hidden="1">{#N/A,#N/A,FALSE,"т04"}</definedName>
    <definedName name="t05nn" localSheetId="35" hidden="1">{#N/A,#N/A,FALSE,"т04"}</definedName>
    <definedName name="t05nn" localSheetId="36" hidden="1">{#N/A,#N/A,FALSE,"т04"}</definedName>
    <definedName name="t05nn" localSheetId="37" hidden="1">{#N/A,#N/A,FALSE,"т04"}</definedName>
    <definedName name="t05nn" localSheetId="38" hidden="1">{#N/A,#N/A,FALSE,"т04"}</definedName>
    <definedName name="t05nn" localSheetId="39" hidden="1">{#N/A,#N/A,FALSE,"т04"}</definedName>
    <definedName name="t05nn" localSheetId="40" hidden="1">{#N/A,#N/A,FALSE,"т04"}</definedName>
    <definedName name="t05nn" localSheetId="41" hidden="1">{#N/A,#N/A,FALSE,"т04"}</definedName>
    <definedName name="t05nn" localSheetId="42" hidden="1">{#N/A,#N/A,FALSE,"т04"}</definedName>
    <definedName name="t05nn" localSheetId="47" hidden="1">{#N/A,#N/A,FALSE,"т04"}</definedName>
    <definedName name="t05nn" localSheetId="53" hidden="1">{#N/A,#N/A,FALSE,"т04"}</definedName>
    <definedName name="t05nn" localSheetId="54" hidden="1">{#N/A,#N/A,FALSE,"т04"}</definedName>
    <definedName name="t05nn" localSheetId="55" hidden="1">{#N/A,#N/A,FALSE,"т04"}</definedName>
    <definedName name="t05nn" localSheetId="56" hidden="1">{#N/A,#N/A,FALSE,"т04"}</definedName>
    <definedName name="t05nn" localSheetId="57" hidden="1">{#N/A,#N/A,FALSE,"т04"}</definedName>
    <definedName name="t05nn" localSheetId="58" hidden="1">{#N/A,#N/A,FALSE,"т04"}</definedName>
    <definedName name="t05nn" localSheetId="59" hidden="1">{#N/A,#N/A,FALSE,"т04"}</definedName>
    <definedName name="t05nn" localSheetId="61" hidden="1">{#N/A,#N/A,FALSE,"т04"}</definedName>
    <definedName name="t05nn" localSheetId="62" hidden="1">{#N/A,#N/A,FALSE,"т04"}</definedName>
    <definedName name="t05nn" localSheetId="63" hidden="1">{#N/A,#N/A,FALSE,"т04"}</definedName>
    <definedName name="t05nn" localSheetId="84" hidden="1">{#N/A,#N/A,FALSE,"т04"}</definedName>
    <definedName name="t05nn" localSheetId="85" hidden="1">{#N/A,#N/A,FALSE,"т04"}</definedName>
    <definedName name="t05nn" localSheetId="76" hidden="1">{#N/A,#N/A,FALSE,"т04"}</definedName>
    <definedName name="t05nn" localSheetId="78" hidden="1">{#N/A,#N/A,FALSE,"т04"}</definedName>
    <definedName name="t05nn" localSheetId="80" hidden="1">{#N/A,#N/A,FALSE,"т04"}</definedName>
    <definedName name="t05nn" localSheetId="81" hidden="1">{#N/A,#N/A,FALSE,"т04"}</definedName>
    <definedName name="t05nn" localSheetId="82" hidden="1">{#N/A,#N/A,FALSE,"т04"}</definedName>
    <definedName name="t05nn" localSheetId="83" hidden="1">{#N/A,#N/A,FALSE,"т04"}</definedName>
    <definedName name="t05nn" localSheetId="86" hidden="1">{#N/A,#N/A,FALSE,"т04"}</definedName>
    <definedName name="t05nn" localSheetId="95" hidden="1">{#N/A,#N/A,FALSE,"т04"}</definedName>
    <definedName name="t05nn" localSheetId="96" hidden="1">{#N/A,#N/A,FALSE,"т04"}</definedName>
    <definedName name="t05nn" localSheetId="100" hidden="1">{#N/A,#N/A,FALSE,"т04"}</definedName>
    <definedName name="t05nn" localSheetId="102" hidden="1">{#N/A,#N/A,FALSE,"т04"}</definedName>
    <definedName name="t05nn" localSheetId="103" hidden="1">{#N/A,#N/A,FALSE,"т04"}</definedName>
    <definedName name="t05nn" localSheetId="104" hidden="1">{#N/A,#N/A,FALSE,"т04"}</definedName>
    <definedName name="t05nn" localSheetId="105" hidden="1">{#N/A,#N/A,FALSE,"т04"}</definedName>
    <definedName name="t05nn" localSheetId="18" hidden="1">{#N/A,#N/A,FALSE,"т04"}</definedName>
    <definedName name="t05nn" localSheetId="19" hidden="1">{#N/A,#N/A,FALSE,"т04"}</definedName>
    <definedName name="t05nn" localSheetId="74" hidden="1">{#N/A,#N/A,FALSE,"т04"}</definedName>
    <definedName name="t05nn" localSheetId="111" hidden="1">{#N/A,#N/A,FALSE,"т04"}</definedName>
    <definedName name="t05nn" hidden="1">{#N/A,#N/A,FALSE,"т04"}</definedName>
    <definedName name="t05nn_2" localSheetId="1" hidden="1">{#N/A,#N/A,FALSE,"т04"}</definedName>
    <definedName name="t05nn_2" localSheetId="35" hidden="1">{#N/A,#N/A,FALSE,"т04"}</definedName>
    <definedName name="t05nn_2" localSheetId="36" hidden="1">{#N/A,#N/A,FALSE,"т04"}</definedName>
    <definedName name="t05nn_2" localSheetId="37" hidden="1">{#N/A,#N/A,FALSE,"т04"}</definedName>
    <definedName name="t05nn_2" localSheetId="38" hidden="1">{#N/A,#N/A,FALSE,"т04"}</definedName>
    <definedName name="t05nn_2" localSheetId="39" hidden="1">{#N/A,#N/A,FALSE,"т04"}</definedName>
    <definedName name="t05nn_2" localSheetId="40" hidden="1">{#N/A,#N/A,FALSE,"т04"}</definedName>
    <definedName name="t05nn_2" localSheetId="41" hidden="1">{#N/A,#N/A,FALSE,"т04"}</definedName>
    <definedName name="t05nn_2" localSheetId="42" hidden="1">{#N/A,#N/A,FALSE,"т04"}</definedName>
    <definedName name="t05nn_2" localSheetId="47" hidden="1">{#N/A,#N/A,FALSE,"т04"}</definedName>
    <definedName name="t05nn_2" localSheetId="53" hidden="1">{#N/A,#N/A,FALSE,"т04"}</definedName>
    <definedName name="t05nn_2" localSheetId="81" hidden="1">{#N/A,#N/A,FALSE,"т04"}</definedName>
    <definedName name="t05nn_2" localSheetId="96" hidden="1">{#N/A,#N/A,FALSE,"т04"}</definedName>
    <definedName name="t05nn_2" localSheetId="100" hidden="1">{#N/A,#N/A,FALSE,"т04"}</definedName>
    <definedName name="t05nn_2" localSheetId="103" hidden="1">{#N/A,#N/A,FALSE,"т04"}</definedName>
    <definedName name="t05nn_2" localSheetId="74" hidden="1">{#N/A,#N/A,FALSE,"т04"}</definedName>
    <definedName name="t05nn_2" hidden="1">{#N/A,#N/A,FALSE,"т04"}</definedName>
    <definedName name="t05nn_2_1" localSheetId="1" hidden="1">{#N/A,#N/A,FALSE,"т04"}</definedName>
    <definedName name="t05nn_2_1" localSheetId="35" hidden="1">{#N/A,#N/A,FALSE,"т04"}</definedName>
    <definedName name="t05nn_2_1" localSheetId="36" hidden="1">{#N/A,#N/A,FALSE,"т04"}</definedName>
    <definedName name="t05nn_2_1" localSheetId="37" hidden="1">{#N/A,#N/A,FALSE,"т04"}</definedName>
    <definedName name="t05nn_2_1" localSheetId="38" hidden="1">{#N/A,#N/A,FALSE,"т04"}</definedName>
    <definedName name="t05nn_2_1" localSheetId="39" hidden="1">{#N/A,#N/A,FALSE,"т04"}</definedName>
    <definedName name="t05nn_2_1" localSheetId="40" hidden="1">{#N/A,#N/A,FALSE,"т04"}</definedName>
    <definedName name="t05nn_2_1" localSheetId="41" hidden="1">{#N/A,#N/A,FALSE,"т04"}</definedName>
    <definedName name="t05nn_2_1" localSheetId="42" hidden="1">{#N/A,#N/A,FALSE,"т04"}</definedName>
    <definedName name="t05nn_2_1" localSheetId="47" hidden="1">{#N/A,#N/A,FALSE,"т04"}</definedName>
    <definedName name="t05nn_2_1" localSheetId="53" hidden="1">{#N/A,#N/A,FALSE,"т04"}</definedName>
    <definedName name="t05nn_2_1" localSheetId="81" hidden="1">{#N/A,#N/A,FALSE,"т04"}</definedName>
    <definedName name="t05nn_2_1" localSheetId="96" hidden="1">{#N/A,#N/A,FALSE,"т04"}</definedName>
    <definedName name="t05nn_2_1" localSheetId="100" hidden="1">{#N/A,#N/A,FALSE,"т04"}</definedName>
    <definedName name="t05nn_2_1" localSheetId="103" hidden="1">{#N/A,#N/A,FALSE,"т04"}</definedName>
    <definedName name="t05nn_2_1" localSheetId="74" hidden="1">{#N/A,#N/A,FALSE,"т04"}</definedName>
    <definedName name="t05nn_2_1" hidden="1">{#N/A,#N/A,FALSE,"т04"}</definedName>
    <definedName name="teset" localSheetId="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26"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5" hidden="1">{#N/A,#N/A,FALSE,"SimInp1";#N/A,#N/A,FALSE,"SimInp2";#N/A,#N/A,FALSE,"SimOut1";#N/A,#N/A,FALSE,"SimOut2";#N/A,#N/A,FALSE,"SimOut3";#N/A,#N/A,FALSE,"SimOut4";#N/A,#N/A,FALSE,"SimOut5"}</definedName>
    <definedName name="teset" localSheetId="36"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84" hidden="1">{#N/A,#N/A,FALSE,"SimInp1";#N/A,#N/A,FALSE,"SimInp2";#N/A,#N/A,FALSE,"SimOut1";#N/A,#N/A,FALSE,"SimOut2";#N/A,#N/A,FALSE,"SimOut3";#N/A,#N/A,FALSE,"SimOut4";#N/A,#N/A,FALSE,"SimOut5"}</definedName>
    <definedName name="teset" localSheetId="85" hidden="1">{#N/A,#N/A,FALSE,"SimInp1";#N/A,#N/A,FALSE,"SimInp2";#N/A,#N/A,FALSE,"SimOut1";#N/A,#N/A,FALSE,"SimOut2";#N/A,#N/A,FALSE,"SimOut3";#N/A,#N/A,FALSE,"SimOut4";#N/A,#N/A,FALSE,"SimOut5"}</definedName>
    <definedName name="teset" localSheetId="76" hidden="1">{#N/A,#N/A,FALSE,"SimInp1";#N/A,#N/A,FALSE,"SimInp2";#N/A,#N/A,FALSE,"SimOut1";#N/A,#N/A,FALSE,"SimOut2";#N/A,#N/A,FALSE,"SimOut3";#N/A,#N/A,FALSE,"SimOut4";#N/A,#N/A,FALSE,"SimOut5"}</definedName>
    <definedName name="teset" localSheetId="78" hidden="1">{#N/A,#N/A,FALSE,"SimInp1";#N/A,#N/A,FALSE,"SimInp2";#N/A,#N/A,FALSE,"SimOut1";#N/A,#N/A,FALSE,"SimOut2";#N/A,#N/A,FALSE,"SimOut3";#N/A,#N/A,FALSE,"SimOut4";#N/A,#N/A,FALSE,"SimOut5"}</definedName>
    <definedName name="teset" localSheetId="80" hidden="1">{#N/A,#N/A,FALSE,"SimInp1";#N/A,#N/A,FALSE,"SimInp2";#N/A,#N/A,FALSE,"SimOut1";#N/A,#N/A,FALSE,"SimOut2";#N/A,#N/A,FALSE,"SimOut3";#N/A,#N/A,FALSE,"SimOut4";#N/A,#N/A,FALSE,"SimOut5"}</definedName>
    <definedName name="teset" localSheetId="81" hidden="1">{#N/A,#N/A,FALSE,"SimInp1";#N/A,#N/A,FALSE,"SimInp2";#N/A,#N/A,FALSE,"SimOut1";#N/A,#N/A,FALSE,"SimOut2";#N/A,#N/A,FALSE,"SimOut3";#N/A,#N/A,FALSE,"SimOut4";#N/A,#N/A,FALSE,"SimOut5"}</definedName>
    <definedName name="teset" localSheetId="82" hidden="1">{#N/A,#N/A,FALSE,"SimInp1";#N/A,#N/A,FALSE,"SimInp2";#N/A,#N/A,FALSE,"SimOut1";#N/A,#N/A,FALSE,"SimOut2";#N/A,#N/A,FALSE,"SimOut3";#N/A,#N/A,FALSE,"SimOut4";#N/A,#N/A,FALSE,"SimOut5"}</definedName>
    <definedName name="teset" localSheetId="83" hidden="1">{#N/A,#N/A,FALSE,"SimInp1";#N/A,#N/A,FALSE,"SimInp2";#N/A,#N/A,FALSE,"SimOut1";#N/A,#N/A,FALSE,"SimOut2";#N/A,#N/A,FALSE,"SimOut3";#N/A,#N/A,FALSE,"SimOut4";#N/A,#N/A,FALSE,"SimOut5"}</definedName>
    <definedName name="teset" localSheetId="86" hidden="1">{#N/A,#N/A,FALSE,"SimInp1";#N/A,#N/A,FALSE,"SimInp2";#N/A,#N/A,FALSE,"SimOut1";#N/A,#N/A,FALSE,"SimOut2";#N/A,#N/A,FALSE,"SimOut3";#N/A,#N/A,FALSE,"SimOut4";#N/A,#N/A,FALSE,"SimOut5"}</definedName>
    <definedName name="teset" localSheetId="95" hidden="1">{#N/A,#N/A,FALSE,"SimInp1";#N/A,#N/A,FALSE,"SimInp2";#N/A,#N/A,FALSE,"SimOut1";#N/A,#N/A,FALSE,"SimOut2";#N/A,#N/A,FALSE,"SimOut3";#N/A,#N/A,FALSE,"SimOut4";#N/A,#N/A,FALSE,"SimOut5"}</definedName>
    <definedName name="teset" localSheetId="96" hidden="1">{#N/A,#N/A,FALSE,"SimInp1";#N/A,#N/A,FALSE,"SimInp2";#N/A,#N/A,FALSE,"SimOut1";#N/A,#N/A,FALSE,"SimOut2";#N/A,#N/A,FALSE,"SimOut3";#N/A,#N/A,FALSE,"SimOut4";#N/A,#N/A,FALSE,"SimOut5"}</definedName>
    <definedName name="teset" localSheetId="100" hidden="1">{#N/A,#N/A,FALSE,"SimInp1";#N/A,#N/A,FALSE,"SimInp2";#N/A,#N/A,FALSE,"SimOut1";#N/A,#N/A,FALSE,"SimOut2";#N/A,#N/A,FALSE,"SimOut3";#N/A,#N/A,FALSE,"SimOut4";#N/A,#N/A,FALSE,"SimOut5"}</definedName>
    <definedName name="teset" localSheetId="102" hidden="1">{#N/A,#N/A,FALSE,"SimInp1";#N/A,#N/A,FALSE,"SimInp2";#N/A,#N/A,FALSE,"SimOut1";#N/A,#N/A,FALSE,"SimOut2";#N/A,#N/A,FALSE,"SimOut3";#N/A,#N/A,FALSE,"SimOut4";#N/A,#N/A,FALSE,"SimOut5"}</definedName>
    <definedName name="teset" localSheetId="103" hidden="1">{#N/A,#N/A,FALSE,"SimInp1";#N/A,#N/A,FALSE,"SimInp2";#N/A,#N/A,FALSE,"SimOut1";#N/A,#N/A,FALSE,"SimOut2";#N/A,#N/A,FALSE,"SimOut3";#N/A,#N/A,FALSE,"SimOut4";#N/A,#N/A,FALSE,"SimOut5"}</definedName>
    <definedName name="teset" localSheetId="104" hidden="1">{#N/A,#N/A,FALSE,"SimInp1";#N/A,#N/A,FALSE,"SimInp2";#N/A,#N/A,FALSE,"SimOut1";#N/A,#N/A,FALSE,"SimOut2";#N/A,#N/A,FALSE,"SimOut3";#N/A,#N/A,FALSE,"SimOut4";#N/A,#N/A,FALSE,"SimOut5"}</definedName>
    <definedName name="teset" localSheetId="105"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74" hidden="1">{#N/A,#N/A,FALSE,"SimInp1";#N/A,#N/A,FALSE,"SimInp2";#N/A,#N/A,FALSE,"SimOut1";#N/A,#N/A,FALSE,"SimOut2";#N/A,#N/A,FALSE,"SimOut3";#N/A,#N/A,FALSE,"SimOut4";#N/A,#N/A,FALSE,"SimOut5"}</definedName>
    <definedName name="teset" localSheetId="111"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35" hidden="1">{#N/A,#N/A,FALSE,"SimInp1";#N/A,#N/A,FALSE,"SimInp2";#N/A,#N/A,FALSE,"SimOut1";#N/A,#N/A,FALSE,"SimOut2";#N/A,#N/A,FALSE,"SimOut3";#N/A,#N/A,FALSE,"SimOut4";#N/A,#N/A,FALSE,"SimOut5"}</definedName>
    <definedName name="teset_2" localSheetId="36" hidden="1">{#N/A,#N/A,FALSE,"SimInp1";#N/A,#N/A,FALSE,"SimInp2";#N/A,#N/A,FALSE,"SimOut1";#N/A,#N/A,FALSE,"SimOut2";#N/A,#N/A,FALSE,"SimOut3";#N/A,#N/A,FALSE,"SimOut4";#N/A,#N/A,FALSE,"SimOut5"}</definedName>
    <definedName name="teset_2" localSheetId="37" hidden="1">{#N/A,#N/A,FALSE,"SimInp1";#N/A,#N/A,FALSE,"SimInp2";#N/A,#N/A,FALSE,"SimOut1";#N/A,#N/A,FALSE,"SimOut2";#N/A,#N/A,FALSE,"SimOut3";#N/A,#N/A,FALSE,"SimOut4";#N/A,#N/A,FALSE,"SimOut5"}</definedName>
    <definedName name="teset_2" localSheetId="38" hidden="1">{#N/A,#N/A,FALSE,"SimInp1";#N/A,#N/A,FALSE,"SimInp2";#N/A,#N/A,FALSE,"SimOut1";#N/A,#N/A,FALSE,"SimOut2";#N/A,#N/A,FALSE,"SimOut3";#N/A,#N/A,FALSE,"SimOut4";#N/A,#N/A,FALSE,"SimOut5"}</definedName>
    <definedName name="teset_2" localSheetId="39" hidden="1">{#N/A,#N/A,FALSE,"SimInp1";#N/A,#N/A,FALSE,"SimInp2";#N/A,#N/A,FALSE,"SimOut1";#N/A,#N/A,FALSE,"SimOut2";#N/A,#N/A,FALSE,"SimOut3";#N/A,#N/A,FALSE,"SimOut4";#N/A,#N/A,FALSE,"SimOut5"}</definedName>
    <definedName name="teset_2" localSheetId="40" hidden="1">{#N/A,#N/A,FALSE,"SimInp1";#N/A,#N/A,FALSE,"SimInp2";#N/A,#N/A,FALSE,"SimOut1";#N/A,#N/A,FALSE,"SimOut2";#N/A,#N/A,FALSE,"SimOut3";#N/A,#N/A,FALSE,"SimOut4";#N/A,#N/A,FALSE,"SimOut5"}</definedName>
    <definedName name="teset_2" localSheetId="41" hidden="1">{#N/A,#N/A,FALSE,"SimInp1";#N/A,#N/A,FALSE,"SimInp2";#N/A,#N/A,FALSE,"SimOut1";#N/A,#N/A,FALSE,"SimOut2";#N/A,#N/A,FALSE,"SimOut3";#N/A,#N/A,FALSE,"SimOut4";#N/A,#N/A,FALSE,"SimOut5"}</definedName>
    <definedName name="teset_2" localSheetId="42" hidden="1">{#N/A,#N/A,FALSE,"SimInp1";#N/A,#N/A,FALSE,"SimInp2";#N/A,#N/A,FALSE,"SimOut1";#N/A,#N/A,FALSE,"SimOut2";#N/A,#N/A,FALSE,"SimOut3";#N/A,#N/A,FALSE,"SimOut4";#N/A,#N/A,FALSE,"SimOut5"}</definedName>
    <definedName name="teset_2" localSheetId="47" hidden="1">{#N/A,#N/A,FALSE,"SimInp1";#N/A,#N/A,FALSE,"SimInp2";#N/A,#N/A,FALSE,"SimOut1";#N/A,#N/A,FALSE,"SimOut2";#N/A,#N/A,FALSE,"SimOut3";#N/A,#N/A,FALSE,"SimOut4";#N/A,#N/A,FALSE,"SimOut5"}</definedName>
    <definedName name="teset_2" localSheetId="53" hidden="1">{#N/A,#N/A,FALSE,"SimInp1";#N/A,#N/A,FALSE,"SimInp2";#N/A,#N/A,FALSE,"SimOut1";#N/A,#N/A,FALSE,"SimOut2";#N/A,#N/A,FALSE,"SimOut3";#N/A,#N/A,FALSE,"SimOut4";#N/A,#N/A,FALSE,"SimOut5"}</definedName>
    <definedName name="teset_2" localSheetId="81" hidden="1">{#N/A,#N/A,FALSE,"SimInp1";#N/A,#N/A,FALSE,"SimInp2";#N/A,#N/A,FALSE,"SimOut1";#N/A,#N/A,FALSE,"SimOut2";#N/A,#N/A,FALSE,"SimOut3";#N/A,#N/A,FALSE,"SimOut4";#N/A,#N/A,FALSE,"SimOut5"}</definedName>
    <definedName name="teset_2" localSheetId="96" hidden="1">{#N/A,#N/A,FALSE,"SimInp1";#N/A,#N/A,FALSE,"SimInp2";#N/A,#N/A,FALSE,"SimOut1";#N/A,#N/A,FALSE,"SimOut2";#N/A,#N/A,FALSE,"SimOut3";#N/A,#N/A,FALSE,"SimOut4";#N/A,#N/A,FALSE,"SimOut5"}</definedName>
    <definedName name="teset_2" localSheetId="100" hidden="1">{#N/A,#N/A,FALSE,"SimInp1";#N/A,#N/A,FALSE,"SimInp2";#N/A,#N/A,FALSE,"SimOut1";#N/A,#N/A,FALSE,"SimOut2";#N/A,#N/A,FALSE,"SimOut3";#N/A,#N/A,FALSE,"SimOut4";#N/A,#N/A,FALSE,"SimOut5"}</definedName>
    <definedName name="teset_2" localSheetId="103" hidden="1">{#N/A,#N/A,FALSE,"SimInp1";#N/A,#N/A,FALSE,"SimInp2";#N/A,#N/A,FALSE,"SimOut1";#N/A,#N/A,FALSE,"SimOut2";#N/A,#N/A,FALSE,"SimOut3";#N/A,#N/A,FALSE,"SimOut4";#N/A,#N/A,FALSE,"SimOut5"}</definedName>
    <definedName name="teset_2" localSheetId="74"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35" hidden="1">{#N/A,#N/A,FALSE,"SimInp1";#N/A,#N/A,FALSE,"SimInp2";#N/A,#N/A,FALSE,"SimOut1";#N/A,#N/A,FALSE,"SimOut2";#N/A,#N/A,FALSE,"SimOut3";#N/A,#N/A,FALSE,"SimOut4";#N/A,#N/A,FALSE,"SimOut5"}</definedName>
    <definedName name="teset_2_1" localSheetId="36" hidden="1">{#N/A,#N/A,FALSE,"SimInp1";#N/A,#N/A,FALSE,"SimInp2";#N/A,#N/A,FALSE,"SimOut1";#N/A,#N/A,FALSE,"SimOut2";#N/A,#N/A,FALSE,"SimOut3";#N/A,#N/A,FALSE,"SimOut4";#N/A,#N/A,FALSE,"SimOut5"}</definedName>
    <definedName name="teset_2_1" localSheetId="37" hidden="1">{#N/A,#N/A,FALSE,"SimInp1";#N/A,#N/A,FALSE,"SimInp2";#N/A,#N/A,FALSE,"SimOut1";#N/A,#N/A,FALSE,"SimOut2";#N/A,#N/A,FALSE,"SimOut3";#N/A,#N/A,FALSE,"SimOut4";#N/A,#N/A,FALSE,"SimOut5"}</definedName>
    <definedName name="teset_2_1" localSheetId="38" hidden="1">{#N/A,#N/A,FALSE,"SimInp1";#N/A,#N/A,FALSE,"SimInp2";#N/A,#N/A,FALSE,"SimOut1";#N/A,#N/A,FALSE,"SimOut2";#N/A,#N/A,FALSE,"SimOut3";#N/A,#N/A,FALSE,"SimOut4";#N/A,#N/A,FALSE,"SimOut5"}</definedName>
    <definedName name="teset_2_1" localSheetId="39" hidden="1">{#N/A,#N/A,FALSE,"SimInp1";#N/A,#N/A,FALSE,"SimInp2";#N/A,#N/A,FALSE,"SimOut1";#N/A,#N/A,FALSE,"SimOut2";#N/A,#N/A,FALSE,"SimOut3";#N/A,#N/A,FALSE,"SimOut4";#N/A,#N/A,FALSE,"SimOut5"}</definedName>
    <definedName name="teset_2_1" localSheetId="40" hidden="1">{#N/A,#N/A,FALSE,"SimInp1";#N/A,#N/A,FALSE,"SimInp2";#N/A,#N/A,FALSE,"SimOut1";#N/A,#N/A,FALSE,"SimOut2";#N/A,#N/A,FALSE,"SimOut3";#N/A,#N/A,FALSE,"SimOut4";#N/A,#N/A,FALSE,"SimOut5"}</definedName>
    <definedName name="teset_2_1" localSheetId="41" hidden="1">{#N/A,#N/A,FALSE,"SimInp1";#N/A,#N/A,FALSE,"SimInp2";#N/A,#N/A,FALSE,"SimOut1";#N/A,#N/A,FALSE,"SimOut2";#N/A,#N/A,FALSE,"SimOut3";#N/A,#N/A,FALSE,"SimOut4";#N/A,#N/A,FALSE,"SimOut5"}</definedName>
    <definedName name="teset_2_1" localSheetId="42" hidden="1">{#N/A,#N/A,FALSE,"SimInp1";#N/A,#N/A,FALSE,"SimInp2";#N/A,#N/A,FALSE,"SimOut1";#N/A,#N/A,FALSE,"SimOut2";#N/A,#N/A,FALSE,"SimOut3";#N/A,#N/A,FALSE,"SimOut4";#N/A,#N/A,FALSE,"SimOut5"}</definedName>
    <definedName name="teset_2_1" localSheetId="47" hidden="1">{#N/A,#N/A,FALSE,"SimInp1";#N/A,#N/A,FALSE,"SimInp2";#N/A,#N/A,FALSE,"SimOut1";#N/A,#N/A,FALSE,"SimOut2";#N/A,#N/A,FALSE,"SimOut3";#N/A,#N/A,FALSE,"SimOut4";#N/A,#N/A,FALSE,"SimOut5"}</definedName>
    <definedName name="teset_2_1" localSheetId="53" hidden="1">{#N/A,#N/A,FALSE,"SimInp1";#N/A,#N/A,FALSE,"SimInp2";#N/A,#N/A,FALSE,"SimOut1";#N/A,#N/A,FALSE,"SimOut2";#N/A,#N/A,FALSE,"SimOut3";#N/A,#N/A,FALSE,"SimOut4";#N/A,#N/A,FALSE,"SimOut5"}</definedName>
    <definedName name="teset_2_1" localSheetId="81" hidden="1">{#N/A,#N/A,FALSE,"SimInp1";#N/A,#N/A,FALSE,"SimInp2";#N/A,#N/A,FALSE,"SimOut1";#N/A,#N/A,FALSE,"SimOut2";#N/A,#N/A,FALSE,"SimOut3";#N/A,#N/A,FALSE,"SimOut4";#N/A,#N/A,FALSE,"SimOut5"}</definedName>
    <definedName name="teset_2_1" localSheetId="96" hidden="1">{#N/A,#N/A,FALSE,"SimInp1";#N/A,#N/A,FALSE,"SimInp2";#N/A,#N/A,FALSE,"SimOut1";#N/A,#N/A,FALSE,"SimOut2";#N/A,#N/A,FALSE,"SimOut3";#N/A,#N/A,FALSE,"SimOut4";#N/A,#N/A,FALSE,"SimOut5"}</definedName>
    <definedName name="teset_2_1" localSheetId="100" hidden="1">{#N/A,#N/A,FALSE,"SimInp1";#N/A,#N/A,FALSE,"SimInp2";#N/A,#N/A,FALSE,"SimOut1";#N/A,#N/A,FALSE,"SimOut2";#N/A,#N/A,FALSE,"SimOut3";#N/A,#N/A,FALSE,"SimOut4";#N/A,#N/A,FALSE,"SimOut5"}</definedName>
    <definedName name="teset_2_1" localSheetId="103" hidden="1">{#N/A,#N/A,FALSE,"SimInp1";#N/A,#N/A,FALSE,"SimInp2";#N/A,#N/A,FALSE,"SimOut1";#N/A,#N/A,FALSE,"SimOut2";#N/A,#N/A,FALSE,"SimOut3";#N/A,#N/A,FALSE,"SimOut4";#N/A,#N/A,FALSE,"SimOut5"}</definedName>
    <definedName name="teset_2_1" localSheetId="74"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t" localSheetId="1" hidden="1">{#N/A,#N/A,FALSE,"т02бд"}</definedName>
    <definedName name="tt" localSheetId="35" hidden="1">{#N/A,#N/A,FALSE,"т02бд"}</definedName>
    <definedName name="tt" localSheetId="36" hidden="1">{#N/A,#N/A,FALSE,"т02бд"}</definedName>
    <definedName name="tt" localSheetId="37" hidden="1">{#N/A,#N/A,FALSE,"т02бд"}</definedName>
    <definedName name="tt" localSheetId="38" hidden="1">{#N/A,#N/A,FALSE,"т02бд"}</definedName>
    <definedName name="tt" localSheetId="39" hidden="1">{#N/A,#N/A,FALSE,"т02бд"}</definedName>
    <definedName name="tt" localSheetId="40" hidden="1">{#N/A,#N/A,FALSE,"т02бд"}</definedName>
    <definedName name="tt" localSheetId="41" hidden="1">{#N/A,#N/A,FALSE,"т02бд"}</definedName>
    <definedName name="tt" localSheetId="42" hidden="1">{#N/A,#N/A,FALSE,"т02бд"}</definedName>
    <definedName name="tt" localSheetId="47" hidden="1">{#N/A,#N/A,FALSE,"т02бд"}</definedName>
    <definedName name="tt" localSheetId="53" hidden="1">{#N/A,#N/A,FALSE,"т02бд"}</definedName>
    <definedName name="tt" localSheetId="84" hidden="1">{#N/A,#N/A,FALSE,"т02бд"}</definedName>
    <definedName name="tt" localSheetId="85" hidden="1">{#N/A,#N/A,FALSE,"т02бд"}</definedName>
    <definedName name="tt" localSheetId="76" hidden="1">{#N/A,#N/A,FALSE,"т02бд"}</definedName>
    <definedName name="tt" localSheetId="80" hidden="1">{#N/A,#N/A,FALSE,"т02бд"}</definedName>
    <definedName name="tt" localSheetId="81" hidden="1">{#N/A,#N/A,FALSE,"т02бд"}</definedName>
    <definedName name="tt" localSheetId="82" hidden="1">{#N/A,#N/A,FALSE,"т02бд"}</definedName>
    <definedName name="tt" localSheetId="83" hidden="1">{#N/A,#N/A,FALSE,"т02бд"}</definedName>
    <definedName name="tt" localSheetId="86" hidden="1">{#N/A,#N/A,FALSE,"т02бд"}</definedName>
    <definedName name="tt" localSheetId="95" hidden="1">{#N/A,#N/A,FALSE,"т02бд"}</definedName>
    <definedName name="tt" localSheetId="96" hidden="1">{#N/A,#N/A,FALSE,"т02бд"}</definedName>
    <definedName name="tt" localSheetId="100" hidden="1">{#N/A,#N/A,FALSE,"т02бд"}</definedName>
    <definedName name="tt" localSheetId="102" hidden="1">{#N/A,#N/A,FALSE,"т02бд"}</definedName>
    <definedName name="tt" localSheetId="103" hidden="1">{#N/A,#N/A,FALSE,"т02бд"}</definedName>
    <definedName name="tt" localSheetId="104" hidden="1">{#N/A,#N/A,FALSE,"т02бд"}</definedName>
    <definedName name="tt" localSheetId="105" hidden="1">{#N/A,#N/A,FALSE,"т02бд"}</definedName>
    <definedName name="tt" localSheetId="18" hidden="1">{#N/A,#N/A,FALSE,"т02бд"}</definedName>
    <definedName name="tt" localSheetId="19" hidden="1">{#N/A,#N/A,FALSE,"т02бд"}</definedName>
    <definedName name="tt" localSheetId="74" hidden="1">{#N/A,#N/A,FALSE,"т02бд"}</definedName>
    <definedName name="tt" hidden="1">{#N/A,#N/A,FALSE,"т02бд"}</definedName>
    <definedName name="Vaga" localSheetId="1" hidden="1">{#N/A,#N/A,FALSE,"т02бд"}</definedName>
    <definedName name="Vaga" localSheetId="2" hidden="1">{#N/A,#N/A,FALSE,"т02бд"}</definedName>
    <definedName name="Vaga" localSheetId="22" hidden="1">{#N/A,#N/A,FALSE,"т02бд"}</definedName>
    <definedName name="Vaga" localSheetId="26" hidden="1">{#N/A,#N/A,FALSE,"т02бд"}</definedName>
    <definedName name="Vaga" localSheetId="28" hidden="1">{#N/A,#N/A,FALSE,"т02бд"}</definedName>
    <definedName name="Vaga" localSheetId="29" hidden="1">{#N/A,#N/A,FALSE,"т02бд"}</definedName>
    <definedName name="Vaga" localSheetId="35" hidden="1">{#N/A,#N/A,FALSE,"т02бд"}</definedName>
    <definedName name="Vaga" localSheetId="36" hidden="1">{#N/A,#N/A,FALSE,"т02бд"}</definedName>
    <definedName name="Vaga" localSheetId="37" hidden="1">{#N/A,#N/A,FALSE,"т02бд"}</definedName>
    <definedName name="Vaga" localSheetId="38" hidden="1">{#N/A,#N/A,FALSE,"т02бд"}</definedName>
    <definedName name="Vaga" localSheetId="39" hidden="1">{#N/A,#N/A,FALSE,"т02бд"}</definedName>
    <definedName name="Vaga" localSheetId="40" hidden="1">{#N/A,#N/A,FALSE,"т02бд"}</definedName>
    <definedName name="Vaga" localSheetId="41" hidden="1">{#N/A,#N/A,FALSE,"т02бд"}</definedName>
    <definedName name="Vaga" localSheetId="42" hidden="1">{#N/A,#N/A,FALSE,"т02бд"}</definedName>
    <definedName name="Vaga" localSheetId="47" hidden="1">{#N/A,#N/A,FALSE,"т02бд"}</definedName>
    <definedName name="Vaga" localSheetId="53" hidden="1">{#N/A,#N/A,FALSE,"т02бд"}</definedName>
    <definedName name="Vaga" localSheetId="54" hidden="1">{#N/A,#N/A,FALSE,"т02бд"}</definedName>
    <definedName name="Vaga" localSheetId="55" hidden="1">{#N/A,#N/A,FALSE,"т02бд"}</definedName>
    <definedName name="Vaga" localSheetId="56" hidden="1">{#N/A,#N/A,FALSE,"т02бд"}</definedName>
    <definedName name="Vaga" localSheetId="57" hidden="1">{#N/A,#N/A,FALSE,"т02бд"}</definedName>
    <definedName name="Vaga" localSheetId="58" hidden="1">{#N/A,#N/A,FALSE,"т02бд"}</definedName>
    <definedName name="Vaga" localSheetId="59" hidden="1">{#N/A,#N/A,FALSE,"т02бд"}</definedName>
    <definedName name="Vaga" localSheetId="84" hidden="1">{#N/A,#N/A,FALSE,"т02бд"}</definedName>
    <definedName name="Vaga" localSheetId="85" hidden="1">{#N/A,#N/A,FALSE,"т02бд"}</definedName>
    <definedName name="Vaga" localSheetId="76" hidden="1">{#N/A,#N/A,FALSE,"т02бд"}</definedName>
    <definedName name="Vaga" localSheetId="78" hidden="1">{#N/A,#N/A,FALSE,"т02бд"}</definedName>
    <definedName name="Vaga" localSheetId="80" hidden="1">{#N/A,#N/A,FALSE,"т02бд"}</definedName>
    <definedName name="Vaga" localSheetId="81" hidden="1">{#N/A,#N/A,FALSE,"т02бд"}</definedName>
    <definedName name="Vaga" localSheetId="82" hidden="1">{#N/A,#N/A,FALSE,"т02бд"}</definedName>
    <definedName name="Vaga" localSheetId="83" hidden="1">{#N/A,#N/A,FALSE,"т02бд"}</definedName>
    <definedName name="Vaga" localSheetId="86" hidden="1">{#N/A,#N/A,FALSE,"т02бд"}</definedName>
    <definedName name="Vaga" localSheetId="95" hidden="1">{#N/A,#N/A,FALSE,"т02бд"}</definedName>
    <definedName name="Vaga" localSheetId="96" hidden="1">{#N/A,#N/A,FALSE,"т02бд"}</definedName>
    <definedName name="Vaga" localSheetId="100" hidden="1">{#N/A,#N/A,FALSE,"т02бд"}</definedName>
    <definedName name="Vaga" localSheetId="102" hidden="1">{#N/A,#N/A,FALSE,"т02бд"}</definedName>
    <definedName name="Vaga" localSheetId="103" hidden="1">{#N/A,#N/A,FALSE,"т02бд"}</definedName>
    <definedName name="Vaga" localSheetId="104" hidden="1">{#N/A,#N/A,FALSE,"т02бд"}</definedName>
    <definedName name="Vaga" localSheetId="105" hidden="1">{#N/A,#N/A,FALSE,"т02бд"}</definedName>
    <definedName name="Vaga" localSheetId="18" hidden="1">{#N/A,#N/A,FALSE,"т02бд"}</definedName>
    <definedName name="Vaga" localSheetId="19" hidden="1">{#N/A,#N/A,FALSE,"т02бд"}</definedName>
    <definedName name="Vaga" localSheetId="74" hidden="1">{#N/A,#N/A,FALSE,"т02бд"}</definedName>
    <definedName name="Vaga" localSheetId="111" hidden="1">{#N/A,#N/A,FALSE,"т02бд"}</definedName>
    <definedName name="Vaga" hidden="1">{#N/A,#N/A,FALSE,"т02бд"}</definedName>
    <definedName name="Vaga_1" localSheetId="1" hidden="1">{#N/A,#N/A,FALSE,"т02бд"}</definedName>
    <definedName name="Vaga_1" localSheetId="35" hidden="1">{#N/A,#N/A,FALSE,"т02бд"}</definedName>
    <definedName name="Vaga_1" localSheetId="36" hidden="1">{#N/A,#N/A,FALSE,"т02бд"}</definedName>
    <definedName name="Vaga_1" localSheetId="37" hidden="1">{#N/A,#N/A,FALSE,"т02бд"}</definedName>
    <definedName name="Vaga_1" localSheetId="38" hidden="1">{#N/A,#N/A,FALSE,"т02бд"}</definedName>
    <definedName name="Vaga_1" localSheetId="39" hidden="1">{#N/A,#N/A,FALSE,"т02бд"}</definedName>
    <definedName name="Vaga_1" localSheetId="40" hidden="1">{#N/A,#N/A,FALSE,"т02бд"}</definedName>
    <definedName name="Vaga_1" localSheetId="41" hidden="1">{#N/A,#N/A,FALSE,"т02бд"}</definedName>
    <definedName name="Vaga_1" localSheetId="42" hidden="1">{#N/A,#N/A,FALSE,"т02бд"}</definedName>
    <definedName name="Vaga_1" localSheetId="47" hidden="1">{#N/A,#N/A,FALSE,"т02бд"}</definedName>
    <definedName name="Vaga_1" localSheetId="53" hidden="1">{#N/A,#N/A,FALSE,"т02бд"}</definedName>
    <definedName name="Vaga_1" localSheetId="81" hidden="1">{#N/A,#N/A,FALSE,"т02бд"}</definedName>
    <definedName name="Vaga_1" localSheetId="96" hidden="1">{#N/A,#N/A,FALSE,"т02бд"}</definedName>
    <definedName name="Vaga_1" localSheetId="100" hidden="1">{#N/A,#N/A,FALSE,"т02бд"}</definedName>
    <definedName name="Vaga_1" localSheetId="103" hidden="1">{#N/A,#N/A,FALSE,"т02бд"}</definedName>
    <definedName name="Vaga_1" localSheetId="74" hidden="1">{#N/A,#N/A,FALSE,"т02бд"}</definedName>
    <definedName name="Vaga_1" hidden="1">{#N/A,#N/A,FALSE,"т02бд"}</definedName>
    <definedName name="Vaga_2" localSheetId="1" hidden="1">{#N/A,#N/A,FALSE,"т02бд"}</definedName>
    <definedName name="Vaga_2" localSheetId="35" hidden="1">{#N/A,#N/A,FALSE,"т02бд"}</definedName>
    <definedName name="Vaga_2" localSheetId="36" hidden="1">{#N/A,#N/A,FALSE,"т02бд"}</definedName>
    <definedName name="Vaga_2" localSheetId="37" hidden="1">{#N/A,#N/A,FALSE,"т02бд"}</definedName>
    <definedName name="Vaga_2" localSheetId="38" hidden="1">{#N/A,#N/A,FALSE,"т02бд"}</definedName>
    <definedName name="Vaga_2" localSheetId="39" hidden="1">{#N/A,#N/A,FALSE,"т02бд"}</definedName>
    <definedName name="Vaga_2" localSheetId="40" hidden="1">{#N/A,#N/A,FALSE,"т02бд"}</definedName>
    <definedName name="Vaga_2" localSheetId="41" hidden="1">{#N/A,#N/A,FALSE,"т02бд"}</definedName>
    <definedName name="Vaga_2" localSheetId="42" hidden="1">{#N/A,#N/A,FALSE,"т02бд"}</definedName>
    <definedName name="Vaga_2" localSheetId="47" hidden="1">{#N/A,#N/A,FALSE,"т02бд"}</definedName>
    <definedName name="Vaga_2" localSheetId="53" hidden="1">{#N/A,#N/A,FALSE,"т02бд"}</definedName>
    <definedName name="Vaga_2" localSheetId="81" hidden="1">{#N/A,#N/A,FALSE,"т02бд"}</definedName>
    <definedName name="Vaga_2" localSheetId="96" hidden="1">{#N/A,#N/A,FALSE,"т02бд"}</definedName>
    <definedName name="Vaga_2" localSheetId="100" hidden="1">{#N/A,#N/A,FALSE,"т02бд"}</definedName>
    <definedName name="Vaga_2" localSheetId="103" hidden="1">{#N/A,#N/A,FALSE,"т02бд"}</definedName>
    <definedName name="Vaga_2" localSheetId="74" hidden="1">{#N/A,#N/A,FALSE,"т02бд"}</definedName>
    <definedName name="Vaga_2" hidden="1">{#N/A,#N/A,FALSE,"т02бд"}</definedName>
    <definedName name="VAGA_NAT" localSheetId="1" hidden="1">{#N/A,#N/A,FALSE,"т02бд"}</definedName>
    <definedName name="VAGA_NAT" localSheetId="2" hidden="1">{#N/A,#N/A,FALSE,"т02бд"}</definedName>
    <definedName name="VAGA_NAT" localSheetId="22" hidden="1">{#N/A,#N/A,FALSE,"т02бд"}</definedName>
    <definedName name="VAGA_NAT" localSheetId="26" hidden="1">{#N/A,#N/A,FALSE,"т02бд"}</definedName>
    <definedName name="VAGA_NAT" localSheetId="28" hidden="1">{#N/A,#N/A,FALSE,"т02бд"}</definedName>
    <definedName name="VAGA_NAT" localSheetId="29" hidden="1">{#N/A,#N/A,FALSE,"т02бд"}</definedName>
    <definedName name="VAGA_NAT" localSheetId="35" hidden="1">{#N/A,#N/A,FALSE,"т02бд"}</definedName>
    <definedName name="VAGA_NAT" localSheetId="36" hidden="1">{#N/A,#N/A,FALSE,"т02бд"}</definedName>
    <definedName name="VAGA_NAT" localSheetId="37" hidden="1">{#N/A,#N/A,FALSE,"т02бд"}</definedName>
    <definedName name="VAGA_NAT" localSheetId="38" hidden="1">{#N/A,#N/A,FALSE,"т02бд"}</definedName>
    <definedName name="VAGA_NAT" localSheetId="39" hidden="1">{#N/A,#N/A,FALSE,"т02бд"}</definedName>
    <definedName name="VAGA_NAT" localSheetId="40" hidden="1">{#N/A,#N/A,FALSE,"т02бд"}</definedName>
    <definedName name="VAGA_NAT" localSheetId="41" hidden="1">{#N/A,#N/A,FALSE,"т02бд"}</definedName>
    <definedName name="VAGA_NAT" localSheetId="42" hidden="1">{#N/A,#N/A,FALSE,"т02бд"}</definedName>
    <definedName name="VAGA_NAT" localSheetId="47" hidden="1">{#N/A,#N/A,FALSE,"т02бд"}</definedName>
    <definedName name="VAGA_NAT" localSheetId="53" hidden="1">{#N/A,#N/A,FALSE,"т02бд"}</definedName>
    <definedName name="VAGA_NAT" localSheetId="54" hidden="1">{#N/A,#N/A,FALSE,"т02бд"}</definedName>
    <definedName name="VAGA_NAT" localSheetId="55" hidden="1">{#N/A,#N/A,FALSE,"т02бд"}</definedName>
    <definedName name="VAGA_NAT" localSheetId="56" hidden="1">{#N/A,#N/A,FALSE,"т02бд"}</definedName>
    <definedName name="VAGA_NAT" localSheetId="57" hidden="1">{#N/A,#N/A,FALSE,"т02бд"}</definedName>
    <definedName name="VAGA_NAT" localSheetId="58" hidden="1">{#N/A,#N/A,FALSE,"т02бд"}</definedName>
    <definedName name="VAGA_NAT" localSheetId="59" hidden="1">{#N/A,#N/A,FALSE,"т02бд"}</definedName>
    <definedName name="VAGA_NAT" localSheetId="84" hidden="1">{#N/A,#N/A,FALSE,"т02бд"}</definedName>
    <definedName name="VAGA_NAT" localSheetId="76" hidden="1">{#N/A,#N/A,FALSE,"т02бд"}</definedName>
    <definedName name="VAGA_NAT" localSheetId="78" hidden="1">{#N/A,#N/A,FALSE,"т02бд"}</definedName>
    <definedName name="VAGA_NAT" localSheetId="80" hidden="1">{#N/A,#N/A,FALSE,"т02бд"}</definedName>
    <definedName name="VAGA_NAT" localSheetId="81" hidden="1">{#N/A,#N/A,FALSE,"т02бд"}</definedName>
    <definedName name="VAGA_NAT" localSheetId="82" hidden="1">{#N/A,#N/A,FALSE,"т02бд"}</definedName>
    <definedName name="VAGA_NAT" localSheetId="83" hidden="1">{#N/A,#N/A,FALSE,"т02бд"}</definedName>
    <definedName name="VAGA_NAT" localSheetId="86" hidden="1">{#N/A,#N/A,FALSE,"т02бд"}</definedName>
    <definedName name="VAGA_NAT" localSheetId="95" hidden="1">{#N/A,#N/A,FALSE,"т02бд"}</definedName>
    <definedName name="VAGA_NAT" localSheetId="96" hidden="1">{#N/A,#N/A,FALSE,"т02бд"}</definedName>
    <definedName name="VAGA_NAT" localSheetId="100" hidden="1">{#N/A,#N/A,FALSE,"т02бд"}</definedName>
    <definedName name="VAGA_NAT" localSheetId="102" hidden="1">{#N/A,#N/A,FALSE,"т02бд"}</definedName>
    <definedName name="VAGA_NAT" localSheetId="103" hidden="1">{#N/A,#N/A,FALSE,"т02бд"}</definedName>
    <definedName name="VAGA_NAT" localSheetId="104" hidden="1">{#N/A,#N/A,FALSE,"т02бд"}</definedName>
    <definedName name="VAGA_NAT" localSheetId="18" hidden="1">{#N/A,#N/A,FALSE,"т02бд"}</definedName>
    <definedName name="VAGA_NAT" localSheetId="19" hidden="1">{#N/A,#N/A,FALSE,"т02бд"}</definedName>
    <definedName name="VAGA_NAT" localSheetId="74" hidden="1">{#N/A,#N/A,FALSE,"т02бд"}</definedName>
    <definedName name="VAGA_NAT" hidden="1">{#N/A,#N/A,FALSE,"т02бд"}</definedName>
    <definedName name="VAGA_NAT_1" localSheetId="1" hidden="1">{#N/A,#N/A,FALSE,"т02бд"}</definedName>
    <definedName name="VAGA_NAT_1" localSheetId="35" hidden="1">{#N/A,#N/A,FALSE,"т02бд"}</definedName>
    <definedName name="VAGA_NAT_1" localSheetId="36" hidden="1">{#N/A,#N/A,FALSE,"т02бд"}</definedName>
    <definedName name="VAGA_NAT_1" localSheetId="37" hidden="1">{#N/A,#N/A,FALSE,"т02бд"}</definedName>
    <definedName name="VAGA_NAT_1" localSheetId="38" hidden="1">{#N/A,#N/A,FALSE,"т02бд"}</definedName>
    <definedName name="VAGA_NAT_1" localSheetId="39" hidden="1">{#N/A,#N/A,FALSE,"т02бд"}</definedName>
    <definedName name="VAGA_NAT_1" localSheetId="40" hidden="1">{#N/A,#N/A,FALSE,"т02бд"}</definedName>
    <definedName name="VAGA_NAT_1" localSheetId="41" hidden="1">{#N/A,#N/A,FALSE,"т02бд"}</definedName>
    <definedName name="VAGA_NAT_1" localSheetId="42" hidden="1">{#N/A,#N/A,FALSE,"т02бд"}</definedName>
    <definedName name="VAGA_NAT_1" localSheetId="47" hidden="1">{#N/A,#N/A,FALSE,"т02бд"}</definedName>
    <definedName name="VAGA_NAT_1" localSheetId="53" hidden="1">{#N/A,#N/A,FALSE,"т02бд"}</definedName>
    <definedName name="VAGA_NAT_1" localSheetId="81" hidden="1">{#N/A,#N/A,FALSE,"т02бд"}</definedName>
    <definedName name="VAGA_NAT_1" localSheetId="96" hidden="1">{#N/A,#N/A,FALSE,"т02бд"}</definedName>
    <definedName name="VAGA_NAT_1" localSheetId="100" hidden="1">{#N/A,#N/A,FALSE,"т02бд"}</definedName>
    <definedName name="VAGA_NAT_1" localSheetId="103" hidden="1">{#N/A,#N/A,FALSE,"т02бд"}</definedName>
    <definedName name="VAGA_NAT_1" localSheetId="74" hidden="1">{#N/A,#N/A,FALSE,"т02бд"}</definedName>
    <definedName name="VAGA_NAT_1" hidden="1">{#N/A,#N/A,FALSE,"т02бд"}</definedName>
    <definedName name="VAGA_NAT_2" localSheetId="1" hidden="1">{#N/A,#N/A,FALSE,"т02бд"}</definedName>
    <definedName name="VAGA_NAT_2" localSheetId="35" hidden="1">{#N/A,#N/A,FALSE,"т02бд"}</definedName>
    <definedName name="VAGA_NAT_2" localSheetId="36" hidden="1">{#N/A,#N/A,FALSE,"т02бд"}</definedName>
    <definedName name="VAGA_NAT_2" localSheetId="37" hidden="1">{#N/A,#N/A,FALSE,"т02бд"}</definedName>
    <definedName name="VAGA_NAT_2" localSheetId="38" hidden="1">{#N/A,#N/A,FALSE,"т02бд"}</definedName>
    <definedName name="VAGA_NAT_2" localSheetId="39" hidden="1">{#N/A,#N/A,FALSE,"т02бд"}</definedName>
    <definedName name="VAGA_NAT_2" localSheetId="40" hidden="1">{#N/A,#N/A,FALSE,"т02бд"}</definedName>
    <definedName name="VAGA_NAT_2" localSheetId="41" hidden="1">{#N/A,#N/A,FALSE,"т02бд"}</definedName>
    <definedName name="VAGA_NAT_2" localSheetId="42" hidden="1">{#N/A,#N/A,FALSE,"т02бд"}</definedName>
    <definedName name="VAGA_NAT_2" localSheetId="47" hidden="1">{#N/A,#N/A,FALSE,"т02бд"}</definedName>
    <definedName name="VAGA_NAT_2" localSheetId="53" hidden="1">{#N/A,#N/A,FALSE,"т02бд"}</definedName>
    <definedName name="VAGA_NAT_2" localSheetId="81" hidden="1">{#N/A,#N/A,FALSE,"т02бд"}</definedName>
    <definedName name="VAGA_NAT_2" localSheetId="96" hidden="1">{#N/A,#N/A,FALSE,"т02бд"}</definedName>
    <definedName name="VAGA_NAT_2" localSheetId="100" hidden="1">{#N/A,#N/A,FALSE,"т02бд"}</definedName>
    <definedName name="VAGA_NAT_2" localSheetId="103" hidden="1">{#N/A,#N/A,FALSE,"т02бд"}</definedName>
    <definedName name="VAGA_NAT_2" localSheetId="74" hidden="1">{#N/A,#N/A,FALSE,"т02бд"}</definedName>
    <definedName name="VAGA_NAT_2" hidden="1">{#N/A,#N/A,FALSE,"т02бд"}</definedName>
    <definedName name="vvvv" localSheetId="1" hidden="1">{#N/A,#N/A,FALSE,"т02бд"}</definedName>
    <definedName name="vvvv" localSheetId="2" hidden="1">{#N/A,#N/A,FALSE,"т02бд"}</definedName>
    <definedName name="vvvv" localSheetId="22" hidden="1">{#N/A,#N/A,FALSE,"т02бд"}</definedName>
    <definedName name="vvvv" localSheetId="26" hidden="1">{#N/A,#N/A,FALSE,"т02бд"}</definedName>
    <definedName name="vvvv" localSheetId="28" hidden="1">{#N/A,#N/A,FALSE,"т02бд"}</definedName>
    <definedName name="vvvv" localSheetId="29" hidden="1">{#N/A,#N/A,FALSE,"т02бд"}</definedName>
    <definedName name="vvvv" localSheetId="35" hidden="1">{#N/A,#N/A,FALSE,"т02бд"}</definedName>
    <definedName name="vvvv" localSheetId="36" hidden="1">{#N/A,#N/A,FALSE,"т02бд"}</definedName>
    <definedName name="vvvv" localSheetId="37" hidden="1">{#N/A,#N/A,FALSE,"т02бд"}</definedName>
    <definedName name="vvvv" localSheetId="38" hidden="1">{#N/A,#N/A,FALSE,"т02бд"}</definedName>
    <definedName name="vvvv" localSheetId="39" hidden="1">{#N/A,#N/A,FALSE,"т02бд"}</definedName>
    <definedName name="vvvv" localSheetId="40" hidden="1">{#N/A,#N/A,FALSE,"т02бд"}</definedName>
    <definedName name="vvvv" localSheetId="41" hidden="1">{#N/A,#N/A,FALSE,"т02бд"}</definedName>
    <definedName name="vvvv" localSheetId="42" hidden="1">{#N/A,#N/A,FALSE,"т02бд"}</definedName>
    <definedName name="vvvv" localSheetId="47" hidden="1">{#N/A,#N/A,FALSE,"т02бд"}</definedName>
    <definedName name="vvvv" localSheetId="53" hidden="1">{#N/A,#N/A,FALSE,"т02бд"}</definedName>
    <definedName name="vvvv" localSheetId="54" hidden="1">{#N/A,#N/A,FALSE,"т02бд"}</definedName>
    <definedName name="vvvv" localSheetId="55" hidden="1">{#N/A,#N/A,FALSE,"т02бд"}</definedName>
    <definedName name="vvvv" localSheetId="56" hidden="1">{#N/A,#N/A,FALSE,"т02бд"}</definedName>
    <definedName name="vvvv" localSheetId="57" hidden="1">{#N/A,#N/A,FALSE,"т02бд"}</definedName>
    <definedName name="vvvv" localSheetId="58" hidden="1">{#N/A,#N/A,FALSE,"т02бд"}</definedName>
    <definedName name="vvvv" localSheetId="59" hidden="1">{#N/A,#N/A,FALSE,"т02бд"}</definedName>
    <definedName name="vvvv" localSheetId="84" hidden="1">{#N/A,#N/A,FALSE,"т02бд"}</definedName>
    <definedName name="vvvv" localSheetId="85" hidden="1">{#N/A,#N/A,FALSE,"т02бд"}</definedName>
    <definedName name="vvvv" localSheetId="76" hidden="1">{#N/A,#N/A,FALSE,"т02бд"}</definedName>
    <definedName name="vvvv" localSheetId="78" hidden="1">{#N/A,#N/A,FALSE,"т02бд"}</definedName>
    <definedName name="vvvv" localSheetId="80" hidden="1">{#N/A,#N/A,FALSE,"т02бд"}</definedName>
    <definedName name="vvvv" localSheetId="81" hidden="1">{#N/A,#N/A,FALSE,"т02бд"}</definedName>
    <definedName name="vvvv" localSheetId="82" hidden="1">{#N/A,#N/A,FALSE,"т02бд"}</definedName>
    <definedName name="vvvv" localSheetId="83" hidden="1">{#N/A,#N/A,FALSE,"т02бд"}</definedName>
    <definedName name="vvvv" localSheetId="86" hidden="1">{#N/A,#N/A,FALSE,"т02бд"}</definedName>
    <definedName name="vvvv" localSheetId="95" hidden="1">{#N/A,#N/A,FALSE,"т02бд"}</definedName>
    <definedName name="vvvv" localSheetId="96" hidden="1">{#N/A,#N/A,FALSE,"т02бд"}</definedName>
    <definedName name="vvvv" localSheetId="100" hidden="1">{#N/A,#N/A,FALSE,"т02бд"}</definedName>
    <definedName name="vvvv" localSheetId="102" hidden="1">{#N/A,#N/A,FALSE,"т02бд"}</definedName>
    <definedName name="vvvv" localSheetId="103" hidden="1">{#N/A,#N/A,FALSE,"т02бд"}</definedName>
    <definedName name="vvvv" localSheetId="104" hidden="1">{#N/A,#N/A,FALSE,"т02бд"}</definedName>
    <definedName name="vvvv" localSheetId="105" hidden="1">{#N/A,#N/A,FALSE,"т02бд"}</definedName>
    <definedName name="vvvv" localSheetId="18" hidden="1">{#N/A,#N/A,FALSE,"т02бд"}</definedName>
    <definedName name="vvvv" localSheetId="19" hidden="1">{#N/A,#N/A,FALSE,"т02бд"}</definedName>
    <definedName name="vvvv" localSheetId="74" hidden="1">{#N/A,#N/A,FALSE,"т02бд"}</definedName>
    <definedName name="vvvv" localSheetId="111" hidden="1">{#N/A,#N/A,FALSE,"т02бд"}</definedName>
    <definedName name="vvvv" hidden="1">{#N/A,#N/A,FALSE,"т02бд"}</definedName>
    <definedName name="vvvv_1" localSheetId="1" hidden="1">{#N/A,#N/A,FALSE,"т02бд"}</definedName>
    <definedName name="vvvv_1" localSheetId="35" hidden="1">{#N/A,#N/A,FALSE,"т02бд"}</definedName>
    <definedName name="vvvv_1" localSheetId="36" hidden="1">{#N/A,#N/A,FALSE,"т02бд"}</definedName>
    <definedName name="vvvv_1" localSheetId="37" hidden="1">{#N/A,#N/A,FALSE,"т02бд"}</definedName>
    <definedName name="vvvv_1" localSheetId="38" hidden="1">{#N/A,#N/A,FALSE,"т02бд"}</definedName>
    <definedName name="vvvv_1" localSheetId="39" hidden="1">{#N/A,#N/A,FALSE,"т02бд"}</definedName>
    <definedName name="vvvv_1" localSheetId="40" hidden="1">{#N/A,#N/A,FALSE,"т02бд"}</definedName>
    <definedName name="vvvv_1" localSheetId="41" hidden="1">{#N/A,#N/A,FALSE,"т02бд"}</definedName>
    <definedName name="vvvv_1" localSheetId="42" hidden="1">{#N/A,#N/A,FALSE,"т02бд"}</definedName>
    <definedName name="vvvv_1" localSheetId="47" hidden="1">{#N/A,#N/A,FALSE,"т02бд"}</definedName>
    <definedName name="vvvv_1" localSheetId="53" hidden="1">{#N/A,#N/A,FALSE,"т02бд"}</definedName>
    <definedName name="vvvv_1" localSheetId="81" hidden="1">{#N/A,#N/A,FALSE,"т02бд"}</definedName>
    <definedName name="vvvv_1" localSheetId="96" hidden="1">{#N/A,#N/A,FALSE,"т02бд"}</definedName>
    <definedName name="vvvv_1" localSheetId="100" hidden="1">{#N/A,#N/A,FALSE,"т02бд"}</definedName>
    <definedName name="vvvv_1" localSheetId="103" hidden="1">{#N/A,#N/A,FALSE,"т02бд"}</definedName>
    <definedName name="vvvv_1" localSheetId="74" hidden="1">{#N/A,#N/A,FALSE,"т02бд"}</definedName>
    <definedName name="vvvv_1" hidden="1">{#N/A,#N/A,FALSE,"т02бд"}</definedName>
    <definedName name="vvvv_2" localSheetId="1" hidden="1">{#N/A,#N/A,FALSE,"т02бд"}</definedName>
    <definedName name="vvvv_2" localSheetId="35" hidden="1">{#N/A,#N/A,FALSE,"т02бд"}</definedName>
    <definedName name="vvvv_2" localSheetId="36" hidden="1">{#N/A,#N/A,FALSE,"т02бд"}</definedName>
    <definedName name="vvvv_2" localSheetId="37" hidden="1">{#N/A,#N/A,FALSE,"т02бд"}</definedName>
    <definedName name="vvvv_2" localSheetId="38" hidden="1">{#N/A,#N/A,FALSE,"т02бд"}</definedName>
    <definedName name="vvvv_2" localSheetId="39" hidden="1">{#N/A,#N/A,FALSE,"т02бд"}</definedName>
    <definedName name="vvvv_2" localSheetId="40" hidden="1">{#N/A,#N/A,FALSE,"т02бд"}</definedName>
    <definedName name="vvvv_2" localSheetId="41" hidden="1">{#N/A,#N/A,FALSE,"т02бд"}</definedName>
    <definedName name="vvvv_2" localSheetId="42" hidden="1">{#N/A,#N/A,FALSE,"т02бд"}</definedName>
    <definedName name="vvvv_2" localSheetId="47" hidden="1">{#N/A,#N/A,FALSE,"т02бд"}</definedName>
    <definedName name="vvvv_2" localSheetId="53" hidden="1">{#N/A,#N/A,FALSE,"т02бд"}</definedName>
    <definedName name="vvvv_2" localSheetId="81" hidden="1">{#N/A,#N/A,FALSE,"т02бд"}</definedName>
    <definedName name="vvvv_2" localSheetId="96" hidden="1">{#N/A,#N/A,FALSE,"т02бд"}</definedName>
    <definedName name="vvvv_2" localSheetId="100" hidden="1">{#N/A,#N/A,FALSE,"т02бд"}</definedName>
    <definedName name="vvvv_2" localSheetId="103" hidden="1">{#N/A,#N/A,FALSE,"т02бд"}</definedName>
    <definedName name="vvvv_2" localSheetId="74" hidden="1">{#N/A,#N/A,FALSE,"т02бд"}</definedName>
    <definedName name="vvvv_2" hidden="1">{#N/A,#N/A,FALSE,"т02бд"}</definedName>
    <definedName name="we" localSheetId="1" hidden="1">{#N/A,#N/A,FALSE,"т02бд"}</definedName>
    <definedName name="we" localSheetId="2" hidden="1">{#N/A,#N/A,FALSE,"т02бд"}</definedName>
    <definedName name="we" localSheetId="35" hidden="1">{#N/A,#N/A,FALSE,"т02бд"}</definedName>
    <definedName name="we" localSheetId="36" hidden="1">{#N/A,#N/A,FALSE,"т02бд"}</definedName>
    <definedName name="we" localSheetId="37" hidden="1">{#N/A,#N/A,FALSE,"т02бд"}</definedName>
    <definedName name="we" localSheetId="38" hidden="1">{#N/A,#N/A,FALSE,"т02бд"}</definedName>
    <definedName name="we" localSheetId="39" hidden="1">{#N/A,#N/A,FALSE,"т02бд"}</definedName>
    <definedName name="we" localSheetId="40" hidden="1">{#N/A,#N/A,FALSE,"т02бд"}</definedName>
    <definedName name="we" localSheetId="41" hidden="1">{#N/A,#N/A,FALSE,"т02бд"}</definedName>
    <definedName name="we" localSheetId="42" hidden="1">{#N/A,#N/A,FALSE,"т02бд"}</definedName>
    <definedName name="we" localSheetId="47" hidden="1">{#N/A,#N/A,FALSE,"т02бд"}</definedName>
    <definedName name="we" localSheetId="53" hidden="1">{#N/A,#N/A,FALSE,"т02бд"}</definedName>
    <definedName name="we" localSheetId="56" hidden="1">{#N/A,#N/A,FALSE,"т02бд"}</definedName>
    <definedName name="we" localSheetId="57" hidden="1">{#N/A,#N/A,FALSE,"т02бд"}</definedName>
    <definedName name="we" localSheetId="58" hidden="1">{#N/A,#N/A,FALSE,"т02бд"}</definedName>
    <definedName name="we" localSheetId="84" hidden="1">{#N/A,#N/A,FALSE,"т02бд"}</definedName>
    <definedName name="we" localSheetId="76" hidden="1">{#N/A,#N/A,FALSE,"т02бд"}</definedName>
    <definedName name="we" localSheetId="80" hidden="1">{#N/A,#N/A,FALSE,"т02бд"}</definedName>
    <definedName name="we" localSheetId="81" hidden="1">{#N/A,#N/A,FALSE,"т02бд"}</definedName>
    <definedName name="we" localSheetId="82" hidden="1">{#N/A,#N/A,FALSE,"т02бд"}</definedName>
    <definedName name="we" localSheetId="83" hidden="1">{#N/A,#N/A,FALSE,"т02бд"}</definedName>
    <definedName name="we" localSheetId="86" hidden="1">{#N/A,#N/A,FALSE,"т02бд"}</definedName>
    <definedName name="we" localSheetId="95" hidden="1">{#N/A,#N/A,FALSE,"т02бд"}</definedName>
    <definedName name="we" localSheetId="96" hidden="1">{#N/A,#N/A,FALSE,"т02бд"}</definedName>
    <definedName name="we" localSheetId="100" hidden="1">{#N/A,#N/A,FALSE,"т02бд"}</definedName>
    <definedName name="we" localSheetId="102" hidden="1">{#N/A,#N/A,FALSE,"т02бд"}</definedName>
    <definedName name="we" localSheetId="103" hidden="1">{#N/A,#N/A,FALSE,"т02бд"}</definedName>
    <definedName name="we" localSheetId="104" hidden="1">{#N/A,#N/A,FALSE,"т02бд"}</definedName>
    <definedName name="we" localSheetId="18" hidden="1">{#N/A,#N/A,FALSE,"т02бд"}</definedName>
    <definedName name="we" localSheetId="19" hidden="1">{#N/A,#N/A,FALSE,"т02бд"}</definedName>
    <definedName name="we" localSheetId="74" hidden="1">{#N/A,#N/A,FALSE,"т02бд"}</definedName>
    <definedName name="we" hidden="1">{#N/A,#N/A,FALSE,"т02бд"}</definedName>
    <definedName name="wrn.04." localSheetId="1" hidden="1">{#N/A,#N/A,FALSE,"т04"}</definedName>
    <definedName name="wrn.04." localSheetId="2" hidden="1">{#N/A,#N/A,FALSE,"т04"}</definedName>
    <definedName name="wrn.04." localSheetId="22" hidden="1">{#N/A,#N/A,FALSE,"т04"}</definedName>
    <definedName name="wrn.04." localSheetId="25" hidden="1">{#N/A,#N/A,FALSE,"т04"}</definedName>
    <definedName name="wrn.04." localSheetId="26" hidden="1">{#N/A,#N/A,FALSE,"т04"}</definedName>
    <definedName name="wrn.04." localSheetId="28" hidden="1">{#N/A,#N/A,FALSE,"т04"}</definedName>
    <definedName name="wrn.04." localSheetId="29" hidden="1">{#N/A,#N/A,FALSE,"т04"}</definedName>
    <definedName name="wrn.04." localSheetId="35" hidden="1">{#N/A,#N/A,FALSE,"т04"}</definedName>
    <definedName name="wrn.04." localSheetId="36" hidden="1">{#N/A,#N/A,FALSE,"т04"}</definedName>
    <definedName name="wrn.04." localSheetId="37" hidden="1">{#N/A,#N/A,FALSE,"т04"}</definedName>
    <definedName name="wrn.04." localSheetId="38" hidden="1">{#N/A,#N/A,FALSE,"т04"}</definedName>
    <definedName name="wrn.04." localSheetId="39" hidden="1">{#N/A,#N/A,FALSE,"т04"}</definedName>
    <definedName name="wrn.04." localSheetId="40" hidden="1">{#N/A,#N/A,FALSE,"т04"}</definedName>
    <definedName name="wrn.04." localSheetId="41" hidden="1">{#N/A,#N/A,FALSE,"т04"}</definedName>
    <definedName name="wrn.04." localSheetId="42" hidden="1">{#N/A,#N/A,FALSE,"т04"}</definedName>
    <definedName name="wrn.04." localSheetId="47" hidden="1">{#N/A,#N/A,FALSE,"т04"}</definedName>
    <definedName name="wrn.04." localSheetId="53" hidden="1">{#N/A,#N/A,FALSE,"т04"}</definedName>
    <definedName name="wrn.04." localSheetId="54" hidden="1">{#N/A,#N/A,FALSE,"т04"}</definedName>
    <definedName name="wrn.04." localSheetId="55" hidden="1">{#N/A,#N/A,FALSE,"т04"}</definedName>
    <definedName name="wrn.04." localSheetId="56" hidden="1">{#N/A,#N/A,FALSE,"т04"}</definedName>
    <definedName name="wrn.04." localSheetId="57" hidden="1">{#N/A,#N/A,FALSE,"т04"}</definedName>
    <definedName name="wrn.04." localSheetId="58" hidden="1">{#N/A,#N/A,FALSE,"т04"}</definedName>
    <definedName name="wrn.04." localSheetId="59" hidden="1">{#N/A,#N/A,FALSE,"т04"}</definedName>
    <definedName name="wrn.04." localSheetId="61" hidden="1">{#N/A,#N/A,FALSE,"т04"}</definedName>
    <definedName name="wrn.04." localSheetId="62" hidden="1">{#N/A,#N/A,FALSE,"т04"}</definedName>
    <definedName name="wrn.04." localSheetId="63" hidden="1">{#N/A,#N/A,FALSE,"т04"}</definedName>
    <definedName name="wrn.04." localSheetId="84" hidden="1">{#N/A,#N/A,FALSE,"т02бд"}</definedName>
    <definedName name="wrn.04." localSheetId="85" hidden="1">{#N/A,#N/A,FALSE,"т02бд"}</definedName>
    <definedName name="wrn.04." localSheetId="76" hidden="1">{#N/A,#N/A,FALSE,"т04"}</definedName>
    <definedName name="wrn.04." localSheetId="78" hidden="1">{#N/A,#N/A,FALSE,"т04"}</definedName>
    <definedName name="wrn.04." localSheetId="80" hidden="1">{#N/A,#N/A,FALSE,"т02бд"}</definedName>
    <definedName name="wrn.04." localSheetId="81" hidden="1">{#N/A,#N/A,FALSE,"т04"}</definedName>
    <definedName name="wrn.04." localSheetId="82" hidden="1">{#N/A,#N/A,FALSE,"т02бд"}</definedName>
    <definedName name="wrn.04." localSheetId="83" hidden="1">{#N/A,#N/A,FALSE,"т02бд"}</definedName>
    <definedName name="wrn.04." localSheetId="86" hidden="1">{#N/A,#N/A,FALSE,"т04"}</definedName>
    <definedName name="wrn.04." localSheetId="95" hidden="1">{#N/A,#N/A,FALSE,"т04"}</definedName>
    <definedName name="wrn.04." localSheetId="96" hidden="1">{#N/A,#N/A,FALSE,"т04"}</definedName>
    <definedName name="wrn.04." localSheetId="100" hidden="1">{#N/A,#N/A,FALSE,"т04"}</definedName>
    <definedName name="wrn.04." localSheetId="102" hidden="1">{#N/A,#N/A,FALSE,"т04"}</definedName>
    <definedName name="wrn.04." localSheetId="103" hidden="1">{#N/A,#N/A,FALSE,"т04"}</definedName>
    <definedName name="wrn.04." localSheetId="104" hidden="1">{#N/A,#N/A,FALSE,"т04"}</definedName>
    <definedName name="wrn.04." localSheetId="105" hidden="1">{#N/A,#N/A,FALSE,"т02бд"}</definedName>
    <definedName name="wrn.04." localSheetId="18" hidden="1">{#N/A,#N/A,FALSE,"т04"}</definedName>
    <definedName name="wrn.04." localSheetId="19" hidden="1">{#N/A,#N/A,FALSE,"т04"}</definedName>
    <definedName name="wrn.04." localSheetId="74" hidden="1">{#N/A,#N/A,FALSE,"т04"}</definedName>
    <definedName name="wrn.04." localSheetId="111" hidden="1">{#N/A,#N/A,FALSE,"т02бд"}</definedName>
    <definedName name="wrn.04." hidden="1">{#N/A,#N/A,FALSE,"т04"}</definedName>
    <definedName name="wrn.04._2" localSheetId="1" hidden="1">{#N/A,#N/A,FALSE,"т04"}</definedName>
    <definedName name="wrn.04._2" localSheetId="35" hidden="1">{#N/A,#N/A,FALSE,"т04"}</definedName>
    <definedName name="wrn.04._2" localSheetId="36" hidden="1">{#N/A,#N/A,FALSE,"т04"}</definedName>
    <definedName name="wrn.04._2" localSheetId="37" hidden="1">{#N/A,#N/A,FALSE,"т04"}</definedName>
    <definedName name="wrn.04._2" localSheetId="38" hidden="1">{#N/A,#N/A,FALSE,"т04"}</definedName>
    <definedName name="wrn.04._2" localSheetId="39" hidden="1">{#N/A,#N/A,FALSE,"т04"}</definedName>
    <definedName name="wrn.04._2" localSheetId="40" hidden="1">{#N/A,#N/A,FALSE,"т04"}</definedName>
    <definedName name="wrn.04._2" localSheetId="41" hidden="1">{#N/A,#N/A,FALSE,"т04"}</definedName>
    <definedName name="wrn.04._2" localSheetId="42" hidden="1">{#N/A,#N/A,FALSE,"т04"}</definedName>
    <definedName name="wrn.04._2" localSheetId="47" hidden="1">{#N/A,#N/A,FALSE,"т04"}</definedName>
    <definedName name="wrn.04._2" localSheetId="53" hidden="1">{#N/A,#N/A,FALSE,"т04"}</definedName>
    <definedName name="wrn.04._2" localSheetId="81" hidden="1">{#N/A,#N/A,FALSE,"т04"}</definedName>
    <definedName name="wrn.04._2" localSheetId="96" hidden="1">{#N/A,#N/A,FALSE,"т04"}</definedName>
    <definedName name="wrn.04._2" localSheetId="100" hidden="1">{#N/A,#N/A,FALSE,"т04"}</definedName>
    <definedName name="wrn.04._2" localSheetId="103" hidden="1">{#N/A,#N/A,FALSE,"т04"}</definedName>
    <definedName name="wrn.04._2" localSheetId="74" hidden="1">{#N/A,#N/A,FALSE,"т04"}</definedName>
    <definedName name="wrn.04._2" hidden="1">{#N/A,#N/A,FALSE,"т04"}</definedName>
    <definedName name="wrn.04._2_1" localSheetId="1" hidden="1">{#N/A,#N/A,FALSE,"т04"}</definedName>
    <definedName name="wrn.04._2_1" localSheetId="35" hidden="1">{#N/A,#N/A,FALSE,"т04"}</definedName>
    <definedName name="wrn.04._2_1" localSheetId="36" hidden="1">{#N/A,#N/A,FALSE,"т04"}</definedName>
    <definedName name="wrn.04._2_1" localSheetId="37" hidden="1">{#N/A,#N/A,FALSE,"т04"}</definedName>
    <definedName name="wrn.04._2_1" localSheetId="38" hidden="1">{#N/A,#N/A,FALSE,"т04"}</definedName>
    <definedName name="wrn.04._2_1" localSheetId="39" hidden="1">{#N/A,#N/A,FALSE,"т04"}</definedName>
    <definedName name="wrn.04._2_1" localSheetId="40" hidden="1">{#N/A,#N/A,FALSE,"т04"}</definedName>
    <definedName name="wrn.04._2_1" localSheetId="41" hidden="1">{#N/A,#N/A,FALSE,"т04"}</definedName>
    <definedName name="wrn.04._2_1" localSheetId="42" hidden="1">{#N/A,#N/A,FALSE,"т04"}</definedName>
    <definedName name="wrn.04._2_1" localSheetId="47" hidden="1">{#N/A,#N/A,FALSE,"т04"}</definedName>
    <definedName name="wrn.04._2_1" localSheetId="53" hidden="1">{#N/A,#N/A,FALSE,"т04"}</definedName>
    <definedName name="wrn.04._2_1" localSheetId="81" hidden="1">{#N/A,#N/A,FALSE,"т04"}</definedName>
    <definedName name="wrn.04._2_1" localSheetId="96" hidden="1">{#N/A,#N/A,FALSE,"т04"}</definedName>
    <definedName name="wrn.04._2_1" localSheetId="100" hidden="1">{#N/A,#N/A,FALSE,"т04"}</definedName>
    <definedName name="wrn.04._2_1" localSheetId="103" hidden="1">{#N/A,#N/A,FALSE,"т04"}</definedName>
    <definedName name="wrn.04._2_1" localSheetId="74" hidden="1">{#N/A,#N/A,FALSE,"т04"}</definedName>
    <definedName name="wrn.04._2_1" hidden="1">{#N/A,#N/A,FALSE,"т04"}</definedName>
    <definedName name="wrn.05" localSheetId="1" hidden="1">{#N/A,#N/A,FALSE,"т02бд"}</definedName>
    <definedName name="wrn.05" localSheetId="35" hidden="1">{#N/A,#N/A,FALSE,"т02бд"}</definedName>
    <definedName name="wrn.05" localSheetId="36" hidden="1">{#N/A,#N/A,FALSE,"т02бд"}</definedName>
    <definedName name="wrn.05" localSheetId="37" hidden="1">{#N/A,#N/A,FALSE,"т02бд"}</definedName>
    <definedName name="wrn.05" localSheetId="38" hidden="1">{#N/A,#N/A,FALSE,"т02бд"}</definedName>
    <definedName name="wrn.05" localSheetId="39" hidden="1">{#N/A,#N/A,FALSE,"т02бд"}</definedName>
    <definedName name="wrn.05" localSheetId="40" hidden="1">{#N/A,#N/A,FALSE,"т02бд"}</definedName>
    <definedName name="wrn.05" localSheetId="41" hidden="1">{#N/A,#N/A,FALSE,"т02бд"}</definedName>
    <definedName name="wrn.05" localSheetId="42" hidden="1">{#N/A,#N/A,FALSE,"т02бд"}</definedName>
    <definedName name="wrn.05" localSheetId="47" hidden="1">{#N/A,#N/A,FALSE,"т02бд"}</definedName>
    <definedName name="wrn.05" localSheetId="53" hidden="1">{#N/A,#N/A,FALSE,"т02бд"}</definedName>
    <definedName name="wrn.05" localSheetId="84" hidden="1">{#N/A,#N/A,FALSE,"т02бд"}</definedName>
    <definedName name="wrn.05" localSheetId="85" hidden="1">{#N/A,#N/A,FALSE,"т02бд"}</definedName>
    <definedName name="wrn.05" localSheetId="76" hidden="1">{#N/A,#N/A,FALSE,"т02бд"}</definedName>
    <definedName name="wrn.05" localSheetId="80" hidden="1">{#N/A,#N/A,FALSE,"т02бд"}</definedName>
    <definedName name="wrn.05" localSheetId="81" hidden="1">{#N/A,#N/A,FALSE,"т02бд"}</definedName>
    <definedName name="wrn.05" localSheetId="82" hidden="1">{#N/A,#N/A,FALSE,"т02бд"}</definedName>
    <definedName name="wrn.05" localSheetId="83" hidden="1">{#N/A,#N/A,FALSE,"т02бд"}</definedName>
    <definedName name="wrn.05" localSheetId="86" hidden="1">{#N/A,#N/A,FALSE,"т02бд"}</definedName>
    <definedName name="wrn.05" localSheetId="95" hidden="1">{#N/A,#N/A,FALSE,"т02бд"}</definedName>
    <definedName name="wrn.05" localSheetId="96" hidden="1">{#N/A,#N/A,FALSE,"т02бд"}</definedName>
    <definedName name="wrn.05" localSheetId="100" hidden="1">{#N/A,#N/A,FALSE,"т02бд"}</definedName>
    <definedName name="wrn.05" localSheetId="102" hidden="1">{#N/A,#N/A,FALSE,"т02бд"}</definedName>
    <definedName name="wrn.05" localSheetId="103" hidden="1">{#N/A,#N/A,FALSE,"т02бд"}</definedName>
    <definedName name="wrn.05" localSheetId="104" hidden="1">{#N/A,#N/A,FALSE,"т02бд"}</definedName>
    <definedName name="wrn.05" localSheetId="105" hidden="1">{#N/A,#N/A,FALSE,"т02бд"}</definedName>
    <definedName name="wrn.05" localSheetId="18" hidden="1">{#N/A,#N/A,FALSE,"т02бд"}</definedName>
    <definedName name="wrn.05" localSheetId="19" hidden="1">{#N/A,#N/A,FALSE,"т02бд"}</definedName>
    <definedName name="wrn.05" localSheetId="74" hidden="1">{#N/A,#N/A,FALSE,"т02бд"}</definedName>
    <definedName name="wrn.05" hidden="1">{#N/A,#N/A,FALSE,"т02бд"}</definedName>
    <definedName name="wrn.BOP_MIDTERM." localSheetId="1" hidden="1">{"BOP_TAB",#N/A,FALSE,"N";"MIDTERM_TAB",#N/A,FALSE,"O"}</definedName>
    <definedName name="wrn.BOP_MIDTERM." localSheetId="2" hidden="1">{"BOP_TAB",#N/A,FALSE,"N";"MIDTERM_TAB",#N/A,FALSE,"O"}</definedName>
    <definedName name="wrn.BOP_MIDTERM." localSheetId="22" hidden="1">{"BOP_TAB",#N/A,FALSE,"N";"MIDTERM_TAB",#N/A,FALSE,"O"}</definedName>
    <definedName name="wrn.BOP_MIDTERM." localSheetId="26"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5" hidden="1">{"BOP_TAB",#N/A,FALSE,"N";"MIDTERM_TAB",#N/A,FALSE,"O"}</definedName>
    <definedName name="wrn.BOP_MIDTERM." localSheetId="36"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7"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1" hidden="1">{"BOP_TAB",#N/A,FALSE,"N";"MIDTERM_TAB",#N/A,FALSE,"O"}</definedName>
    <definedName name="wrn.BOP_MIDTERM." localSheetId="62" hidden="1">{"BOP_TAB",#N/A,FALSE,"N";"MIDTERM_TAB",#N/A,FALSE,"O"}</definedName>
    <definedName name="wrn.BOP_MIDTERM." localSheetId="63" hidden="1">{"BOP_TAB",#N/A,FALSE,"N";"MIDTERM_TAB",#N/A,FALSE,"O"}</definedName>
    <definedName name="wrn.BOP_MIDTERM." localSheetId="84" hidden="1">{"BOP_TAB",#N/A,FALSE,"N";"MIDTERM_TAB",#N/A,FALSE,"O"}</definedName>
    <definedName name="wrn.BOP_MIDTERM." localSheetId="85" hidden="1">{"BOP_TAB",#N/A,FALSE,"N";"MIDTERM_TAB",#N/A,FALSE,"O"}</definedName>
    <definedName name="wrn.BOP_MIDTERM." localSheetId="76" hidden="1">{"BOP_TAB",#N/A,FALSE,"N";"MIDTERM_TAB",#N/A,FALSE,"O"}</definedName>
    <definedName name="wrn.BOP_MIDTERM." localSheetId="78" hidden="1">{"BOP_TAB",#N/A,FALSE,"N";"MIDTERM_TAB",#N/A,FALSE,"O"}</definedName>
    <definedName name="wrn.BOP_MIDTERM." localSheetId="80" hidden="1">{"BOP_TAB",#N/A,FALSE,"N";"MIDTERM_TAB",#N/A,FALSE,"O"}</definedName>
    <definedName name="wrn.BOP_MIDTERM." localSheetId="81" hidden="1">{"BOP_TAB",#N/A,FALSE,"N";"MIDTERM_TAB",#N/A,FALSE,"O"}</definedName>
    <definedName name="wrn.BOP_MIDTERM." localSheetId="82" hidden="1">{"BOP_TAB",#N/A,FALSE,"N";"MIDTERM_TAB",#N/A,FALSE,"O"}</definedName>
    <definedName name="wrn.BOP_MIDTERM." localSheetId="83" hidden="1">{"BOP_TAB",#N/A,FALSE,"N";"MIDTERM_TAB",#N/A,FALSE,"O"}</definedName>
    <definedName name="wrn.BOP_MIDTERM." localSheetId="86" hidden="1">{"BOP_TAB",#N/A,FALSE,"N";"MIDTERM_TAB",#N/A,FALSE,"O"}</definedName>
    <definedName name="wrn.BOP_MIDTERM." localSheetId="95" hidden="1">{"BOP_TAB",#N/A,FALSE,"N";"MIDTERM_TAB",#N/A,FALSE,"O"}</definedName>
    <definedName name="wrn.BOP_MIDTERM." localSheetId="96" hidden="1">{"BOP_TAB",#N/A,FALSE,"N";"MIDTERM_TAB",#N/A,FALSE,"O"}</definedName>
    <definedName name="wrn.BOP_MIDTERM." localSheetId="100" hidden="1">{"BOP_TAB",#N/A,FALSE,"N";"MIDTERM_TAB",#N/A,FALSE,"O"}</definedName>
    <definedName name="wrn.BOP_MIDTERM." localSheetId="102" hidden="1">{"BOP_TAB",#N/A,FALSE,"N";"MIDTERM_TAB",#N/A,FALSE,"O"}</definedName>
    <definedName name="wrn.BOP_MIDTERM." localSheetId="103" hidden="1">{"BOP_TAB",#N/A,FALSE,"N";"MIDTERM_TAB",#N/A,FALSE,"O"}</definedName>
    <definedName name="wrn.BOP_MIDTERM." localSheetId="104" hidden="1">{"BOP_TAB",#N/A,FALSE,"N";"MIDTERM_TAB",#N/A,FALSE,"O"}</definedName>
    <definedName name="wrn.BOP_MIDTERM." localSheetId="105"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74" hidden="1">{"BOP_TAB",#N/A,FALSE,"N";"MIDTERM_TAB",#N/A,FALSE,"O"}</definedName>
    <definedName name="wrn.BOP_MIDTERM." localSheetId="111"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35" hidden="1">{"BOP_TAB",#N/A,FALSE,"N";"MIDTERM_TAB",#N/A,FALSE,"O"}</definedName>
    <definedName name="wrn.BOP_MIDTERM._2" localSheetId="36" hidden="1">{"BOP_TAB",#N/A,FALSE,"N";"MIDTERM_TAB",#N/A,FALSE,"O"}</definedName>
    <definedName name="wrn.BOP_MIDTERM._2" localSheetId="37" hidden="1">{"BOP_TAB",#N/A,FALSE,"N";"MIDTERM_TAB",#N/A,FALSE,"O"}</definedName>
    <definedName name="wrn.BOP_MIDTERM._2" localSheetId="38" hidden="1">{"BOP_TAB",#N/A,FALSE,"N";"MIDTERM_TAB",#N/A,FALSE,"O"}</definedName>
    <definedName name="wrn.BOP_MIDTERM._2" localSheetId="39" hidden="1">{"BOP_TAB",#N/A,FALSE,"N";"MIDTERM_TAB",#N/A,FALSE,"O"}</definedName>
    <definedName name="wrn.BOP_MIDTERM._2" localSheetId="40" hidden="1">{"BOP_TAB",#N/A,FALSE,"N";"MIDTERM_TAB",#N/A,FALSE,"O"}</definedName>
    <definedName name="wrn.BOP_MIDTERM._2" localSheetId="41" hidden="1">{"BOP_TAB",#N/A,FALSE,"N";"MIDTERM_TAB",#N/A,FALSE,"O"}</definedName>
    <definedName name="wrn.BOP_MIDTERM._2" localSheetId="42" hidden="1">{"BOP_TAB",#N/A,FALSE,"N";"MIDTERM_TAB",#N/A,FALSE,"O"}</definedName>
    <definedName name="wrn.BOP_MIDTERM._2" localSheetId="47" hidden="1">{"BOP_TAB",#N/A,FALSE,"N";"MIDTERM_TAB",#N/A,FALSE,"O"}</definedName>
    <definedName name="wrn.BOP_MIDTERM._2" localSheetId="53" hidden="1">{"BOP_TAB",#N/A,FALSE,"N";"MIDTERM_TAB",#N/A,FALSE,"O"}</definedName>
    <definedName name="wrn.BOP_MIDTERM._2" localSheetId="81" hidden="1">{"BOP_TAB",#N/A,FALSE,"N";"MIDTERM_TAB",#N/A,FALSE,"O"}</definedName>
    <definedName name="wrn.BOP_MIDTERM._2" localSheetId="96" hidden="1">{"BOP_TAB",#N/A,FALSE,"N";"MIDTERM_TAB",#N/A,FALSE,"O"}</definedName>
    <definedName name="wrn.BOP_MIDTERM._2" localSheetId="100" hidden="1">{"BOP_TAB",#N/A,FALSE,"N";"MIDTERM_TAB",#N/A,FALSE,"O"}</definedName>
    <definedName name="wrn.BOP_MIDTERM._2" localSheetId="103" hidden="1">{"BOP_TAB",#N/A,FALSE,"N";"MIDTERM_TAB",#N/A,FALSE,"O"}</definedName>
    <definedName name="wrn.BOP_MIDTERM._2" localSheetId="74"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35" hidden="1">{"BOP_TAB",#N/A,FALSE,"N";"MIDTERM_TAB",#N/A,FALSE,"O"}</definedName>
    <definedName name="wrn.BOP_MIDTERM._2_1" localSheetId="36" hidden="1">{"BOP_TAB",#N/A,FALSE,"N";"MIDTERM_TAB",#N/A,FALSE,"O"}</definedName>
    <definedName name="wrn.BOP_MIDTERM._2_1" localSheetId="37" hidden="1">{"BOP_TAB",#N/A,FALSE,"N";"MIDTERM_TAB",#N/A,FALSE,"O"}</definedName>
    <definedName name="wrn.BOP_MIDTERM._2_1" localSheetId="38" hidden="1">{"BOP_TAB",#N/A,FALSE,"N";"MIDTERM_TAB",#N/A,FALSE,"O"}</definedName>
    <definedName name="wrn.BOP_MIDTERM._2_1" localSheetId="39" hidden="1">{"BOP_TAB",#N/A,FALSE,"N";"MIDTERM_TAB",#N/A,FALSE,"O"}</definedName>
    <definedName name="wrn.BOP_MIDTERM._2_1" localSheetId="40" hidden="1">{"BOP_TAB",#N/A,FALSE,"N";"MIDTERM_TAB",#N/A,FALSE,"O"}</definedName>
    <definedName name="wrn.BOP_MIDTERM._2_1" localSheetId="41" hidden="1">{"BOP_TAB",#N/A,FALSE,"N";"MIDTERM_TAB",#N/A,FALSE,"O"}</definedName>
    <definedName name="wrn.BOP_MIDTERM._2_1" localSheetId="42" hidden="1">{"BOP_TAB",#N/A,FALSE,"N";"MIDTERM_TAB",#N/A,FALSE,"O"}</definedName>
    <definedName name="wrn.BOP_MIDTERM._2_1" localSheetId="47" hidden="1">{"BOP_TAB",#N/A,FALSE,"N";"MIDTERM_TAB",#N/A,FALSE,"O"}</definedName>
    <definedName name="wrn.BOP_MIDTERM._2_1" localSheetId="53" hidden="1">{"BOP_TAB",#N/A,FALSE,"N";"MIDTERM_TAB",#N/A,FALSE,"O"}</definedName>
    <definedName name="wrn.BOP_MIDTERM._2_1" localSheetId="81" hidden="1">{"BOP_TAB",#N/A,FALSE,"N";"MIDTERM_TAB",#N/A,FALSE,"O"}</definedName>
    <definedName name="wrn.BOP_MIDTERM._2_1" localSheetId="96" hidden="1">{"BOP_TAB",#N/A,FALSE,"N";"MIDTERM_TAB",#N/A,FALSE,"O"}</definedName>
    <definedName name="wrn.BOP_MIDTERM._2_1" localSheetId="100" hidden="1">{"BOP_TAB",#N/A,FALSE,"N";"MIDTERM_TAB",#N/A,FALSE,"O"}</definedName>
    <definedName name="wrn.BOP_MIDTERM._2_1" localSheetId="103" hidden="1">{"BOP_TAB",#N/A,FALSE,"N";"MIDTERM_TAB",#N/A,FALSE,"O"}</definedName>
    <definedName name="wrn.BOP_MIDTERM._2_1" localSheetId="74" hidden="1">{"BOP_TAB",#N/A,FALSE,"N";"MIDTERM_TAB",#N/A,FALSE,"O"}</definedName>
    <definedName name="wrn.BOP_MIDTERM._2_1"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84" hidden="1">{#N/A,#N/A,FALSE,"SimInp1";#N/A,#N/A,FALSE,"SimInp2";#N/A,#N/A,FALSE,"SimOut1";#N/A,#N/A,FALSE,"SimOut2";#N/A,#N/A,FALSE,"SimOut3";#N/A,#N/A,FALSE,"SimOut4";#N/A,#N/A,FALSE,"SimOut5"}</definedName>
    <definedName name="wrn.Input._.and._.output._.tables." localSheetId="85" hidden="1">{#N/A,#N/A,FALSE,"SimInp1";#N/A,#N/A,FALSE,"SimInp2";#N/A,#N/A,FALSE,"SimOut1";#N/A,#N/A,FALSE,"SimOut2";#N/A,#N/A,FALSE,"SimOut3";#N/A,#N/A,FALSE,"SimOut4";#N/A,#N/A,FALSE,"SimOut5"}</definedName>
    <definedName name="wrn.Input._.and._.output._.tables." localSheetId="76" hidden="1">{#N/A,#N/A,FALSE,"SimInp1";#N/A,#N/A,FALSE,"SimInp2";#N/A,#N/A,FALSE,"SimOut1";#N/A,#N/A,FALSE,"SimOut2";#N/A,#N/A,FALSE,"SimOut3";#N/A,#N/A,FALSE,"SimOut4";#N/A,#N/A,FALSE,"SimOut5"}</definedName>
    <definedName name="wrn.Input._.and._.output._.tables." localSheetId="78"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localSheetId="81" hidden="1">{#N/A,#N/A,FALSE,"SimInp1";#N/A,#N/A,FALSE,"SimInp2";#N/A,#N/A,FALSE,"SimOut1";#N/A,#N/A,FALSE,"SimOut2";#N/A,#N/A,FALSE,"SimOut3";#N/A,#N/A,FALSE,"SimOut4";#N/A,#N/A,FALSE,"SimOut5"}</definedName>
    <definedName name="wrn.Input._.and._.output._.tables." localSheetId="82" hidden="1">{#N/A,#N/A,FALSE,"SimInp1";#N/A,#N/A,FALSE,"SimInp2";#N/A,#N/A,FALSE,"SimOut1";#N/A,#N/A,FALSE,"SimOut2";#N/A,#N/A,FALSE,"SimOut3";#N/A,#N/A,FALSE,"SimOut4";#N/A,#N/A,FALSE,"SimOut5"}</definedName>
    <definedName name="wrn.Input._.and._.output._.tables." localSheetId="83" hidden="1">{#N/A,#N/A,FALSE,"SimInp1";#N/A,#N/A,FALSE,"SimInp2";#N/A,#N/A,FALSE,"SimOut1";#N/A,#N/A,FALSE,"SimOut2";#N/A,#N/A,FALSE,"SimOut3";#N/A,#N/A,FALSE,"SimOut4";#N/A,#N/A,FALSE,"SimOut5"}</definedName>
    <definedName name="wrn.Input._.and._.output._.tables." localSheetId="86" hidden="1">{#N/A,#N/A,FALSE,"SimInp1";#N/A,#N/A,FALSE,"SimInp2";#N/A,#N/A,FALSE,"SimOut1";#N/A,#N/A,FALSE,"SimOut2";#N/A,#N/A,FALSE,"SimOut3";#N/A,#N/A,FALSE,"SimOut4";#N/A,#N/A,FALSE,"SimOut5"}</definedName>
    <definedName name="wrn.Input._.and._.output._.tables." localSheetId="95" hidden="1">{#N/A,#N/A,FALSE,"SimInp1";#N/A,#N/A,FALSE,"SimInp2";#N/A,#N/A,FALSE,"SimOut1";#N/A,#N/A,FALSE,"SimOut2";#N/A,#N/A,FALSE,"SimOut3";#N/A,#N/A,FALSE,"SimOut4";#N/A,#N/A,FALSE,"SimOut5"}</definedName>
    <definedName name="wrn.Input._.and._.output._.tables." localSheetId="96" hidden="1">{#N/A,#N/A,FALSE,"SimInp1";#N/A,#N/A,FALSE,"SimInp2";#N/A,#N/A,FALSE,"SimOut1";#N/A,#N/A,FALSE,"SimOut2";#N/A,#N/A,FALSE,"SimOut3";#N/A,#N/A,FALSE,"SimOut4";#N/A,#N/A,FALSE,"SimOut5"}</definedName>
    <definedName name="wrn.Input._.and._.output._.tables." localSheetId="100" hidden="1">{#N/A,#N/A,FALSE,"SimInp1";#N/A,#N/A,FALSE,"SimInp2";#N/A,#N/A,FALSE,"SimOut1";#N/A,#N/A,FALSE,"SimOut2";#N/A,#N/A,FALSE,"SimOut3";#N/A,#N/A,FALSE,"SimOut4";#N/A,#N/A,FALSE,"SimOut5"}</definedName>
    <definedName name="wrn.Input._.and._.output._.tables." localSheetId="102" hidden="1">{#N/A,#N/A,FALSE,"SimInp1";#N/A,#N/A,FALSE,"SimInp2";#N/A,#N/A,FALSE,"SimOut1";#N/A,#N/A,FALSE,"SimOut2";#N/A,#N/A,FALSE,"SimOut3";#N/A,#N/A,FALSE,"SimOut4";#N/A,#N/A,FALSE,"SimOut5"}</definedName>
    <definedName name="wrn.Input._.and._.output._.tables." localSheetId="103" hidden="1">{#N/A,#N/A,FALSE,"SimInp1";#N/A,#N/A,FALSE,"SimInp2";#N/A,#N/A,FALSE,"SimOut1";#N/A,#N/A,FALSE,"SimOut2";#N/A,#N/A,FALSE,"SimOut3";#N/A,#N/A,FALSE,"SimOut4";#N/A,#N/A,FALSE,"SimOut5"}</definedName>
    <definedName name="wrn.Input._.and._.output._.tables." localSheetId="104" hidden="1">{#N/A,#N/A,FALSE,"SimInp1";#N/A,#N/A,FALSE,"SimInp2";#N/A,#N/A,FALSE,"SimOut1";#N/A,#N/A,FALSE,"SimOut2";#N/A,#N/A,FALSE,"SimOut3";#N/A,#N/A,FALSE,"SimOut4";#N/A,#N/A,FALSE,"SimOut5"}</definedName>
    <definedName name="wrn.Input._.and._.output._.tables." localSheetId="105"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1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35" hidden="1">{#N/A,#N/A,FALSE,"SimInp1";#N/A,#N/A,FALSE,"SimInp2";#N/A,#N/A,FALSE,"SimOut1";#N/A,#N/A,FALSE,"SimOut2";#N/A,#N/A,FALSE,"SimOut3";#N/A,#N/A,FALSE,"SimOut4";#N/A,#N/A,FALSE,"SimOut5"}</definedName>
    <definedName name="wrn.Input._.and._.output._.tables._2" localSheetId="36" hidden="1">{#N/A,#N/A,FALSE,"SimInp1";#N/A,#N/A,FALSE,"SimInp2";#N/A,#N/A,FALSE,"SimOut1";#N/A,#N/A,FALSE,"SimOut2";#N/A,#N/A,FALSE,"SimOut3";#N/A,#N/A,FALSE,"SimOut4";#N/A,#N/A,FALSE,"SimOut5"}</definedName>
    <definedName name="wrn.Input._.and._.output._.tables._2" localSheetId="37" hidden="1">{#N/A,#N/A,FALSE,"SimInp1";#N/A,#N/A,FALSE,"SimInp2";#N/A,#N/A,FALSE,"SimOut1";#N/A,#N/A,FALSE,"SimOut2";#N/A,#N/A,FALSE,"SimOut3";#N/A,#N/A,FALSE,"SimOut4";#N/A,#N/A,FALSE,"SimOut5"}</definedName>
    <definedName name="wrn.Input._.and._.output._.tables._2" localSheetId="38" hidden="1">{#N/A,#N/A,FALSE,"SimInp1";#N/A,#N/A,FALSE,"SimInp2";#N/A,#N/A,FALSE,"SimOut1";#N/A,#N/A,FALSE,"SimOut2";#N/A,#N/A,FALSE,"SimOut3";#N/A,#N/A,FALSE,"SimOut4";#N/A,#N/A,FALSE,"SimOut5"}</definedName>
    <definedName name="wrn.Input._.and._.output._.tables._2" localSheetId="39" hidden="1">{#N/A,#N/A,FALSE,"SimInp1";#N/A,#N/A,FALSE,"SimInp2";#N/A,#N/A,FALSE,"SimOut1";#N/A,#N/A,FALSE,"SimOut2";#N/A,#N/A,FALSE,"SimOut3";#N/A,#N/A,FALSE,"SimOut4";#N/A,#N/A,FALSE,"SimOut5"}</definedName>
    <definedName name="wrn.Input._.and._.output._.tables._2" localSheetId="40" hidden="1">{#N/A,#N/A,FALSE,"SimInp1";#N/A,#N/A,FALSE,"SimInp2";#N/A,#N/A,FALSE,"SimOut1";#N/A,#N/A,FALSE,"SimOut2";#N/A,#N/A,FALSE,"SimOut3";#N/A,#N/A,FALSE,"SimOut4";#N/A,#N/A,FALSE,"SimOut5"}</definedName>
    <definedName name="wrn.Input._.and._.output._.tables._2" localSheetId="41" hidden="1">{#N/A,#N/A,FALSE,"SimInp1";#N/A,#N/A,FALSE,"SimInp2";#N/A,#N/A,FALSE,"SimOut1";#N/A,#N/A,FALSE,"SimOut2";#N/A,#N/A,FALSE,"SimOut3";#N/A,#N/A,FALSE,"SimOut4";#N/A,#N/A,FALSE,"SimOut5"}</definedName>
    <definedName name="wrn.Input._.and._.output._.tables._2" localSheetId="42" hidden="1">{#N/A,#N/A,FALSE,"SimInp1";#N/A,#N/A,FALSE,"SimInp2";#N/A,#N/A,FALSE,"SimOut1";#N/A,#N/A,FALSE,"SimOut2";#N/A,#N/A,FALSE,"SimOut3";#N/A,#N/A,FALSE,"SimOut4";#N/A,#N/A,FALSE,"SimOut5"}</definedName>
    <definedName name="wrn.Input._.and._.output._.tables._2" localSheetId="47" hidden="1">{#N/A,#N/A,FALSE,"SimInp1";#N/A,#N/A,FALSE,"SimInp2";#N/A,#N/A,FALSE,"SimOut1";#N/A,#N/A,FALSE,"SimOut2";#N/A,#N/A,FALSE,"SimOut3";#N/A,#N/A,FALSE,"SimOut4";#N/A,#N/A,FALSE,"SimOut5"}</definedName>
    <definedName name="wrn.Input._.and._.output._.tables._2" localSheetId="53" hidden="1">{#N/A,#N/A,FALSE,"SimInp1";#N/A,#N/A,FALSE,"SimInp2";#N/A,#N/A,FALSE,"SimOut1";#N/A,#N/A,FALSE,"SimOut2";#N/A,#N/A,FALSE,"SimOut3";#N/A,#N/A,FALSE,"SimOut4";#N/A,#N/A,FALSE,"SimOut5"}</definedName>
    <definedName name="wrn.Input._.and._.output._.tables._2" localSheetId="81" hidden="1">{#N/A,#N/A,FALSE,"SimInp1";#N/A,#N/A,FALSE,"SimInp2";#N/A,#N/A,FALSE,"SimOut1";#N/A,#N/A,FALSE,"SimOut2";#N/A,#N/A,FALSE,"SimOut3";#N/A,#N/A,FALSE,"SimOut4";#N/A,#N/A,FALSE,"SimOut5"}</definedName>
    <definedName name="wrn.Input._.and._.output._.tables._2" localSheetId="96" hidden="1">{#N/A,#N/A,FALSE,"SimInp1";#N/A,#N/A,FALSE,"SimInp2";#N/A,#N/A,FALSE,"SimOut1";#N/A,#N/A,FALSE,"SimOut2";#N/A,#N/A,FALSE,"SimOut3";#N/A,#N/A,FALSE,"SimOut4";#N/A,#N/A,FALSE,"SimOut5"}</definedName>
    <definedName name="wrn.Input._.and._.output._.tables._2" localSheetId="100" hidden="1">{#N/A,#N/A,FALSE,"SimInp1";#N/A,#N/A,FALSE,"SimInp2";#N/A,#N/A,FALSE,"SimOut1";#N/A,#N/A,FALSE,"SimOut2";#N/A,#N/A,FALSE,"SimOut3";#N/A,#N/A,FALSE,"SimOut4";#N/A,#N/A,FALSE,"SimOut5"}</definedName>
    <definedName name="wrn.Input._.and._.output._.tables._2" localSheetId="103" hidden="1">{#N/A,#N/A,FALSE,"SimInp1";#N/A,#N/A,FALSE,"SimInp2";#N/A,#N/A,FALSE,"SimOut1";#N/A,#N/A,FALSE,"SimOut2";#N/A,#N/A,FALSE,"SimOut3";#N/A,#N/A,FALSE,"SimOut4";#N/A,#N/A,FALSE,"SimOut5"}</definedName>
    <definedName name="wrn.Input._.and._.output._.tables._2" localSheetId="74"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35" hidden="1">{#N/A,#N/A,FALSE,"SimInp1";#N/A,#N/A,FALSE,"SimInp2";#N/A,#N/A,FALSE,"SimOut1";#N/A,#N/A,FALSE,"SimOut2";#N/A,#N/A,FALSE,"SimOut3";#N/A,#N/A,FALSE,"SimOut4";#N/A,#N/A,FALSE,"SimOut5"}</definedName>
    <definedName name="wrn.Input._.and._.output._.tables._2_1" localSheetId="36" hidden="1">{#N/A,#N/A,FALSE,"SimInp1";#N/A,#N/A,FALSE,"SimInp2";#N/A,#N/A,FALSE,"SimOut1";#N/A,#N/A,FALSE,"SimOut2";#N/A,#N/A,FALSE,"SimOut3";#N/A,#N/A,FALSE,"SimOut4";#N/A,#N/A,FALSE,"SimOut5"}</definedName>
    <definedName name="wrn.Input._.and._.output._.tables._2_1" localSheetId="37" hidden="1">{#N/A,#N/A,FALSE,"SimInp1";#N/A,#N/A,FALSE,"SimInp2";#N/A,#N/A,FALSE,"SimOut1";#N/A,#N/A,FALSE,"SimOut2";#N/A,#N/A,FALSE,"SimOut3";#N/A,#N/A,FALSE,"SimOut4";#N/A,#N/A,FALSE,"SimOut5"}</definedName>
    <definedName name="wrn.Input._.and._.output._.tables._2_1" localSheetId="38" hidden="1">{#N/A,#N/A,FALSE,"SimInp1";#N/A,#N/A,FALSE,"SimInp2";#N/A,#N/A,FALSE,"SimOut1";#N/A,#N/A,FALSE,"SimOut2";#N/A,#N/A,FALSE,"SimOut3";#N/A,#N/A,FALSE,"SimOut4";#N/A,#N/A,FALSE,"SimOut5"}</definedName>
    <definedName name="wrn.Input._.and._.output._.tables._2_1" localSheetId="39" hidden="1">{#N/A,#N/A,FALSE,"SimInp1";#N/A,#N/A,FALSE,"SimInp2";#N/A,#N/A,FALSE,"SimOut1";#N/A,#N/A,FALSE,"SimOut2";#N/A,#N/A,FALSE,"SimOut3";#N/A,#N/A,FALSE,"SimOut4";#N/A,#N/A,FALSE,"SimOut5"}</definedName>
    <definedName name="wrn.Input._.and._.output._.tables._2_1" localSheetId="40" hidden="1">{#N/A,#N/A,FALSE,"SimInp1";#N/A,#N/A,FALSE,"SimInp2";#N/A,#N/A,FALSE,"SimOut1";#N/A,#N/A,FALSE,"SimOut2";#N/A,#N/A,FALSE,"SimOut3";#N/A,#N/A,FALSE,"SimOut4";#N/A,#N/A,FALSE,"SimOut5"}</definedName>
    <definedName name="wrn.Input._.and._.output._.tables._2_1" localSheetId="41" hidden="1">{#N/A,#N/A,FALSE,"SimInp1";#N/A,#N/A,FALSE,"SimInp2";#N/A,#N/A,FALSE,"SimOut1";#N/A,#N/A,FALSE,"SimOut2";#N/A,#N/A,FALSE,"SimOut3";#N/A,#N/A,FALSE,"SimOut4";#N/A,#N/A,FALSE,"SimOut5"}</definedName>
    <definedName name="wrn.Input._.and._.output._.tables._2_1" localSheetId="42" hidden="1">{#N/A,#N/A,FALSE,"SimInp1";#N/A,#N/A,FALSE,"SimInp2";#N/A,#N/A,FALSE,"SimOut1";#N/A,#N/A,FALSE,"SimOut2";#N/A,#N/A,FALSE,"SimOut3";#N/A,#N/A,FALSE,"SimOut4";#N/A,#N/A,FALSE,"SimOut5"}</definedName>
    <definedName name="wrn.Input._.and._.output._.tables._2_1" localSheetId="47" hidden="1">{#N/A,#N/A,FALSE,"SimInp1";#N/A,#N/A,FALSE,"SimInp2";#N/A,#N/A,FALSE,"SimOut1";#N/A,#N/A,FALSE,"SimOut2";#N/A,#N/A,FALSE,"SimOut3";#N/A,#N/A,FALSE,"SimOut4";#N/A,#N/A,FALSE,"SimOut5"}</definedName>
    <definedName name="wrn.Input._.and._.output._.tables._2_1" localSheetId="53" hidden="1">{#N/A,#N/A,FALSE,"SimInp1";#N/A,#N/A,FALSE,"SimInp2";#N/A,#N/A,FALSE,"SimOut1";#N/A,#N/A,FALSE,"SimOut2";#N/A,#N/A,FALSE,"SimOut3";#N/A,#N/A,FALSE,"SimOut4";#N/A,#N/A,FALSE,"SimOut5"}</definedName>
    <definedName name="wrn.Input._.and._.output._.tables._2_1" localSheetId="81" hidden="1">{#N/A,#N/A,FALSE,"SimInp1";#N/A,#N/A,FALSE,"SimInp2";#N/A,#N/A,FALSE,"SimOut1";#N/A,#N/A,FALSE,"SimOut2";#N/A,#N/A,FALSE,"SimOut3";#N/A,#N/A,FALSE,"SimOut4";#N/A,#N/A,FALSE,"SimOut5"}</definedName>
    <definedName name="wrn.Input._.and._.output._.tables._2_1" localSheetId="96" hidden="1">{#N/A,#N/A,FALSE,"SimInp1";#N/A,#N/A,FALSE,"SimInp2";#N/A,#N/A,FALSE,"SimOut1";#N/A,#N/A,FALSE,"SimOut2";#N/A,#N/A,FALSE,"SimOut3";#N/A,#N/A,FALSE,"SimOut4";#N/A,#N/A,FALSE,"SimOut5"}</definedName>
    <definedName name="wrn.Input._.and._.output._.tables._2_1" localSheetId="100" hidden="1">{#N/A,#N/A,FALSE,"SimInp1";#N/A,#N/A,FALSE,"SimInp2";#N/A,#N/A,FALSE,"SimOut1";#N/A,#N/A,FALSE,"SimOut2";#N/A,#N/A,FALSE,"SimOut3";#N/A,#N/A,FALSE,"SimOut4";#N/A,#N/A,FALSE,"SimOut5"}</definedName>
    <definedName name="wrn.Input._.and._.output._.tables._2_1" localSheetId="103" hidden="1">{#N/A,#N/A,FALSE,"SimInp1";#N/A,#N/A,FALSE,"SimInp2";#N/A,#N/A,FALSE,"SimOut1";#N/A,#N/A,FALSE,"SimOut2";#N/A,#N/A,FALSE,"SimOut3";#N/A,#N/A,FALSE,"SimOut4";#N/A,#N/A,FALSE,"SimOut5"}</definedName>
    <definedName name="wrn.Input._.and._.output._.tables._2_1" localSheetId="74"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84" hidden="1">{"BOP_TAB",#N/A,FALSE,"N";"MIDTERM_TAB",#N/A,FALSE,"O";"FUND_CRED",#N/A,FALSE,"P";"DEBT_TAB1",#N/A,FALSE,"Q";"DEBT_TAB2",#N/A,FALSE,"Q";"FORFIN_TAB1",#N/A,FALSE,"R";"FORFIN_TAB2",#N/A,FALSE,"R";"BOP_ANALY",#N/A,FALSE,"U"}</definedName>
    <definedName name="wrn.MDABOP." localSheetId="85" hidden="1">{"BOP_TAB",#N/A,FALSE,"N";"MIDTERM_TAB",#N/A,FALSE,"O";"FUND_CRED",#N/A,FALSE,"P";"DEBT_TAB1",#N/A,FALSE,"Q";"DEBT_TAB2",#N/A,FALSE,"Q";"FORFIN_TAB1",#N/A,FALSE,"R";"FORFIN_TAB2",#N/A,FALSE,"R";"BOP_ANALY",#N/A,FALSE,"U"}</definedName>
    <definedName name="wrn.MDABOP." localSheetId="76" hidden="1">{"BOP_TAB",#N/A,FALSE,"N";"MIDTERM_TAB",#N/A,FALSE,"O";"FUND_CRED",#N/A,FALSE,"P";"DEBT_TAB1",#N/A,FALSE,"Q";"DEBT_TAB2",#N/A,FALSE,"Q";"FORFIN_TAB1",#N/A,FALSE,"R";"FORFIN_TAB2",#N/A,FALSE,"R";"BOP_ANALY",#N/A,FALSE,"U"}</definedName>
    <definedName name="wrn.MDABOP." localSheetId="78"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localSheetId="81" hidden="1">{"BOP_TAB",#N/A,FALSE,"N";"MIDTERM_TAB",#N/A,FALSE,"O";"FUND_CRED",#N/A,FALSE,"P";"DEBT_TAB1",#N/A,FALSE,"Q";"DEBT_TAB2",#N/A,FALSE,"Q";"FORFIN_TAB1",#N/A,FALSE,"R";"FORFIN_TAB2",#N/A,FALSE,"R";"BOP_ANALY",#N/A,FALSE,"U"}</definedName>
    <definedName name="wrn.MDABOP." localSheetId="82" hidden="1">{"BOP_TAB",#N/A,FALSE,"N";"MIDTERM_TAB",#N/A,FALSE,"O";"FUND_CRED",#N/A,FALSE,"P";"DEBT_TAB1",#N/A,FALSE,"Q";"DEBT_TAB2",#N/A,FALSE,"Q";"FORFIN_TAB1",#N/A,FALSE,"R";"FORFIN_TAB2",#N/A,FALSE,"R";"BOP_ANALY",#N/A,FALSE,"U"}</definedName>
    <definedName name="wrn.MDABOP." localSheetId="83" hidden="1">{"BOP_TAB",#N/A,FALSE,"N";"MIDTERM_TAB",#N/A,FALSE,"O";"FUND_CRED",#N/A,FALSE,"P";"DEBT_TAB1",#N/A,FALSE,"Q";"DEBT_TAB2",#N/A,FALSE,"Q";"FORFIN_TAB1",#N/A,FALSE,"R";"FORFIN_TAB2",#N/A,FALSE,"R";"BOP_ANALY",#N/A,FALSE,"U"}</definedName>
    <definedName name="wrn.MDABOP." localSheetId="86" hidden="1">{"BOP_TAB",#N/A,FALSE,"N";"MIDTERM_TAB",#N/A,FALSE,"O";"FUND_CRED",#N/A,FALSE,"P";"DEBT_TAB1",#N/A,FALSE,"Q";"DEBT_TAB2",#N/A,FALSE,"Q";"FORFIN_TAB1",#N/A,FALSE,"R";"FORFIN_TAB2",#N/A,FALSE,"R";"BOP_ANALY",#N/A,FALSE,"U"}</definedName>
    <definedName name="wrn.MDABOP." localSheetId="95" hidden="1">{"BOP_TAB",#N/A,FALSE,"N";"MIDTERM_TAB",#N/A,FALSE,"O";"FUND_CRED",#N/A,FALSE,"P";"DEBT_TAB1",#N/A,FALSE,"Q";"DEBT_TAB2",#N/A,FALSE,"Q";"FORFIN_TAB1",#N/A,FALSE,"R";"FORFIN_TAB2",#N/A,FALSE,"R";"BOP_ANALY",#N/A,FALSE,"U"}</definedName>
    <definedName name="wrn.MDABOP." localSheetId="96" hidden="1">{"BOP_TAB",#N/A,FALSE,"N";"MIDTERM_TAB",#N/A,FALSE,"O";"FUND_CRED",#N/A,FALSE,"P";"DEBT_TAB1",#N/A,FALSE,"Q";"DEBT_TAB2",#N/A,FALSE,"Q";"FORFIN_TAB1",#N/A,FALSE,"R";"FORFIN_TAB2",#N/A,FALSE,"R";"BOP_ANALY",#N/A,FALSE,"U"}</definedName>
    <definedName name="wrn.MDABOP." localSheetId="100" hidden="1">{"BOP_TAB",#N/A,FALSE,"N";"MIDTERM_TAB",#N/A,FALSE,"O";"FUND_CRED",#N/A,FALSE,"P";"DEBT_TAB1",#N/A,FALSE,"Q";"DEBT_TAB2",#N/A,FALSE,"Q";"FORFIN_TAB1",#N/A,FALSE,"R";"FORFIN_TAB2",#N/A,FALSE,"R";"BOP_ANALY",#N/A,FALSE,"U"}</definedName>
    <definedName name="wrn.MDABOP." localSheetId="102" hidden="1">{"BOP_TAB",#N/A,FALSE,"N";"MIDTERM_TAB",#N/A,FALSE,"O";"FUND_CRED",#N/A,FALSE,"P";"DEBT_TAB1",#N/A,FALSE,"Q";"DEBT_TAB2",#N/A,FALSE,"Q";"FORFIN_TAB1",#N/A,FALSE,"R";"FORFIN_TAB2",#N/A,FALSE,"R";"BOP_ANALY",#N/A,FALSE,"U"}</definedName>
    <definedName name="wrn.MDABOP." localSheetId="103" hidden="1">{"BOP_TAB",#N/A,FALSE,"N";"MIDTERM_TAB",#N/A,FALSE,"O";"FUND_CRED",#N/A,FALSE,"P";"DEBT_TAB1",#N/A,FALSE,"Q";"DEBT_TAB2",#N/A,FALSE,"Q";"FORFIN_TAB1",#N/A,FALSE,"R";"FORFIN_TAB2",#N/A,FALSE,"R";"BOP_ANALY",#N/A,FALSE,"U"}</definedName>
    <definedName name="wrn.MDABOP." localSheetId="104" hidden="1">{"BOP_TAB",#N/A,FALSE,"N";"MIDTERM_TAB",#N/A,FALSE,"O";"FUND_CRED",#N/A,FALSE,"P";"DEBT_TAB1",#N/A,FALSE,"Q";"DEBT_TAB2",#N/A,FALSE,"Q";"FORFIN_TAB1",#N/A,FALSE,"R";"FORFIN_TAB2",#N/A,FALSE,"R";"BOP_ANALY",#N/A,FALSE,"U"}</definedName>
    <definedName name="wrn.MDABOP." localSheetId="105"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1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35" hidden="1">{"BOP_TAB",#N/A,FALSE,"N";"MIDTERM_TAB",#N/A,FALSE,"O";"FUND_CRED",#N/A,FALSE,"P";"DEBT_TAB1",#N/A,FALSE,"Q";"DEBT_TAB2",#N/A,FALSE,"Q";"FORFIN_TAB1",#N/A,FALSE,"R";"FORFIN_TAB2",#N/A,FALSE,"R";"BOP_ANALY",#N/A,FALSE,"U"}</definedName>
    <definedName name="wrn.MDABOP._2" localSheetId="36" hidden="1">{"BOP_TAB",#N/A,FALSE,"N";"MIDTERM_TAB",#N/A,FALSE,"O";"FUND_CRED",#N/A,FALSE,"P";"DEBT_TAB1",#N/A,FALSE,"Q";"DEBT_TAB2",#N/A,FALSE,"Q";"FORFIN_TAB1",#N/A,FALSE,"R";"FORFIN_TAB2",#N/A,FALSE,"R";"BOP_ANALY",#N/A,FALSE,"U"}</definedName>
    <definedName name="wrn.MDABOP._2" localSheetId="37" hidden="1">{"BOP_TAB",#N/A,FALSE,"N";"MIDTERM_TAB",#N/A,FALSE,"O";"FUND_CRED",#N/A,FALSE,"P";"DEBT_TAB1",#N/A,FALSE,"Q";"DEBT_TAB2",#N/A,FALSE,"Q";"FORFIN_TAB1",#N/A,FALSE,"R";"FORFIN_TAB2",#N/A,FALSE,"R";"BOP_ANALY",#N/A,FALSE,"U"}</definedName>
    <definedName name="wrn.MDABOP._2" localSheetId="38" hidden="1">{"BOP_TAB",#N/A,FALSE,"N";"MIDTERM_TAB",#N/A,FALSE,"O";"FUND_CRED",#N/A,FALSE,"P";"DEBT_TAB1",#N/A,FALSE,"Q";"DEBT_TAB2",#N/A,FALSE,"Q";"FORFIN_TAB1",#N/A,FALSE,"R";"FORFIN_TAB2",#N/A,FALSE,"R";"BOP_ANALY",#N/A,FALSE,"U"}</definedName>
    <definedName name="wrn.MDABOP._2" localSheetId="39" hidden="1">{"BOP_TAB",#N/A,FALSE,"N";"MIDTERM_TAB",#N/A,FALSE,"O";"FUND_CRED",#N/A,FALSE,"P";"DEBT_TAB1",#N/A,FALSE,"Q";"DEBT_TAB2",#N/A,FALSE,"Q";"FORFIN_TAB1",#N/A,FALSE,"R";"FORFIN_TAB2",#N/A,FALSE,"R";"BOP_ANALY",#N/A,FALSE,"U"}</definedName>
    <definedName name="wrn.MDABOP._2" localSheetId="40" hidden="1">{"BOP_TAB",#N/A,FALSE,"N";"MIDTERM_TAB",#N/A,FALSE,"O";"FUND_CRED",#N/A,FALSE,"P";"DEBT_TAB1",#N/A,FALSE,"Q";"DEBT_TAB2",#N/A,FALSE,"Q";"FORFIN_TAB1",#N/A,FALSE,"R";"FORFIN_TAB2",#N/A,FALSE,"R";"BOP_ANALY",#N/A,FALSE,"U"}</definedName>
    <definedName name="wrn.MDABOP._2" localSheetId="41" hidden="1">{"BOP_TAB",#N/A,FALSE,"N";"MIDTERM_TAB",#N/A,FALSE,"O";"FUND_CRED",#N/A,FALSE,"P";"DEBT_TAB1",#N/A,FALSE,"Q";"DEBT_TAB2",#N/A,FALSE,"Q";"FORFIN_TAB1",#N/A,FALSE,"R";"FORFIN_TAB2",#N/A,FALSE,"R";"BOP_ANALY",#N/A,FALSE,"U"}</definedName>
    <definedName name="wrn.MDABOP._2" localSheetId="42" hidden="1">{"BOP_TAB",#N/A,FALSE,"N";"MIDTERM_TAB",#N/A,FALSE,"O";"FUND_CRED",#N/A,FALSE,"P";"DEBT_TAB1",#N/A,FALSE,"Q";"DEBT_TAB2",#N/A,FALSE,"Q";"FORFIN_TAB1",#N/A,FALSE,"R";"FORFIN_TAB2",#N/A,FALSE,"R";"BOP_ANALY",#N/A,FALSE,"U"}</definedName>
    <definedName name="wrn.MDABOP._2" localSheetId="47" hidden="1">{"BOP_TAB",#N/A,FALSE,"N";"MIDTERM_TAB",#N/A,FALSE,"O";"FUND_CRED",#N/A,FALSE,"P";"DEBT_TAB1",#N/A,FALSE,"Q";"DEBT_TAB2",#N/A,FALSE,"Q";"FORFIN_TAB1",#N/A,FALSE,"R";"FORFIN_TAB2",#N/A,FALSE,"R";"BOP_ANALY",#N/A,FALSE,"U"}</definedName>
    <definedName name="wrn.MDABOP._2" localSheetId="53" hidden="1">{"BOP_TAB",#N/A,FALSE,"N";"MIDTERM_TAB",#N/A,FALSE,"O";"FUND_CRED",#N/A,FALSE,"P";"DEBT_TAB1",#N/A,FALSE,"Q";"DEBT_TAB2",#N/A,FALSE,"Q";"FORFIN_TAB1",#N/A,FALSE,"R";"FORFIN_TAB2",#N/A,FALSE,"R";"BOP_ANALY",#N/A,FALSE,"U"}</definedName>
    <definedName name="wrn.MDABOP._2" localSheetId="81" hidden="1">{"BOP_TAB",#N/A,FALSE,"N";"MIDTERM_TAB",#N/A,FALSE,"O";"FUND_CRED",#N/A,FALSE,"P";"DEBT_TAB1",#N/A,FALSE,"Q";"DEBT_TAB2",#N/A,FALSE,"Q";"FORFIN_TAB1",#N/A,FALSE,"R";"FORFIN_TAB2",#N/A,FALSE,"R";"BOP_ANALY",#N/A,FALSE,"U"}</definedName>
    <definedName name="wrn.MDABOP._2" localSheetId="96" hidden="1">{"BOP_TAB",#N/A,FALSE,"N";"MIDTERM_TAB",#N/A,FALSE,"O";"FUND_CRED",#N/A,FALSE,"P";"DEBT_TAB1",#N/A,FALSE,"Q";"DEBT_TAB2",#N/A,FALSE,"Q";"FORFIN_TAB1",#N/A,FALSE,"R";"FORFIN_TAB2",#N/A,FALSE,"R";"BOP_ANALY",#N/A,FALSE,"U"}</definedName>
    <definedName name="wrn.MDABOP._2" localSheetId="100" hidden="1">{"BOP_TAB",#N/A,FALSE,"N";"MIDTERM_TAB",#N/A,FALSE,"O";"FUND_CRED",#N/A,FALSE,"P";"DEBT_TAB1",#N/A,FALSE,"Q";"DEBT_TAB2",#N/A,FALSE,"Q";"FORFIN_TAB1",#N/A,FALSE,"R";"FORFIN_TAB2",#N/A,FALSE,"R";"BOP_ANALY",#N/A,FALSE,"U"}</definedName>
    <definedName name="wrn.MDABOP._2" localSheetId="103" hidden="1">{"BOP_TAB",#N/A,FALSE,"N";"MIDTERM_TAB",#N/A,FALSE,"O";"FUND_CRED",#N/A,FALSE,"P";"DEBT_TAB1",#N/A,FALSE,"Q";"DEBT_TAB2",#N/A,FALSE,"Q";"FORFIN_TAB1",#N/A,FALSE,"R";"FORFIN_TAB2",#N/A,FALSE,"R";"BOP_ANALY",#N/A,FALSE,"U"}</definedName>
    <definedName name="wrn.MDABOP._2" localSheetId="74"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35" hidden="1">{"BOP_TAB",#N/A,FALSE,"N";"MIDTERM_TAB",#N/A,FALSE,"O";"FUND_CRED",#N/A,FALSE,"P";"DEBT_TAB1",#N/A,FALSE,"Q";"DEBT_TAB2",#N/A,FALSE,"Q";"FORFIN_TAB1",#N/A,FALSE,"R";"FORFIN_TAB2",#N/A,FALSE,"R";"BOP_ANALY",#N/A,FALSE,"U"}</definedName>
    <definedName name="wrn.MDABOP._2_1" localSheetId="36" hidden="1">{"BOP_TAB",#N/A,FALSE,"N";"MIDTERM_TAB",#N/A,FALSE,"O";"FUND_CRED",#N/A,FALSE,"P";"DEBT_TAB1",#N/A,FALSE,"Q";"DEBT_TAB2",#N/A,FALSE,"Q";"FORFIN_TAB1",#N/A,FALSE,"R";"FORFIN_TAB2",#N/A,FALSE,"R";"BOP_ANALY",#N/A,FALSE,"U"}</definedName>
    <definedName name="wrn.MDABOP._2_1" localSheetId="37" hidden="1">{"BOP_TAB",#N/A,FALSE,"N";"MIDTERM_TAB",#N/A,FALSE,"O";"FUND_CRED",#N/A,FALSE,"P";"DEBT_TAB1",#N/A,FALSE,"Q";"DEBT_TAB2",#N/A,FALSE,"Q";"FORFIN_TAB1",#N/A,FALSE,"R";"FORFIN_TAB2",#N/A,FALSE,"R";"BOP_ANALY",#N/A,FALSE,"U"}</definedName>
    <definedName name="wrn.MDABOP._2_1" localSheetId="38" hidden="1">{"BOP_TAB",#N/A,FALSE,"N";"MIDTERM_TAB",#N/A,FALSE,"O";"FUND_CRED",#N/A,FALSE,"P";"DEBT_TAB1",#N/A,FALSE,"Q";"DEBT_TAB2",#N/A,FALSE,"Q";"FORFIN_TAB1",#N/A,FALSE,"R";"FORFIN_TAB2",#N/A,FALSE,"R";"BOP_ANALY",#N/A,FALSE,"U"}</definedName>
    <definedName name="wrn.MDABOP._2_1" localSheetId="39" hidden="1">{"BOP_TAB",#N/A,FALSE,"N";"MIDTERM_TAB",#N/A,FALSE,"O";"FUND_CRED",#N/A,FALSE,"P";"DEBT_TAB1",#N/A,FALSE,"Q";"DEBT_TAB2",#N/A,FALSE,"Q";"FORFIN_TAB1",#N/A,FALSE,"R";"FORFIN_TAB2",#N/A,FALSE,"R";"BOP_ANALY",#N/A,FALSE,"U"}</definedName>
    <definedName name="wrn.MDABOP._2_1" localSheetId="40" hidden="1">{"BOP_TAB",#N/A,FALSE,"N";"MIDTERM_TAB",#N/A,FALSE,"O";"FUND_CRED",#N/A,FALSE,"P";"DEBT_TAB1",#N/A,FALSE,"Q";"DEBT_TAB2",#N/A,FALSE,"Q";"FORFIN_TAB1",#N/A,FALSE,"R";"FORFIN_TAB2",#N/A,FALSE,"R";"BOP_ANALY",#N/A,FALSE,"U"}</definedName>
    <definedName name="wrn.MDABOP._2_1" localSheetId="41" hidden="1">{"BOP_TAB",#N/A,FALSE,"N";"MIDTERM_TAB",#N/A,FALSE,"O";"FUND_CRED",#N/A,FALSE,"P";"DEBT_TAB1",#N/A,FALSE,"Q";"DEBT_TAB2",#N/A,FALSE,"Q";"FORFIN_TAB1",#N/A,FALSE,"R";"FORFIN_TAB2",#N/A,FALSE,"R";"BOP_ANALY",#N/A,FALSE,"U"}</definedName>
    <definedName name="wrn.MDABOP._2_1" localSheetId="42" hidden="1">{"BOP_TAB",#N/A,FALSE,"N";"MIDTERM_TAB",#N/A,FALSE,"O";"FUND_CRED",#N/A,FALSE,"P";"DEBT_TAB1",#N/A,FALSE,"Q";"DEBT_TAB2",#N/A,FALSE,"Q";"FORFIN_TAB1",#N/A,FALSE,"R";"FORFIN_TAB2",#N/A,FALSE,"R";"BOP_ANALY",#N/A,FALSE,"U"}</definedName>
    <definedName name="wrn.MDABOP._2_1" localSheetId="47" hidden="1">{"BOP_TAB",#N/A,FALSE,"N";"MIDTERM_TAB",#N/A,FALSE,"O";"FUND_CRED",#N/A,FALSE,"P";"DEBT_TAB1",#N/A,FALSE,"Q";"DEBT_TAB2",#N/A,FALSE,"Q";"FORFIN_TAB1",#N/A,FALSE,"R";"FORFIN_TAB2",#N/A,FALSE,"R";"BOP_ANALY",#N/A,FALSE,"U"}</definedName>
    <definedName name="wrn.MDABOP._2_1" localSheetId="53" hidden="1">{"BOP_TAB",#N/A,FALSE,"N";"MIDTERM_TAB",#N/A,FALSE,"O";"FUND_CRED",#N/A,FALSE,"P";"DEBT_TAB1",#N/A,FALSE,"Q";"DEBT_TAB2",#N/A,FALSE,"Q";"FORFIN_TAB1",#N/A,FALSE,"R";"FORFIN_TAB2",#N/A,FALSE,"R";"BOP_ANALY",#N/A,FALSE,"U"}</definedName>
    <definedName name="wrn.MDABOP._2_1" localSheetId="81" hidden="1">{"BOP_TAB",#N/A,FALSE,"N";"MIDTERM_TAB",#N/A,FALSE,"O";"FUND_CRED",#N/A,FALSE,"P";"DEBT_TAB1",#N/A,FALSE,"Q";"DEBT_TAB2",#N/A,FALSE,"Q";"FORFIN_TAB1",#N/A,FALSE,"R";"FORFIN_TAB2",#N/A,FALSE,"R";"BOP_ANALY",#N/A,FALSE,"U"}</definedName>
    <definedName name="wrn.MDABOP._2_1" localSheetId="96" hidden="1">{"BOP_TAB",#N/A,FALSE,"N";"MIDTERM_TAB",#N/A,FALSE,"O";"FUND_CRED",#N/A,FALSE,"P";"DEBT_TAB1",#N/A,FALSE,"Q";"DEBT_TAB2",#N/A,FALSE,"Q";"FORFIN_TAB1",#N/A,FALSE,"R";"FORFIN_TAB2",#N/A,FALSE,"R";"BOP_ANALY",#N/A,FALSE,"U"}</definedName>
    <definedName name="wrn.MDABOP._2_1" localSheetId="100" hidden="1">{"BOP_TAB",#N/A,FALSE,"N";"MIDTERM_TAB",#N/A,FALSE,"O";"FUND_CRED",#N/A,FALSE,"P";"DEBT_TAB1",#N/A,FALSE,"Q";"DEBT_TAB2",#N/A,FALSE,"Q";"FORFIN_TAB1",#N/A,FALSE,"R";"FORFIN_TAB2",#N/A,FALSE,"R";"BOP_ANALY",#N/A,FALSE,"U"}</definedName>
    <definedName name="wrn.MDABOP._2_1" localSheetId="103" hidden="1">{"BOP_TAB",#N/A,FALSE,"N";"MIDTERM_TAB",#N/A,FALSE,"O";"FUND_CRED",#N/A,FALSE,"P";"DEBT_TAB1",#N/A,FALSE,"Q";"DEBT_TAB2",#N/A,FALSE,"Q";"FORFIN_TAB1",#N/A,FALSE,"R";"FORFIN_TAB2",#N/A,FALSE,"R";"BOP_ANALY",#N/A,FALSE,"U"}</definedName>
    <definedName name="wrn.MDABOP._2_1" localSheetId="74"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2" hidden="1">{"MONA",#N/A,FALSE,"S"}</definedName>
    <definedName name="wrn.MONA." localSheetId="22" hidden="1">{"MONA",#N/A,FALSE,"S"}</definedName>
    <definedName name="wrn.MONA." localSheetId="26" hidden="1">{"MONA",#N/A,FALSE,"S"}</definedName>
    <definedName name="wrn.MONA." localSheetId="28" hidden="1">{"MONA",#N/A,FALSE,"S"}</definedName>
    <definedName name="wrn.MONA." localSheetId="29" hidden="1">{"MONA",#N/A,FALSE,"S"}</definedName>
    <definedName name="wrn.MONA." localSheetId="35" hidden="1">{"MONA",#N/A,FALSE,"S"}</definedName>
    <definedName name="wrn.MONA." localSheetId="36" hidden="1">{"MONA",#N/A,FALSE,"S"}</definedName>
    <definedName name="wrn.MONA." localSheetId="37" hidden="1">{"MONA",#N/A,FALSE,"S"}</definedName>
    <definedName name="wrn.MONA." localSheetId="38" hidden="1">{"MONA",#N/A,FALSE,"S"}</definedName>
    <definedName name="wrn.MONA." localSheetId="39" hidden="1">{"MONA",#N/A,FALSE,"S"}</definedName>
    <definedName name="wrn.MONA." localSheetId="40" hidden="1">{"MONA",#N/A,FALSE,"S"}</definedName>
    <definedName name="wrn.MONA." localSheetId="41" hidden="1">{"MONA",#N/A,FALSE,"S"}</definedName>
    <definedName name="wrn.MONA." localSheetId="42" hidden="1">{"MONA",#N/A,FALSE,"S"}</definedName>
    <definedName name="wrn.MONA." localSheetId="47" hidden="1">{"MONA",#N/A,FALSE,"S"}</definedName>
    <definedName name="wrn.MONA." localSheetId="53" hidden="1">{"MONA",#N/A,FALSE,"S"}</definedName>
    <definedName name="wrn.MONA." localSheetId="54" hidden="1">{"MONA",#N/A,FALSE,"S"}</definedName>
    <definedName name="wrn.MONA." localSheetId="55" hidden="1">{"MONA",#N/A,FALSE,"S"}</definedName>
    <definedName name="wrn.MONA." localSheetId="56" hidden="1">{"MONA",#N/A,FALSE,"S"}</definedName>
    <definedName name="wrn.MONA." localSheetId="57" hidden="1">{"MONA",#N/A,FALSE,"S"}</definedName>
    <definedName name="wrn.MONA." localSheetId="58" hidden="1">{"MONA",#N/A,FALSE,"S"}</definedName>
    <definedName name="wrn.MONA." localSheetId="59" hidden="1">{"MONA",#N/A,FALSE,"S"}</definedName>
    <definedName name="wrn.MONA." localSheetId="61" hidden="1">{"MONA",#N/A,FALSE,"S"}</definedName>
    <definedName name="wrn.MONA." localSheetId="62" hidden="1">{"MONA",#N/A,FALSE,"S"}</definedName>
    <definedName name="wrn.MONA." localSheetId="63" hidden="1">{"MONA",#N/A,FALSE,"S"}</definedName>
    <definedName name="wrn.MONA." localSheetId="84" hidden="1">{"MONA",#N/A,FALSE,"S"}</definedName>
    <definedName name="wrn.MONA." localSheetId="85" hidden="1">{"MONA",#N/A,FALSE,"S"}</definedName>
    <definedName name="wrn.MONA." localSheetId="76" hidden="1">{"MONA",#N/A,FALSE,"S"}</definedName>
    <definedName name="wrn.MONA." localSheetId="78" hidden="1">{"MONA",#N/A,FALSE,"S"}</definedName>
    <definedName name="wrn.MONA." localSheetId="80" hidden="1">{"MONA",#N/A,FALSE,"S"}</definedName>
    <definedName name="wrn.MONA." localSheetId="81" hidden="1">{"MONA",#N/A,FALSE,"S"}</definedName>
    <definedName name="wrn.MONA." localSheetId="82" hidden="1">{"MONA",#N/A,FALSE,"S"}</definedName>
    <definedName name="wrn.MONA." localSheetId="83" hidden="1">{"MONA",#N/A,FALSE,"S"}</definedName>
    <definedName name="wrn.MONA." localSheetId="86" hidden="1">{"MONA",#N/A,FALSE,"S"}</definedName>
    <definedName name="wrn.MONA." localSheetId="95" hidden="1">{"MONA",#N/A,FALSE,"S"}</definedName>
    <definedName name="wrn.MONA." localSheetId="96" hidden="1">{"MONA",#N/A,FALSE,"S"}</definedName>
    <definedName name="wrn.MONA." localSheetId="100" hidden="1">{"MONA",#N/A,FALSE,"S"}</definedName>
    <definedName name="wrn.MONA." localSheetId="102" hidden="1">{"MONA",#N/A,FALSE,"S"}</definedName>
    <definedName name="wrn.MONA." localSheetId="103" hidden="1">{"MONA",#N/A,FALSE,"S"}</definedName>
    <definedName name="wrn.MONA." localSheetId="104" hidden="1">{"MONA",#N/A,FALSE,"S"}</definedName>
    <definedName name="wrn.MONA." localSheetId="105" hidden="1">{"MONA",#N/A,FALSE,"S"}</definedName>
    <definedName name="wrn.MONA." localSheetId="18" hidden="1">{"MONA",#N/A,FALSE,"S"}</definedName>
    <definedName name="wrn.MONA." localSheetId="19" hidden="1">{"MONA",#N/A,FALSE,"S"}</definedName>
    <definedName name="wrn.MONA." localSheetId="74" hidden="1">{"MONA",#N/A,FALSE,"S"}</definedName>
    <definedName name="wrn.MONA." localSheetId="111" hidden="1">{"MONA",#N/A,FALSE,"S"}</definedName>
    <definedName name="wrn.MONA." hidden="1">{"MONA",#N/A,FALSE,"S"}</definedName>
    <definedName name="wrn.MONA._2" localSheetId="1" hidden="1">{"MONA",#N/A,FALSE,"S"}</definedName>
    <definedName name="wrn.MONA._2" localSheetId="35" hidden="1">{"MONA",#N/A,FALSE,"S"}</definedName>
    <definedName name="wrn.MONA._2" localSheetId="36" hidden="1">{"MONA",#N/A,FALSE,"S"}</definedName>
    <definedName name="wrn.MONA._2" localSheetId="37" hidden="1">{"MONA",#N/A,FALSE,"S"}</definedName>
    <definedName name="wrn.MONA._2" localSheetId="38" hidden="1">{"MONA",#N/A,FALSE,"S"}</definedName>
    <definedName name="wrn.MONA._2" localSheetId="39" hidden="1">{"MONA",#N/A,FALSE,"S"}</definedName>
    <definedName name="wrn.MONA._2" localSheetId="40" hidden="1">{"MONA",#N/A,FALSE,"S"}</definedName>
    <definedName name="wrn.MONA._2" localSheetId="41" hidden="1">{"MONA",#N/A,FALSE,"S"}</definedName>
    <definedName name="wrn.MONA._2" localSheetId="42" hidden="1">{"MONA",#N/A,FALSE,"S"}</definedName>
    <definedName name="wrn.MONA._2" localSheetId="47" hidden="1">{"MONA",#N/A,FALSE,"S"}</definedName>
    <definedName name="wrn.MONA._2" localSheetId="53" hidden="1">{"MONA",#N/A,FALSE,"S"}</definedName>
    <definedName name="wrn.MONA._2" localSheetId="81" hidden="1">{"MONA",#N/A,FALSE,"S"}</definedName>
    <definedName name="wrn.MONA._2" localSheetId="96" hidden="1">{"MONA",#N/A,FALSE,"S"}</definedName>
    <definedName name="wrn.MONA._2" localSheetId="100" hidden="1">{"MONA",#N/A,FALSE,"S"}</definedName>
    <definedName name="wrn.MONA._2" localSheetId="103" hidden="1">{"MONA",#N/A,FALSE,"S"}</definedName>
    <definedName name="wrn.MONA._2" localSheetId="74" hidden="1">{"MONA",#N/A,FALSE,"S"}</definedName>
    <definedName name="wrn.MONA._2" hidden="1">{"MONA",#N/A,FALSE,"S"}</definedName>
    <definedName name="wrn.MONA._2_1" localSheetId="1" hidden="1">{"MONA",#N/A,FALSE,"S"}</definedName>
    <definedName name="wrn.MONA._2_1" localSheetId="35" hidden="1">{"MONA",#N/A,FALSE,"S"}</definedName>
    <definedName name="wrn.MONA._2_1" localSheetId="36" hidden="1">{"MONA",#N/A,FALSE,"S"}</definedName>
    <definedName name="wrn.MONA._2_1" localSheetId="37" hidden="1">{"MONA",#N/A,FALSE,"S"}</definedName>
    <definedName name="wrn.MONA._2_1" localSheetId="38" hidden="1">{"MONA",#N/A,FALSE,"S"}</definedName>
    <definedName name="wrn.MONA._2_1" localSheetId="39" hidden="1">{"MONA",#N/A,FALSE,"S"}</definedName>
    <definedName name="wrn.MONA._2_1" localSheetId="40" hidden="1">{"MONA",#N/A,FALSE,"S"}</definedName>
    <definedName name="wrn.MONA._2_1" localSheetId="41" hidden="1">{"MONA",#N/A,FALSE,"S"}</definedName>
    <definedName name="wrn.MONA._2_1" localSheetId="42" hidden="1">{"MONA",#N/A,FALSE,"S"}</definedName>
    <definedName name="wrn.MONA._2_1" localSheetId="47" hidden="1">{"MONA",#N/A,FALSE,"S"}</definedName>
    <definedName name="wrn.MONA._2_1" localSheetId="53" hidden="1">{"MONA",#N/A,FALSE,"S"}</definedName>
    <definedName name="wrn.MONA._2_1" localSheetId="81" hidden="1">{"MONA",#N/A,FALSE,"S"}</definedName>
    <definedName name="wrn.MONA._2_1" localSheetId="96" hidden="1">{"MONA",#N/A,FALSE,"S"}</definedName>
    <definedName name="wrn.MONA._2_1" localSheetId="100" hidden="1">{"MONA",#N/A,FALSE,"S"}</definedName>
    <definedName name="wrn.MONA._2_1" localSheetId="103" hidden="1">{"MONA",#N/A,FALSE,"S"}</definedName>
    <definedName name="wrn.MONA._2_1" localSheetId="74" hidden="1">{"MONA",#N/A,FALSE,"S"}</definedName>
    <definedName name="wrn.MONA._2_1" hidden="1">{"MONA",#N/A,FALSE,"S"}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22" hidden="1">{#N/A,#N/A,FALSE,"I";#N/A,#N/A,FALSE,"J";#N/A,#N/A,FALSE,"K";#N/A,#N/A,FALSE,"L";#N/A,#N/A,FALSE,"M";#N/A,#N/A,FALSE,"N";#N/A,#N/A,FALSE,"O"}</definedName>
    <definedName name="wrn.Output._.tables." localSheetId="26"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5" hidden="1">{#N/A,#N/A,FALSE,"I";#N/A,#N/A,FALSE,"J";#N/A,#N/A,FALSE,"K";#N/A,#N/A,FALSE,"L";#N/A,#N/A,FALSE,"M";#N/A,#N/A,FALSE,"N";#N/A,#N/A,FALSE,"O"}</definedName>
    <definedName name="wrn.Output._.tables." localSheetId="36"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7"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1" hidden="1">{#N/A,#N/A,FALSE,"I";#N/A,#N/A,FALSE,"J";#N/A,#N/A,FALSE,"K";#N/A,#N/A,FALSE,"L";#N/A,#N/A,FALSE,"M";#N/A,#N/A,FALSE,"N";#N/A,#N/A,FALSE,"O"}</definedName>
    <definedName name="wrn.Output._.tables." localSheetId="62" hidden="1">{#N/A,#N/A,FALSE,"I";#N/A,#N/A,FALSE,"J";#N/A,#N/A,FALSE,"K";#N/A,#N/A,FALSE,"L";#N/A,#N/A,FALSE,"M";#N/A,#N/A,FALSE,"N";#N/A,#N/A,FALSE,"O"}</definedName>
    <definedName name="wrn.Output._.tables." localSheetId="63" hidden="1">{#N/A,#N/A,FALSE,"I";#N/A,#N/A,FALSE,"J";#N/A,#N/A,FALSE,"K";#N/A,#N/A,FALSE,"L";#N/A,#N/A,FALSE,"M";#N/A,#N/A,FALSE,"N";#N/A,#N/A,FALSE,"O"}</definedName>
    <definedName name="wrn.Output._.tables." localSheetId="84" hidden="1">{#N/A,#N/A,FALSE,"I";#N/A,#N/A,FALSE,"J";#N/A,#N/A,FALSE,"K";#N/A,#N/A,FALSE,"L";#N/A,#N/A,FALSE,"M";#N/A,#N/A,FALSE,"N";#N/A,#N/A,FALSE,"O"}</definedName>
    <definedName name="wrn.Output._.tables." localSheetId="85" hidden="1">{#N/A,#N/A,FALSE,"I";#N/A,#N/A,FALSE,"J";#N/A,#N/A,FALSE,"K";#N/A,#N/A,FALSE,"L";#N/A,#N/A,FALSE,"M";#N/A,#N/A,FALSE,"N";#N/A,#N/A,FALSE,"O"}</definedName>
    <definedName name="wrn.Output._.tables." localSheetId="76" hidden="1">{#N/A,#N/A,FALSE,"I";#N/A,#N/A,FALSE,"J";#N/A,#N/A,FALSE,"K";#N/A,#N/A,FALSE,"L";#N/A,#N/A,FALSE,"M";#N/A,#N/A,FALSE,"N";#N/A,#N/A,FALSE,"O"}</definedName>
    <definedName name="wrn.Output._.tables." localSheetId="78" hidden="1">{#N/A,#N/A,FALSE,"I";#N/A,#N/A,FALSE,"J";#N/A,#N/A,FALSE,"K";#N/A,#N/A,FALSE,"L";#N/A,#N/A,FALSE,"M";#N/A,#N/A,FALSE,"N";#N/A,#N/A,FALSE,"O"}</definedName>
    <definedName name="wrn.Output._.tables." localSheetId="80" hidden="1">{#N/A,#N/A,FALSE,"I";#N/A,#N/A,FALSE,"J";#N/A,#N/A,FALSE,"K";#N/A,#N/A,FALSE,"L";#N/A,#N/A,FALSE,"M";#N/A,#N/A,FALSE,"N";#N/A,#N/A,FALSE,"O"}</definedName>
    <definedName name="wrn.Output._.tables." localSheetId="81" hidden="1">{#N/A,#N/A,FALSE,"I";#N/A,#N/A,FALSE,"J";#N/A,#N/A,FALSE,"K";#N/A,#N/A,FALSE,"L";#N/A,#N/A,FALSE,"M";#N/A,#N/A,FALSE,"N";#N/A,#N/A,FALSE,"O"}</definedName>
    <definedName name="wrn.Output._.tables." localSheetId="82" hidden="1">{#N/A,#N/A,FALSE,"I";#N/A,#N/A,FALSE,"J";#N/A,#N/A,FALSE,"K";#N/A,#N/A,FALSE,"L";#N/A,#N/A,FALSE,"M";#N/A,#N/A,FALSE,"N";#N/A,#N/A,FALSE,"O"}</definedName>
    <definedName name="wrn.Output._.tables." localSheetId="83" hidden="1">{#N/A,#N/A,FALSE,"I";#N/A,#N/A,FALSE,"J";#N/A,#N/A,FALSE,"K";#N/A,#N/A,FALSE,"L";#N/A,#N/A,FALSE,"M";#N/A,#N/A,FALSE,"N";#N/A,#N/A,FALSE,"O"}</definedName>
    <definedName name="wrn.Output._.tables." localSheetId="86" hidden="1">{#N/A,#N/A,FALSE,"I";#N/A,#N/A,FALSE,"J";#N/A,#N/A,FALSE,"K";#N/A,#N/A,FALSE,"L";#N/A,#N/A,FALSE,"M";#N/A,#N/A,FALSE,"N";#N/A,#N/A,FALSE,"O"}</definedName>
    <definedName name="wrn.Output._.tables." localSheetId="95" hidden="1">{#N/A,#N/A,FALSE,"I";#N/A,#N/A,FALSE,"J";#N/A,#N/A,FALSE,"K";#N/A,#N/A,FALSE,"L";#N/A,#N/A,FALSE,"M";#N/A,#N/A,FALSE,"N";#N/A,#N/A,FALSE,"O"}</definedName>
    <definedName name="wrn.Output._.tables." localSheetId="96" hidden="1">{#N/A,#N/A,FALSE,"I";#N/A,#N/A,FALSE,"J";#N/A,#N/A,FALSE,"K";#N/A,#N/A,FALSE,"L";#N/A,#N/A,FALSE,"M";#N/A,#N/A,FALSE,"N";#N/A,#N/A,FALSE,"O"}</definedName>
    <definedName name="wrn.Output._.tables." localSheetId="100" hidden="1">{#N/A,#N/A,FALSE,"I";#N/A,#N/A,FALSE,"J";#N/A,#N/A,FALSE,"K";#N/A,#N/A,FALSE,"L";#N/A,#N/A,FALSE,"M";#N/A,#N/A,FALSE,"N";#N/A,#N/A,FALSE,"O"}</definedName>
    <definedName name="wrn.Output._.tables." localSheetId="102" hidden="1">{#N/A,#N/A,FALSE,"I";#N/A,#N/A,FALSE,"J";#N/A,#N/A,FALSE,"K";#N/A,#N/A,FALSE,"L";#N/A,#N/A,FALSE,"M";#N/A,#N/A,FALSE,"N";#N/A,#N/A,FALSE,"O"}</definedName>
    <definedName name="wrn.Output._.tables." localSheetId="103" hidden="1">{#N/A,#N/A,FALSE,"I";#N/A,#N/A,FALSE,"J";#N/A,#N/A,FALSE,"K";#N/A,#N/A,FALSE,"L";#N/A,#N/A,FALSE,"M";#N/A,#N/A,FALSE,"N";#N/A,#N/A,FALSE,"O"}</definedName>
    <definedName name="wrn.Output._.tables." localSheetId="104" hidden="1">{#N/A,#N/A,FALSE,"I";#N/A,#N/A,FALSE,"J";#N/A,#N/A,FALSE,"K";#N/A,#N/A,FALSE,"L";#N/A,#N/A,FALSE,"M";#N/A,#N/A,FALSE,"N";#N/A,#N/A,FALSE,"O"}</definedName>
    <definedName name="wrn.Output._.tables." localSheetId="105"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74" hidden="1">{#N/A,#N/A,FALSE,"I";#N/A,#N/A,FALSE,"J";#N/A,#N/A,FALSE,"K";#N/A,#N/A,FALSE,"L";#N/A,#N/A,FALSE,"M";#N/A,#N/A,FALSE,"N";#N/A,#N/A,FALSE,"O"}</definedName>
    <definedName name="wrn.Output._.tables." localSheetId="111"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35" hidden="1">{#N/A,#N/A,FALSE,"I";#N/A,#N/A,FALSE,"J";#N/A,#N/A,FALSE,"K";#N/A,#N/A,FALSE,"L";#N/A,#N/A,FALSE,"M";#N/A,#N/A,FALSE,"N";#N/A,#N/A,FALSE,"O"}</definedName>
    <definedName name="wrn.Output._.tables._2" localSheetId="36" hidden="1">{#N/A,#N/A,FALSE,"I";#N/A,#N/A,FALSE,"J";#N/A,#N/A,FALSE,"K";#N/A,#N/A,FALSE,"L";#N/A,#N/A,FALSE,"M";#N/A,#N/A,FALSE,"N";#N/A,#N/A,FALSE,"O"}</definedName>
    <definedName name="wrn.Output._.tables._2" localSheetId="37" hidden="1">{#N/A,#N/A,FALSE,"I";#N/A,#N/A,FALSE,"J";#N/A,#N/A,FALSE,"K";#N/A,#N/A,FALSE,"L";#N/A,#N/A,FALSE,"M";#N/A,#N/A,FALSE,"N";#N/A,#N/A,FALSE,"O"}</definedName>
    <definedName name="wrn.Output._.tables._2" localSheetId="38" hidden="1">{#N/A,#N/A,FALSE,"I";#N/A,#N/A,FALSE,"J";#N/A,#N/A,FALSE,"K";#N/A,#N/A,FALSE,"L";#N/A,#N/A,FALSE,"M";#N/A,#N/A,FALSE,"N";#N/A,#N/A,FALSE,"O"}</definedName>
    <definedName name="wrn.Output._.tables._2" localSheetId="39" hidden="1">{#N/A,#N/A,FALSE,"I";#N/A,#N/A,FALSE,"J";#N/A,#N/A,FALSE,"K";#N/A,#N/A,FALSE,"L";#N/A,#N/A,FALSE,"M";#N/A,#N/A,FALSE,"N";#N/A,#N/A,FALSE,"O"}</definedName>
    <definedName name="wrn.Output._.tables._2" localSheetId="40" hidden="1">{#N/A,#N/A,FALSE,"I";#N/A,#N/A,FALSE,"J";#N/A,#N/A,FALSE,"K";#N/A,#N/A,FALSE,"L";#N/A,#N/A,FALSE,"M";#N/A,#N/A,FALSE,"N";#N/A,#N/A,FALSE,"O"}</definedName>
    <definedName name="wrn.Output._.tables._2" localSheetId="41" hidden="1">{#N/A,#N/A,FALSE,"I";#N/A,#N/A,FALSE,"J";#N/A,#N/A,FALSE,"K";#N/A,#N/A,FALSE,"L";#N/A,#N/A,FALSE,"M";#N/A,#N/A,FALSE,"N";#N/A,#N/A,FALSE,"O"}</definedName>
    <definedName name="wrn.Output._.tables._2" localSheetId="42" hidden="1">{#N/A,#N/A,FALSE,"I";#N/A,#N/A,FALSE,"J";#N/A,#N/A,FALSE,"K";#N/A,#N/A,FALSE,"L";#N/A,#N/A,FALSE,"M";#N/A,#N/A,FALSE,"N";#N/A,#N/A,FALSE,"O"}</definedName>
    <definedName name="wrn.Output._.tables._2" localSheetId="47" hidden="1">{#N/A,#N/A,FALSE,"I";#N/A,#N/A,FALSE,"J";#N/A,#N/A,FALSE,"K";#N/A,#N/A,FALSE,"L";#N/A,#N/A,FALSE,"M";#N/A,#N/A,FALSE,"N";#N/A,#N/A,FALSE,"O"}</definedName>
    <definedName name="wrn.Output._.tables._2" localSheetId="53" hidden="1">{#N/A,#N/A,FALSE,"I";#N/A,#N/A,FALSE,"J";#N/A,#N/A,FALSE,"K";#N/A,#N/A,FALSE,"L";#N/A,#N/A,FALSE,"M";#N/A,#N/A,FALSE,"N";#N/A,#N/A,FALSE,"O"}</definedName>
    <definedName name="wrn.Output._.tables._2" localSheetId="81" hidden="1">{#N/A,#N/A,FALSE,"I";#N/A,#N/A,FALSE,"J";#N/A,#N/A,FALSE,"K";#N/A,#N/A,FALSE,"L";#N/A,#N/A,FALSE,"M";#N/A,#N/A,FALSE,"N";#N/A,#N/A,FALSE,"O"}</definedName>
    <definedName name="wrn.Output._.tables._2" localSheetId="96" hidden="1">{#N/A,#N/A,FALSE,"I";#N/A,#N/A,FALSE,"J";#N/A,#N/A,FALSE,"K";#N/A,#N/A,FALSE,"L";#N/A,#N/A,FALSE,"M";#N/A,#N/A,FALSE,"N";#N/A,#N/A,FALSE,"O"}</definedName>
    <definedName name="wrn.Output._.tables._2" localSheetId="100" hidden="1">{#N/A,#N/A,FALSE,"I";#N/A,#N/A,FALSE,"J";#N/A,#N/A,FALSE,"K";#N/A,#N/A,FALSE,"L";#N/A,#N/A,FALSE,"M";#N/A,#N/A,FALSE,"N";#N/A,#N/A,FALSE,"O"}</definedName>
    <definedName name="wrn.Output._.tables._2" localSheetId="103" hidden="1">{#N/A,#N/A,FALSE,"I";#N/A,#N/A,FALSE,"J";#N/A,#N/A,FALSE,"K";#N/A,#N/A,FALSE,"L";#N/A,#N/A,FALSE,"M";#N/A,#N/A,FALSE,"N";#N/A,#N/A,FALSE,"O"}</definedName>
    <definedName name="wrn.Output._.tables._2" localSheetId="74"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35" hidden="1">{#N/A,#N/A,FALSE,"I";#N/A,#N/A,FALSE,"J";#N/A,#N/A,FALSE,"K";#N/A,#N/A,FALSE,"L";#N/A,#N/A,FALSE,"M";#N/A,#N/A,FALSE,"N";#N/A,#N/A,FALSE,"O"}</definedName>
    <definedName name="wrn.Output._.tables._2_1" localSheetId="36" hidden="1">{#N/A,#N/A,FALSE,"I";#N/A,#N/A,FALSE,"J";#N/A,#N/A,FALSE,"K";#N/A,#N/A,FALSE,"L";#N/A,#N/A,FALSE,"M";#N/A,#N/A,FALSE,"N";#N/A,#N/A,FALSE,"O"}</definedName>
    <definedName name="wrn.Output._.tables._2_1" localSheetId="37" hidden="1">{#N/A,#N/A,FALSE,"I";#N/A,#N/A,FALSE,"J";#N/A,#N/A,FALSE,"K";#N/A,#N/A,FALSE,"L";#N/A,#N/A,FALSE,"M";#N/A,#N/A,FALSE,"N";#N/A,#N/A,FALSE,"O"}</definedName>
    <definedName name="wrn.Output._.tables._2_1" localSheetId="38" hidden="1">{#N/A,#N/A,FALSE,"I";#N/A,#N/A,FALSE,"J";#N/A,#N/A,FALSE,"K";#N/A,#N/A,FALSE,"L";#N/A,#N/A,FALSE,"M";#N/A,#N/A,FALSE,"N";#N/A,#N/A,FALSE,"O"}</definedName>
    <definedName name="wrn.Output._.tables._2_1" localSheetId="39" hidden="1">{#N/A,#N/A,FALSE,"I";#N/A,#N/A,FALSE,"J";#N/A,#N/A,FALSE,"K";#N/A,#N/A,FALSE,"L";#N/A,#N/A,FALSE,"M";#N/A,#N/A,FALSE,"N";#N/A,#N/A,FALSE,"O"}</definedName>
    <definedName name="wrn.Output._.tables._2_1" localSheetId="40" hidden="1">{#N/A,#N/A,FALSE,"I";#N/A,#N/A,FALSE,"J";#N/A,#N/A,FALSE,"K";#N/A,#N/A,FALSE,"L";#N/A,#N/A,FALSE,"M";#N/A,#N/A,FALSE,"N";#N/A,#N/A,FALSE,"O"}</definedName>
    <definedName name="wrn.Output._.tables._2_1" localSheetId="41" hidden="1">{#N/A,#N/A,FALSE,"I";#N/A,#N/A,FALSE,"J";#N/A,#N/A,FALSE,"K";#N/A,#N/A,FALSE,"L";#N/A,#N/A,FALSE,"M";#N/A,#N/A,FALSE,"N";#N/A,#N/A,FALSE,"O"}</definedName>
    <definedName name="wrn.Output._.tables._2_1" localSheetId="42" hidden="1">{#N/A,#N/A,FALSE,"I";#N/A,#N/A,FALSE,"J";#N/A,#N/A,FALSE,"K";#N/A,#N/A,FALSE,"L";#N/A,#N/A,FALSE,"M";#N/A,#N/A,FALSE,"N";#N/A,#N/A,FALSE,"O"}</definedName>
    <definedName name="wrn.Output._.tables._2_1" localSheetId="47" hidden="1">{#N/A,#N/A,FALSE,"I";#N/A,#N/A,FALSE,"J";#N/A,#N/A,FALSE,"K";#N/A,#N/A,FALSE,"L";#N/A,#N/A,FALSE,"M";#N/A,#N/A,FALSE,"N";#N/A,#N/A,FALSE,"O"}</definedName>
    <definedName name="wrn.Output._.tables._2_1" localSheetId="53" hidden="1">{#N/A,#N/A,FALSE,"I";#N/A,#N/A,FALSE,"J";#N/A,#N/A,FALSE,"K";#N/A,#N/A,FALSE,"L";#N/A,#N/A,FALSE,"M";#N/A,#N/A,FALSE,"N";#N/A,#N/A,FALSE,"O"}</definedName>
    <definedName name="wrn.Output._.tables._2_1" localSheetId="81" hidden="1">{#N/A,#N/A,FALSE,"I";#N/A,#N/A,FALSE,"J";#N/A,#N/A,FALSE,"K";#N/A,#N/A,FALSE,"L";#N/A,#N/A,FALSE,"M";#N/A,#N/A,FALSE,"N";#N/A,#N/A,FALSE,"O"}</definedName>
    <definedName name="wrn.Output._.tables._2_1" localSheetId="96" hidden="1">{#N/A,#N/A,FALSE,"I";#N/A,#N/A,FALSE,"J";#N/A,#N/A,FALSE,"K";#N/A,#N/A,FALSE,"L";#N/A,#N/A,FALSE,"M";#N/A,#N/A,FALSE,"N";#N/A,#N/A,FALSE,"O"}</definedName>
    <definedName name="wrn.Output._.tables._2_1" localSheetId="100" hidden="1">{#N/A,#N/A,FALSE,"I";#N/A,#N/A,FALSE,"J";#N/A,#N/A,FALSE,"K";#N/A,#N/A,FALSE,"L";#N/A,#N/A,FALSE,"M";#N/A,#N/A,FALSE,"N";#N/A,#N/A,FALSE,"O"}</definedName>
    <definedName name="wrn.Output._.tables._2_1" localSheetId="103" hidden="1">{#N/A,#N/A,FALSE,"I";#N/A,#N/A,FALSE,"J";#N/A,#N/A,FALSE,"K";#N/A,#N/A,FALSE,"L";#N/A,#N/A,FALSE,"M";#N/A,#N/A,FALSE,"N";#N/A,#N/A,FALSE,"O"}</definedName>
    <definedName name="wrn.Output._.tables._2_1" localSheetId="74" hidden="1">{#N/A,#N/A,FALSE,"I";#N/A,#N/A,FALSE,"J";#N/A,#N/A,FALSE,"K";#N/A,#N/A,FALSE,"L";#N/A,#N/A,FALSE,"M";#N/A,#N/A,FALSE,"N";#N/A,#N/A,FALSE,"O"}</definedName>
    <definedName name="wrn.Output._.tables._2_1" hidden="1">{#N/A,#N/A,FALSE,"I";#N/A,#N/A,FALSE,"J";#N/A,#N/A,FALSE,"K";#N/A,#N/A,FALSE,"L";#N/A,#N/A,FALSE,"M";#N/A,#N/A,FALSE,"N";#N/A,#N/A,FALSE,"O"}</definedName>
    <definedName name="wrn.WEO." localSheetId="1" hidden="1">{"WEO",#N/A,FALSE,"T"}</definedName>
    <definedName name="wrn.WEO." localSheetId="2" hidden="1">{"WEO",#N/A,FALSE,"T"}</definedName>
    <definedName name="wrn.WEO." localSheetId="22" hidden="1">{"WEO",#N/A,FALSE,"T"}</definedName>
    <definedName name="wrn.WEO." localSheetId="26" hidden="1">{"WEO",#N/A,FALSE,"T"}</definedName>
    <definedName name="wrn.WEO." localSheetId="28" hidden="1">{"WEO",#N/A,FALSE,"T"}</definedName>
    <definedName name="wrn.WEO." localSheetId="29" hidden="1">{"WEO",#N/A,FALSE,"T"}</definedName>
    <definedName name="wrn.WEO." localSheetId="35" hidden="1">{"WEO",#N/A,FALSE,"T"}</definedName>
    <definedName name="wrn.WEO." localSheetId="36" hidden="1">{"WEO",#N/A,FALSE,"T"}</definedName>
    <definedName name="wrn.WEO." localSheetId="37" hidden="1">{"WEO",#N/A,FALSE,"T"}</definedName>
    <definedName name="wrn.WEO." localSheetId="38" hidden="1">{"WEO",#N/A,FALSE,"T"}</definedName>
    <definedName name="wrn.WEO." localSheetId="39" hidden="1">{"WEO",#N/A,FALSE,"T"}</definedName>
    <definedName name="wrn.WEO." localSheetId="40" hidden="1">{"WEO",#N/A,FALSE,"T"}</definedName>
    <definedName name="wrn.WEO." localSheetId="41" hidden="1">{"WEO",#N/A,FALSE,"T"}</definedName>
    <definedName name="wrn.WEO." localSheetId="42" hidden="1">{"WEO",#N/A,FALSE,"T"}</definedName>
    <definedName name="wrn.WEO." localSheetId="47" hidden="1">{"WEO",#N/A,FALSE,"T"}</definedName>
    <definedName name="wrn.WEO." localSheetId="53" hidden="1">{"WEO",#N/A,FALSE,"T"}</definedName>
    <definedName name="wrn.WEO." localSheetId="54" hidden="1">{"WEO",#N/A,FALSE,"T"}</definedName>
    <definedName name="wrn.WEO." localSheetId="55" hidden="1">{"WEO",#N/A,FALSE,"T"}</definedName>
    <definedName name="wrn.WEO." localSheetId="56" hidden="1">{"WEO",#N/A,FALSE,"T"}</definedName>
    <definedName name="wrn.WEO." localSheetId="57" hidden="1">{"WEO",#N/A,FALSE,"T"}</definedName>
    <definedName name="wrn.WEO." localSheetId="58" hidden="1">{"WEO",#N/A,FALSE,"T"}</definedName>
    <definedName name="wrn.WEO." localSheetId="59" hidden="1">{"WEO",#N/A,FALSE,"T"}</definedName>
    <definedName name="wrn.WEO." localSheetId="61" hidden="1">{"WEO",#N/A,FALSE,"T"}</definedName>
    <definedName name="wrn.WEO." localSheetId="62" hidden="1">{"WEO",#N/A,FALSE,"T"}</definedName>
    <definedName name="wrn.WEO." localSheetId="63" hidden="1">{"WEO",#N/A,FALSE,"T"}</definedName>
    <definedName name="wrn.WEO." localSheetId="84" hidden="1">{"WEO",#N/A,FALSE,"T"}</definedName>
    <definedName name="wrn.WEO." localSheetId="85" hidden="1">{"WEO",#N/A,FALSE,"T"}</definedName>
    <definedName name="wrn.WEO." localSheetId="76" hidden="1">{"WEO",#N/A,FALSE,"T"}</definedName>
    <definedName name="wrn.WEO." localSheetId="78" hidden="1">{"WEO",#N/A,FALSE,"T"}</definedName>
    <definedName name="wrn.WEO." localSheetId="80" hidden="1">{"WEO",#N/A,FALSE,"T"}</definedName>
    <definedName name="wrn.WEO." localSheetId="81" hidden="1">{"WEO",#N/A,FALSE,"T"}</definedName>
    <definedName name="wrn.WEO." localSheetId="82" hidden="1">{"WEO",#N/A,FALSE,"T"}</definedName>
    <definedName name="wrn.WEO." localSheetId="83" hidden="1">{"WEO",#N/A,FALSE,"T"}</definedName>
    <definedName name="wrn.WEO." localSheetId="86" hidden="1">{"WEO",#N/A,FALSE,"T"}</definedName>
    <definedName name="wrn.WEO." localSheetId="95" hidden="1">{"WEO",#N/A,FALSE,"T"}</definedName>
    <definedName name="wrn.WEO." localSheetId="96" hidden="1">{"WEO",#N/A,FALSE,"T"}</definedName>
    <definedName name="wrn.WEO." localSheetId="100" hidden="1">{"WEO",#N/A,FALSE,"T"}</definedName>
    <definedName name="wrn.WEO." localSheetId="102" hidden="1">{"WEO",#N/A,FALSE,"T"}</definedName>
    <definedName name="wrn.WEO." localSheetId="103" hidden="1">{"WEO",#N/A,FALSE,"T"}</definedName>
    <definedName name="wrn.WEO." localSheetId="104" hidden="1">{"WEO",#N/A,FALSE,"T"}</definedName>
    <definedName name="wrn.WEO." localSheetId="105" hidden="1">{"WEO",#N/A,FALSE,"T"}</definedName>
    <definedName name="wrn.WEO." localSheetId="18" hidden="1">{"WEO",#N/A,FALSE,"T"}</definedName>
    <definedName name="wrn.WEO." localSheetId="19" hidden="1">{"WEO",#N/A,FALSE,"T"}</definedName>
    <definedName name="wrn.WEO." localSheetId="74" hidden="1">{"WEO",#N/A,FALSE,"T"}</definedName>
    <definedName name="wrn.WEO." localSheetId="111" hidden="1">{"WEO",#N/A,FALSE,"T"}</definedName>
    <definedName name="wrn.WEO." hidden="1">{"WEO",#N/A,FALSE,"T"}</definedName>
    <definedName name="wrn.WEO._2" localSheetId="1" hidden="1">{"WEO",#N/A,FALSE,"T"}</definedName>
    <definedName name="wrn.WEO._2" localSheetId="35" hidden="1">{"WEO",#N/A,FALSE,"T"}</definedName>
    <definedName name="wrn.WEO._2" localSheetId="36" hidden="1">{"WEO",#N/A,FALSE,"T"}</definedName>
    <definedName name="wrn.WEO._2" localSheetId="37" hidden="1">{"WEO",#N/A,FALSE,"T"}</definedName>
    <definedName name="wrn.WEO._2" localSheetId="38" hidden="1">{"WEO",#N/A,FALSE,"T"}</definedName>
    <definedName name="wrn.WEO._2" localSheetId="39" hidden="1">{"WEO",#N/A,FALSE,"T"}</definedName>
    <definedName name="wrn.WEO._2" localSheetId="40" hidden="1">{"WEO",#N/A,FALSE,"T"}</definedName>
    <definedName name="wrn.WEO._2" localSheetId="41" hidden="1">{"WEO",#N/A,FALSE,"T"}</definedName>
    <definedName name="wrn.WEO._2" localSheetId="42" hidden="1">{"WEO",#N/A,FALSE,"T"}</definedName>
    <definedName name="wrn.WEO._2" localSheetId="47" hidden="1">{"WEO",#N/A,FALSE,"T"}</definedName>
    <definedName name="wrn.WEO._2" localSheetId="53" hidden="1">{"WEO",#N/A,FALSE,"T"}</definedName>
    <definedName name="wrn.WEO._2" localSheetId="81" hidden="1">{"WEO",#N/A,FALSE,"T"}</definedName>
    <definedName name="wrn.WEO._2" localSheetId="96" hidden="1">{"WEO",#N/A,FALSE,"T"}</definedName>
    <definedName name="wrn.WEO._2" localSheetId="100" hidden="1">{"WEO",#N/A,FALSE,"T"}</definedName>
    <definedName name="wrn.WEO._2" localSheetId="103" hidden="1">{"WEO",#N/A,FALSE,"T"}</definedName>
    <definedName name="wrn.WEO._2" localSheetId="74" hidden="1">{"WEO",#N/A,FALSE,"T"}</definedName>
    <definedName name="wrn.WEO._2" hidden="1">{"WEO",#N/A,FALSE,"T"}</definedName>
    <definedName name="wrn.WEO._2_1" localSheetId="1" hidden="1">{"WEO",#N/A,FALSE,"T"}</definedName>
    <definedName name="wrn.WEO._2_1" localSheetId="35" hidden="1">{"WEO",#N/A,FALSE,"T"}</definedName>
    <definedName name="wrn.WEO._2_1" localSheetId="36" hidden="1">{"WEO",#N/A,FALSE,"T"}</definedName>
    <definedName name="wrn.WEO._2_1" localSheetId="37" hidden="1">{"WEO",#N/A,FALSE,"T"}</definedName>
    <definedName name="wrn.WEO._2_1" localSheetId="38" hidden="1">{"WEO",#N/A,FALSE,"T"}</definedName>
    <definedName name="wrn.WEO._2_1" localSheetId="39" hidden="1">{"WEO",#N/A,FALSE,"T"}</definedName>
    <definedName name="wrn.WEO._2_1" localSheetId="40" hidden="1">{"WEO",#N/A,FALSE,"T"}</definedName>
    <definedName name="wrn.WEO._2_1" localSheetId="41" hidden="1">{"WEO",#N/A,FALSE,"T"}</definedName>
    <definedName name="wrn.WEO._2_1" localSheetId="42" hidden="1">{"WEO",#N/A,FALSE,"T"}</definedName>
    <definedName name="wrn.WEO._2_1" localSheetId="47" hidden="1">{"WEO",#N/A,FALSE,"T"}</definedName>
    <definedName name="wrn.WEO._2_1" localSheetId="53" hidden="1">{"WEO",#N/A,FALSE,"T"}</definedName>
    <definedName name="wrn.WEO._2_1" localSheetId="81" hidden="1">{"WEO",#N/A,FALSE,"T"}</definedName>
    <definedName name="wrn.WEO._2_1" localSheetId="96" hidden="1">{"WEO",#N/A,FALSE,"T"}</definedName>
    <definedName name="wrn.WEO._2_1" localSheetId="100" hidden="1">{"WEO",#N/A,FALSE,"T"}</definedName>
    <definedName name="wrn.WEO._2_1" localSheetId="103" hidden="1">{"WEO",#N/A,FALSE,"T"}</definedName>
    <definedName name="wrn.WEO._2_1" localSheetId="74" hidden="1">{"WEO",#N/A,FALSE,"T"}</definedName>
    <definedName name="wrn.WEO._2_1" hidden="1">{"WEO",#N/A,FALSE,"T"}</definedName>
    <definedName name="wrn.д02." localSheetId="1" hidden="1">{#N/A,#N/A,FALSE,"т02бд"}</definedName>
    <definedName name="wrn.д02." localSheetId="2" hidden="1">{#N/A,#N/A,FALSE,"т02бд"}</definedName>
    <definedName name="wrn.д02." localSheetId="22" hidden="1">{#N/A,#N/A,FALSE,"т02бд"}</definedName>
    <definedName name="wrn.д02." localSheetId="25" hidden="1">{#N/A,#N/A,FALSE,"т02бд"}</definedName>
    <definedName name="wrn.д02." localSheetId="26" hidden="1">{#N/A,#N/A,FALSE,"т02бд"}</definedName>
    <definedName name="wrn.д02." localSheetId="28" hidden="1">{#N/A,#N/A,FALSE,"т02бд"}</definedName>
    <definedName name="wrn.д02." localSheetId="29" hidden="1">{#N/A,#N/A,FALSE,"т02бд"}</definedName>
    <definedName name="wrn.д02." localSheetId="35" hidden="1">{#N/A,#N/A,FALSE,"т02бд"}</definedName>
    <definedName name="wrn.д02." localSheetId="36" hidden="1">{#N/A,#N/A,FALSE,"т02бд"}</definedName>
    <definedName name="wrn.д02." localSheetId="37" hidden="1">{#N/A,#N/A,FALSE,"т02бд"}</definedName>
    <definedName name="wrn.д02." localSheetId="38" hidden="1">{#N/A,#N/A,FALSE,"т02бд"}</definedName>
    <definedName name="wrn.д02." localSheetId="39" hidden="1">{#N/A,#N/A,FALSE,"т02бд"}</definedName>
    <definedName name="wrn.д02." localSheetId="40" hidden="1">{#N/A,#N/A,FALSE,"т02бд"}</definedName>
    <definedName name="wrn.д02." localSheetId="41" hidden="1">{#N/A,#N/A,FALSE,"т02бд"}</definedName>
    <definedName name="wrn.д02." localSheetId="42" hidden="1">{#N/A,#N/A,FALSE,"т02бд"}</definedName>
    <definedName name="wrn.д02." localSheetId="47" hidden="1">{#N/A,#N/A,FALSE,"т02бд"}</definedName>
    <definedName name="wrn.д02." localSheetId="53" hidden="1">{#N/A,#N/A,FALSE,"т02бд"}</definedName>
    <definedName name="wrn.д02." localSheetId="54" hidden="1">{#N/A,#N/A,FALSE,"т02бд"}</definedName>
    <definedName name="wrn.д02." localSheetId="55" hidden="1">{#N/A,#N/A,FALSE,"т02бд"}</definedName>
    <definedName name="wrn.д02." localSheetId="56" hidden="1">{#N/A,#N/A,FALSE,"т02бд"}</definedName>
    <definedName name="wrn.д02." localSheetId="57" hidden="1">{#N/A,#N/A,FALSE,"т02бд"}</definedName>
    <definedName name="wrn.д02." localSheetId="58" hidden="1">{#N/A,#N/A,FALSE,"т02бд"}</definedName>
    <definedName name="wrn.д02." localSheetId="59" hidden="1">{#N/A,#N/A,FALSE,"т02бд"}</definedName>
    <definedName name="wrn.д02." localSheetId="61" hidden="1">{#N/A,#N/A,FALSE,"т02бд"}</definedName>
    <definedName name="wrn.д02." localSheetId="62" hidden="1">{#N/A,#N/A,FALSE,"т02бд"}</definedName>
    <definedName name="wrn.д02." localSheetId="63" hidden="1">{#N/A,#N/A,FALSE,"т02бд"}</definedName>
    <definedName name="wrn.д02." localSheetId="84" hidden="1">{#N/A,#N/A,FALSE,"т02бд"}</definedName>
    <definedName name="wrn.д02." localSheetId="85" hidden="1">{#N/A,#N/A,FALSE,"т02бд"}</definedName>
    <definedName name="wrn.д02." localSheetId="76" hidden="1">{#N/A,#N/A,FALSE,"т02бд"}</definedName>
    <definedName name="wrn.д02." localSheetId="78" hidden="1">{#N/A,#N/A,FALSE,"т02бд"}</definedName>
    <definedName name="wrn.д02." localSheetId="80" hidden="1">{#N/A,#N/A,FALSE,"т02бд"}</definedName>
    <definedName name="wrn.д02." localSheetId="81" hidden="1">{#N/A,#N/A,FALSE,"т02бд"}</definedName>
    <definedName name="wrn.д02." localSheetId="82" hidden="1">{#N/A,#N/A,FALSE,"т02бд"}</definedName>
    <definedName name="wrn.д02." localSheetId="83" hidden="1">{#N/A,#N/A,FALSE,"т02бд"}</definedName>
    <definedName name="wrn.д02." localSheetId="86" hidden="1">{#N/A,#N/A,FALSE,"т02бд"}</definedName>
    <definedName name="wrn.д02." localSheetId="95" hidden="1">{#N/A,#N/A,FALSE,"т02бд"}</definedName>
    <definedName name="wrn.д02." localSheetId="96" hidden="1">{#N/A,#N/A,FALSE,"т02бд"}</definedName>
    <definedName name="wrn.д02." localSheetId="100" hidden="1">{#N/A,#N/A,FALSE,"т02бд"}</definedName>
    <definedName name="wrn.д02." localSheetId="102" hidden="1">{#N/A,#N/A,FALSE,"т02бд"}</definedName>
    <definedName name="wrn.д02." localSheetId="103" hidden="1">{#N/A,#N/A,FALSE,"т02бд"}</definedName>
    <definedName name="wrn.д02." localSheetId="104" hidden="1">{#N/A,#N/A,FALSE,"т02бд"}</definedName>
    <definedName name="wrn.д02." localSheetId="105" hidden="1">{#N/A,#N/A,FALSE,"т02бд"}</definedName>
    <definedName name="wrn.д02." localSheetId="18" hidden="1">{#N/A,#N/A,FALSE,"т02бд"}</definedName>
    <definedName name="wrn.д02." localSheetId="19" hidden="1">{#N/A,#N/A,FALSE,"т02бд"}</definedName>
    <definedName name="wrn.д02." localSheetId="74" hidden="1">{#N/A,#N/A,FALSE,"т02бд"}</definedName>
    <definedName name="wrn.д02." localSheetId="111" hidden="1">{#N/A,#N/A,FALSE,"т02бд"}</definedName>
    <definedName name="wrn.д02." hidden="1">{#N/A,#N/A,FALSE,"т02бд"}</definedName>
    <definedName name="wrn.д02._2" localSheetId="1" hidden="1">{#N/A,#N/A,FALSE,"т02бд"}</definedName>
    <definedName name="wrn.д02._2" localSheetId="35" hidden="1">{#N/A,#N/A,FALSE,"т02бд"}</definedName>
    <definedName name="wrn.д02._2" localSheetId="36" hidden="1">{#N/A,#N/A,FALSE,"т02бд"}</definedName>
    <definedName name="wrn.д02._2" localSheetId="37" hidden="1">{#N/A,#N/A,FALSE,"т02бд"}</definedName>
    <definedName name="wrn.д02._2" localSheetId="38" hidden="1">{#N/A,#N/A,FALSE,"т02бд"}</definedName>
    <definedName name="wrn.д02._2" localSheetId="39" hidden="1">{#N/A,#N/A,FALSE,"т02бд"}</definedName>
    <definedName name="wrn.д02._2" localSheetId="40" hidden="1">{#N/A,#N/A,FALSE,"т02бд"}</definedName>
    <definedName name="wrn.д02._2" localSheetId="41" hidden="1">{#N/A,#N/A,FALSE,"т02бд"}</definedName>
    <definedName name="wrn.д02._2" localSheetId="42" hidden="1">{#N/A,#N/A,FALSE,"т02бд"}</definedName>
    <definedName name="wrn.д02._2" localSheetId="47" hidden="1">{#N/A,#N/A,FALSE,"т02бд"}</definedName>
    <definedName name="wrn.д02._2" localSheetId="53" hidden="1">{#N/A,#N/A,FALSE,"т02бд"}</definedName>
    <definedName name="wrn.д02._2" localSheetId="81" hidden="1">{#N/A,#N/A,FALSE,"т02бд"}</definedName>
    <definedName name="wrn.д02._2" localSheetId="96" hidden="1">{#N/A,#N/A,FALSE,"т02бд"}</definedName>
    <definedName name="wrn.д02._2" localSheetId="100" hidden="1">{#N/A,#N/A,FALSE,"т02бд"}</definedName>
    <definedName name="wrn.д02._2" localSheetId="103" hidden="1">{#N/A,#N/A,FALSE,"т02бд"}</definedName>
    <definedName name="wrn.д02._2" localSheetId="74" hidden="1">{#N/A,#N/A,FALSE,"т02бд"}</definedName>
    <definedName name="wrn.д02._2" hidden="1">{#N/A,#N/A,FALSE,"т02бд"}</definedName>
    <definedName name="wrn.д02._2_1" localSheetId="1" hidden="1">{#N/A,#N/A,FALSE,"т02бд"}</definedName>
    <definedName name="wrn.д02._2_1" localSheetId="35" hidden="1">{#N/A,#N/A,FALSE,"т02бд"}</definedName>
    <definedName name="wrn.д02._2_1" localSheetId="36" hidden="1">{#N/A,#N/A,FALSE,"т02бд"}</definedName>
    <definedName name="wrn.д02._2_1" localSheetId="37" hidden="1">{#N/A,#N/A,FALSE,"т02бд"}</definedName>
    <definedName name="wrn.д02._2_1" localSheetId="38" hidden="1">{#N/A,#N/A,FALSE,"т02бд"}</definedName>
    <definedName name="wrn.д02._2_1" localSheetId="39" hidden="1">{#N/A,#N/A,FALSE,"т02бд"}</definedName>
    <definedName name="wrn.д02._2_1" localSheetId="40" hidden="1">{#N/A,#N/A,FALSE,"т02бд"}</definedName>
    <definedName name="wrn.д02._2_1" localSheetId="41" hidden="1">{#N/A,#N/A,FALSE,"т02бд"}</definedName>
    <definedName name="wrn.д02._2_1" localSheetId="42" hidden="1">{#N/A,#N/A,FALSE,"т02бд"}</definedName>
    <definedName name="wrn.д02._2_1" localSheetId="47" hidden="1">{#N/A,#N/A,FALSE,"т02бд"}</definedName>
    <definedName name="wrn.д02._2_1" localSheetId="53" hidden="1">{#N/A,#N/A,FALSE,"т02бд"}</definedName>
    <definedName name="wrn.д02._2_1" localSheetId="81" hidden="1">{#N/A,#N/A,FALSE,"т02бд"}</definedName>
    <definedName name="wrn.д02._2_1" localSheetId="96" hidden="1">{#N/A,#N/A,FALSE,"т02бд"}</definedName>
    <definedName name="wrn.д02._2_1" localSheetId="100" hidden="1">{#N/A,#N/A,FALSE,"т02бд"}</definedName>
    <definedName name="wrn.д02._2_1" localSheetId="103" hidden="1">{#N/A,#N/A,FALSE,"т02бд"}</definedName>
    <definedName name="wrn.д02._2_1" localSheetId="74" hidden="1">{#N/A,#N/A,FALSE,"т02бд"}</definedName>
    <definedName name="wrn.д02._2_1" hidden="1">{#N/A,#N/A,FALSE,"т02бд"}</definedName>
    <definedName name="wrn.Інструкція." localSheetId="1" hidden="1">{#N/A,#N/A,FALSE,"Лист4"}</definedName>
    <definedName name="wrn.Інструкція." localSheetId="35" hidden="1">{#N/A,#N/A,FALSE,"Лист4"}</definedName>
    <definedName name="wrn.Інструкція." localSheetId="36" hidden="1">{#N/A,#N/A,FALSE,"Лист4"}</definedName>
    <definedName name="wrn.Інструкція." localSheetId="37" hidden="1">{#N/A,#N/A,FALSE,"Лист4"}</definedName>
    <definedName name="wrn.Інструкція." localSheetId="38" hidden="1">{#N/A,#N/A,FALSE,"Лист4"}</definedName>
    <definedName name="wrn.Інструкція." localSheetId="39" hidden="1">{#N/A,#N/A,FALSE,"Лист4"}</definedName>
    <definedName name="wrn.Інструкція." localSheetId="40" hidden="1">{#N/A,#N/A,FALSE,"Лист4"}</definedName>
    <definedName name="wrn.Інструкція." localSheetId="41" hidden="1">{#N/A,#N/A,FALSE,"Лист4"}</definedName>
    <definedName name="wrn.Інструкція." localSheetId="42" hidden="1">{#N/A,#N/A,FALSE,"Лист4"}</definedName>
    <definedName name="wrn.Інструкція." localSheetId="47" hidden="1">{#N/A,#N/A,FALSE,"Лист4"}</definedName>
    <definedName name="wrn.Інструкція." localSheetId="53" hidden="1">{#N/A,#N/A,FALSE,"Лист4"}</definedName>
    <definedName name="wrn.Інструкція." localSheetId="84" hidden="1">{#N/A,#N/A,FALSE,"Лист4"}</definedName>
    <definedName name="wrn.Інструкція." localSheetId="85" hidden="1">{#N/A,#N/A,FALSE,"Лист4"}</definedName>
    <definedName name="wrn.Інструкція." localSheetId="76" hidden="1">{#N/A,#N/A,FALSE,"Лист4"}</definedName>
    <definedName name="wrn.Інструкція." localSheetId="80" hidden="1">{#N/A,#N/A,FALSE,"Лист4"}</definedName>
    <definedName name="wrn.Інструкція." localSheetId="81" hidden="1">{#N/A,#N/A,FALSE,"Лист4"}</definedName>
    <definedName name="wrn.Інструкція." localSheetId="82" hidden="1">{#N/A,#N/A,FALSE,"Лист4"}</definedName>
    <definedName name="wrn.Інструкція." localSheetId="83" hidden="1">{#N/A,#N/A,FALSE,"Лист4"}</definedName>
    <definedName name="wrn.Інструкція." localSheetId="86" hidden="1">{#N/A,#N/A,FALSE,"Лист4"}</definedName>
    <definedName name="wrn.Інструкція." localSheetId="95" hidden="1">{#N/A,#N/A,FALSE,"Лист4"}</definedName>
    <definedName name="wrn.Інструкція." localSheetId="96" hidden="1">{#N/A,#N/A,FALSE,"Лист4"}</definedName>
    <definedName name="wrn.Інструкція." localSheetId="100" hidden="1">{#N/A,#N/A,FALSE,"Лист4"}</definedName>
    <definedName name="wrn.Інструкція." localSheetId="102" hidden="1">{#N/A,#N/A,FALSE,"Лист4"}</definedName>
    <definedName name="wrn.Інструкція." localSheetId="103" hidden="1">{#N/A,#N/A,FALSE,"Лист4"}</definedName>
    <definedName name="wrn.Інструкція." localSheetId="104" hidden="1">{#N/A,#N/A,FALSE,"Лист4"}</definedName>
    <definedName name="wrn.Інструкція." localSheetId="105" hidden="1">{#N/A,#N/A,FALSE,"Лист4"}</definedName>
    <definedName name="wrn.Інструкція." localSheetId="18" hidden="1">{#N/A,#N/A,FALSE,"Лист4"}</definedName>
    <definedName name="wrn.Інструкція." localSheetId="19" hidden="1">{#N/A,#N/A,FALSE,"Лист4"}</definedName>
    <definedName name="wrn.Інструкція." localSheetId="74" hidden="1">{#N/A,#N/A,FALSE,"Лист4"}</definedName>
    <definedName name="wrn.Інструкція." hidden="1">{#N/A,#N/A,FALSE,"Лист4"}</definedName>
    <definedName name="wrn.т171банки." localSheetId="1" hidden="1">{#N/A,#N/A,FALSE,"т17-1банки (2)"}</definedName>
    <definedName name="wrn.т171банки." localSheetId="2" hidden="1">{#N/A,#N/A,FALSE,"т17-1банки (2)"}</definedName>
    <definedName name="wrn.т171банки." localSheetId="22" hidden="1">{#N/A,#N/A,FALSE,"т17-1банки (2)"}</definedName>
    <definedName name="wrn.т171банки." localSheetId="25" hidden="1">{#N/A,#N/A,FALSE,"т17-1банки (2)"}</definedName>
    <definedName name="wrn.т171банки." localSheetId="26" hidden="1">{#N/A,#N/A,FALSE,"т17-1банки (2)"}</definedName>
    <definedName name="wrn.т171банки." localSheetId="28" hidden="1">{#N/A,#N/A,FALSE,"т17-1банки (2)"}</definedName>
    <definedName name="wrn.т171банки." localSheetId="29" hidden="1">{#N/A,#N/A,FALSE,"т17-1банки (2)"}</definedName>
    <definedName name="wrn.т171банки." localSheetId="35" hidden="1">{#N/A,#N/A,FALSE,"т17-1банки (2)"}</definedName>
    <definedName name="wrn.т171банки." localSheetId="36" hidden="1">{#N/A,#N/A,FALSE,"т17-1банки (2)"}</definedName>
    <definedName name="wrn.т171банки." localSheetId="37" hidden="1">{#N/A,#N/A,FALSE,"т17-1банки (2)"}</definedName>
    <definedName name="wrn.т171банки." localSheetId="38" hidden="1">{#N/A,#N/A,FALSE,"т17-1банки (2)"}</definedName>
    <definedName name="wrn.т171банки." localSheetId="39" hidden="1">{#N/A,#N/A,FALSE,"т17-1банки (2)"}</definedName>
    <definedName name="wrn.т171банки." localSheetId="40" hidden="1">{#N/A,#N/A,FALSE,"т17-1банки (2)"}</definedName>
    <definedName name="wrn.т171банки." localSheetId="41" hidden="1">{#N/A,#N/A,FALSE,"т17-1банки (2)"}</definedName>
    <definedName name="wrn.т171банки." localSheetId="42" hidden="1">{#N/A,#N/A,FALSE,"т17-1банки (2)"}</definedName>
    <definedName name="wrn.т171банки." localSheetId="47" hidden="1">{#N/A,#N/A,FALSE,"т17-1банки (2)"}</definedName>
    <definedName name="wrn.т171банки." localSheetId="53" hidden="1">{#N/A,#N/A,FALSE,"т17-1банки (2)"}</definedName>
    <definedName name="wrn.т171банки." localSheetId="54" hidden="1">{#N/A,#N/A,FALSE,"т17-1банки (2)"}</definedName>
    <definedName name="wrn.т171банки." localSheetId="55" hidden="1">{#N/A,#N/A,FALSE,"т17-1банки (2)"}</definedName>
    <definedName name="wrn.т171банки." localSheetId="56" hidden="1">{#N/A,#N/A,FALSE,"т17-1банки (2)"}</definedName>
    <definedName name="wrn.т171банки." localSheetId="57" hidden="1">{#N/A,#N/A,FALSE,"т17-1банки (2)"}</definedName>
    <definedName name="wrn.т171банки." localSheetId="58" hidden="1">{#N/A,#N/A,FALSE,"т17-1банки (2)"}</definedName>
    <definedName name="wrn.т171банки." localSheetId="59" hidden="1">{#N/A,#N/A,FALSE,"т17-1банки (2)"}</definedName>
    <definedName name="wrn.т171банки." localSheetId="61" hidden="1">{#N/A,#N/A,FALSE,"т17-1банки (2)"}</definedName>
    <definedName name="wrn.т171банки." localSheetId="62" hidden="1">{#N/A,#N/A,FALSE,"т17-1банки (2)"}</definedName>
    <definedName name="wrn.т171банки." localSheetId="63" hidden="1">{#N/A,#N/A,FALSE,"т17-1банки (2)"}</definedName>
    <definedName name="wrn.т171банки." localSheetId="84" hidden="1">{#N/A,#N/A,FALSE,"т17-1банки (2)"}</definedName>
    <definedName name="wrn.т171банки." localSheetId="85" hidden="1">{#N/A,#N/A,FALSE,"т17-1банки (2)"}</definedName>
    <definedName name="wrn.т171банки." localSheetId="76" hidden="1">{#N/A,#N/A,FALSE,"т17-1банки (2)"}</definedName>
    <definedName name="wrn.т171банки." localSheetId="78" hidden="1">{#N/A,#N/A,FALSE,"т17-1банки (2)"}</definedName>
    <definedName name="wrn.т171банки." localSheetId="80" hidden="1">{#N/A,#N/A,FALSE,"т17-1банки (2)"}</definedName>
    <definedName name="wrn.т171банки." localSheetId="81" hidden="1">{#N/A,#N/A,FALSE,"т17-1банки (2)"}</definedName>
    <definedName name="wrn.т171банки." localSheetId="82" hidden="1">{#N/A,#N/A,FALSE,"т17-1банки (2)"}</definedName>
    <definedName name="wrn.т171банки." localSheetId="83" hidden="1">{#N/A,#N/A,FALSE,"т17-1банки (2)"}</definedName>
    <definedName name="wrn.т171банки." localSheetId="86" hidden="1">{#N/A,#N/A,FALSE,"т17-1банки (2)"}</definedName>
    <definedName name="wrn.т171банки." localSheetId="95" hidden="1">{#N/A,#N/A,FALSE,"т17-1банки (2)"}</definedName>
    <definedName name="wrn.т171банки." localSheetId="96" hidden="1">{#N/A,#N/A,FALSE,"т17-1банки (2)"}</definedName>
    <definedName name="wrn.т171банки." localSheetId="100" hidden="1">{#N/A,#N/A,FALSE,"т17-1банки (2)"}</definedName>
    <definedName name="wrn.т171банки." localSheetId="102" hidden="1">{#N/A,#N/A,FALSE,"т17-1банки (2)"}</definedName>
    <definedName name="wrn.т171банки." localSheetId="103" hidden="1">{#N/A,#N/A,FALSE,"т17-1банки (2)"}</definedName>
    <definedName name="wrn.т171банки." localSheetId="104" hidden="1">{#N/A,#N/A,FALSE,"т17-1банки (2)"}</definedName>
    <definedName name="wrn.т171банки." localSheetId="105" hidden="1">{#N/A,#N/A,FALSE,"т17-1банки (2)"}</definedName>
    <definedName name="wrn.т171банки." localSheetId="18" hidden="1">{#N/A,#N/A,FALSE,"т17-1банки (2)"}</definedName>
    <definedName name="wrn.т171банки." localSheetId="19" hidden="1">{#N/A,#N/A,FALSE,"т17-1банки (2)"}</definedName>
    <definedName name="wrn.т171банки." localSheetId="74" hidden="1">{#N/A,#N/A,FALSE,"т17-1банки (2)"}</definedName>
    <definedName name="wrn.т171банки." localSheetId="111" hidden="1">{#N/A,#N/A,FALSE,"т17-1банки (2)"}</definedName>
    <definedName name="wrn.т171банки." hidden="1">{#N/A,#N/A,FALSE,"т17-1банки (2)"}</definedName>
    <definedName name="wrn.т171банки._2" localSheetId="1" hidden="1">{#N/A,#N/A,FALSE,"т17-1банки (2)"}</definedName>
    <definedName name="wrn.т171банки._2" localSheetId="35" hidden="1">{#N/A,#N/A,FALSE,"т17-1банки (2)"}</definedName>
    <definedName name="wrn.т171банки._2" localSheetId="36" hidden="1">{#N/A,#N/A,FALSE,"т17-1банки (2)"}</definedName>
    <definedName name="wrn.т171банки._2" localSheetId="37" hidden="1">{#N/A,#N/A,FALSE,"т17-1банки (2)"}</definedName>
    <definedName name="wrn.т171банки._2" localSheetId="38" hidden="1">{#N/A,#N/A,FALSE,"т17-1банки (2)"}</definedName>
    <definedName name="wrn.т171банки._2" localSheetId="39" hidden="1">{#N/A,#N/A,FALSE,"т17-1банки (2)"}</definedName>
    <definedName name="wrn.т171банки._2" localSheetId="40" hidden="1">{#N/A,#N/A,FALSE,"т17-1банки (2)"}</definedName>
    <definedName name="wrn.т171банки._2" localSheetId="41" hidden="1">{#N/A,#N/A,FALSE,"т17-1банки (2)"}</definedName>
    <definedName name="wrn.т171банки._2" localSheetId="42" hidden="1">{#N/A,#N/A,FALSE,"т17-1банки (2)"}</definedName>
    <definedName name="wrn.т171банки._2" localSheetId="47" hidden="1">{#N/A,#N/A,FALSE,"т17-1банки (2)"}</definedName>
    <definedName name="wrn.т171банки._2" localSheetId="53" hidden="1">{#N/A,#N/A,FALSE,"т17-1банки (2)"}</definedName>
    <definedName name="wrn.т171банки._2" localSheetId="81" hidden="1">{#N/A,#N/A,FALSE,"т17-1банки (2)"}</definedName>
    <definedName name="wrn.т171банки._2" localSheetId="96" hidden="1">{#N/A,#N/A,FALSE,"т17-1банки (2)"}</definedName>
    <definedName name="wrn.т171банки._2" localSheetId="100" hidden="1">{#N/A,#N/A,FALSE,"т17-1банки (2)"}</definedName>
    <definedName name="wrn.т171банки._2" localSheetId="103" hidden="1">{#N/A,#N/A,FALSE,"т17-1банки (2)"}</definedName>
    <definedName name="wrn.т171банки._2" localSheetId="74" hidden="1">{#N/A,#N/A,FALSE,"т17-1банки (2)"}</definedName>
    <definedName name="wrn.т171банки._2" hidden="1">{#N/A,#N/A,FALSE,"т17-1банки (2)"}</definedName>
    <definedName name="wrn.т171банки._2_1" localSheetId="1" hidden="1">{#N/A,#N/A,FALSE,"т17-1банки (2)"}</definedName>
    <definedName name="wrn.т171банки._2_1" localSheetId="35" hidden="1">{#N/A,#N/A,FALSE,"т17-1банки (2)"}</definedName>
    <definedName name="wrn.т171банки._2_1" localSheetId="36" hidden="1">{#N/A,#N/A,FALSE,"т17-1банки (2)"}</definedName>
    <definedName name="wrn.т171банки._2_1" localSheetId="37" hidden="1">{#N/A,#N/A,FALSE,"т17-1банки (2)"}</definedName>
    <definedName name="wrn.т171банки._2_1" localSheetId="38" hidden="1">{#N/A,#N/A,FALSE,"т17-1банки (2)"}</definedName>
    <definedName name="wrn.т171банки._2_1" localSheetId="39" hidden="1">{#N/A,#N/A,FALSE,"т17-1банки (2)"}</definedName>
    <definedName name="wrn.т171банки._2_1" localSheetId="40" hidden="1">{#N/A,#N/A,FALSE,"т17-1банки (2)"}</definedName>
    <definedName name="wrn.т171банки._2_1" localSheetId="41" hidden="1">{#N/A,#N/A,FALSE,"т17-1банки (2)"}</definedName>
    <definedName name="wrn.т171банки._2_1" localSheetId="42" hidden="1">{#N/A,#N/A,FALSE,"т17-1банки (2)"}</definedName>
    <definedName name="wrn.т171банки._2_1" localSheetId="47" hidden="1">{#N/A,#N/A,FALSE,"т17-1банки (2)"}</definedName>
    <definedName name="wrn.т171банки._2_1" localSheetId="53" hidden="1">{#N/A,#N/A,FALSE,"т17-1банки (2)"}</definedName>
    <definedName name="wrn.т171банки._2_1" localSheetId="81" hidden="1">{#N/A,#N/A,FALSE,"т17-1банки (2)"}</definedName>
    <definedName name="wrn.т171банки._2_1" localSheetId="96" hidden="1">{#N/A,#N/A,FALSE,"т17-1банки (2)"}</definedName>
    <definedName name="wrn.т171банки._2_1" localSheetId="100" hidden="1">{#N/A,#N/A,FALSE,"т17-1банки (2)"}</definedName>
    <definedName name="wrn.т171банки._2_1" localSheetId="103" hidden="1">{#N/A,#N/A,FALSE,"т17-1банки (2)"}</definedName>
    <definedName name="wrn.т171банки._2_1" localSheetId="74" hidden="1">{#N/A,#N/A,FALSE,"т17-1банки (2)"}</definedName>
    <definedName name="wrn.т171банки._2_1" hidden="1">{#N/A,#N/A,FALSE,"т17-1банки (2)"}</definedName>
    <definedName name="xxx" localSheetId="1" hidden="1">{#N/A,#N/A,FALSE,"т02бд"}</definedName>
    <definedName name="xxx" localSheetId="2" hidden="1">{#N/A,#N/A,FALSE,"т02бд"}</definedName>
    <definedName name="xxx" localSheetId="22" hidden="1">{#N/A,#N/A,FALSE,"т02бд"}</definedName>
    <definedName name="xxx" localSheetId="25" hidden="1">{#N/A,#N/A,FALSE,"т02бд"}</definedName>
    <definedName name="xxx" localSheetId="26" hidden="1">{#N/A,#N/A,FALSE,"т02бд"}</definedName>
    <definedName name="xxx" localSheetId="28" hidden="1">{#N/A,#N/A,FALSE,"т02бд"}</definedName>
    <definedName name="xxx" localSheetId="29" hidden="1">{#N/A,#N/A,FALSE,"т02бд"}</definedName>
    <definedName name="xxx" localSheetId="35" hidden="1">{#N/A,#N/A,FALSE,"т02бд"}</definedName>
    <definedName name="xxx" localSheetId="36" hidden="1">{#N/A,#N/A,FALSE,"т02бд"}</definedName>
    <definedName name="xxx" localSheetId="37" hidden="1">{#N/A,#N/A,FALSE,"т02бд"}</definedName>
    <definedName name="xxx" localSheetId="38" hidden="1">{#N/A,#N/A,FALSE,"т02бд"}</definedName>
    <definedName name="xxx" localSheetId="39" hidden="1">{#N/A,#N/A,FALSE,"т02бд"}</definedName>
    <definedName name="xxx" localSheetId="40" hidden="1">{#N/A,#N/A,FALSE,"т02бд"}</definedName>
    <definedName name="xxx" localSheetId="41" hidden="1">{#N/A,#N/A,FALSE,"т02бд"}</definedName>
    <definedName name="xxx" localSheetId="42" hidden="1">{#N/A,#N/A,FALSE,"т02бд"}</definedName>
    <definedName name="xxx" localSheetId="47" hidden="1">{#N/A,#N/A,FALSE,"т02бд"}</definedName>
    <definedName name="xxx" localSheetId="53" hidden="1">{#N/A,#N/A,FALSE,"т02бд"}</definedName>
    <definedName name="xxx" localSheetId="54" hidden="1">{#N/A,#N/A,FALSE,"т02бд"}</definedName>
    <definedName name="xxx" localSheetId="55" hidden="1">{#N/A,#N/A,FALSE,"т02бд"}</definedName>
    <definedName name="xxx" localSheetId="56" hidden="1">{#N/A,#N/A,FALSE,"т02бд"}</definedName>
    <definedName name="xxx" localSheetId="57" hidden="1">{#N/A,#N/A,FALSE,"т02бд"}</definedName>
    <definedName name="xxx" localSheetId="58" hidden="1">{#N/A,#N/A,FALSE,"т02бд"}</definedName>
    <definedName name="xxx" localSheetId="59" hidden="1">{#N/A,#N/A,FALSE,"т02бд"}</definedName>
    <definedName name="xxx" localSheetId="61" hidden="1">{#N/A,#N/A,FALSE,"т02бд"}</definedName>
    <definedName name="xxx" localSheetId="62" hidden="1">{#N/A,#N/A,FALSE,"т02бд"}</definedName>
    <definedName name="xxx" localSheetId="63" hidden="1">{#N/A,#N/A,FALSE,"т02бд"}</definedName>
    <definedName name="xxx" localSheetId="84" hidden="1">{#N/A,#N/A,FALSE,"т02бд"}</definedName>
    <definedName name="xxx" localSheetId="85" hidden="1">{#N/A,#N/A,FALSE,"т02бд"}</definedName>
    <definedName name="xxx" localSheetId="76" hidden="1">{#N/A,#N/A,FALSE,"т02бд"}</definedName>
    <definedName name="xxx" localSheetId="78" hidden="1">{#N/A,#N/A,FALSE,"т02бд"}</definedName>
    <definedName name="xxx" localSheetId="80" hidden="1">{#N/A,#N/A,FALSE,"т02бд"}</definedName>
    <definedName name="xxx" localSheetId="81" hidden="1">{#N/A,#N/A,FALSE,"т02бд"}</definedName>
    <definedName name="xxx" localSheetId="82" hidden="1">{#N/A,#N/A,FALSE,"т02бд"}</definedName>
    <definedName name="xxx" localSheetId="83" hidden="1">{#N/A,#N/A,FALSE,"т02бд"}</definedName>
    <definedName name="xxx" localSheetId="86" hidden="1">{#N/A,#N/A,FALSE,"т02бд"}</definedName>
    <definedName name="xxx" localSheetId="95" hidden="1">{#N/A,#N/A,FALSE,"т02бд"}</definedName>
    <definedName name="xxx" localSheetId="96" hidden="1">{#N/A,#N/A,FALSE,"т02бд"}</definedName>
    <definedName name="xxx" localSheetId="100" hidden="1">{#N/A,#N/A,FALSE,"т02бд"}</definedName>
    <definedName name="xxx" localSheetId="102" hidden="1">{#N/A,#N/A,FALSE,"т02бд"}</definedName>
    <definedName name="xxx" localSheetId="103" hidden="1">{#N/A,#N/A,FALSE,"т02бд"}</definedName>
    <definedName name="xxx" localSheetId="104" hidden="1">{#N/A,#N/A,FALSE,"т02бд"}</definedName>
    <definedName name="xxx" localSheetId="105" hidden="1">{#N/A,#N/A,FALSE,"т02бд"}</definedName>
    <definedName name="xxx" localSheetId="18" hidden="1">{#N/A,#N/A,FALSE,"т02бд"}</definedName>
    <definedName name="xxx" localSheetId="19" hidden="1">{#N/A,#N/A,FALSE,"т02бд"}</definedName>
    <definedName name="xxx" localSheetId="74" hidden="1">{#N/A,#N/A,FALSE,"т02бд"}</definedName>
    <definedName name="xxx" localSheetId="111" hidden="1">{#N/A,#N/A,FALSE,"т02бд"}</definedName>
    <definedName name="xxx" hidden="1">{#N/A,#N/A,FALSE,"т02бд"}</definedName>
    <definedName name="xxx_2" localSheetId="1" hidden="1">{#N/A,#N/A,FALSE,"т02бд"}</definedName>
    <definedName name="xxx_2" localSheetId="35" hidden="1">{#N/A,#N/A,FALSE,"т02бд"}</definedName>
    <definedName name="xxx_2" localSheetId="36" hidden="1">{#N/A,#N/A,FALSE,"т02бд"}</definedName>
    <definedName name="xxx_2" localSheetId="37" hidden="1">{#N/A,#N/A,FALSE,"т02бд"}</definedName>
    <definedName name="xxx_2" localSheetId="38" hidden="1">{#N/A,#N/A,FALSE,"т02бд"}</definedName>
    <definedName name="xxx_2" localSheetId="39" hidden="1">{#N/A,#N/A,FALSE,"т02бд"}</definedName>
    <definedName name="xxx_2" localSheetId="40" hidden="1">{#N/A,#N/A,FALSE,"т02бд"}</definedName>
    <definedName name="xxx_2" localSheetId="41" hidden="1">{#N/A,#N/A,FALSE,"т02бд"}</definedName>
    <definedName name="xxx_2" localSheetId="42" hidden="1">{#N/A,#N/A,FALSE,"т02бд"}</definedName>
    <definedName name="xxx_2" localSheetId="47" hidden="1">{#N/A,#N/A,FALSE,"т02бд"}</definedName>
    <definedName name="xxx_2" localSheetId="53" hidden="1">{#N/A,#N/A,FALSE,"т02бд"}</definedName>
    <definedName name="xxx_2" localSheetId="81" hidden="1">{#N/A,#N/A,FALSE,"т02бд"}</definedName>
    <definedName name="xxx_2" localSheetId="96" hidden="1">{#N/A,#N/A,FALSE,"т02бд"}</definedName>
    <definedName name="xxx_2" localSheetId="100" hidden="1">{#N/A,#N/A,FALSE,"т02бд"}</definedName>
    <definedName name="xxx_2" localSheetId="103" hidden="1">{#N/A,#N/A,FALSE,"т02бд"}</definedName>
    <definedName name="xxx_2" localSheetId="74" hidden="1">{#N/A,#N/A,FALSE,"т02бд"}</definedName>
    <definedName name="xxx_2" hidden="1">{#N/A,#N/A,FALSE,"т02бд"}</definedName>
    <definedName name="xxx_2_1" localSheetId="1" hidden="1">{#N/A,#N/A,FALSE,"т02бд"}</definedName>
    <definedName name="xxx_2_1" localSheetId="35" hidden="1">{#N/A,#N/A,FALSE,"т02бд"}</definedName>
    <definedName name="xxx_2_1" localSheetId="36" hidden="1">{#N/A,#N/A,FALSE,"т02бд"}</definedName>
    <definedName name="xxx_2_1" localSheetId="37" hidden="1">{#N/A,#N/A,FALSE,"т02бд"}</definedName>
    <definedName name="xxx_2_1" localSheetId="38" hidden="1">{#N/A,#N/A,FALSE,"т02бд"}</definedName>
    <definedName name="xxx_2_1" localSheetId="39" hidden="1">{#N/A,#N/A,FALSE,"т02бд"}</definedName>
    <definedName name="xxx_2_1" localSheetId="40" hidden="1">{#N/A,#N/A,FALSE,"т02бд"}</definedName>
    <definedName name="xxx_2_1" localSheetId="41" hidden="1">{#N/A,#N/A,FALSE,"т02бд"}</definedName>
    <definedName name="xxx_2_1" localSheetId="42" hidden="1">{#N/A,#N/A,FALSE,"т02бд"}</definedName>
    <definedName name="xxx_2_1" localSheetId="47" hidden="1">{#N/A,#N/A,FALSE,"т02бд"}</definedName>
    <definedName name="xxx_2_1" localSheetId="53" hidden="1">{#N/A,#N/A,FALSE,"т02бд"}</definedName>
    <definedName name="xxx_2_1" localSheetId="81" hidden="1">{#N/A,#N/A,FALSE,"т02бд"}</definedName>
    <definedName name="xxx_2_1" localSheetId="96" hidden="1">{#N/A,#N/A,FALSE,"т02бд"}</definedName>
    <definedName name="xxx_2_1" localSheetId="100" hidden="1">{#N/A,#N/A,FALSE,"т02бд"}</definedName>
    <definedName name="xxx_2_1" localSheetId="103" hidden="1">{#N/A,#N/A,FALSE,"т02бд"}</definedName>
    <definedName name="xxx_2_1" localSheetId="74" hidden="1">{#N/A,#N/A,FALSE,"т02бд"}</definedName>
    <definedName name="xxx_2_1" hidden="1">{#N/A,#N/A,FALSE,"т02бд"}</definedName>
    <definedName name="xzcb" localSheetId="1" hidden="1">{#N/A,#N/A,FALSE,"т04"}</definedName>
    <definedName name="xzcb" localSheetId="2" hidden="1">{#N/A,#N/A,FALSE,"т04"}</definedName>
    <definedName name="xzcb" localSheetId="22" hidden="1">{#N/A,#N/A,FALSE,"т04"}</definedName>
    <definedName name="xzcb" localSheetId="25" hidden="1">{#N/A,#N/A,FALSE,"т04"}</definedName>
    <definedName name="xzcb" localSheetId="26" hidden="1">{#N/A,#N/A,FALSE,"т04"}</definedName>
    <definedName name="xzcb" localSheetId="28" hidden="1">{#N/A,#N/A,FALSE,"т04"}</definedName>
    <definedName name="xzcb" localSheetId="29" hidden="1">{#N/A,#N/A,FALSE,"т04"}</definedName>
    <definedName name="xzcb" localSheetId="35" hidden="1">{#N/A,#N/A,FALSE,"т04"}</definedName>
    <definedName name="xzcb" localSheetId="36" hidden="1">{#N/A,#N/A,FALSE,"т04"}</definedName>
    <definedName name="xzcb" localSheetId="37" hidden="1">{#N/A,#N/A,FALSE,"т04"}</definedName>
    <definedName name="xzcb" localSheetId="38" hidden="1">{#N/A,#N/A,FALSE,"т04"}</definedName>
    <definedName name="xzcb" localSheetId="39" hidden="1">{#N/A,#N/A,FALSE,"т04"}</definedName>
    <definedName name="xzcb" localSheetId="40" hidden="1">{#N/A,#N/A,FALSE,"т04"}</definedName>
    <definedName name="xzcb" localSheetId="41" hidden="1">{#N/A,#N/A,FALSE,"т04"}</definedName>
    <definedName name="xzcb" localSheetId="42" hidden="1">{#N/A,#N/A,FALSE,"т04"}</definedName>
    <definedName name="xzcb" localSheetId="47" hidden="1">{#N/A,#N/A,FALSE,"т04"}</definedName>
    <definedName name="xzcb" localSheetId="53" hidden="1">{#N/A,#N/A,FALSE,"т04"}</definedName>
    <definedName name="xzcb" localSheetId="54" hidden="1">{#N/A,#N/A,FALSE,"т04"}</definedName>
    <definedName name="xzcb" localSheetId="55" hidden="1">{#N/A,#N/A,FALSE,"т04"}</definedName>
    <definedName name="xzcb" localSheetId="56" hidden="1">{#N/A,#N/A,FALSE,"т04"}</definedName>
    <definedName name="xzcb" localSheetId="57" hidden="1">{#N/A,#N/A,FALSE,"т04"}</definedName>
    <definedName name="xzcb" localSheetId="58" hidden="1">{#N/A,#N/A,FALSE,"т04"}</definedName>
    <definedName name="xzcb" localSheetId="59" hidden="1">{#N/A,#N/A,FALSE,"т04"}</definedName>
    <definedName name="xzcb" localSheetId="84" hidden="1">{#N/A,#N/A,FALSE,"т04"}</definedName>
    <definedName name="xzcb" localSheetId="76" hidden="1">{#N/A,#N/A,FALSE,"т04"}</definedName>
    <definedName name="xzcb" localSheetId="78" hidden="1">{#N/A,#N/A,FALSE,"т04"}</definedName>
    <definedName name="xzcb" localSheetId="80" hidden="1">{#N/A,#N/A,FALSE,"т04"}</definedName>
    <definedName name="xzcb" localSheetId="81" hidden="1">{#N/A,#N/A,FALSE,"т04"}</definedName>
    <definedName name="xzcb" localSheetId="82" hidden="1">{#N/A,#N/A,FALSE,"т04"}</definedName>
    <definedName name="xzcb" localSheetId="83" hidden="1">{#N/A,#N/A,FALSE,"т04"}</definedName>
    <definedName name="xzcb" localSheetId="86" hidden="1">{#N/A,#N/A,FALSE,"т04"}</definedName>
    <definedName name="xzcb" localSheetId="95" hidden="1">{#N/A,#N/A,FALSE,"т04"}</definedName>
    <definedName name="xzcb" localSheetId="96" hidden="1">{#N/A,#N/A,FALSE,"т04"}</definedName>
    <definedName name="xzcb" localSheetId="100" hidden="1">{#N/A,#N/A,FALSE,"т04"}</definedName>
    <definedName name="xzcb" localSheetId="102" hidden="1">{#N/A,#N/A,FALSE,"т04"}</definedName>
    <definedName name="xzcb" localSheetId="103" hidden="1">{#N/A,#N/A,FALSE,"т04"}</definedName>
    <definedName name="xzcb" localSheetId="104" hidden="1">{#N/A,#N/A,FALSE,"т04"}</definedName>
    <definedName name="xzcb" localSheetId="18" hidden="1">{#N/A,#N/A,FALSE,"т04"}</definedName>
    <definedName name="xzcb" localSheetId="19" hidden="1">{#N/A,#N/A,FALSE,"т04"}</definedName>
    <definedName name="xzcb" localSheetId="74" hidden="1">{#N/A,#N/A,FALSE,"т04"}</definedName>
    <definedName name="xzcb" hidden="1">{#N/A,#N/A,FALSE,"т04"}</definedName>
    <definedName name="xzcb_2" localSheetId="1" hidden="1">{#N/A,#N/A,FALSE,"т04"}</definedName>
    <definedName name="xzcb_2" localSheetId="35" hidden="1">{#N/A,#N/A,FALSE,"т04"}</definedName>
    <definedName name="xzcb_2" localSheetId="36" hidden="1">{#N/A,#N/A,FALSE,"т04"}</definedName>
    <definedName name="xzcb_2" localSheetId="37" hidden="1">{#N/A,#N/A,FALSE,"т04"}</definedName>
    <definedName name="xzcb_2" localSheetId="38" hidden="1">{#N/A,#N/A,FALSE,"т04"}</definedName>
    <definedName name="xzcb_2" localSheetId="39" hidden="1">{#N/A,#N/A,FALSE,"т04"}</definedName>
    <definedName name="xzcb_2" localSheetId="40" hidden="1">{#N/A,#N/A,FALSE,"т04"}</definedName>
    <definedName name="xzcb_2" localSheetId="41" hidden="1">{#N/A,#N/A,FALSE,"т04"}</definedName>
    <definedName name="xzcb_2" localSheetId="42" hidden="1">{#N/A,#N/A,FALSE,"т04"}</definedName>
    <definedName name="xzcb_2" localSheetId="47" hidden="1">{#N/A,#N/A,FALSE,"т04"}</definedName>
    <definedName name="xzcb_2" localSheetId="53" hidden="1">{#N/A,#N/A,FALSE,"т04"}</definedName>
    <definedName name="xzcb_2" localSheetId="81" hidden="1">{#N/A,#N/A,FALSE,"т04"}</definedName>
    <definedName name="xzcb_2" localSheetId="96" hidden="1">{#N/A,#N/A,FALSE,"т04"}</definedName>
    <definedName name="xzcb_2" localSheetId="100" hidden="1">{#N/A,#N/A,FALSE,"т04"}</definedName>
    <definedName name="xzcb_2" localSheetId="103" hidden="1">{#N/A,#N/A,FALSE,"т04"}</definedName>
    <definedName name="xzcb_2" localSheetId="74" hidden="1">{#N/A,#N/A,FALSE,"т04"}</definedName>
    <definedName name="xzcb_2" hidden="1">{#N/A,#N/A,FALSE,"т04"}</definedName>
    <definedName name="xzcb_2_1" localSheetId="1" hidden="1">{#N/A,#N/A,FALSE,"т04"}</definedName>
    <definedName name="xzcb_2_1" localSheetId="35" hidden="1">{#N/A,#N/A,FALSE,"т04"}</definedName>
    <definedName name="xzcb_2_1" localSheetId="36" hidden="1">{#N/A,#N/A,FALSE,"т04"}</definedName>
    <definedName name="xzcb_2_1" localSheetId="37" hidden="1">{#N/A,#N/A,FALSE,"т04"}</definedName>
    <definedName name="xzcb_2_1" localSheetId="38" hidden="1">{#N/A,#N/A,FALSE,"т04"}</definedName>
    <definedName name="xzcb_2_1" localSheetId="39" hidden="1">{#N/A,#N/A,FALSE,"т04"}</definedName>
    <definedName name="xzcb_2_1" localSheetId="40" hidden="1">{#N/A,#N/A,FALSE,"т04"}</definedName>
    <definedName name="xzcb_2_1" localSheetId="41" hidden="1">{#N/A,#N/A,FALSE,"т04"}</definedName>
    <definedName name="xzcb_2_1" localSheetId="42" hidden="1">{#N/A,#N/A,FALSE,"т04"}</definedName>
    <definedName name="xzcb_2_1" localSheetId="47" hidden="1">{#N/A,#N/A,FALSE,"т04"}</definedName>
    <definedName name="xzcb_2_1" localSheetId="53" hidden="1">{#N/A,#N/A,FALSE,"т04"}</definedName>
    <definedName name="xzcb_2_1" localSheetId="81" hidden="1">{#N/A,#N/A,FALSE,"т04"}</definedName>
    <definedName name="xzcb_2_1" localSheetId="96" hidden="1">{#N/A,#N/A,FALSE,"т04"}</definedName>
    <definedName name="xzcb_2_1" localSheetId="100" hidden="1">{#N/A,#N/A,FALSE,"т04"}</definedName>
    <definedName name="xzcb_2_1" localSheetId="103" hidden="1">{#N/A,#N/A,FALSE,"т04"}</definedName>
    <definedName name="xzcb_2_1" localSheetId="74" hidden="1">{#N/A,#N/A,FALSE,"т04"}</definedName>
    <definedName name="xzcb_2_1" hidden="1">{#N/A,#N/A,FALSE,"т04"}</definedName>
    <definedName name="yyy" localSheetId="1" hidden="1">{#N/A,#N/A,FALSE,"т02бд"}</definedName>
    <definedName name="yyy" localSheetId="35" hidden="1">{#N/A,#N/A,FALSE,"т02бд"}</definedName>
    <definedName name="yyy" localSheetId="36" hidden="1">{#N/A,#N/A,FALSE,"т02бд"}</definedName>
    <definedName name="yyy" localSheetId="37" hidden="1">{#N/A,#N/A,FALSE,"т02бд"}</definedName>
    <definedName name="yyy" localSheetId="38" hidden="1">{#N/A,#N/A,FALSE,"т02бд"}</definedName>
    <definedName name="yyy" localSheetId="39" hidden="1">{#N/A,#N/A,FALSE,"т02бд"}</definedName>
    <definedName name="yyy" localSheetId="40" hidden="1">{#N/A,#N/A,FALSE,"т02бд"}</definedName>
    <definedName name="yyy" localSheetId="41" hidden="1">{#N/A,#N/A,FALSE,"т02бд"}</definedName>
    <definedName name="yyy" localSheetId="42" hidden="1">{#N/A,#N/A,FALSE,"т02бд"}</definedName>
    <definedName name="yyy" localSheetId="47" hidden="1">{#N/A,#N/A,FALSE,"т02бд"}</definedName>
    <definedName name="yyy" localSheetId="53" hidden="1">{#N/A,#N/A,FALSE,"т02бд"}</definedName>
    <definedName name="yyy" localSheetId="84" hidden="1">{#N/A,#N/A,FALSE,"т02бд"}</definedName>
    <definedName name="yyy" localSheetId="85" hidden="1">{#N/A,#N/A,FALSE,"т02бд"}</definedName>
    <definedName name="yyy" localSheetId="76" hidden="1">{#N/A,#N/A,FALSE,"т02бд"}</definedName>
    <definedName name="yyy" localSheetId="80" hidden="1">{#N/A,#N/A,FALSE,"т02бд"}</definedName>
    <definedName name="yyy" localSheetId="81" hidden="1">{#N/A,#N/A,FALSE,"т02бд"}</definedName>
    <definedName name="yyy" localSheetId="82" hidden="1">{#N/A,#N/A,FALSE,"т02бд"}</definedName>
    <definedName name="yyy" localSheetId="83" hidden="1">{#N/A,#N/A,FALSE,"т02бд"}</definedName>
    <definedName name="yyy" localSheetId="86" hidden="1">{#N/A,#N/A,FALSE,"т02бд"}</definedName>
    <definedName name="yyy" localSheetId="95" hidden="1">{#N/A,#N/A,FALSE,"т02бд"}</definedName>
    <definedName name="yyy" localSheetId="96" hidden="1">{#N/A,#N/A,FALSE,"т02бд"}</definedName>
    <definedName name="yyy" localSheetId="100" hidden="1">{#N/A,#N/A,FALSE,"т02бд"}</definedName>
    <definedName name="yyy" localSheetId="102" hidden="1">{#N/A,#N/A,FALSE,"т02бд"}</definedName>
    <definedName name="yyy" localSheetId="103" hidden="1">{#N/A,#N/A,FALSE,"т02бд"}</definedName>
    <definedName name="yyy" localSheetId="104" hidden="1">{#N/A,#N/A,FALSE,"т02бд"}</definedName>
    <definedName name="yyy" localSheetId="105" hidden="1">{#N/A,#N/A,FALSE,"т02бд"}</definedName>
    <definedName name="yyy" localSheetId="18" hidden="1">{#N/A,#N/A,FALSE,"т02бд"}</definedName>
    <definedName name="yyy" localSheetId="19" hidden="1">{#N/A,#N/A,FALSE,"т02бд"}</definedName>
    <definedName name="yyy" localSheetId="74" hidden="1">{#N/A,#N/A,FALSE,"т02бд"}</definedName>
    <definedName name="yyy" hidden="1">{#N/A,#N/A,FALSE,"т02бд"}</definedName>
    <definedName name="zgxsd" localSheetId="1" hidden="1">{#N/A,#N/A,FALSE,"т02бд"}</definedName>
    <definedName name="zgxsd" localSheetId="2" hidden="1">{#N/A,#N/A,FALSE,"т02бд"}</definedName>
    <definedName name="zgxsd" localSheetId="22" hidden="1">{#N/A,#N/A,FALSE,"т02бд"}</definedName>
    <definedName name="zgxsd" localSheetId="26" hidden="1">{#N/A,#N/A,FALSE,"т02бд"}</definedName>
    <definedName name="zgxsd" localSheetId="28" hidden="1">{#N/A,#N/A,FALSE,"т02бд"}</definedName>
    <definedName name="zgxsd" localSheetId="29" hidden="1">{#N/A,#N/A,FALSE,"т02бд"}</definedName>
    <definedName name="zgxsd" localSheetId="35" hidden="1">{#N/A,#N/A,FALSE,"т02бд"}</definedName>
    <definedName name="zgxsd" localSheetId="36" hidden="1">{#N/A,#N/A,FALSE,"т02бд"}</definedName>
    <definedName name="zgxsd" localSheetId="37" hidden="1">{#N/A,#N/A,FALSE,"т02бд"}</definedName>
    <definedName name="zgxsd" localSheetId="38" hidden="1">{#N/A,#N/A,FALSE,"т02бд"}</definedName>
    <definedName name="zgxsd" localSheetId="39" hidden="1">{#N/A,#N/A,FALSE,"т02бд"}</definedName>
    <definedName name="zgxsd" localSheetId="40" hidden="1">{#N/A,#N/A,FALSE,"т02бд"}</definedName>
    <definedName name="zgxsd" localSheetId="41" hidden="1">{#N/A,#N/A,FALSE,"т02бд"}</definedName>
    <definedName name="zgxsd" localSheetId="42" hidden="1">{#N/A,#N/A,FALSE,"т02бд"}</definedName>
    <definedName name="zgxsd" localSheetId="47" hidden="1">{#N/A,#N/A,FALSE,"т02бд"}</definedName>
    <definedName name="zgxsd" localSheetId="53" hidden="1">{#N/A,#N/A,FALSE,"т02бд"}</definedName>
    <definedName name="zgxsd" localSheetId="54" hidden="1">{#N/A,#N/A,FALSE,"т02бд"}</definedName>
    <definedName name="zgxsd" localSheetId="55" hidden="1">{#N/A,#N/A,FALSE,"т02бд"}</definedName>
    <definedName name="zgxsd" localSheetId="56" hidden="1">{#N/A,#N/A,FALSE,"т02бд"}</definedName>
    <definedName name="zgxsd" localSheetId="57" hidden="1">{#N/A,#N/A,FALSE,"т02бд"}</definedName>
    <definedName name="zgxsd" localSheetId="58" hidden="1">{#N/A,#N/A,FALSE,"т02бд"}</definedName>
    <definedName name="zgxsd" localSheetId="59" hidden="1">{#N/A,#N/A,FALSE,"т02бд"}</definedName>
    <definedName name="zgxsd" localSheetId="84" hidden="1">{#N/A,#N/A,FALSE,"т02бд"}</definedName>
    <definedName name="zgxsd" localSheetId="85" hidden="1">{#N/A,#N/A,FALSE,"т02бд"}</definedName>
    <definedName name="zgxsd" localSheetId="76" hidden="1">{#N/A,#N/A,FALSE,"т02бд"}</definedName>
    <definedName name="zgxsd" localSheetId="78" hidden="1">{#N/A,#N/A,FALSE,"т02бд"}</definedName>
    <definedName name="zgxsd" localSheetId="80" hidden="1">{#N/A,#N/A,FALSE,"т02бд"}</definedName>
    <definedName name="zgxsd" localSheetId="81" hidden="1">{#N/A,#N/A,FALSE,"т02бд"}</definedName>
    <definedName name="zgxsd" localSheetId="82" hidden="1">{#N/A,#N/A,FALSE,"т02бд"}</definedName>
    <definedName name="zgxsd" localSheetId="83" hidden="1">{#N/A,#N/A,FALSE,"т02бд"}</definedName>
    <definedName name="zgxsd" localSheetId="86" hidden="1">{#N/A,#N/A,FALSE,"т02бд"}</definedName>
    <definedName name="zgxsd" localSheetId="95" hidden="1">{#N/A,#N/A,FALSE,"т02бд"}</definedName>
    <definedName name="zgxsd" localSheetId="96" hidden="1">{#N/A,#N/A,FALSE,"т02бд"}</definedName>
    <definedName name="zgxsd" localSheetId="100" hidden="1">{#N/A,#N/A,FALSE,"т02бд"}</definedName>
    <definedName name="zgxsd" localSheetId="102" hidden="1">{#N/A,#N/A,FALSE,"т02бд"}</definedName>
    <definedName name="zgxsd" localSheetId="103" hidden="1">{#N/A,#N/A,FALSE,"т02бд"}</definedName>
    <definedName name="zgxsd" localSheetId="104" hidden="1">{#N/A,#N/A,FALSE,"т02бд"}</definedName>
    <definedName name="zgxsd" localSheetId="105" hidden="1">{#N/A,#N/A,FALSE,"т02бд"}</definedName>
    <definedName name="zgxsd" localSheetId="18" hidden="1">{#N/A,#N/A,FALSE,"т02бд"}</definedName>
    <definedName name="zgxsd" localSheetId="19" hidden="1">{#N/A,#N/A,FALSE,"т02бд"}</definedName>
    <definedName name="zgxsd" localSheetId="74" hidden="1">{#N/A,#N/A,FALSE,"т02бд"}</definedName>
    <definedName name="zgxsd" localSheetId="111" hidden="1">{#N/A,#N/A,FALSE,"т02бд"}</definedName>
    <definedName name="zgxsd" hidden="1">{#N/A,#N/A,FALSE,"т02бд"}</definedName>
    <definedName name="zgxsd_1" localSheetId="1" hidden="1">{#N/A,#N/A,FALSE,"т02бд"}</definedName>
    <definedName name="zgxsd_1" localSheetId="35" hidden="1">{#N/A,#N/A,FALSE,"т02бд"}</definedName>
    <definedName name="zgxsd_1" localSheetId="36" hidden="1">{#N/A,#N/A,FALSE,"т02бд"}</definedName>
    <definedName name="zgxsd_1" localSheetId="37" hidden="1">{#N/A,#N/A,FALSE,"т02бд"}</definedName>
    <definedName name="zgxsd_1" localSheetId="38" hidden="1">{#N/A,#N/A,FALSE,"т02бд"}</definedName>
    <definedName name="zgxsd_1" localSheetId="39" hidden="1">{#N/A,#N/A,FALSE,"т02бд"}</definedName>
    <definedName name="zgxsd_1" localSheetId="40" hidden="1">{#N/A,#N/A,FALSE,"т02бд"}</definedName>
    <definedName name="zgxsd_1" localSheetId="41" hidden="1">{#N/A,#N/A,FALSE,"т02бд"}</definedName>
    <definedName name="zgxsd_1" localSheetId="42" hidden="1">{#N/A,#N/A,FALSE,"т02бд"}</definedName>
    <definedName name="zgxsd_1" localSheetId="47" hidden="1">{#N/A,#N/A,FALSE,"т02бд"}</definedName>
    <definedName name="zgxsd_1" localSheetId="53" hidden="1">{#N/A,#N/A,FALSE,"т02бд"}</definedName>
    <definedName name="zgxsd_1" localSheetId="81" hidden="1">{#N/A,#N/A,FALSE,"т02бд"}</definedName>
    <definedName name="zgxsd_1" localSheetId="96" hidden="1">{#N/A,#N/A,FALSE,"т02бд"}</definedName>
    <definedName name="zgxsd_1" localSheetId="100" hidden="1">{#N/A,#N/A,FALSE,"т02бд"}</definedName>
    <definedName name="zgxsd_1" localSheetId="103" hidden="1">{#N/A,#N/A,FALSE,"т02бд"}</definedName>
    <definedName name="zgxsd_1" localSheetId="74" hidden="1">{#N/A,#N/A,FALSE,"т02бд"}</definedName>
    <definedName name="zgxsd_1" hidden="1">{#N/A,#N/A,FALSE,"т02бд"}</definedName>
    <definedName name="zgxsd_2" localSheetId="1" hidden="1">{#N/A,#N/A,FALSE,"т02бд"}</definedName>
    <definedName name="zgxsd_2" localSheetId="35" hidden="1">{#N/A,#N/A,FALSE,"т02бд"}</definedName>
    <definedName name="zgxsd_2" localSheetId="36" hidden="1">{#N/A,#N/A,FALSE,"т02бд"}</definedName>
    <definedName name="zgxsd_2" localSheetId="37" hidden="1">{#N/A,#N/A,FALSE,"т02бд"}</definedName>
    <definedName name="zgxsd_2" localSheetId="38" hidden="1">{#N/A,#N/A,FALSE,"т02бд"}</definedName>
    <definedName name="zgxsd_2" localSheetId="39" hidden="1">{#N/A,#N/A,FALSE,"т02бд"}</definedName>
    <definedName name="zgxsd_2" localSheetId="40" hidden="1">{#N/A,#N/A,FALSE,"т02бд"}</definedName>
    <definedName name="zgxsd_2" localSheetId="41" hidden="1">{#N/A,#N/A,FALSE,"т02бд"}</definedName>
    <definedName name="zgxsd_2" localSheetId="42" hidden="1">{#N/A,#N/A,FALSE,"т02бд"}</definedName>
    <definedName name="zgxsd_2" localSheetId="47" hidden="1">{#N/A,#N/A,FALSE,"т02бд"}</definedName>
    <definedName name="zgxsd_2" localSheetId="53" hidden="1">{#N/A,#N/A,FALSE,"т02бд"}</definedName>
    <definedName name="zgxsd_2" localSheetId="81" hidden="1">{#N/A,#N/A,FALSE,"т02бд"}</definedName>
    <definedName name="zgxsd_2" localSheetId="96" hidden="1">{#N/A,#N/A,FALSE,"т02бд"}</definedName>
    <definedName name="zgxsd_2" localSheetId="100" hidden="1">{#N/A,#N/A,FALSE,"т02бд"}</definedName>
    <definedName name="zgxsd_2" localSheetId="103" hidden="1">{#N/A,#N/A,FALSE,"т02бд"}</definedName>
    <definedName name="zgxsd_2" localSheetId="74" hidden="1">{#N/A,#N/A,FALSE,"т02бд"}</definedName>
    <definedName name="zgxsd_2" hidden="1">{#N/A,#N/A,FALSE,"т02бд"}</definedName>
    <definedName name="zxz" localSheetId="1" hidden="1">{#N/A,#N/A,FALSE,"т02бд"}</definedName>
    <definedName name="zxz" localSheetId="2" hidden="1">{#N/A,#N/A,FALSE,"т02бд"}</definedName>
    <definedName name="zxz" localSheetId="22" hidden="1">{#N/A,#N/A,FALSE,"т02бд"}</definedName>
    <definedName name="zxz" localSheetId="25" hidden="1">{#N/A,#N/A,FALSE,"т02бд"}</definedName>
    <definedName name="zxz" localSheetId="26" hidden="1">{#N/A,#N/A,FALSE,"т02бд"}</definedName>
    <definedName name="zxz" localSheetId="28" hidden="1">{#N/A,#N/A,FALSE,"т02бд"}</definedName>
    <definedName name="zxz" localSheetId="29" hidden="1">{#N/A,#N/A,FALSE,"т02бд"}</definedName>
    <definedName name="zxz" localSheetId="35" hidden="1">{#N/A,#N/A,FALSE,"т02бд"}</definedName>
    <definedName name="zxz" localSheetId="36" hidden="1">{#N/A,#N/A,FALSE,"т02бд"}</definedName>
    <definedName name="zxz" localSheetId="37" hidden="1">{#N/A,#N/A,FALSE,"т02бд"}</definedName>
    <definedName name="zxz" localSheetId="38" hidden="1">{#N/A,#N/A,FALSE,"т02бд"}</definedName>
    <definedName name="zxz" localSheetId="39" hidden="1">{#N/A,#N/A,FALSE,"т02бд"}</definedName>
    <definedName name="zxz" localSheetId="40" hidden="1">{#N/A,#N/A,FALSE,"т02бд"}</definedName>
    <definedName name="zxz" localSheetId="41" hidden="1">{#N/A,#N/A,FALSE,"т02бд"}</definedName>
    <definedName name="zxz" localSheetId="42" hidden="1">{#N/A,#N/A,FALSE,"т02бд"}</definedName>
    <definedName name="zxz" localSheetId="47" hidden="1">{#N/A,#N/A,FALSE,"т02бд"}</definedName>
    <definedName name="zxz" localSheetId="53" hidden="1">{#N/A,#N/A,FALSE,"т02бд"}</definedName>
    <definedName name="zxz" localSheetId="54" hidden="1">{#N/A,#N/A,FALSE,"т02бд"}</definedName>
    <definedName name="zxz" localSheetId="55" hidden="1">{#N/A,#N/A,FALSE,"т02бд"}</definedName>
    <definedName name="zxz" localSheetId="56" hidden="1">{#N/A,#N/A,FALSE,"т02бд"}</definedName>
    <definedName name="zxz" localSheetId="57" hidden="1">{#N/A,#N/A,FALSE,"т02бд"}</definedName>
    <definedName name="zxz" localSheetId="58" hidden="1">{#N/A,#N/A,FALSE,"т02бд"}</definedName>
    <definedName name="zxz" localSheetId="59" hidden="1">{#N/A,#N/A,FALSE,"т02бд"}</definedName>
    <definedName name="zxz" localSheetId="84" hidden="1">{#N/A,#N/A,FALSE,"т02бд"}</definedName>
    <definedName name="zxz" localSheetId="85" hidden="1">{#N/A,#N/A,FALSE,"т02бд"}</definedName>
    <definedName name="zxz" localSheetId="76" hidden="1">{#N/A,#N/A,FALSE,"т02бд"}</definedName>
    <definedName name="zxz" localSheetId="78" hidden="1">{#N/A,#N/A,FALSE,"т02бд"}</definedName>
    <definedName name="zxz" localSheetId="80" hidden="1">{#N/A,#N/A,FALSE,"т02бд"}</definedName>
    <definedName name="zxz" localSheetId="81" hidden="1">{#N/A,#N/A,FALSE,"т02бд"}</definedName>
    <definedName name="zxz" localSheetId="82" hidden="1">{#N/A,#N/A,FALSE,"т02бд"}</definedName>
    <definedName name="zxz" localSheetId="83" hidden="1">{#N/A,#N/A,FALSE,"т02бд"}</definedName>
    <definedName name="zxz" localSheetId="86" hidden="1">{#N/A,#N/A,FALSE,"т02бд"}</definedName>
    <definedName name="zxz" localSheetId="95" hidden="1">{#N/A,#N/A,FALSE,"т02бд"}</definedName>
    <definedName name="zxz" localSheetId="96" hidden="1">{#N/A,#N/A,FALSE,"т02бд"}</definedName>
    <definedName name="zxz" localSheetId="100" hidden="1">{#N/A,#N/A,FALSE,"т02бд"}</definedName>
    <definedName name="zxz" localSheetId="102" hidden="1">{#N/A,#N/A,FALSE,"т02бд"}</definedName>
    <definedName name="zxz" localSheetId="103" hidden="1">{#N/A,#N/A,FALSE,"т02бд"}</definedName>
    <definedName name="zxz" localSheetId="104" hidden="1">{#N/A,#N/A,FALSE,"т02бд"}</definedName>
    <definedName name="zxz" localSheetId="105" hidden="1">{#N/A,#N/A,FALSE,"т02бд"}</definedName>
    <definedName name="zxz" localSheetId="18" hidden="1">{#N/A,#N/A,FALSE,"т02бд"}</definedName>
    <definedName name="zxz" localSheetId="19" hidden="1">{#N/A,#N/A,FALSE,"т02бд"}</definedName>
    <definedName name="zxz" localSheetId="74" hidden="1">{#N/A,#N/A,FALSE,"т02бд"}</definedName>
    <definedName name="zxz" localSheetId="111" hidden="1">{#N/A,#N/A,FALSE,"т02бд"}</definedName>
    <definedName name="zxz" hidden="1">{#N/A,#N/A,FALSE,"т02бд"}</definedName>
    <definedName name="zxz_2" localSheetId="1" hidden="1">{#N/A,#N/A,FALSE,"т02бд"}</definedName>
    <definedName name="zxz_2" localSheetId="35" hidden="1">{#N/A,#N/A,FALSE,"т02бд"}</definedName>
    <definedName name="zxz_2" localSheetId="36" hidden="1">{#N/A,#N/A,FALSE,"т02бд"}</definedName>
    <definedName name="zxz_2" localSheetId="37" hidden="1">{#N/A,#N/A,FALSE,"т02бд"}</definedName>
    <definedName name="zxz_2" localSheetId="38" hidden="1">{#N/A,#N/A,FALSE,"т02бд"}</definedName>
    <definedName name="zxz_2" localSheetId="39" hidden="1">{#N/A,#N/A,FALSE,"т02бд"}</definedName>
    <definedName name="zxz_2" localSheetId="40" hidden="1">{#N/A,#N/A,FALSE,"т02бд"}</definedName>
    <definedName name="zxz_2" localSheetId="41" hidden="1">{#N/A,#N/A,FALSE,"т02бд"}</definedName>
    <definedName name="zxz_2" localSheetId="42" hidden="1">{#N/A,#N/A,FALSE,"т02бд"}</definedName>
    <definedName name="zxz_2" localSheetId="47" hidden="1">{#N/A,#N/A,FALSE,"т02бд"}</definedName>
    <definedName name="zxz_2" localSheetId="53" hidden="1">{#N/A,#N/A,FALSE,"т02бд"}</definedName>
    <definedName name="zxz_2" localSheetId="81" hidden="1">{#N/A,#N/A,FALSE,"т02бд"}</definedName>
    <definedName name="zxz_2" localSheetId="96" hidden="1">{#N/A,#N/A,FALSE,"т02бд"}</definedName>
    <definedName name="zxz_2" localSheetId="100" hidden="1">{#N/A,#N/A,FALSE,"т02бд"}</definedName>
    <definedName name="zxz_2" localSheetId="103" hidden="1">{#N/A,#N/A,FALSE,"т02бд"}</definedName>
    <definedName name="zxz_2" localSheetId="74" hidden="1">{#N/A,#N/A,FALSE,"т02бд"}</definedName>
    <definedName name="zxz_2" hidden="1">{#N/A,#N/A,FALSE,"т02бд"}</definedName>
    <definedName name="zxz_2_1" localSheetId="1" hidden="1">{#N/A,#N/A,FALSE,"т02бд"}</definedName>
    <definedName name="zxz_2_1" localSheetId="35" hidden="1">{#N/A,#N/A,FALSE,"т02бд"}</definedName>
    <definedName name="zxz_2_1" localSheetId="36" hidden="1">{#N/A,#N/A,FALSE,"т02бд"}</definedName>
    <definedName name="zxz_2_1" localSheetId="37" hidden="1">{#N/A,#N/A,FALSE,"т02бд"}</definedName>
    <definedName name="zxz_2_1" localSheetId="38" hidden="1">{#N/A,#N/A,FALSE,"т02бд"}</definedName>
    <definedName name="zxz_2_1" localSheetId="39" hidden="1">{#N/A,#N/A,FALSE,"т02бд"}</definedName>
    <definedName name="zxz_2_1" localSheetId="40" hidden="1">{#N/A,#N/A,FALSE,"т02бд"}</definedName>
    <definedName name="zxz_2_1" localSheetId="41" hidden="1">{#N/A,#N/A,FALSE,"т02бд"}</definedName>
    <definedName name="zxz_2_1" localSheetId="42" hidden="1">{#N/A,#N/A,FALSE,"т02бд"}</definedName>
    <definedName name="zxz_2_1" localSheetId="47" hidden="1">{#N/A,#N/A,FALSE,"т02бд"}</definedName>
    <definedName name="zxz_2_1" localSheetId="53" hidden="1">{#N/A,#N/A,FALSE,"т02бд"}</definedName>
    <definedName name="zxz_2_1" localSheetId="81" hidden="1">{#N/A,#N/A,FALSE,"т02бд"}</definedName>
    <definedName name="zxz_2_1" localSheetId="96" hidden="1">{#N/A,#N/A,FALSE,"т02бд"}</definedName>
    <definedName name="zxz_2_1" localSheetId="100" hidden="1">{#N/A,#N/A,FALSE,"т02бд"}</definedName>
    <definedName name="zxz_2_1" localSheetId="103" hidden="1">{#N/A,#N/A,FALSE,"т02бд"}</definedName>
    <definedName name="zxz_2_1" localSheetId="74" hidden="1">{#N/A,#N/A,FALSE,"т02бд"}</definedName>
    <definedName name="zxz_2_1" hidden="1">{#N/A,#N/A,FALSE,"т02бд"}</definedName>
    <definedName name="а" localSheetId="1" hidden="1">{#N/A,#N/A,FALSE,"т02бд"}</definedName>
    <definedName name="а" localSheetId="2" hidden="1">{#N/A,#N/A,FALSE,"т02бд"}</definedName>
    <definedName name="а" localSheetId="22" hidden="1">{#N/A,#N/A,FALSE,"т02бд"}</definedName>
    <definedName name="а" localSheetId="25" hidden="1">{#N/A,#N/A,FALSE,"т02бд"}</definedName>
    <definedName name="а" localSheetId="26" hidden="1">{#N/A,#N/A,FALSE,"т02бд"}</definedName>
    <definedName name="а" localSheetId="28" hidden="1">{#N/A,#N/A,FALSE,"т02бд"}</definedName>
    <definedName name="а" localSheetId="29" hidden="1">{#N/A,#N/A,FALSE,"т02бд"}</definedName>
    <definedName name="а" localSheetId="35" hidden="1">{#N/A,#N/A,FALSE,"т02бд"}</definedName>
    <definedName name="а" localSheetId="36" hidden="1">{#N/A,#N/A,FALSE,"т02бд"}</definedName>
    <definedName name="а" localSheetId="37" hidden="1">{#N/A,#N/A,FALSE,"т02бд"}</definedName>
    <definedName name="а" localSheetId="38" hidden="1">{#N/A,#N/A,FALSE,"т02бд"}</definedName>
    <definedName name="а" localSheetId="39" hidden="1">{#N/A,#N/A,FALSE,"т02бд"}</definedName>
    <definedName name="а" localSheetId="40" hidden="1">{#N/A,#N/A,FALSE,"т02бд"}</definedName>
    <definedName name="а" localSheetId="41" hidden="1">{#N/A,#N/A,FALSE,"т02бд"}</definedName>
    <definedName name="а" localSheetId="42" hidden="1">{#N/A,#N/A,FALSE,"т02бд"}</definedName>
    <definedName name="а" localSheetId="47" hidden="1">{#N/A,#N/A,FALSE,"т02бд"}</definedName>
    <definedName name="а" localSheetId="53" hidden="1">{#N/A,#N/A,FALSE,"т02бд"}</definedName>
    <definedName name="а" localSheetId="54" hidden="1">{#N/A,#N/A,FALSE,"т02бд"}</definedName>
    <definedName name="а" localSheetId="55" hidden="1">{#N/A,#N/A,FALSE,"т02бд"}</definedName>
    <definedName name="а" localSheetId="56" hidden="1">{#N/A,#N/A,FALSE,"т02бд"}</definedName>
    <definedName name="а" localSheetId="57" hidden="1">{#N/A,#N/A,FALSE,"т02бд"}</definedName>
    <definedName name="а" localSheetId="58" hidden="1">{#N/A,#N/A,FALSE,"т02бд"}</definedName>
    <definedName name="а" localSheetId="59" hidden="1">{#N/A,#N/A,FALSE,"т02бд"}</definedName>
    <definedName name="а" localSheetId="84" hidden="1">{#N/A,#N/A,FALSE,"т02бд"}</definedName>
    <definedName name="а" localSheetId="76" hidden="1">{#N/A,#N/A,FALSE,"т02бд"}</definedName>
    <definedName name="а" localSheetId="78" hidden="1">{#N/A,#N/A,FALSE,"т02бд"}</definedName>
    <definedName name="а" localSheetId="80" hidden="1">{#N/A,#N/A,FALSE,"т02бд"}</definedName>
    <definedName name="а" localSheetId="81" hidden="1">{#N/A,#N/A,FALSE,"т02бд"}</definedName>
    <definedName name="а" localSheetId="82" hidden="1">{#N/A,#N/A,FALSE,"т02бд"}</definedName>
    <definedName name="а" localSheetId="83" hidden="1">{#N/A,#N/A,FALSE,"т02бд"}</definedName>
    <definedName name="а" localSheetId="86" hidden="1">{#N/A,#N/A,FALSE,"т02бд"}</definedName>
    <definedName name="а" localSheetId="95" hidden="1">{#N/A,#N/A,FALSE,"т02бд"}</definedName>
    <definedName name="а" localSheetId="96" hidden="1">{#N/A,#N/A,FALSE,"т02бд"}</definedName>
    <definedName name="а" localSheetId="100" hidden="1">{#N/A,#N/A,FALSE,"т02бд"}</definedName>
    <definedName name="а" localSheetId="102" hidden="1">{#N/A,#N/A,FALSE,"т02бд"}</definedName>
    <definedName name="а" localSheetId="103" hidden="1">{#N/A,#N/A,FALSE,"т02бд"}</definedName>
    <definedName name="а" localSheetId="104" hidden="1">{#N/A,#N/A,FALSE,"т02бд"}</definedName>
    <definedName name="а" localSheetId="18" hidden="1">{#N/A,#N/A,FALSE,"т02бд"}</definedName>
    <definedName name="а" localSheetId="19" hidden="1">{#N/A,#N/A,FALSE,"т02бд"}</definedName>
    <definedName name="а" localSheetId="74" hidden="1">{#N/A,#N/A,FALSE,"т02бд"}</definedName>
    <definedName name="а" hidden="1">{#N/A,#N/A,FALSE,"т02бд"}</definedName>
    <definedName name="а_2" localSheetId="1" hidden="1">{#N/A,#N/A,FALSE,"т02бд"}</definedName>
    <definedName name="а_2" localSheetId="35" hidden="1">{#N/A,#N/A,FALSE,"т02бд"}</definedName>
    <definedName name="а_2" localSheetId="36" hidden="1">{#N/A,#N/A,FALSE,"т02бд"}</definedName>
    <definedName name="а_2" localSheetId="37" hidden="1">{#N/A,#N/A,FALSE,"т02бд"}</definedName>
    <definedName name="а_2" localSheetId="38" hidden="1">{#N/A,#N/A,FALSE,"т02бд"}</definedName>
    <definedName name="а_2" localSheetId="39" hidden="1">{#N/A,#N/A,FALSE,"т02бд"}</definedName>
    <definedName name="а_2" localSheetId="40" hidden="1">{#N/A,#N/A,FALSE,"т02бд"}</definedName>
    <definedName name="а_2" localSheetId="41" hidden="1">{#N/A,#N/A,FALSE,"т02бд"}</definedName>
    <definedName name="а_2" localSheetId="42" hidden="1">{#N/A,#N/A,FALSE,"т02бд"}</definedName>
    <definedName name="а_2" localSheetId="47" hidden="1">{#N/A,#N/A,FALSE,"т02бд"}</definedName>
    <definedName name="а_2" localSheetId="53" hidden="1">{#N/A,#N/A,FALSE,"т02бд"}</definedName>
    <definedName name="а_2" localSheetId="81" hidden="1">{#N/A,#N/A,FALSE,"т02бд"}</definedName>
    <definedName name="а_2" localSheetId="96" hidden="1">{#N/A,#N/A,FALSE,"т02бд"}</definedName>
    <definedName name="а_2" localSheetId="100" hidden="1">{#N/A,#N/A,FALSE,"т02бд"}</definedName>
    <definedName name="а_2" localSheetId="103" hidden="1">{#N/A,#N/A,FALSE,"т02бд"}</definedName>
    <definedName name="а_2" localSheetId="74" hidden="1">{#N/A,#N/A,FALSE,"т02бд"}</definedName>
    <definedName name="а_2" hidden="1">{#N/A,#N/A,FALSE,"т02бд"}</definedName>
    <definedName name="а_2_1" localSheetId="1" hidden="1">{#N/A,#N/A,FALSE,"т02бд"}</definedName>
    <definedName name="а_2_1" localSheetId="35" hidden="1">{#N/A,#N/A,FALSE,"т02бд"}</definedName>
    <definedName name="а_2_1" localSheetId="36" hidden="1">{#N/A,#N/A,FALSE,"т02бд"}</definedName>
    <definedName name="а_2_1" localSheetId="37" hidden="1">{#N/A,#N/A,FALSE,"т02бд"}</definedName>
    <definedName name="а_2_1" localSheetId="38" hidden="1">{#N/A,#N/A,FALSE,"т02бд"}</definedName>
    <definedName name="а_2_1" localSheetId="39" hidden="1">{#N/A,#N/A,FALSE,"т02бд"}</definedName>
    <definedName name="а_2_1" localSheetId="40" hidden="1">{#N/A,#N/A,FALSE,"т02бд"}</definedName>
    <definedName name="а_2_1" localSheetId="41" hidden="1">{#N/A,#N/A,FALSE,"т02бд"}</definedName>
    <definedName name="а_2_1" localSheetId="42" hidden="1">{#N/A,#N/A,FALSE,"т02бд"}</definedName>
    <definedName name="а_2_1" localSheetId="47" hidden="1">{#N/A,#N/A,FALSE,"т02бд"}</definedName>
    <definedName name="а_2_1" localSheetId="53" hidden="1">{#N/A,#N/A,FALSE,"т02бд"}</definedName>
    <definedName name="а_2_1" localSheetId="81" hidden="1">{#N/A,#N/A,FALSE,"т02бд"}</definedName>
    <definedName name="а_2_1" localSheetId="96" hidden="1">{#N/A,#N/A,FALSE,"т02бд"}</definedName>
    <definedName name="а_2_1" localSheetId="100" hidden="1">{#N/A,#N/A,FALSE,"т02бд"}</definedName>
    <definedName name="а_2_1" localSheetId="103" hidden="1">{#N/A,#N/A,FALSE,"т02бд"}</definedName>
    <definedName name="а_2_1" localSheetId="74" hidden="1">{#N/A,#N/A,FALSE,"т02бд"}</definedName>
    <definedName name="а_2_1" hidden="1">{#N/A,#N/A,FALSE,"т02бд"}</definedName>
    <definedName name="аа" localSheetId="1" hidden="1">{#N/A,#N/A,FALSE,"Лист4"}</definedName>
    <definedName name="аа" localSheetId="35" hidden="1">{#N/A,#N/A,FALSE,"Лист4"}</definedName>
    <definedName name="аа" localSheetId="36" hidden="1">{#N/A,#N/A,FALSE,"Лист4"}</definedName>
    <definedName name="аа" localSheetId="37" hidden="1">{#N/A,#N/A,FALSE,"Лист4"}</definedName>
    <definedName name="аа" localSheetId="38" hidden="1">{#N/A,#N/A,FALSE,"Лист4"}</definedName>
    <definedName name="аа" localSheetId="39" hidden="1">{#N/A,#N/A,FALSE,"Лист4"}</definedName>
    <definedName name="аа" localSheetId="40" hidden="1">{#N/A,#N/A,FALSE,"Лист4"}</definedName>
    <definedName name="аа" localSheetId="41" hidden="1">{#N/A,#N/A,FALSE,"Лист4"}</definedName>
    <definedName name="аа" localSheetId="42" hidden="1">{#N/A,#N/A,FALSE,"Лист4"}</definedName>
    <definedName name="аа" localSheetId="47" hidden="1">{#N/A,#N/A,FALSE,"Лист4"}</definedName>
    <definedName name="аа" localSheetId="53" hidden="1">{#N/A,#N/A,FALSE,"Лист4"}</definedName>
    <definedName name="аа" localSheetId="84" hidden="1">{#N/A,#N/A,FALSE,"Лист4"}</definedName>
    <definedName name="аа" localSheetId="85" hidden="1">{#N/A,#N/A,FALSE,"Лист4"}</definedName>
    <definedName name="аа" localSheetId="76" hidden="1">{#N/A,#N/A,FALSE,"Лист4"}</definedName>
    <definedName name="аа" localSheetId="80" hidden="1">{#N/A,#N/A,FALSE,"Лист4"}</definedName>
    <definedName name="аа" localSheetId="81" hidden="1">{#N/A,#N/A,FALSE,"Лист4"}</definedName>
    <definedName name="аа" localSheetId="82" hidden="1">{#N/A,#N/A,FALSE,"Лист4"}</definedName>
    <definedName name="аа" localSheetId="83" hidden="1">{#N/A,#N/A,FALSE,"Лист4"}</definedName>
    <definedName name="аа" localSheetId="86" hidden="1">{#N/A,#N/A,FALSE,"Лист4"}</definedName>
    <definedName name="аа" localSheetId="95" hidden="1">{#N/A,#N/A,FALSE,"Лист4"}</definedName>
    <definedName name="аа" localSheetId="96" hidden="1">{#N/A,#N/A,FALSE,"Лист4"}</definedName>
    <definedName name="аа" localSheetId="100" hidden="1">{#N/A,#N/A,FALSE,"Лист4"}</definedName>
    <definedName name="аа" localSheetId="102" hidden="1">{#N/A,#N/A,FALSE,"Лист4"}</definedName>
    <definedName name="аа" localSheetId="103" hidden="1">{#N/A,#N/A,FALSE,"Лист4"}</definedName>
    <definedName name="аа" localSheetId="104" hidden="1">{#N/A,#N/A,FALSE,"Лист4"}</definedName>
    <definedName name="аа" localSheetId="105" hidden="1">{#N/A,#N/A,FALSE,"Лист4"}</definedName>
    <definedName name="аа" localSheetId="18" hidden="1">{#N/A,#N/A,FALSE,"Лист4"}</definedName>
    <definedName name="аа" localSheetId="19" hidden="1">{#N/A,#N/A,FALSE,"Лист4"}</definedName>
    <definedName name="аа" localSheetId="74" hidden="1">{#N/A,#N/A,FALSE,"Лист4"}</definedName>
    <definedName name="аа" hidden="1">{#N/A,#N/A,FALSE,"Лист4"}</definedName>
    <definedName name="ааа" localSheetId="1" hidden="1">{#N/A,#N/A,FALSE,"т04"}</definedName>
    <definedName name="ааа" localSheetId="2" hidden="1">{#N/A,#N/A,FALSE,"т04"}</definedName>
    <definedName name="ааа" localSheetId="22" hidden="1">{#N/A,#N/A,FALSE,"т04"}</definedName>
    <definedName name="ааа" localSheetId="26" hidden="1">{#N/A,#N/A,FALSE,"т04"}</definedName>
    <definedName name="ааа" localSheetId="28" hidden="1">{#N/A,#N/A,FALSE,"т04"}</definedName>
    <definedName name="ааа" localSheetId="29" hidden="1">{#N/A,#N/A,FALSE,"т04"}</definedName>
    <definedName name="ааа" localSheetId="35" hidden="1">{#N/A,#N/A,FALSE,"т04"}</definedName>
    <definedName name="ааа" localSheetId="36" hidden="1">{#N/A,#N/A,FALSE,"т04"}</definedName>
    <definedName name="ааа" localSheetId="37" hidden="1">{#N/A,#N/A,FALSE,"т04"}</definedName>
    <definedName name="ааа" localSheetId="38" hidden="1">{#N/A,#N/A,FALSE,"т04"}</definedName>
    <definedName name="ааа" localSheetId="39" hidden="1">{#N/A,#N/A,FALSE,"т04"}</definedName>
    <definedName name="ааа" localSheetId="40" hidden="1">{#N/A,#N/A,FALSE,"т04"}</definedName>
    <definedName name="ааа" localSheetId="41" hidden="1">{#N/A,#N/A,FALSE,"т04"}</definedName>
    <definedName name="ааа" localSheetId="42" hidden="1">{#N/A,#N/A,FALSE,"т04"}</definedName>
    <definedName name="ааа" localSheetId="47" hidden="1">{#N/A,#N/A,FALSE,"т04"}</definedName>
    <definedName name="ааа" localSheetId="53" hidden="1">{#N/A,#N/A,FALSE,"т04"}</definedName>
    <definedName name="ааа" localSheetId="56" hidden="1">{#N/A,#N/A,FALSE,"т04"}</definedName>
    <definedName name="ааа" localSheetId="57" hidden="1">{#N/A,#N/A,FALSE,"т04"}</definedName>
    <definedName name="ааа" localSheetId="58" hidden="1">{#N/A,#N/A,FALSE,"т04"}</definedName>
    <definedName name="ааа" localSheetId="84" hidden="1">{#N/A,#N/A,FALSE,"т04"}</definedName>
    <definedName name="ааа" localSheetId="76" hidden="1">{#N/A,#N/A,FALSE,"т04"}</definedName>
    <definedName name="ааа" localSheetId="78" hidden="1">{#N/A,#N/A,FALSE,"т04"}</definedName>
    <definedName name="ааа" localSheetId="80" hidden="1">{#N/A,#N/A,FALSE,"т04"}</definedName>
    <definedName name="ааа" localSheetId="81" hidden="1">{#N/A,#N/A,FALSE,"т04"}</definedName>
    <definedName name="ааа" localSheetId="82" hidden="1">{#N/A,#N/A,FALSE,"т04"}</definedName>
    <definedName name="ааа" localSheetId="83" hidden="1">{#N/A,#N/A,FALSE,"т04"}</definedName>
    <definedName name="ааа" localSheetId="86" hidden="1">{#N/A,#N/A,FALSE,"т04"}</definedName>
    <definedName name="ааа" localSheetId="95" hidden="1">{#N/A,#N/A,FALSE,"т04"}</definedName>
    <definedName name="ааа" localSheetId="96" hidden="1">{#N/A,#N/A,FALSE,"т04"}</definedName>
    <definedName name="ааа" localSheetId="100" hidden="1">{#N/A,#N/A,FALSE,"т04"}</definedName>
    <definedName name="ааа" localSheetId="102" hidden="1">{#N/A,#N/A,FALSE,"т04"}</definedName>
    <definedName name="ааа" localSheetId="103" hidden="1">{#N/A,#N/A,FALSE,"т04"}</definedName>
    <definedName name="ааа" localSheetId="104" hidden="1">{#N/A,#N/A,FALSE,"т04"}</definedName>
    <definedName name="ааа" localSheetId="18" hidden="1">{#N/A,#N/A,FALSE,"т04"}</definedName>
    <definedName name="ааа" localSheetId="19" hidden="1">{#N/A,#N/A,FALSE,"т04"}</definedName>
    <definedName name="ааа" localSheetId="74" hidden="1">{#N/A,#N/A,FALSE,"т04"}</definedName>
    <definedName name="ааа" hidden="1">{#N/A,#N/A,FALSE,"т04"}</definedName>
    <definedName name="ааа_1" localSheetId="1" hidden="1">{#N/A,#N/A,FALSE,"т04"}</definedName>
    <definedName name="ааа_1" localSheetId="35" hidden="1">{#N/A,#N/A,FALSE,"т04"}</definedName>
    <definedName name="ааа_1" localSheetId="36" hidden="1">{#N/A,#N/A,FALSE,"т04"}</definedName>
    <definedName name="ааа_1" localSheetId="37" hidden="1">{#N/A,#N/A,FALSE,"т04"}</definedName>
    <definedName name="ааа_1" localSheetId="38" hidden="1">{#N/A,#N/A,FALSE,"т04"}</definedName>
    <definedName name="ааа_1" localSheetId="39" hidden="1">{#N/A,#N/A,FALSE,"т04"}</definedName>
    <definedName name="ааа_1" localSheetId="40" hidden="1">{#N/A,#N/A,FALSE,"т04"}</definedName>
    <definedName name="ааа_1" localSheetId="41" hidden="1">{#N/A,#N/A,FALSE,"т04"}</definedName>
    <definedName name="ааа_1" localSheetId="42" hidden="1">{#N/A,#N/A,FALSE,"т04"}</definedName>
    <definedName name="ааа_1" localSheetId="47" hidden="1">{#N/A,#N/A,FALSE,"т04"}</definedName>
    <definedName name="ааа_1" localSheetId="53" hidden="1">{#N/A,#N/A,FALSE,"т04"}</definedName>
    <definedName name="ааа_1" localSheetId="81" hidden="1">{#N/A,#N/A,FALSE,"т04"}</definedName>
    <definedName name="ааа_1" localSheetId="96" hidden="1">{#N/A,#N/A,FALSE,"т04"}</definedName>
    <definedName name="ааа_1" localSheetId="100" hidden="1">{#N/A,#N/A,FALSE,"т04"}</definedName>
    <definedName name="ааа_1" localSheetId="103" hidden="1">{#N/A,#N/A,FALSE,"т04"}</definedName>
    <definedName name="ааа_1" localSheetId="74" hidden="1">{#N/A,#N/A,FALSE,"т04"}</definedName>
    <definedName name="ааа_1" hidden="1">{#N/A,#N/A,FALSE,"т04"}</definedName>
    <definedName name="ааа_2" localSheetId="1" hidden="1">{#N/A,#N/A,FALSE,"т04"}</definedName>
    <definedName name="ааа_2" localSheetId="35" hidden="1">{#N/A,#N/A,FALSE,"т04"}</definedName>
    <definedName name="ааа_2" localSheetId="36" hidden="1">{#N/A,#N/A,FALSE,"т04"}</definedName>
    <definedName name="ааа_2" localSheetId="37" hidden="1">{#N/A,#N/A,FALSE,"т04"}</definedName>
    <definedName name="ааа_2" localSheetId="38" hidden="1">{#N/A,#N/A,FALSE,"т04"}</definedName>
    <definedName name="ааа_2" localSheetId="39" hidden="1">{#N/A,#N/A,FALSE,"т04"}</definedName>
    <definedName name="ааа_2" localSheetId="40" hidden="1">{#N/A,#N/A,FALSE,"т04"}</definedName>
    <definedName name="ааа_2" localSheetId="41" hidden="1">{#N/A,#N/A,FALSE,"т04"}</definedName>
    <definedName name="ааа_2" localSheetId="42" hidden="1">{#N/A,#N/A,FALSE,"т04"}</definedName>
    <definedName name="ааа_2" localSheetId="47" hidden="1">{#N/A,#N/A,FALSE,"т04"}</definedName>
    <definedName name="ааа_2" localSheetId="53" hidden="1">{#N/A,#N/A,FALSE,"т04"}</definedName>
    <definedName name="ааа_2" localSheetId="81" hidden="1">{#N/A,#N/A,FALSE,"т04"}</definedName>
    <definedName name="ааа_2" localSheetId="96" hidden="1">{#N/A,#N/A,FALSE,"т04"}</definedName>
    <definedName name="ааа_2" localSheetId="100" hidden="1">{#N/A,#N/A,FALSE,"т04"}</definedName>
    <definedName name="ааа_2" localSheetId="103" hidden="1">{#N/A,#N/A,FALSE,"т04"}</definedName>
    <definedName name="ааа_2" localSheetId="74" hidden="1">{#N/A,#N/A,FALSE,"т04"}</definedName>
    <definedName name="ааа_2" hidden="1">{#N/A,#N/A,FALSE,"т04"}</definedName>
    <definedName name="аааа" localSheetId="1" hidden="1">{#N/A,#N/A,FALSE,"Лист4"}</definedName>
    <definedName name="аааа" localSheetId="35" hidden="1">{#N/A,#N/A,FALSE,"Лист4"}</definedName>
    <definedName name="аааа" localSheetId="36" hidden="1">{#N/A,#N/A,FALSE,"Лист4"}</definedName>
    <definedName name="аааа" localSheetId="37" hidden="1">{#N/A,#N/A,FALSE,"Лист4"}</definedName>
    <definedName name="аааа" localSheetId="38" hidden="1">{#N/A,#N/A,FALSE,"Лист4"}</definedName>
    <definedName name="аааа" localSheetId="39" hidden="1">{#N/A,#N/A,FALSE,"Лист4"}</definedName>
    <definedName name="аааа" localSheetId="40" hidden="1">{#N/A,#N/A,FALSE,"Лист4"}</definedName>
    <definedName name="аааа" localSheetId="41" hidden="1">{#N/A,#N/A,FALSE,"Лист4"}</definedName>
    <definedName name="аааа" localSheetId="42" hidden="1">{#N/A,#N/A,FALSE,"Лист4"}</definedName>
    <definedName name="аааа" localSheetId="47" hidden="1">{#N/A,#N/A,FALSE,"Лист4"}</definedName>
    <definedName name="аааа" localSheetId="53" hidden="1">{#N/A,#N/A,FALSE,"Лист4"}</definedName>
    <definedName name="аааа" localSheetId="84" hidden="1">{#N/A,#N/A,FALSE,"Лист4"}</definedName>
    <definedName name="аааа" localSheetId="85" hidden="1">{#N/A,#N/A,FALSE,"Лист4"}</definedName>
    <definedName name="аааа" localSheetId="76" hidden="1">{#N/A,#N/A,FALSE,"Лист4"}</definedName>
    <definedName name="аааа" localSheetId="80" hidden="1">{#N/A,#N/A,FALSE,"Лист4"}</definedName>
    <definedName name="аааа" localSheetId="81" hidden="1">{#N/A,#N/A,FALSE,"Лист4"}</definedName>
    <definedName name="аааа" localSheetId="82" hidden="1">{#N/A,#N/A,FALSE,"Лист4"}</definedName>
    <definedName name="аааа" localSheetId="83" hidden="1">{#N/A,#N/A,FALSE,"Лист4"}</definedName>
    <definedName name="аааа" localSheetId="86" hidden="1">{#N/A,#N/A,FALSE,"Лист4"}</definedName>
    <definedName name="аааа" localSheetId="95" hidden="1">{#N/A,#N/A,FALSE,"Лист4"}</definedName>
    <definedName name="аааа" localSheetId="96" hidden="1">{#N/A,#N/A,FALSE,"Лист4"}</definedName>
    <definedName name="аааа" localSheetId="100" hidden="1">{#N/A,#N/A,FALSE,"Лист4"}</definedName>
    <definedName name="аааа" localSheetId="102" hidden="1">{#N/A,#N/A,FALSE,"Лист4"}</definedName>
    <definedName name="аааа" localSheetId="103" hidden="1">{#N/A,#N/A,FALSE,"Лист4"}</definedName>
    <definedName name="аааа" localSheetId="104" hidden="1">{#N/A,#N/A,FALSE,"Лист4"}</definedName>
    <definedName name="аааа" localSheetId="105" hidden="1">{#N/A,#N/A,FALSE,"Лист4"}</definedName>
    <definedName name="аааа" localSheetId="18" hidden="1">{#N/A,#N/A,FALSE,"Лист4"}</definedName>
    <definedName name="аааа" localSheetId="19" hidden="1">{#N/A,#N/A,FALSE,"Лист4"}</definedName>
    <definedName name="аааа" localSheetId="74" hidden="1">{#N/A,#N/A,FALSE,"Лист4"}</definedName>
    <definedName name="аааа" hidden="1">{#N/A,#N/A,FALSE,"Лист4"}</definedName>
    <definedName name="ааааа" localSheetId="1" hidden="1">{#N/A,#N/A,FALSE,"Лист4"}</definedName>
    <definedName name="ааааа" localSheetId="35" hidden="1">{#N/A,#N/A,FALSE,"Лист4"}</definedName>
    <definedName name="ааааа" localSheetId="36" hidden="1">{#N/A,#N/A,FALSE,"Лист4"}</definedName>
    <definedName name="ааааа" localSheetId="37" hidden="1">{#N/A,#N/A,FALSE,"Лист4"}</definedName>
    <definedName name="ааааа" localSheetId="38" hidden="1">{#N/A,#N/A,FALSE,"Лист4"}</definedName>
    <definedName name="ааааа" localSheetId="39" hidden="1">{#N/A,#N/A,FALSE,"Лист4"}</definedName>
    <definedName name="ааааа" localSheetId="40" hidden="1">{#N/A,#N/A,FALSE,"Лист4"}</definedName>
    <definedName name="ааааа" localSheetId="41" hidden="1">{#N/A,#N/A,FALSE,"Лист4"}</definedName>
    <definedName name="ааааа" localSheetId="42" hidden="1">{#N/A,#N/A,FALSE,"Лист4"}</definedName>
    <definedName name="ааааа" localSheetId="47" hidden="1">{#N/A,#N/A,FALSE,"Лист4"}</definedName>
    <definedName name="ааааа" localSheetId="53" hidden="1">{#N/A,#N/A,FALSE,"Лист4"}</definedName>
    <definedName name="ааааа" localSheetId="84" hidden="1">{#N/A,#N/A,FALSE,"Лист4"}</definedName>
    <definedName name="ааааа" localSheetId="85" hidden="1">{#N/A,#N/A,FALSE,"Лист4"}</definedName>
    <definedName name="ааааа" localSheetId="76" hidden="1">{#N/A,#N/A,FALSE,"Лист4"}</definedName>
    <definedName name="ааааа" localSheetId="80" hidden="1">{#N/A,#N/A,FALSE,"Лист4"}</definedName>
    <definedName name="ааааа" localSheetId="81" hidden="1">{#N/A,#N/A,FALSE,"Лист4"}</definedName>
    <definedName name="ааааа" localSheetId="82" hidden="1">{#N/A,#N/A,FALSE,"Лист4"}</definedName>
    <definedName name="ааааа" localSheetId="83" hidden="1">{#N/A,#N/A,FALSE,"Лист4"}</definedName>
    <definedName name="ааааа" localSheetId="86" hidden="1">{#N/A,#N/A,FALSE,"Лист4"}</definedName>
    <definedName name="ааааа" localSheetId="95" hidden="1">{#N/A,#N/A,FALSE,"Лист4"}</definedName>
    <definedName name="ааааа" localSheetId="96" hidden="1">{#N/A,#N/A,FALSE,"Лист4"}</definedName>
    <definedName name="ааааа" localSheetId="100" hidden="1">{#N/A,#N/A,FALSE,"Лист4"}</definedName>
    <definedName name="ааааа" localSheetId="102" hidden="1">{#N/A,#N/A,FALSE,"Лист4"}</definedName>
    <definedName name="ааааа" localSheetId="103" hidden="1">{#N/A,#N/A,FALSE,"Лист4"}</definedName>
    <definedName name="ааааа" localSheetId="104" hidden="1">{#N/A,#N/A,FALSE,"Лист4"}</definedName>
    <definedName name="ааааа" localSheetId="105" hidden="1">{#N/A,#N/A,FALSE,"Лист4"}</definedName>
    <definedName name="ааааа" localSheetId="18" hidden="1">{#N/A,#N/A,FALSE,"Лист4"}</definedName>
    <definedName name="ааааа" localSheetId="19" hidden="1">{#N/A,#N/A,FALSE,"Лист4"}</definedName>
    <definedName name="ааааа" localSheetId="74"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35" hidden="1">{"BOP_TAB",#N/A,FALSE,"N";"MIDTERM_TAB",#N/A,FALSE,"O";"FUND_CRED",#N/A,FALSE,"P";"DEBT_TAB1",#N/A,FALSE,"Q";"DEBT_TAB2",#N/A,FALSE,"Q";"FORFIN_TAB1",#N/A,FALSE,"R";"FORFIN_TAB2",#N/A,FALSE,"R";"BOP_ANALY",#N/A,FALSE,"U"}</definedName>
    <definedName name="ААААААААААААААААА" localSheetId="36" hidden="1">{"BOP_TAB",#N/A,FALSE,"N";"MIDTERM_TAB",#N/A,FALSE,"O";"FUND_CRED",#N/A,FALSE,"P";"DEBT_TAB1",#N/A,FALSE,"Q";"DEBT_TAB2",#N/A,FALSE,"Q";"FORFIN_TAB1",#N/A,FALSE,"R";"FORFIN_TAB2",#N/A,FALSE,"R";"BOP_ANALY",#N/A,FALSE,"U"}</definedName>
    <definedName name="ААААААААААААААААА" localSheetId="37" hidden="1">{"BOP_TAB",#N/A,FALSE,"N";"MIDTERM_TAB",#N/A,FALSE,"O";"FUND_CRED",#N/A,FALSE,"P";"DEBT_TAB1",#N/A,FALSE,"Q";"DEBT_TAB2",#N/A,FALSE,"Q";"FORFIN_TAB1",#N/A,FALSE,"R";"FORFIN_TAB2",#N/A,FALSE,"R";"BOP_ANALY",#N/A,FALSE,"U"}</definedName>
    <definedName name="ААААААААААААААААА" localSheetId="38" hidden="1">{"BOP_TAB",#N/A,FALSE,"N";"MIDTERM_TAB",#N/A,FALSE,"O";"FUND_CRED",#N/A,FALSE,"P";"DEBT_TAB1",#N/A,FALSE,"Q";"DEBT_TAB2",#N/A,FALSE,"Q";"FORFIN_TAB1",#N/A,FALSE,"R";"FORFIN_TAB2",#N/A,FALSE,"R";"BOP_ANALY",#N/A,FALSE,"U"}</definedName>
    <definedName name="ААААААААААААААААА" localSheetId="39" hidden="1">{"BOP_TAB",#N/A,FALSE,"N";"MIDTERM_TAB",#N/A,FALSE,"O";"FUND_CRED",#N/A,FALSE,"P";"DEBT_TAB1",#N/A,FALSE,"Q";"DEBT_TAB2",#N/A,FALSE,"Q";"FORFIN_TAB1",#N/A,FALSE,"R";"FORFIN_TAB2",#N/A,FALSE,"R";"BOP_ANALY",#N/A,FALSE,"U"}</definedName>
    <definedName name="ААААААААААААААААА" localSheetId="40" hidden="1">{"BOP_TAB",#N/A,FALSE,"N";"MIDTERM_TAB",#N/A,FALSE,"O";"FUND_CRED",#N/A,FALSE,"P";"DEBT_TAB1",#N/A,FALSE,"Q";"DEBT_TAB2",#N/A,FALSE,"Q";"FORFIN_TAB1",#N/A,FALSE,"R";"FORFIN_TAB2",#N/A,FALSE,"R";"BOP_ANALY",#N/A,FALSE,"U"}</definedName>
    <definedName name="ААААААААААААААААА" localSheetId="41" hidden="1">{"BOP_TAB",#N/A,FALSE,"N";"MIDTERM_TAB",#N/A,FALSE,"O";"FUND_CRED",#N/A,FALSE,"P";"DEBT_TAB1",#N/A,FALSE,"Q";"DEBT_TAB2",#N/A,FALSE,"Q";"FORFIN_TAB1",#N/A,FALSE,"R";"FORFIN_TAB2",#N/A,FALSE,"R";"BOP_ANALY",#N/A,FALSE,"U"}</definedName>
    <definedName name="ААААААААААААААААА" localSheetId="42" hidden="1">{"BOP_TAB",#N/A,FALSE,"N";"MIDTERM_TAB",#N/A,FALSE,"O";"FUND_CRED",#N/A,FALSE,"P";"DEBT_TAB1",#N/A,FALSE,"Q";"DEBT_TAB2",#N/A,FALSE,"Q";"FORFIN_TAB1",#N/A,FALSE,"R";"FORFIN_TAB2",#N/A,FALSE,"R";"BOP_ANALY",#N/A,FALSE,"U"}</definedName>
    <definedName name="ААААААААААААААААА" localSheetId="47" hidden="1">{"BOP_TAB",#N/A,FALSE,"N";"MIDTERM_TAB",#N/A,FALSE,"O";"FUND_CRED",#N/A,FALSE,"P";"DEBT_TAB1",#N/A,FALSE,"Q";"DEBT_TAB2",#N/A,FALSE,"Q";"FORFIN_TAB1",#N/A,FALSE,"R";"FORFIN_TAB2",#N/A,FALSE,"R";"BOP_ANALY",#N/A,FALSE,"U"}</definedName>
    <definedName name="ААААААААААААААААА" localSheetId="53" hidden="1">{"BOP_TAB",#N/A,FALSE,"N";"MIDTERM_TAB",#N/A,FALSE,"O";"FUND_CRED",#N/A,FALSE,"P";"DEBT_TAB1",#N/A,FALSE,"Q";"DEBT_TAB2",#N/A,FALSE,"Q";"FORFIN_TAB1",#N/A,FALSE,"R";"FORFIN_TAB2",#N/A,FALSE,"R";"BOP_ANALY",#N/A,FALSE,"U"}</definedName>
    <definedName name="ААААААААААААААААА" localSheetId="81" hidden="1">{"BOP_TAB",#N/A,FALSE,"N";"MIDTERM_TAB",#N/A,FALSE,"O";"FUND_CRED",#N/A,FALSE,"P";"DEBT_TAB1",#N/A,FALSE,"Q";"DEBT_TAB2",#N/A,FALSE,"Q";"FORFIN_TAB1",#N/A,FALSE,"R";"FORFIN_TAB2",#N/A,FALSE,"R";"BOP_ANALY",#N/A,FALSE,"U"}</definedName>
    <definedName name="ААААААААААААААААА" localSheetId="96" hidden="1">{"BOP_TAB",#N/A,FALSE,"N";"MIDTERM_TAB",#N/A,FALSE,"O";"FUND_CRED",#N/A,FALSE,"P";"DEBT_TAB1",#N/A,FALSE,"Q";"DEBT_TAB2",#N/A,FALSE,"Q";"FORFIN_TAB1",#N/A,FALSE,"R";"FORFIN_TAB2",#N/A,FALSE,"R";"BOP_ANALY",#N/A,FALSE,"U"}</definedName>
    <definedName name="ААААААААААААААААА" localSheetId="100" hidden="1">{"BOP_TAB",#N/A,FALSE,"N";"MIDTERM_TAB",#N/A,FALSE,"O";"FUND_CRED",#N/A,FALSE,"P";"DEBT_TAB1",#N/A,FALSE,"Q";"DEBT_TAB2",#N/A,FALSE,"Q";"FORFIN_TAB1",#N/A,FALSE,"R";"FORFIN_TAB2",#N/A,FALSE,"R";"BOP_ANALY",#N/A,FALSE,"U"}</definedName>
    <definedName name="ААААААААААААААААА" localSheetId="103" hidden="1">{"BOP_TAB",#N/A,FALSE,"N";"MIDTERM_TAB",#N/A,FALSE,"O";"FUND_CRED",#N/A,FALSE,"P";"DEBT_TAB1",#N/A,FALSE,"Q";"DEBT_TAB2",#N/A,FALSE,"Q";"FORFIN_TAB1",#N/A,FALSE,"R";"FORFIN_TAB2",#N/A,FALSE,"R";"BOP_ANALY",#N/A,FALSE,"U"}</definedName>
    <definedName name="ААААААААААААААААА" localSheetId="74"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35" hidden="1">{"BOP_TAB",#N/A,FALSE,"N";"MIDTERM_TAB",#N/A,FALSE,"O";"FUND_CRED",#N/A,FALSE,"P";"DEBT_TAB1",#N/A,FALSE,"Q";"DEBT_TAB2",#N/A,FALSE,"Q";"FORFIN_TAB1",#N/A,FALSE,"R";"FORFIN_TAB2",#N/A,FALSE,"R";"BOP_ANALY",#N/A,FALSE,"U"}</definedName>
    <definedName name="ААААААААААААААААА_1" localSheetId="36" hidden="1">{"BOP_TAB",#N/A,FALSE,"N";"MIDTERM_TAB",#N/A,FALSE,"O";"FUND_CRED",#N/A,FALSE,"P";"DEBT_TAB1",#N/A,FALSE,"Q";"DEBT_TAB2",#N/A,FALSE,"Q";"FORFIN_TAB1",#N/A,FALSE,"R";"FORFIN_TAB2",#N/A,FALSE,"R";"BOP_ANALY",#N/A,FALSE,"U"}</definedName>
    <definedName name="ААААААААААААААААА_1" localSheetId="37" hidden="1">{"BOP_TAB",#N/A,FALSE,"N";"MIDTERM_TAB",#N/A,FALSE,"O";"FUND_CRED",#N/A,FALSE,"P";"DEBT_TAB1",#N/A,FALSE,"Q";"DEBT_TAB2",#N/A,FALSE,"Q";"FORFIN_TAB1",#N/A,FALSE,"R";"FORFIN_TAB2",#N/A,FALSE,"R";"BOP_ANALY",#N/A,FALSE,"U"}</definedName>
    <definedName name="ААААААААААААААААА_1" localSheetId="38" hidden="1">{"BOP_TAB",#N/A,FALSE,"N";"MIDTERM_TAB",#N/A,FALSE,"O";"FUND_CRED",#N/A,FALSE,"P";"DEBT_TAB1",#N/A,FALSE,"Q";"DEBT_TAB2",#N/A,FALSE,"Q";"FORFIN_TAB1",#N/A,FALSE,"R";"FORFIN_TAB2",#N/A,FALSE,"R";"BOP_ANALY",#N/A,FALSE,"U"}</definedName>
    <definedName name="ААААААААААААААААА_1" localSheetId="39" hidden="1">{"BOP_TAB",#N/A,FALSE,"N";"MIDTERM_TAB",#N/A,FALSE,"O";"FUND_CRED",#N/A,FALSE,"P";"DEBT_TAB1",#N/A,FALSE,"Q";"DEBT_TAB2",#N/A,FALSE,"Q";"FORFIN_TAB1",#N/A,FALSE,"R";"FORFIN_TAB2",#N/A,FALSE,"R";"BOP_ANALY",#N/A,FALSE,"U"}</definedName>
    <definedName name="ААААААААААААААААА_1" localSheetId="40" hidden="1">{"BOP_TAB",#N/A,FALSE,"N";"MIDTERM_TAB",#N/A,FALSE,"O";"FUND_CRED",#N/A,FALSE,"P";"DEBT_TAB1",#N/A,FALSE,"Q";"DEBT_TAB2",#N/A,FALSE,"Q";"FORFIN_TAB1",#N/A,FALSE,"R";"FORFIN_TAB2",#N/A,FALSE,"R";"BOP_ANALY",#N/A,FALSE,"U"}</definedName>
    <definedName name="ААААААААААААААААА_1" localSheetId="41" hidden="1">{"BOP_TAB",#N/A,FALSE,"N";"MIDTERM_TAB",#N/A,FALSE,"O";"FUND_CRED",#N/A,FALSE,"P";"DEBT_TAB1",#N/A,FALSE,"Q";"DEBT_TAB2",#N/A,FALSE,"Q";"FORFIN_TAB1",#N/A,FALSE,"R";"FORFIN_TAB2",#N/A,FALSE,"R";"BOP_ANALY",#N/A,FALSE,"U"}</definedName>
    <definedName name="ААААААААААААААААА_1" localSheetId="42" hidden="1">{"BOP_TAB",#N/A,FALSE,"N";"MIDTERM_TAB",#N/A,FALSE,"O";"FUND_CRED",#N/A,FALSE,"P";"DEBT_TAB1",#N/A,FALSE,"Q";"DEBT_TAB2",#N/A,FALSE,"Q";"FORFIN_TAB1",#N/A,FALSE,"R";"FORFIN_TAB2",#N/A,FALSE,"R";"BOP_ANALY",#N/A,FALSE,"U"}</definedName>
    <definedName name="ААААААААААААААААА_1" localSheetId="47" hidden="1">{"BOP_TAB",#N/A,FALSE,"N";"MIDTERM_TAB",#N/A,FALSE,"O";"FUND_CRED",#N/A,FALSE,"P";"DEBT_TAB1",#N/A,FALSE,"Q";"DEBT_TAB2",#N/A,FALSE,"Q";"FORFIN_TAB1",#N/A,FALSE,"R";"FORFIN_TAB2",#N/A,FALSE,"R";"BOP_ANALY",#N/A,FALSE,"U"}</definedName>
    <definedName name="ААААААААААААААААА_1" localSheetId="53" hidden="1">{"BOP_TAB",#N/A,FALSE,"N";"MIDTERM_TAB",#N/A,FALSE,"O";"FUND_CRED",#N/A,FALSE,"P";"DEBT_TAB1",#N/A,FALSE,"Q";"DEBT_TAB2",#N/A,FALSE,"Q";"FORFIN_TAB1",#N/A,FALSE,"R";"FORFIN_TAB2",#N/A,FALSE,"R";"BOP_ANALY",#N/A,FALSE,"U"}</definedName>
    <definedName name="ААААААААААААААААА_1" localSheetId="81" hidden="1">{"BOP_TAB",#N/A,FALSE,"N";"MIDTERM_TAB",#N/A,FALSE,"O";"FUND_CRED",#N/A,FALSE,"P";"DEBT_TAB1",#N/A,FALSE,"Q";"DEBT_TAB2",#N/A,FALSE,"Q";"FORFIN_TAB1",#N/A,FALSE,"R";"FORFIN_TAB2",#N/A,FALSE,"R";"BOP_ANALY",#N/A,FALSE,"U"}</definedName>
    <definedName name="ААААААААААААААААА_1" localSheetId="96" hidden="1">{"BOP_TAB",#N/A,FALSE,"N";"MIDTERM_TAB",#N/A,FALSE,"O";"FUND_CRED",#N/A,FALSE,"P";"DEBT_TAB1",#N/A,FALSE,"Q";"DEBT_TAB2",#N/A,FALSE,"Q";"FORFIN_TAB1",#N/A,FALSE,"R";"FORFIN_TAB2",#N/A,FALSE,"R";"BOP_ANALY",#N/A,FALSE,"U"}</definedName>
    <definedName name="ААААААААААААААААА_1" localSheetId="100" hidden="1">{"BOP_TAB",#N/A,FALSE,"N";"MIDTERM_TAB",#N/A,FALSE,"O";"FUND_CRED",#N/A,FALSE,"P";"DEBT_TAB1",#N/A,FALSE,"Q";"DEBT_TAB2",#N/A,FALSE,"Q";"FORFIN_TAB1",#N/A,FALSE,"R";"FORFIN_TAB2",#N/A,FALSE,"R";"BOP_ANALY",#N/A,FALSE,"U"}</definedName>
    <definedName name="ААААААААААААААААА_1" localSheetId="103" hidden="1">{"BOP_TAB",#N/A,FALSE,"N";"MIDTERM_TAB",#N/A,FALSE,"O";"FUND_CRED",#N/A,FALSE,"P";"DEBT_TAB1",#N/A,FALSE,"Q";"DEBT_TAB2",#N/A,FALSE,"Q";"FORFIN_TAB1",#N/A,FALSE,"R";"FORFIN_TAB2",#N/A,FALSE,"R";"BOP_ANALY",#N/A,FALSE,"U"}</definedName>
    <definedName name="ААААААААААААААААА_1" localSheetId="74"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35" hidden="1">{"BOP_TAB",#N/A,FALSE,"N";"MIDTERM_TAB",#N/A,FALSE,"O";"FUND_CRED",#N/A,FALSE,"P";"DEBT_TAB1",#N/A,FALSE,"Q";"DEBT_TAB2",#N/A,FALSE,"Q";"FORFIN_TAB1",#N/A,FALSE,"R";"FORFIN_TAB2",#N/A,FALSE,"R";"BOP_ANALY",#N/A,FALSE,"U"}</definedName>
    <definedName name="ААААААААААААААААА_2" localSheetId="36" hidden="1">{"BOP_TAB",#N/A,FALSE,"N";"MIDTERM_TAB",#N/A,FALSE,"O";"FUND_CRED",#N/A,FALSE,"P";"DEBT_TAB1",#N/A,FALSE,"Q";"DEBT_TAB2",#N/A,FALSE,"Q";"FORFIN_TAB1",#N/A,FALSE,"R";"FORFIN_TAB2",#N/A,FALSE,"R";"BOP_ANALY",#N/A,FALSE,"U"}</definedName>
    <definedName name="ААААААААААААААААА_2" localSheetId="37" hidden="1">{"BOP_TAB",#N/A,FALSE,"N";"MIDTERM_TAB",#N/A,FALSE,"O";"FUND_CRED",#N/A,FALSE,"P";"DEBT_TAB1",#N/A,FALSE,"Q";"DEBT_TAB2",#N/A,FALSE,"Q";"FORFIN_TAB1",#N/A,FALSE,"R";"FORFIN_TAB2",#N/A,FALSE,"R";"BOP_ANALY",#N/A,FALSE,"U"}</definedName>
    <definedName name="ААААААААААААААААА_2" localSheetId="38" hidden="1">{"BOP_TAB",#N/A,FALSE,"N";"MIDTERM_TAB",#N/A,FALSE,"O";"FUND_CRED",#N/A,FALSE,"P";"DEBT_TAB1",#N/A,FALSE,"Q";"DEBT_TAB2",#N/A,FALSE,"Q";"FORFIN_TAB1",#N/A,FALSE,"R";"FORFIN_TAB2",#N/A,FALSE,"R";"BOP_ANALY",#N/A,FALSE,"U"}</definedName>
    <definedName name="ААААААААААААААААА_2" localSheetId="39" hidden="1">{"BOP_TAB",#N/A,FALSE,"N";"MIDTERM_TAB",#N/A,FALSE,"O";"FUND_CRED",#N/A,FALSE,"P";"DEBT_TAB1",#N/A,FALSE,"Q";"DEBT_TAB2",#N/A,FALSE,"Q";"FORFIN_TAB1",#N/A,FALSE,"R";"FORFIN_TAB2",#N/A,FALSE,"R";"BOP_ANALY",#N/A,FALSE,"U"}</definedName>
    <definedName name="ААААААААААААААААА_2" localSheetId="40" hidden="1">{"BOP_TAB",#N/A,FALSE,"N";"MIDTERM_TAB",#N/A,FALSE,"O";"FUND_CRED",#N/A,FALSE,"P";"DEBT_TAB1",#N/A,FALSE,"Q";"DEBT_TAB2",#N/A,FALSE,"Q";"FORFIN_TAB1",#N/A,FALSE,"R";"FORFIN_TAB2",#N/A,FALSE,"R";"BOP_ANALY",#N/A,FALSE,"U"}</definedName>
    <definedName name="ААААААААААААААААА_2" localSheetId="41" hidden="1">{"BOP_TAB",#N/A,FALSE,"N";"MIDTERM_TAB",#N/A,FALSE,"O";"FUND_CRED",#N/A,FALSE,"P";"DEBT_TAB1",#N/A,FALSE,"Q";"DEBT_TAB2",#N/A,FALSE,"Q";"FORFIN_TAB1",#N/A,FALSE,"R";"FORFIN_TAB2",#N/A,FALSE,"R";"BOP_ANALY",#N/A,FALSE,"U"}</definedName>
    <definedName name="ААААААААААААААААА_2" localSheetId="42" hidden="1">{"BOP_TAB",#N/A,FALSE,"N";"MIDTERM_TAB",#N/A,FALSE,"O";"FUND_CRED",#N/A,FALSE,"P";"DEBT_TAB1",#N/A,FALSE,"Q";"DEBT_TAB2",#N/A,FALSE,"Q";"FORFIN_TAB1",#N/A,FALSE,"R";"FORFIN_TAB2",#N/A,FALSE,"R";"BOP_ANALY",#N/A,FALSE,"U"}</definedName>
    <definedName name="ААААААААААААААААА_2" localSheetId="47" hidden="1">{"BOP_TAB",#N/A,FALSE,"N";"MIDTERM_TAB",#N/A,FALSE,"O";"FUND_CRED",#N/A,FALSE,"P";"DEBT_TAB1",#N/A,FALSE,"Q";"DEBT_TAB2",#N/A,FALSE,"Q";"FORFIN_TAB1",#N/A,FALSE,"R";"FORFIN_TAB2",#N/A,FALSE,"R";"BOP_ANALY",#N/A,FALSE,"U"}</definedName>
    <definedName name="ААААААААААААААААА_2" localSheetId="53" hidden="1">{"BOP_TAB",#N/A,FALSE,"N";"MIDTERM_TAB",#N/A,FALSE,"O";"FUND_CRED",#N/A,FALSE,"P";"DEBT_TAB1",#N/A,FALSE,"Q";"DEBT_TAB2",#N/A,FALSE,"Q";"FORFIN_TAB1",#N/A,FALSE,"R";"FORFIN_TAB2",#N/A,FALSE,"R";"BOP_ANALY",#N/A,FALSE,"U"}</definedName>
    <definedName name="ААААААААААААААААА_2" localSheetId="81" hidden="1">{"BOP_TAB",#N/A,FALSE,"N";"MIDTERM_TAB",#N/A,FALSE,"O";"FUND_CRED",#N/A,FALSE,"P";"DEBT_TAB1",#N/A,FALSE,"Q";"DEBT_TAB2",#N/A,FALSE,"Q";"FORFIN_TAB1",#N/A,FALSE,"R";"FORFIN_TAB2",#N/A,FALSE,"R";"BOP_ANALY",#N/A,FALSE,"U"}</definedName>
    <definedName name="ААААААААААААААААА_2" localSheetId="96" hidden="1">{"BOP_TAB",#N/A,FALSE,"N";"MIDTERM_TAB",#N/A,FALSE,"O";"FUND_CRED",#N/A,FALSE,"P";"DEBT_TAB1",#N/A,FALSE,"Q";"DEBT_TAB2",#N/A,FALSE,"Q";"FORFIN_TAB1",#N/A,FALSE,"R";"FORFIN_TAB2",#N/A,FALSE,"R";"BOP_ANALY",#N/A,FALSE,"U"}</definedName>
    <definedName name="ААААААААААААААААА_2" localSheetId="100" hidden="1">{"BOP_TAB",#N/A,FALSE,"N";"MIDTERM_TAB",#N/A,FALSE,"O";"FUND_CRED",#N/A,FALSE,"P";"DEBT_TAB1",#N/A,FALSE,"Q";"DEBT_TAB2",#N/A,FALSE,"Q";"FORFIN_TAB1",#N/A,FALSE,"R";"FORFIN_TAB2",#N/A,FALSE,"R";"BOP_ANALY",#N/A,FALSE,"U"}</definedName>
    <definedName name="ААААААААААААААААА_2" localSheetId="103" hidden="1">{"BOP_TAB",#N/A,FALSE,"N";"MIDTERM_TAB",#N/A,FALSE,"O";"FUND_CRED",#N/A,FALSE,"P";"DEBT_TAB1",#N/A,FALSE,"Q";"DEBT_TAB2",#N/A,FALSE,"Q";"FORFIN_TAB1",#N/A,FALSE,"R";"FORFIN_TAB2",#N/A,FALSE,"R";"BOP_ANALY",#N/A,FALSE,"U"}</definedName>
    <definedName name="ААААААААААААААААА_2" localSheetId="74"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35" hidden="1">{"WEO",#N/A,FALSE,"T"}</definedName>
    <definedName name="ААААААААААААААААААААААААААААААААА" localSheetId="36" hidden="1">{"WEO",#N/A,FALSE,"T"}</definedName>
    <definedName name="ААААААААААААААААААААААААААААААААА" localSheetId="37" hidden="1">{"WEO",#N/A,FALSE,"T"}</definedName>
    <definedName name="ААААААААААААААААААААААААААААААААА" localSheetId="38" hidden="1">{"WEO",#N/A,FALSE,"T"}</definedName>
    <definedName name="ААААААААААААААААААААААААААААААААА" localSheetId="39" hidden="1">{"WEO",#N/A,FALSE,"T"}</definedName>
    <definedName name="ААААААААААААААААААААААААААААААААА" localSheetId="40" hidden="1">{"WEO",#N/A,FALSE,"T"}</definedName>
    <definedName name="ААААААААААААААААААААААААААААААААА" localSheetId="41" hidden="1">{"WEO",#N/A,FALSE,"T"}</definedName>
    <definedName name="ААААААААААААААААААААААААААААААААА" localSheetId="42" hidden="1">{"WEO",#N/A,FALSE,"T"}</definedName>
    <definedName name="ААААААААААААААААААААААААААААААААА" localSheetId="47" hidden="1">{"WEO",#N/A,FALSE,"T"}</definedName>
    <definedName name="ААААААААААААААААААААААААААААААААА" localSheetId="53" hidden="1">{"WEO",#N/A,FALSE,"T"}</definedName>
    <definedName name="ААААААААААААААААААААААААААААААААА" localSheetId="81" hidden="1">{"WEO",#N/A,FALSE,"T"}</definedName>
    <definedName name="ААААААААААААААААААААААААААААААААА" localSheetId="96" hidden="1">{"WEO",#N/A,FALSE,"T"}</definedName>
    <definedName name="ААААААААААААААААААААААААААААААААА" localSheetId="100" hidden="1">{"WEO",#N/A,FALSE,"T"}</definedName>
    <definedName name="ААААААААААААААААААААААААААААААААА" localSheetId="103" hidden="1">{"WEO",#N/A,FALSE,"T"}</definedName>
    <definedName name="ААААААААААААААААААААААААААААААААА" localSheetId="74"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35" hidden="1">{"WEO",#N/A,FALSE,"T"}</definedName>
    <definedName name="ААААААААААААААААААААААААААААААААА_1" localSheetId="36" hidden="1">{"WEO",#N/A,FALSE,"T"}</definedName>
    <definedName name="ААААААААААААААААААААААААААААААААА_1" localSheetId="37" hidden="1">{"WEO",#N/A,FALSE,"T"}</definedName>
    <definedName name="ААААААААААААААААААААААААААААААААА_1" localSheetId="38" hidden="1">{"WEO",#N/A,FALSE,"T"}</definedName>
    <definedName name="ААААААААААААААААААААААААААААААААА_1" localSheetId="39" hidden="1">{"WEO",#N/A,FALSE,"T"}</definedName>
    <definedName name="ААААААААААААААААААААААААААААААААА_1" localSheetId="40" hidden="1">{"WEO",#N/A,FALSE,"T"}</definedName>
    <definedName name="ААААААААААААААААААААААААААААААААА_1" localSheetId="41" hidden="1">{"WEO",#N/A,FALSE,"T"}</definedName>
    <definedName name="ААААААААААААААААААААААААААААААААА_1" localSheetId="42" hidden="1">{"WEO",#N/A,FALSE,"T"}</definedName>
    <definedName name="ААААААААААААААААААААААААААААААААА_1" localSheetId="47" hidden="1">{"WEO",#N/A,FALSE,"T"}</definedName>
    <definedName name="ААААААААААААААААААААААААААААААААА_1" localSheetId="53" hidden="1">{"WEO",#N/A,FALSE,"T"}</definedName>
    <definedName name="ААААААААААААААААААААААААААААААААА_1" localSheetId="81" hidden="1">{"WEO",#N/A,FALSE,"T"}</definedName>
    <definedName name="ААААААААААААААААААААААААААААААААА_1" localSheetId="96" hidden="1">{"WEO",#N/A,FALSE,"T"}</definedName>
    <definedName name="ААААААААААААААААААААААААААААААААА_1" localSheetId="100" hidden="1">{"WEO",#N/A,FALSE,"T"}</definedName>
    <definedName name="ААААААААААААААААААААААААААААААААА_1" localSheetId="103" hidden="1">{"WEO",#N/A,FALSE,"T"}</definedName>
    <definedName name="ААААААААААААААААААААААААААААААААА_1" localSheetId="74"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35" hidden="1">{"WEO",#N/A,FALSE,"T"}</definedName>
    <definedName name="ААААААААААААААААААААААААААААААААА_2" localSheetId="36" hidden="1">{"WEO",#N/A,FALSE,"T"}</definedName>
    <definedName name="ААААААААААААААААААААААААААААААААА_2" localSheetId="37" hidden="1">{"WEO",#N/A,FALSE,"T"}</definedName>
    <definedName name="ААААААААААААААААААААААААААААААААА_2" localSheetId="38" hidden="1">{"WEO",#N/A,FALSE,"T"}</definedName>
    <definedName name="ААААААААААААААААААААААААААААААААА_2" localSheetId="39" hidden="1">{"WEO",#N/A,FALSE,"T"}</definedName>
    <definedName name="ААААААААААААААААААААААААААААААААА_2" localSheetId="40" hidden="1">{"WEO",#N/A,FALSE,"T"}</definedName>
    <definedName name="ААААААААААААААААААААААААААААААААА_2" localSheetId="41" hidden="1">{"WEO",#N/A,FALSE,"T"}</definedName>
    <definedName name="ААААААААААААААААААААААААААААААААА_2" localSheetId="42" hidden="1">{"WEO",#N/A,FALSE,"T"}</definedName>
    <definedName name="ААААААААААААААААААААААААААААААААА_2" localSheetId="47" hidden="1">{"WEO",#N/A,FALSE,"T"}</definedName>
    <definedName name="ААААААААААААААААААААААААААААААААА_2" localSheetId="53" hidden="1">{"WEO",#N/A,FALSE,"T"}</definedName>
    <definedName name="ААААААААААААААААААААААААААААААААА_2" localSheetId="81" hidden="1">{"WEO",#N/A,FALSE,"T"}</definedName>
    <definedName name="ААААААААААААААААААААААААААААААААА_2" localSheetId="96" hidden="1">{"WEO",#N/A,FALSE,"T"}</definedName>
    <definedName name="ААААААААААААААААААААААААААААААААА_2" localSheetId="100" hidden="1">{"WEO",#N/A,FALSE,"T"}</definedName>
    <definedName name="ААААААААААААААААААААААААААААААААА_2" localSheetId="103" hidden="1">{"WEO",#N/A,FALSE,"T"}</definedName>
    <definedName name="ААААААААААААААААААААААААААААААААА_2" localSheetId="74" hidden="1">{"WEO",#N/A,FALSE,"T"}</definedName>
    <definedName name="ААААААААААААААААААААААААААААААААА_2" hidden="1">{"WEO",#N/A,FALSE,"T"}</definedName>
    <definedName name="аааг" localSheetId="1" hidden="1">{#N/A,#N/A,FALSE,"Лист4"}</definedName>
    <definedName name="аааг" localSheetId="35" hidden="1">{#N/A,#N/A,FALSE,"Лист4"}</definedName>
    <definedName name="аааг" localSheetId="36" hidden="1">{#N/A,#N/A,FALSE,"Лист4"}</definedName>
    <definedName name="аааг" localSheetId="37" hidden="1">{#N/A,#N/A,FALSE,"Лист4"}</definedName>
    <definedName name="аааг" localSheetId="38" hidden="1">{#N/A,#N/A,FALSE,"Лист4"}</definedName>
    <definedName name="аааг" localSheetId="39" hidden="1">{#N/A,#N/A,FALSE,"Лист4"}</definedName>
    <definedName name="аааг" localSheetId="40" hidden="1">{#N/A,#N/A,FALSE,"Лист4"}</definedName>
    <definedName name="аааг" localSheetId="41" hidden="1">{#N/A,#N/A,FALSE,"Лист4"}</definedName>
    <definedName name="аааг" localSheetId="42" hidden="1">{#N/A,#N/A,FALSE,"Лист4"}</definedName>
    <definedName name="аааг" localSheetId="47" hidden="1">{#N/A,#N/A,FALSE,"Лист4"}</definedName>
    <definedName name="аааг" localSheetId="53" hidden="1">{#N/A,#N/A,FALSE,"Лист4"}</definedName>
    <definedName name="аааг" localSheetId="84" hidden="1">{#N/A,#N/A,FALSE,"Лист4"}</definedName>
    <definedName name="аааг" localSheetId="85" hidden="1">{#N/A,#N/A,FALSE,"Лист4"}</definedName>
    <definedName name="аааг" localSheetId="76" hidden="1">{#N/A,#N/A,FALSE,"Лист4"}</definedName>
    <definedName name="аааг" localSheetId="80" hidden="1">{#N/A,#N/A,FALSE,"Лист4"}</definedName>
    <definedName name="аааг" localSheetId="81" hidden="1">{#N/A,#N/A,FALSE,"Лист4"}</definedName>
    <definedName name="аааг" localSheetId="82" hidden="1">{#N/A,#N/A,FALSE,"Лист4"}</definedName>
    <definedName name="аааг" localSheetId="83" hidden="1">{#N/A,#N/A,FALSE,"Лист4"}</definedName>
    <definedName name="аааг" localSheetId="86" hidden="1">{#N/A,#N/A,FALSE,"Лист4"}</definedName>
    <definedName name="аааг" localSheetId="95" hidden="1">{#N/A,#N/A,FALSE,"Лист4"}</definedName>
    <definedName name="аааг" localSheetId="96" hidden="1">{#N/A,#N/A,FALSE,"Лист4"}</definedName>
    <definedName name="аааг" localSheetId="100" hidden="1">{#N/A,#N/A,FALSE,"Лист4"}</definedName>
    <definedName name="аааг" localSheetId="102" hidden="1">{#N/A,#N/A,FALSE,"Лист4"}</definedName>
    <definedName name="аааг" localSheetId="103" hidden="1">{#N/A,#N/A,FALSE,"Лист4"}</definedName>
    <definedName name="аааг" localSheetId="104" hidden="1">{#N/A,#N/A,FALSE,"Лист4"}</definedName>
    <definedName name="аааг" localSheetId="105" hidden="1">{#N/A,#N/A,FALSE,"Лист4"}</definedName>
    <definedName name="аааг" localSheetId="18" hidden="1">{#N/A,#N/A,FALSE,"Лист4"}</definedName>
    <definedName name="аааг" localSheetId="19" hidden="1">{#N/A,#N/A,FALSE,"Лист4"}</definedName>
    <definedName name="аааг" localSheetId="74" hidden="1">{#N/A,#N/A,FALSE,"Лист4"}</definedName>
    <definedName name="аааг" hidden="1">{#N/A,#N/A,FALSE,"Лист4"}</definedName>
    <definedName name="ааао" localSheetId="1" hidden="1">{#N/A,#N/A,FALSE,"Лист4"}</definedName>
    <definedName name="ааао" localSheetId="35" hidden="1">{#N/A,#N/A,FALSE,"Лист4"}</definedName>
    <definedName name="ааао" localSheetId="36" hidden="1">{#N/A,#N/A,FALSE,"Лист4"}</definedName>
    <definedName name="ааао" localSheetId="37" hidden="1">{#N/A,#N/A,FALSE,"Лист4"}</definedName>
    <definedName name="ааао" localSheetId="38" hidden="1">{#N/A,#N/A,FALSE,"Лист4"}</definedName>
    <definedName name="ааао" localSheetId="39" hidden="1">{#N/A,#N/A,FALSE,"Лист4"}</definedName>
    <definedName name="ааао" localSheetId="40" hidden="1">{#N/A,#N/A,FALSE,"Лист4"}</definedName>
    <definedName name="ааао" localSheetId="41" hidden="1">{#N/A,#N/A,FALSE,"Лист4"}</definedName>
    <definedName name="ааао" localSheetId="42" hidden="1">{#N/A,#N/A,FALSE,"Лист4"}</definedName>
    <definedName name="ааао" localSheetId="47" hidden="1">{#N/A,#N/A,FALSE,"Лист4"}</definedName>
    <definedName name="ааао" localSheetId="53" hidden="1">{#N/A,#N/A,FALSE,"Лист4"}</definedName>
    <definedName name="ааао" localSheetId="84" hidden="1">{#N/A,#N/A,FALSE,"Лист4"}</definedName>
    <definedName name="ааао" localSheetId="85" hidden="1">{#N/A,#N/A,FALSE,"Лист4"}</definedName>
    <definedName name="ааао" localSheetId="76" hidden="1">{#N/A,#N/A,FALSE,"Лист4"}</definedName>
    <definedName name="ааао" localSheetId="80" hidden="1">{#N/A,#N/A,FALSE,"Лист4"}</definedName>
    <definedName name="ааао" localSheetId="81" hidden="1">{#N/A,#N/A,FALSE,"Лист4"}</definedName>
    <definedName name="ааао" localSheetId="82" hidden="1">{#N/A,#N/A,FALSE,"Лист4"}</definedName>
    <definedName name="ааао" localSheetId="83" hidden="1">{#N/A,#N/A,FALSE,"Лист4"}</definedName>
    <definedName name="ааао" localSheetId="86" hidden="1">{#N/A,#N/A,FALSE,"Лист4"}</definedName>
    <definedName name="ааао" localSheetId="95" hidden="1">{#N/A,#N/A,FALSE,"Лист4"}</definedName>
    <definedName name="ааао" localSheetId="96" hidden="1">{#N/A,#N/A,FALSE,"Лист4"}</definedName>
    <definedName name="ааао" localSheetId="100" hidden="1">{#N/A,#N/A,FALSE,"Лист4"}</definedName>
    <definedName name="ааао" localSheetId="102" hidden="1">{#N/A,#N/A,FALSE,"Лист4"}</definedName>
    <definedName name="ааао" localSheetId="103" hidden="1">{#N/A,#N/A,FALSE,"Лист4"}</definedName>
    <definedName name="ааао" localSheetId="104" hidden="1">{#N/A,#N/A,FALSE,"Лист4"}</definedName>
    <definedName name="ааао" localSheetId="105" hidden="1">{#N/A,#N/A,FALSE,"Лист4"}</definedName>
    <definedName name="ааао" localSheetId="18" hidden="1">{#N/A,#N/A,FALSE,"Лист4"}</definedName>
    <definedName name="ааао" localSheetId="19" hidden="1">{#N/A,#N/A,FALSE,"Лист4"}</definedName>
    <definedName name="ааао" localSheetId="74" hidden="1">{#N/A,#N/A,FALSE,"Лист4"}</definedName>
    <definedName name="ааао" hidden="1">{#N/A,#N/A,FALSE,"Лист4"}</definedName>
    <definedName name="аааоркк" localSheetId="1" hidden="1">{#N/A,#N/A,FALSE,"Лист4"}</definedName>
    <definedName name="аааоркк" localSheetId="35" hidden="1">{#N/A,#N/A,FALSE,"Лист4"}</definedName>
    <definedName name="аааоркк" localSheetId="36" hidden="1">{#N/A,#N/A,FALSE,"Лист4"}</definedName>
    <definedName name="аааоркк" localSheetId="37" hidden="1">{#N/A,#N/A,FALSE,"Лист4"}</definedName>
    <definedName name="аааоркк" localSheetId="38" hidden="1">{#N/A,#N/A,FALSE,"Лист4"}</definedName>
    <definedName name="аааоркк" localSheetId="39" hidden="1">{#N/A,#N/A,FALSE,"Лист4"}</definedName>
    <definedName name="аааоркк" localSheetId="40" hidden="1">{#N/A,#N/A,FALSE,"Лист4"}</definedName>
    <definedName name="аааоркк" localSheetId="41" hidden="1">{#N/A,#N/A,FALSE,"Лист4"}</definedName>
    <definedName name="аааоркк" localSheetId="42" hidden="1">{#N/A,#N/A,FALSE,"Лист4"}</definedName>
    <definedName name="аааоркк" localSheetId="47" hidden="1">{#N/A,#N/A,FALSE,"Лист4"}</definedName>
    <definedName name="аааоркк" localSheetId="53" hidden="1">{#N/A,#N/A,FALSE,"Лист4"}</definedName>
    <definedName name="аааоркк" localSheetId="84" hidden="1">{#N/A,#N/A,FALSE,"Лист4"}</definedName>
    <definedName name="аааоркк" localSheetId="85" hidden="1">{#N/A,#N/A,FALSE,"Лист4"}</definedName>
    <definedName name="аааоркк" localSheetId="76" hidden="1">{#N/A,#N/A,FALSE,"Лист4"}</definedName>
    <definedName name="аааоркк" localSheetId="80" hidden="1">{#N/A,#N/A,FALSE,"Лист4"}</definedName>
    <definedName name="аааоркк" localSheetId="81" hidden="1">{#N/A,#N/A,FALSE,"Лист4"}</definedName>
    <definedName name="аааоркк" localSheetId="82" hidden="1">{#N/A,#N/A,FALSE,"Лист4"}</definedName>
    <definedName name="аааоркк" localSheetId="83" hidden="1">{#N/A,#N/A,FALSE,"Лист4"}</definedName>
    <definedName name="аааоркк" localSheetId="86" hidden="1">{#N/A,#N/A,FALSE,"Лист4"}</definedName>
    <definedName name="аааоркк" localSheetId="95" hidden="1">{#N/A,#N/A,FALSE,"Лист4"}</definedName>
    <definedName name="аааоркк" localSheetId="96" hidden="1">{#N/A,#N/A,FALSE,"Лист4"}</definedName>
    <definedName name="аааоркк" localSheetId="100" hidden="1">{#N/A,#N/A,FALSE,"Лист4"}</definedName>
    <definedName name="аааоркк" localSheetId="102" hidden="1">{#N/A,#N/A,FALSE,"Лист4"}</definedName>
    <definedName name="аааоркк" localSheetId="103" hidden="1">{#N/A,#N/A,FALSE,"Лист4"}</definedName>
    <definedName name="аааоркк" localSheetId="104" hidden="1">{#N/A,#N/A,FALSE,"Лист4"}</definedName>
    <definedName name="аааоркк" localSheetId="105" hidden="1">{#N/A,#N/A,FALSE,"Лист4"}</definedName>
    <definedName name="аааоркк" localSheetId="18" hidden="1">{#N/A,#N/A,FALSE,"Лист4"}</definedName>
    <definedName name="аааоркк" localSheetId="19" hidden="1">{#N/A,#N/A,FALSE,"Лист4"}</definedName>
    <definedName name="аааоркк" localSheetId="74" hidden="1">{#N/A,#N/A,FALSE,"Лист4"}</definedName>
    <definedName name="аааоркк" hidden="1">{#N/A,#N/A,FALSE,"Лист4"}</definedName>
    <definedName name="аарр" localSheetId="1" hidden="1">{#N/A,#N/A,FALSE,"Лист4"}</definedName>
    <definedName name="аарр" localSheetId="35" hidden="1">{#N/A,#N/A,FALSE,"Лист4"}</definedName>
    <definedName name="аарр" localSheetId="36" hidden="1">{#N/A,#N/A,FALSE,"Лист4"}</definedName>
    <definedName name="аарр" localSheetId="37" hidden="1">{#N/A,#N/A,FALSE,"Лист4"}</definedName>
    <definedName name="аарр" localSheetId="38" hidden="1">{#N/A,#N/A,FALSE,"Лист4"}</definedName>
    <definedName name="аарр" localSheetId="39" hidden="1">{#N/A,#N/A,FALSE,"Лист4"}</definedName>
    <definedName name="аарр" localSheetId="40" hidden="1">{#N/A,#N/A,FALSE,"Лист4"}</definedName>
    <definedName name="аарр" localSheetId="41" hidden="1">{#N/A,#N/A,FALSE,"Лист4"}</definedName>
    <definedName name="аарр" localSheetId="42" hidden="1">{#N/A,#N/A,FALSE,"Лист4"}</definedName>
    <definedName name="аарр" localSheetId="47" hidden="1">{#N/A,#N/A,FALSE,"Лист4"}</definedName>
    <definedName name="аарр" localSheetId="53" hidden="1">{#N/A,#N/A,FALSE,"Лист4"}</definedName>
    <definedName name="аарр" localSheetId="84" hidden="1">{#N/A,#N/A,FALSE,"Лист4"}</definedName>
    <definedName name="аарр" localSheetId="85" hidden="1">{#N/A,#N/A,FALSE,"Лист4"}</definedName>
    <definedName name="аарр" localSheetId="76" hidden="1">{#N/A,#N/A,FALSE,"Лист4"}</definedName>
    <definedName name="аарр" localSheetId="80" hidden="1">{#N/A,#N/A,FALSE,"Лист4"}</definedName>
    <definedName name="аарр" localSheetId="81" hidden="1">{#N/A,#N/A,FALSE,"Лист4"}</definedName>
    <definedName name="аарр" localSheetId="82" hidden="1">{#N/A,#N/A,FALSE,"Лист4"}</definedName>
    <definedName name="аарр" localSheetId="83" hidden="1">{#N/A,#N/A,FALSE,"Лист4"}</definedName>
    <definedName name="аарр" localSheetId="86" hidden="1">{#N/A,#N/A,FALSE,"Лист4"}</definedName>
    <definedName name="аарр" localSheetId="95" hidden="1">{#N/A,#N/A,FALSE,"Лист4"}</definedName>
    <definedName name="аарр" localSheetId="96" hidden="1">{#N/A,#N/A,FALSE,"Лист4"}</definedName>
    <definedName name="аарр" localSheetId="100" hidden="1">{#N/A,#N/A,FALSE,"Лист4"}</definedName>
    <definedName name="аарр" localSheetId="102" hidden="1">{#N/A,#N/A,FALSE,"Лист4"}</definedName>
    <definedName name="аарр" localSheetId="103" hidden="1">{#N/A,#N/A,FALSE,"Лист4"}</definedName>
    <definedName name="аарр" localSheetId="104" hidden="1">{#N/A,#N/A,FALSE,"Лист4"}</definedName>
    <definedName name="аарр" localSheetId="105" hidden="1">{#N/A,#N/A,FALSE,"Лист4"}</definedName>
    <definedName name="аарр" localSheetId="18" hidden="1">{#N/A,#N/A,FALSE,"Лист4"}</definedName>
    <definedName name="аарр" localSheetId="19" hidden="1">{#N/A,#N/A,FALSE,"Лист4"}</definedName>
    <definedName name="аарр" localSheetId="74" hidden="1">{#N/A,#N/A,FALSE,"Лист4"}</definedName>
    <definedName name="аарр" hidden="1">{#N/A,#N/A,FALSE,"Лист4"}</definedName>
    <definedName name="амп" localSheetId="1" hidden="1">{#N/A,#N/A,FALSE,"Лист4"}</definedName>
    <definedName name="амп" localSheetId="35" hidden="1">{#N/A,#N/A,FALSE,"Лист4"}</definedName>
    <definedName name="амп" localSheetId="36" hidden="1">{#N/A,#N/A,FALSE,"Лист4"}</definedName>
    <definedName name="амп" localSheetId="37" hidden="1">{#N/A,#N/A,FALSE,"Лист4"}</definedName>
    <definedName name="амп" localSheetId="38" hidden="1">{#N/A,#N/A,FALSE,"Лист4"}</definedName>
    <definedName name="амп" localSheetId="39" hidden="1">{#N/A,#N/A,FALSE,"Лист4"}</definedName>
    <definedName name="амп" localSheetId="40" hidden="1">{#N/A,#N/A,FALSE,"Лист4"}</definedName>
    <definedName name="амп" localSheetId="41" hidden="1">{#N/A,#N/A,FALSE,"Лист4"}</definedName>
    <definedName name="амп" localSheetId="42" hidden="1">{#N/A,#N/A,FALSE,"Лист4"}</definedName>
    <definedName name="амп" localSheetId="47" hidden="1">{#N/A,#N/A,FALSE,"Лист4"}</definedName>
    <definedName name="амп" localSheetId="53" hidden="1">{#N/A,#N/A,FALSE,"Лист4"}</definedName>
    <definedName name="амп" localSheetId="84" hidden="1">{#N/A,#N/A,FALSE,"Лист4"}</definedName>
    <definedName name="амп" localSheetId="85" hidden="1">{#N/A,#N/A,FALSE,"Лист4"}</definedName>
    <definedName name="амп" localSheetId="76" hidden="1">{#N/A,#N/A,FALSE,"Лист4"}</definedName>
    <definedName name="амп" localSheetId="80" hidden="1">{#N/A,#N/A,FALSE,"Лист4"}</definedName>
    <definedName name="амп" localSheetId="81" hidden="1">{#N/A,#N/A,FALSE,"Лист4"}</definedName>
    <definedName name="амп" localSheetId="82" hidden="1">{#N/A,#N/A,FALSE,"Лист4"}</definedName>
    <definedName name="амп" localSheetId="83" hidden="1">{#N/A,#N/A,FALSE,"Лист4"}</definedName>
    <definedName name="амп" localSheetId="86" hidden="1">{#N/A,#N/A,FALSE,"Лист4"}</definedName>
    <definedName name="амп" localSheetId="95" hidden="1">{#N/A,#N/A,FALSE,"Лист4"}</definedName>
    <definedName name="амп" localSheetId="96" hidden="1">{#N/A,#N/A,FALSE,"Лист4"}</definedName>
    <definedName name="амп" localSheetId="100" hidden="1">{#N/A,#N/A,FALSE,"Лист4"}</definedName>
    <definedName name="амп" localSheetId="102" hidden="1">{#N/A,#N/A,FALSE,"Лист4"}</definedName>
    <definedName name="амп" localSheetId="103" hidden="1">{#N/A,#N/A,FALSE,"Лист4"}</definedName>
    <definedName name="амп" localSheetId="104" hidden="1">{#N/A,#N/A,FALSE,"Лист4"}</definedName>
    <definedName name="амп" localSheetId="105" hidden="1">{#N/A,#N/A,FALSE,"Лист4"}</definedName>
    <definedName name="амп" localSheetId="18" hidden="1">{#N/A,#N/A,FALSE,"Лист4"}</definedName>
    <definedName name="амп" localSheetId="19" hidden="1">{#N/A,#N/A,FALSE,"Лист4"}</definedName>
    <definedName name="амп" localSheetId="74" hidden="1">{#N/A,#N/A,FALSE,"Лист4"}</definedName>
    <definedName name="амп" hidden="1">{#N/A,#N/A,FALSE,"Лист4"}</definedName>
    <definedName name="ап" localSheetId="1" hidden="1">{#N/A,#N/A,FALSE,"Лист4"}</definedName>
    <definedName name="ап" localSheetId="35" hidden="1">{#N/A,#N/A,FALSE,"Лист4"}</definedName>
    <definedName name="ап" localSheetId="36" hidden="1">{#N/A,#N/A,FALSE,"Лист4"}</definedName>
    <definedName name="ап" localSheetId="37" hidden="1">{#N/A,#N/A,FALSE,"Лист4"}</definedName>
    <definedName name="ап" localSheetId="38" hidden="1">{#N/A,#N/A,FALSE,"Лист4"}</definedName>
    <definedName name="ап" localSheetId="39" hidden="1">{#N/A,#N/A,FALSE,"Лист4"}</definedName>
    <definedName name="ап" localSheetId="40" hidden="1">{#N/A,#N/A,FALSE,"Лист4"}</definedName>
    <definedName name="ап" localSheetId="41" hidden="1">{#N/A,#N/A,FALSE,"Лист4"}</definedName>
    <definedName name="ап" localSheetId="42" hidden="1">{#N/A,#N/A,FALSE,"Лист4"}</definedName>
    <definedName name="ап" localSheetId="47" hidden="1">{#N/A,#N/A,FALSE,"Лист4"}</definedName>
    <definedName name="ап" localSheetId="53" hidden="1">{#N/A,#N/A,FALSE,"Лист4"}</definedName>
    <definedName name="ап" localSheetId="84" hidden="1">{#N/A,#N/A,FALSE,"Лист4"}</definedName>
    <definedName name="ап" localSheetId="85" hidden="1">{#N/A,#N/A,FALSE,"Лист4"}</definedName>
    <definedName name="ап" localSheetId="76" hidden="1">{#N/A,#N/A,FALSE,"Лист4"}</definedName>
    <definedName name="ап" localSheetId="80" hidden="1">{#N/A,#N/A,FALSE,"Лист4"}</definedName>
    <definedName name="ап" localSheetId="81" hidden="1">{#N/A,#N/A,FALSE,"Лист4"}</definedName>
    <definedName name="ап" localSheetId="82" hidden="1">{#N/A,#N/A,FALSE,"Лист4"}</definedName>
    <definedName name="ап" localSheetId="83" hidden="1">{#N/A,#N/A,FALSE,"Лист4"}</definedName>
    <definedName name="ап" localSheetId="86" hidden="1">{#N/A,#N/A,FALSE,"Лист4"}</definedName>
    <definedName name="ап" localSheetId="95" hidden="1">{#N/A,#N/A,FALSE,"Лист4"}</definedName>
    <definedName name="ап" localSheetId="96" hidden="1">{#N/A,#N/A,FALSE,"Лист4"}</definedName>
    <definedName name="ап" localSheetId="100" hidden="1">{#N/A,#N/A,FALSE,"Лист4"}</definedName>
    <definedName name="ап" localSheetId="102" hidden="1">{#N/A,#N/A,FALSE,"Лист4"}</definedName>
    <definedName name="ап" localSheetId="103" hidden="1">{#N/A,#N/A,FALSE,"Лист4"}</definedName>
    <definedName name="ап" localSheetId="104" hidden="1">{#N/A,#N/A,FALSE,"Лист4"}</definedName>
    <definedName name="ап" localSheetId="105" hidden="1">{#N/A,#N/A,FALSE,"Лист4"}</definedName>
    <definedName name="ап" localSheetId="18" hidden="1">{#N/A,#N/A,FALSE,"Лист4"}</definedName>
    <definedName name="ап" localSheetId="19" hidden="1">{#N/A,#N/A,FALSE,"Лист4"}</definedName>
    <definedName name="ап" localSheetId="74" hidden="1">{#N/A,#N/A,FALSE,"Лист4"}</definedName>
    <definedName name="ап" hidden="1">{#N/A,#N/A,FALSE,"Лист4"}</definedName>
    <definedName name="апро" localSheetId="1" hidden="1">{#N/A,#N/A,FALSE,"Лист4"}</definedName>
    <definedName name="апро" localSheetId="35" hidden="1">{#N/A,#N/A,FALSE,"Лист4"}</definedName>
    <definedName name="апро" localSheetId="36" hidden="1">{#N/A,#N/A,FALSE,"Лист4"}</definedName>
    <definedName name="апро" localSheetId="37" hidden="1">{#N/A,#N/A,FALSE,"Лист4"}</definedName>
    <definedName name="апро" localSheetId="38" hidden="1">{#N/A,#N/A,FALSE,"Лист4"}</definedName>
    <definedName name="апро" localSheetId="39" hidden="1">{#N/A,#N/A,FALSE,"Лист4"}</definedName>
    <definedName name="апро" localSheetId="40" hidden="1">{#N/A,#N/A,FALSE,"Лист4"}</definedName>
    <definedName name="апро" localSheetId="41" hidden="1">{#N/A,#N/A,FALSE,"Лист4"}</definedName>
    <definedName name="апро" localSheetId="42" hidden="1">{#N/A,#N/A,FALSE,"Лист4"}</definedName>
    <definedName name="апро" localSheetId="47" hidden="1">{#N/A,#N/A,FALSE,"Лист4"}</definedName>
    <definedName name="апро" localSheetId="53" hidden="1">{#N/A,#N/A,FALSE,"Лист4"}</definedName>
    <definedName name="апро" localSheetId="84" hidden="1">{#N/A,#N/A,FALSE,"Лист4"}</definedName>
    <definedName name="апро" localSheetId="85" hidden="1">{#N/A,#N/A,FALSE,"Лист4"}</definedName>
    <definedName name="апро" localSheetId="76" hidden="1">{#N/A,#N/A,FALSE,"Лист4"}</definedName>
    <definedName name="апро" localSheetId="80" hidden="1">{#N/A,#N/A,FALSE,"Лист4"}</definedName>
    <definedName name="апро" localSheetId="81" hidden="1">{#N/A,#N/A,FALSE,"Лист4"}</definedName>
    <definedName name="апро" localSheetId="82" hidden="1">{#N/A,#N/A,FALSE,"Лист4"}</definedName>
    <definedName name="апро" localSheetId="83" hidden="1">{#N/A,#N/A,FALSE,"Лист4"}</definedName>
    <definedName name="апро" localSheetId="86" hidden="1">{#N/A,#N/A,FALSE,"Лист4"}</definedName>
    <definedName name="апро" localSheetId="95" hidden="1">{#N/A,#N/A,FALSE,"Лист4"}</definedName>
    <definedName name="апро" localSheetId="96" hidden="1">{#N/A,#N/A,FALSE,"Лист4"}</definedName>
    <definedName name="апро" localSheetId="100" hidden="1">{#N/A,#N/A,FALSE,"Лист4"}</definedName>
    <definedName name="апро" localSheetId="102" hidden="1">{#N/A,#N/A,FALSE,"Лист4"}</definedName>
    <definedName name="апро" localSheetId="103" hidden="1">{#N/A,#N/A,FALSE,"Лист4"}</definedName>
    <definedName name="апро" localSheetId="104" hidden="1">{#N/A,#N/A,FALSE,"Лист4"}</definedName>
    <definedName name="апро" localSheetId="105" hidden="1">{#N/A,#N/A,FALSE,"Лист4"}</definedName>
    <definedName name="апро" localSheetId="18" hidden="1">{#N/A,#N/A,FALSE,"Лист4"}</definedName>
    <definedName name="апро" localSheetId="19" hidden="1">{#N/A,#N/A,FALSE,"Лист4"}</definedName>
    <definedName name="апро" localSheetId="74" hidden="1">{#N/A,#N/A,FALSE,"Лист4"}</definedName>
    <definedName name="апро" hidden="1">{#N/A,#N/A,FALSE,"Лист4"}</definedName>
    <definedName name="аунуну" localSheetId="1" hidden="1">{#N/A,#N/A,FALSE,"Лист4"}</definedName>
    <definedName name="аунуну" localSheetId="35" hidden="1">{#N/A,#N/A,FALSE,"Лист4"}</definedName>
    <definedName name="аунуну" localSheetId="36" hidden="1">{#N/A,#N/A,FALSE,"Лист4"}</definedName>
    <definedName name="аунуну" localSheetId="37" hidden="1">{#N/A,#N/A,FALSE,"Лист4"}</definedName>
    <definedName name="аунуну" localSheetId="38" hidden="1">{#N/A,#N/A,FALSE,"Лист4"}</definedName>
    <definedName name="аунуну" localSheetId="39" hidden="1">{#N/A,#N/A,FALSE,"Лист4"}</definedName>
    <definedName name="аунуну" localSheetId="40" hidden="1">{#N/A,#N/A,FALSE,"Лист4"}</definedName>
    <definedName name="аунуну" localSheetId="41" hidden="1">{#N/A,#N/A,FALSE,"Лист4"}</definedName>
    <definedName name="аунуну" localSheetId="42" hidden="1">{#N/A,#N/A,FALSE,"Лист4"}</definedName>
    <definedName name="аунуну" localSheetId="47" hidden="1">{#N/A,#N/A,FALSE,"Лист4"}</definedName>
    <definedName name="аунуну" localSheetId="53" hidden="1">{#N/A,#N/A,FALSE,"Лист4"}</definedName>
    <definedName name="аунуну" localSheetId="84" hidden="1">{#N/A,#N/A,FALSE,"Лист4"}</definedName>
    <definedName name="аунуну" localSheetId="85" hidden="1">{#N/A,#N/A,FALSE,"Лист4"}</definedName>
    <definedName name="аунуну" localSheetId="76" hidden="1">{#N/A,#N/A,FALSE,"Лист4"}</definedName>
    <definedName name="аунуну" localSheetId="80" hidden="1">{#N/A,#N/A,FALSE,"Лист4"}</definedName>
    <definedName name="аунуну" localSheetId="81" hidden="1">{#N/A,#N/A,FALSE,"Лист4"}</definedName>
    <definedName name="аунуну" localSheetId="82" hidden="1">{#N/A,#N/A,FALSE,"Лист4"}</definedName>
    <definedName name="аунуну" localSheetId="83" hidden="1">{#N/A,#N/A,FALSE,"Лист4"}</definedName>
    <definedName name="аунуну" localSheetId="86" hidden="1">{#N/A,#N/A,FALSE,"Лист4"}</definedName>
    <definedName name="аунуну" localSheetId="95" hidden="1">{#N/A,#N/A,FALSE,"Лист4"}</definedName>
    <definedName name="аунуну" localSheetId="96" hidden="1">{#N/A,#N/A,FALSE,"Лист4"}</definedName>
    <definedName name="аунуну" localSheetId="100" hidden="1">{#N/A,#N/A,FALSE,"Лист4"}</definedName>
    <definedName name="аунуну" localSheetId="102" hidden="1">{#N/A,#N/A,FALSE,"Лист4"}</definedName>
    <definedName name="аунуну" localSheetId="103" hidden="1">{#N/A,#N/A,FALSE,"Лист4"}</definedName>
    <definedName name="аунуну" localSheetId="104" hidden="1">{#N/A,#N/A,FALSE,"Лист4"}</definedName>
    <definedName name="аунуну" localSheetId="105" hidden="1">{#N/A,#N/A,FALSE,"Лист4"}</definedName>
    <definedName name="аунуну" localSheetId="18" hidden="1">{#N/A,#N/A,FALSE,"Лист4"}</definedName>
    <definedName name="аунуну" localSheetId="19" hidden="1">{#N/A,#N/A,FALSE,"Лист4"}</definedName>
    <definedName name="аунуну" localSheetId="74" hidden="1">{#N/A,#N/A,FALSE,"Лист4"}</definedName>
    <definedName name="аунуну" hidden="1">{#N/A,#N/A,FALSE,"Лист4"}</definedName>
    <definedName name="бб" localSheetId="1" hidden="1">{#N/A,#N/A,FALSE,"Лист4"}</definedName>
    <definedName name="бб" localSheetId="35" hidden="1">{#N/A,#N/A,FALSE,"Лист4"}</definedName>
    <definedName name="бб" localSheetId="36" hidden="1">{#N/A,#N/A,FALSE,"Лист4"}</definedName>
    <definedName name="бб" localSheetId="37" hidden="1">{#N/A,#N/A,FALSE,"Лист4"}</definedName>
    <definedName name="бб" localSheetId="38" hidden="1">{#N/A,#N/A,FALSE,"Лист4"}</definedName>
    <definedName name="бб" localSheetId="39" hidden="1">{#N/A,#N/A,FALSE,"Лист4"}</definedName>
    <definedName name="бб" localSheetId="40" hidden="1">{#N/A,#N/A,FALSE,"Лист4"}</definedName>
    <definedName name="бб" localSheetId="41" hidden="1">{#N/A,#N/A,FALSE,"Лист4"}</definedName>
    <definedName name="бб" localSheetId="42" hidden="1">{#N/A,#N/A,FALSE,"Лист4"}</definedName>
    <definedName name="бб" localSheetId="47" hidden="1">{#N/A,#N/A,FALSE,"Лист4"}</definedName>
    <definedName name="бб" localSheetId="53" hidden="1">{#N/A,#N/A,FALSE,"Лист4"}</definedName>
    <definedName name="бб" localSheetId="84" hidden="1">{#N/A,#N/A,FALSE,"Лист4"}</definedName>
    <definedName name="бб" localSheetId="85" hidden="1">{#N/A,#N/A,FALSE,"Лист4"}</definedName>
    <definedName name="бб" localSheetId="76" hidden="1">{#N/A,#N/A,FALSE,"Лист4"}</definedName>
    <definedName name="бб" localSheetId="80" hidden="1">{#N/A,#N/A,FALSE,"Лист4"}</definedName>
    <definedName name="бб" localSheetId="81" hidden="1">{#N/A,#N/A,FALSE,"Лист4"}</definedName>
    <definedName name="бб" localSheetId="82" hidden="1">{#N/A,#N/A,FALSE,"Лист4"}</definedName>
    <definedName name="бб" localSheetId="83" hidden="1">{#N/A,#N/A,FALSE,"Лист4"}</definedName>
    <definedName name="бб" localSheetId="86" hidden="1">{#N/A,#N/A,FALSE,"Лист4"}</definedName>
    <definedName name="бб" localSheetId="95" hidden="1">{#N/A,#N/A,FALSE,"Лист4"}</definedName>
    <definedName name="бб" localSheetId="96" hidden="1">{#N/A,#N/A,FALSE,"Лист4"}</definedName>
    <definedName name="бб" localSheetId="100" hidden="1">{#N/A,#N/A,FALSE,"Лист4"}</definedName>
    <definedName name="бб" localSheetId="102" hidden="1">{#N/A,#N/A,FALSE,"Лист4"}</definedName>
    <definedName name="бб" localSheetId="103" hidden="1">{#N/A,#N/A,FALSE,"Лист4"}</definedName>
    <definedName name="бб" localSheetId="104" hidden="1">{#N/A,#N/A,FALSE,"Лист4"}</definedName>
    <definedName name="бб" localSheetId="105" hidden="1">{#N/A,#N/A,FALSE,"Лист4"}</definedName>
    <definedName name="бб" localSheetId="18" hidden="1">{#N/A,#N/A,FALSE,"Лист4"}</definedName>
    <definedName name="бб" localSheetId="19" hidden="1">{#N/A,#N/A,FALSE,"Лист4"}</definedName>
    <definedName name="бб" localSheetId="74" hidden="1">{#N/A,#N/A,FALSE,"Лист4"}</definedName>
    <definedName name="бб" hidden="1">{#N/A,#N/A,FALSE,"Лист4"}</definedName>
    <definedName name="бюдж2" localSheetId="1" hidden="1">{#N/A,#N/A,FALSE,"т02бд"}</definedName>
    <definedName name="бюдж2" localSheetId="2" hidden="1">{#N/A,#N/A,FALSE,"т02бд"}</definedName>
    <definedName name="бюдж2" localSheetId="22" hidden="1">{#N/A,#N/A,FALSE,"т02бд"}</definedName>
    <definedName name="бюдж2" localSheetId="25" hidden="1">{#N/A,#N/A,FALSE,"т02бд"}</definedName>
    <definedName name="бюдж2" localSheetId="26" hidden="1">{#N/A,#N/A,FALSE,"т02бд"}</definedName>
    <definedName name="бюдж2" localSheetId="28" hidden="1">{#N/A,#N/A,FALSE,"т02бд"}</definedName>
    <definedName name="бюдж2" localSheetId="29" hidden="1">{#N/A,#N/A,FALSE,"т02бд"}</definedName>
    <definedName name="бюдж2" localSheetId="35" hidden="1">{#N/A,#N/A,FALSE,"т02бд"}</definedName>
    <definedName name="бюдж2" localSheetId="36" hidden="1">{#N/A,#N/A,FALSE,"т02бд"}</definedName>
    <definedName name="бюдж2" localSheetId="37" hidden="1">{#N/A,#N/A,FALSE,"т02бд"}</definedName>
    <definedName name="бюдж2" localSheetId="38" hidden="1">{#N/A,#N/A,FALSE,"т02бд"}</definedName>
    <definedName name="бюдж2" localSheetId="39" hidden="1">{#N/A,#N/A,FALSE,"т02бд"}</definedName>
    <definedName name="бюдж2" localSheetId="40" hidden="1">{#N/A,#N/A,FALSE,"т02бд"}</definedName>
    <definedName name="бюдж2" localSheetId="41" hidden="1">{#N/A,#N/A,FALSE,"т02бд"}</definedName>
    <definedName name="бюдж2" localSheetId="42" hidden="1">{#N/A,#N/A,FALSE,"т02бд"}</definedName>
    <definedName name="бюдж2" localSheetId="47" hidden="1">{#N/A,#N/A,FALSE,"т02бд"}</definedName>
    <definedName name="бюдж2" localSheetId="53" hidden="1">{#N/A,#N/A,FALSE,"т02бд"}</definedName>
    <definedName name="бюдж2" localSheetId="54" hidden="1">{#N/A,#N/A,FALSE,"т02бд"}</definedName>
    <definedName name="бюдж2" localSheetId="55" hidden="1">{#N/A,#N/A,FALSE,"т02бд"}</definedName>
    <definedName name="бюдж2" localSheetId="56" hidden="1">{#N/A,#N/A,FALSE,"т02бд"}</definedName>
    <definedName name="бюдж2" localSheetId="57" hidden="1">{#N/A,#N/A,FALSE,"т02бд"}</definedName>
    <definedName name="бюдж2" localSheetId="58" hidden="1">{#N/A,#N/A,FALSE,"т02бд"}</definedName>
    <definedName name="бюдж2" localSheetId="59" hidden="1">{#N/A,#N/A,FALSE,"т02бд"}</definedName>
    <definedName name="бюдж2" localSheetId="84" hidden="1">{#N/A,#N/A,FALSE,"т02бд"}</definedName>
    <definedName name="бюдж2" localSheetId="76" hidden="1">{#N/A,#N/A,FALSE,"т02бд"}</definedName>
    <definedName name="бюдж2" localSheetId="78" hidden="1">{#N/A,#N/A,FALSE,"т02бд"}</definedName>
    <definedName name="бюдж2" localSheetId="80" hidden="1">{#N/A,#N/A,FALSE,"т02бд"}</definedName>
    <definedName name="бюдж2" localSheetId="81" hidden="1">{#N/A,#N/A,FALSE,"т02бд"}</definedName>
    <definedName name="бюдж2" localSheetId="82" hidden="1">{#N/A,#N/A,FALSE,"т02бд"}</definedName>
    <definedName name="бюдж2" localSheetId="83" hidden="1">{#N/A,#N/A,FALSE,"т02бд"}</definedName>
    <definedName name="бюдж2" localSheetId="86" hidden="1">{#N/A,#N/A,FALSE,"т02бд"}</definedName>
    <definedName name="бюдж2" localSheetId="95" hidden="1">{#N/A,#N/A,FALSE,"т02бд"}</definedName>
    <definedName name="бюдж2" localSheetId="96" hidden="1">{#N/A,#N/A,FALSE,"т02бд"}</definedName>
    <definedName name="бюдж2" localSheetId="100" hidden="1">{#N/A,#N/A,FALSE,"т02бд"}</definedName>
    <definedName name="бюдж2" localSheetId="102" hidden="1">{#N/A,#N/A,FALSE,"т02бд"}</definedName>
    <definedName name="бюдж2" localSheetId="103" hidden="1">{#N/A,#N/A,FALSE,"т02бд"}</definedName>
    <definedName name="бюдж2" localSheetId="104" hidden="1">{#N/A,#N/A,FALSE,"т02бд"}</definedName>
    <definedName name="бюдж2" localSheetId="18" hidden="1">{#N/A,#N/A,FALSE,"т02бд"}</definedName>
    <definedName name="бюдж2" localSheetId="19" hidden="1">{#N/A,#N/A,FALSE,"т02бд"}</definedName>
    <definedName name="бюдж2" localSheetId="74" hidden="1">{#N/A,#N/A,FALSE,"т02бд"}</definedName>
    <definedName name="бюдж2" hidden="1">{#N/A,#N/A,FALSE,"т02бд"}</definedName>
    <definedName name="бюдж2_1" localSheetId="1" hidden="1">{#N/A,#N/A,FALSE,"т02бд"}</definedName>
    <definedName name="бюдж2_1" localSheetId="35" hidden="1">{#N/A,#N/A,FALSE,"т02бд"}</definedName>
    <definedName name="бюдж2_1" localSheetId="36" hidden="1">{#N/A,#N/A,FALSE,"т02бд"}</definedName>
    <definedName name="бюдж2_1" localSheetId="37" hidden="1">{#N/A,#N/A,FALSE,"т02бд"}</definedName>
    <definedName name="бюдж2_1" localSheetId="38" hidden="1">{#N/A,#N/A,FALSE,"т02бд"}</definedName>
    <definedName name="бюдж2_1" localSheetId="39" hidden="1">{#N/A,#N/A,FALSE,"т02бд"}</definedName>
    <definedName name="бюдж2_1" localSheetId="40" hidden="1">{#N/A,#N/A,FALSE,"т02бд"}</definedName>
    <definedName name="бюдж2_1" localSheetId="41" hidden="1">{#N/A,#N/A,FALSE,"т02бд"}</definedName>
    <definedName name="бюдж2_1" localSheetId="42" hidden="1">{#N/A,#N/A,FALSE,"т02бд"}</definedName>
    <definedName name="бюдж2_1" localSheetId="47" hidden="1">{#N/A,#N/A,FALSE,"т02бд"}</definedName>
    <definedName name="бюдж2_1" localSheetId="53" hidden="1">{#N/A,#N/A,FALSE,"т02бд"}</definedName>
    <definedName name="бюдж2_1" localSheetId="81" hidden="1">{#N/A,#N/A,FALSE,"т02бд"}</definedName>
    <definedName name="бюдж2_1" localSheetId="96" hidden="1">{#N/A,#N/A,FALSE,"т02бд"}</definedName>
    <definedName name="бюдж2_1" localSheetId="100" hidden="1">{#N/A,#N/A,FALSE,"т02бд"}</definedName>
    <definedName name="бюдж2_1" localSheetId="103" hidden="1">{#N/A,#N/A,FALSE,"т02бд"}</definedName>
    <definedName name="бюдж2_1" localSheetId="74" hidden="1">{#N/A,#N/A,FALSE,"т02бд"}</definedName>
    <definedName name="бюдж2_1" hidden="1">{#N/A,#N/A,FALSE,"т02бд"}</definedName>
    <definedName name="бюдж2_2" localSheetId="1" hidden="1">{#N/A,#N/A,FALSE,"т02бд"}</definedName>
    <definedName name="бюдж2_2" localSheetId="35" hidden="1">{#N/A,#N/A,FALSE,"т02бд"}</definedName>
    <definedName name="бюдж2_2" localSheetId="36" hidden="1">{#N/A,#N/A,FALSE,"т02бд"}</definedName>
    <definedName name="бюдж2_2" localSheetId="37" hidden="1">{#N/A,#N/A,FALSE,"т02бд"}</definedName>
    <definedName name="бюдж2_2" localSheetId="38" hidden="1">{#N/A,#N/A,FALSE,"т02бд"}</definedName>
    <definedName name="бюдж2_2" localSheetId="39" hidden="1">{#N/A,#N/A,FALSE,"т02бд"}</definedName>
    <definedName name="бюдж2_2" localSheetId="40" hidden="1">{#N/A,#N/A,FALSE,"т02бд"}</definedName>
    <definedName name="бюдж2_2" localSheetId="41" hidden="1">{#N/A,#N/A,FALSE,"т02бд"}</definedName>
    <definedName name="бюдж2_2" localSheetId="42" hidden="1">{#N/A,#N/A,FALSE,"т02бд"}</definedName>
    <definedName name="бюдж2_2" localSheetId="47" hidden="1">{#N/A,#N/A,FALSE,"т02бд"}</definedName>
    <definedName name="бюдж2_2" localSheetId="53" hidden="1">{#N/A,#N/A,FALSE,"т02бд"}</definedName>
    <definedName name="бюдж2_2" localSheetId="81" hidden="1">{#N/A,#N/A,FALSE,"т02бд"}</definedName>
    <definedName name="бюдж2_2" localSheetId="96" hidden="1">{#N/A,#N/A,FALSE,"т02бд"}</definedName>
    <definedName name="бюдж2_2" localSheetId="100" hidden="1">{#N/A,#N/A,FALSE,"т02бд"}</definedName>
    <definedName name="бюдж2_2" localSheetId="103" hidden="1">{#N/A,#N/A,FALSE,"т02бд"}</definedName>
    <definedName name="бюдж2_2" localSheetId="74" hidden="1">{#N/A,#N/A,FALSE,"т02бд"}</definedName>
    <definedName name="бюдж2_2" hidden="1">{#N/A,#N/A,FALSE,"т02бд"}</definedName>
    <definedName name="в" localSheetId="1" hidden="1">{#N/A,#N/A,FALSE,"т02бд"}</definedName>
    <definedName name="в" localSheetId="35" hidden="1">{#N/A,#N/A,FALSE,"т02бд"}</definedName>
    <definedName name="в" localSheetId="36" hidden="1">{#N/A,#N/A,FALSE,"т02бд"}</definedName>
    <definedName name="в" localSheetId="37" hidden="1">{#N/A,#N/A,FALSE,"т02бд"}</definedName>
    <definedName name="в" localSheetId="38" hidden="1">{#N/A,#N/A,FALSE,"т02бд"}</definedName>
    <definedName name="в" localSheetId="39" hidden="1">{#N/A,#N/A,FALSE,"т02бд"}</definedName>
    <definedName name="в" localSheetId="40" hidden="1">{#N/A,#N/A,FALSE,"т02бд"}</definedName>
    <definedName name="в" localSheetId="41" hidden="1">{#N/A,#N/A,FALSE,"т02бд"}</definedName>
    <definedName name="в" localSheetId="42" hidden="1">{#N/A,#N/A,FALSE,"т02бд"}</definedName>
    <definedName name="в" localSheetId="47" hidden="1">{#N/A,#N/A,FALSE,"т02бд"}</definedName>
    <definedName name="в" localSheetId="53" hidden="1">{#N/A,#N/A,FALSE,"т02бд"}</definedName>
    <definedName name="в" localSheetId="81" hidden="1">{#N/A,#N/A,FALSE,"т02бд"}</definedName>
    <definedName name="в" localSheetId="96" hidden="1">{#N/A,#N/A,FALSE,"т02бд"}</definedName>
    <definedName name="в" localSheetId="100" hidden="1">{#N/A,#N/A,FALSE,"т02бд"}</definedName>
    <definedName name="в" localSheetId="103" hidden="1">{#N/A,#N/A,FALSE,"т02бд"}</definedName>
    <definedName name="в" localSheetId="74" hidden="1">{#N/A,#N/A,FALSE,"т02бд"}</definedName>
    <definedName name="в" hidden="1">{#N/A,#N/A,FALSE,"т02бд"}</definedName>
    <definedName name="в_1" localSheetId="1" hidden="1">{#N/A,#N/A,FALSE,"т02бд"}</definedName>
    <definedName name="в_1" localSheetId="35" hidden="1">{#N/A,#N/A,FALSE,"т02бд"}</definedName>
    <definedName name="в_1" localSheetId="36" hidden="1">{#N/A,#N/A,FALSE,"т02бд"}</definedName>
    <definedName name="в_1" localSheetId="37" hidden="1">{#N/A,#N/A,FALSE,"т02бд"}</definedName>
    <definedName name="в_1" localSheetId="38" hidden="1">{#N/A,#N/A,FALSE,"т02бд"}</definedName>
    <definedName name="в_1" localSheetId="39" hidden="1">{#N/A,#N/A,FALSE,"т02бд"}</definedName>
    <definedName name="в_1" localSheetId="40" hidden="1">{#N/A,#N/A,FALSE,"т02бд"}</definedName>
    <definedName name="в_1" localSheetId="41" hidden="1">{#N/A,#N/A,FALSE,"т02бд"}</definedName>
    <definedName name="в_1" localSheetId="42" hidden="1">{#N/A,#N/A,FALSE,"т02бд"}</definedName>
    <definedName name="в_1" localSheetId="47" hidden="1">{#N/A,#N/A,FALSE,"т02бд"}</definedName>
    <definedName name="в_1" localSheetId="53" hidden="1">{#N/A,#N/A,FALSE,"т02бд"}</definedName>
    <definedName name="в_1" localSheetId="81" hidden="1">{#N/A,#N/A,FALSE,"т02бд"}</definedName>
    <definedName name="в_1" localSheetId="96" hidden="1">{#N/A,#N/A,FALSE,"т02бд"}</definedName>
    <definedName name="в_1" localSheetId="100" hidden="1">{#N/A,#N/A,FALSE,"т02бд"}</definedName>
    <definedName name="в_1" localSheetId="103" hidden="1">{#N/A,#N/A,FALSE,"т02бд"}</definedName>
    <definedName name="в_1" localSheetId="74" hidden="1">{#N/A,#N/A,FALSE,"т02бд"}</definedName>
    <definedName name="в_1" hidden="1">{#N/A,#N/A,FALSE,"т02бд"}</definedName>
    <definedName name="в_2" localSheetId="1" hidden="1">{#N/A,#N/A,FALSE,"т02бд"}</definedName>
    <definedName name="в_2" localSheetId="35" hidden="1">{#N/A,#N/A,FALSE,"т02бд"}</definedName>
    <definedName name="в_2" localSheetId="36" hidden="1">{#N/A,#N/A,FALSE,"т02бд"}</definedName>
    <definedName name="в_2" localSheetId="37" hidden="1">{#N/A,#N/A,FALSE,"т02бд"}</definedName>
    <definedName name="в_2" localSheetId="38" hidden="1">{#N/A,#N/A,FALSE,"т02бд"}</definedName>
    <definedName name="в_2" localSheetId="39" hidden="1">{#N/A,#N/A,FALSE,"т02бд"}</definedName>
    <definedName name="в_2" localSheetId="40" hidden="1">{#N/A,#N/A,FALSE,"т02бд"}</definedName>
    <definedName name="в_2" localSheetId="41" hidden="1">{#N/A,#N/A,FALSE,"т02бд"}</definedName>
    <definedName name="в_2" localSheetId="42" hidden="1">{#N/A,#N/A,FALSE,"т02бд"}</definedName>
    <definedName name="в_2" localSheetId="47" hidden="1">{#N/A,#N/A,FALSE,"т02бд"}</definedName>
    <definedName name="в_2" localSheetId="53" hidden="1">{#N/A,#N/A,FALSE,"т02бд"}</definedName>
    <definedName name="в_2" localSheetId="81" hidden="1">{#N/A,#N/A,FALSE,"т02бд"}</definedName>
    <definedName name="в_2" localSheetId="96" hidden="1">{#N/A,#N/A,FALSE,"т02бд"}</definedName>
    <definedName name="в_2" localSheetId="100" hidden="1">{#N/A,#N/A,FALSE,"т02бд"}</definedName>
    <definedName name="в_2" localSheetId="103" hidden="1">{#N/A,#N/A,FALSE,"т02бд"}</definedName>
    <definedName name="в_2" localSheetId="74" hidden="1">{#N/A,#N/A,FALSE,"т02бд"}</definedName>
    <definedName name="в_2" hidden="1">{#N/A,#N/A,FALSE,"т02бд"}</definedName>
    <definedName name="вававав" localSheetId="1" hidden="1">{#N/A,#N/A,FALSE,"т02бд"}</definedName>
    <definedName name="вававав" localSheetId="2" hidden="1">{#N/A,#N/A,FALSE,"т02бд"}</definedName>
    <definedName name="вававав" localSheetId="22" hidden="1">{#N/A,#N/A,FALSE,"т02бд"}</definedName>
    <definedName name="вававав" localSheetId="25" hidden="1">{#N/A,#N/A,FALSE,"т02бд"}</definedName>
    <definedName name="вававав" localSheetId="26" hidden="1">{#N/A,#N/A,FALSE,"т02бд"}</definedName>
    <definedName name="вававав" localSheetId="28" hidden="1">{#N/A,#N/A,FALSE,"т02бд"}</definedName>
    <definedName name="вававав" localSheetId="29" hidden="1">{#N/A,#N/A,FALSE,"т02бд"}</definedName>
    <definedName name="вававав" localSheetId="35" hidden="1">{#N/A,#N/A,FALSE,"т02бд"}</definedName>
    <definedName name="вававав" localSheetId="36" hidden="1">{#N/A,#N/A,FALSE,"т02бд"}</definedName>
    <definedName name="вававав" localSheetId="37" hidden="1">{#N/A,#N/A,FALSE,"т02бд"}</definedName>
    <definedName name="вававав" localSheetId="38" hidden="1">{#N/A,#N/A,FALSE,"т02бд"}</definedName>
    <definedName name="вававав" localSheetId="39" hidden="1">{#N/A,#N/A,FALSE,"т02бд"}</definedName>
    <definedName name="вававав" localSheetId="40" hidden="1">{#N/A,#N/A,FALSE,"т02бд"}</definedName>
    <definedName name="вававав" localSheetId="41" hidden="1">{#N/A,#N/A,FALSE,"т02бд"}</definedName>
    <definedName name="вававав" localSheetId="42" hidden="1">{#N/A,#N/A,FALSE,"т02бд"}</definedName>
    <definedName name="вававав" localSheetId="47" hidden="1">{#N/A,#N/A,FALSE,"т02бд"}</definedName>
    <definedName name="вававав" localSheetId="53" hidden="1">{#N/A,#N/A,FALSE,"т02бд"}</definedName>
    <definedName name="вававав" localSheetId="54" hidden="1">{#N/A,#N/A,FALSE,"т02бд"}</definedName>
    <definedName name="вававав" localSheetId="55" hidden="1">{#N/A,#N/A,FALSE,"т02бд"}</definedName>
    <definedName name="вававав" localSheetId="56" hidden="1">{#N/A,#N/A,FALSE,"т02бд"}</definedName>
    <definedName name="вававав" localSheetId="57" hidden="1">{#N/A,#N/A,FALSE,"т02бд"}</definedName>
    <definedName name="вававав" localSheetId="58" hidden="1">{#N/A,#N/A,FALSE,"т02бд"}</definedName>
    <definedName name="вававав" localSheetId="59" hidden="1">{#N/A,#N/A,FALSE,"т02бд"}</definedName>
    <definedName name="вававав" localSheetId="61" hidden="1">{#N/A,#N/A,FALSE,"т02бд"}</definedName>
    <definedName name="вававав" localSheetId="62" hidden="1">{#N/A,#N/A,FALSE,"т02бд"}</definedName>
    <definedName name="вававав" localSheetId="63" hidden="1">{#N/A,#N/A,FALSE,"т02бд"}</definedName>
    <definedName name="вававав" localSheetId="84" hidden="1">{#N/A,#N/A,FALSE,"т02бд"}</definedName>
    <definedName name="вававав" localSheetId="85" hidden="1">{#N/A,#N/A,FALSE,"т02бд"}</definedName>
    <definedName name="вававав" localSheetId="76" hidden="1">{#N/A,#N/A,FALSE,"т02бд"}</definedName>
    <definedName name="вававав" localSheetId="78" hidden="1">{#N/A,#N/A,FALSE,"т02бд"}</definedName>
    <definedName name="вававав" localSheetId="80" hidden="1">{#N/A,#N/A,FALSE,"т02бд"}</definedName>
    <definedName name="вававав" localSheetId="81" hidden="1">{#N/A,#N/A,FALSE,"т02бд"}</definedName>
    <definedName name="вававав" localSheetId="82" hidden="1">{#N/A,#N/A,FALSE,"т02бд"}</definedName>
    <definedName name="вававав" localSheetId="83" hidden="1">{#N/A,#N/A,FALSE,"т02бд"}</definedName>
    <definedName name="вававав" localSheetId="86" hidden="1">{#N/A,#N/A,FALSE,"т02бд"}</definedName>
    <definedName name="вававав" localSheetId="95" hidden="1">{#N/A,#N/A,FALSE,"т02бд"}</definedName>
    <definedName name="вававав" localSheetId="96" hidden="1">{#N/A,#N/A,FALSE,"т02бд"}</definedName>
    <definedName name="вававав" localSheetId="100" hidden="1">{#N/A,#N/A,FALSE,"т02бд"}</definedName>
    <definedName name="вававав" localSheetId="102" hidden="1">{#N/A,#N/A,FALSE,"т02бд"}</definedName>
    <definedName name="вававав" localSheetId="103" hidden="1">{#N/A,#N/A,FALSE,"т02бд"}</definedName>
    <definedName name="вававав" localSheetId="104" hidden="1">{#N/A,#N/A,FALSE,"т02бд"}</definedName>
    <definedName name="вававав" localSheetId="105" hidden="1">{#N/A,#N/A,FALSE,"т02бд"}</definedName>
    <definedName name="вававав" localSheetId="18" hidden="1">{#N/A,#N/A,FALSE,"т02бд"}</definedName>
    <definedName name="вававав" localSheetId="19" hidden="1">{#N/A,#N/A,FALSE,"т02бд"}</definedName>
    <definedName name="вававав" localSheetId="74" hidden="1">{#N/A,#N/A,FALSE,"т02бд"}</definedName>
    <definedName name="вававав" localSheetId="111" hidden="1">{#N/A,#N/A,FALSE,"т02бд"}</definedName>
    <definedName name="вававав" hidden="1">{#N/A,#N/A,FALSE,"т02бд"}</definedName>
    <definedName name="вававав_2" localSheetId="1" hidden="1">{#N/A,#N/A,FALSE,"т02бд"}</definedName>
    <definedName name="вававав_2" localSheetId="35" hidden="1">{#N/A,#N/A,FALSE,"т02бд"}</definedName>
    <definedName name="вававав_2" localSheetId="36" hidden="1">{#N/A,#N/A,FALSE,"т02бд"}</definedName>
    <definedName name="вававав_2" localSheetId="37" hidden="1">{#N/A,#N/A,FALSE,"т02бд"}</definedName>
    <definedName name="вававав_2" localSheetId="38" hidden="1">{#N/A,#N/A,FALSE,"т02бд"}</definedName>
    <definedName name="вававав_2" localSheetId="39" hidden="1">{#N/A,#N/A,FALSE,"т02бд"}</definedName>
    <definedName name="вававав_2" localSheetId="40" hidden="1">{#N/A,#N/A,FALSE,"т02бд"}</definedName>
    <definedName name="вававав_2" localSheetId="41" hidden="1">{#N/A,#N/A,FALSE,"т02бд"}</definedName>
    <definedName name="вававав_2" localSheetId="42" hidden="1">{#N/A,#N/A,FALSE,"т02бд"}</definedName>
    <definedName name="вававав_2" localSheetId="47" hidden="1">{#N/A,#N/A,FALSE,"т02бд"}</definedName>
    <definedName name="вававав_2" localSheetId="53" hidden="1">{#N/A,#N/A,FALSE,"т02бд"}</definedName>
    <definedName name="вававав_2" localSheetId="81" hidden="1">{#N/A,#N/A,FALSE,"т02бд"}</definedName>
    <definedName name="вававав_2" localSheetId="96" hidden="1">{#N/A,#N/A,FALSE,"т02бд"}</definedName>
    <definedName name="вававав_2" localSheetId="100" hidden="1">{#N/A,#N/A,FALSE,"т02бд"}</definedName>
    <definedName name="вававав_2" localSheetId="103" hidden="1">{#N/A,#N/A,FALSE,"т02бд"}</definedName>
    <definedName name="вававав_2" localSheetId="74" hidden="1">{#N/A,#N/A,FALSE,"т02бд"}</definedName>
    <definedName name="вававав_2" hidden="1">{#N/A,#N/A,FALSE,"т02бд"}</definedName>
    <definedName name="вававав_2_1" localSheetId="1" hidden="1">{#N/A,#N/A,FALSE,"т02бд"}</definedName>
    <definedName name="вававав_2_1" localSheetId="35" hidden="1">{#N/A,#N/A,FALSE,"т02бд"}</definedName>
    <definedName name="вававав_2_1" localSheetId="36" hidden="1">{#N/A,#N/A,FALSE,"т02бд"}</definedName>
    <definedName name="вававав_2_1" localSheetId="37" hidden="1">{#N/A,#N/A,FALSE,"т02бд"}</definedName>
    <definedName name="вававав_2_1" localSheetId="38" hidden="1">{#N/A,#N/A,FALSE,"т02бд"}</definedName>
    <definedName name="вававав_2_1" localSheetId="39" hidden="1">{#N/A,#N/A,FALSE,"т02бд"}</definedName>
    <definedName name="вававав_2_1" localSheetId="40" hidden="1">{#N/A,#N/A,FALSE,"т02бд"}</definedName>
    <definedName name="вававав_2_1" localSheetId="41" hidden="1">{#N/A,#N/A,FALSE,"т02бд"}</definedName>
    <definedName name="вававав_2_1" localSheetId="42" hidden="1">{#N/A,#N/A,FALSE,"т02бд"}</definedName>
    <definedName name="вававав_2_1" localSheetId="47" hidden="1">{#N/A,#N/A,FALSE,"т02бд"}</definedName>
    <definedName name="вававав_2_1" localSheetId="53" hidden="1">{#N/A,#N/A,FALSE,"т02бд"}</definedName>
    <definedName name="вававав_2_1" localSheetId="81" hidden="1">{#N/A,#N/A,FALSE,"т02бд"}</definedName>
    <definedName name="вававав_2_1" localSheetId="96" hidden="1">{#N/A,#N/A,FALSE,"т02бд"}</definedName>
    <definedName name="вававав_2_1" localSheetId="100" hidden="1">{#N/A,#N/A,FALSE,"т02бд"}</definedName>
    <definedName name="вававав_2_1" localSheetId="103" hidden="1">{#N/A,#N/A,FALSE,"т02бд"}</definedName>
    <definedName name="вававав_2_1" localSheetId="74" hidden="1">{#N/A,#N/A,FALSE,"т02бд"}</definedName>
    <definedName name="вававав_2_1" hidden="1">{#N/A,#N/A,FALSE,"т02бд"}</definedName>
    <definedName name="вап" localSheetId="1" hidden="1">{#N/A,#N/A,FALSE,"Лист4"}</definedName>
    <definedName name="вап" localSheetId="35" hidden="1">{#N/A,#N/A,FALSE,"Лист4"}</definedName>
    <definedName name="вап" localSheetId="36" hidden="1">{#N/A,#N/A,FALSE,"Лист4"}</definedName>
    <definedName name="вап" localSheetId="37" hidden="1">{#N/A,#N/A,FALSE,"Лист4"}</definedName>
    <definedName name="вап" localSheetId="38" hidden="1">{#N/A,#N/A,FALSE,"Лист4"}</definedName>
    <definedName name="вап" localSheetId="39" hidden="1">{#N/A,#N/A,FALSE,"Лист4"}</definedName>
    <definedName name="вап" localSheetId="40" hidden="1">{#N/A,#N/A,FALSE,"Лист4"}</definedName>
    <definedName name="вап" localSheetId="41" hidden="1">{#N/A,#N/A,FALSE,"Лист4"}</definedName>
    <definedName name="вап" localSheetId="42" hidden="1">{#N/A,#N/A,FALSE,"Лист4"}</definedName>
    <definedName name="вап" localSheetId="47" hidden="1">{#N/A,#N/A,FALSE,"Лист4"}</definedName>
    <definedName name="вап" localSheetId="53" hidden="1">{#N/A,#N/A,FALSE,"Лист4"}</definedName>
    <definedName name="вап" localSheetId="84" hidden="1">{#N/A,#N/A,FALSE,"Лист4"}</definedName>
    <definedName name="вап" localSheetId="85" hidden="1">{#N/A,#N/A,FALSE,"Лист4"}</definedName>
    <definedName name="вап" localSheetId="76" hidden="1">{#N/A,#N/A,FALSE,"Лист4"}</definedName>
    <definedName name="вап" localSheetId="80" hidden="1">{#N/A,#N/A,FALSE,"Лист4"}</definedName>
    <definedName name="вап" localSheetId="81" hidden="1">{#N/A,#N/A,FALSE,"Лист4"}</definedName>
    <definedName name="вап" localSheetId="82" hidden="1">{#N/A,#N/A,FALSE,"Лист4"}</definedName>
    <definedName name="вап" localSheetId="83" hidden="1">{#N/A,#N/A,FALSE,"Лист4"}</definedName>
    <definedName name="вап" localSheetId="86" hidden="1">{#N/A,#N/A,FALSE,"Лист4"}</definedName>
    <definedName name="вап" localSheetId="95" hidden="1">{#N/A,#N/A,FALSE,"Лист4"}</definedName>
    <definedName name="вап" localSheetId="96" hidden="1">{#N/A,#N/A,FALSE,"Лист4"}</definedName>
    <definedName name="вап" localSheetId="100" hidden="1">{#N/A,#N/A,FALSE,"Лист4"}</definedName>
    <definedName name="вап" localSheetId="102" hidden="1">{#N/A,#N/A,FALSE,"Лист4"}</definedName>
    <definedName name="вап" localSheetId="103" hidden="1">{#N/A,#N/A,FALSE,"Лист4"}</definedName>
    <definedName name="вап" localSheetId="104" hidden="1">{#N/A,#N/A,FALSE,"Лист4"}</definedName>
    <definedName name="вап" localSheetId="105" hidden="1">{#N/A,#N/A,FALSE,"Лист4"}</definedName>
    <definedName name="вап" localSheetId="18" hidden="1">{#N/A,#N/A,FALSE,"Лист4"}</definedName>
    <definedName name="вап" localSheetId="19" hidden="1">{#N/A,#N/A,FALSE,"Лист4"}</definedName>
    <definedName name="вап" localSheetId="74" hidden="1">{#N/A,#N/A,FALSE,"Лист4"}</definedName>
    <definedName name="вап" hidden="1">{#N/A,#N/A,FALSE,"Лист4"}</definedName>
    <definedName name="вапа" localSheetId="1" hidden="1">{#N/A,#N/A,FALSE,"Лист4"}</definedName>
    <definedName name="вапа" localSheetId="35" hidden="1">{#N/A,#N/A,FALSE,"Лист4"}</definedName>
    <definedName name="вапа" localSheetId="36" hidden="1">{#N/A,#N/A,FALSE,"Лист4"}</definedName>
    <definedName name="вапа" localSheetId="37" hidden="1">{#N/A,#N/A,FALSE,"Лист4"}</definedName>
    <definedName name="вапа" localSheetId="38" hidden="1">{#N/A,#N/A,FALSE,"Лист4"}</definedName>
    <definedName name="вапа" localSheetId="39" hidden="1">{#N/A,#N/A,FALSE,"Лист4"}</definedName>
    <definedName name="вапа" localSheetId="40" hidden="1">{#N/A,#N/A,FALSE,"Лист4"}</definedName>
    <definedName name="вапа" localSheetId="41" hidden="1">{#N/A,#N/A,FALSE,"Лист4"}</definedName>
    <definedName name="вапа" localSheetId="42" hidden="1">{#N/A,#N/A,FALSE,"Лист4"}</definedName>
    <definedName name="вапа" localSheetId="47" hidden="1">{#N/A,#N/A,FALSE,"Лист4"}</definedName>
    <definedName name="вапа" localSheetId="53" hidden="1">{#N/A,#N/A,FALSE,"Лист4"}</definedName>
    <definedName name="вапа" localSheetId="84" hidden="1">{#N/A,#N/A,FALSE,"Лист4"}</definedName>
    <definedName name="вапа" localSheetId="85" hidden="1">{#N/A,#N/A,FALSE,"Лист4"}</definedName>
    <definedName name="вапа" localSheetId="76" hidden="1">{#N/A,#N/A,FALSE,"Лист4"}</definedName>
    <definedName name="вапа" localSheetId="80" hidden="1">{#N/A,#N/A,FALSE,"Лист4"}</definedName>
    <definedName name="вапа" localSheetId="81" hidden="1">{#N/A,#N/A,FALSE,"Лист4"}</definedName>
    <definedName name="вапа" localSheetId="82" hidden="1">{#N/A,#N/A,FALSE,"Лист4"}</definedName>
    <definedName name="вапа" localSheetId="83" hidden="1">{#N/A,#N/A,FALSE,"Лист4"}</definedName>
    <definedName name="вапа" localSheetId="86" hidden="1">{#N/A,#N/A,FALSE,"Лист4"}</definedName>
    <definedName name="вапа" localSheetId="95" hidden="1">{#N/A,#N/A,FALSE,"Лист4"}</definedName>
    <definedName name="вапа" localSheetId="96" hidden="1">{#N/A,#N/A,FALSE,"Лист4"}</definedName>
    <definedName name="вапа" localSheetId="100" hidden="1">{#N/A,#N/A,FALSE,"Лист4"}</definedName>
    <definedName name="вапа" localSheetId="102" hidden="1">{#N/A,#N/A,FALSE,"Лист4"}</definedName>
    <definedName name="вапа" localSheetId="103" hidden="1">{#N/A,#N/A,FALSE,"Лист4"}</definedName>
    <definedName name="вапа" localSheetId="104" hidden="1">{#N/A,#N/A,FALSE,"Лист4"}</definedName>
    <definedName name="вапа" localSheetId="105" hidden="1">{#N/A,#N/A,FALSE,"Лист4"}</definedName>
    <definedName name="вапа" localSheetId="18" hidden="1">{#N/A,#N/A,FALSE,"Лист4"}</definedName>
    <definedName name="вапа" localSheetId="19" hidden="1">{#N/A,#N/A,FALSE,"Лист4"}</definedName>
    <definedName name="вапа" localSheetId="74" hidden="1">{#N/A,#N/A,FALSE,"Лист4"}</definedName>
    <definedName name="вапа" hidden="1">{#N/A,#N/A,FALSE,"Лист4"}</definedName>
    <definedName name="вапро" localSheetId="1" hidden="1">{#N/A,#N/A,FALSE,"Лист4"}</definedName>
    <definedName name="вапро" localSheetId="35" hidden="1">{#N/A,#N/A,FALSE,"Лист4"}</definedName>
    <definedName name="вапро" localSheetId="36" hidden="1">{#N/A,#N/A,FALSE,"Лист4"}</definedName>
    <definedName name="вапро" localSheetId="37" hidden="1">{#N/A,#N/A,FALSE,"Лист4"}</definedName>
    <definedName name="вапро" localSheetId="38" hidden="1">{#N/A,#N/A,FALSE,"Лист4"}</definedName>
    <definedName name="вапро" localSheetId="39" hidden="1">{#N/A,#N/A,FALSE,"Лист4"}</definedName>
    <definedName name="вапро" localSheetId="40" hidden="1">{#N/A,#N/A,FALSE,"Лист4"}</definedName>
    <definedName name="вапро" localSheetId="41" hidden="1">{#N/A,#N/A,FALSE,"Лист4"}</definedName>
    <definedName name="вапро" localSheetId="42" hidden="1">{#N/A,#N/A,FALSE,"Лист4"}</definedName>
    <definedName name="вапро" localSheetId="47" hidden="1">{#N/A,#N/A,FALSE,"Лист4"}</definedName>
    <definedName name="вапро" localSheetId="53" hidden="1">{#N/A,#N/A,FALSE,"Лист4"}</definedName>
    <definedName name="вапро" localSheetId="84" hidden="1">{#N/A,#N/A,FALSE,"Лист4"}</definedName>
    <definedName name="вапро" localSheetId="85" hidden="1">{#N/A,#N/A,FALSE,"Лист4"}</definedName>
    <definedName name="вапро" localSheetId="76" hidden="1">{#N/A,#N/A,FALSE,"Лист4"}</definedName>
    <definedName name="вапро" localSheetId="80" hidden="1">{#N/A,#N/A,FALSE,"Лист4"}</definedName>
    <definedName name="вапро" localSheetId="81" hidden="1">{#N/A,#N/A,FALSE,"Лист4"}</definedName>
    <definedName name="вапро" localSheetId="82" hidden="1">{#N/A,#N/A,FALSE,"Лист4"}</definedName>
    <definedName name="вапро" localSheetId="83" hidden="1">{#N/A,#N/A,FALSE,"Лист4"}</definedName>
    <definedName name="вапро" localSheetId="86" hidden="1">{#N/A,#N/A,FALSE,"Лист4"}</definedName>
    <definedName name="вапро" localSheetId="95" hidden="1">{#N/A,#N/A,FALSE,"Лист4"}</definedName>
    <definedName name="вапро" localSheetId="96" hidden="1">{#N/A,#N/A,FALSE,"Лист4"}</definedName>
    <definedName name="вапро" localSheetId="100" hidden="1">{#N/A,#N/A,FALSE,"Лист4"}</definedName>
    <definedName name="вапро" localSheetId="102" hidden="1">{#N/A,#N/A,FALSE,"Лист4"}</definedName>
    <definedName name="вапро" localSheetId="103" hidden="1">{#N/A,#N/A,FALSE,"Лист4"}</definedName>
    <definedName name="вапро" localSheetId="104" hidden="1">{#N/A,#N/A,FALSE,"Лист4"}</definedName>
    <definedName name="вапро" localSheetId="105" hidden="1">{#N/A,#N/A,FALSE,"Лист4"}</definedName>
    <definedName name="вапро" localSheetId="18" hidden="1">{#N/A,#N/A,FALSE,"Лист4"}</definedName>
    <definedName name="вапро" localSheetId="19" hidden="1">{#N/A,#N/A,FALSE,"Лист4"}</definedName>
    <definedName name="вапро" localSheetId="74" hidden="1">{#N/A,#N/A,FALSE,"Лист4"}</definedName>
    <definedName name="вапро" hidden="1">{#N/A,#N/A,FALSE,"Лист4"}</definedName>
    <definedName name="вау" localSheetId="1" hidden="1">{#N/A,#N/A,FALSE,"Лист4"}</definedName>
    <definedName name="вау" localSheetId="35" hidden="1">{#N/A,#N/A,FALSE,"Лист4"}</definedName>
    <definedName name="вау" localSheetId="36" hidden="1">{#N/A,#N/A,FALSE,"Лист4"}</definedName>
    <definedName name="вау" localSheetId="37" hidden="1">{#N/A,#N/A,FALSE,"Лист4"}</definedName>
    <definedName name="вау" localSheetId="38" hidden="1">{#N/A,#N/A,FALSE,"Лист4"}</definedName>
    <definedName name="вау" localSheetId="39" hidden="1">{#N/A,#N/A,FALSE,"Лист4"}</definedName>
    <definedName name="вау" localSheetId="40" hidden="1">{#N/A,#N/A,FALSE,"Лист4"}</definedName>
    <definedName name="вау" localSheetId="41" hidden="1">{#N/A,#N/A,FALSE,"Лист4"}</definedName>
    <definedName name="вау" localSheetId="42" hidden="1">{#N/A,#N/A,FALSE,"Лист4"}</definedName>
    <definedName name="вау" localSheetId="47" hidden="1">{#N/A,#N/A,FALSE,"Лист4"}</definedName>
    <definedName name="вау" localSheetId="53" hidden="1">{#N/A,#N/A,FALSE,"Лист4"}</definedName>
    <definedName name="вау" localSheetId="84" hidden="1">{#N/A,#N/A,FALSE,"Лист4"}</definedName>
    <definedName name="вау" localSheetId="85" hidden="1">{#N/A,#N/A,FALSE,"Лист4"}</definedName>
    <definedName name="вау" localSheetId="76" hidden="1">{#N/A,#N/A,FALSE,"Лист4"}</definedName>
    <definedName name="вау" localSheetId="80" hidden="1">{#N/A,#N/A,FALSE,"Лист4"}</definedName>
    <definedName name="вау" localSheetId="81" hidden="1">{#N/A,#N/A,FALSE,"Лист4"}</definedName>
    <definedName name="вау" localSheetId="82" hidden="1">{#N/A,#N/A,FALSE,"Лист4"}</definedName>
    <definedName name="вау" localSheetId="83" hidden="1">{#N/A,#N/A,FALSE,"Лист4"}</definedName>
    <definedName name="вау" localSheetId="86" hidden="1">{#N/A,#N/A,FALSE,"Лист4"}</definedName>
    <definedName name="вау" localSheetId="95" hidden="1">{#N/A,#N/A,FALSE,"Лист4"}</definedName>
    <definedName name="вау" localSheetId="96" hidden="1">{#N/A,#N/A,FALSE,"Лист4"}</definedName>
    <definedName name="вау" localSheetId="100" hidden="1">{#N/A,#N/A,FALSE,"Лист4"}</definedName>
    <definedName name="вау" localSheetId="102" hidden="1">{#N/A,#N/A,FALSE,"Лист4"}</definedName>
    <definedName name="вау" localSheetId="103" hidden="1">{#N/A,#N/A,FALSE,"Лист4"}</definedName>
    <definedName name="вау" localSheetId="104" hidden="1">{#N/A,#N/A,FALSE,"Лист4"}</definedName>
    <definedName name="вау" localSheetId="105" hidden="1">{#N/A,#N/A,FALSE,"Лист4"}</definedName>
    <definedName name="вау" localSheetId="18" hidden="1">{#N/A,#N/A,FALSE,"Лист4"}</definedName>
    <definedName name="вау" localSheetId="19" hidden="1">{#N/A,#N/A,FALSE,"Лист4"}</definedName>
    <definedName name="вау" localSheetId="74" hidden="1">{#N/A,#N/A,FALSE,"Лист4"}</definedName>
    <definedName name="вау" hidden="1">{#N/A,#N/A,FALSE,"Лист4"}</definedName>
    <definedName name="вв" localSheetId="1" hidden="1">{#N/A,#N/A,FALSE,"Лист4"}</definedName>
    <definedName name="вв" localSheetId="35" hidden="1">{#N/A,#N/A,FALSE,"Лист4"}</definedName>
    <definedName name="вв" localSheetId="36" hidden="1">{#N/A,#N/A,FALSE,"Лист4"}</definedName>
    <definedName name="вв" localSheetId="37" hidden="1">{#N/A,#N/A,FALSE,"Лист4"}</definedName>
    <definedName name="вв" localSheetId="38" hidden="1">{#N/A,#N/A,FALSE,"Лист4"}</definedName>
    <definedName name="вв" localSheetId="39" hidden="1">{#N/A,#N/A,FALSE,"Лист4"}</definedName>
    <definedName name="вв" localSheetId="40" hidden="1">{#N/A,#N/A,FALSE,"Лист4"}</definedName>
    <definedName name="вв" localSheetId="41" hidden="1">{#N/A,#N/A,FALSE,"Лист4"}</definedName>
    <definedName name="вв" localSheetId="42" hidden="1">{#N/A,#N/A,FALSE,"Лист4"}</definedName>
    <definedName name="вв" localSheetId="47" hidden="1">{#N/A,#N/A,FALSE,"Лист4"}</definedName>
    <definedName name="вв" localSheetId="53" hidden="1">{#N/A,#N/A,FALSE,"Лист4"}</definedName>
    <definedName name="вв" localSheetId="84" hidden="1">{#N/A,#N/A,FALSE,"Лист4"}</definedName>
    <definedName name="вв" localSheetId="85" hidden="1">{#N/A,#N/A,FALSE,"Лист4"}</definedName>
    <definedName name="вв" localSheetId="76" hidden="1">{#N/A,#N/A,FALSE,"Лист4"}</definedName>
    <definedName name="вв" localSheetId="80" hidden="1">{#N/A,#N/A,FALSE,"Лист4"}</definedName>
    <definedName name="вв" localSheetId="81" hidden="1">{#N/A,#N/A,FALSE,"Лист4"}</definedName>
    <definedName name="вв" localSheetId="82" hidden="1">{#N/A,#N/A,FALSE,"Лист4"}</definedName>
    <definedName name="вв" localSheetId="83" hidden="1">{#N/A,#N/A,FALSE,"Лист4"}</definedName>
    <definedName name="вв" localSheetId="86" hidden="1">{#N/A,#N/A,FALSE,"Лист4"}</definedName>
    <definedName name="вв" localSheetId="95" hidden="1">{#N/A,#N/A,FALSE,"Лист4"}</definedName>
    <definedName name="вв" localSheetId="96" hidden="1">{#N/A,#N/A,FALSE,"Лист4"}</definedName>
    <definedName name="вв" localSheetId="100" hidden="1">{#N/A,#N/A,FALSE,"Лист4"}</definedName>
    <definedName name="вв" localSheetId="102" hidden="1">{#N/A,#N/A,FALSE,"Лист4"}</definedName>
    <definedName name="вв" localSheetId="103" hidden="1">{#N/A,#N/A,FALSE,"Лист4"}</definedName>
    <definedName name="вв" localSheetId="104" hidden="1">{#N/A,#N/A,FALSE,"Лист4"}</definedName>
    <definedName name="вв" localSheetId="105" hidden="1">{#N/A,#N/A,FALSE,"Лист4"}</definedName>
    <definedName name="вв" localSheetId="18" hidden="1">{#N/A,#N/A,FALSE,"Лист4"}</definedName>
    <definedName name="вв" localSheetId="19" hidden="1">{#N/A,#N/A,FALSE,"Лист4"}</definedName>
    <definedName name="вв" localSheetId="74" hidden="1">{#N/A,#N/A,FALSE,"Лист4"}</definedName>
    <definedName name="вв" hidden="1">{#N/A,#N/A,FALSE,"Лист4"}</definedName>
    <definedName name="вмр" localSheetId="1" hidden="1">{#N/A,#N/A,FALSE,"Лист4"}</definedName>
    <definedName name="вмр" localSheetId="35" hidden="1">{#N/A,#N/A,FALSE,"Лист4"}</definedName>
    <definedName name="вмр" localSheetId="36" hidden="1">{#N/A,#N/A,FALSE,"Лист4"}</definedName>
    <definedName name="вмр" localSheetId="37" hidden="1">{#N/A,#N/A,FALSE,"Лист4"}</definedName>
    <definedName name="вмр" localSheetId="38" hidden="1">{#N/A,#N/A,FALSE,"Лист4"}</definedName>
    <definedName name="вмр" localSheetId="39" hidden="1">{#N/A,#N/A,FALSE,"Лист4"}</definedName>
    <definedName name="вмр" localSheetId="40" hidden="1">{#N/A,#N/A,FALSE,"Лист4"}</definedName>
    <definedName name="вмр" localSheetId="41" hidden="1">{#N/A,#N/A,FALSE,"Лист4"}</definedName>
    <definedName name="вмр" localSheetId="42" hidden="1">{#N/A,#N/A,FALSE,"Лист4"}</definedName>
    <definedName name="вмр" localSheetId="47" hidden="1">{#N/A,#N/A,FALSE,"Лист4"}</definedName>
    <definedName name="вмр" localSheetId="53" hidden="1">{#N/A,#N/A,FALSE,"Лист4"}</definedName>
    <definedName name="вмр" localSheetId="84" hidden="1">{#N/A,#N/A,FALSE,"Лист4"}</definedName>
    <definedName name="вмр" localSheetId="85" hidden="1">{#N/A,#N/A,FALSE,"Лист4"}</definedName>
    <definedName name="вмр" localSheetId="76" hidden="1">{#N/A,#N/A,FALSE,"Лист4"}</definedName>
    <definedName name="вмр" localSheetId="80" hidden="1">{#N/A,#N/A,FALSE,"Лист4"}</definedName>
    <definedName name="вмр" localSheetId="81" hidden="1">{#N/A,#N/A,FALSE,"Лист4"}</definedName>
    <definedName name="вмр" localSheetId="82" hidden="1">{#N/A,#N/A,FALSE,"Лист4"}</definedName>
    <definedName name="вмр" localSheetId="83" hidden="1">{#N/A,#N/A,FALSE,"Лист4"}</definedName>
    <definedName name="вмр" localSheetId="86" hidden="1">{#N/A,#N/A,FALSE,"Лист4"}</definedName>
    <definedName name="вмр" localSheetId="95" hidden="1">{#N/A,#N/A,FALSE,"Лист4"}</definedName>
    <definedName name="вмр" localSheetId="96" hidden="1">{#N/A,#N/A,FALSE,"Лист4"}</definedName>
    <definedName name="вмр" localSheetId="100" hidden="1">{#N/A,#N/A,FALSE,"Лист4"}</definedName>
    <definedName name="вмр" localSheetId="102" hidden="1">{#N/A,#N/A,FALSE,"Лист4"}</definedName>
    <definedName name="вмр" localSheetId="103" hidden="1">{#N/A,#N/A,FALSE,"Лист4"}</definedName>
    <definedName name="вмр" localSheetId="104" hidden="1">{#N/A,#N/A,FALSE,"Лист4"}</definedName>
    <definedName name="вмр" localSheetId="105" hidden="1">{#N/A,#N/A,FALSE,"Лист4"}</definedName>
    <definedName name="вмр" localSheetId="18" hidden="1">{#N/A,#N/A,FALSE,"Лист4"}</definedName>
    <definedName name="вмр" localSheetId="19" hidden="1">{#N/A,#N/A,FALSE,"Лист4"}</definedName>
    <definedName name="вмр" localSheetId="74" hidden="1">{#N/A,#N/A,FALSE,"Лист4"}</definedName>
    <definedName name="вмр" hidden="1">{#N/A,#N/A,FALSE,"Лист4"}</definedName>
    <definedName name="вруу" localSheetId="1" hidden="1">{#N/A,#N/A,FALSE,"Лист4"}</definedName>
    <definedName name="вруу" localSheetId="35" hidden="1">{#N/A,#N/A,FALSE,"Лист4"}</definedName>
    <definedName name="вруу" localSheetId="36" hidden="1">{#N/A,#N/A,FALSE,"Лист4"}</definedName>
    <definedName name="вруу" localSheetId="37" hidden="1">{#N/A,#N/A,FALSE,"Лист4"}</definedName>
    <definedName name="вруу" localSheetId="38" hidden="1">{#N/A,#N/A,FALSE,"Лист4"}</definedName>
    <definedName name="вруу" localSheetId="39" hidden="1">{#N/A,#N/A,FALSE,"Лист4"}</definedName>
    <definedName name="вруу" localSheetId="40" hidden="1">{#N/A,#N/A,FALSE,"Лист4"}</definedName>
    <definedName name="вруу" localSheetId="41" hidden="1">{#N/A,#N/A,FALSE,"Лист4"}</definedName>
    <definedName name="вруу" localSheetId="42" hidden="1">{#N/A,#N/A,FALSE,"Лист4"}</definedName>
    <definedName name="вруу" localSheetId="47" hidden="1">{#N/A,#N/A,FALSE,"Лист4"}</definedName>
    <definedName name="вруу" localSheetId="53" hidden="1">{#N/A,#N/A,FALSE,"Лист4"}</definedName>
    <definedName name="вруу" localSheetId="84" hidden="1">{#N/A,#N/A,FALSE,"Лист4"}</definedName>
    <definedName name="вруу" localSheetId="85" hidden="1">{#N/A,#N/A,FALSE,"Лист4"}</definedName>
    <definedName name="вруу" localSheetId="76" hidden="1">{#N/A,#N/A,FALSE,"Лист4"}</definedName>
    <definedName name="вруу" localSheetId="80" hidden="1">{#N/A,#N/A,FALSE,"Лист4"}</definedName>
    <definedName name="вруу" localSheetId="81" hidden="1">{#N/A,#N/A,FALSE,"Лист4"}</definedName>
    <definedName name="вруу" localSheetId="82" hidden="1">{#N/A,#N/A,FALSE,"Лист4"}</definedName>
    <definedName name="вруу" localSheetId="83" hidden="1">{#N/A,#N/A,FALSE,"Лист4"}</definedName>
    <definedName name="вруу" localSheetId="86" hidden="1">{#N/A,#N/A,FALSE,"Лист4"}</definedName>
    <definedName name="вруу" localSheetId="95" hidden="1">{#N/A,#N/A,FALSE,"Лист4"}</definedName>
    <definedName name="вруу" localSheetId="96" hidden="1">{#N/A,#N/A,FALSE,"Лист4"}</definedName>
    <definedName name="вруу" localSheetId="100" hidden="1">{#N/A,#N/A,FALSE,"Лист4"}</definedName>
    <definedName name="вруу" localSheetId="102" hidden="1">{#N/A,#N/A,FALSE,"Лист4"}</definedName>
    <definedName name="вруу" localSheetId="103" hidden="1">{#N/A,#N/A,FALSE,"Лист4"}</definedName>
    <definedName name="вруу" localSheetId="104" hidden="1">{#N/A,#N/A,FALSE,"Лист4"}</definedName>
    <definedName name="вруу" localSheetId="105" hidden="1">{#N/A,#N/A,FALSE,"Лист4"}</definedName>
    <definedName name="вруу" localSheetId="18" hidden="1">{#N/A,#N/A,FALSE,"Лист4"}</definedName>
    <definedName name="вруу" localSheetId="19" hidden="1">{#N/A,#N/A,FALSE,"Лист4"}</definedName>
    <definedName name="вруу" localSheetId="74" hidden="1">{#N/A,#N/A,FALSE,"Лист4"}</definedName>
    <definedName name="вруу" hidden="1">{#N/A,#N/A,FALSE,"Лист4"}</definedName>
    <definedName name="врууунуууу" localSheetId="1" hidden="1">{#N/A,#N/A,FALSE,"Лист4"}</definedName>
    <definedName name="врууунуууу" localSheetId="35" hidden="1">{#N/A,#N/A,FALSE,"Лист4"}</definedName>
    <definedName name="врууунуууу" localSheetId="36" hidden="1">{#N/A,#N/A,FALSE,"Лист4"}</definedName>
    <definedName name="врууунуууу" localSheetId="37" hidden="1">{#N/A,#N/A,FALSE,"Лист4"}</definedName>
    <definedName name="врууунуууу" localSheetId="38" hidden="1">{#N/A,#N/A,FALSE,"Лист4"}</definedName>
    <definedName name="врууунуууу" localSheetId="39" hidden="1">{#N/A,#N/A,FALSE,"Лист4"}</definedName>
    <definedName name="врууунуууу" localSheetId="40" hidden="1">{#N/A,#N/A,FALSE,"Лист4"}</definedName>
    <definedName name="врууунуууу" localSheetId="41" hidden="1">{#N/A,#N/A,FALSE,"Лист4"}</definedName>
    <definedName name="врууунуууу" localSheetId="42" hidden="1">{#N/A,#N/A,FALSE,"Лист4"}</definedName>
    <definedName name="врууунуууу" localSheetId="47" hidden="1">{#N/A,#N/A,FALSE,"Лист4"}</definedName>
    <definedName name="врууунуууу" localSheetId="53" hidden="1">{#N/A,#N/A,FALSE,"Лист4"}</definedName>
    <definedName name="врууунуууу" localSheetId="84" hidden="1">{#N/A,#N/A,FALSE,"Лист4"}</definedName>
    <definedName name="врууунуууу" localSheetId="85" hidden="1">{#N/A,#N/A,FALSE,"Лист4"}</definedName>
    <definedName name="врууунуууу" localSheetId="76" hidden="1">{#N/A,#N/A,FALSE,"Лист4"}</definedName>
    <definedName name="врууунуууу" localSheetId="80" hidden="1">{#N/A,#N/A,FALSE,"Лист4"}</definedName>
    <definedName name="врууунуууу" localSheetId="81" hidden="1">{#N/A,#N/A,FALSE,"Лист4"}</definedName>
    <definedName name="врууунуууу" localSheetId="82" hidden="1">{#N/A,#N/A,FALSE,"Лист4"}</definedName>
    <definedName name="врууунуууу" localSheetId="83" hidden="1">{#N/A,#N/A,FALSE,"Лист4"}</definedName>
    <definedName name="врууунуууу" localSheetId="86" hidden="1">{#N/A,#N/A,FALSE,"Лист4"}</definedName>
    <definedName name="врууунуууу" localSheetId="95" hidden="1">{#N/A,#N/A,FALSE,"Лист4"}</definedName>
    <definedName name="врууунуууу" localSheetId="96" hidden="1">{#N/A,#N/A,FALSE,"Лист4"}</definedName>
    <definedName name="врууунуууу" localSheetId="100" hidden="1">{#N/A,#N/A,FALSE,"Лист4"}</definedName>
    <definedName name="врууунуууу" localSheetId="102" hidden="1">{#N/A,#N/A,FALSE,"Лист4"}</definedName>
    <definedName name="врууунуууу" localSheetId="103" hidden="1">{#N/A,#N/A,FALSE,"Лист4"}</definedName>
    <definedName name="врууунуууу" localSheetId="104" hidden="1">{#N/A,#N/A,FALSE,"Лист4"}</definedName>
    <definedName name="врууунуууу" localSheetId="105" hidden="1">{#N/A,#N/A,FALSE,"Лист4"}</definedName>
    <definedName name="врууунуууу" localSheetId="18" hidden="1">{#N/A,#N/A,FALSE,"Лист4"}</definedName>
    <definedName name="врууунуууу" localSheetId="19" hidden="1">{#N/A,#N/A,FALSE,"Лист4"}</definedName>
    <definedName name="врууунуууу" localSheetId="74" hidden="1">{#N/A,#N/A,FALSE,"Лист4"}</definedName>
    <definedName name="врууунуууу" hidden="1">{#N/A,#N/A,FALSE,"Лист4"}</definedName>
    <definedName name="вфіп" localSheetId="1" hidden="1">{"BOP_TAB",#N/A,FALSE,"N";"MIDTERM_TAB",#N/A,FALSE,"O"}</definedName>
    <definedName name="вфіп" localSheetId="35" hidden="1">{"BOP_TAB",#N/A,FALSE,"N";"MIDTERM_TAB",#N/A,FALSE,"O"}</definedName>
    <definedName name="вфіп" localSheetId="36" hidden="1">{"BOP_TAB",#N/A,FALSE,"N";"MIDTERM_TAB",#N/A,FALSE,"O"}</definedName>
    <definedName name="вфіп" localSheetId="37" hidden="1">{"BOP_TAB",#N/A,FALSE,"N";"MIDTERM_TAB",#N/A,FALSE,"O"}</definedName>
    <definedName name="вфіп" localSheetId="38" hidden="1">{"BOP_TAB",#N/A,FALSE,"N";"MIDTERM_TAB",#N/A,FALSE,"O"}</definedName>
    <definedName name="вфіп" localSheetId="39" hidden="1">{"BOP_TAB",#N/A,FALSE,"N";"MIDTERM_TAB",#N/A,FALSE,"O"}</definedName>
    <definedName name="вфіп" localSheetId="40" hidden="1">{"BOP_TAB",#N/A,FALSE,"N";"MIDTERM_TAB",#N/A,FALSE,"O"}</definedName>
    <definedName name="вфіп" localSheetId="41" hidden="1">{"BOP_TAB",#N/A,FALSE,"N";"MIDTERM_TAB",#N/A,FALSE,"O"}</definedName>
    <definedName name="вфіп" localSheetId="42" hidden="1">{"BOP_TAB",#N/A,FALSE,"N";"MIDTERM_TAB",#N/A,FALSE,"O"}</definedName>
    <definedName name="вфіп" localSheetId="47" hidden="1">{"BOP_TAB",#N/A,FALSE,"N";"MIDTERM_TAB",#N/A,FALSE,"O"}</definedName>
    <definedName name="вфіп" localSheetId="53" hidden="1">{"BOP_TAB",#N/A,FALSE,"N";"MIDTERM_TAB",#N/A,FALSE,"O"}</definedName>
    <definedName name="вфіп" localSheetId="84" hidden="1">{"BOP_TAB",#N/A,FALSE,"N";"MIDTERM_TAB",#N/A,FALSE,"O"}</definedName>
    <definedName name="вфіп" localSheetId="85" hidden="1">{"BOP_TAB",#N/A,FALSE,"N";"MIDTERM_TAB",#N/A,FALSE,"O"}</definedName>
    <definedName name="вфіп" localSheetId="76" hidden="1">{"BOP_TAB",#N/A,FALSE,"N";"MIDTERM_TAB",#N/A,FALSE,"O"}</definedName>
    <definedName name="вфіп" localSheetId="80" hidden="1">{"BOP_TAB",#N/A,FALSE,"N";"MIDTERM_TAB",#N/A,FALSE,"O"}</definedName>
    <definedName name="вфіп" localSheetId="81" hidden="1">{"BOP_TAB",#N/A,FALSE,"N";"MIDTERM_TAB",#N/A,FALSE,"O"}</definedName>
    <definedName name="вфіп" localSheetId="82" hidden="1">{"BOP_TAB",#N/A,FALSE,"N";"MIDTERM_TAB",#N/A,FALSE,"O"}</definedName>
    <definedName name="вфіп" localSheetId="83" hidden="1">{"BOP_TAB",#N/A,FALSE,"N";"MIDTERM_TAB",#N/A,FALSE,"O"}</definedName>
    <definedName name="вфіп" localSheetId="86" hidden="1">{"BOP_TAB",#N/A,FALSE,"N";"MIDTERM_TAB",#N/A,FALSE,"O"}</definedName>
    <definedName name="вфіп" localSheetId="95" hidden="1">{"BOP_TAB",#N/A,FALSE,"N";"MIDTERM_TAB",#N/A,FALSE,"O"}</definedName>
    <definedName name="вфіп" localSheetId="96" hidden="1">{"BOP_TAB",#N/A,FALSE,"N";"MIDTERM_TAB",#N/A,FALSE,"O"}</definedName>
    <definedName name="вфіп" localSheetId="100" hidden="1">{"BOP_TAB",#N/A,FALSE,"N";"MIDTERM_TAB",#N/A,FALSE,"O"}</definedName>
    <definedName name="вфіп" localSheetId="102" hidden="1">{"BOP_TAB",#N/A,FALSE,"N";"MIDTERM_TAB",#N/A,FALSE,"O"}</definedName>
    <definedName name="вфіп" localSheetId="103" hidden="1">{"BOP_TAB",#N/A,FALSE,"N";"MIDTERM_TAB",#N/A,FALSE,"O"}</definedName>
    <definedName name="вфіп" localSheetId="104" hidden="1">{"BOP_TAB",#N/A,FALSE,"N";"MIDTERM_TAB",#N/A,FALSE,"O"}</definedName>
    <definedName name="вфіп" localSheetId="105" hidden="1">{"BOP_TAB",#N/A,FALSE,"N";"MIDTERM_TAB",#N/A,FALSE,"O"}</definedName>
    <definedName name="вфіп" localSheetId="18" hidden="1">{"BOP_TAB",#N/A,FALSE,"N";"MIDTERM_TAB",#N/A,FALSE,"O"}</definedName>
    <definedName name="вфіп" localSheetId="19" hidden="1">{"BOP_TAB",#N/A,FALSE,"N";"MIDTERM_TAB",#N/A,FALSE,"O"}</definedName>
    <definedName name="вфіп" localSheetId="74" hidden="1">{"BOP_TAB",#N/A,FALSE,"N";"MIDTERM_TAB",#N/A,FALSE,"O"}</definedName>
    <definedName name="вфіп" hidden="1">{"BOP_TAB",#N/A,FALSE,"N";"MIDTERM_TAB",#N/A,FALSE,"O"}</definedName>
    <definedName name="гг" localSheetId="1" hidden="1">{#N/A,#N/A,FALSE,"Лист4"}</definedName>
    <definedName name="гг" localSheetId="35" hidden="1">{#N/A,#N/A,FALSE,"Лист4"}</definedName>
    <definedName name="гг" localSheetId="36" hidden="1">{#N/A,#N/A,FALSE,"Лист4"}</definedName>
    <definedName name="гг" localSheetId="37" hidden="1">{#N/A,#N/A,FALSE,"Лист4"}</definedName>
    <definedName name="гг" localSheetId="38" hidden="1">{#N/A,#N/A,FALSE,"Лист4"}</definedName>
    <definedName name="гг" localSheetId="39" hidden="1">{#N/A,#N/A,FALSE,"Лист4"}</definedName>
    <definedName name="гг" localSheetId="40" hidden="1">{#N/A,#N/A,FALSE,"Лист4"}</definedName>
    <definedName name="гг" localSheetId="41" hidden="1">{#N/A,#N/A,FALSE,"Лист4"}</definedName>
    <definedName name="гг" localSheetId="42" hidden="1">{#N/A,#N/A,FALSE,"Лист4"}</definedName>
    <definedName name="гг" localSheetId="47" hidden="1">{#N/A,#N/A,FALSE,"Лист4"}</definedName>
    <definedName name="гг" localSheetId="53" hidden="1">{#N/A,#N/A,FALSE,"Лист4"}</definedName>
    <definedName name="гг" localSheetId="84" hidden="1">{#N/A,#N/A,FALSE,"Лист4"}</definedName>
    <definedName name="гг" localSheetId="85" hidden="1">{#N/A,#N/A,FALSE,"Лист4"}</definedName>
    <definedName name="гг" localSheetId="76" hidden="1">{#N/A,#N/A,FALSE,"Лист4"}</definedName>
    <definedName name="гг" localSheetId="80" hidden="1">{#N/A,#N/A,FALSE,"Лист4"}</definedName>
    <definedName name="гг" localSheetId="81" hidden="1">{#N/A,#N/A,FALSE,"Лист4"}</definedName>
    <definedName name="гг" localSheetId="82" hidden="1">{#N/A,#N/A,FALSE,"Лист4"}</definedName>
    <definedName name="гг" localSheetId="83" hidden="1">{#N/A,#N/A,FALSE,"Лист4"}</definedName>
    <definedName name="гг" localSheetId="86" hidden="1">{#N/A,#N/A,FALSE,"Лист4"}</definedName>
    <definedName name="гг" localSheetId="95" hidden="1">{#N/A,#N/A,FALSE,"Лист4"}</definedName>
    <definedName name="гг" localSheetId="96" hidden="1">{#N/A,#N/A,FALSE,"Лист4"}</definedName>
    <definedName name="гг" localSheetId="100" hidden="1">{#N/A,#N/A,FALSE,"Лист4"}</definedName>
    <definedName name="гг" localSheetId="102" hidden="1">{#N/A,#N/A,FALSE,"Лист4"}</definedName>
    <definedName name="гг" localSheetId="103" hidden="1">{#N/A,#N/A,FALSE,"Лист4"}</definedName>
    <definedName name="гг" localSheetId="104" hidden="1">{#N/A,#N/A,FALSE,"Лист4"}</definedName>
    <definedName name="гг" localSheetId="105" hidden="1">{#N/A,#N/A,FALSE,"Лист4"}</definedName>
    <definedName name="гг" localSheetId="18" hidden="1">{#N/A,#N/A,FALSE,"Лист4"}</definedName>
    <definedName name="гг" localSheetId="19" hidden="1">{#N/A,#N/A,FALSE,"Лист4"}</definedName>
    <definedName name="гг" localSheetId="74" hidden="1">{#N/A,#N/A,FALSE,"Лист4"}</definedName>
    <definedName name="гг" hidden="1">{#N/A,#N/A,FALSE,"Лист4"}</definedName>
    <definedName name="ггг" localSheetId="1" hidden="1">{#N/A,#N/A,FALSE,"Лист4"}</definedName>
    <definedName name="ггг" localSheetId="35" hidden="1">{#N/A,#N/A,FALSE,"Лист4"}</definedName>
    <definedName name="ггг" localSheetId="36" hidden="1">{#N/A,#N/A,FALSE,"Лист4"}</definedName>
    <definedName name="ггг" localSheetId="37" hidden="1">{#N/A,#N/A,FALSE,"Лист4"}</definedName>
    <definedName name="ггг" localSheetId="38" hidden="1">{#N/A,#N/A,FALSE,"Лист4"}</definedName>
    <definedName name="ггг" localSheetId="39" hidden="1">{#N/A,#N/A,FALSE,"Лист4"}</definedName>
    <definedName name="ггг" localSheetId="40" hidden="1">{#N/A,#N/A,FALSE,"Лист4"}</definedName>
    <definedName name="ггг" localSheetId="41" hidden="1">{#N/A,#N/A,FALSE,"Лист4"}</definedName>
    <definedName name="ггг" localSheetId="42" hidden="1">{#N/A,#N/A,FALSE,"Лист4"}</definedName>
    <definedName name="ггг" localSheetId="47" hidden="1">{#N/A,#N/A,FALSE,"Лист4"}</definedName>
    <definedName name="ггг" localSheetId="53" hidden="1">{#N/A,#N/A,FALSE,"Лист4"}</definedName>
    <definedName name="ггг" localSheetId="84" hidden="1">{#N/A,#N/A,FALSE,"Лист4"}</definedName>
    <definedName name="ггг" localSheetId="85" hidden="1">{#N/A,#N/A,FALSE,"Лист4"}</definedName>
    <definedName name="ггг" localSheetId="76" hidden="1">{#N/A,#N/A,FALSE,"Лист4"}</definedName>
    <definedName name="ггг" localSheetId="80" hidden="1">{#N/A,#N/A,FALSE,"Лист4"}</definedName>
    <definedName name="ггг" localSheetId="81" hidden="1">{#N/A,#N/A,FALSE,"Лист4"}</definedName>
    <definedName name="ггг" localSheetId="82" hidden="1">{#N/A,#N/A,FALSE,"Лист4"}</definedName>
    <definedName name="ггг" localSheetId="83" hidden="1">{#N/A,#N/A,FALSE,"Лист4"}</definedName>
    <definedName name="ггг" localSheetId="86" hidden="1">{#N/A,#N/A,FALSE,"Лист4"}</definedName>
    <definedName name="ггг" localSheetId="95" hidden="1">{#N/A,#N/A,FALSE,"Лист4"}</definedName>
    <definedName name="ггг" localSheetId="96" hidden="1">{#N/A,#N/A,FALSE,"Лист4"}</definedName>
    <definedName name="ггг" localSheetId="100" hidden="1">{#N/A,#N/A,FALSE,"Лист4"}</definedName>
    <definedName name="ггг" localSheetId="102" hidden="1">{#N/A,#N/A,FALSE,"Лист4"}</definedName>
    <definedName name="ггг" localSheetId="103" hidden="1">{#N/A,#N/A,FALSE,"Лист4"}</definedName>
    <definedName name="ггг" localSheetId="104" hidden="1">{#N/A,#N/A,FALSE,"Лист4"}</definedName>
    <definedName name="ггг" localSheetId="105" hidden="1">{#N/A,#N/A,FALSE,"Лист4"}</definedName>
    <definedName name="ггг" localSheetId="18" hidden="1">{#N/A,#N/A,FALSE,"Лист4"}</definedName>
    <definedName name="ггг" localSheetId="19" hidden="1">{#N/A,#N/A,FALSE,"Лист4"}</definedName>
    <definedName name="ггг" localSheetId="74" hidden="1">{#N/A,#N/A,FALSE,"Лист4"}</definedName>
    <definedName name="ггг" hidden="1">{#N/A,#N/A,FALSE,"Лист4"}</definedName>
    <definedName name="ггггг" localSheetId="1" hidden="1">{#N/A,#N/A,FALSE,"Лист4"}</definedName>
    <definedName name="ггггг" localSheetId="35" hidden="1">{#N/A,#N/A,FALSE,"Лист4"}</definedName>
    <definedName name="ггггг" localSheetId="36" hidden="1">{#N/A,#N/A,FALSE,"Лист4"}</definedName>
    <definedName name="ггггг" localSheetId="37" hidden="1">{#N/A,#N/A,FALSE,"Лист4"}</definedName>
    <definedName name="ггггг" localSheetId="38" hidden="1">{#N/A,#N/A,FALSE,"Лист4"}</definedName>
    <definedName name="ггггг" localSheetId="39" hidden="1">{#N/A,#N/A,FALSE,"Лист4"}</definedName>
    <definedName name="ггггг" localSheetId="40" hidden="1">{#N/A,#N/A,FALSE,"Лист4"}</definedName>
    <definedName name="ггггг" localSheetId="41" hidden="1">{#N/A,#N/A,FALSE,"Лист4"}</definedName>
    <definedName name="ггггг" localSheetId="42" hidden="1">{#N/A,#N/A,FALSE,"Лист4"}</definedName>
    <definedName name="ггггг" localSheetId="47" hidden="1">{#N/A,#N/A,FALSE,"Лист4"}</definedName>
    <definedName name="ггггг" localSheetId="53" hidden="1">{#N/A,#N/A,FALSE,"Лист4"}</definedName>
    <definedName name="ггггг" localSheetId="84" hidden="1">{#N/A,#N/A,FALSE,"Лист4"}</definedName>
    <definedName name="ггггг" localSheetId="85" hidden="1">{#N/A,#N/A,FALSE,"Лист4"}</definedName>
    <definedName name="ггггг" localSheetId="76" hidden="1">{#N/A,#N/A,FALSE,"Лист4"}</definedName>
    <definedName name="ггггг" localSheetId="80" hidden="1">{#N/A,#N/A,FALSE,"Лист4"}</definedName>
    <definedName name="ггггг" localSheetId="81" hidden="1">{#N/A,#N/A,FALSE,"Лист4"}</definedName>
    <definedName name="ггггг" localSheetId="82" hidden="1">{#N/A,#N/A,FALSE,"Лист4"}</definedName>
    <definedName name="ггггг" localSheetId="83" hidden="1">{#N/A,#N/A,FALSE,"Лист4"}</definedName>
    <definedName name="ггггг" localSheetId="86" hidden="1">{#N/A,#N/A,FALSE,"Лист4"}</definedName>
    <definedName name="ггггг" localSheetId="95" hidden="1">{#N/A,#N/A,FALSE,"Лист4"}</definedName>
    <definedName name="ггггг" localSheetId="96" hidden="1">{#N/A,#N/A,FALSE,"Лист4"}</definedName>
    <definedName name="ггггг" localSheetId="100" hidden="1">{#N/A,#N/A,FALSE,"Лист4"}</definedName>
    <definedName name="ггггг" localSheetId="102" hidden="1">{#N/A,#N/A,FALSE,"Лист4"}</definedName>
    <definedName name="ггггг" localSheetId="103" hidden="1">{#N/A,#N/A,FALSE,"Лист4"}</definedName>
    <definedName name="ггггг" localSheetId="104" hidden="1">{#N/A,#N/A,FALSE,"Лист4"}</definedName>
    <definedName name="ггггг" localSheetId="105" hidden="1">{#N/A,#N/A,FALSE,"Лист4"}</definedName>
    <definedName name="ггггг" localSheetId="18" hidden="1">{#N/A,#N/A,FALSE,"Лист4"}</definedName>
    <definedName name="ггггг" localSheetId="19" hidden="1">{#N/A,#N/A,FALSE,"Лист4"}</definedName>
    <definedName name="ггггг" localSheetId="74" hidden="1">{#N/A,#N/A,FALSE,"Лист4"}</definedName>
    <definedName name="ггггг" hidden="1">{#N/A,#N/A,FALSE,"Лист4"}</definedName>
    <definedName name="гго" localSheetId="1" hidden="1">{#N/A,#N/A,FALSE,"Лист4"}</definedName>
    <definedName name="гго" localSheetId="35" hidden="1">{#N/A,#N/A,FALSE,"Лист4"}</definedName>
    <definedName name="гго" localSheetId="36" hidden="1">{#N/A,#N/A,FALSE,"Лист4"}</definedName>
    <definedName name="гго" localSheetId="37" hidden="1">{#N/A,#N/A,FALSE,"Лист4"}</definedName>
    <definedName name="гго" localSheetId="38" hidden="1">{#N/A,#N/A,FALSE,"Лист4"}</definedName>
    <definedName name="гго" localSheetId="39" hidden="1">{#N/A,#N/A,FALSE,"Лист4"}</definedName>
    <definedName name="гго" localSheetId="40" hidden="1">{#N/A,#N/A,FALSE,"Лист4"}</definedName>
    <definedName name="гго" localSheetId="41" hidden="1">{#N/A,#N/A,FALSE,"Лист4"}</definedName>
    <definedName name="гго" localSheetId="42" hidden="1">{#N/A,#N/A,FALSE,"Лист4"}</definedName>
    <definedName name="гго" localSheetId="47" hidden="1">{#N/A,#N/A,FALSE,"Лист4"}</definedName>
    <definedName name="гго" localSheetId="53" hidden="1">{#N/A,#N/A,FALSE,"Лист4"}</definedName>
    <definedName name="гго" localSheetId="84" hidden="1">{#N/A,#N/A,FALSE,"Лист4"}</definedName>
    <definedName name="гго" localSheetId="85" hidden="1">{#N/A,#N/A,FALSE,"Лист4"}</definedName>
    <definedName name="гго" localSheetId="76" hidden="1">{#N/A,#N/A,FALSE,"Лист4"}</definedName>
    <definedName name="гго" localSheetId="80" hidden="1">{#N/A,#N/A,FALSE,"Лист4"}</definedName>
    <definedName name="гго" localSheetId="81" hidden="1">{#N/A,#N/A,FALSE,"Лист4"}</definedName>
    <definedName name="гго" localSheetId="82" hidden="1">{#N/A,#N/A,FALSE,"Лист4"}</definedName>
    <definedName name="гго" localSheetId="83" hidden="1">{#N/A,#N/A,FALSE,"Лист4"}</definedName>
    <definedName name="гго" localSheetId="86" hidden="1">{#N/A,#N/A,FALSE,"Лист4"}</definedName>
    <definedName name="гго" localSheetId="95" hidden="1">{#N/A,#N/A,FALSE,"Лист4"}</definedName>
    <definedName name="гго" localSheetId="96" hidden="1">{#N/A,#N/A,FALSE,"Лист4"}</definedName>
    <definedName name="гго" localSheetId="100" hidden="1">{#N/A,#N/A,FALSE,"Лист4"}</definedName>
    <definedName name="гго" localSheetId="102" hidden="1">{#N/A,#N/A,FALSE,"Лист4"}</definedName>
    <definedName name="гго" localSheetId="103" hidden="1">{#N/A,#N/A,FALSE,"Лист4"}</definedName>
    <definedName name="гго" localSheetId="104" hidden="1">{#N/A,#N/A,FALSE,"Лист4"}</definedName>
    <definedName name="гго" localSheetId="105" hidden="1">{#N/A,#N/A,FALSE,"Лист4"}</definedName>
    <definedName name="гго" localSheetId="18" hidden="1">{#N/A,#N/A,FALSE,"Лист4"}</definedName>
    <definedName name="гго" localSheetId="19" hidden="1">{#N/A,#N/A,FALSE,"Лист4"}</definedName>
    <definedName name="гго" localSheetId="74" hidden="1">{#N/A,#N/A,FALSE,"Лист4"}</definedName>
    <definedName name="гго" hidden="1">{#N/A,#N/A,FALSE,"Лист4"}</definedName>
    <definedName name="ггшшз" localSheetId="1" hidden="1">{#N/A,#N/A,FALSE,"Лист4"}</definedName>
    <definedName name="ггшшз" localSheetId="35" hidden="1">{#N/A,#N/A,FALSE,"Лист4"}</definedName>
    <definedName name="ггшшз" localSheetId="36" hidden="1">{#N/A,#N/A,FALSE,"Лист4"}</definedName>
    <definedName name="ггшшз" localSheetId="37" hidden="1">{#N/A,#N/A,FALSE,"Лист4"}</definedName>
    <definedName name="ггшшз" localSheetId="38" hidden="1">{#N/A,#N/A,FALSE,"Лист4"}</definedName>
    <definedName name="ггшшз" localSheetId="39" hidden="1">{#N/A,#N/A,FALSE,"Лист4"}</definedName>
    <definedName name="ггшшз" localSheetId="40" hidden="1">{#N/A,#N/A,FALSE,"Лист4"}</definedName>
    <definedName name="ггшшз" localSheetId="41" hidden="1">{#N/A,#N/A,FALSE,"Лист4"}</definedName>
    <definedName name="ггшшз" localSheetId="42" hidden="1">{#N/A,#N/A,FALSE,"Лист4"}</definedName>
    <definedName name="ггшшз" localSheetId="47" hidden="1">{#N/A,#N/A,FALSE,"Лист4"}</definedName>
    <definedName name="ггшшз" localSheetId="53" hidden="1">{#N/A,#N/A,FALSE,"Лист4"}</definedName>
    <definedName name="ггшшз" localSheetId="84" hidden="1">{#N/A,#N/A,FALSE,"Лист4"}</definedName>
    <definedName name="ггшшз" localSheetId="85" hidden="1">{#N/A,#N/A,FALSE,"Лист4"}</definedName>
    <definedName name="ггшшз" localSheetId="76" hidden="1">{#N/A,#N/A,FALSE,"Лист4"}</definedName>
    <definedName name="ггшшз" localSheetId="80" hidden="1">{#N/A,#N/A,FALSE,"Лист4"}</definedName>
    <definedName name="ггшшз" localSheetId="81" hidden="1">{#N/A,#N/A,FALSE,"Лист4"}</definedName>
    <definedName name="ггшшз" localSheetId="82" hidden="1">{#N/A,#N/A,FALSE,"Лист4"}</definedName>
    <definedName name="ггшшз" localSheetId="83" hidden="1">{#N/A,#N/A,FALSE,"Лист4"}</definedName>
    <definedName name="ггшшз" localSheetId="86" hidden="1">{#N/A,#N/A,FALSE,"Лист4"}</definedName>
    <definedName name="ггшшз" localSheetId="95" hidden="1">{#N/A,#N/A,FALSE,"Лист4"}</definedName>
    <definedName name="ггшшз" localSheetId="96" hidden="1">{#N/A,#N/A,FALSE,"Лист4"}</definedName>
    <definedName name="ггшшз" localSheetId="100" hidden="1">{#N/A,#N/A,FALSE,"Лист4"}</definedName>
    <definedName name="ггшшз" localSheetId="102" hidden="1">{#N/A,#N/A,FALSE,"Лист4"}</definedName>
    <definedName name="ггшшз" localSheetId="103" hidden="1">{#N/A,#N/A,FALSE,"Лист4"}</definedName>
    <definedName name="ггшшз" localSheetId="104" hidden="1">{#N/A,#N/A,FALSE,"Лист4"}</definedName>
    <definedName name="ггшшз" localSheetId="105" hidden="1">{#N/A,#N/A,FALSE,"Лист4"}</definedName>
    <definedName name="ггшшз" localSheetId="18" hidden="1">{#N/A,#N/A,FALSE,"Лист4"}</definedName>
    <definedName name="ггшшз" localSheetId="19" hidden="1">{#N/A,#N/A,FALSE,"Лист4"}</definedName>
    <definedName name="ггшшз" localSheetId="74" hidden="1">{#N/A,#N/A,FALSE,"Лист4"}</definedName>
    <definedName name="ггшшз" hidden="1">{#N/A,#N/A,FALSE,"Лист4"}</definedName>
    <definedName name="гр" localSheetId="1" hidden="1">{#N/A,#N/A,FALSE,"Лист4"}</definedName>
    <definedName name="гр" localSheetId="35" hidden="1">{#N/A,#N/A,FALSE,"Лист4"}</definedName>
    <definedName name="гр" localSheetId="36" hidden="1">{#N/A,#N/A,FALSE,"Лист4"}</definedName>
    <definedName name="гр" localSheetId="37" hidden="1">{#N/A,#N/A,FALSE,"Лист4"}</definedName>
    <definedName name="гр" localSheetId="38" hidden="1">{#N/A,#N/A,FALSE,"Лист4"}</definedName>
    <definedName name="гр" localSheetId="39" hidden="1">{#N/A,#N/A,FALSE,"Лист4"}</definedName>
    <definedName name="гр" localSheetId="40" hidden="1">{#N/A,#N/A,FALSE,"Лист4"}</definedName>
    <definedName name="гр" localSheetId="41" hidden="1">{#N/A,#N/A,FALSE,"Лист4"}</definedName>
    <definedName name="гр" localSheetId="42" hidden="1">{#N/A,#N/A,FALSE,"Лист4"}</definedName>
    <definedName name="гр" localSheetId="47" hidden="1">{#N/A,#N/A,FALSE,"Лист4"}</definedName>
    <definedName name="гр" localSheetId="53" hidden="1">{#N/A,#N/A,FALSE,"Лист4"}</definedName>
    <definedName name="гр" localSheetId="84" hidden="1">{#N/A,#N/A,FALSE,"Лист4"}</definedName>
    <definedName name="гр" localSheetId="85" hidden="1">{#N/A,#N/A,FALSE,"Лист4"}</definedName>
    <definedName name="гр" localSheetId="76" hidden="1">{#N/A,#N/A,FALSE,"Лист4"}</definedName>
    <definedName name="гр" localSheetId="80" hidden="1">{#N/A,#N/A,FALSE,"Лист4"}</definedName>
    <definedName name="гр" localSheetId="81" hidden="1">{#N/A,#N/A,FALSE,"Лист4"}</definedName>
    <definedName name="гр" localSheetId="82" hidden="1">{#N/A,#N/A,FALSE,"Лист4"}</definedName>
    <definedName name="гр" localSheetId="83" hidden="1">{#N/A,#N/A,FALSE,"Лист4"}</definedName>
    <definedName name="гр" localSheetId="86" hidden="1">{#N/A,#N/A,FALSE,"Лист4"}</definedName>
    <definedName name="гр" localSheetId="95" hidden="1">{#N/A,#N/A,FALSE,"Лист4"}</definedName>
    <definedName name="гр" localSheetId="96" hidden="1">{#N/A,#N/A,FALSE,"Лист4"}</definedName>
    <definedName name="гр" localSheetId="100" hidden="1">{#N/A,#N/A,FALSE,"Лист4"}</definedName>
    <definedName name="гр" localSheetId="102" hidden="1">{#N/A,#N/A,FALSE,"Лист4"}</definedName>
    <definedName name="гр" localSheetId="103" hidden="1">{#N/A,#N/A,FALSE,"Лист4"}</definedName>
    <definedName name="гр" localSheetId="104" hidden="1">{#N/A,#N/A,FALSE,"Лист4"}</definedName>
    <definedName name="гр" localSheetId="105" hidden="1">{#N/A,#N/A,FALSE,"Лист4"}</definedName>
    <definedName name="гр" localSheetId="18" hidden="1">{#N/A,#N/A,FALSE,"Лист4"}</definedName>
    <definedName name="гр" localSheetId="19" hidden="1">{#N/A,#N/A,FALSE,"Лист4"}</definedName>
    <definedName name="гр" localSheetId="74" hidden="1">{#N/A,#N/A,FALSE,"Лист4"}</definedName>
    <definedName name="гр" hidden="1">{#N/A,#N/A,FALSE,"Лист4"}</definedName>
    <definedName name="ГЦ" localSheetId="1" hidden="1">{#N/A,#N/A,FALSE,"т02бд"}</definedName>
    <definedName name="ГЦ" localSheetId="35" hidden="1">{#N/A,#N/A,FALSE,"т02бд"}</definedName>
    <definedName name="ГЦ" localSheetId="36" hidden="1">{#N/A,#N/A,FALSE,"т02бд"}</definedName>
    <definedName name="ГЦ" localSheetId="37" hidden="1">{#N/A,#N/A,FALSE,"т02бд"}</definedName>
    <definedName name="ГЦ" localSheetId="38" hidden="1">{#N/A,#N/A,FALSE,"т02бд"}</definedName>
    <definedName name="ГЦ" localSheetId="39" hidden="1">{#N/A,#N/A,FALSE,"т02бд"}</definedName>
    <definedName name="ГЦ" localSheetId="40" hidden="1">{#N/A,#N/A,FALSE,"т02бд"}</definedName>
    <definedName name="ГЦ" localSheetId="41" hidden="1">{#N/A,#N/A,FALSE,"т02бд"}</definedName>
    <definedName name="ГЦ" localSheetId="42" hidden="1">{#N/A,#N/A,FALSE,"т02бд"}</definedName>
    <definedName name="ГЦ" localSheetId="47" hidden="1">{#N/A,#N/A,FALSE,"т02бд"}</definedName>
    <definedName name="ГЦ" localSheetId="53" hidden="1">{#N/A,#N/A,FALSE,"т02бд"}</definedName>
    <definedName name="ГЦ" localSheetId="84" hidden="1">{#N/A,#N/A,FALSE,"т02бд"}</definedName>
    <definedName name="ГЦ" localSheetId="85" hidden="1">{#N/A,#N/A,FALSE,"т02бд"}</definedName>
    <definedName name="ГЦ" localSheetId="76" hidden="1">{#N/A,#N/A,FALSE,"т02бд"}</definedName>
    <definedName name="ГЦ" localSheetId="80" hidden="1">{#N/A,#N/A,FALSE,"т02бд"}</definedName>
    <definedName name="ГЦ" localSheetId="81" hidden="1">{#N/A,#N/A,FALSE,"т02бд"}</definedName>
    <definedName name="ГЦ" localSheetId="82" hidden="1">{#N/A,#N/A,FALSE,"т02бд"}</definedName>
    <definedName name="ГЦ" localSheetId="83" hidden="1">{#N/A,#N/A,FALSE,"т02бд"}</definedName>
    <definedName name="ГЦ" localSheetId="86" hidden="1">{#N/A,#N/A,FALSE,"т02бд"}</definedName>
    <definedName name="ГЦ" localSheetId="95" hidden="1">{#N/A,#N/A,FALSE,"т02бд"}</definedName>
    <definedName name="ГЦ" localSheetId="96" hidden="1">{#N/A,#N/A,FALSE,"т02бд"}</definedName>
    <definedName name="ГЦ" localSheetId="100" hidden="1">{#N/A,#N/A,FALSE,"т02бд"}</definedName>
    <definedName name="ГЦ" localSheetId="102" hidden="1">{#N/A,#N/A,FALSE,"т02бд"}</definedName>
    <definedName name="ГЦ" localSheetId="103" hidden="1">{#N/A,#N/A,FALSE,"т02бд"}</definedName>
    <definedName name="ГЦ" localSheetId="104" hidden="1">{#N/A,#N/A,FALSE,"т02бд"}</definedName>
    <definedName name="ГЦ" localSheetId="105" hidden="1">{#N/A,#N/A,FALSE,"т02бд"}</definedName>
    <definedName name="ГЦ" localSheetId="18" hidden="1">{#N/A,#N/A,FALSE,"т02бд"}</definedName>
    <definedName name="ГЦ" localSheetId="19" hidden="1">{#N/A,#N/A,FALSE,"т02бд"}</definedName>
    <definedName name="ГЦ" localSheetId="74" hidden="1">{#N/A,#N/A,FALSE,"т02бд"}</definedName>
    <definedName name="ГЦ" hidden="1">{#N/A,#N/A,FALSE,"т02бд"}</definedName>
    <definedName name="ддд" localSheetId="1" hidden="1">{#N/A,#N/A,FALSE,"Лист4"}</definedName>
    <definedName name="ддд" localSheetId="35" hidden="1">{#N/A,#N/A,FALSE,"Лист4"}</definedName>
    <definedName name="ддд" localSheetId="36" hidden="1">{#N/A,#N/A,FALSE,"Лист4"}</definedName>
    <definedName name="ддд" localSheetId="37" hidden="1">{#N/A,#N/A,FALSE,"Лист4"}</definedName>
    <definedName name="ддд" localSheetId="38" hidden="1">{#N/A,#N/A,FALSE,"Лист4"}</definedName>
    <definedName name="ддд" localSheetId="39" hidden="1">{#N/A,#N/A,FALSE,"Лист4"}</definedName>
    <definedName name="ддд" localSheetId="40" hidden="1">{#N/A,#N/A,FALSE,"Лист4"}</definedName>
    <definedName name="ддд" localSheetId="41" hidden="1">{#N/A,#N/A,FALSE,"Лист4"}</definedName>
    <definedName name="ддд" localSheetId="42" hidden="1">{#N/A,#N/A,FALSE,"Лист4"}</definedName>
    <definedName name="ддд" localSheetId="47" hidden="1">{#N/A,#N/A,FALSE,"Лист4"}</definedName>
    <definedName name="ддд" localSheetId="53" hidden="1">{#N/A,#N/A,FALSE,"Лист4"}</definedName>
    <definedName name="ддд" localSheetId="84" hidden="1">{#N/A,#N/A,FALSE,"Лист4"}</definedName>
    <definedName name="ддд" localSheetId="85" hidden="1">{#N/A,#N/A,FALSE,"Лист4"}</definedName>
    <definedName name="ддд" localSheetId="76" hidden="1">{#N/A,#N/A,FALSE,"Лист4"}</definedName>
    <definedName name="ддд" localSheetId="80" hidden="1">{#N/A,#N/A,FALSE,"Лист4"}</definedName>
    <definedName name="ддд" localSheetId="81" hidden="1">{#N/A,#N/A,FALSE,"Лист4"}</definedName>
    <definedName name="ддд" localSheetId="82" hidden="1">{#N/A,#N/A,FALSE,"Лист4"}</definedName>
    <definedName name="ддд" localSheetId="83" hidden="1">{#N/A,#N/A,FALSE,"Лист4"}</definedName>
    <definedName name="ддд" localSheetId="86" hidden="1">{#N/A,#N/A,FALSE,"Лист4"}</definedName>
    <definedName name="ддд" localSheetId="95" hidden="1">{#N/A,#N/A,FALSE,"Лист4"}</definedName>
    <definedName name="ддд" localSheetId="96" hidden="1">{#N/A,#N/A,FALSE,"Лист4"}</definedName>
    <definedName name="ддд" localSheetId="100" hidden="1">{#N/A,#N/A,FALSE,"Лист4"}</definedName>
    <definedName name="ддд" localSheetId="102" hidden="1">{#N/A,#N/A,FALSE,"Лист4"}</definedName>
    <definedName name="ддд" localSheetId="103" hidden="1">{#N/A,#N/A,FALSE,"Лист4"}</definedName>
    <definedName name="ддд" localSheetId="104" hidden="1">{#N/A,#N/A,FALSE,"Лист4"}</definedName>
    <definedName name="ддд" localSheetId="105" hidden="1">{#N/A,#N/A,FALSE,"Лист4"}</definedName>
    <definedName name="ддд" localSheetId="18" hidden="1">{#N/A,#N/A,FALSE,"Лист4"}</definedName>
    <definedName name="ддд" localSheetId="19" hidden="1">{#N/A,#N/A,FALSE,"Лист4"}</definedName>
    <definedName name="ддд" localSheetId="74" hidden="1">{#N/A,#N/A,FALSE,"Лист4"}</definedName>
    <definedName name="ддд" hidden="1">{#N/A,#N/A,FALSE,"Лист4"}</definedName>
    <definedName name="е" localSheetId="1" hidden="1">{#N/A,#N/A,FALSE,"Лист4"}</definedName>
    <definedName name="е" localSheetId="35" hidden="1">{#N/A,#N/A,FALSE,"Лист4"}</definedName>
    <definedName name="е" localSheetId="36" hidden="1">{#N/A,#N/A,FALSE,"Лист4"}</definedName>
    <definedName name="е" localSheetId="37" hidden="1">{#N/A,#N/A,FALSE,"Лист4"}</definedName>
    <definedName name="е" localSheetId="38" hidden="1">{#N/A,#N/A,FALSE,"Лист4"}</definedName>
    <definedName name="е" localSheetId="39" hidden="1">{#N/A,#N/A,FALSE,"Лист4"}</definedName>
    <definedName name="е" localSheetId="40" hidden="1">{#N/A,#N/A,FALSE,"Лист4"}</definedName>
    <definedName name="е" localSheetId="41" hidden="1">{#N/A,#N/A,FALSE,"Лист4"}</definedName>
    <definedName name="е" localSheetId="42" hidden="1">{#N/A,#N/A,FALSE,"Лист4"}</definedName>
    <definedName name="е" localSheetId="47" hidden="1">{#N/A,#N/A,FALSE,"Лист4"}</definedName>
    <definedName name="е" localSheetId="53" hidden="1">{#N/A,#N/A,FALSE,"Лист4"}</definedName>
    <definedName name="е" localSheetId="84" hidden="1">{#N/A,#N/A,FALSE,"Лист4"}</definedName>
    <definedName name="е" localSheetId="85" hidden="1">{#N/A,#N/A,FALSE,"Лист4"}</definedName>
    <definedName name="е" localSheetId="76" hidden="1">{#N/A,#N/A,FALSE,"Лист4"}</definedName>
    <definedName name="е" localSheetId="80" hidden="1">{#N/A,#N/A,FALSE,"Лист4"}</definedName>
    <definedName name="е" localSheetId="81" hidden="1">{#N/A,#N/A,FALSE,"Лист4"}</definedName>
    <definedName name="е" localSheetId="82" hidden="1">{#N/A,#N/A,FALSE,"Лист4"}</definedName>
    <definedName name="е" localSheetId="83" hidden="1">{#N/A,#N/A,FALSE,"Лист4"}</definedName>
    <definedName name="е" localSheetId="86" hidden="1">{#N/A,#N/A,FALSE,"Лист4"}</definedName>
    <definedName name="е" localSheetId="95" hidden="1">{#N/A,#N/A,FALSE,"Лист4"}</definedName>
    <definedName name="е" localSheetId="96" hidden="1">{#N/A,#N/A,FALSE,"Лист4"}</definedName>
    <definedName name="е" localSheetId="100" hidden="1">{#N/A,#N/A,FALSE,"Лист4"}</definedName>
    <definedName name="е" localSheetId="102" hidden="1">{#N/A,#N/A,FALSE,"Лист4"}</definedName>
    <definedName name="е" localSheetId="103" hidden="1">{#N/A,#N/A,FALSE,"Лист4"}</definedName>
    <definedName name="е" localSheetId="104" hidden="1">{#N/A,#N/A,FALSE,"Лист4"}</definedName>
    <definedName name="е" localSheetId="105" hidden="1">{#N/A,#N/A,FALSE,"Лист4"}</definedName>
    <definedName name="е" localSheetId="18" hidden="1">{#N/A,#N/A,FALSE,"Лист4"}</definedName>
    <definedName name="е" localSheetId="19" hidden="1">{#N/A,#N/A,FALSE,"Лист4"}</definedName>
    <definedName name="е" localSheetId="74" hidden="1">{#N/A,#N/A,FALSE,"Лист4"}</definedName>
    <definedName name="е" hidden="1">{#N/A,#N/A,FALSE,"Лист4"}</definedName>
    <definedName name="ее" localSheetId="1" hidden="1">{#N/A,#N/A,FALSE,"т02бд"}</definedName>
    <definedName name="ее" localSheetId="35" hidden="1">{#N/A,#N/A,FALSE,"т02бд"}</definedName>
    <definedName name="ее" localSheetId="36" hidden="1">{#N/A,#N/A,FALSE,"т02бд"}</definedName>
    <definedName name="ее" localSheetId="37" hidden="1">{#N/A,#N/A,FALSE,"т02бд"}</definedName>
    <definedName name="ее" localSheetId="38" hidden="1">{#N/A,#N/A,FALSE,"т02бд"}</definedName>
    <definedName name="ее" localSheetId="39" hidden="1">{#N/A,#N/A,FALSE,"т02бд"}</definedName>
    <definedName name="ее" localSheetId="40" hidden="1">{#N/A,#N/A,FALSE,"т02бд"}</definedName>
    <definedName name="ее" localSheetId="41" hidden="1">{#N/A,#N/A,FALSE,"т02бд"}</definedName>
    <definedName name="ее" localSheetId="42" hidden="1">{#N/A,#N/A,FALSE,"т02бд"}</definedName>
    <definedName name="ее" localSheetId="47" hidden="1">{#N/A,#N/A,FALSE,"т02бд"}</definedName>
    <definedName name="ее" localSheetId="53" hidden="1">{#N/A,#N/A,FALSE,"т02бд"}</definedName>
    <definedName name="ее" localSheetId="84" hidden="1">{#N/A,#N/A,FALSE,"т02бд"}</definedName>
    <definedName name="ее" localSheetId="85" hidden="1">{#N/A,#N/A,FALSE,"т02бд"}</definedName>
    <definedName name="ее" localSheetId="76" hidden="1">{#N/A,#N/A,FALSE,"т02бд"}</definedName>
    <definedName name="ее" localSheetId="80" hidden="1">{#N/A,#N/A,FALSE,"т02бд"}</definedName>
    <definedName name="ее" localSheetId="81" hidden="1">{#N/A,#N/A,FALSE,"т02бд"}</definedName>
    <definedName name="ее" localSheetId="82" hidden="1">{#N/A,#N/A,FALSE,"т02бд"}</definedName>
    <definedName name="ее" localSheetId="83" hidden="1">{#N/A,#N/A,FALSE,"Лист4"}</definedName>
    <definedName name="ее" localSheetId="86" hidden="1">{#N/A,#N/A,FALSE,"т02бд"}</definedName>
    <definedName name="ее" localSheetId="95" hidden="1">{#N/A,#N/A,FALSE,"т02бд"}</definedName>
    <definedName name="ее" localSheetId="96" hidden="1">{#N/A,#N/A,FALSE,"т02бд"}</definedName>
    <definedName name="ее" localSheetId="100" hidden="1">{#N/A,#N/A,FALSE,"т02бд"}</definedName>
    <definedName name="ее" localSheetId="102" hidden="1">{#N/A,#N/A,FALSE,"т02бд"}</definedName>
    <definedName name="ее" localSheetId="103" hidden="1">{#N/A,#N/A,FALSE,"т02бд"}</definedName>
    <definedName name="ее" localSheetId="104" hidden="1">{#N/A,#N/A,FALSE,"т02бд"}</definedName>
    <definedName name="ее" localSheetId="105" hidden="1">{#N/A,#N/A,FALSE,"т02бд"}</definedName>
    <definedName name="ее" localSheetId="18" hidden="1">{#N/A,#N/A,FALSE,"т02бд"}</definedName>
    <definedName name="ее" localSheetId="19" hidden="1">{#N/A,#N/A,FALSE,"т02бд"}</definedName>
    <definedName name="ее" localSheetId="74" hidden="1">{#N/A,#N/A,FALSE,"т02бд"}</definedName>
    <definedName name="ее" hidden="1">{#N/A,#N/A,FALSE,"т02бд"}</definedName>
    <definedName name="ееге" localSheetId="1" hidden="1">{#N/A,#N/A,FALSE,"Лист4"}</definedName>
    <definedName name="ееге" localSheetId="35" hidden="1">{#N/A,#N/A,FALSE,"Лист4"}</definedName>
    <definedName name="ееге" localSheetId="36" hidden="1">{#N/A,#N/A,FALSE,"Лист4"}</definedName>
    <definedName name="ееге" localSheetId="37" hidden="1">{#N/A,#N/A,FALSE,"Лист4"}</definedName>
    <definedName name="ееге" localSheetId="38" hidden="1">{#N/A,#N/A,FALSE,"Лист4"}</definedName>
    <definedName name="ееге" localSheetId="39" hidden="1">{#N/A,#N/A,FALSE,"Лист4"}</definedName>
    <definedName name="ееге" localSheetId="40" hidden="1">{#N/A,#N/A,FALSE,"Лист4"}</definedName>
    <definedName name="ееге" localSheetId="41" hidden="1">{#N/A,#N/A,FALSE,"Лист4"}</definedName>
    <definedName name="ееге" localSheetId="42" hidden="1">{#N/A,#N/A,FALSE,"Лист4"}</definedName>
    <definedName name="ееге" localSheetId="47" hidden="1">{#N/A,#N/A,FALSE,"Лист4"}</definedName>
    <definedName name="ееге" localSheetId="53" hidden="1">{#N/A,#N/A,FALSE,"Лист4"}</definedName>
    <definedName name="ееге" localSheetId="84" hidden="1">{#N/A,#N/A,FALSE,"Лист4"}</definedName>
    <definedName name="ееге" localSheetId="85" hidden="1">{#N/A,#N/A,FALSE,"Лист4"}</definedName>
    <definedName name="ееге" localSheetId="76" hidden="1">{#N/A,#N/A,FALSE,"Лист4"}</definedName>
    <definedName name="ееге" localSheetId="80" hidden="1">{#N/A,#N/A,FALSE,"Лист4"}</definedName>
    <definedName name="ееге" localSheetId="81" hidden="1">{#N/A,#N/A,FALSE,"Лист4"}</definedName>
    <definedName name="ееге" localSheetId="82" hidden="1">{#N/A,#N/A,FALSE,"Лист4"}</definedName>
    <definedName name="ееге" localSheetId="83" hidden="1">{#N/A,#N/A,FALSE,"Лист4"}</definedName>
    <definedName name="ееге" localSheetId="86" hidden="1">{#N/A,#N/A,FALSE,"Лист4"}</definedName>
    <definedName name="ееге" localSheetId="95" hidden="1">{#N/A,#N/A,FALSE,"Лист4"}</definedName>
    <definedName name="ееге" localSheetId="96" hidden="1">{#N/A,#N/A,FALSE,"Лист4"}</definedName>
    <definedName name="ееге" localSheetId="100" hidden="1">{#N/A,#N/A,FALSE,"Лист4"}</definedName>
    <definedName name="ееге" localSheetId="102" hidden="1">{#N/A,#N/A,FALSE,"Лист4"}</definedName>
    <definedName name="ееге" localSheetId="103" hidden="1">{#N/A,#N/A,FALSE,"Лист4"}</definedName>
    <definedName name="ееге" localSheetId="104" hidden="1">{#N/A,#N/A,FALSE,"Лист4"}</definedName>
    <definedName name="ееге" localSheetId="105" hidden="1">{#N/A,#N/A,FALSE,"Лист4"}</definedName>
    <definedName name="ееге" localSheetId="18" hidden="1">{#N/A,#N/A,FALSE,"Лист4"}</definedName>
    <definedName name="ееге" localSheetId="19" hidden="1">{#N/A,#N/A,FALSE,"Лист4"}</definedName>
    <definedName name="ееге" localSheetId="74" hidden="1">{#N/A,#N/A,FALSE,"Лист4"}</definedName>
    <definedName name="ееге" hidden="1">{#N/A,#N/A,FALSE,"Лист4"}</definedName>
    <definedName name="еегше" localSheetId="1" hidden="1">{#N/A,#N/A,FALSE,"Лист4"}</definedName>
    <definedName name="еегше" localSheetId="35" hidden="1">{#N/A,#N/A,FALSE,"Лист4"}</definedName>
    <definedName name="еегше" localSheetId="36" hidden="1">{#N/A,#N/A,FALSE,"Лист4"}</definedName>
    <definedName name="еегше" localSheetId="37" hidden="1">{#N/A,#N/A,FALSE,"Лист4"}</definedName>
    <definedName name="еегше" localSheetId="38" hidden="1">{#N/A,#N/A,FALSE,"Лист4"}</definedName>
    <definedName name="еегше" localSheetId="39" hidden="1">{#N/A,#N/A,FALSE,"Лист4"}</definedName>
    <definedName name="еегше" localSheetId="40" hidden="1">{#N/A,#N/A,FALSE,"Лист4"}</definedName>
    <definedName name="еегше" localSheetId="41" hidden="1">{#N/A,#N/A,FALSE,"Лист4"}</definedName>
    <definedName name="еегше" localSheetId="42" hidden="1">{#N/A,#N/A,FALSE,"Лист4"}</definedName>
    <definedName name="еегше" localSheetId="47" hidden="1">{#N/A,#N/A,FALSE,"Лист4"}</definedName>
    <definedName name="еегше" localSheetId="53" hidden="1">{#N/A,#N/A,FALSE,"Лист4"}</definedName>
    <definedName name="еегше" localSheetId="84" hidden="1">{#N/A,#N/A,FALSE,"Лист4"}</definedName>
    <definedName name="еегше" localSheetId="85" hidden="1">{#N/A,#N/A,FALSE,"Лист4"}</definedName>
    <definedName name="еегше" localSheetId="76" hidden="1">{#N/A,#N/A,FALSE,"Лист4"}</definedName>
    <definedName name="еегше" localSheetId="80" hidden="1">{#N/A,#N/A,FALSE,"Лист4"}</definedName>
    <definedName name="еегше" localSheetId="81" hidden="1">{#N/A,#N/A,FALSE,"Лист4"}</definedName>
    <definedName name="еегше" localSheetId="82" hidden="1">{#N/A,#N/A,FALSE,"Лист4"}</definedName>
    <definedName name="еегше" localSheetId="83" hidden="1">{#N/A,#N/A,FALSE,"Лист4"}</definedName>
    <definedName name="еегше" localSheetId="86" hidden="1">{#N/A,#N/A,FALSE,"Лист4"}</definedName>
    <definedName name="еегше" localSheetId="95" hidden="1">{#N/A,#N/A,FALSE,"Лист4"}</definedName>
    <definedName name="еегше" localSheetId="96" hidden="1">{#N/A,#N/A,FALSE,"Лист4"}</definedName>
    <definedName name="еегше" localSheetId="100" hidden="1">{#N/A,#N/A,FALSE,"Лист4"}</definedName>
    <definedName name="еегше" localSheetId="102" hidden="1">{#N/A,#N/A,FALSE,"Лист4"}</definedName>
    <definedName name="еегше" localSheetId="103" hidden="1">{#N/A,#N/A,FALSE,"Лист4"}</definedName>
    <definedName name="еегше" localSheetId="104" hidden="1">{#N/A,#N/A,FALSE,"Лист4"}</definedName>
    <definedName name="еегше" localSheetId="105" hidden="1">{#N/A,#N/A,FALSE,"Лист4"}</definedName>
    <definedName name="еегше" localSheetId="18" hidden="1">{#N/A,#N/A,FALSE,"Лист4"}</definedName>
    <definedName name="еегше" localSheetId="19" hidden="1">{#N/A,#N/A,FALSE,"Лист4"}</definedName>
    <definedName name="еегше" localSheetId="74" hidden="1">{#N/A,#N/A,FALSE,"Лист4"}</definedName>
    <definedName name="еегше" hidden="1">{#N/A,#N/A,FALSE,"Лист4"}</definedName>
    <definedName name="еее" localSheetId="1" hidden="1">{#N/A,#N/A,FALSE,"Лист4"}</definedName>
    <definedName name="еее" localSheetId="35" hidden="1">{#N/A,#N/A,FALSE,"Лист4"}</definedName>
    <definedName name="еее" localSheetId="36" hidden="1">{#N/A,#N/A,FALSE,"Лист4"}</definedName>
    <definedName name="еее" localSheetId="37" hidden="1">{#N/A,#N/A,FALSE,"Лист4"}</definedName>
    <definedName name="еее" localSheetId="38" hidden="1">{#N/A,#N/A,FALSE,"Лист4"}</definedName>
    <definedName name="еее" localSheetId="39" hidden="1">{#N/A,#N/A,FALSE,"Лист4"}</definedName>
    <definedName name="еее" localSheetId="40" hidden="1">{#N/A,#N/A,FALSE,"Лист4"}</definedName>
    <definedName name="еее" localSheetId="41" hidden="1">{#N/A,#N/A,FALSE,"Лист4"}</definedName>
    <definedName name="еее" localSheetId="42" hidden="1">{#N/A,#N/A,FALSE,"Лист4"}</definedName>
    <definedName name="еее" localSheetId="47" hidden="1">{#N/A,#N/A,FALSE,"Лист4"}</definedName>
    <definedName name="еее" localSheetId="53" hidden="1">{#N/A,#N/A,FALSE,"Лист4"}</definedName>
    <definedName name="еее" localSheetId="84" hidden="1">{#N/A,#N/A,FALSE,"Лист4"}</definedName>
    <definedName name="еее" localSheetId="85" hidden="1">{#N/A,#N/A,FALSE,"Лист4"}</definedName>
    <definedName name="еее" localSheetId="76" hidden="1">{#N/A,#N/A,FALSE,"Лист4"}</definedName>
    <definedName name="еее" localSheetId="80" hidden="1">{#N/A,#N/A,FALSE,"Лист4"}</definedName>
    <definedName name="еее" localSheetId="81" hidden="1">{#N/A,#N/A,FALSE,"Лист4"}</definedName>
    <definedName name="еее" localSheetId="82" hidden="1">{#N/A,#N/A,FALSE,"Лист4"}</definedName>
    <definedName name="еее" localSheetId="83" hidden="1">{#N/A,#N/A,FALSE,"Лист4"}</definedName>
    <definedName name="еее" localSheetId="86" hidden="1">{#N/A,#N/A,FALSE,"Лист4"}</definedName>
    <definedName name="еее" localSheetId="95" hidden="1">{#N/A,#N/A,FALSE,"Лист4"}</definedName>
    <definedName name="еее" localSheetId="96" hidden="1">{#N/A,#N/A,FALSE,"Лист4"}</definedName>
    <definedName name="еее" localSheetId="100" hidden="1">{#N/A,#N/A,FALSE,"Лист4"}</definedName>
    <definedName name="еее" localSheetId="102" hidden="1">{#N/A,#N/A,FALSE,"Лист4"}</definedName>
    <definedName name="еее" localSheetId="103" hidden="1">{#N/A,#N/A,FALSE,"Лист4"}</definedName>
    <definedName name="еее" localSheetId="104" hidden="1">{#N/A,#N/A,FALSE,"Лист4"}</definedName>
    <definedName name="еее" localSheetId="105" hidden="1">{#N/A,#N/A,FALSE,"Лист4"}</definedName>
    <definedName name="еее" localSheetId="18" hidden="1">{#N/A,#N/A,FALSE,"Лист4"}</definedName>
    <definedName name="еее" localSheetId="19" hidden="1">{#N/A,#N/A,FALSE,"Лист4"}</definedName>
    <definedName name="еее" localSheetId="74" hidden="1">{#N/A,#N/A,FALSE,"Лист4"}</definedName>
    <definedName name="еее" hidden="1">{#N/A,#N/A,FALSE,"Лист4"}</definedName>
    <definedName name="ееее" localSheetId="1" hidden="1">{#N/A,#N/A,FALSE,"Лист4"}</definedName>
    <definedName name="ееее" localSheetId="35" hidden="1">{#N/A,#N/A,FALSE,"Лист4"}</definedName>
    <definedName name="ееее" localSheetId="36" hidden="1">{#N/A,#N/A,FALSE,"Лист4"}</definedName>
    <definedName name="ееее" localSheetId="37" hidden="1">{#N/A,#N/A,FALSE,"Лист4"}</definedName>
    <definedName name="ееее" localSheetId="38" hidden="1">{#N/A,#N/A,FALSE,"Лист4"}</definedName>
    <definedName name="ееее" localSheetId="39" hidden="1">{#N/A,#N/A,FALSE,"Лист4"}</definedName>
    <definedName name="ееее" localSheetId="40" hidden="1">{#N/A,#N/A,FALSE,"Лист4"}</definedName>
    <definedName name="ееее" localSheetId="41" hidden="1">{#N/A,#N/A,FALSE,"Лист4"}</definedName>
    <definedName name="ееее" localSheetId="42" hidden="1">{#N/A,#N/A,FALSE,"Лист4"}</definedName>
    <definedName name="ееее" localSheetId="47" hidden="1">{#N/A,#N/A,FALSE,"Лист4"}</definedName>
    <definedName name="ееее" localSheetId="53" hidden="1">{#N/A,#N/A,FALSE,"Лист4"}</definedName>
    <definedName name="ееее" localSheetId="84" hidden="1">{#N/A,#N/A,FALSE,"Лист4"}</definedName>
    <definedName name="ееее" localSheetId="85" hidden="1">{#N/A,#N/A,FALSE,"Лист4"}</definedName>
    <definedName name="ееее" localSheetId="76" hidden="1">{#N/A,#N/A,FALSE,"Лист4"}</definedName>
    <definedName name="ееее" localSheetId="80" hidden="1">{#N/A,#N/A,FALSE,"Лист4"}</definedName>
    <definedName name="ееее" localSheetId="81" hidden="1">{#N/A,#N/A,FALSE,"Лист4"}</definedName>
    <definedName name="ееее" localSheetId="82" hidden="1">{#N/A,#N/A,FALSE,"Лист4"}</definedName>
    <definedName name="ееее" localSheetId="83" hidden="1">{#N/A,#N/A,FALSE,"Лист4"}</definedName>
    <definedName name="ееее" localSheetId="86" hidden="1">{#N/A,#N/A,FALSE,"Лист4"}</definedName>
    <definedName name="ееее" localSheetId="95" hidden="1">{#N/A,#N/A,FALSE,"Лист4"}</definedName>
    <definedName name="ееее" localSheetId="96" hidden="1">{#N/A,#N/A,FALSE,"Лист4"}</definedName>
    <definedName name="ееее" localSheetId="100" hidden="1">{#N/A,#N/A,FALSE,"Лист4"}</definedName>
    <definedName name="ееее" localSheetId="102" hidden="1">{#N/A,#N/A,FALSE,"Лист4"}</definedName>
    <definedName name="ееее" localSheetId="103" hidden="1">{#N/A,#N/A,FALSE,"Лист4"}</definedName>
    <definedName name="ееее" localSheetId="104" hidden="1">{#N/A,#N/A,FALSE,"Лист4"}</definedName>
    <definedName name="ееее" localSheetId="105" hidden="1">{#N/A,#N/A,FALSE,"Лист4"}</definedName>
    <definedName name="ееее" localSheetId="18" hidden="1">{#N/A,#N/A,FALSE,"Лист4"}</definedName>
    <definedName name="ееее" localSheetId="19" hidden="1">{#N/A,#N/A,FALSE,"Лист4"}</definedName>
    <definedName name="ееее" localSheetId="74" hidden="1">{#N/A,#N/A,FALSE,"Лист4"}</definedName>
    <definedName name="ееее" hidden="1">{#N/A,#N/A,FALSE,"Лист4"}</definedName>
    <definedName name="ееекк" localSheetId="1" hidden="1">{#N/A,#N/A,FALSE,"Лист4"}</definedName>
    <definedName name="ееекк" localSheetId="35" hidden="1">{#N/A,#N/A,FALSE,"Лист4"}</definedName>
    <definedName name="ееекк" localSheetId="36" hidden="1">{#N/A,#N/A,FALSE,"Лист4"}</definedName>
    <definedName name="ееекк" localSheetId="37" hidden="1">{#N/A,#N/A,FALSE,"Лист4"}</definedName>
    <definedName name="ееекк" localSheetId="38" hidden="1">{#N/A,#N/A,FALSE,"Лист4"}</definedName>
    <definedName name="ееекк" localSheetId="39" hidden="1">{#N/A,#N/A,FALSE,"Лист4"}</definedName>
    <definedName name="ееекк" localSheetId="40" hidden="1">{#N/A,#N/A,FALSE,"Лист4"}</definedName>
    <definedName name="ееекк" localSheetId="41" hidden="1">{#N/A,#N/A,FALSE,"Лист4"}</definedName>
    <definedName name="ееекк" localSheetId="42" hidden="1">{#N/A,#N/A,FALSE,"Лист4"}</definedName>
    <definedName name="ееекк" localSheetId="47" hidden="1">{#N/A,#N/A,FALSE,"Лист4"}</definedName>
    <definedName name="ееекк" localSheetId="53" hidden="1">{#N/A,#N/A,FALSE,"Лист4"}</definedName>
    <definedName name="ееекк" localSheetId="84" hidden="1">{#N/A,#N/A,FALSE,"Лист4"}</definedName>
    <definedName name="ееекк" localSheetId="85" hidden="1">{#N/A,#N/A,FALSE,"Лист4"}</definedName>
    <definedName name="ееекк" localSheetId="76" hidden="1">{#N/A,#N/A,FALSE,"Лист4"}</definedName>
    <definedName name="ееекк" localSheetId="80" hidden="1">{#N/A,#N/A,FALSE,"Лист4"}</definedName>
    <definedName name="ееекк" localSheetId="81" hidden="1">{#N/A,#N/A,FALSE,"Лист4"}</definedName>
    <definedName name="ееекк" localSheetId="82" hidden="1">{#N/A,#N/A,FALSE,"Лист4"}</definedName>
    <definedName name="ееекк" localSheetId="83" hidden="1">{#N/A,#N/A,FALSE,"Лист4"}</definedName>
    <definedName name="ееекк" localSheetId="86" hidden="1">{#N/A,#N/A,FALSE,"Лист4"}</definedName>
    <definedName name="ееекк" localSheetId="95" hidden="1">{#N/A,#N/A,FALSE,"Лист4"}</definedName>
    <definedName name="ееекк" localSheetId="96" hidden="1">{#N/A,#N/A,FALSE,"Лист4"}</definedName>
    <definedName name="ееекк" localSheetId="100" hidden="1">{#N/A,#N/A,FALSE,"Лист4"}</definedName>
    <definedName name="ееекк" localSheetId="102" hidden="1">{#N/A,#N/A,FALSE,"Лист4"}</definedName>
    <definedName name="ееекк" localSheetId="103" hidden="1">{#N/A,#N/A,FALSE,"Лист4"}</definedName>
    <definedName name="ееекк" localSheetId="104" hidden="1">{#N/A,#N/A,FALSE,"Лист4"}</definedName>
    <definedName name="ееекк" localSheetId="105" hidden="1">{#N/A,#N/A,FALSE,"Лист4"}</definedName>
    <definedName name="ееекк" localSheetId="18" hidden="1">{#N/A,#N/A,FALSE,"Лист4"}</definedName>
    <definedName name="ееекк" localSheetId="19" hidden="1">{#N/A,#N/A,FALSE,"Лист4"}</definedName>
    <definedName name="ееекк" localSheetId="74" hidden="1">{#N/A,#N/A,FALSE,"Лист4"}</definedName>
    <definedName name="ееекк" hidden="1">{#N/A,#N/A,FALSE,"Лист4"}</definedName>
    <definedName name="еепке" localSheetId="1" hidden="1">{#N/A,#N/A,FALSE,"Лист4"}</definedName>
    <definedName name="еепке" localSheetId="35" hidden="1">{#N/A,#N/A,FALSE,"Лист4"}</definedName>
    <definedName name="еепке" localSheetId="36" hidden="1">{#N/A,#N/A,FALSE,"Лист4"}</definedName>
    <definedName name="еепке" localSheetId="37" hidden="1">{#N/A,#N/A,FALSE,"Лист4"}</definedName>
    <definedName name="еепке" localSheetId="38" hidden="1">{#N/A,#N/A,FALSE,"Лист4"}</definedName>
    <definedName name="еепке" localSheetId="39" hidden="1">{#N/A,#N/A,FALSE,"Лист4"}</definedName>
    <definedName name="еепке" localSheetId="40" hidden="1">{#N/A,#N/A,FALSE,"Лист4"}</definedName>
    <definedName name="еепке" localSheetId="41" hidden="1">{#N/A,#N/A,FALSE,"Лист4"}</definedName>
    <definedName name="еепке" localSheetId="42" hidden="1">{#N/A,#N/A,FALSE,"Лист4"}</definedName>
    <definedName name="еепке" localSheetId="47" hidden="1">{#N/A,#N/A,FALSE,"Лист4"}</definedName>
    <definedName name="еепке" localSheetId="53" hidden="1">{#N/A,#N/A,FALSE,"Лист4"}</definedName>
    <definedName name="еепке" localSheetId="84" hidden="1">{#N/A,#N/A,FALSE,"Лист4"}</definedName>
    <definedName name="еепке" localSheetId="85" hidden="1">{#N/A,#N/A,FALSE,"Лист4"}</definedName>
    <definedName name="еепке" localSheetId="76" hidden="1">{#N/A,#N/A,FALSE,"Лист4"}</definedName>
    <definedName name="еепке" localSheetId="80" hidden="1">{#N/A,#N/A,FALSE,"Лист4"}</definedName>
    <definedName name="еепке" localSheetId="81" hidden="1">{#N/A,#N/A,FALSE,"Лист4"}</definedName>
    <definedName name="еепке" localSheetId="82" hidden="1">{#N/A,#N/A,FALSE,"Лист4"}</definedName>
    <definedName name="еепке" localSheetId="83" hidden="1">{#N/A,#N/A,FALSE,"Лист4"}</definedName>
    <definedName name="еепке" localSheetId="86" hidden="1">{#N/A,#N/A,FALSE,"Лист4"}</definedName>
    <definedName name="еепке" localSheetId="95" hidden="1">{#N/A,#N/A,FALSE,"Лист4"}</definedName>
    <definedName name="еепке" localSheetId="96" hidden="1">{#N/A,#N/A,FALSE,"Лист4"}</definedName>
    <definedName name="еепке" localSheetId="100" hidden="1">{#N/A,#N/A,FALSE,"Лист4"}</definedName>
    <definedName name="еепке" localSheetId="102" hidden="1">{#N/A,#N/A,FALSE,"Лист4"}</definedName>
    <definedName name="еепке" localSheetId="103" hidden="1">{#N/A,#N/A,FALSE,"Лист4"}</definedName>
    <definedName name="еепке" localSheetId="104" hidden="1">{#N/A,#N/A,FALSE,"Лист4"}</definedName>
    <definedName name="еепке" localSheetId="105" hidden="1">{#N/A,#N/A,FALSE,"Лист4"}</definedName>
    <definedName name="еепке" localSheetId="18" hidden="1">{#N/A,#N/A,FALSE,"Лист4"}</definedName>
    <definedName name="еепке" localSheetId="19" hidden="1">{#N/A,#N/A,FALSE,"Лист4"}</definedName>
    <definedName name="еепке" localSheetId="74" hidden="1">{#N/A,#N/A,FALSE,"Лист4"}</definedName>
    <definedName name="еепке" hidden="1">{#N/A,#N/A,FALSE,"Лист4"}</definedName>
    <definedName name="еешгег" localSheetId="1" hidden="1">{#N/A,#N/A,FALSE,"Лист4"}</definedName>
    <definedName name="еешгег" localSheetId="35" hidden="1">{#N/A,#N/A,FALSE,"Лист4"}</definedName>
    <definedName name="еешгег" localSheetId="36" hidden="1">{#N/A,#N/A,FALSE,"Лист4"}</definedName>
    <definedName name="еешгег" localSheetId="37" hidden="1">{#N/A,#N/A,FALSE,"Лист4"}</definedName>
    <definedName name="еешгег" localSheetId="38" hidden="1">{#N/A,#N/A,FALSE,"Лист4"}</definedName>
    <definedName name="еешгег" localSheetId="39" hidden="1">{#N/A,#N/A,FALSE,"Лист4"}</definedName>
    <definedName name="еешгег" localSheetId="40" hidden="1">{#N/A,#N/A,FALSE,"Лист4"}</definedName>
    <definedName name="еешгег" localSheetId="41" hidden="1">{#N/A,#N/A,FALSE,"Лист4"}</definedName>
    <definedName name="еешгег" localSheetId="42" hidden="1">{#N/A,#N/A,FALSE,"Лист4"}</definedName>
    <definedName name="еешгег" localSheetId="47" hidden="1">{#N/A,#N/A,FALSE,"Лист4"}</definedName>
    <definedName name="еешгег" localSheetId="53" hidden="1">{#N/A,#N/A,FALSE,"Лист4"}</definedName>
    <definedName name="еешгег" localSheetId="84" hidden="1">{#N/A,#N/A,FALSE,"Лист4"}</definedName>
    <definedName name="еешгег" localSheetId="85" hidden="1">{#N/A,#N/A,FALSE,"Лист4"}</definedName>
    <definedName name="еешгег" localSheetId="76" hidden="1">{#N/A,#N/A,FALSE,"Лист4"}</definedName>
    <definedName name="еешгег" localSheetId="80" hidden="1">{#N/A,#N/A,FALSE,"Лист4"}</definedName>
    <definedName name="еешгег" localSheetId="81" hidden="1">{#N/A,#N/A,FALSE,"Лист4"}</definedName>
    <definedName name="еешгег" localSheetId="82" hidden="1">{#N/A,#N/A,FALSE,"Лист4"}</definedName>
    <definedName name="еешгег" localSheetId="83" hidden="1">{#N/A,#N/A,FALSE,"Лист4"}</definedName>
    <definedName name="еешгег" localSheetId="86" hidden="1">{#N/A,#N/A,FALSE,"Лист4"}</definedName>
    <definedName name="еешгег" localSheetId="95" hidden="1">{#N/A,#N/A,FALSE,"Лист4"}</definedName>
    <definedName name="еешгег" localSheetId="96" hidden="1">{#N/A,#N/A,FALSE,"Лист4"}</definedName>
    <definedName name="еешгег" localSheetId="100" hidden="1">{#N/A,#N/A,FALSE,"Лист4"}</definedName>
    <definedName name="еешгег" localSheetId="102" hidden="1">{#N/A,#N/A,FALSE,"Лист4"}</definedName>
    <definedName name="еешгег" localSheetId="103" hidden="1">{#N/A,#N/A,FALSE,"Лист4"}</definedName>
    <definedName name="еешгег" localSheetId="104" hidden="1">{#N/A,#N/A,FALSE,"Лист4"}</definedName>
    <definedName name="еешгег" localSheetId="105" hidden="1">{#N/A,#N/A,FALSE,"Лист4"}</definedName>
    <definedName name="еешгег" localSheetId="18" hidden="1">{#N/A,#N/A,FALSE,"Лист4"}</definedName>
    <definedName name="еешгег" localSheetId="19" hidden="1">{#N/A,#N/A,FALSE,"Лист4"}</definedName>
    <definedName name="еешгег" localSheetId="74" hidden="1">{#N/A,#N/A,FALSE,"Лист4"}</definedName>
    <definedName name="еешгег" hidden="1">{#N/A,#N/A,FALSE,"Лист4"}</definedName>
    <definedName name="екуц" localSheetId="1" hidden="1">{#N/A,#N/A,FALSE,"Лист4"}</definedName>
    <definedName name="екуц" localSheetId="35" hidden="1">{#N/A,#N/A,FALSE,"Лист4"}</definedName>
    <definedName name="екуц" localSheetId="36" hidden="1">{#N/A,#N/A,FALSE,"Лист4"}</definedName>
    <definedName name="екуц" localSheetId="37" hidden="1">{#N/A,#N/A,FALSE,"Лист4"}</definedName>
    <definedName name="екуц" localSheetId="38" hidden="1">{#N/A,#N/A,FALSE,"Лист4"}</definedName>
    <definedName name="екуц" localSheetId="39" hidden="1">{#N/A,#N/A,FALSE,"Лист4"}</definedName>
    <definedName name="екуц" localSheetId="40" hidden="1">{#N/A,#N/A,FALSE,"Лист4"}</definedName>
    <definedName name="екуц" localSheetId="41" hidden="1">{#N/A,#N/A,FALSE,"Лист4"}</definedName>
    <definedName name="екуц" localSheetId="42" hidden="1">{#N/A,#N/A,FALSE,"Лист4"}</definedName>
    <definedName name="екуц" localSheetId="47" hidden="1">{#N/A,#N/A,FALSE,"Лист4"}</definedName>
    <definedName name="екуц" localSheetId="53" hidden="1">{#N/A,#N/A,FALSE,"Лист4"}</definedName>
    <definedName name="екуц" localSheetId="84" hidden="1">{#N/A,#N/A,FALSE,"Лист4"}</definedName>
    <definedName name="екуц" localSheetId="85" hidden="1">{#N/A,#N/A,FALSE,"Лист4"}</definedName>
    <definedName name="екуц" localSheetId="76" hidden="1">{#N/A,#N/A,FALSE,"Лист4"}</definedName>
    <definedName name="екуц" localSheetId="80" hidden="1">{#N/A,#N/A,FALSE,"Лист4"}</definedName>
    <definedName name="екуц" localSheetId="81" hidden="1">{#N/A,#N/A,FALSE,"Лист4"}</definedName>
    <definedName name="екуц" localSheetId="82" hidden="1">{#N/A,#N/A,FALSE,"Лист4"}</definedName>
    <definedName name="екуц" localSheetId="83" hidden="1">{#N/A,#N/A,FALSE,"Лист4"}</definedName>
    <definedName name="екуц" localSheetId="86" hidden="1">{#N/A,#N/A,FALSE,"Лист4"}</definedName>
    <definedName name="екуц" localSheetId="95" hidden="1">{#N/A,#N/A,FALSE,"Лист4"}</definedName>
    <definedName name="екуц" localSheetId="96" hidden="1">{#N/A,#N/A,FALSE,"Лист4"}</definedName>
    <definedName name="екуц" localSheetId="100" hidden="1">{#N/A,#N/A,FALSE,"Лист4"}</definedName>
    <definedName name="екуц" localSheetId="102" hidden="1">{#N/A,#N/A,FALSE,"Лист4"}</definedName>
    <definedName name="екуц" localSheetId="103" hidden="1">{#N/A,#N/A,FALSE,"Лист4"}</definedName>
    <definedName name="екуц" localSheetId="104" hidden="1">{#N/A,#N/A,FALSE,"Лист4"}</definedName>
    <definedName name="екуц" localSheetId="105" hidden="1">{#N/A,#N/A,FALSE,"Лист4"}</definedName>
    <definedName name="екуц" localSheetId="18" hidden="1">{#N/A,#N/A,FALSE,"Лист4"}</definedName>
    <definedName name="екуц" localSheetId="19" hidden="1">{#N/A,#N/A,FALSE,"Лист4"}</definedName>
    <definedName name="екуц" localSheetId="74" hidden="1">{#N/A,#N/A,FALSE,"Лист4"}</definedName>
    <definedName name="екуц" hidden="1">{#N/A,#N/A,FALSE,"Лист4"}</definedName>
    <definedName name="енг" localSheetId="1" hidden="1">{#N/A,#N/A,FALSE,"Лист4"}</definedName>
    <definedName name="енг" localSheetId="35" hidden="1">{#N/A,#N/A,FALSE,"Лист4"}</definedName>
    <definedName name="енг" localSheetId="36" hidden="1">{#N/A,#N/A,FALSE,"Лист4"}</definedName>
    <definedName name="енг" localSheetId="37" hidden="1">{#N/A,#N/A,FALSE,"Лист4"}</definedName>
    <definedName name="енг" localSheetId="38" hidden="1">{#N/A,#N/A,FALSE,"Лист4"}</definedName>
    <definedName name="енг" localSheetId="39" hidden="1">{#N/A,#N/A,FALSE,"Лист4"}</definedName>
    <definedName name="енг" localSheetId="40" hidden="1">{#N/A,#N/A,FALSE,"Лист4"}</definedName>
    <definedName name="енг" localSheetId="41" hidden="1">{#N/A,#N/A,FALSE,"Лист4"}</definedName>
    <definedName name="енг" localSheetId="42" hidden="1">{#N/A,#N/A,FALSE,"Лист4"}</definedName>
    <definedName name="енг" localSheetId="47" hidden="1">{#N/A,#N/A,FALSE,"Лист4"}</definedName>
    <definedName name="енг" localSheetId="53" hidden="1">{#N/A,#N/A,FALSE,"Лист4"}</definedName>
    <definedName name="енг" localSheetId="84" hidden="1">{#N/A,#N/A,FALSE,"Лист4"}</definedName>
    <definedName name="енг" localSheetId="85" hidden="1">{#N/A,#N/A,FALSE,"Лист4"}</definedName>
    <definedName name="енг" localSheetId="76" hidden="1">{#N/A,#N/A,FALSE,"Лист4"}</definedName>
    <definedName name="енг" localSheetId="80" hidden="1">{#N/A,#N/A,FALSE,"Лист4"}</definedName>
    <definedName name="енг" localSheetId="81" hidden="1">{#N/A,#N/A,FALSE,"Лист4"}</definedName>
    <definedName name="енг" localSheetId="82" hidden="1">{#N/A,#N/A,FALSE,"Лист4"}</definedName>
    <definedName name="енг" localSheetId="83" hidden="1">{#N/A,#N/A,FALSE,"Лист4"}</definedName>
    <definedName name="енг" localSheetId="86" hidden="1">{#N/A,#N/A,FALSE,"Лист4"}</definedName>
    <definedName name="енг" localSheetId="95" hidden="1">{#N/A,#N/A,FALSE,"Лист4"}</definedName>
    <definedName name="енг" localSheetId="96" hidden="1">{#N/A,#N/A,FALSE,"Лист4"}</definedName>
    <definedName name="енг" localSheetId="100" hidden="1">{#N/A,#N/A,FALSE,"Лист4"}</definedName>
    <definedName name="енг" localSheetId="102" hidden="1">{#N/A,#N/A,FALSE,"Лист4"}</definedName>
    <definedName name="енг" localSheetId="103" hidden="1">{#N/A,#N/A,FALSE,"Лист4"}</definedName>
    <definedName name="енг" localSheetId="104" hidden="1">{#N/A,#N/A,FALSE,"Лист4"}</definedName>
    <definedName name="енг" localSheetId="105" hidden="1">{#N/A,#N/A,FALSE,"Лист4"}</definedName>
    <definedName name="енг" localSheetId="18" hidden="1">{#N/A,#N/A,FALSE,"Лист4"}</definedName>
    <definedName name="енг" localSheetId="19" hidden="1">{#N/A,#N/A,FALSE,"Лист4"}</definedName>
    <definedName name="енг" localSheetId="74" hidden="1">{#N/A,#N/A,FALSE,"Лист4"}</definedName>
    <definedName name="енг" hidden="1">{#N/A,#N/A,FALSE,"Лист4"}</definedName>
    <definedName name="епи" localSheetId="1" hidden="1">{#N/A,#N/A,FALSE,"Лист4"}</definedName>
    <definedName name="епи" localSheetId="35" hidden="1">{#N/A,#N/A,FALSE,"Лист4"}</definedName>
    <definedName name="епи" localSheetId="36" hidden="1">{#N/A,#N/A,FALSE,"Лист4"}</definedName>
    <definedName name="епи" localSheetId="37" hidden="1">{#N/A,#N/A,FALSE,"Лист4"}</definedName>
    <definedName name="епи" localSheetId="38" hidden="1">{#N/A,#N/A,FALSE,"Лист4"}</definedName>
    <definedName name="епи" localSheetId="39" hidden="1">{#N/A,#N/A,FALSE,"Лист4"}</definedName>
    <definedName name="епи" localSheetId="40" hidden="1">{#N/A,#N/A,FALSE,"Лист4"}</definedName>
    <definedName name="епи" localSheetId="41" hidden="1">{#N/A,#N/A,FALSE,"Лист4"}</definedName>
    <definedName name="епи" localSheetId="42" hidden="1">{#N/A,#N/A,FALSE,"Лист4"}</definedName>
    <definedName name="епи" localSheetId="47" hidden="1">{#N/A,#N/A,FALSE,"Лист4"}</definedName>
    <definedName name="епи" localSheetId="53" hidden="1">{#N/A,#N/A,FALSE,"Лист4"}</definedName>
    <definedName name="епи" localSheetId="84" hidden="1">{#N/A,#N/A,FALSE,"Лист4"}</definedName>
    <definedName name="епи" localSheetId="85" hidden="1">{#N/A,#N/A,FALSE,"Лист4"}</definedName>
    <definedName name="епи" localSheetId="76" hidden="1">{#N/A,#N/A,FALSE,"Лист4"}</definedName>
    <definedName name="епи" localSheetId="80" hidden="1">{#N/A,#N/A,FALSE,"Лист4"}</definedName>
    <definedName name="епи" localSheetId="81" hidden="1">{#N/A,#N/A,FALSE,"Лист4"}</definedName>
    <definedName name="епи" localSheetId="82" hidden="1">{#N/A,#N/A,FALSE,"Лист4"}</definedName>
    <definedName name="епи" localSheetId="83" hidden="1">{#N/A,#N/A,FALSE,"Лист4"}</definedName>
    <definedName name="епи" localSheetId="86" hidden="1">{#N/A,#N/A,FALSE,"Лист4"}</definedName>
    <definedName name="епи" localSheetId="95" hidden="1">{#N/A,#N/A,FALSE,"Лист4"}</definedName>
    <definedName name="епи" localSheetId="96" hidden="1">{#N/A,#N/A,FALSE,"Лист4"}</definedName>
    <definedName name="епи" localSheetId="100" hidden="1">{#N/A,#N/A,FALSE,"Лист4"}</definedName>
    <definedName name="епи" localSheetId="102" hidden="1">{#N/A,#N/A,FALSE,"Лист4"}</definedName>
    <definedName name="епи" localSheetId="103" hidden="1">{#N/A,#N/A,FALSE,"Лист4"}</definedName>
    <definedName name="епи" localSheetId="104" hidden="1">{#N/A,#N/A,FALSE,"Лист4"}</definedName>
    <definedName name="епи" localSheetId="105" hidden="1">{#N/A,#N/A,FALSE,"Лист4"}</definedName>
    <definedName name="епи" localSheetId="18" hidden="1">{#N/A,#N/A,FALSE,"Лист4"}</definedName>
    <definedName name="епи" localSheetId="19" hidden="1">{#N/A,#N/A,FALSE,"Лист4"}</definedName>
    <definedName name="епи" localSheetId="74" hidden="1">{#N/A,#N/A,FALSE,"Лист4"}</definedName>
    <definedName name="епи" hidden="1">{#N/A,#N/A,FALSE,"Лист4"}</definedName>
    <definedName name="еппп" localSheetId="1" hidden="1">{#N/A,#N/A,FALSE,"т02бд"}</definedName>
    <definedName name="еппп" localSheetId="2" hidden="1">{#N/A,#N/A,FALSE,"т02бд"}</definedName>
    <definedName name="еппп" localSheetId="22" hidden="1">{#N/A,#N/A,FALSE,"т02бд"}</definedName>
    <definedName name="еппп" localSheetId="25" hidden="1">{#N/A,#N/A,FALSE,"т02бд"}</definedName>
    <definedName name="еппп" localSheetId="26" hidden="1">{#N/A,#N/A,FALSE,"т02бд"}</definedName>
    <definedName name="еппп" localSheetId="28" hidden="1">{#N/A,#N/A,FALSE,"т02бд"}</definedName>
    <definedName name="еппп" localSheetId="29" hidden="1">{#N/A,#N/A,FALSE,"т02бд"}</definedName>
    <definedName name="еппп" localSheetId="35" hidden="1">{#N/A,#N/A,FALSE,"т02бд"}</definedName>
    <definedName name="еппп" localSheetId="36" hidden="1">{#N/A,#N/A,FALSE,"т02бд"}</definedName>
    <definedName name="еппп" localSheetId="37" hidden="1">{#N/A,#N/A,FALSE,"т02бд"}</definedName>
    <definedName name="еппп" localSheetId="38" hidden="1">{#N/A,#N/A,FALSE,"т02бд"}</definedName>
    <definedName name="еппп" localSheetId="39" hidden="1">{#N/A,#N/A,FALSE,"т02бд"}</definedName>
    <definedName name="еппп" localSheetId="40" hidden="1">{#N/A,#N/A,FALSE,"т02бд"}</definedName>
    <definedName name="еппп" localSheetId="41" hidden="1">{#N/A,#N/A,FALSE,"т02бд"}</definedName>
    <definedName name="еппп" localSheetId="42" hidden="1">{#N/A,#N/A,FALSE,"т02бд"}</definedName>
    <definedName name="еппп" localSheetId="47" hidden="1">{#N/A,#N/A,FALSE,"т02бд"}</definedName>
    <definedName name="еппп" localSheetId="53" hidden="1">{#N/A,#N/A,FALSE,"т02бд"}</definedName>
    <definedName name="еппп" localSheetId="54" hidden="1">{#N/A,#N/A,FALSE,"т02бд"}</definedName>
    <definedName name="еппп" localSheetId="55" hidden="1">{#N/A,#N/A,FALSE,"т02бд"}</definedName>
    <definedName name="еппп" localSheetId="56" hidden="1">{#N/A,#N/A,FALSE,"т02бд"}</definedName>
    <definedName name="еппп" localSheetId="57" hidden="1">{#N/A,#N/A,FALSE,"т02бд"}</definedName>
    <definedName name="еппп" localSheetId="58" hidden="1">{#N/A,#N/A,FALSE,"т02бд"}</definedName>
    <definedName name="еппп" localSheetId="59" hidden="1">{#N/A,#N/A,FALSE,"т02бд"}</definedName>
    <definedName name="еппп" localSheetId="61" hidden="1">{#N/A,#N/A,FALSE,"т02бд"}</definedName>
    <definedName name="еппп" localSheetId="62" hidden="1">{#N/A,#N/A,FALSE,"т02бд"}</definedName>
    <definedName name="еппп" localSheetId="63" hidden="1">{#N/A,#N/A,FALSE,"т02бд"}</definedName>
    <definedName name="еппп" localSheetId="84" hidden="1">{#N/A,#N/A,FALSE,"т02бд"}</definedName>
    <definedName name="еппп" localSheetId="85" hidden="1">{#N/A,#N/A,FALSE,"т02бд"}</definedName>
    <definedName name="еппп" localSheetId="76" hidden="1">{#N/A,#N/A,FALSE,"т02бд"}</definedName>
    <definedName name="еппп" localSheetId="78" hidden="1">{#N/A,#N/A,FALSE,"т02бд"}</definedName>
    <definedName name="еппп" localSheetId="80" hidden="1">{#N/A,#N/A,FALSE,"т02бд"}</definedName>
    <definedName name="еппп" localSheetId="81" hidden="1">{#N/A,#N/A,FALSE,"т02бд"}</definedName>
    <definedName name="еппп" localSheetId="82" hidden="1">{#N/A,#N/A,FALSE,"т02бд"}</definedName>
    <definedName name="еппп" localSheetId="83" hidden="1">{#N/A,#N/A,FALSE,"т02бд"}</definedName>
    <definedName name="еппп" localSheetId="86" hidden="1">{#N/A,#N/A,FALSE,"т02бд"}</definedName>
    <definedName name="еппп" localSheetId="95" hidden="1">{#N/A,#N/A,FALSE,"т02бд"}</definedName>
    <definedName name="еппп" localSheetId="96" hidden="1">{#N/A,#N/A,FALSE,"т02бд"}</definedName>
    <definedName name="еппп" localSheetId="100" hidden="1">{#N/A,#N/A,FALSE,"т02бд"}</definedName>
    <definedName name="еппп" localSheetId="102" hidden="1">{#N/A,#N/A,FALSE,"т02бд"}</definedName>
    <definedName name="еппп" localSheetId="103" hidden="1">{#N/A,#N/A,FALSE,"т02бд"}</definedName>
    <definedName name="еппп" localSheetId="104" hidden="1">{#N/A,#N/A,FALSE,"т02бд"}</definedName>
    <definedName name="еппп" localSheetId="105" hidden="1">{#N/A,#N/A,FALSE,"т02бд"}</definedName>
    <definedName name="еппп" localSheetId="18" hidden="1">{#N/A,#N/A,FALSE,"т02бд"}</definedName>
    <definedName name="еппп" localSheetId="19" hidden="1">{#N/A,#N/A,FALSE,"т02бд"}</definedName>
    <definedName name="еппп" localSheetId="74" hidden="1">{#N/A,#N/A,FALSE,"т02бд"}</definedName>
    <definedName name="еппп" localSheetId="111" hidden="1">{#N/A,#N/A,FALSE,"т02бд"}</definedName>
    <definedName name="еппп" hidden="1">{#N/A,#N/A,FALSE,"т02бд"}</definedName>
    <definedName name="еппп_2" localSheetId="1" hidden="1">{#N/A,#N/A,FALSE,"т02бд"}</definedName>
    <definedName name="еппп_2" localSheetId="35" hidden="1">{#N/A,#N/A,FALSE,"т02бд"}</definedName>
    <definedName name="еппп_2" localSheetId="36" hidden="1">{#N/A,#N/A,FALSE,"т02бд"}</definedName>
    <definedName name="еппп_2" localSheetId="37" hidden="1">{#N/A,#N/A,FALSE,"т02бд"}</definedName>
    <definedName name="еппп_2" localSheetId="38" hidden="1">{#N/A,#N/A,FALSE,"т02бд"}</definedName>
    <definedName name="еппп_2" localSheetId="39" hidden="1">{#N/A,#N/A,FALSE,"т02бд"}</definedName>
    <definedName name="еппп_2" localSheetId="40" hidden="1">{#N/A,#N/A,FALSE,"т02бд"}</definedName>
    <definedName name="еппп_2" localSheetId="41" hidden="1">{#N/A,#N/A,FALSE,"т02бд"}</definedName>
    <definedName name="еппп_2" localSheetId="42" hidden="1">{#N/A,#N/A,FALSE,"т02бд"}</definedName>
    <definedName name="еппп_2" localSheetId="47" hidden="1">{#N/A,#N/A,FALSE,"т02бд"}</definedName>
    <definedName name="еппп_2" localSheetId="53" hidden="1">{#N/A,#N/A,FALSE,"т02бд"}</definedName>
    <definedName name="еппп_2" localSheetId="81" hidden="1">{#N/A,#N/A,FALSE,"т02бд"}</definedName>
    <definedName name="еппп_2" localSheetId="96" hidden="1">{#N/A,#N/A,FALSE,"т02бд"}</definedName>
    <definedName name="еппп_2" localSheetId="100" hidden="1">{#N/A,#N/A,FALSE,"т02бд"}</definedName>
    <definedName name="еппп_2" localSheetId="103" hidden="1">{#N/A,#N/A,FALSE,"т02бд"}</definedName>
    <definedName name="еппп_2" localSheetId="74" hidden="1">{#N/A,#N/A,FALSE,"т02бд"}</definedName>
    <definedName name="еппп_2" hidden="1">{#N/A,#N/A,FALSE,"т02бд"}</definedName>
    <definedName name="еппп_2_1" localSheetId="1" hidden="1">{#N/A,#N/A,FALSE,"т02бд"}</definedName>
    <definedName name="еппп_2_1" localSheetId="35" hidden="1">{#N/A,#N/A,FALSE,"т02бд"}</definedName>
    <definedName name="еппп_2_1" localSheetId="36" hidden="1">{#N/A,#N/A,FALSE,"т02бд"}</definedName>
    <definedName name="еппп_2_1" localSheetId="37" hidden="1">{#N/A,#N/A,FALSE,"т02бд"}</definedName>
    <definedName name="еппп_2_1" localSheetId="38" hidden="1">{#N/A,#N/A,FALSE,"т02бд"}</definedName>
    <definedName name="еппп_2_1" localSheetId="39" hidden="1">{#N/A,#N/A,FALSE,"т02бд"}</definedName>
    <definedName name="еппп_2_1" localSheetId="40" hidden="1">{#N/A,#N/A,FALSE,"т02бд"}</definedName>
    <definedName name="еппп_2_1" localSheetId="41" hidden="1">{#N/A,#N/A,FALSE,"т02бд"}</definedName>
    <definedName name="еппп_2_1" localSheetId="42" hidden="1">{#N/A,#N/A,FALSE,"т02бд"}</definedName>
    <definedName name="еппп_2_1" localSheetId="47" hidden="1">{#N/A,#N/A,FALSE,"т02бд"}</definedName>
    <definedName name="еппп_2_1" localSheetId="53" hidden="1">{#N/A,#N/A,FALSE,"т02бд"}</definedName>
    <definedName name="еппп_2_1" localSheetId="81" hidden="1">{#N/A,#N/A,FALSE,"т02бд"}</definedName>
    <definedName name="еппп_2_1" localSheetId="96" hidden="1">{#N/A,#N/A,FALSE,"т02бд"}</definedName>
    <definedName name="еппп_2_1" localSheetId="100" hidden="1">{#N/A,#N/A,FALSE,"т02бд"}</definedName>
    <definedName name="еппп_2_1" localSheetId="103" hidden="1">{#N/A,#N/A,FALSE,"т02бд"}</definedName>
    <definedName name="еппп_2_1" localSheetId="74" hidden="1">{#N/A,#N/A,FALSE,"т02бд"}</definedName>
    <definedName name="еппп_2_1" hidden="1">{#N/A,#N/A,FALSE,"т02бд"}</definedName>
    <definedName name="ешгееуу" localSheetId="1" hidden="1">{#N/A,#N/A,FALSE,"Лист4"}</definedName>
    <definedName name="ешгееуу" localSheetId="35" hidden="1">{#N/A,#N/A,FALSE,"Лист4"}</definedName>
    <definedName name="ешгееуу" localSheetId="36" hidden="1">{#N/A,#N/A,FALSE,"Лист4"}</definedName>
    <definedName name="ешгееуу" localSheetId="37" hidden="1">{#N/A,#N/A,FALSE,"Лист4"}</definedName>
    <definedName name="ешгееуу" localSheetId="38" hidden="1">{#N/A,#N/A,FALSE,"Лист4"}</definedName>
    <definedName name="ешгееуу" localSheetId="39" hidden="1">{#N/A,#N/A,FALSE,"Лист4"}</definedName>
    <definedName name="ешгееуу" localSheetId="40" hidden="1">{#N/A,#N/A,FALSE,"Лист4"}</definedName>
    <definedName name="ешгееуу" localSheetId="41" hidden="1">{#N/A,#N/A,FALSE,"Лист4"}</definedName>
    <definedName name="ешгееуу" localSheetId="42" hidden="1">{#N/A,#N/A,FALSE,"Лист4"}</definedName>
    <definedName name="ешгееуу" localSheetId="47" hidden="1">{#N/A,#N/A,FALSE,"Лист4"}</definedName>
    <definedName name="ешгееуу" localSheetId="53" hidden="1">{#N/A,#N/A,FALSE,"Лист4"}</definedName>
    <definedName name="ешгееуу" localSheetId="84" hidden="1">{#N/A,#N/A,FALSE,"Лист4"}</definedName>
    <definedName name="ешгееуу" localSheetId="85" hidden="1">{#N/A,#N/A,FALSE,"Лист4"}</definedName>
    <definedName name="ешгееуу" localSheetId="76" hidden="1">{#N/A,#N/A,FALSE,"Лист4"}</definedName>
    <definedName name="ешгееуу" localSheetId="80" hidden="1">{#N/A,#N/A,FALSE,"Лист4"}</definedName>
    <definedName name="ешгееуу" localSheetId="81" hidden="1">{#N/A,#N/A,FALSE,"Лист4"}</definedName>
    <definedName name="ешгееуу" localSheetId="82" hidden="1">{#N/A,#N/A,FALSE,"Лист4"}</definedName>
    <definedName name="ешгееуу" localSheetId="83" hidden="1">{#N/A,#N/A,FALSE,"Лист4"}</definedName>
    <definedName name="ешгееуу" localSheetId="86" hidden="1">{#N/A,#N/A,FALSE,"Лист4"}</definedName>
    <definedName name="ешгееуу" localSheetId="95" hidden="1">{#N/A,#N/A,FALSE,"Лист4"}</definedName>
    <definedName name="ешгееуу" localSheetId="96" hidden="1">{#N/A,#N/A,FALSE,"Лист4"}</definedName>
    <definedName name="ешгееуу" localSheetId="100" hidden="1">{#N/A,#N/A,FALSE,"Лист4"}</definedName>
    <definedName name="ешгееуу" localSheetId="102" hidden="1">{#N/A,#N/A,FALSE,"Лист4"}</definedName>
    <definedName name="ешгееуу" localSheetId="103" hidden="1">{#N/A,#N/A,FALSE,"Лист4"}</definedName>
    <definedName name="ешгееуу" localSheetId="104" hidden="1">{#N/A,#N/A,FALSE,"Лист4"}</definedName>
    <definedName name="ешгееуу" localSheetId="105" hidden="1">{#N/A,#N/A,FALSE,"Лист4"}</definedName>
    <definedName name="ешгееуу" localSheetId="18" hidden="1">{#N/A,#N/A,FALSE,"Лист4"}</definedName>
    <definedName name="ешгееуу" localSheetId="19" hidden="1">{#N/A,#N/A,FALSE,"Лист4"}</definedName>
    <definedName name="ешгееуу" localSheetId="74" hidden="1">{#N/A,#N/A,FALSE,"Лист4"}</definedName>
    <definedName name="ешгееуу" hidden="1">{#N/A,#N/A,FALSE,"Лист4"}</definedName>
    <definedName name="є" localSheetId="1" hidden="1">{#N/A,#N/A,FALSE,"Лист4"}</definedName>
    <definedName name="є" localSheetId="35" hidden="1">{#N/A,#N/A,FALSE,"Лист4"}</definedName>
    <definedName name="є" localSheetId="36" hidden="1">{#N/A,#N/A,FALSE,"Лист4"}</definedName>
    <definedName name="є" localSheetId="37" hidden="1">{#N/A,#N/A,FALSE,"Лист4"}</definedName>
    <definedName name="є" localSheetId="38" hidden="1">{#N/A,#N/A,FALSE,"Лист4"}</definedName>
    <definedName name="є" localSheetId="39" hidden="1">{#N/A,#N/A,FALSE,"Лист4"}</definedName>
    <definedName name="є" localSheetId="40" hidden="1">{#N/A,#N/A,FALSE,"Лист4"}</definedName>
    <definedName name="є" localSheetId="41" hidden="1">{#N/A,#N/A,FALSE,"Лист4"}</definedName>
    <definedName name="є" localSheetId="42" hidden="1">{#N/A,#N/A,FALSE,"Лист4"}</definedName>
    <definedName name="є" localSheetId="47" hidden="1">{#N/A,#N/A,FALSE,"Лист4"}</definedName>
    <definedName name="є" localSheetId="53" hidden="1">{#N/A,#N/A,FALSE,"Лист4"}</definedName>
    <definedName name="є" localSheetId="84" hidden="1">{#N/A,#N/A,FALSE,"Лист4"}</definedName>
    <definedName name="є" localSheetId="85" hidden="1">{#N/A,#N/A,FALSE,"Лист4"}</definedName>
    <definedName name="є" localSheetId="76" hidden="1">{#N/A,#N/A,FALSE,"Лист4"}</definedName>
    <definedName name="є" localSheetId="80" hidden="1">{#N/A,#N/A,FALSE,"Лист4"}</definedName>
    <definedName name="є" localSheetId="81" hidden="1">{#N/A,#N/A,FALSE,"Лист4"}</definedName>
    <definedName name="є" localSheetId="82" hidden="1">{#N/A,#N/A,FALSE,"Лист4"}</definedName>
    <definedName name="є" localSheetId="83" hidden="1">{#N/A,#N/A,FALSE,"Лист4"}</definedName>
    <definedName name="є" localSheetId="86" hidden="1">{#N/A,#N/A,FALSE,"Лист4"}</definedName>
    <definedName name="є" localSheetId="95" hidden="1">{#N/A,#N/A,FALSE,"Лист4"}</definedName>
    <definedName name="є" localSheetId="96" hidden="1">{#N/A,#N/A,FALSE,"Лист4"}</definedName>
    <definedName name="є" localSheetId="100" hidden="1">{#N/A,#N/A,FALSE,"Лист4"}</definedName>
    <definedName name="є" localSheetId="102" hidden="1">{#N/A,#N/A,FALSE,"Лист4"}</definedName>
    <definedName name="є" localSheetId="103" hidden="1">{#N/A,#N/A,FALSE,"Лист4"}</definedName>
    <definedName name="є" localSheetId="104" hidden="1">{#N/A,#N/A,FALSE,"Лист4"}</definedName>
    <definedName name="є" localSheetId="105" hidden="1">{#N/A,#N/A,FALSE,"Лист4"}</definedName>
    <definedName name="є" localSheetId="18" hidden="1">{#N/A,#N/A,FALSE,"Лист4"}</definedName>
    <definedName name="є" localSheetId="19" hidden="1">{#N/A,#N/A,FALSE,"Лист4"}</definedName>
    <definedName name="є" localSheetId="74" hidden="1">{#N/A,#N/A,FALSE,"Лист4"}</definedName>
    <definedName name="є" hidden="1">{#N/A,#N/A,FALSE,"Лист4"}</definedName>
    <definedName name="єєє" localSheetId="1" hidden="1">{#N/A,#N/A,FALSE,"Лист4"}</definedName>
    <definedName name="єєє" localSheetId="35" hidden="1">{#N/A,#N/A,FALSE,"Лист4"}</definedName>
    <definedName name="єєє" localSheetId="36" hidden="1">{#N/A,#N/A,FALSE,"Лист4"}</definedName>
    <definedName name="єєє" localSheetId="37" hidden="1">{#N/A,#N/A,FALSE,"Лист4"}</definedName>
    <definedName name="єєє" localSheetId="38" hidden="1">{#N/A,#N/A,FALSE,"Лист4"}</definedName>
    <definedName name="єєє" localSheetId="39" hidden="1">{#N/A,#N/A,FALSE,"Лист4"}</definedName>
    <definedName name="єєє" localSheetId="40" hidden="1">{#N/A,#N/A,FALSE,"Лист4"}</definedName>
    <definedName name="єєє" localSheetId="41" hidden="1">{#N/A,#N/A,FALSE,"Лист4"}</definedName>
    <definedName name="єєє" localSheetId="42" hidden="1">{#N/A,#N/A,FALSE,"Лист4"}</definedName>
    <definedName name="єєє" localSheetId="47" hidden="1">{#N/A,#N/A,FALSE,"Лист4"}</definedName>
    <definedName name="єєє" localSheetId="53" hidden="1">{#N/A,#N/A,FALSE,"Лист4"}</definedName>
    <definedName name="єєє" localSheetId="84" hidden="1">{#N/A,#N/A,FALSE,"Лист4"}</definedName>
    <definedName name="єєє" localSheetId="85" hidden="1">{#N/A,#N/A,FALSE,"Лист4"}</definedName>
    <definedName name="єєє" localSheetId="76" hidden="1">{#N/A,#N/A,FALSE,"Лист4"}</definedName>
    <definedName name="єєє" localSheetId="80" hidden="1">{#N/A,#N/A,FALSE,"Лист4"}</definedName>
    <definedName name="єєє" localSheetId="81" hidden="1">{#N/A,#N/A,FALSE,"Лист4"}</definedName>
    <definedName name="єєє" localSheetId="82" hidden="1">{#N/A,#N/A,FALSE,"Лист4"}</definedName>
    <definedName name="єєє" localSheetId="83" hidden="1">{#N/A,#N/A,FALSE,"Лист4"}</definedName>
    <definedName name="єєє" localSheetId="86" hidden="1">{#N/A,#N/A,FALSE,"Лист4"}</definedName>
    <definedName name="єєє" localSheetId="95" hidden="1">{#N/A,#N/A,FALSE,"Лист4"}</definedName>
    <definedName name="єєє" localSheetId="96" hidden="1">{#N/A,#N/A,FALSE,"Лист4"}</definedName>
    <definedName name="єєє" localSheetId="100" hidden="1">{#N/A,#N/A,FALSE,"Лист4"}</definedName>
    <definedName name="єєє" localSheetId="102" hidden="1">{#N/A,#N/A,FALSE,"Лист4"}</definedName>
    <definedName name="єєє" localSheetId="103" hidden="1">{#N/A,#N/A,FALSE,"Лист4"}</definedName>
    <definedName name="єєє" localSheetId="104" hidden="1">{#N/A,#N/A,FALSE,"Лист4"}</definedName>
    <definedName name="єєє" localSheetId="105" hidden="1">{#N/A,#N/A,FALSE,"Лист4"}</definedName>
    <definedName name="єєє" localSheetId="18" hidden="1">{#N/A,#N/A,FALSE,"Лист4"}</definedName>
    <definedName name="єєє" localSheetId="19" hidden="1">{#N/A,#N/A,FALSE,"Лист4"}</definedName>
    <definedName name="єєє" localSheetId="74" hidden="1">{#N/A,#N/A,FALSE,"Лист4"}</definedName>
    <definedName name="єєє" hidden="1">{#N/A,#N/A,FALSE,"Лист4"}</definedName>
    <definedName name="єєєєєє" localSheetId="1" hidden="1">{#N/A,#N/A,FALSE,"Лист4"}</definedName>
    <definedName name="єєєєєє" localSheetId="35" hidden="1">{#N/A,#N/A,FALSE,"Лист4"}</definedName>
    <definedName name="єєєєєє" localSheetId="36" hidden="1">{#N/A,#N/A,FALSE,"Лист4"}</definedName>
    <definedName name="єєєєєє" localSheetId="37" hidden="1">{#N/A,#N/A,FALSE,"Лист4"}</definedName>
    <definedName name="єєєєєє" localSheetId="38" hidden="1">{#N/A,#N/A,FALSE,"Лист4"}</definedName>
    <definedName name="єєєєєє" localSheetId="39" hidden="1">{#N/A,#N/A,FALSE,"Лист4"}</definedName>
    <definedName name="єєєєєє" localSheetId="40" hidden="1">{#N/A,#N/A,FALSE,"Лист4"}</definedName>
    <definedName name="єєєєєє" localSheetId="41" hidden="1">{#N/A,#N/A,FALSE,"Лист4"}</definedName>
    <definedName name="єєєєєє" localSheetId="42" hidden="1">{#N/A,#N/A,FALSE,"Лист4"}</definedName>
    <definedName name="єєєєєє" localSheetId="47" hidden="1">{#N/A,#N/A,FALSE,"Лист4"}</definedName>
    <definedName name="єєєєєє" localSheetId="53" hidden="1">{#N/A,#N/A,FALSE,"Лист4"}</definedName>
    <definedName name="єєєєєє" localSheetId="84" hidden="1">{#N/A,#N/A,FALSE,"Лист4"}</definedName>
    <definedName name="єєєєєє" localSheetId="85" hidden="1">{#N/A,#N/A,FALSE,"Лист4"}</definedName>
    <definedName name="єєєєєє" localSheetId="76" hidden="1">{#N/A,#N/A,FALSE,"Лист4"}</definedName>
    <definedName name="єєєєєє" localSheetId="80" hidden="1">{#N/A,#N/A,FALSE,"Лист4"}</definedName>
    <definedName name="єєєєєє" localSheetId="81" hidden="1">{#N/A,#N/A,FALSE,"Лист4"}</definedName>
    <definedName name="єєєєєє" localSheetId="82" hidden="1">{#N/A,#N/A,FALSE,"Лист4"}</definedName>
    <definedName name="єєєєєє" localSheetId="83" hidden="1">{#N/A,#N/A,FALSE,"Лист4"}</definedName>
    <definedName name="єєєєєє" localSheetId="86" hidden="1">{#N/A,#N/A,FALSE,"Лист4"}</definedName>
    <definedName name="єєєєєє" localSheetId="95" hidden="1">{#N/A,#N/A,FALSE,"Лист4"}</definedName>
    <definedName name="єєєєєє" localSheetId="96" hidden="1">{#N/A,#N/A,FALSE,"Лист4"}</definedName>
    <definedName name="єєєєєє" localSheetId="100" hidden="1">{#N/A,#N/A,FALSE,"Лист4"}</definedName>
    <definedName name="єєєєєє" localSheetId="102" hidden="1">{#N/A,#N/A,FALSE,"Лист4"}</definedName>
    <definedName name="єєєєєє" localSheetId="103" hidden="1">{#N/A,#N/A,FALSE,"Лист4"}</definedName>
    <definedName name="єєєєєє" localSheetId="104" hidden="1">{#N/A,#N/A,FALSE,"Лист4"}</definedName>
    <definedName name="єєєєєє" localSheetId="105" hidden="1">{#N/A,#N/A,FALSE,"Лист4"}</definedName>
    <definedName name="єєєєєє" localSheetId="18" hidden="1">{#N/A,#N/A,FALSE,"Лист4"}</definedName>
    <definedName name="єєєєєє" localSheetId="19" hidden="1">{#N/A,#N/A,FALSE,"Лист4"}</definedName>
    <definedName name="єєєєєє" localSheetId="74" hidden="1">{#N/A,#N/A,FALSE,"Лист4"}</definedName>
    <definedName name="єєєєєє" hidden="1">{#N/A,#N/A,FALSE,"Лист4"}</definedName>
    <definedName name="єєєєєєє" localSheetId="1" hidden="1">{#N/A,#N/A,FALSE,"Лист4"}</definedName>
    <definedName name="єєєєєєє" localSheetId="35" hidden="1">{#N/A,#N/A,FALSE,"Лист4"}</definedName>
    <definedName name="єєєєєєє" localSheetId="36" hidden="1">{#N/A,#N/A,FALSE,"Лист4"}</definedName>
    <definedName name="єєєєєєє" localSheetId="37" hidden="1">{#N/A,#N/A,FALSE,"Лист4"}</definedName>
    <definedName name="єєєєєєє" localSheetId="38" hidden="1">{#N/A,#N/A,FALSE,"Лист4"}</definedName>
    <definedName name="єєєєєєє" localSheetId="39" hidden="1">{#N/A,#N/A,FALSE,"Лист4"}</definedName>
    <definedName name="єєєєєєє" localSheetId="40" hidden="1">{#N/A,#N/A,FALSE,"Лист4"}</definedName>
    <definedName name="єєєєєєє" localSheetId="41" hidden="1">{#N/A,#N/A,FALSE,"Лист4"}</definedName>
    <definedName name="єєєєєєє" localSheetId="42" hidden="1">{#N/A,#N/A,FALSE,"Лист4"}</definedName>
    <definedName name="єєєєєєє" localSheetId="47" hidden="1">{#N/A,#N/A,FALSE,"Лист4"}</definedName>
    <definedName name="єєєєєєє" localSheetId="53" hidden="1">{#N/A,#N/A,FALSE,"Лист4"}</definedName>
    <definedName name="єєєєєєє" localSheetId="84" hidden="1">{#N/A,#N/A,FALSE,"Лист4"}</definedName>
    <definedName name="єєєєєєє" localSheetId="85" hidden="1">{#N/A,#N/A,FALSE,"Лист4"}</definedName>
    <definedName name="єєєєєєє" localSheetId="76" hidden="1">{#N/A,#N/A,FALSE,"Лист4"}</definedName>
    <definedName name="єєєєєєє" localSheetId="80" hidden="1">{#N/A,#N/A,FALSE,"Лист4"}</definedName>
    <definedName name="єєєєєєє" localSheetId="81" hidden="1">{#N/A,#N/A,FALSE,"Лист4"}</definedName>
    <definedName name="єєєєєєє" localSheetId="82" hidden="1">{#N/A,#N/A,FALSE,"Лист4"}</definedName>
    <definedName name="єєєєєєє" localSheetId="83" hidden="1">{#N/A,#N/A,FALSE,"Лист4"}</definedName>
    <definedName name="єєєєєєє" localSheetId="86" hidden="1">{#N/A,#N/A,FALSE,"Лист4"}</definedName>
    <definedName name="єєєєєєє" localSheetId="95" hidden="1">{#N/A,#N/A,FALSE,"Лист4"}</definedName>
    <definedName name="єєєєєєє" localSheetId="96" hidden="1">{#N/A,#N/A,FALSE,"Лист4"}</definedName>
    <definedName name="єєєєєєє" localSheetId="100" hidden="1">{#N/A,#N/A,FALSE,"Лист4"}</definedName>
    <definedName name="єєєєєєє" localSheetId="102" hidden="1">{#N/A,#N/A,FALSE,"Лист4"}</definedName>
    <definedName name="єєєєєєє" localSheetId="103" hidden="1">{#N/A,#N/A,FALSE,"Лист4"}</definedName>
    <definedName name="єєєєєєє" localSheetId="104" hidden="1">{#N/A,#N/A,FALSE,"Лист4"}</definedName>
    <definedName name="єєєєєєє" localSheetId="105" hidden="1">{#N/A,#N/A,FALSE,"Лист4"}</definedName>
    <definedName name="єєєєєєє" localSheetId="18" hidden="1">{#N/A,#N/A,FALSE,"Лист4"}</definedName>
    <definedName name="єєєєєєє" localSheetId="19" hidden="1">{#N/A,#N/A,FALSE,"Лист4"}</definedName>
    <definedName name="єєєєєєє" localSheetId="74" hidden="1">{#N/A,#N/A,FALSE,"Лист4"}</definedName>
    <definedName name="єєєєєєє" hidden="1">{#N/A,#N/A,FALSE,"Лист4"}</definedName>
    <definedName name="єєєєєєє." localSheetId="1" hidden="1">{#N/A,#N/A,FALSE,"Лист4"}</definedName>
    <definedName name="єєєєєєє." localSheetId="35" hidden="1">{#N/A,#N/A,FALSE,"Лист4"}</definedName>
    <definedName name="єєєєєєє." localSheetId="36" hidden="1">{#N/A,#N/A,FALSE,"Лист4"}</definedName>
    <definedName name="єєєєєєє." localSheetId="37" hidden="1">{#N/A,#N/A,FALSE,"Лист4"}</definedName>
    <definedName name="єєєєєєє." localSheetId="38" hidden="1">{#N/A,#N/A,FALSE,"Лист4"}</definedName>
    <definedName name="єєєєєєє." localSheetId="39" hidden="1">{#N/A,#N/A,FALSE,"Лист4"}</definedName>
    <definedName name="єєєєєєє." localSheetId="40" hidden="1">{#N/A,#N/A,FALSE,"Лист4"}</definedName>
    <definedName name="єєєєєєє." localSheetId="41" hidden="1">{#N/A,#N/A,FALSE,"Лист4"}</definedName>
    <definedName name="єєєєєєє." localSheetId="42" hidden="1">{#N/A,#N/A,FALSE,"Лист4"}</definedName>
    <definedName name="єєєєєєє." localSheetId="47" hidden="1">{#N/A,#N/A,FALSE,"Лист4"}</definedName>
    <definedName name="єєєєєєє." localSheetId="53" hidden="1">{#N/A,#N/A,FALSE,"Лист4"}</definedName>
    <definedName name="єєєєєєє." localSheetId="84" hidden="1">{#N/A,#N/A,FALSE,"Лист4"}</definedName>
    <definedName name="єєєєєєє." localSheetId="85" hidden="1">{#N/A,#N/A,FALSE,"Лист4"}</definedName>
    <definedName name="єєєєєєє." localSheetId="76" hidden="1">{#N/A,#N/A,FALSE,"Лист4"}</definedName>
    <definedName name="єєєєєєє." localSheetId="80" hidden="1">{#N/A,#N/A,FALSE,"Лист4"}</definedName>
    <definedName name="єєєєєєє." localSheetId="81" hidden="1">{#N/A,#N/A,FALSE,"Лист4"}</definedName>
    <definedName name="єєєєєєє." localSheetId="82" hidden="1">{#N/A,#N/A,FALSE,"Лист4"}</definedName>
    <definedName name="єєєєєєє." localSheetId="83" hidden="1">{#N/A,#N/A,FALSE,"Лист4"}</definedName>
    <definedName name="єєєєєєє." localSheetId="86" hidden="1">{#N/A,#N/A,FALSE,"Лист4"}</definedName>
    <definedName name="єєєєєєє." localSheetId="95" hidden="1">{#N/A,#N/A,FALSE,"Лист4"}</definedName>
    <definedName name="єєєєєєє." localSheetId="96" hidden="1">{#N/A,#N/A,FALSE,"Лист4"}</definedName>
    <definedName name="єєєєєєє." localSheetId="100" hidden="1">{#N/A,#N/A,FALSE,"Лист4"}</definedName>
    <definedName name="єєєєєєє." localSheetId="102" hidden="1">{#N/A,#N/A,FALSE,"Лист4"}</definedName>
    <definedName name="єєєєєєє." localSheetId="103" hidden="1">{#N/A,#N/A,FALSE,"Лист4"}</definedName>
    <definedName name="єєєєєєє." localSheetId="104" hidden="1">{#N/A,#N/A,FALSE,"Лист4"}</definedName>
    <definedName name="єєєєєєє." localSheetId="105" hidden="1">{#N/A,#N/A,FALSE,"Лист4"}</definedName>
    <definedName name="єєєєєєє." localSheetId="18" hidden="1">{#N/A,#N/A,FALSE,"Лист4"}</definedName>
    <definedName name="єєєєєєє." localSheetId="19" hidden="1">{#N/A,#N/A,FALSE,"Лист4"}</definedName>
    <definedName name="єєєєєєє." localSheetId="74" hidden="1">{#N/A,#N/A,FALSE,"Лист4"}</definedName>
    <definedName name="єєєєєєє." hidden="1">{#N/A,#N/A,FALSE,"Лист4"}</definedName>
    <definedName name="єєєєєєєєєєєє" localSheetId="1" hidden="1">{#N/A,#N/A,FALSE,"Лист4"}</definedName>
    <definedName name="єєєєєєєєєєєє" localSheetId="35" hidden="1">{#N/A,#N/A,FALSE,"Лист4"}</definedName>
    <definedName name="єєєєєєєєєєєє" localSheetId="36" hidden="1">{#N/A,#N/A,FALSE,"Лист4"}</definedName>
    <definedName name="єєєєєєєєєєєє" localSheetId="37" hidden="1">{#N/A,#N/A,FALSE,"Лист4"}</definedName>
    <definedName name="єєєєєєєєєєєє" localSheetId="38" hidden="1">{#N/A,#N/A,FALSE,"Лист4"}</definedName>
    <definedName name="єєєєєєєєєєєє" localSheetId="39" hidden="1">{#N/A,#N/A,FALSE,"Лист4"}</definedName>
    <definedName name="єєєєєєєєєєєє" localSheetId="40" hidden="1">{#N/A,#N/A,FALSE,"Лист4"}</definedName>
    <definedName name="єєєєєєєєєєєє" localSheetId="41" hidden="1">{#N/A,#N/A,FALSE,"Лист4"}</definedName>
    <definedName name="єєєєєєєєєєєє" localSheetId="42" hidden="1">{#N/A,#N/A,FALSE,"Лист4"}</definedName>
    <definedName name="єєєєєєєєєєєє" localSheetId="47" hidden="1">{#N/A,#N/A,FALSE,"Лист4"}</definedName>
    <definedName name="єєєєєєєєєєєє" localSheetId="53" hidden="1">{#N/A,#N/A,FALSE,"Лист4"}</definedName>
    <definedName name="єєєєєєєєєєєє" localSheetId="84" hidden="1">{#N/A,#N/A,FALSE,"Лист4"}</definedName>
    <definedName name="єєєєєєєєєєєє" localSheetId="85" hidden="1">{#N/A,#N/A,FALSE,"Лист4"}</definedName>
    <definedName name="єєєєєєєєєєєє" localSheetId="76" hidden="1">{#N/A,#N/A,FALSE,"Лист4"}</definedName>
    <definedName name="єєєєєєєєєєєє" localSheetId="80" hidden="1">{#N/A,#N/A,FALSE,"Лист4"}</definedName>
    <definedName name="єєєєєєєєєєєє" localSheetId="81" hidden="1">{#N/A,#N/A,FALSE,"Лист4"}</definedName>
    <definedName name="єєєєєєєєєєєє" localSheetId="82" hidden="1">{#N/A,#N/A,FALSE,"Лист4"}</definedName>
    <definedName name="єєєєєєєєєєєє" localSheetId="83" hidden="1">{#N/A,#N/A,FALSE,"Лист4"}</definedName>
    <definedName name="єєєєєєєєєєєє" localSheetId="86" hidden="1">{#N/A,#N/A,FALSE,"Лист4"}</definedName>
    <definedName name="єєєєєєєєєєєє" localSheetId="95" hidden="1">{#N/A,#N/A,FALSE,"Лист4"}</definedName>
    <definedName name="єєєєєєєєєєєє" localSheetId="96" hidden="1">{#N/A,#N/A,FALSE,"Лист4"}</definedName>
    <definedName name="єєєєєєєєєєєє" localSheetId="100" hidden="1">{#N/A,#N/A,FALSE,"Лист4"}</definedName>
    <definedName name="єєєєєєєєєєєє" localSheetId="102" hidden="1">{#N/A,#N/A,FALSE,"Лист4"}</definedName>
    <definedName name="єєєєєєєєєєєє" localSheetId="103" hidden="1">{#N/A,#N/A,FALSE,"Лист4"}</definedName>
    <definedName name="єєєєєєєєєєєє" localSheetId="104" hidden="1">{#N/A,#N/A,FALSE,"Лист4"}</definedName>
    <definedName name="єєєєєєєєєєєє" localSheetId="105" hidden="1">{#N/A,#N/A,FALSE,"Лист4"}</definedName>
    <definedName name="єєєєєєєєєєєє" localSheetId="18" hidden="1">{#N/A,#N/A,FALSE,"Лист4"}</definedName>
    <definedName name="єєєєєєєєєєєє" localSheetId="19" hidden="1">{#N/A,#N/A,FALSE,"Лист4"}</definedName>
    <definedName name="єєєєєєєєєєєє" localSheetId="74" hidden="1">{#N/A,#N/A,FALSE,"Лист4"}</definedName>
    <definedName name="єєєєєєєєєєєє" hidden="1">{#N/A,#N/A,FALSE,"Лист4"}</definedName>
    <definedName name="єж" localSheetId="1" hidden="1">{#N/A,#N/A,FALSE,"Лист4"}</definedName>
    <definedName name="єж" localSheetId="35" hidden="1">{#N/A,#N/A,FALSE,"Лист4"}</definedName>
    <definedName name="єж" localSheetId="36" hidden="1">{#N/A,#N/A,FALSE,"Лист4"}</definedName>
    <definedName name="єж" localSheetId="37" hidden="1">{#N/A,#N/A,FALSE,"Лист4"}</definedName>
    <definedName name="єж" localSheetId="38" hidden="1">{#N/A,#N/A,FALSE,"Лист4"}</definedName>
    <definedName name="єж" localSheetId="39" hidden="1">{#N/A,#N/A,FALSE,"Лист4"}</definedName>
    <definedName name="єж" localSheetId="40" hidden="1">{#N/A,#N/A,FALSE,"Лист4"}</definedName>
    <definedName name="єж" localSheetId="41" hidden="1">{#N/A,#N/A,FALSE,"Лист4"}</definedName>
    <definedName name="єж" localSheetId="42" hidden="1">{#N/A,#N/A,FALSE,"Лист4"}</definedName>
    <definedName name="єж" localSheetId="47" hidden="1">{#N/A,#N/A,FALSE,"Лист4"}</definedName>
    <definedName name="єж" localSheetId="53" hidden="1">{#N/A,#N/A,FALSE,"Лист4"}</definedName>
    <definedName name="єж" localSheetId="84" hidden="1">{#N/A,#N/A,FALSE,"Лист4"}</definedName>
    <definedName name="єж" localSheetId="85" hidden="1">{#N/A,#N/A,FALSE,"Лист4"}</definedName>
    <definedName name="єж" localSheetId="76" hidden="1">{#N/A,#N/A,FALSE,"Лист4"}</definedName>
    <definedName name="єж" localSheetId="80" hidden="1">{#N/A,#N/A,FALSE,"Лист4"}</definedName>
    <definedName name="єж" localSheetId="81" hidden="1">{#N/A,#N/A,FALSE,"Лист4"}</definedName>
    <definedName name="єж" localSheetId="82" hidden="1">{#N/A,#N/A,FALSE,"Лист4"}</definedName>
    <definedName name="єж" localSheetId="83" hidden="1">{#N/A,#N/A,FALSE,"Лист4"}</definedName>
    <definedName name="єж" localSheetId="86" hidden="1">{#N/A,#N/A,FALSE,"Лист4"}</definedName>
    <definedName name="єж" localSheetId="95" hidden="1">{#N/A,#N/A,FALSE,"Лист4"}</definedName>
    <definedName name="єж" localSheetId="96" hidden="1">{#N/A,#N/A,FALSE,"Лист4"}</definedName>
    <definedName name="єж" localSheetId="100" hidden="1">{#N/A,#N/A,FALSE,"Лист4"}</definedName>
    <definedName name="єж" localSheetId="102" hidden="1">{#N/A,#N/A,FALSE,"Лист4"}</definedName>
    <definedName name="єж" localSheetId="103" hidden="1">{#N/A,#N/A,FALSE,"Лист4"}</definedName>
    <definedName name="єж" localSheetId="104" hidden="1">{#N/A,#N/A,FALSE,"Лист4"}</definedName>
    <definedName name="єж" localSheetId="105" hidden="1">{#N/A,#N/A,FALSE,"Лист4"}</definedName>
    <definedName name="єж" localSheetId="18" hidden="1">{#N/A,#N/A,FALSE,"Лист4"}</definedName>
    <definedName name="єж" localSheetId="19" hidden="1">{#N/A,#N/A,FALSE,"Лист4"}</definedName>
    <definedName name="єж" localSheetId="74" hidden="1">{#N/A,#N/A,FALSE,"Лист4"}</definedName>
    <definedName name="єж" hidden="1">{#N/A,#N/A,FALSE,"Лист4"}</definedName>
    <definedName name="ж" localSheetId="1" hidden="1">{#N/A,#N/A,FALSE,"т04"}</definedName>
    <definedName name="ж" localSheetId="35" hidden="1">{#N/A,#N/A,FALSE,"т04"}</definedName>
    <definedName name="ж" localSheetId="36" hidden="1">{#N/A,#N/A,FALSE,"т04"}</definedName>
    <definedName name="ж" localSheetId="37" hidden="1">{#N/A,#N/A,FALSE,"т04"}</definedName>
    <definedName name="ж" localSheetId="38" hidden="1">{#N/A,#N/A,FALSE,"т04"}</definedName>
    <definedName name="ж" localSheetId="39" hidden="1">{#N/A,#N/A,FALSE,"т04"}</definedName>
    <definedName name="ж" localSheetId="40" hidden="1">{#N/A,#N/A,FALSE,"т04"}</definedName>
    <definedName name="ж" localSheetId="41" hidden="1">{#N/A,#N/A,FALSE,"т04"}</definedName>
    <definedName name="ж" localSheetId="42" hidden="1">{#N/A,#N/A,FALSE,"т04"}</definedName>
    <definedName name="ж" localSheetId="47" hidden="1">{#N/A,#N/A,FALSE,"т04"}</definedName>
    <definedName name="ж" localSheetId="53" hidden="1">{#N/A,#N/A,FALSE,"т04"}</definedName>
    <definedName name="ж" localSheetId="84" hidden="1">{#N/A,#N/A,FALSE,"т04"}</definedName>
    <definedName name="ж" localSheetId="85" hidden="1">{#N/A,#N/A,FALSE,"т04"}</definedName>
    <definedName name="ж" localSheetId="76" hidden="1">{#N/A,#N/A,FALSE,"т04"}</definedName>
    <definedName name="ж" localSheetId="80" hidden="1">{#N/A,#N/A,FALSE,"т04"}</definedName>
    <definedName name="ж" localSheetId="81" hidden="1">{#N/A,#N/A,FALSE,"т04"}</definedName>
    <definedName name="ж" localSheetId="82" hidden="1">{#N/A,#N/A,FALSE,"т04"}</definedName>
    <definedName name="ж" localSheetId="83" hidden="1">{#N/A,#N/A,FALSE,"т04"}</definedName>
    <definedName name="ж" localSheetId="86" hidden="1">{#N/A,#N/A,FALSE,"т04"}</definedName>
    <definedName name="ж" localSheetId="95" hidden="1">{#N/A,#N/A,FALSE,"т04"}</definedName>
    <definedName name="ж" localSheetId="96" hidden="1">{#N/A,#N/A,FALSE,"т04"}</definedName>
    <definedName name="ж" localSheetId="100" hidden="1">{#N/A,#N/A,FALSE,"т04"}</definedName>
    <definedName name="ж" localSheetId="102" hidden="1">{#N/A,#N/A,FALSE,"т04"}</definedName>
    <definedName name="ж" localSheetId="103" hidden="1">{#N/A,#N/A,FALSE,"т04"}</definedName>
    <definedName name="ж" localSheetId="104" hidden="1">{#N/A,#N/A,FALSE,"т04"}</definedName>
    <definedName name="ж" localSheetId="105" hidden="1">{#N/A,#N/A,FALSE,"т04"}</definedName>
    <definedName name="ж" localSheetId="18" hidden="1">{#N/A,#N/A,FALSE,"т04"}</definedName>
    <definedName name="ж" localSheetId="19" hidden="1">{#N/A,#N/A,FALSE,"т04"}</definedName>
    <definedName name="ж" localSheetId="74" hidden="1">{#N/A,#N/A,FALSE,"т04"}</definedName>
    <definedName name="ж" hidden="1">{#N/A,#N/A,FALSE,"т04"}</definedName>
    <definedName name="жж" localSheetId="1" hidden="1">{#N/A,#N/A,FALSE,"Лист4"}</definedName>
    <definedName name="жж" localSheetId="35" hidden="1">{#N/A,#N/A,FALSE,"Лист4"}</definedName>
    <definedName name="жж" localSheetId="36" hidden="1">{#N/A,#N/A,FALSE,"Лист4"}</definedName>
    <definedName name="жж" localSheetId="37" hidden="1">{#N/A,#N/A,FALSE,"Лист4"}</definedName>
    <definedName name="жж" localSheetId="38" hidden="1">{#N/A,#N/A,FALSE,"Лист4"}</definedName>
    <definedName name="жж" localSheetId="39" hidden="1">{#N/A,#N/A,FALSE,"Лист4"}</definedName>
    <definedName name="жж" localSheetId="40" hidden="1">{#N/A,#N/A,FALSE,"Лист4"}</definedName>
    <definedName name="жж" localSheetId="41" hidden="1">{#N/A,#N/A,FALSE,"Лист4"}</definedName>
    <definedName name="жж" localSheetId="42" hidden="1">{#N/A,#N/A,FALSE,"Лист4"}</definedName>
    <definedName name="жж" localSheetId="47" hidden="1">{#N/A,#N/A,FALSE,"Лист4"}</definedName>
    <definedName name="жж" localSheetId="53" hidden="1">{#N/A,#N/A,FALSE,"Лист4"}</definedName>
    <definedName name="жж" localSheetId="84" hidden="1">{#N/A,#N/A,FALSE,"Лист4"}</definedName>
    <definedName name="жж" localSheetId="85" hidden="1">{#N/A,#N/A,FALSE,"Лист4"}</definedName>
    <definedName name="жж" localSheetId="76" hidden="1">{#N/A,#N/A,FALSE,"Лист4"}</definedName>
    <definedName name="жж" localSheetId="80" hidden="1">{#N/A,#N/A,FALSE,"Лист4"}</definedName>
    <definedName name="жж" localSheetId="81" hidden="1">{#N/A,#N/A,FALSE,"Лист4"}</definedName>
    <definedName name="жж" localSheetId="82" hidden="1">{#N/A,#N/A,FALSE,"Лист4"}</definedName>
    <definedName name="жж" localSheetId="83" hidden="1">{#N/A,#N/A,FALSE,"Лист4"}</definedName>
    <definedName name="жж" localSheetId="86" hidden="1">{#N/A,#N/A,FALSE,"Лист4"}</definedName>
    <definedName name="жж" localSheetId="95" hidden="1">{#N/A,#N/A,FALSE,"Лист4"}</definedName>
    <definedName name="жж" localSheetId="96" hidden="1">{#N/A,#N/A,FALSE,"Лист4"}</definedName>
    <definedName name="жж" localSheetId="100" hidden="1">{#N/A,#N/A,FALSE,"Лист4"}</definedName>
    <definedName name="жж" localSheetId="102" hidden="1">{#N/A,#N/A,FALSE,"Лист4"}</definedName>
    <definedName name="жж" localSheetId="103" hidden="1">{#N/A,#N/A,FALSE,"Лист4"}</definedName>
    <definedName name="жж" localSheetId="104" hidden="1">{#N/A,#N/A,FALSE,"Лист4"}</definedName>
    <definedName name="жж" localSheetId="105" hidden="1">{#N/A,#N/A,FALSE,"Лист4"}</definedName>
    <definedName name="жж" localSheetId="18" hidden="1">{#N/A,#N/A,FALSE,"Лист4"}</definedName>
    <definedName name="жж" localSheetId="19" hidden="1">{#N/A,#N/A,FALSE,"Лист4"}</definedName>
    <definedName name="жж" localSheetId="74" hidden="1">{#N/A,#N/A,FALSE,"Лист4"}</definedName>
    <definedName name="жж" hidden="1">{#N/A,#N/A,FALSE,"Лист4"}</definedName>
    <definedName name="житлове" localSheetId="1" hidden="1">{#N/A,#N/A,FALSE,"Лист4"}</definedName>
    <definedName name="житлове" localSheetId="35" hidden="1">{#N/A,#N/A,FALSE,"Лист4"}</definedName>
    <definedName name="житлове" localSheetId="36" hidden="1">{#N/A,#N/A,FALSE,"Лист4"}</definedName>
    <definedName name="житлове" localSheetId="37" hidden="1">{#N/A,#N/A,FALSE,"Лист4"}</definedName>
    <definedName name="житлове" localSheetId="38" hidden="1">{#N/A,#N/A,FALSE,"Лист4"}</definedName>
    <definedName name="житлове" localSheetId="39" hidden="1">{#N/A,#N/A,FALSE,"Лист4"}</definedName>
    <definedName name="житлове" localSheetId="40" hidden="1">{#N/A,#N/A,FALSE,"Лист4"}</definedName>
    <definedName name="житлове" localSheetId="41" hidden="1">{#N/A,#N/A,FALSE,"Лист4"}</definedName>
    <definedName name="житлове" localSheetId="42" hidden="1">{#N/A,#N/A,FALSE,"Лист4"}</definedName>
    <definedName name="житлове" localSheetId="47" hidden="1">{#N/A,#N/A,FALSE,"Лист4"}</definedName>
    <definedName name="житлове" localSheetId="53" hidden="1">{#N/A,#N/A,FALSE,"Лист4"}</definedName>
    <definedName name="житлове" localSheetId="84" hidden="1">{#N/A,#N/A,FALSE,"Лист4"}</definedName>
    <definedName name="житлове" localSheetId="85" hidden="1">{#N/A,#N/A,FALSE,"Лист4"}</definedName>
    <definedName name="житлове" localSheetId="76" hidden="1">{#N/A,#N/A,FALSE,"Лист4"}</definedName>
    <definedName name="житлове" localSheetId="80" hidden="1">{#N/A,#N/A,FALSE,"Лист4"}</definedName>
    <definedName name="житлове" localSheetId="81" hidden="1">{#N/A,#N/A,FALSE,"Лист4"}</definedName>
    <definedName name="житлове" localSheetId="82" hidden="1">{#N/A,#N/A,FALSE,"Лист4"}</definedName>
    <definedName name="житлове" localSheetId="83" hidden="1">{#N/A,#N/A,FALSE,"Лист4"}</definedName>
    <definedName name="житлове" localSheetId="86" hidden="1">{#N/A,#N/A,FALSE,"Лист4"}</definedName>
    <definedName name="житлове" localSheetId="95" hidden="1">{#N/A,#N/A,FALSE,"Лист4"}</definedName>
    <definedName name="житлове" localSheetId="96" hidden="1">{#N/A,#N/A,FALSE,"Лист4"}</definedName>
    <definedName name="житлове" localSheetId="100" hidden="1">{#N/A,#N/A,FALSE,"Лист4"}</definedName>
    <definedName name="житлове" localSheetId="102" hidden="1">{#N/A,#N/A,FALSE,"Лист4"}</definedName>
    <definedName name="житлове" localSheetId="103" hidden="1">{#N/A,#N/A,FALSE,"Лист4"}</definedName>
    <definedName name="житлове" localSheetId="104" hidden="1">{#N/A,#N/A,FALSE,"Лист4"}</definedName>
    <definedName name="житлове" localSheetId="105" hidden="1">{#N/A,#N/A,FALSE,"Лист4"}</definedName>
    <definedName name="житлове" localSheetId="18" hidden="1">{#N/A,#N/A,FALSE,"Лист4"}</definedName>
    <definedName name="житлове" localSheetId="19" hidden="1">{#N/A,#N/A,FALSE,"Лист4"}</definedName>
    <definedName name="житлове" localSheetId="74" hidden="1">{#N/A,#N/A,FALSE,"Лист4"}</definedName>
    <definedName name="житлове" hidden="1">{#N/A,#N/A,FALSE,"Лист4"}</definedName>
    <definedName name="здоровя" localSheetId="1" hidden="1">{#N/A,#N/A,FALSE,"Лист4"}</definedName>
    <definedName name="здоровя" localSheetId="35" hidden="1">{#N/A,#N/A,FALSE,"Лист4"}</definedName>
    <definedName name="здоровя" localSheetId="36" hidden="1">{#N/A,#N/A,FALSE,"Лист4"}</definedName>
    <definedName name="здоровя" localSheetId="37" hidden="1">{#N/A,#N/A,FALSE,"Лист4"}</definedName>
    <definedName name="здоровя" localSheetId="38" hidden="1">{#N/A,#N/A,FALSE,"Лист4"}</definedName>
    <definedName name="здоровя" localSheetId="39" hidden="1">{#N/A,#N/A,FALSE,"Лист4"}</definedName>
    <definedName name="здоровя" localSheetId="40" hidden="1">{#N/A,#N/A,FALSE,"Лист4"}</definedName>
    <definedName name="здоровя" localSheetId="41" hidden="1">{#N/A,#N/A,FALSE,"Лист4"}</definedName>
    <definedName name="здоровя" localSheetId="42" hidden="1">{#N/A,#N/A,FALSE,"Лист4"}</definedName>
    <definedName name="здоровя" localSheetId="47" hidden="1">{#N/A,#N/A,FALSE,"Лист4"}</definedName>
    <definedName name="здоровя" localSheetId="53" hidden="1">{#N/A,#N/A,FALSE,"Лист4"}</definedName>
    <definedName name="здоровя" localSheetId="84" hidden="1">{#N/A,#N/A,FALSE,"Лист4"}</definedName>
    <definedName name="здоровя" localSheetId="85" hidden="1">{#N/A,#N/A,FALSE,"Лист4"}</definedName>
    <definedName name="здоровя" localSheetId="76" hidden="1">{#N/A,#N/A,FALSE,"Лист4"}</definedName>
    <definedName name="здоровя" localSheetId="80" hidden="1">{#N/A,#N/A,FALSE,"Лист4"}</definedName>
    <definedName name="здоровя" localSheetId="81" hidden="1">{#N/A,#N/A,FALSE,"Лист4"}</definedName>
    <definedName name="здоровя" localSheetId="82" hidden="1">{#N/A,#N/A,FALSE,"Лист4"}</definedName>
    <definedName name="здоровя" localSheetId="83" hidden="1">{#N/A,#N/A,FALSE,"Лист4"}</definedName>
    <definedName name="здоровя" localSheetId="86" hidden="1">{#N/A,#N/A,FALSE,"Лист4"}</definedName>
    <definedName name="здоровя" localSheetId="95" hidden="1">{#N/A,#N/A,FALSE,"Лист4"}</definedName>
    <definedName name="здоровя" localSheetId="96" hidden="1">{#N/A,#N/A,FALSE,"Лист4"}</definedName>
    <definedName name="здоровя" localSheetId="100" hidden="1">{#N/A,#N/A,FALSE,"Лист4"}</definedName>
    <definedName name="здоровя" localSheetId="102" hidden="1">{#N/A,#N/A,FALSE,"Лист4"}</definedName>
    <definedName name="здоровя" localSheetId="103" hidden="1">{#N/A,#N/A,FALSE,"Лист4"}</definedName>
    <definedName name="здоровя" localSheetId="104" hidden="1">{#N/A,#N/A,FALSE,"Лист4"}</definedName>
    <definedName name="здоровя" localSheetId="105" hidden="1">{#N/A,#N/A,FALSE,"Лист4"}</definedName>
    <definedName name="здоровя" localSheetId="18" hidden="1">{#N/A,#N/A,FALSE,"Лист4"}</definedName>
    <definedName name="здоровя" localSheetId="19" hidden="1">{#N/A,#N/A,FALSE,"Лист4"}</definedName>
    <definedName name="здоровя" localSheetId="74" hidden="1">{#N/A,#N/A,FALSE,"Лист4"}</definedName>
    <definedName name="здоровя" hidden="1">{#N/A,#N/A,FALSE,"Лист4"}</definedName>
    <definedName name="зз" localSheetId="1" hidden="1">{#N/A,#N/A,FALSE,"Лист4"}</definedName>
    <definedName name="зз" localSheetId="35" hidden="1">{#N/A,#N/A,FALSE,"Лист4"}</definedName>
    <definedName name="зз" localSheetId="36" hidden="1">{#N/A,#N/A,FALSE,"Лист4"}</definedName>
    <definedName name="зз" localSheetId="37" hidden="1">{#N/A,#N/A,FALSE,"Лист4"}</definedName>
    <definedName name="зз" localSheetId="38" hidden="1">{#N/A,#N/A,FALSE,"Лист4"}</definedName>
    <definedName name="зз" localSheetId="39" hidden="1">{#N/A,#N/A,FALSE,"Лист4"}</definedName>
    <definedName name="зз" localSheetId="40" hidden="1">{#N/A,#N/A,FALSE,"Лист4"}</definedName>
    <definedName name="зз" localSheetId="41" hidden="1">{#N/A,#N/A,FALSE,"Лист4"}</definedName>
    <definedName name="зз" localSheetId="42" hidden="1">{#N/A,#N/A,FALSE,"Лист4"}</definedName>
    <definedName name="зз" localSheetId="47" hidden="1">{#N/A,#N/A,FALSE,"Лист4"}</definedName>
    <definedName name="зз" localSheetId="53" hidden="1">{#N/A,#N/A,FALSE,"Лист4"}</definedName>
    <definedName name="зз" localSheetId="84" hidden="1">{#N/A,#N/A,FALSE,"Лист4"}</definedName>
    <definedName name="зз" localSheetId="85" hidden="1">{#N/A,#N/A,FALSE,"Лист4"}</definedName>
    <definedName name="зз" localSheetId="76" hidden="1">{#N/A,#N/A,FALSE,"Лист4"}</definedName>
    <definedName name="зз" localSheetId="80" hidden="1">{#N/A,#N/A,FALSE,"Лист4"}</definedName>
    <definedName name="зз" localSheetId="81" hidden="1">{#N/A,#N/A,FALSE,"Лист4"}</definedName>
    <definedName name="зз" localSheetId="82" hidden="1">{#N/A,#N/A,FALSE,"Лист4"}</definedName>
    <definedName name="зз" localSheetId="83" hidden="1">{#N/A,#N/A,FALSE,"Лист4"}</definedName>
    <definedName name="зз" localSheetId="86" hidden="1">{#N/A,#N/A,FALSE,"Лист4"}</definedName>
    <definedName name="зз" localSheetId="95" hidden="1">{#N/A,#N/A,FALSE,"Лист4"}</definedName>
    <definedName name="зз" localSheetId="96" hidden="1">{#N/A,#N/A,FALSE,"Лист4"}</definedName>
    <definedName name="зз" localSheetId="100" hidden="1">{#N/A,#N/A,FALSE,"Лист4"}</definedName>
    <definedName name="зз" localSheetId="102" hidden="1">{#N/A,#N/A,FALSE,"Лист4"}</definedName>
    <definedName name="зз" localSheetId="103" hidden="1">{#N/A,#N/A,FALSE,"Лист4"}</definedName>
    <definedName name="зз" localSheetId="104" hidden="1">{#N/A,#N/A,FALSE,"Лист4"}</definedName>
    <definedName name="зз" localSheetId="105" hidden="1">{#N/A,#N/A,FALSE,"Лист4"}</definedName>
    <definedName name="зз" localSheetId="18" hidden="1">{#N/A,#N/A,FALSE,"Лист4"}</definedName>
    <definedName name="зз" localSheetId="19" hidden="1">{#N/A,#N/A,FALSE,"Лист4"}</definedName>
    <definedName name="зз" localSheetId="74" hidden="1">{#N/A,#N/A,FALSE,"Лист4"}</definedName>
    <definedName name="зз" hidden="1">{#N/A,#N/A,FALSE,"Лист4"}</definedName>
    <definedName name="ззз" localSheetId="1" hidden="1">{#N/A,#N/A,FALSE,"Лист4"}</definedName>
    <definedName name="ззз" localSheetId="35" hidden="1">{#N/A,#N/A,FALSE,"Лист4"}</definedName>
    <definedName name="ззз" localSheetId="36" hidden="1">{#N/A,#N/A,FALSE,"Лист4"}</definedName>
    <definedName name="ззз" localSheetId="37" hidden="1">{#N/A,#N/A,FALSE,"Лист4"}</definedName>
    <definedName name="ззз" localSheetId="38" hidden="1">{#N/A,#N/A,FALSE,"Лист4"}</definedName>
    <definedName name="ззз" localSheetId="39" hidden="1">{#N/A,#N/A,FALSE,"Лист4"}</definedName>
    <definedName name="ззз" localSheetId="40" hidden="1">{#N/A,#N/A,FALSE,"Лист4"}</definedName>
    <definedName name="ззз" localSheetId="41" hidden="1">{#N/A,#N/A,FALSE,"Лист4"}</definedName>
    <definedName name="ззз" localSheetId="42" hidden="1">{#N/A,#N/A,FALSE,"Лист4"}</definedName>
    <definedName name="ззз" localSheetId="47" hidden="1">{#N/A,#N/A,FALSE,"Лист4"}</definedName>
    <definedName name="ззз" localSheetId="53" hidden="1">{#N/A,#N/A,FALSE,"Лист4"}</definedName>
    <definedName name="ззз" localSheetId="84" hidden="1">{#N/A,#N/A,FALSE,"Лист4"}</definedName>
    <definedName name="ззз" localSheetId="85" hidden="1">{#N/A,#N/A,FALSE,"Лист4"}</definedName>
    <definedName name="ззз" localSheetId="76" hidden="1">{#N/A,#N/A,FALSE,"Лист4"}</definedName>
    <definedName name="ззз" localSheetId="80" hidden="1">{#N/A,#N/A,FALSE,"Лист4"}</definedName>
    <definedName name="ззз" localSheetId="81" hidden="1">{#N/A,#N/A,FALSE,"Лист4"}</definedName>
    <definedName name="ззз" localSheetId="82" hidden="1">{#N/A,#N/A,FALSE,"Лист4"}</definedName>
    <definedName name="ззз" localSheetId="83" hidden="1">{#N/A,#N/A,FALSE,"Лист4"}</definedName>
    <definedName name="ззз" localSheetId="86" hidden="1">{#N/A,#N/A,FALSE,"Лист4"}</definedName>
    <definedName name="ззз" localSheetId="95" hidden="1">{#N/A,#N/A,FALSE,"Лист4"}</definedName>
    <definedName name="ззз" localSheetId="96" hidden="1">{#N/A,#N/A,FALSE,"Лист4"}</definedName>
    <definedName name="ззз" localSheetId="100" hidden="1">{#N/A,#N/A,FALSE,"Лист4"}</definedName>
    <definedName name="ззз" localSheetId="102" hidden="1">{#N/A,#N/A,FALSE,"Лист4"}</definedName>
    <definedName name="ззз" localSheetId="103" hidden="1">{#N/A,#N/A,FALSE,"Лист4"}</definedName>
    <definedName name="ззз" localSheetId="104" hidden="1">{#N/A,#N/A,FALSE,"Лист4"}</definedName>
    <definedName name="ззз" localSheetId="105" hidden="1">{#N/A,#N/A,FALSE,"Лист4"}</definedName>
    <definedName name="ззз" localSheetId="18" hidden="1">{#N/A,#N/A,FALSE,"Лист4"}</definedName>
    <definedName name="ззз" localSheetId="19" hidden="1">{#N/A,#N/A,FALSE,"Лист4"}</definedName>
    <definedName name="ззз" localSheetId="74" hidden="1">{#N/A,#N/A,FALSE,"Лист4"}</definedName>
    <definedName name="ззз" hidden="1">{#N/A,#N/A,FALSE,"Лист4"}</definedName>
    <definedName name="зззз" localSheetId="1" hidden="1">{#N/A,#N/A,FALSE,"Лист4"}</definedName>
    <definedName name="зззз" localSheetId="35" hidden="1">{#N/A,#N/A,FALSE,"Лист4"}</definedName>
    <definedName name="зззз" localSheetId="36" hidden="1">{#N/A,#N/A,FALSE,"Лист4"}</definedName>
    <definedName name="зззз" localSheetId="37" hidden="1">{#N/A,#N/A,FALSE,"Лист4"}</definedName>
    <definedName name="зззз" localSheetId="38" hidden="1">{#N/A,#N/A,FALSE,"Лист4"}</definedName>
    <definedName name="зззз" localSheetId="39" hidden="1">{#N/A,#N/A,FALSE,"Лист4"}</definedName>
    <definedName name="зззз" localSheetId="40" hidden="1">{#N/A,#N/A,FALSE,"Лист4"}</definedName>
    <definedName name="зззз" localSheetId="41" hidden="1">{#N/A,#N/A,FALSE,"Лист4"}</definedName>
    <definedName name="зззз" localSheetId="42" hidden="1">{#N/A,#N/A,FALSE,"Лист4"}</definedName>
    <definedName name="зззз" localSheetId="47" hidden="1">{#N/A,#N/A,FALSE,"Лист4"}</definedName>
    <definedName name="зззз" localSheetId="53" hidden="1">{#N/A,#N/A,FALSE,"Лист4"}</definedName>
    <definedName name="зззз" localSheetId="84" hidden="1">{#N/A,#N/A,FALSE,"Лист4"}</definedName>
    <definedName name="зззз" localSheetId="85" hidden="1">{#N/A,#N/A,FALSE,"Лист4"}</definedName>
    <definedName name="зззз" localSheetId="76" hidden="1">{#N/A,#N/A,FALSE,"Лист4"}</definedName>
    <definedName name="зззз" localSheetId="80" hidden="1">{#N/A,#N/A,FALSE,"Лист4"}</definedName>
    <definedName name="зззз" localSheetId="81" hidden="1">{#N/A,#N/A,FALSE,"Лист4"}</definedName>
    <definedName name="зззз" localSheetId="82" hidden="1">{#N/A,#N/A,FALSE,"Лист4"}</definedName>
    <definedName name="зззз" localSheetId="83" hidden="1">{#N/A,#N/A,FALSE,"Лист4"}</definedName>
    <definedName name="зззз" localSheetId="86" hidden="1">{#N/A,#N/A,FALSE,"Лист4"}</definedName>
    <definedName name="зззз" localSheetId="95" hidden="1">{#N/A,#N/A,FALSE,"Лист4"}</definedName>
    <definedName name="зззз" localSheetId="96" hidden="1">{#N/A,#N/A,FALSE,"Лист4"}</definedName>
    <definedName name="зззз" localSheetId="100" hidden="1">{#N/A,#N/A,FALSE,"Лист4"}</definedName>
    <definedName name="зззз" localSheetId="102" hidden="1">{#N/A,#N/A,FALSE,"Лист4"}</definedName>
    <definedName name="зззз" localSheetId="103" hidden="1">{#N/A,#N/A,FALSE,"Лист4"}</definedName>
    <definedName name="зззз" localSheetId="104" hidden="1">{#N/A,#N/A,FALSE,"Лист4"}</definedName>
    <definedName name="зззз" localSheetId="105" hidden="1">{#N/A,#N/A,FALSE,"Лист4"}</definedName>
    <definedName name="зззз" localSheetId="18" hidden="1">{#N/A,#N/A,FALSE,"Лист4"}</definedName>
    <definedName name="зззз" localSheetId="19" hidden="1">{#N/A,#N/A,FALSE,"Лист4"}</definedName>
    <definedName name="зззз" localSheetId="74" hidden="1">{#N/A,#N/A,FALSE,"Лист4"}</definedName>
    <definedName name="зззз" hidden="1">{#N/A,#N/A,FALSE,"Лист4"}</definedName>
    <definedName name="ии" localSheetId="1" hidden="1">{#N/A,#N/A,FALSE,"т02бд"}</definedName>
    <definedName name="ии" localSheetId="35" hidden="1">{#N/A,#N/A,FALSE,"т02бд"}</definedName>
    <definedName name="ии" localSheetId="36" hidden="1">{#N/A,#N/A,FALSE,"т02бд"}</definedName>
    <definedName name="ии" localSheetId="37" hidden="1">{#N/A,#N/A,FALSE,"т02бд"}</definedName>
    <definedName name="ии" localSheetId="38" hidden="1">{#N/A,#N/A,FALSE,"т02бд"}</definedName>
    <definedName name="ии" localSheetId="39" hidden="1">{#N/A,#N/A,FALSE,"т02бд"}</definedName>
    <definedName name="ии" localSheetId="40" hidden="1">{#N/A,#N/A,FALSE,"т02бд"}</definedName>
    <definedName name="ии" localSheetId="41" hidden="1">{#N/A,#N/A,FALSE,"т02бд"}</definedName>
    <definedName name="ии" localSheetId="42" hidden="1">{#N/A,#N/A,FALSE,"т02бд"}</definedName>
    <definedName name="ии" localSheetId="47" hidden="1">{#N/A,#N/A,FALSE,"т02бд"}</definedName>
    <definedName name="ии" localSheetId="53" hidden="1">{#N/A,#N/A,FALSE,"т02бд"}</definedName>
    <definedName name="ии" localSheetId="84" hidden="1">{#N/A,#N/A,FALSE,"т02бд"}</definedName>
    <definedName name="ии" localSheetId="85" hidden="1">{#N/A,#N/A,FALSE,"т02бд"}</definedName>
    <definedName name="ии" localSheetId="76" hidden="1">{#N/A,#N/A,FALSE,"т02бд"}</definedName>
    <definedName name="ии" localSheetId="80" hidden="1">{#N/A,#N/A,FALSE,"т02бд"}</definedName>
    <definedName name="ии" localSheetId="81" hidden="1">{#N/A,#N/A,FALSE,"т02бд"}</definedName>
    <definedName name="ии" localSheetId="82" hidden="1">{#N/A,#N/A,FALSE,"т02бд"}</definedName>
    <definedName name="ии" localSheetId="83" hidden="1">{#N/A,#N/A,FALSE,"т02бд"}</definedName>
    <definedName name="ии" localSheetId="86" hidden="1">{#N/A,#N/A,FALSE,"т02бд"}</definedName>
    <definedName name="ии" localSheetId="95" hidden="1">{#N/A,#N/A,FALSE,"т02бд"}</definedName>
    <definedName name="ии" localSheetId="96" hidden="1">{#N/A,#N/A,FALSE,"т02бд"}</definedName>
    <definedName name="ии" localSheetId="100" hidden="1">{#N/A,#N/A,FALSE,"т02бд"}</definedName>
    <definedName name="ии" localSheetId="102" hidden="1">{#N/A,#N/A,FALSE,"т02бд"}</definedName>
    <definedName name="ии" localSheetId="103" hidden="1">{#N/A,#N/A,FALSE,"т02бд"}</definedName>
    <definedName name="ии" localSheetId="104" hidden="1">{#N/A,#N/A,FALSE,"т02бд"}</definedName>
    <definedName name="ии" localSheetId="105" hidden="1">{#N/A,#N/A,FALSE,"т02бд"}</definedName>
    <definedName name="ии" localSheetId="18" hidden="1">{#N/A,#N/A,FALSE,"т02бд"}</definedName>
    <definedName name="ии" localSheetId="19" hidden="1">{#N/A,#N/A,FALSE,"т02бд"}</definedName>
    <definedName name="ии" localSheetId="74" hidden="1">{#N/A,#N/A,FALSE,"т02бд"}</definedName>
    <definedName name="ии" hidden="1">{#N/A,#N/A,FALSE,"т02бд"}</definedName>
    <definedName name="ип" localSheetId="1" hidden="1">{#N/A,#N/A,FALSE,"Лист4"}</definedName>
    <definedName name="ип" localSheetId="35" hidden="1">{#N/A,#N/A,FALSE,"Лист4"}</definedName>
    <definedName name="ип" localSheetId="36" hidden="1">{#N/A,#N/A,FALSE,"Лист4"}</definedName>
    <definedName name="ип" localSheetId="37" hidden="1">{#N/A,#N/A,FALSE,"Лист4"}</definedName>
    <definedName name="ип" localSheetId="38" hidden="1">{#N/A,#N/A,FALSE,"Лист4"}</definedName>
    <definedName name="ип" localSheetId="39" hidden="1">{#N/A,#N/A,FALSE,"Лист4"}</definedName>
    <definedName name="ип" localSheetId="40" hidden="1">{#N/A,#N/A,FALSE,"Лист4"}</definedName>
    <definedName name="ип" localSheetId="41" hidden="1">{#N/A,#N/A,FALSE,"Лист4"}</definedName>
    <definedName name="ип" localSheetId="42" hidden="1">{#N/A,#N/A,FALSE,"Лист4"}</definedName>
    <definedName name="ип" localSheetId="47" hidden="1">{#N/A,#N/A,FALSE,"Лист4"}</definedName>
    <definedName name="ип" localSheetId="53" hidden="1">{#N/A,#N/A,FALSE,"Лист4"}</definedName>
    <definedName name="ип" localSheetId="84" hidden="1">{#N/A,#N/A,FALSE,"Лист4"}</definedName>
    <definedName name="ип" localSheetId="85" hidden="1">{#N/A,#N/A,FALSE,"Лист4"}</definedName>
    <definedName name="ип" localSheetId="76" hidden="1">{#N/A,#N/A,FALSE,"Лист4"}</definedName>
    <definedName name="ип" localSheetId="80" hidden="1">{#N/A,#N/A,FALSE,"Лист4"}</definedName>
    <definedName name="ип" localSheetId="81" hidden="1">{#N/A,#N/A,FALSE,"Лист4"}</definedName>
    <definedName name="ип" localSheetId="82" hidden="1">{#N/A,#N/A,FALSE,"Лист4"}</definedName>
    <definedName name="ип" localSheetId="83" hidden="1">{#N/A,#N/A,FALSE,"Лист4"}</definedName>
    <definedName name="ип" localSheetId="86" hidden="1">{#N/A,#N/A,FALSE,"Лист4"}</definedName>
    <definedName name="ип" localSheetId="95" hidden="1">{#N/A,#N/A,FALSE,"Лист4"}</definedName>
    <definedName name="ип" localSheetId="96" hidden="1">{#N/A,#N/A,FALSE,"Лист4"}</definedName>
    <definedName name="ип" localSheetId="100" hidden="1">{#N/A,#N/A,FALSE,"Лист4"}</definedName>
    <definedName name="ип" localSheetId="102" hidden="1">{#N/A,#N/A,FALSE,"Лист4"}</definedName>
    <definedName name="ип" localSheetId="103" hidden="1">{#N/A,#N/A,FALSE,"Лист4"}</definedName>
    <definedName name="ип" localSheetId="104" hidden="1">{#N/A,#N/A,FALSE,"Лист4"}</definedName>
    <definedName name="ип" localSheetId="105" hidden="1">{#N/A,#N/A,FALSE,"Лист4"}</definedName>
    <definedName name="ип" localSheetId="18" hidden="1">{#N/A,#N/A,FALSE,"Лист4"}</definedName>
    <definedName name="ип" localSheetId="19" hidden="1">{#N/A,#N/A,FALSE,"Лист4"}</definedName>
    <definedName name="ип" localSheetId="74" hidden="1">{#N/A,#N/A,FALSE,"Лист4"}</definedName>
    <definedName name="ип" hidden="1">{#N/A,#N/A,FALSE,"Лист4"}</definedName>
    <definedName name="ить" localSheetId="1" hidden="1">{#N/A,#N/A,FALSE,"Лист4"}</definedName>
    <definedName name="ить" localSheetId="35" hidden="1">{#N/A,#N/A,FALSE,"Лист4"}</definedName>
    <definedName name="ить" localSheetId="36" hidden="1">{#N/A,#N/A,FALSE,"Лист4"}</definedName>
    <definedName name="ить" localSheetId="37" hidden="1">{#N/A,#N/A,FALSE,"Лист4"}</definedName>
    <definedName name="ить" localSheetId="38" hidden="1">{#N/A,#N/A,FALSE,"Лист4"}</definedName>
    <definedName name="ить" localSheetId="39" hidden="1">{#N/A,#N/A,FALSE,"Лист4"}</definedName>
    <definedName name="ить" localSheetId="40" hidden="1">{#N/A,#N/A,FALSE,"Лист4"}</definedName>
    <definedName name="ить" localSheetId="41" hidden="1">{#N/A,#N/A,FALSE,"Лист4"}</definedName>
    <definedName name="ить" localSheetId="42" hidden="1">{#N/A,#N/A,FALSE,"Лист4"}</definedName>
    <definedName name="ить" localSheetId="47" hidden="1">{#N/A,#N/A,FALSE,"Лист4"}</definedName>
    <definedName name="ить" localSheetId="53" hidden="1">{#N/A,#N/A,FALSE,"Лист4"}</definedName>
    <definedName name="ить" localSheetId="84" hidden="1">{#N/A,#N/A,FALSE,"Лист4"}</definedName>
    <definedName name="ить" localSheetId="85" hidden="1">{#N/A,#N/A,FALSE,"Лист4"}</definedName>
    <definedName name="ить" localSheetId="76" hidden="1">{#N/A,#N/A,FALSE,"Лист4"}</definedName>
    <definedName name="ить" localSheetId="80" hidden="1">{#N/A,#N/A,FALSE,"Лист4"}</definedName>
    <definedName name="ить" localSheetId="81" hidden="1">{#N/A,#N/A,FALSE,"Лист4"}</definedName>
    <definedName name="ить" localSheetId="82" hidden="1">{#N/A,#N/A,FALSE,"Лист4"}</definedName>
    <definedName name="ить" localSheetId="83" hidden="1">{#N/A,#N/A,FALSE,"Лист4"}</definedName>
    <definedName name="ить" localSheetId="86" hidden="1">{#N/A,#N/A,FALSE,"Лист4"}</definedName>
    <definedName name="ить" localSheetId="95" hidden="1">{#N/A,#N/A,FALSE,"Лист4"}</definedName>
    <definedName name="ить" localSheetId="96" hidden="1">{#N/A,#N/A,FALSE,"Лист4"}</definedName>
    <definedName name="ить" localSheetId="100" hidden="1">{#N/A,#N/A,FALSE,"Лист4"}</definedName>
    <definedName name="ить" localSheetId="102" hidden="1">{#N/A,#N/A,FALSE,"Лист4"}</definedName>
    <definedName name="ить" localSheetId="103" hidden="1">{#N/A,#N/A,FALSE,"Лист4"}</definedName>
    <definedName name="ить" localSheetId="104" hidden="1">{#N/A,#N/A,FALSE,"Лист4"}</definedName>
    <definedName name="ить" localSheetId="105" hidden="1">{#N/A,#N/A,FALSE,"Лист4"}</definedName>
    <definedName name="ить" localSheetId="18" hidden="1">{#N/A,#N/A,FALSE,"Лист4"}</definedName>
    <definedName name="ить" localSheetId="19" hidden="1">{#N/A,#N/A,FALSE,"Лист4"}</definedName>
    <definedName name="ить" localSheetId="74" hidden="1">{#N/A,#N/A,FALSE,"Лист4"}</definedName>
    <definedName name="ить" hidden="1">{#N/A,#N/A,FALSE,"Лист4"}</definedName>
    <definedName name="і" localSheetId="1" hidden="1">{#N/A,#N/A,FALSE,"т02бд"}</definedName>
    <definedName name="і" localSheetId="35" hidden="1">{#N/A,#N/A,FALSE,"т02бд"}</definedName>
    <definedName name="і" localSheetId="36" hidden="1">{#N/A,#N/A,FALSE,"т02бд"}</definedName>
    <definedName name="і" localSheetId="37" hidden="1">{#N/A,#N/A,FALSE,"т02бд"}</definedName>
    <definedName name="і" localSheetId="38" hidden="1">{#N/A,#N/A,FALSE,"т02бд"}</definedName>
    <definedName name="і" localSheetId="39" hidden="1">{#N/A,#N/A,FALSE,"т02бд"}</definedName>
    <definedName name="і" localSheetId="40" hidden="1">{#N/A,#N/A,FALSE,"т02бд"}</definedName>
    <definedName name="і" localSheetId="41" hidden="1">{#N/A,#N/A,FALSE,"т02бд"}</definedName>
    <definedName name="і" localSheetId="42" hidden="1">{#N/A,#N/A,FALSE,"т02бд"}</definedName>
    <definedName name="і" localSheetId="47" hidden="1">{#N/A,#N/A,FALSE,"т02бд"}</definedName>
    <definedName name="і" localSheetId="53" hidden="1">{#N/A,#N/A,FALSE,"т02бд"}</definedName>
    <definedName name="і" localSheetId="81" hidden="1">{#N/A,#N/A,FALSE,"т02бд"}</definedName>
    <definedName name="і" localSheetId="96" hidden="1">{#N/A,#N/A,FALSE,"т02бд"}</definedName>
    <definedName name="і" localSheetId="100" hidden="1">{#N/A,#N/A,FALSE,"т02бд"}</definedName>
    <definedName name="і" localSheetId="103" hidden="1">{#N/A,#N/A,FALSE,"т02бд"}</definedName>
    <definedName name="і" localSheetId="74" hidden="1">{#N/A,#N/A,FALSE,"т02бд"}</definedName>
    <definedName name="і" hidden="1">{#N/A,#N/A,FALSE,"т02бд"}</definedName>
    <definedName name="і_1" localSheetId="1" hidden="1">{#N/A,#N/A,FALSE,"т02бд"}</definedName>
    <definedName name="і_1" localSheetId="35" hidden="1">{#N/A,#N/A,FALSE,"т02бд"}</definedName>
    <definedName name="і_1" localSheetId="36" hidden="1">{#N/A,#N/A,FALSE,"т02бд"}</definedName>
    <definedName name="і_1" localSheetId="37" hidden="1">{#N/A,#N/A,FALSE,"т02бд"}</definedName>
    <definedName name="і_1" localSheetId="38" hidden="1">{#N/A,#N/A,FALSE,"т02бд"}</definedName>
    <definedName name="і_1" localSheetId="39" hidden="1">{#N/A,#N/A,FALSE,"т02бд"}</definedName>
    <definedName name="і_1" localSheetId="40" hidden="1">{#N/A,#N/A,FALSE,"т02бд"}</definedName>
    <definedName name="і_1" localSheetId="41" hidden="1">{#N/A,#N/A,FALSE,"т02бд"}</definedName>
    <definedName name="і_1" localSheetId="42" hidden="1">{#N/A,#N/A,FALSE,"т02бд"}</definedName>
    <definedName name="і_1" localSheetId="47" hidden="1">{#N/A,#N/A,FALSE,"т02бд"}</definedName>
    <definedName name="і_1" localSheetId="53" hidden="1">{#N/A,#N/A,FALSE,"т02бд"}</definedName>
    <definedName name="і_1" localSheetId="81" hidden="1">{#N/A,#N/A,FALSE,"т02бд"}</definedName>
    <definedName name="і_1" localSheetId="96" hidden="1">{#N/A,#N/A,FALSE,"т02бд"}</definedName>
    <definedName name="і_1" localSheetId="100" hidden="1">{#N/A,#N/A,FALSE,"т02бд"}</definedName>
    <definedName name="і_1" localSheetId="103" hidden="1">{#N/A,#N/A,FALSE,"т02бд"}</definedName>
    <definedName name="і_1" localSheetId="74" hidden="1">{#N/A,#N/A,FALSE,"т02бд"}</definedName>
    <definedName name="і_1" hidden="1">{#N/A,#N/A,FALSE,"т02бд"}</definedName>
    <definedName name="і_2" localSheetId="1" hidden="1">{#N/A,#N/A,FALSE,"т02бд"}</definedName>
    <definedName name="і_2" localSheetId="35" hidden="1">{#N/A,#N/A,FALSE,"т02бд"}</definedName>
    <definedName name="і_2" localSheetId="36" hidden="1">{#N/A,#N/A,FALSE,"т02бд"}</definedName>
    <definedName name="і_2" localSheetId="37" hidden="1">{#N/A,#N/A,FALSE,"т02бд"}</definedName>
    <definedName name="і_2" localSheetId="38" hidden="1">{#N/A,#N/A,FALSE,"т02бд"}</definedName>
    <definedName name="і_2" localSheetId="39" hidden="1">{#N/A,#N/A,FALSE,"т02бд"}</definedName>
    <definedName name="і_2" localSheetId="40" hidden="1">{#N/A,#N/A,FALSE,"т02бд"}</definedName>
    <definedName name="і_2" localSheetId="41" hidden="1">{#N/A,#N/A,FALSE,"т02бд"}</definedName>
    <definedName name="і_2" localSheetId="42" hidden="1">{#N/A,#N/A,FALSE,"т02бд"}</definedName>
    <definedName name="і_2" localSheetId="47" hidden="1">{#N/A,#N/A,FALSE,"т02бд"}</definedName>
    <definedName name="і_2" localSheetId="53" hidden="1">{#N/A,#N/A,FALSE,"т02бд"}</definedName>
    <definedName name="і_2" localSheetId="81" hidden="1">{#N/A,#N/A,FALSE,"т02бд"}</definedName>
    <definedName name="і_2" localSheetId="96" hidden="1">{#N/A,#N/A,FALSE,"т02бд"}</definedName>
    <definedName name="і_2" localSheetId="100" hidden="1">{#N/A,#N/A,FALSE,"т02бд"}</definedName>
    <definedName name="і_2" localSheetId="103" hidden="1">{#N/A,#N/A,FALSE,"т02бд"}</definedName>
    <definedName name="і_2" localSheetId="74" hidden="1">{#N/A,#N/A,FALSE,"т02бд"}</definedName>
    <definedName name="і_2" hidden="1">{#N/A,#N/A,FALSE,"т02бд"}</definedName>
    <definedName name="іва" localSheetId="1" hidden="1">{#N/A,#N/A,FALSE,"т02бд"}</definedName>
    <definedName name="іва" localSheetId="2" hidden="1">{#N/A,#N/A,FALSE,"т02бд"}</definedName>
    <definedName name="іва" localSheetId="22" hidden="1">{#N/A,#N/A,FALSE,"т02бд"}</definedName>
    <definedName name="іва" localSheetId="25" hidden="1">{#N/A,#N/A,FALSE,"т02бд"}</definedName>
    <definedName name="іва" localSheetId="26" hidden="1">{#N/A,#N/A,FALSE,"т02бд"}</definedName>
    <definedName name="іва" localSheetId="28" hidden="1">{#N/A,#N/A,FALSE,"т02бд"}</definedName>
    <definedName name="іва" localSheetId="29" hidden="1">{#N/A,#N/A,FALSE,"т02бд"}</definedName>
    <definedName name="іва" localSheetId="35" hidden="1">{#N/A,#N/A,FALSE,"т02бд"}</definedName>
    <definedName name="іва" localSheetId="36" hidden="1">{#N/A,#N/A,FALSE,"т02бд"}</definedName>
    <definedName name="іва" localSheetId="37" hidden="1">{#N/A,#N/A,FALSE,"т02бд"}</definedName>
    <definedName name="іва" localSheetId="38" hidden="1">{#N/A,#N/A,FALSE,"т02бд"}</definedName>
    <definedName name="іва" localSheetId="39" hidden="1">{#N/A,#N/A,FALSE,"т02бд"}</definedName>
    <definedName name="іва" localSheetId="40" hidden="1">{#N/A,#N/A,FALSE,"т02бд"}</definedName>
    <definedName name="іва" localSheetId="41" hidden="1">{#N/A,#N/A,FALSE,"т02бд"}</definedName>
    <definedName name="іва" localSheetId="42" hidden="1">{#N/A,#N/A,FALSE,"т02бд"}</definedName>
    <definedName name="іва" localSheetId="47" hidden="1">{#N/A,#N/A,FALSE,"т02бд"}</definedName>
    <definedName name="іва" localSheetId="53" hidden="1">{#N/A,#N/A,FALSE,"т02бд"}</definedName>
    <definedName name="іва" localSheetId="54" hidden="1">{#N/A,#N/A,FALSE,"т02бд"}</definedName>
    <definedName name="іва" localSheetId="55" hidden="1">{#N/A,#N/A,FALSE,"т02бд"}</definedName>
    <definedName name="іва" localSheetId="56" hidden="1">{#N/A,#N/A,FALSE,"т02бд"}</definedName>
    <definedName name="іва" localSheetId="57" hidden="1">{#N/A,#N/A,FALSE,"т02бд"}</definedName>
    <definedName name="іва" localSheetId="58" hidden="1">{#N/A,#N/A,FALSE,"т02бд"}</definedName>
    <definedName name="іва" localSheetId="59" hidden="1">{#N/A,#N/A,FALSE,"т02бд"}</definedName>
    <definedName name="іва" localSheetId="84" hidden="1">{#N/A,#N/A,FALSE,"т02бд"}</definedName>
    <definedName name="іва" localSheetId="76" hidden="1">{#N/A,#N/A,FALSE,"т02бд"}</definedName>
    <definedName name="іва" localSheetId="78" hidden="1">{#N/A,#N/A,FALSE,"т02бд"}</definedName>
    <definedName name="іва" localSheetId="80" hidden="1">{#N/A,#N/A,FALSE,"т02бд"}</definedName>
    <definedName name="іва" localSheetId="81" hidden="1">{#N/A,#N/A,FALSE,"т02бд"}</definedName>
    <definedName name="іва" localSheetId="82" hidden="1">{#N/A,#N/A,FALSE,"т02бд"}</definedName>
    <definedName name="іва" localSheetId="83" hidden="1">{#N/A,#N/A,FALSE,"т02бд"}</definedName>
    <definedName name="іва" localSheetId="86" hidden="1">{#N/A,#N/A,FALSE,"т02бд"}</definedName>
    <definedName name="іва" localSheetId="95" hidden="1">{#N/A,#N/A,FALSE,"т02бд"}</definedName>
    <definedName name="іва" localSheetId="96" hidden="1">{#N/A,#N/A,FALSE,"т02бд"}</definedName>
    <definedName name="іва" localSheetId="100" hidden="1">{#N/A,#N/A,FALSE,"т02бд"}</definedName>
    <definedName name="іва" localSheetId="102" hidden="1">{#N/A,#N/A,FALSE,"т02бд"}</definedName>
    <definedName name="іва" localSheetId="103" hidden="1">{#N/A,#N/A,FALSE,"т02бд"}</definedName>
    <definedName name="іва" localSheetId="104" hidden="1">{#N/A,#N/A,FALSE,"т02бд"}</definedName>
    <definedName name="іва" localSheetId="18" hidden="1">{#N/A,#N/A,FALSE,"т02бд"}</definedName>
    <definedName name="іва" localSheetId="19" hidden="1">{#N/A,#N/A,FALSE,"т02бд"}</definedName>
    <definedName name="іва" localSheetId="74" hidden="1">{#N/A,#N/A,FALSE,"т02бд"}</definedName>
    <definedName name="іва" hidden="1">{#N/A,#N/A,FALSE,"т02бд"}</definedName>
    <definedName name="іва_1" localSheetId="1" hidden="1">{#N/A,#N/A,FALSE,"т02бд"}</definedName>
    <definedName name="іва_1" localSheetId="35" hidden="1">{#N/A,#N/A,FALSE,"т02бд"}</definedName>
    <definedName name="іва_1" localSheetId="36" hidden="1">{#N/A,#N/A,FALSE,"т02бд"}</definedName>
    <definedName name="іва_1" localSheetId="37" hidden="1">{#N/A,#N/A,FALSE,"т02бд"}</definedName>
    <definedName name="іва_1" localSheetId="38" hidden="1">{#N/A,#N/A,FALSE,"т02бд"}</definedName>
    <definedName name="іва_1" localSheetId="39" hidden="1">{#N/A,#N/A,FALSE,"т02бд"}</definedName>
    <definedName name="іва_1" localSheetId="40" hidden="1">{#N/A,#N/A,FALSE,"т02бд"}</definedName>
    <definedName name="іва_1" localSheetId="41" hidden="1">{#N/A,#N/A,FALSE,"т02бд"}</definedName>
    <definedName name="іва_1" localSheetId="42" hidden="1">{#N/A,#N/A,FALSE,"т02бд"}</definedName>
    <definedName name="іва_1" localSheetId="47" hidden="1">{#N/A,#N/A,FALSE,"т02бд"}</definedName>
    <definedName name="іва_1" localSheetId="53" hidden="1">{#N/A,#N/A,FALSE,"т02бд"}</definedName>
    <definedName name="іва_1" localSheetId="81" hidden="1">{#N/A,#N/A,FALSE,"т02бд"}</definedName>
    <definedName name="іва_1" localSheetId="96" hidden="1">{#N/A,#N/A,FALSE,"т02бд"}</definedName>
    <definedName name="іва_1" localSheetId="100" hidden="1">{#N/A,#N/A,FALSE,"т02бд"}</definedName>
    <definedName name="іва_1" localSheetId="103" hidden="1">{#N/A,#N/A,FALSE,"т02бд"}</definedName>
    <definedName name="іва_1" localSheetId="74" hidden="1">{#N/A,#N/A,FALSE,"т02бд"}</definedName>
    <definedName name="іва_1" hidden="1">{#N/A,#N/A,FALSE,"т02бд"}</definedName>
    <definedName name="іва_2" localSheetId="1" hidden="1">{#N/A,#N/A,FALSE,"т02бд"}</definedName>
    <definedName name="іва_2" localSheetId="35" hidden="1">{#N/A,#N/A,FALSE,"т02бд"}</definedName>
    <definedName name="іва_2" localSheetId="36" hidden="1">{#N/A,#N/A,FALSE,"т02бд"}</definedName>
    <definedName name="іва_2" localSheetId="37" hidden="1">{#N/A,#N/A,FALSE,"т02бд"}</definedName>
    <definedName name="іва_2" localSheetId="38" hidden="1">{#N/A,#N/A,FALSE,"т02бд"}</definedName>
    <definedName name="іва_2" localSheetId="39" hidden="1">{#N/A,#N/A,FALSE,"т02бд"}</definedName>
    <definedName name="іва_2" localSheetId="40" hidden="1">{#N/A,#N/A,FALSE,"т02бд"}</definedName>
    <definedName name="іва_2" localSheetId="41" hidden="1">{#N/A,#N/A,FALSE,"т02бд"}</definedName>
    <definedName name="іва_2" localSheetId="42" hidden="1">{#N/A,#N/A,FALSE,"т02бд"}</definedName>
    <definedName name="іва_2" localSheetId="47" hidden="1">{#N/A,#N/A,FALSE,"т02бд"}</definedName>
    <definedName name="іва_2" localSheetId="53" hidden="1">{#N/A,#N/A,FALSE,"т02бд"}</definedName>
    <definedName name="іва_2" localSheetId="81" hidden="1">{#N/A,#N/A,FALSE,"т02бд"}</definedName>
    <definedName name="іва_2" localSheetId="96" hidden="1">{#N/A,#N/A,FALSE,"т02бд"}</definedName>
    <definedName name="іва_2" localSheetId="100" hidden="1">{#N/A,#N/A,FALSE,"т02бд"}</definedName>
    <definedName name="іва_2" localSheetId="103" hidden="1">{#N/A,#N/A,FALSE,"т02бд"}</definedName>
    <definedName name="іва_2" localSheetId="74" hidden="1">{#N/A,#N/A,FALSE,"т02бд"}</definedName>
    <definedName name="іва_2" hidden="1">{#N/A,#N/A,FALSE,"т02бд"}</definedName>
    <definedName name="іваа" localSheetId="1" hidden="1">{#N/A,#N/A,FALSE,"Лист4"}</definedName>
    <definedName name="іваа" localSheetId="35" hidden="1">{#N/A,#N/A,FALSE,"Лист4"}</definedName>
    <definedName name="іваа" localSheetId="36" hidden="1">{#N/A,#N/A,FALSE,"Лист4"}</definedName>
    <definedName name="іваа" localSheetId="37" hidden="1">{#N/A,#N/A,FALSE,"Лист4"}</definedName>
    <definedName name="іваа" localSheetId="38" hidden="1">{#N/A,#N/A,FALSE,"Лист4"}</definedName>
    <definedName name="іваа" localSheetId="39" hidden="1">{#N/A,#N/A,FALSE,"Лист4"}</definedName>
    <definedName name="іваа" localSheetId="40" hidden="1">{#N/A,#N/A,FALSE,"Лист4"}</definedName>
    <definedName name="іваа" localSheetId="41" hidden="1">{#N/A,#N/A,FALSE,"Лист4"}</definedName>
    <definedName name="іваа" localSheetId="42" hidden="1">{#N/A,#N/A,FALSE,"Лист4"}</definedName>
    <definedName name="іваа" localSheetId="47" hidden="1">{#N/A,#N/A,FALSE,"Лист4"}</definedName>
    <definedName name="іваа" localSheetId="53" hidden="1">{#N/A,#N/A,FALSE,"Лист4"}</definedName>
    <definedName name="іваа" localSheetId="84" hidden="1">{#N/A,#N/A,FALSE,"Лист4"}</definedName>
    <definedName name="іваа" localSheetId="85" hidden="1">{#N/A,#N/A,FALSE,"Лист4"}</definedName>
    <definedName name="іваа" localSheetId="76" hidden="1">{#N/A,#N/A,FALSE,"Лист4"}</definedName>
    <definedName name="іваа" localSheetId="80" hidden="1">{#N/A,#N/A,FALSE,"Лист4"}</definedName>
    <definedName name="іваа" localSheetId="81" hidden="1">{#N/A,#N/A,FALSE,"Лист4"}</definedName>
    <definedName name="іваа" localSheetId="82" hidden="1">{#N/A,#N/A,FALSE,"Лист4"}</definedName>
    <definedName name="іваа" localSheetId="83" hidden="1">{#N/A,#N/A,FALSE,"Лист4"}</definedName>
    <definedName name="іваа" localSheetId="86" hidden="1">{#N/A,#N/A,FALSE,"Лист4"}</definedName>
    <definedName name="іваа" localSheetId="95" hidden="1">{#N/A,#N/A,FALSE,"Лист4"}</definedName>
    <definedName name="іваа" localSheetId="96" hidden="1">{#N/A,#N/A,FALSE,"Лист4"}</definedName>
    <definedName name="іваа" localSheetId="100" hidden="1">{#N/A,#N/A,FALSE,"Лист4"}</definedName>
    <definedName name="іваа" localSheetId="102" hidden="1">{#N/A,#N/A,FALSE,"Лист4"}</definedName>
    <definedName name="іваа" localSheetId="103" hidden="1">{#N/A,#N/A,FALSE,"Лист4"}</definedName>
    <definedName name="іваа" localSheetId="104" hidden="1">{#N/A,#N/A,FALSE,"Лист4"}</definedName>
    <definedName name="іваа" localSheetId="105" hidden="1">{#N/A,#N/A,FALSE,"Лист4"}</definedName>
    <definedName name="іваа" localSheetId="18" hidden="1">{#N/A,#N/A,FALSE,"Лист4"}</definedName>
    <definedName name="іваа" localSheetId="19" hidden="1">{#N/A,#N/A,FALSE,"Лист4"}</definedName>
    <definedName name="іваа" localSheetId="74" hidden="1">{#N/A,#N/A,FALSE,"Лист4"}</definedName>
    <definedName name="іваа" hidden="1">{#N/A,#N/A,FALSE,"Лист4"}</definedName>
    <definedName name="івап" localSheetId="1" hidden="1">{#N/A,#N/A,FALSE,"Лист4"}</definedName>
    <definedName name="івап" localSheetId="35" hidden="1">{#N/A,#N/A,FALSE,"Лист4"}</definedName>
    <definedName name="івап" localSheetId="36" hidden="1">{#N/A,#N/A,FALSE,"Лист4"}</definedName>
    <definedName name="івап" localSheetId="37" hidden="1">{#N/A,#N/A,FALSE,"Лист4"}</definedName>
    <definedName name="івап" localSheetId="38" hidden="1">{#N/A,#N/A,FALSE,"Лист4"}</definedName>
    <definedName name="івап" localSheetId="39" hidden="1">{#N/A,#N/A,FALSE,"Лист4"}</definedName>
    <definedName name="івап" localSheetId="40" hidden="1">{#N/A,#N/A,FALSE,"Лист4"}</definedName>
    <definedName name="івап" localSheetId="41" hidden="1">{#N/A,#N/A,FALSE,"Лист4"}</definedName>
    <definedName name="івап" localSheetId="42" hidden="1">{#N/A,#N/A,FALSE,"Лист4"}</definedName>
    <definedName name="івап" localSheetId="47" hidden="1">{#N/A,#N/A,FALSE,"Лист4"}</definedName>
    <definedName name="івап" localSheetId="53" hidden="1">{#N/A,#N/A,FALSE,"Лист4"}</definedName>
    <definedName name="івап" localSheetId="84" hidden="1">{#N/A,#N/A,FALSE,"Лист4"}</definedName>
    <definedName name="івап" localSheetId="85" hidden="1">{#N/A,#N/A,FALSE,"Лист4"}</definedName>
    <definedName name="івап" localSheetId="76" hidden="1">{#N/A,#N/A,FALSE,"Лист4"}</definedName>
    <definedName name="івап" localSheetId="80" hidden="1">{#N/A,#N/A,FALSE,"Лист4"}</definedName>
    <definedName name="івап" localSheetId="81" hidden="1">{#N/A,#N/A,FALSE,"Лист4"}</definedName>
    <definedName name="івап" localSheetId="82" hidden="1">{#N/A,#N/A,FALSE,"Лист4"}</definedName>
    <definedName name="івап" localSheetId="83" hidden="1">{#N/A,#N/A,FALSE,"Лист4"}</definedName>
    <definedName name="івап" localSheetId="86" hidden="1">{#N/A,#N/A,FALSE,"Лист4"}</definedName>
    <definedName name="івап" localSheetId="95" hidden="1">{#N/A,#N/A,FALSE,"Лист4"}</definedName>
    <definedName name="івап" localSheetId="96" hidden="1">{#N/A,#N/A,FALSE,"Лист4"}</definedName>
    <definedName name="івап" localSheetId="100" hidden="1">{#N/A,#N/A,FALSE,"Лист4"}</definedName>
    <definedName name="івап" localSheetId="102" hidden="1">{#N/A,#N/A,FALSE,"Лист4"}</definedName>
    <definedName name="івап" localSheetId="103" hidden="1">{#N/A,#N/A,FALSE,"Лист4"}</definedName>
    <definedName name="івап" localSheetId="104" hidden="1">{#N/A,#N/A,FALSE,"Лист4"}</definedName>
    <definedName name="івап" localSheetId="105" hidden="1">{#N/A,#N/A,FALSE,"Лист4"}</definedName>
    <definedName name="івап" localSheetId="18" hidden="1">{#N/A,#N/A,FALSE,"Лист4"}</definedName>
    <definedName name="івап" localSheetId="19" hidden="1">{#N/A,#N/A,FALSE,"Лист4"}</definedName>
    <definedName name="івап" localSheetId="74" hidden="1">{#N/A,#N/A,FALSE,"Лист4"}</definedName>
    <definedName name="івап" hidden="1">{#N/A,#N/A,FALSE,"Лист4"}</definedName>
    <definedName name="івпа" localSheetId="1" hidden="1">{#N/A,#N/A,FALSE,"Лист4"}</definedName>
    <definedName name="івпа" localSheetId="35" hidden="1">{#N/A,#N/A,FALSE,"Лист4"}</definedName>
    <definedName name="івпа" localSheetId="36" hidden="1">{#N/A,#N/A,FALSE,"Лист4"}</definedName>
    <definedName name="івпа" localSheetId="37" hidden="1">{#N/A,#N/A,FALSE,"Лист4"}</definedName>
    <definedName name="івпа" localSheetId="38" hidden="1">{#N/A,#N/A,FALSE,"Лист4"}</definedName>
    <definedName name="івпа" localSheetId="39" hidden="1">{#N/A,#N/A,FALSE,"Лист4"}</definedName>
    <definedName name="івпа" localSheetId="40" hidden="1">{#N/A,#N/A,FALSE,"Лист4"}</definedName>
    <definedName name="івпа" localSheetId="41" hidden="1">{#N/A,#N/A,FALSE,"Лист4"}</definedName>
    <definedName name="івпа" localSheetId="42" hidden="1">{#N/A,#N/A,FALSE,"Лист4"}</definedName>
    <definedName name="івпа" localSheetId="47" hidden="1">{#N/A,#N/A,FALSE,"Лист4"}</definedName>
    <definedName name="івпа" localSheetId="53" hidden="1">{#N/A,#N/A,FALSE,"Лист4"}</definedName>
    <definedName name="івпа" localSheetId="84" hidden="1">{#N/A,#N/A,FALSE,"Лист4"}</definedName>
    <definedName name="івпа" localSheetId="85" hidden="1">{#N/A,#N/A,FALSE,"Лист4"}</definedName>
    <definedName name="івпа" localSheetId="76" hidden="1">{#N/A,#N/A,FALSE,"Лист4"}</definedName>
    <definedName name="івпа" localSheetId="80" hidden="1">{#N/A,#N/A,FALSE,"Лист4"}</definedName>
    <definedName name="івпа" localSheetId="81" hidden="1">{#N/A,#N/A,FALSE,"Лист4"}</definedName>
    <definedName name="івпа" localSheetId="82" hidden="1">{#N/A,#N/A,FALSE,"Лист4"}</definedName>
    <definedName name="івпа" localSheetId="83" hidden="1">{#N/A,#N/A,FALSE,"Лист4"}</definedName>
    <definedName name="івпа" localSheetId="86" hidden="1">{#N/A,#N/A,FALSE,"Лист4"}</definedName>
    <definedName name="івпа" localSheetId="95" hidden="1">{#N/A,#N/A,FALSE,"Лист4"}</definedName>
    <definedName name="івпа" localSheetId="96" hidden="1">{#N/A,#N/A,FALSE,"Лист4"}</definedName>
    <definedName name="івпа" localSheetId="100" hidden="1">{#N/A,#N/A,FALSE,"Лист4"}</definedName>
    <definedName name="івпа" localSheetId="102" hidden="1">{#N/A,#N/A,FALSE,"Лист4"}</definedName>
    <definedName name="івпа" localSheetId="103" hidden="1">{#N/A,#N/A,FALSE,"Лист4"}</definedName>
    <definedName name="івпа" localSheetId="104" hidden="1">{#N/A,#N/A,FALSE,"Лист4"}</definedName>
    <definedName name="івпа" localSheetId="105" hidden="1">{#N/A,#N/A,FALSE,"Лист4"}</definedName>
    <definedName name="івпа" localSheetId="18" hidden="1">{#N/A,#N/A,FALSE,"Лист4"}</definedName>
    <definedName name="івпа" localSheetId="19" hidden="1">{#N/A,#N/A,FALSE,"Лист4"}</definedName>
    <definedName name="івпа" localSheetId="74" hidden="1">{#N/A,#N/A,FALSE,"Лист4"}</definedName>
    <definedName name="івпа" hidden="1">{#N/A,#N/A,FALSE,"Лист4"}</definedName>
    <definedName name="іі" localSheetId="1" hidden="1">{#N/A,#N/A,FALSE,"т02бд"}</definedName>
    <definedName name="іі" localSheetId="35" hidden="1">{#N/A,#N/A,FALSE,"т02бд"}</definedName>
    <definedName name="іі" localSheetId="36" hidden="1">{#N/A,#N/A,FALSE,"т02бд"}</definedName>
    <definedName name="іі" localSheetId="37" hidden="1">{#N/A,#N/A,FALSE,"т02бд"}</definedName>
    <definedName name="іі" localSheetId="38" hidden="1">{#N/A,#N/A,FALSE,"т02бд"}</definedName>
    <definedName name="іі" localSheetId="39" hidden="1">{#N/A,#N/A,FALSE,"т02бд"}</definedName>
    <definedName name="іі" localSheetId="40" hidden="1">{#N/A,#N/A,FALSE,"т02бд"}</definedName>
    <definedName name="іі" localSheetId="41" hidden="1">{#N/A,#N/A,FALSE,"т02бд"}</definedName>
    <definedName name="іі" localSheetId="42" hidden="1">{#N/A,#N/A,FALSE,"т02бд"}</definedName>
    <definedName name="іі" localSheetId="47" hidden="1">{#N/A,#N/A,FALSE,"т02бд"}</definedName>
    <definedName name="іі" localSheetId="53" hidden="1">{#N/A,#N/A,FALSE,"т02бд"}</definedName>
    <definedName name="іі" localSheetId="84" hidden="1">{#N/A,#N/A,FALSE,"т02бд"}</definedName>
    <definedName name="іі" localSheetId="85" hidden="1">{#N/A,#N/A,FALSE,"т02бд"}</definedName>
    <definedName name="іі" localSheetId="76" hidden="1">{#N/A,#N/A,FALSE,"т02бд"}</definedName>
    <definedName name="іі" localSheetId="80" hidden="1">{#N/A,#N/A,FALSE,"т02бд"}</definedName>
    <definedName name="іі" localSheetId="81" hidden="1">{#N/A,#N/A,FALSE,"т02бд"}</definedName>
    <definedName name="іі" localSheetId="82" hidden="1">{#N/A,#N/A,FALSE,"т02бд"}</definedName>
    <definedName name="іі" localSheetId="83" hidden="1">{#N/A,#N/A,FALSE,"Лист4"}</definedName>
    <definedName name="іі" localSheetId="86" hidden="1">{#N/A,#N/A,FALSE,"т02бд"}</definedName>
    <definedName name="іі" localSheetId="95" hidden="1">{#N/A,#N/A,FALSE,"т02бд"}</definedName>
    <definedName name="іі" localSheetId="96" hidden="1">{#N/A,#N/A,FALSE,"т02бд"}</definedName>
    <definedName name="іі" localSheetId="100" hidden="1">{#N/A,#N/A,FALSE,"т02бд"}</definedName>
    <definedName name="іі" localSheetId="102" hidden="1">{#N/A,#N/A,FALSE,"т02бд"}</definedName>
    <definedName name="іі" localSheetId="103" hidden="1">{#N/A,#N/A,FALSE,"т02бд"}</definedName>
    <definedName name="іі" localSheetId="104" hidden="1">{#N/A,#N/A,FALSE,"т02бд"}</definedName>
    <definedName name="іі" localSheetId="105" hidden="1">{#N/A,#N/A,FALSE,"т02бд"}</definedName>
    <definedName name="іі" localSheetId="18" hidden="1">{#N/A,#N/A,FALSE,"т02бд"}</definedName>
    <definedName name="іі" localSheetId="19" hidden="1">{#N/A,#N/A,FALSE,"т02бд"}</definedName>
    <definedName name="іі" localSheetId="74" hidden="1">{#N/A,#N/A,FALSE,"т02бд"}</definedName>
    <definedName name="іі" hidden="1">{#N/A,#N/A,FALSE,"т02бд"}</definedName>
    <definedName name="ііі" localSheetId="1" hidden="1">{"MONA",#N/A,FALSE,"S"}</definedName>
    <definedName name="ііі" localSheetId="2" hidden="1">{"MONA",#N/A,FALSE,"S"}</definedName>
    <definedName name="ііі" localSheetId="35" hidden="1">{"MONA",#N/A,FALSE,"S"}</definedName>
    <definedName name="ііі" localSheetId="36" hidden="1">{"MONA",#N/A,FALSE,"S"}</definedName>
    <definedName name="ііі" localSheetId="37" hidden="1">{"MONA",#N/A,FALSE,"S"}</definedName>
    <definedName name="ііі" localSheetId="38" hidden="1">{"MONA",#N/A,FALSE,"S"}</definedName>
    <definedName name="ііі" localSheetId="39" hidden="1">{"MONA",#N/A,FALSE,"S"}</definedName>
    <definedName name="ііі" localSheetId="40" hidden="1">{"MONA",#N/A,FALSE,"S"}</definedName>
    <definedName name="ііі" localSheetId="41" hidden="1">{"MONA",#N/A,FALSE,"S"}</definedName>
    <definedName name="ііі" localSheetId="42" hidden="1">{"MONA",#N/A,FALSE,"S"}</definedName>
    <definedName name="ііі" localSheetId="47" hidden="1">{"MONA",#N/A,FALSE,"S"}</definedName>
    <definedName name="ііі" localSheetId="53" hidden="1">{"MONA",#N/A,FALSE,"S"}</definedName>
    <definedName name="ііі" localSheetId="56" hidden="1">{"MONA",#N/A,FALSE,"S"}</definedName>
    <definedName name="ііі" localSheetId="57" hidden="1">{"MONA",#N/A,FALSE,"S"}</definedName>
    <definedName name="ііі" localSheetId="58" hidden="1">{"MONA",#N/A,FALSE,"S"}</definedName>
    <definedName name="ііі" localSheetId="84" hidden="1">{"MONA",#N/A,FALSE,"S"}</definedName>
    <definedName name="ііі" localSheetId="85" hidden="1">{"MONA",#N/A,FALSE,"S"}</definedName>
    <definedName name="ііі" localSheetId="76" hidden="1">{"MONA",#N/A,FALSE,"S"}</definedName>
    <definedName name="ііі" localSheetId="80" hidden="1">{"MONA",#N/A,FALSE,"S"}</definedName>
    <definedName name="ііі" localSheetId="81" hidden="1">{"MONA",#N/A,FALSE,"S"}</definedName>
    <definedName name="ііі" localSheetId="82" hidden="1">{"MONA",#N/A,FALSE,"S"}</definedName>
    <definedName name="ііі" localSheetId="83" hidden="1">{#N/A,#N/A,FALSE,"Лист4"}</definedName>
    <definedName name="ііі" localSheetId="86" hidden="1">{"MONA",#N/A,FALSE,"S"}</definedName>
    <definedName name="ііі" localSheetId="95" hidden="1">{"MONA",#N/A,FALSE,"S"}</definedName>
    <definedName name="ііі" localSheetId="96" hidden="1">{"MONA",#N/A,FALSE,"S"}</definedName>
    <definedName name="ііі" localSheetId="100" hidden="1">{"MONA",#N/A,FALSE,"S"}</definedName>
    <definedName name="ііі" localSheetId="102" hidden="1">{"MONA",#N/A,FALSE,"S"}</definedName>
    <definedName name="ііі" localSheetId="103" hidden="1">{"MONA",#N/A,FALSE,"S"}</definedName>
    <definedName name="ііі" localSheetId="104" hidden="1">{"MONA",#N/A,FALSE,"S"}</definedName>
    <definedName name="ііі" localSheetId="105" hidden="1">{"MONA",#N/A,FALSE,"S"}</definedName>
    <definedName name="ііі" localSheetId="18" hidden="1">{"MONA",#N/A,FALSE,"S"}</definedName>
    <definedName name="ііі" localSheetId="19" hidden="1">{"MONA",#N/A,FALSE,"S"}</definedName>
    <definedName name="ііі" localSheetId="74" hidden="1">{"MONA",#N/A,FALSE,"S"}</definedName>
    <definedName name="ііі" localSheetId="111" hidden="1">{"MONA",#N/A,FALSE,"S"}</definedName>
    <definedName name="ііі" hidden="1">{"MONA",#N/A,FALSE,"S"}</definedName>
    <definedName name="іііі" localSheetId="1" hidden="1">{#N/A,#N/A,FALSE,"Лист4"}</definedName>
    <definedName name="іііі" localSheetId="35" hidden="1">{#N/A,#N/A,FALSE,"Лист4"}</definedName>
    <definedName name="іііі" localSheetId="36" hidden="1">{#N/A,#N/A,FALSE,"Лист4"}</definedName>
    <definedName name="іііі" localSheetId="37" hidden="1">{#N/A,#N/A,FALSE,"Лист4"}</definedName>
    <definedName name="іііі" localSheetId="38" hidden="1">{#N/A,#N/A,FALSE,"Лист4"}</definedName>
    <definedName name="іііі" localSheetId="39" hidden="1">{#N/A,#N/A,FALSE,"Лист4"}</definedName>
    <definedName name="іііі" localSheetId="40" hidden="1">{#N/A,#N/A,FALSE,"Лист4"}</definedName>
    <definedName name="іііі" localSheetId="41" hidden="1">{#N/A,#N/A,FALSE,"Лист4"}</definedName>
    <definedName name="іііі" localSheetId="42" hidden="1">{#N/A,#N/A,FALSE,"Лист4"}</definedName>
    <definedName name="іііі" localSheetId="47" hidden="1">{#N/A,#N/A,FALSE,"Лист4"}</definedName>
    <definedName name="іііі" localSheetId="53" hidden="1">{#N/A,#N/A,FALSE,"Лист4"}</definedName>
    <definedName name="іііі" localSheetId="84" hidden="1">{#N/A,#N/A,FALSE,"Лист4"}</definedName>
    <definedName name="іііі" localSheetId="85" hidden="1">{#N/A,#N/A,FALSE,"Лист4"}</definedName>
    <definedName name="іііі" localSheetId="76" hidden="1">{#N/A,#N/A,FALSE,"Лист4"}</definedName>
    <definedName name="іііі" localSheetId="80" hidden="1">{#N/A,#N/A,FALSE,"Лист4"}</definedName>
    <definedName name="іііі" localSheetId="81" hidden="1">{#N/A,#N/A,FALSE,"Лист4"}</definedName>
    <definedName name="іііі" localSheetId="82" hidden="1">{#N/A,#N/A,FALSE,"Лист4"}</definedName>
    <definedName name="іііі" localSheetId="83" hidden="1">{#N/A,#N/A,FALSE,"Лист4"}</definedName>
    <definedName name="іііі" localSheetId="86" hidden="1">{#N/A,#N/A,FALSE,"Лист4"}</definedName>
    <definedName name="іііі" localSheetId="95" hidden="1">{#N/A,#N/A,FALSE,"Лист4"}</definedName>
    <definedName name="іііі" localSheetId="96" hidden="1">{#N/A,#N/A,FALSE,"Лист4"}</definedName>
    <definedName name="іііі" localSheetId="100" hidden="1">{#N/A,#N/A,FALSE,"Лист4"}</definedName>
    <definedName name="іііі" localSheetId="102" hidden="1">{#N/A,#N/A,FALSE,"Лист4"}</definedName>
    <definedName name="іііі" localSheetId="103" hidden="1">{#N/A,#N/A,FALSE,"Лист4"}</definedName>
    <definedName name="іііі" localSheetId="104" hidden="1">{#N/A,#N/A,FALSE,"Лист4"}</definedName>
    <definedName name="іііі" localSheetId="105" hidden="1">{#N/A,#N/A,FALSE,"Лист4"}</definedName>
    <definedName name="іііі" localSheetId="18" hidden="1">{#N/A,#N/A,FALSE,"Лист4"}</definedName>
    <definedName name="іііі" localSheetId="19" hidden="1">{#N/A,#N/A,FALSE,"Лист4"}</definedName>
    <definedName name="іііі" localSheetId="74" hidden="1">{#N/A,#N/A,FALSE,"Лист4"}</definedName>
    <definedName name="іііі" hidden="1">{#N/A,#N/A,FALSE,"Лист4"}</definedName>
    <definedName name="ін" localSheetId="1" hidden="1">{#N/A,#N/A,FALSE,"Лист4"}</definedName>
    <definedName name="ін" localSheetId="35" hidden="1">{#N/A,#N/A,FALSE,"Лист4"}</definedName>
    <definedName name="ін" localSheetId="36" hidden="1">{#N/A,#N/A,FALSE,"Лист4"}</definedName>
    <definedName name="ін" localSheetId="37" hidden="1">{#N/A,#N/A,FALSE,"Лист4"}</definedName>
    <definedName name="ін" localSheetId="38" hidden="1">{#N/A,#N/A,FALSE,"Лист4"}</definedName>
    <definedName name="ін" localSheetId="39" hidden="1">{#N/A,#N/A,FALSE,"Лист4"}</definedName>
    <definedName name="ін" localSheetId="40" hidden="1">{#N/A,#N/A,FALSE,"Лист4"}</definedName>
    <definedName name="ін" localSheetId="41" hidden="1">{#N/A,#N/A,FALSE,"Лист4"}</definedName>
    <definedName name="ін" localSheetId="42" hidden="1">{#N/A,#N/A,FALSE,"Лист4"}</definedName>
    <definedName name="ін" localSheetId="47" hidden="1">{#N/A,#N/A,FALSE,"Лист4"}</definedName>
    <definedName name="ін" localSheetId="53" hidden="1">{#N/A,#N/A,FALSE,"Лист4"}</definedName>
    <definedName name="ін" localSheetId="84" hidden="1">{#N/A,#N/A,FALSE,"Лист4"}</definedName>
    <definedName name="ін" localSheetId="85" hidden="1">{#N/A,#N/A,FALSE,"Лист4"}</definedName>
    <definedName name="ін" localSheetId="76" hidden="1">{#N/A,#N/A,FALSE,"Лист4"}</definedName>
    <definedName name="ін" localSheetId="80" hidden="1">{#N/A,#N/A,FALSE,"Лист4"}</definedName>
    <definedName name="ін" localSheetId="81" hidden="1">{#N/A,#N/A,FALSE,"Лист4"}</definedName>
    <definedName name="ін" localSheetId="82" hidden="1">{#N/A,#N/A,FALSE,"Лист4"}</definedName>
    <definedName name="ін" localSheetId="83" hidden="1">{#N/A,#N/A,FALSE,"Лист4"}</definedName>
    <definedName name="ін" localSheetId="86" hidden="1">{#N/A,#N/A,FALSE,"Лист4"}</definedName>
    <definedName name="ін" localSheetId="95" hidden="1">{#N/A,#N/A,FALSE,"Лист4"}</definedName>
    <definedName name="ін" localSheetId="96" hidden="1">{#N/A,#N/A,FALSE,"Лист4"}</definedName>
    <definedName name="ін" localSheetId="100" hidden="1">{#N/A,#N/A,FALSE,"Лист4"}</definedName>
    <definedName name="ін" localSheetId="102" hidden="1">{#N/A,#N/A,FALSE,"Лист4"}</definedName>
    <definedName name="ін" localSheetId="103" hidden="1">{#N/A,#N/A,FALSE,"Лист4"}</definedName>
    <definedName name="ін" localSheetId="104" hidden="1">{#N/A,#N/A,FALSE,"Лист4"}</definedName>
    <definedName name="ін" localSheetId="105" hidden="1">{#N/A,#N/A,FALSE,"Лист4"}</definedName>
    <definedName name="ін" localSheetId="18" hidden="1">{#N/A,#N/A,FALSE,"Лист4"}</definedName>
    <definedName name="ін" localSheetId="19" hidden="1">{#N/A,#N/A,FALSE,"Лист4"}</definedName>
    <definedName name="ін" localSheetId="74" hidden="1">{#N/A,#N/A,FALSE,"Лист4"}</definedName>
    <definedName name="ін" hidden="1">{#N/A,#N/A,FALSE,"Лист4"}</definedName>
    <definedName name="інші" localSheetId="1" hidden="1">{#N/A,#N/A,FALSE,"Лист4"}</definedName>
    <definedName name="інші" localSheetId="35" hidden="1">{#N/A,#N/A,FALSE,"Лист4"}</definedName>
    <definedName name="інші" localSheetId="36" hidden="1">{#N/A,#N/A,FALSE,"Лист4"}</definedName>
    <definedName name="інші" localSheetId="37" hidden="1">{#N/A,#N/A,FALSE,"Лист4"}</definedName>
    <definedName name="інші" localSheetId="38" hidden="1">{#N/A,#N/A,FALSE,"Лист4"}</definedName>
    <definedName name="інші" localSheetId="39" hidden="1">{#N/A,#N/A,FALSE,"Лист4"}</definedName>
    <definedName name="інші" localSheetId="40" hidden="1">{#N/A,#N/A,FALSE,"Лист4"}</definedName>
    <definedName name="інші" localSheetId="41" hidden="1">{#N/A,#N/A,FALSE,"Лист4"}</definedName>
    <definedName name="інші" localSheetId="42" hidden="1">{#N/A,#N/A,FALSE,"Лист4"}</definedName>
    <definedName name="інші" localSheetId="47" hidden="1">{#N/A,#N/A,FALSE,"Лист4"}</definedName>
    <definedName name="інші" localSheetId="53" hidden="1">{#N/A,#N/A,FALSE,"Лист4"}</definedName>
    <definedName name="інші" localSheetId="84" hidden="1">{#N/A,#N/A,FALSE,"Лист4"}</definedName>
    <definedName name="інші" localSheetId="85" hidden="1">{#N/A,#N/A,FALSE,"Лист4"}</definedName>
    <definedName name="інші" localSheetId="76" hidden="1">{#N/A,#N/A,FALSE,"Лист4"}</definedName>
    <definedName name="інші" localSheetId="80" hidden="1">{#N/A,#N/A,FALSE,"Лист4"}</definedName>
    <definedName name="інші" localSheetId="81" hidden="1">{#N/A,#N/A,FALSE,"Лист4"}</definedName>
    <definedName name="інші" localSheetId="82" hidden="1">{#N/A,#N/A,FALSE,"Лист4"}</definedName>
    <definedName name="інші" localSheetId="83" hidden="1">{#N/A,#N/A,FALSE,"Лист4"}</definedName>
    <definedName name="інші" localSheetId="86" hidden="1">{#N/A,#N/A,FALSE,"Лист4"}</definedName>
    <definedName name="інші" localSheetId="95" hidden="1">{#N/A,#N/A,FALSE,"Лист4"}</definedName>
    <definedName name="інші" localSheetId="96" hidden="1">{#N/A,#N/A,FALSE,"Лист4"}</definedName>
    <definedName name="інші" localSheetId="100" hidden="1">{#N/A,#N/A,FALSE,"Лист4"}</definedName>
    <definedName name="інші" localSheetId="102" hidden="1">{#N/A,#N/A,FALSE,"Лист4"}</definedName>
    <definedName name="інші" localSheetId="103" hidden="1">{#N/A,#N/A,FALSE,"Лист4"}</definedName>
    <definedName name="інші" localSheetId="104" hidden="1">{#N/A,#N/A,FALSE,"Лист4"}</definedName>
    <definedName name="інші" localSheetId="105" hidden="1">{#N/A,#N/A,FALSE,"Лист4"}</definedName>
    <definedName name="інші" localSheetId="18" hidden="1">{#N/A,#N/A,FALSE,"Лист4"}</definedName>
    <definedName name="інші" localSheetId="19" hidden="1">{#N/A,#N/A,FALSE,"Лист4"}</definedName>
    <definedName name="інші" localSheetId="74" hidden="1">{#N/A,#N/A,FALSE,"Лист4"}</definedName>
    <definedName name="інші" hidden="1">{#N/A,#N/A,FALSE,"Лист4"}</definedName>
    <definedName name="іук" localSheetId="1" hidden="1">{#N/A,#N/A,FALSE,"Лист4"}</definedName>
    <definedName name="іук" localSheetId="35" hidden="1">{#N/A,#N/A,FALSE,"Лист4"}</definedName>
    <definedName name="іук" localSheetId="36" hidden="1">{#N/A,#N/A,FALSE,"Лист4"}</definedName>
    <definedName name="іук" localSheetId="37" hidden="1">{#N/A,#N/A,FALSE,"Лист4"}</definedName>
    <definedName name="іук" localSheetId="38" hidden="1">{#N/A,#N/A,FALSE,"Лист4"}</definedName>
    <definedName name="іук" localSheetId="39" hidden="1">{#N/A,#N/A,FALSE,"Лист4"}</definedName>
    <definedName name="іук" localSheetId="40" hidden="1">{#N/A,#N/A,FALSE,"Лист4"}</definedName>
    <definedName name="іук" localSheetId="41" hidden="1">{#N/A,#N/A,FALSE,"Лист4"}</definedName>
    <definedName name="іук" localSheetId="42" hidden="1">{#N/A,#N/A,FALSE,"Лист4"}</definedName>
    <definedName name="іук" localSheetId="47" hidden="1">{#N/A,#N/A,FALSE,"Лист4"}</definedName>
    <definedName name="іук" localSheetId="53" hidden="1">{#N/A,#N/A,FALSE,"Лист4"}</definedName>
    <definedName name="іук" localSheetId="84" hidden="1">{#N/A,#N/A,FALSE,"Лист4"}</definedName>
    <definedName name="іук" localSheetId="85" hidden="1">{#N/A,#N/A,FALSE,"Лист4"}</definedName>
    <definedName name="іук" localSheetId="76" hidden="1">{#N/A,#N/A,FALSE,"Лист4"}</definedName>
    <definedName name="іук" localSheetId="80" hidden="1">{#N/A,#N/A,FALSE,"Лист4"}</definedName>
    <definedName name="іук" localSheetId="81" hidden="1">{#N/A,#N/A,FALSE,"Лист4"}</definedName>
    <definedName name="іук" localSheetId="82" hidden="1">{#N/A,#N/A,FALSE,"Лист4"}</definedName>
    <definedName name="іук" localSheetId="83" hidden="1">{#N/A,#N/A,FALSE,"Лист4"}</definedName>
    <definedName name="іук" localSheetId="86" hidden="1">{#N/A,#N/A,FALSE,"Лист4"}</definedName>
    <definedName name="іук" localSheetId="95" hidden="1">{#N/A,#N/A,FALSE,"Лист4"}</definedName>
    <definedName name="іук" localSheetId="96" hidden="1">{#N/A,#N/A,FALSE,"Лист4"}</definedName>
    <definedName name="іук" localSheetId="100" hidden="1">{#N/A,#N/A,FALSE,"Лист4"}</definedName>
    <definedName name="іук" localSheetId="102" hidden="1">{#N/A,#N/A,FALSE,"Лист4"}</definedName>
    <definedName name="іук" localSheetId="103" hidden="1">{#N/A,#N/A,FALSE,"Лист4"}</definedName>
    <definedName name="іук" localSheetId="104" hidden="1">{#N/A,#N/A,FALSE,"Лист4"}</definedName>
    <definedName name="іук" localSheetId="105" hidden="1">{#N/A,#N/A,FALSE,"Лист4"}</definedName>
    <definedName name="іук" localSheetId="18" hidden="1">{#N/A,#N/A,FALSE,"Лист4"}</definedName>
    <definedName name="іук" localSheetId="19" hidden="1">{#N/A,#N/A,FALSE,"Лист4"}</definedName>
    <definedName name="іук" localSheetId="74" hidden="1">{#N/A,#N/A,FALSE,"Лист4"}</definedName>
    <definedName name="іук" hidden="1">{#N/A,#N/A,FALSE,"Лист4"}</definedName>
    <definedName name="їжд" localSheetId="1" hidden="1">{#N/A,#N/A,FALSE,"Лист4"}</definedName>
    <definedName name="їжд" localSheetId="35" hidden="1">{#N/A,#N/A,FALSE,"Лист4"}</definedName>
    <definedName name="їжд" localSheetId="36" hidden="1">{#N/A,#N/A,FALSE,"Лист4"}</definedName>
    <definedName name="їжд" localSheetId="37" hidden="1">{#N/A,#N/A,FALSE,"Лист4"}</definedName>
    <definedName name="їжд" localSheetId="38" hidden="1">{#N/A,#N/A,FALSE,"Лист4"}</definedName>
    <definedName name="їжд" localSheetId="39" hidden="1">{#N/A,#N/A,FALSE,"Лист4"}</definedName>
    <definedName name="їжд" localSheetId="40" hidden="1">{#N/A,#N/A,FALSE,"Лист4"}</definedName>
    <definedName name="їжд" localSheetId="41" hidden="1">{#N/A,#N/A,FALSE,"Лист4"}</definedName>
    <definedName name="їжд" localSheetId="42" hidden="1">{#N/A,#N/A,FALSE,"Лист4"}</definedName>
    <definedName name="їжд" localSheetId="47" hidden="1">{#N/A,#N/A,FALSE,"Лист4"}</definedName>
    <definedName name="їжд" localSheetId="53" hidden="1">{#N/A,#N/A,FALSE,"Лист4"}</definedName>
    <definedName name="їжд" localSheetId="84" hidden="1">{#N/A,#N/A,FALSE,"Лист4"}</definedName>
    <definedName name="їжд" localSheetId="85" hidden="1">{#N/A,#N/A,FALSE,"Лист4"}</definedName>
    <definedName name="їжд" localSheetId="76" hidden="1">{#N/A,#N/A,FALSE,"Лист4"}</definedName>
    <definedName name="їжд" localSheetId="80" hidden="1">{#N/A,#N/A,FALSE,"Лист4"}</definedName>
    <definedName name="їжд" localSheetId="81" hidden="1">{#N/A,#N/A,FALSE,"Лист4"}</definedName>
    <definedName name="їжд" localSheetId="82" hidden="1">{#N/A,#N/A,FALSE,"Лист4"}</definedName>
    <definedName name="їжд" localSheetId="83" hidden="1">{#N/A,#N/A,FALSE,"Лист4"}</definedName>
    <definedName name="їжд" localSheetId="86" hidden="1">{#N/A,#N/A,FALSE,"Лист4"}</definedName>
    <definedName name="їжд" localSheetId="95" hidden="1">{#N/A,#N/A,FALSE,"Лист4"}</definedName>
    <definedName name="їжд" localSheetId="96" hidden="1">{#N/A,#N/A,FALSE,"Лист4"}</definedName>
    <definedName name="їжд" localSheetId="100" hidden="1">{#N/A,#N/A,FALSE,"Лист4"}</definedName>
    <definedName name="їжд" localSheetId="102" hidden="1">{#N/A,#N/A,FALSE,"Лист4"}</definedName>
    <definedName name="їжд" localSheetId="103" hidden="1">{#N/A,#N/A,FALSE,"Лист4"}</definedName>
    <definedName name="їжд" localSheetId="104" hidden="1">{#N/A,#N/A,FALSE,"Лист4"}</definedName>
    <definedName name="їжд" localSheetId="105" hidden="1">{#N/A,#N/A,FALSE,"Лист4"}</definedName>
    <definedName name="їжд" localSheetId="18" hidden="1">{#N/A,#N/A,FALSE,"Лист4"}</definedName>
    <definedName name="їжд" localSheetId="19" hidden="1">{#N/A,#N/A,FALSE,"Лист4"}</definedName>
    <definedName name="їжд" localSheetId="74" hidden="1">{#N/A,#N/A,FALSE,"Лист4"}</definedName>
    <definedName name="їжд" hidden="1">{#N/A,#N/A,FALSE,"Лист4"}</definedName>
    <definedName name="й" localSheetId="1" hidden="1">{#N/A,#N/A,FALSE,"т02бд"}</definedName>
    <definedName name="й" localSheetId="35" hidden="1">{#N/A,#N/A,FALSE,"т02бд"}</definedName>
    <definedName name="й" localSheetId="36" hidden="1">{#N/A,#N/A,FALSE,"т02бд"}</definedName>
    <definedName name="й" localSheetId="37" hidden="1">{#N/A,#N/A,FALSE,"т02бд"}</definedName>
    <definedName name="й" localSheetId="38" hidden="1">{#N/A,#N/A,FALSE,"т02бд"}</definedName>
    <definedName name="й" localSheetId="39" hidden="1">{#N/A,#N/A,FALSE,"т02бд"}</definedName>
    <definedName name="й" localSheetId="40" hidden="1">{#N/A,#N/A,FALSE,"т02бд"}</definedName>
    <definedName name="й" localSheetId="41" hidden="1">{#N/A,#N/A,FALSE,"т02бд"}</definedName>
    <definedName name="й" localSheetId="42" hidden="1">{#N/A,#N/A,FALSE,"т02бд"}</definedName>
    <definedName name="й" localSheetId="47" hidden="1">{#N/A,#N/A,FALSE,"т02бд"}</definedName>
    <definedName name="й" localSheetId="53" hidden="1">{#N/A,#N/A,FALSE,"т02бд"}</definedName>
    <definedName name="й" localSheetId="81" hidden="1">{#N/A,#N/A,FALSE,"т02бд"}</definedName>
    <definedName name="й" localSheetId="96" hidden="1">{#N/A,#N/A,FALSE,"т02бд"}</definedName>
    <definedName name="й" localSheetId="100" hidden="1">{#N/A,#N/A,FALSE,"т02бд"}</definedName>
    <definedName name="й" localSheetId="103" hidden="1">{#N/A,#N/A,FALSE,"т02бд"}</definedName>
    <definedName name="й" localSheetId="74" hidden="1">{#N/A,#N/A,FALSE,"т02бд"}</definedName>
    <definedName name="й" hidden="1">{#N/A,#N/A,FALSE,"т02бд"}</definedName>
    <definedName name="й_1" localSheetId="1" hidden="1">{#N/A,#N/A,FALSE,"т02бд"}</definedName>
    <definedName name="й_1" localSheetId="35" hidden="1">{#N/A,#N/A,FALSE,"т02бд"}</definedName>
    <definedName name="й_1" localSheetId="36" hidden="1">{#N/A,#N/A,FALSE,"т02бд"}</definedName>
    <definedName name="й_1" localSheetId="37" hidden="1">{#N/A,#N/A,FALSE,"т02бд"}</definedName>
    <definedName name="й_1" localSheetId="38" hidden="1">{#N/A,#N/A,FALSE,"т02бд"}</definedName>
    <definedName name="й_1" localSheetId="39" hidden="1">{#N/A,#N/A,FALSE,"т02бд"}</definedName>
    <definedName name="й_1" localSheetId="40" hidden="1">{#N/A,#N/A,FALSE,"т02бд"}</definedName>
    <definedName name="й_1" localSheetId="41" hidden="1">{#N/A,#N/A,FALSE,"т02бд"}</definedName>
    <definedName name="й_1" localSheetId="42" hidden="1">{#N/A,#N/A,FALSE,"т02бд"}</definedName>
    <definedName name="й_1" localSheetId="47" hidden="1">{#N/A,#N/A,FALSE,"т02бд"}</definedName>
    <definedName name="й_1" localSheetId="53" hidden="1">{#N/A,#N/A,FALSE,"т02бд"}</definedName>
    <definedName name="й_1" localSheetId="81" hidden="1">{#N/A,#N/A,FALSE,"т02бд"}</definedName>
    <definedName name="й_1" localSheetId="96" hidden="1">{#N/A,#N/A,FALSE,"т02бд"}</definedName>
    <definedName name="й_1" localSheetId="100" hidden="1">{#N/A,#N/A,FALSE,"т02бд"}</definedName>
    <definedName name="й_1" localSheetId="103" hidden="1">{#N/A,#N/A,FALSE,"т02бд"}</definedName>
    <definedName name="й_1" localSheetId="74" hidden="1">{#N/A,#N/A,FALSE,"т02бд"}</definedName>
    <definedName name="й_1" hidden="1">{#N/A,#N/A,FALSE,"т02бд"}</definedName>
    <definedName name="й_2" localSheetId="1" hidden="1">{#N/A,#N/A,FALSE,"т02бд"}</definedName>
    <definedName name="й_2" localSheetId="35" hidden="1">{#N/A,#N/A,FALSE,"т02бд"}</definedName>
    <definedName name="й_2" localSheetId="36" hidden="1">{#N/A,#N/A,FALSE,"т02бд"}</definedName>
    <definedName name="й_2" localSheetId="37" hidden="1">{#N/A,#N/A,FALSE,"т02бд"}</definedName>
    <definedName name="й_2" localSheetId="38" hidden="1">{#N/A,#N/A,FALSE,"т02бд"}</definedName>
    <definedName name="й_2" localSheetId="39" hidden="1">{#N/A,#N/A,FALSE,"т02бд"}</definedName>
    <definedName name="й_2" localSheetId="40" hidden="1">{#N/A,#N/A,FALSE,"т02бд"}</definedName>
    <definedName name="й_2" localSheetId="41" hidden="1">{#N/A,#N/A,FALSE,"т02бд"}</definedName>
    <definedName name="й_2" localSheetId="42" hidden="1">{#N/A,#N/A,FALSE,"т02бд"}</definedName>
    <definedName name="й_2" localSheetId="47" hidden="1">{#N/A,#N/A,FALSE,"т02бд"}</definedName>
    <definedName name="й_2" localSheetId="53" hidden="1">{#N/A,#N/A,FALSE,"т02бд"}</definedName>
    <definedName name="й_2" localSheetId="81" hidden="1">{#N/A,#N/A,FALSE,"т02бд"}</definedName>
    <definedName name="й_2" localSheetId="96" hidden="1">{#N/A,#N/A,FALSE,"т02бд"}</definedName>
    <definedName name="й_2" localSheetId="100" hidden="1">{#N/A,#N/A,FALSE,"т02бд"}</definedName>
    <definedName name="й_2" localSheetId="103" hidden="1">{#N/A,#N/A,FALSE,"т02бд"}</definedName>
    <definedName name="й_2" localSheetId="74" hidden="1">{#N/A,#N/A,FALSE,"т02бд"}</definedName>
    <definedName name="й_2" hidden="1">{#N/A,#N/A,FALSE,"т02бд"}</definedName>
    <definedName name="йив" localSheetId="1" hidden="1">{#N/A,#N/A,FALSE,"т02бд"}</definedName>
    <definedName name="йив" localSheetId="35" hidden="1">{#N/A,#N/A,FALSE,"т02бд"}</definedName>
    <definedName name="йив" localSheetId="36" hidden="1">{#N/A,#N/A,FALSE,"т02бд"}</definedName>
    <definedName name="йив" localSheetId="37" hidden="1">{#N/A,#N/A,FALSE,"т02бд"}</definedName>
    <definedName name="йив" localSheetId="38" hidden="1">{#N/A,#N/A,FALSE,"т02бд"}</definedName>
    <definedName name="йив" localSheetId="39" hidden="1">{#N/A,#N/A,FALSE,"т02бд"}</definedName>
    <definedName name="йив" localSheetId="40" hidden="1">{#N/A,#N/A,FALSE,"т02бд"}</definedName>
    <definedName name="йив" localSheetId="41" hidden="1">{#N/A,#N/A,FALSE,"т02бд"}</definedName>
    <definedName name="йив" localSheetId="42" hidden="1">{#N/A,#N/A,FALSE,"т02бд"}</definedName>
    <definedName name="йив" localSheetId="47" hidden="1">{#N/A,#N/A,FALSE,"т02бд"}</definedName>
    <definedName name="йив" localSheetId="53" hidden="1">{#N/A,#N/A,FALSE,"т02бд"}</definedName>
    <definedName name="йив" localSheetId="84" hidden="1">{#N/A,#N/A,FALSE,"т02бд"}</definedName>
    <definedName name="йив" localSheetId="85" hidden="1">{#N/A,#N/A,FALSE,"т02бд"}</definedName>
    <definedName name="йив" localSheetId="76" hidden="1">{#N/A,#N/A,FALSE,"т02бд"}</definedName>
    <definedName name="йив" localSheetId="80" hidden="1">{#N/A,#N/A,FALSE,"т02бд"}</definedName>
    <definedName name="йив" localSheetId="81" hidden="1">{#N/A,#N/A,FALSE,"т02бд"}</definedName>
    <definedName name="йив" localSheetId="82" hidden="1">{#N/A,#N/A,FALSE,"т02бд"}</definedName>
    <definedName name="йив" localSheetId="83" hidden="1">{#N/A,#N/A,FALSE,"т02бд"}</definedName>
    <definedName name="йив" localSheetId="86" hidden="1">{#N/A,#N/A,FALSE,"т02бд"}</definedName>
    <definedName name="йив" localSheetId="95" hidden="1">{#N/A,#N/A,FALSE,"т02бд"}</definedName>
    <definedName name="йив" localSheetId="96" hidden="1">{#N/A,#N/A,FALSE,"т02бд"}</definedName>
    <definedName name="йив" localSheetId="100" hidden="1">{#N/A,#N/A,FALSE,"т02бд"}</definedName>
    <definedName name="йив" localSheetId="102" hidden="1">{#N/A,#N/A,FALSE,"т02бд"}</definedName>
    <definedName name="йив" localSheetId="103" hidden="1">{#N/A,#N/A,FALSE,"т02бд"}</definedName>
    <definedName name="йив" localSheetId="104" hidden="1">{#N/A,#N/A,FALSE,"т02бд"}</definedName>
    <definedName name="йив" localSheetId="105" hidden="1">{#N/A,#N/A,FALSE,"т02бд"}</definedName>
    <definedName name="йив" localSheetId="18" hidden="1">{#N/A,#N/A,FALSE,"т02бд"}</definedName>
    <definedName name="йив" localSheetId="19" hidden="1">{#N/A,#N/A,FALSE,"т02бд"}</definedName>
    <definedName name="йив" localSheetId="74" hidden="1">{#N/A,#N/A,FALSE,"т02бд"}</definedName>
    <definedName name="йив" hidden="1">{#N/A,#N/A,FALSE,"т02бд"}</definedName>
    <definedName name="ййй" localSheetId="1" hidden="1">{#N/A,#N/A,FALSE,"т02бд"}</definedName>
    <definedName name="ййй" localSheetId="35" hidden="1">{#N/A,#N/A,FALSE,"т02бд"}</definedName>
    <definedName name="ййй" localSheetId="36" hidden="1">{#N/A,#N/A,FALSE,"т02бд"}</definedName>
    <definedName name="ййй" localSheetId="37" hidden="1">{#N/A,#N/A,FALSE,"т02бд"}</definedName>
    <definedName name="ййй" localSheetId="38" hidden="1">{#N/A,#N/A,FALSE,"т02бд"}</definedName>
    <definedName name="ййй" localSheetId="39" hidden="1">{#N/A,#N/A,FALSE,"т02бд"}</definedName>
    <definedName name="ййй" localSheetId="40" hidden="1">{#N/A,#N/A,FALSE,"т02бд"}</definedName>
    <definedName name="ййй" localSheetId="41" hidden="1">{#N/A,#N/A,FALSE,"т02бд"}</definedName>
    <definedName name="ййй" localSheetId="42" hidden="1">{#N/A,#N/A,FALSE,"т02бд"}</definedName>
    <definedName name="ййй" localSheetId="47" hidden="1">{#N/A,#N/A,FALSE,"т02бд"}</definedName>
    <definedName name="ййй" localSheetId="53" hidden="1">{#N/A,#N/A,FALSE,"т02бд"}</definedName>
    <definedName name="ййй" localSheetId="84" hidden="1">{#N/A,#N/A,FALSE,"т02бд"}</definedName>
    <definedName name="ййй" localSheetId="85" hidden="1">{#N/A,#N/A,FALSE,"т02бд"}</definedName>
    <definedName name="ййй" localSheetId="76" hidden="1">{#N/A,#N/A,FALSE,"т02бд"}</definedName>
    <definedName name="ййй" localSheetId="80" hidden="1">{#N/A,#N/A,FALSE,"т02бд"}</definedName>
    <definedName name="ййй" localSheetId="81" hidden="1">{#N/A,#N/A,FALSE,"т02бд"}</definedName>
    <definedName name="ййй" localSheetId="82" hidden="1">{#N/A,#N/A,FALSE,"т02бд"}</definedName>
    <definedName name="ййй" localSheetId="83" hidden="1">{#N/A,#N/A,FALSE,"Лист4"}</definedName>
    <definedName name="ййй" localSheetId="86" hidden="1">{#N/A,#N/A,FALSE,"т02бд"}</definedName>
    <definedName name="ййй" localSheetId="95" hidden="1">{#N/A,#N/A,FALSE,"т02бд"}</definedName>
    <definedName name="ййй" localSheetId="96" hidden="1">{#N/A,#N/A,FALSE,"т02бд"}</definedName>
    <definedName name="ййй" localSheetId="100" hidden="1">{#N/A,#N/A,FALSE,"т02бд"}</definedName>
    <definedName name="ййй" localSheetId="102" hidden="1">{#N/A,#N/A,FALSE,"т02бд"}</definedName>
    <definedName name="ййй" localSheetId="103" hidden="1">{#N/A,#N/A,FALSE,"т02бд"}</definedName>
    <definedName name="ййй" localSheetId="104" hidden="1">{#N/A,#N/A,FALSE,"т02бд"}</definedName>
    <definedName name="ййй" localSheetId="105" hidden="1">{#N/A,#N/A,FALSE,"т02бд"}</definedName>
    <definedName name="ййй" localSheetId="18" hidden="1">{#N/A,#N/A,FALSE,"т02бд"}</definedName>
    <definedName name="ййй" localSheetId="19" hidden="1">{#N/A,#N/A,FALSE,"т02бд"}</definedName>
    <definedName name="ййй" localSheetId="74" hidden="1">{#N/A,#N/A,FALSE,"т02бд"}</definedName>
    <definedName name="ййй" hidden="1">{#N/A,#N/A,FALSE,"т02бд"}</definedName>
    <definedName name="йййй" localSheetId="1" hidden="1">{#N/A,#N/A,FALSE,"Лист4"}</definedName>
    <definedName name="йййй" localSheetId="35" hidden="1">{#N/A,#N/A,FALSE,"Лист4"}</definedName>
    <definedName name="йййй" localSheetId="36" hidden="1">{#N/A,#N/A,FALSE,"Лист4"}</definedName>
    <definedName name="йййй" localSheetId="37" hidden="1">{#N/A,#N/A,FALSE,"Лист4"}</definedName>
    <definedName name="йййй" localSheetId="38" hidden="1">{#N/A,#N/A,FALSE,"Лист4"}</definedName>
    <definedName name="йййй" localSheetId="39" hidden="1">{#N/A,#N/A,FALSE,"Лист4"}</definedName>
    <definedName name="йййй" localSheetId="40" hidden="1">{#N/A,#N/A,FALSE,"Лист4"}</definedName>
    <definedName name="йййй" localSheetId="41" hidden="1">{#N/A,#N/A,FALSE,"Лист4"}</definedName>
    <definedName name="йййй" localSheetId="42" hidden="1">{#N/A,#N/A,FALSE,"Лист4"}</definedName>
    <definedName name="йййй" localSheetId="47" hidden="1">{#N/A,#N/A,FALSE,"Лист4"}</definedName>
    <definedName name="йййй" localSheetId="53" hidden="1">{#N/A,#N/A,FALSE,"Лист4"}</definedName>
    <definedName name="йййй" localSheetId="84" hidden="1">{#N/A,#N/A,FALSE,"Лист4"}</definedName>
    <definedName name="йййй" localSheetId="85" hidden="1">{#N/A,#N/A,FALSE,"Лист4"}</definedName>
    <definedName name="йййй" localSheetId="76" hidden="1">{#N/A,#N/A,FALSE,"Лист4"}</definedName>
    <definedName name="йййй" localSheetId="80" hidden="1">{#N/A,#N/A,FALSE,"Лист4"}</definedName>
    <definedName name="йййй" localSheetId="81" hidden="1">{#N/A,#N/A,FALSE,"Лист4"}</definedName>
    <definedName name="йййй" localSheetId="82" hidden="1">{#N/A,#N/A,FALSE,"Лист4"}</definedName>
    <definedName name="йййй" localSheetId="83" hidden="1">{#N/A,#N/A,FALSE,"Лист4"}</definedName>
    <definedName name="йййй" localSheetId="86" hidden="1">{#N/A,#N/A,FALSE,"Лист4"}</definedName>
    <definedName name="йййй" localSheetId="95" hidden="1">{#N/A,#N/A,FALSE,"Лист4"}</definedName>
    <definedName name="йййй" localSheetId="96" hidden="1">{#N/A,#N/A,FALSE,"Лист4"}</definedName>
    <definedName name="йййй" localSheetId="100" hidden="1">{#N/A,#N/A,FALSE,"Лист4"}</definedName>
    <definedName name="йййй" localSheetId="102" hidden="1">{#N/A,#N/A,FALSE,"Лист4"}</definedName>
    <definedName name="йййй" localSheetId="103" hidden="1">{#N/A,#N/A,FALSE,"Лист4"}</definedName>
    <definedName name="йййй" localSheetId="104" hidden="1">{#N/A,#N/A,FALSE,"Лист4"}</definedName>
    <definedName name="йййй" localSheetId="105" hidden="1">{#N/A,#N/A,FALSE,"Лист4"}</definedName>
    <definedName name="йййй" localSheetId="18" hidden="1">{#N/A,#N/A,FALSE,"Лист4"}</definedName>
    <definedName name="йййй" localSheetId="19" hidden="1">{#N/A,#N/A,FALSE,"Лист4"}</definedName>
    <definedName name="йййй" localSheetId="74" hidden="1">{#N/A,#N/A,FALSE,"Лист4"}</definedName>
    <definedName name="йййй" hidden="1">{#N/A,#N/A,FALSE,"Лист4"}</definedName>
    <definedName name="квефі" localSheetId="1" hidden="1">{#N/A,#N/A,FALSE,"I";#N/A,#N/A,FALSE,"J";#N/A,#N/A,FALSE,"K";#N/A,#N/A,FALSE,"L";#N/A,#N/A,FALSE,"M";#N/A,#N/A,FALSE,"N";#N/A,#N/A,FALSE,"O"}</definedName>
    <definedName name="квефі" localSheetId="2" hidden="1">{#N/A,#N/A,FALSE,"I";#N/A,#N/A,FALSE,"J";#N/A,#N/A,FALSE,"K";#N/A,#N/A,FALSE,"L";#N/A,#N/A,FALSE,"M";#N/A,#N/A,FALSE,"N";#N/A,#N/A,FALSE,"O"}</definedName>
    <definedName name="квефі" localSheetId="22" hidden="1">{#N/A,#N/A,FALSE,"I";#N/A,#N/A,FALSE,"J";#N/A,#N/A,FALSE,"K";#N/A,#N/A,FALSE,"L";#N/A,#N/A,FALSE,"M";#N/A,#N/A,FALSE,"N";#N/A,#N/A,FALSE,"O"}</definedName>
    <definedName name="квефі" localSheetId="26" hidden="1">{#N/A,#N/A,FALSE,"I";#N/A,#N/A,FALSE,"J";#N/A,#N/A,FALSE,"K";#N/A,#N/A,FALSE,"L";#N/A,#N/A,FALSE,"M";#N/A,#N/A,FALSE,"N";#N/A,#N/A,FALSE,"O"}</definedName>
    <definedName name="квефі" localSheetId="28" hidden="1">{#N/A,#N/A,FALSE,"I";#N/A,#N/A,FALSE,"J";#N/A,#N/A,FALSE,"K";#N/A,#N/A,FALSE,"L";#N/A,#N/A,FALSE,"M";#N/A,#N/A,FALSE,"N";#N/A,#N/A,FALSE,"O"}</definedName>
    <definedName name="квефі" localSheetId="29" hidden="1">{#N/A,#N/A,FALSE,"I";#N/A,#N/A,FALSE,"J";#N/A,#N/A,FALSE,"K";#N/A,#N/A,FALSE,"L";#N/A,#N/A,FALSE,"M";#N/A,#N/A,FALSE,"N";#N/A,#N/A,FALSE,"O"}</definedName>
    <definedName name="квефі" localSheetId="35" hidden="1">{#N/A,#N/A,FALSE,"I";#N/A,#N/A,FALSE,"J";#N/A,#N/A,FALSE,"K";#N/A,#N/A,FALSE,"L";#N/A,#N/A,FALSE,"M";#N/A,#N/A,FALSE,"N";#N/A,#N/A,FALSE,"O"}</definedName>
    <definedName name="квефі" localSheetId="36" hidden="1">{#N/A,#N/A,FALSE,"I";#N/A,#N/A,FALSE,"J";#N/A,#N/A,FALSE,"K";#N/A,#N/A,FALSE,"L";#N/A,#N/A,FALSE,"M";#N/A,#N/A,FALSE,"N";#N/A,#N/A,FALSE,"O"}</definedName>
    <definedName name="квефі" localSheetId="37" hidden="1">{#N/A,#N/A,FALSE,"I";#N/A,#N/A,FALSE,"J";#N/A,#N/A,FALSE,"K";#N/A,#N/A,FALSE,"L";#N/A,#N/A,FALSE,"M";#N/A,#N/A,FALSE,"N";#N/A,#N/A,FALSE,"O"}</definedName>
    <definedName name="квефі" localSheetId="38" hidden="1">{#N/A,#N/A,FALSE,"I";#N/A,#N/A,FALSE,"J";#N/A,#N/A,FALSE,"K";#N/A,#N/A,FALSE,"L";#N/A,#N/A,FALSE,"M";#N/A,#N/A,FALSE,"N";#N/A,#N/A,FALSE,"O"}</definedName>
    <definedName name="квефі" localSheetId="39" hidden="1">{#N/A,#N/A,FALSE,"I";#N/A,#N/A,FALSE,"J";#N/A,#N/A,FALSE,"K";#N/A,#N/A,FALSE,"L";#N/A,#N/A,FALSE,"M";#N/A,#N/A,FALSE,"N";#N/A,#N/A,FALSE,"O"}</definedName>
    <definedName name="квефі" localSheetId="40" hidden="1">{#N/A,#N/A,FALSE,"I";#N/A,#N/A,FALSE,"J";#N/A,#N/A,FALSE,"K";#N/A,#N/A,FALSE,"L";#N/A,#N/A,FALSE,"M";#N/A,#N/A,FALSE,"N";#N/A,#N/A,FALSE,"O"}</definedName>
    <definedName name="квефі" localSheetId="41" hidden="1">{#N/A,#N/A,FALSE,"I";#N/A,#N/A,FALSE,"J";#N/A,#N/A,FALSE,"K";#N/A,#N/A,FALSE,"L";#N/A,#N/A,FALSE,"M";#N/A,#N/A,FALSE,"N";#N/A,#N/A,FALSE,"O"}</definedName>
    <definedName name="квефі" localSheetId="42" hidden="1">{#N/A,#N/A,FALSE,"I";#N/A,#N/A,FALSE,"J";#N/A,#N/A,FALSE,"K";#N/A,#N/A,FALSE,"L";#N/A,#N/A,FALSE,"M";#N/A,#N/A,FALSE,"N";#N/A,#N/A,FALSE,"O"}</definedName>
    <definedName name="квефі" localSheetId="47" hidden="1">{#N/A,#N/A,FALSE,"I";#N/A,#N/A,FALSE,"J";#N/A,#N/A,FALSE,"K";#N/A,#N/A,FALSE,"L";#N/A,#N/A,FALSE,"M";#N/A,#N/A,FALSE,"N";#N/A,#N/A,FALSE,"O"}</definedName>
    <definedName name="квефі" localSheetId="53" hidden="1">{#N/A,#N/A,FALSE,"I";#N/A,#N/A,FALSE,"J";#N/A,#N/A,FALSE,"K";#N/A,#N/A,FALSE,"L";#N/A,#N/A,FALSE,"M";#N/A,#N/A,FALSE,"N";#N/A,#N/A,FALSE,"O"}</definedName>
    <definedName name="квефі" localSheetId="54" hidden="1">{#N/A,#N/A,FALSE,"I";#N/A,#N/A,FALSE,"J";#N/A,#N/A,FALSE,"K";#N/A,#N/A,FALSE,"L";#N/A,#N/A,FALSE,"M";#N/A,#N/A,FALSE,"N";#N/A,#N/A,FALSE,"O"}</definedName>
    <definedName name="квефі" localSheetId="55" hidden="1">{#N/A,#N/A,FALSE,"I";#N/A,#N/A,FALSE,"J";#N/A,#N/A,FALSE,"K";#N/A,#N/A,FALSE,"L";#N/A,#N/A,FALSE,"M";#N/A,#N/A,FALSE,"N";#N/A,#N/A,FALSE,"O"}</definedName>
    <definedName name="квефі" localSheetId="56" hidden="1">{#N/A,#N/A,FALSE,"I";#N/A,#N/A,FALSE,"J";#N/A,#N/A,FALSE,"K";#N/A,#N/A,FALSE,"L";#N/A,#N/A,FALSE,"M";#N/A,#N/A,FALSE,"N";#N/A,#N/A,FALSE,"O"}</definedName>
    <definedName name="квефі" localSheetId="57" hidden="1">{#N/A,#N/A,FALSE,"I";#N/A,#N/A,FALSE,"J";#N/A,#N/A,FALSE,"K";#N/A,#N/A,FALSE,"L";#N/A,#N/A,FALSE,"M";#N/A,#N/A,FALSE,"N";#N/A,#N/A,FALSE,"O"}</definedName>
    <definedName name="квефі" localSheetId="58" hidden="1">{#N/A,#N/A,FALSE,"I";#N/A,#N/A,FALSE,"J";#N/A,#N/A,FALSE,"K";#N/A,#N/A,FALSE,"L";#N/A,#N/A,FALSE,"M";#N/A,#N/A,FALSE,"N";#N/A,#N/A,FALSE,"O"}</definedName>
    <definedName name="квефі" localSheetId="59" hidden="1">{#N/A,#N/A,FALSE,"I";#N/A,#N/A,FALSE,"J";#N/A,#N/A,FALSE,"K";#N/A,#N/A,FALSE,"L";#N/A,#N/A,FALSE,"M";#N/A,#N/A,FALSE,"N";#N/A,#N/A,FALSE,"O"}</definedName>
    <definedName name="квефі" localSheetId="61" hidden="1">{#N/A,#N/A,FALSE,"I";#N/A,#N/A,FALSE,"J";#N/A,#N/A,FALSE,"K";#N/A,#N/A,FALSE,"L";#N/A,#N/A,FALSE,"M";#N/A,#N/A,FALSE,"N";#N/A,#N/A,FALSE,"O"}</definedName>
    <definedName name="квефі" localSheetId="62" hidden="1">{#N/A,#N/A,FALSE,"I";#N/A,#N/A,FALSE,"J";#N/A,#N/A,FALSE,"K";#N/A,#N/A,FALSE,"L";#N/A,#N/A,FALSE,"M";#N/A,#N/A,FALSE,"N";#N/A,#N/A,FALSE,"O"}</definedName>
    <definedName name="квефі" localSheetId="63" hidden="1">{#N/A,#N/A,FALSE,"I";#N/A,#N/A,FALSE,"J";#N/A,#N/A,FALSE,"K";#N/A,#N/A,FALSE,"L";#N/A,#N/A,FALSE,"M";#N/A,#N/A,FALSE,"N";#N/A,#N/A,FALSE,"O"}</definedName>
    <definedName name="квефі" localSheetId="84" hidden="1">{#N/A,#N/A,FALSE,"I";#N/A,#N/A,FALSE,"J";#N/A,#N/A,FALSE,"K";#N/A,#N/A,FALSE,"L";#N/A,#N/A,FALSE,"M";#N/A,#N/A,FALSE,"N";#N/A,#N/A,FALSE,"O"}</definedName>
    <definedName name="квефі" localSheetId="76" hidden="1">{#N/A,#N/A,FALSE,"I";#N/A,#N/A,FALSE,"J";#N/A,#N/A,FALSE,"K";#N/A,#N/A,FALSE,"L";#N/A,#N/A,FALSE,"M";#N/A,#N/A,FALSE,"N";#N/A,#N/A,FALSE,"O"}</definedName>
    <definedName name="квефі" localSheetId="78" hidden="1">{#N/A,#N/A,FALSE,"I";#N/A,#N/A,FALSE,"J";#N/A,#N/A,FALSE,"K";#N/A,#N/A,FALSE,"L";#N/A,#N/A,FALSE,"M";#N/A,#N/A,FALSE,"N";#N/A,#N/A,FALSE,"O"}</definedName>
    <definedName name="квефі" localSheetId="80" hidden="1">{#N/A,#N/A,FALSE,"I";#N/A,#N/A,FALSE,"J";#N/A,#N/A,FALSE,"K";#N/A,#N/A,FALSE,"L";#N/A,#N/A,FALSE,"M";#N/A,#N/A,FALSE,"N";#N/A,#N/A,FALSE,"O"}</definedName>
    <definedName name="квефі" localSheetId="81" hidden="1">{#N/A,#N/A,FALSE,"I";#N/A,#N/A,FALSE,"J";#N/A,#N/A,FALSE,"K";#N/A,#N/A,FALSE,"L";#N/A,#N/A,FALSE,"M";#N/A,#N/A,FALSE,"N";#N/A,#N/A,FALSE,"O"}</definedName>
    <definedName name="квефі" localSheetId="82" hidden="1">{#N/A,#N/A,FALSE,"I";#N/A,#N/A,FALSE,"J";#N/A,#N/A,FALSE,"K";#N/A,#N/A,FALSE,"L";#N/A,#N/A,FALSE,"M";#N/A,#N/A,FALSE,"N";#N/A,#N/A,FALSE,"O"}</definedName>
    <definedName name="квефі" localSheetId="83" hidden="1">{#N/A,#N/A,FALSE,"I";#N/A,#N/A,FALSE,"J";#N/A,#N/A,FALSE,"K";#N/A,#N/A,FALSE,"L";#N/A,#N/A,FALSE,"M";#N/A,#N/A,FALSE,"N";#N/A,#N/A,FALSE,"O"}</definedName>
    <definedName name="квефі" localSheetId="86" hidden="1">{#N/A,#N/A,FALSE,"I";#N/A,#N/A,FALSE,"J";#N/A,#N/A,FALSE,"K";#N/A,#N/A,FALSE,"L";#N/A,#N/A,FALSE,"M";#N/A,#N/A,FALSE,"N";#N/A,#N/A,FALSE,"O"}</definedName>
    <definedName name="квефі" localSheetId="95" hidden="1">{#N/A,#N/A,FALSE,"I";#N/A,#N/A,FALSE,"J";#N/A,#N/A,FALSE,"K";#N/A,#N/A,FALSE,"L";#N/A,#N/A,FALSE,"M";#N/A,#N/A,FALSE,"N";#N/A,#N/A,FALSE,"O"}</definedName>
    <definedName name="квефі" localSheetId="96" hidden="1">{#N/A,#N/A,FALSE,"I";#N/A,#N/A,FALSE,"J";#N/A,#N/A,FALSE,"K";#N/A,#N/A,FALSE,"L";#N/A,#N/A,FALSE,"M";#N/A,#N/A,FALSE,"N";#N/A,#N/A,FALSE,"O"}</definedName>
    <definedName name="квефі" localSheetId="100" hidden="1">{#N/A,#N/A,FALSE,"I";#N/A,#N/A,FALSE,"J";#N/A,#N/A,FALSE,"K";#N/A,#N/A,FALSE,"L";#N/A,#N/A,FALSE,"M";#N/A,#N/A,FALSE,"N";#N/A,#N/A,FALSE,"O"}</definedName>
    <definedName name="квефі" localSheetId="102" hidden="1">{#N/A,#N/A,FALSE,"I";#N/A,#N/A,FALSE,"J";#N/A,#N/A,FALSE,"K";#N/A,#N/A,FALSE,"L";#N/A,#N/A,FALSE,"M";#N/A,#N/A,FALSE,"N";#N/A,#N/A,FALSE,"O"}</definedName>
    <definedName name="квефі" localSheetId="103" hidden="1">{#N/A,#N/A,FALSE,"I";#N/A,#N/A,FALSE,"J";#N/A,#N/A,FALSE,"K";#N/A,#N/A,FALSE,"L";#N/A,#N/A,FALSE,"M";#N/A,#N/A,FALSE,"N";#N/A,#N/A,FALSE,"O"}</definedName>
    <definedName name="квефі" localSheetId="104" hidden="1">{#N/A,#N/A,FALSE,"I";#N/A,#N/A,FALSE,"J";#N/A,#N/A,FALSE,"K";#N/A,#N/A,FALSE,"L";#N/A,#N/A,FALSE,"M";#N/A,#N/A,FALSE,"N";#N/A,#N/A,FALSE,"O"}</definedName>
    <definedName name="квефі" localSheetId="18" hidden="1">{#N/A,#N/A,FALSE,"I";#N/A,#N/A,FALSE,"J";#N/A,#N/A,FALSE,"K";#N/A,#N/A,FALSE,"L";#N/A,#N/A,FALSE,"M";#N/A,#N/A,FALSE,"N";#N/A,#N/A,FALSE,"O"}</definedName>
    <definedName name="квефі" localSheetId="19" hidden="1">{#N/A,#N/A,FALSE,"I";#N/A,#N/A,FALSE,"J";#N/A,#N/A,FALSE,"K";#N/A,#N/A,FALSE,"L";#N/A,#N/A,FALSE,"M";#N/A,#N/A,FALSE,"N";#N/A,#N/A,FALSE,"O"}</definedName>
    <definedName name="квефі" localSheetId="74"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35" hidden="1">{#N/A,#N/A,FALSE,"I";#N/A,#N/A,FALSE,"J";#N/A,#N/A,FALSE,"K";#N/A,#N/A,FALSE,"L";#N/A,#N/A,FALSE,"M";#N/A,#N/A,FALSE,"N";#N/A,#N/A,FALSE,"O"}</definedName>
    <definedName name="квефі_1" localSheetId="36" hidden="1">{#N/A,#N/A,FALSE,"I";#N/A,#N/A,FALSE,"J";#N/A,#N/A,FALSE,"K";#N/A,#N/A,FALSE,"L";#N/A,#N/A,FALSE,"M";#N/A,#N/A,FALSE,"N";#N/A,#N/A,FALSE,"O"}</definedName>
    <definedName name="квефі_1" localSheetId="37" hidden="1">{#N/A,#N/A,FALSE,"I";#N/A,#N/A,FALSE,"J";#N/A,#N/A,FALSE,"K";#N/A,#N/A,FALSE,"L";#N/A,#N/A,FALSE,"M";#N/A,#N/A,FALSE,"N";#N/A,#N/A,FALSE,"O"}</definedName>
    <definedName name="квефі_1" localSheetId="38" hidden="1">{#N/A,#N/A,FALSE,"I";#N/A,#N/A,FALSE,"J";#N/A,#N/A,FALSE,"K";#N/A,#N/A,FALSE,"L";#N/A,#N/A,FALSE,"M";#N/A,#N/A,FALSE,"N";#N/A,#N/A,FALSE,"O"}</definedName>
    <definedName name="квефі_1" localSheetId="39" hidden="1">{#N/A,#N/A,FALSE,"I";#N/A,#N/A,FALSE,"J";#N/A,#N/A,FALSE,"K";#N/A,#N/A,FALSE,"L";#N/A,#N/A,FALSE,"M";#N/A,#N/A,FALSE,"N";#N/A,#N/A,FALSE,"O"}</definedName>
    <definedName name="квефі_1" localSheetId="40" hidden="1">{#N/A,#N/A,FALSE,"I";#N/A,#N/A,FALSE,"J";#N/A,#N/A,FALSE,"K";#N/A,#N/A,FALSE,"L";#N/A,#N/A,FALSE,"M";#N/A,#N/A,FALSE,"N";#N/A,#N/A,FALSE,"O"}</definedName>
    <definedName name="квефі_1" localSheetId="41" hidden="1">{#N/A,#N/A,FALSE,"I";#N/A,#N/A,FALSE,"J";#N/A,#N/A,FALSE,"K";#N/A,#N/A,FALSE,"L";#N/A,#N/A,FALSE,"M";#N/A,#N/A,FALSE,"N";#N/A,#N/A,FALSE,"O"}</definedName>
    <definedName name="квефі_1" localSheetId="42" hidden="1">{#N/A,#N/A,FALSE,"I";#N/A,#N/A,FALSE,"J";#N/A,#N/A,FALSE,"K";#N/A,#N/A,FALSE,"L";#N/A,#N/A,FALSE,"M";#N/A,#N/A,FALSE,"N";#N/A,#N/A,FALSE,"O"}</definedName>
    <definedName name="квефі_1" localSheetId="47" hidden="1">{#N/A,#N/A,FALSE,"I";#N/A,#N/A,FALSE,"J";#N/A,#N/A,FALSE,"K";#N/A,#N/A,FALSE,"L";#N/A,#N/A,FALSE,"M";#N/A,#N/A,FALSE,"N";#N/A,#N/A,FALSE,"O"}</definedName>
    <definedName name="квефі_1" localSheetId="53" hidden="1">{#N/A,#N/A,FALSE,"I";#N/A,#N/A,FALSE,"J";#N/A,#N/A,FALSE,"K";#N/A,#N/A,FALSE,"L";#N/A,#N/A,FALSE,"M";#N/A,#N/A,FALSE,"N";#N/A,#N/A,FALSE,"O"}</definedName>
    <definedName name="квефі_1" localSheetId="81" hidden="1">{#N/A,#N/A,FALSE,"I";#N/A,#N/A,FALSE,"J";#N/A,#N/A,FALSE,"K";#N/A,#N/A,FALSE,"L";#N/A,#N/A,FALSE,"M";#N/A,#N/A,FALSE,"N";#N/A,#N/A,FALSE,"O"}</definedName>
    <definedName name="квефі_1" localSheetId="96" hidden="1">{#N/A,#N/A,FALSE,"I";#N/A,#N/A,FALSE,"J";#N/A,#N/A,FALSE,"K";#N/A,#N/A,FALSE,"L";#N/A,#N/A,FALSE,"M";#N/A,#N/A,FALSE,"N";#N/A,#N/A,FALSE,"O"}</definedName>
    <definedName name="квефі_1" localSheetId="100" hidden="1">{#N/A,#N/A,FALSE,"I";#N/A,#N/A,FALSE,"J";#N/A,#N/A,FALSE,"K";#N/A,#N/A,FALSE,"L";#N/A,#N/A,FALSE,"M";#N/A,#N/A,FALSE,"N";#N/A,#N/A,FALSE,"O"}</definedName>
    <definedName name="квефі_1" localSheetId="103" hidden="1">{#N/A,#N/A,FALSE,"I";#N/A,#N/A,FALSE,"J";#N/A,#N/A,FALSE,"K";#N/A,#N/A,FALSE,"L";#N/A,#N/A,FALSE,"M";#N/A,#N/A,FALSE,"N";#N/A,#N/A,FALSE,"O"}</definedName>
    <definedName name="квефі_1" localSheetId="74"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35" hidden="1">{#N/A,#N/A,FALSE,"I";#N/A,#N/A,FALSE,"J";#N/A,#N/A,FALSE,"K";#N/A,#N/A,FALSE,"L";#N/A,#N/A,FALSE,"M";#N/A,#N/A,FALSE,"N";#N/A,#N/A,FALSE,"O"}</definedName>
    <definedName name="квефі_2" localSheetId="36" hidden="1">{#N/A,#N/A,FALSE,"I";#N/A,#N/A,FALSE,"J";#N/A,#N/A,FALSE,"K";#N/A,#N/A,FALSE,"L";#N/A,#N/A,FALSE,"M";#N/A,#N/A,FALSE,"N";#N/A,#N/A,FALSE,"O"}</definedName>
    <definedName name="квефі_2" localSheetId="37" hidden="1">{#N/A,#N/A,FALSE,"I";#N/A,#N/A,FALSE,"J";#N/A,#N/A,FALSE,"K";#N/A,#N/A,FALSE,"L";#N/A,#N/A,FALSE,"M";#N/A,#N/A,FALSE,"N";#N/A,#N/A,FALSE,"O"}</definedName>
    <definedName name="квефі_2" localSheetId="38" hidden="1">{#N/A,#N/A,FALSE,"I";#N/A,#N/A,FALSE,"J";#N/A,#N/A,FALSE,"K";#N/A,#N/A,FALSE,"L";#N/A,#N/A,FALSE,"M";#N/A,#N/A,FALSE,"N";#N/A,#N/A,FALSE,"O"}</definedName>
    <definedName name="квефі_2" localSheetId="39" hidden="1">{#N/A,#N/A,FALSE,"I";#N/A,#N/A,FALSE,"J";#N/A,#N/A,FALSE,"K";#N/A,#N/A,FALSE,"L";#N/A,#N/A,FALSE,"M";#N/A,#N/A,FALSE,"N";#N/A,#N/A,FALSE,"O"}</definedName>
    <definedName name="квефі_2" localSheetId="40" hidden="1">{#N/A,#N/A,FALSE,"I";#N/A,#N/A,FALSE,"J";#N/A,#N/A,FALSE,"K";#N/A,#N/A,FALSE,"L";#N/A,#N/A,FALSE,"M";#N/A,#N/A,FALSE,"N";#N/A,#N/A,FALSE,"O"}</definedName>
    <definedName name="квефі_2" localSheetId="41" hidden="1">{#N/A,#N/A,FALSE,"I";#N/A,#N/A,FALSE,"J";#N/A,#N/A,FALSE,"K";#N/A,#N/A,FALSE,"L";#N/A,#N/A,FALSE,"M";#N/A,#N/A,FALSE,"N";#N/A,#N/A,FALSE,"O"}</definedName>
    <definedName name="квефі_2" localSheetId="42" hidden="1">{#N/A,#N/A,FALSE,"I";#N/A,#N/A,FALSE,"J";#N/A,#N/A,FALSE,"K";#N/A,#N/A,FALSE,"L";#N/A,#N/A,FALSE,"M";#N/A,#N/A,FALSE,"N";#N/A,#N/A,FALSE,"O"}</definedName>
    <definedName name="квефі_2" localSheetId="47" hidden="1">{#N/A,#N/A,FALSE,"I";#N/A,#N/A,FALSE,"J";#N/A,#N/A,FALSE,"K";#N/A,#N/A,FALSE,"L";#N/A,#N/A,FALSE,"M";#N/A,#N/A,FALSE,"N";#N/A,#N/A,FALSE,"O"}</definedName>
    <definedName name="квефі_2" localSheetId="53" hidden="1">{#N/A,#N/A,FALSE,"I";#N/A,#N/A,FALSE,"J";#N/A,#N/A,FALSE,"K";#N/A,#N/A,FALSE,"L";#N/A,#N/A,FALSE,"M";#N/A,#N/A,FALSE,"N";#N/A,#N/A,FALSE,"O"}</definedName>
    <definedName name="квефі_2" localSheetId="81" hidden="1">{#N/A,#N/A,FALSE,"I";#N/A,#N/A,FALSE,"J";#N/A,#N/A,FALSE,"K";#N/A,#N/A,FALSE,"L";#N/A,#N/A,FALSE,"M";#N/A,#N/A,FALSE,"N";#N/A,#N/A,FALSE,"O"}</definedName>
    <definedName name="квефі_2" localSheetId="96" hidden="1">{#N/A,#N/A,FALSE,"I";#N/A,#N/A,FALSE,"J";#N/A,#N/A,FALSE,"K";#N/A,#N/A,FALSE,"L";#N/A,#N/A,FALSE,"M";#N/A,#N/A,FALSE,"N";#N/A,#N/A,FALSE,"O"}</definedName>
    <definedName name="квефі_2" localSheetId="100" hidden="1">{#N/A,#N/A,FALSE,"I";#N/A,#N/A,FALSE,"J";#N/A,#N/A,FALSE,"K";#N/A,#N/A,FALSE,"L";#N/A,#N/A,FALSE,"M";#N/A,#N/A,FALSE,"N";#N/A,#N/A,FALSE,"O"}</definedName>
    <definedName name="квефі_2" localSheetId="103" hidden="1">{#N/A,#N/A,FALSE,"I";#N/A,#N/A,FALSE,"J";#N/A,#N/A,FALSE,"K";#N/A,#N/A,FALSE,"L";#N/A,#N/A,FALSE,"M";#N/A,#N/A,FALSE,"N";#N/A,#N/A,FALSE,"O"}</definedName>
    <definedName name="квефі_2" localSheetId="74"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35" hidden="1">{#N/A,#N/A,FALSE,"т17-1банки (2)"}</definedName>
    <definedName name="квітень" localSheetId="36" hidden="1">{#N/A,#N/A,FALSE,"т17-1банки (2)"}</definedName>
    <definedName name="квітень" localSheetId="37" hidden="1">{#N/A,#N/A,FALSE,"т17-1банки (2)"}</definedName>
    <definedName name="квітень" localSheetId="38" hidden="1">{#N/A,#N/A,FALSE,"т17-1банки (2)"}</definedName>
    <definedName name="квітень" localSheetId="39" hidden="1">{#N/A,#N/A,FALSE,"т17-1банки (2)"}</definedName>
    <definedName name="квітень" localSheetId="40" hidden="1">{#N/A,#N/A,FALSE,"т17-1банки (2)"}</definedName>
    <definedName name="квітень" localSheetId="41" hidden="1">{#N/A,#N/A,FALSE,"т17-1банки (2)"}</definedName>
    <definedName name="квітень" localSheetId="42" hidden="1">{#N/A,#N/A,FALSE,"т17-1банки (2)"}</definedName>
    <definedName name="квітень" localSheetId="47" hidden="1">{#N/A,#N/A,FALSE,"т17-1банки (2)"}</definedName>
    <definedName name="квітень" localSheetId="53" hidden="1">{#N/A,#N/A,FALSE,"т17-1банки (2)"}</definedName>
    <definedName name="квітень" localSheetId="84" hidden="1">{#N/A,#N/A,FALSE,"т17-1банки (2)"}</definedName>
    <definedName name="квітень" localSheetId="85" hidden="1">{#N/A,#N/A,FALSE,"т17-1банки (2)"}</definedName>
    <definedName name="квітень" localSheetId="76" hidden="1">{#N/A,#N/A,FALSE,"т17-1банки (2)"}</definedName>
    <definedName name="квітень" localSheetId="80" hidden="1">{#N/A,#N/A,FALSE,"т17-1банки (2)"}</definedName>
    <definedName name="квітень" localSheetId="81" hidden="1">{#N/A,#N/A,FALSE,"т17-1банки (2)"}</definedName>
    <definedName name="квітень" localSheetId="82" hidden="1">{#N/A,#N/A,FALSE,"т17-1банки (2)"}</definedName>
    <definedName name="квітень" localSheetId="83" hidden="1">{#N/A,#N/A,FALSE,"т17-1банки (2)"}</definedName>
    <definedName name="квітень" localSheetId="86" hidden="1">{#N/A,#N/A,FALSE,"т17-1банки (2)"}</definedName>
    <definedName name="квітень" localSheetId="95" hidden="1">{#N/A,#N/A,FALSE,"т17-1банки (2)"}</definedName>
    <definedName name="квітень" localSheetId="96" hidden="1">{#N/A,#N/A,FALSE,"т17-1банки (2)"}</definedName>
    <definedName name="квітень" localSheetId="100" hidden="1">{#N/A,#N/A,FALSE,"т17-1банки (2)"}</definedName>
    <definedName name="квітень" localSheetId="102" hidden="1">{#N/A,#N/A,FALSE,"т17-1банки (2)"}</definedName>
    <definedName name="квітень" localSheetId="103" hidden="1">{#N/A,#N/A,FALSE,"т17-1банки (2)"}</definedName>
    <definedName name="квітень" localSheetId="104" hidden="1">{#N/A,#N/A,FALSE,"т17-1банки (2)"}</definedName>
    <definedName name="квітень" localSheetId="105" hidden="1">{#N/A,#N/A,FALSE,"т17-1банки (2)"}</definedName>
    <definedName name="квітень" localSheetId="18" hidden="1">{#N/A,#N/A,FALSE,"т17-1банки (2)"}</definedName>
    <definedName name="квітень" localSheetId="19" hidden="1">{#N/A,#N/A,FALSE,"т17-1банки (2)"}</definedName>
    <definedName name="квітень" localSheetId="74" hidden="1">{#N/A,#N/A,FALSE,"т17-1банки (2)"}</definedName>
    <definedName name="квітень" hidden="1">{#N/A,#N/A,FALSE,"т17-1банки (2)"}</definedName>
    <definedName name="кгккг" localSheetId="1" hidden="1">{#N/A,#N/A,FALSE,"Лист4"}</definedName>
    <definedName name="кгккг" localSheetId="35" hidden="1">{#N/A,#N/A,FALSE,"Лист4"}</definedName>
    <definedName name="кгккг" localSheetId="36" hidden="1">{#N/A,#N/A,FALSE,"Лист4"}</definedName>
    <definedName name="кгккг" localSheetId="37" hidden="1">{#N/A,#N/A,FALSE,"Лист4"}</definedName>
    <definedName name="кгккг" localSheetId="38" hidden="1">{#N/A,#N/A,FALSE,"Лист4"}</definedName>
    <definedName name="кгккг" localSheetId="39" hidden="1">{#N/A,#N/A,FALSE,"Лист4"}</definedName>
    <definedName name="кгккг" localSheetId="40" hidden="1">{#N/A,#N/A,FALSE,"Лист4"}</definedName>
    <definedName name="кгккг" localSheetId="41" hidden="1">{#N/A,#N/A,FALSE,"Лист4"}</definedName>
    <definedName name="кгккг" localSheetId="42" hidden="1">{#N/A,#N/A,FALSE,"Лист4"}</definedName>
    <definedName name="кгккг" localSheetId="47" hidden="1">{#N/A,#N/A,FALSE,"Лист4"}</definedName>
    <definedName name="кгккг" localSheetId="53" hidden="1">{#N/A,#N/A,FALSE,"Лист4"}</definedName>
    <definedName name="кгккг" localSheetId="84" hidden="1">{#N/A,#N/A,FALSE,"Лист4"}</definedName>
    <definedName name="кгккг" localSheetId="85" hidden="1">{#N/A,#N/A,FALSE,"Лист4"}</definedName>
    <definedName name="кгккг" localSheetId="76" hidden="1">{#N/A,#N/A,FALSE,"Лист4"}</definedName>
    <definedName name="кгккг" localSheetId="80" hidden="1">{#N/A,#N/A,FALSE,"Лист4"}</definedName>
    <definedName name="кгккг" localSheetId="81" hidden="1">{#N/A,#N/A,FALSE,"Лист4"}</definedName>
    <definedName name="кгккг" localSheetId="82" hidden="1">{#N/A,#N/A,FALSE,"Лист4"}</definedName>
    <definedName name="кгккг" localSheetId="83" hidden="1">{#N/A,#N/A,FALSE,"Лист4"}</definedName>
    <definedName name="кгккг" localSheetId="86" hidden="1">{#N/A,#N/A,FALSE,"Лист4"}</definedName>
    <definedName name="кгккг" localSheetId="95" hidden="1">{#N/A,#N/A,FALSE,"Лист4"}</definedName>
    <definedName name="кгккг" localSheetId="96" hidden="1">{#N/A,#N/A,FALSE,"Лист4"}</definedName>
    <definedName name="кгккг" localSheetId="100" hidden="1">{#N/A,#N/A,FALSE,"Лист4"}</definedName>
    <definedName name="кгккг" localSheetId="102" hidden="1">{#N/A,#N/A,FALSE,"Лист4"}</definedName>
    <definedName name="кгккг" localSheetId="103" hidden="1">{#N/A,#N/A,FALSE,"Лист4"}</definedName>
    <definedName name="кгккг" localSheetId="104" hidden="1">{#N/A,#N/A,FALSE,"Лист4"}</definedName>
    <definedName name="кгккг" localSheetId="105" hidden="1">{#N/A,#N/A,FALSE,"Лист4"}</definedName>
    <definedName name="кгккг" localSheetId="18" hidden="1">{#N/A,#N/A,FALSE,"Лист4"}</definedName>
    <definedName name="кгккг" localSheetId="19" hidden="1">{#N/A,#N/A,FALSE,"Лист4"}</definedName>
    <definedName name="кгккг" localSheetId="74" hidden="1">{#N/A,#N/A,FALSE,"Лист4"}</definedName>
    <definedName name="кгккг" hidden="1">{#N/A,#N/A,FALSE,"Лист4"}</definedName>
    <definedName name="кгкккк" localSheetId="1" hidden="1">{#N/A,#N/A,FALSE,"Лист4"}</definedName>
    <definedName name="кгкккк" localSheetId="35" hidden="1">{#N/A,#N/A,FALSE,"Лист4"}</definedName>
    <definedName name="кгкккк" localSheetId="36" hidden="1">{#N/A,#N/A,FALSE,"Лист4"}</definedName>
    <definedName name="кгкккк" localSheetId="37" hidden="1">{#N/A,#N/A,FALSE,"Лист4"}</definedName>
    <definedName name="кгкккк" localSheetId="38" hidden="1">{#N/A,#N/A,FALSE,"Лист4"}</definedName>
    <definedName name="кгкккк" localSheetId="39" hidden="1">{#N/A,#N/A,FALSE,"Лист4"}</definedName>
    <definedName name="кгкккк" localSheetId="40" hidden="1">{#N/A,#N/A,FALSE,"Лист4"}</definedName>
    <definedName name="кгкккк" localSheetId="41" hidden="1">{#N/A,#N/A,FALSE,"Лист4"}</definedName>
    <definedName name="кгкккк" localSheetId="42" hidden="1">{#N/A,#N/A,FALSE,"Лист4"}</definedName>
    <definedName name="кгкккк" localSheetId="47" hidden="1">{#N/A,#N/A,FALSE,"Лист4"}</definedName>
    <definedName name="кгкккк" localSheetId="53" hidden="1">{#N/A,#N/A,FALSE,"Лист4"}</definedName>
    <definedName name="кгкккк" localSheetId="84" hidden="1">{#N/A,#N/A,FALSE,"Лист4"}</definedName>
    <definedName name="кгкккк" localSheetId="85" hidden="1">{#N/A,#N/A,FALSE,"Лист4"}</definedName>
    <definedName name="кгкккк" localSheetId="76" hidden="1">{#N/A,#N/A,FALSE,"Лист4"}</definedName>
    <definedName name="кгкккк" localSheetId="80" hidden="1">{#N/A,#N/A,FALSE,"Лист4"}</definedName>
    <definedName name="кгкккк" localSheetId="81" hidden="1">{#N/A,#N/A,FALSE,"Лист4"}</definedName>
    <definedName name="кгкккк" localSheetId="82" hidden="1">{#N/A,#N/A,FALSE,"Лист4"}</definedName>
    <definedName name="кгкккк" localSheetId="83" hidden="1">{#N/A,#N/A,FALSE,"Лист4"}</definedName>
    <definedName name="кгкккк" localSheetId="86" hidden="1">{#N/A,#N/A,FALSE,"Лист4"}</definedName>
    <definedName name="кгкккк" localSheetId="95" hidden="1">{#N/A,#N/A,FALSE,"Лист4"}</definedName>
    <definedName name="кгкккк" localSheetId="96" hidden="1">{#N/A,#N/A,FALSE,"Лист4"}</definedName>
    <definedName name="кгкккк" localSheetId="100" hidden="1">{#N/A,#N/A,FALSE,"Лист4"}</definedName>
    <definedName name="кгкккк" localSheetId="102" hidden="1">{#N/A,#N/A,FALSE,"Лист4"}</definedName>
    <definedName name="кгкккк" localSheetId="103" hidden="1">{#N/A,#N/A,FALSE,"Лист4"}</definedName>
    <definedName name="кгкккк" localSheetId="104" hidden="1">{#N/A,#N/A,FALSE,"Лист4"}</definedName>
    <definedName name="кгкккк" localSheetId="105" hidden="1">{#N/A,#N/A,FALSE,"Лист4"}</definedName>
    <definedName name="кгкккк" localSheetId="18" hidden="1">{#N/A,#N/A,FALSE,"Лист4"}</definedName>
    <definedName name="кгкккк" localSheetId="19" hidden="1">{#N/A,#N/A,FALSE,"Лист4"}</definedName>
    <definedName name="кгкккк" localSheetId="74" hidden="1">{#N/A,#N/A,FALSE,"Лист4"}</definedName>
    <definedName name="кгкккк" hidden="1">{#N/A,#N/A,FALSE,"Лист4"}</definedName>
    <definedName name="ке" localSheetId="1" hidden="1">{#N/A,#N/A,FALSE,"т17-1банки (2)"}</definedName>
    <definedName name="ке" localSheetId="35" hidden="1">{#N/A,#N/A,FALSE,"т17-1банки (2)"}</definedName>
    <definedName name="ке" localSheetId="36" hidden="1">{#N/A,#N/A,FALSE,"т17-1банки (2)"}</definedName>
    <definedName name="ке" localSheetId="37" hidden="1">{#N/A,#N/A,FALSE,"т17-1банки (2)"}</definedName>
    <definedName name="ке" localSheetId="38" hidden="1">{#N/A,#N/A,FALSE,"т17-1банки (2)"}</definedName>
    <definedName name="ке" localSheetId="39" hidden="1">{#N/A,#N/A,FALSE,"т17-1банки (2)"}</definedName>
    <definedName name="ке" localSheetId="40" hidden="1">{#N/A,#N/A,FALSE,"т17-1банки (2)"}</definedName>
    <definedName name="ке" localSheetId="41" hidden="1">{#N/A,#N/A,FALSE,"т17-1банки (2)"}</definedName>
    <definedName name="ке" localSheetId="42" hidden="1">{#N/A,#N/A,FALSE,"т17-1банки (2)"}</definedName>
    <definedName name="ке" localSheetId="47" hidden="1">{#N/A,#N/A,FALSE,"т17-1банки (2)"}</definedName>
    <definedName name="ке" localSheetId="53" hidden="1">{#N/A,#N/A,FALSE,"т17-1банки (2)"}</definedName>
    <definedName name="ке" localSheetId="84" hidden="1">{#N/A,#N/A,FALSE,"т17-1банки (2)"}</definedName>
    <definedName name="ке" localSheetId="85" hidden="1">{#N/A,#N/A,FALSE,"т17-1банки (2)"}</definedName>
    <definedName name="ке" localSheetId="76" hidden="1">{#N/A,#N/A,FALSE,"т17-1банки (2)"}</definedName>
    <definedName name="ке" localSheetId="80" hidden="1">{#N/A,#N/A,FALSE,"т17-1банки (2)"}</definedName>
    <definedName name="ке" localSheetId="81" hidden="1">{#N/A,#N/A,FALSE,"т17-1банки (2)"}</definedName>
    <definedName name="ке" localSheetId="82" hidden="1">{#N/A,#N/A,FALSE,"т17-1банки (2)"}</definedName>
    <definedName name="ке" localSheetId="83" hidden="1">{#N/A,#N/A,FALSE,"т17-1банки (2)"}</definedName>
    <definedName name="ке" localSheetId="86" hidden="1">{#N/A,#N/A,FALSE,"т17-1банки (2)"}</definedName>
    <definedName name="ке" localSheetId="95" hidden="1">{#N/A,#N/A,FALSE,"т17-1банки (2)"}</definedName>
    <definedName name="ке" localSheetId="96" hidden="1">{#N/A,#N/A,FALSE,"т17-1банки (2)"}</definedName>
    <definedName name="ке" localSheetId="100" hidden="1">{#N/A,#N/A,FALSE,"т17-1банки (2)"}</definedName>
    <definedName name="ке" localSheetId="102" hidden="1">{#N/A,#N/A,FALSE,"т17-1банки (2)"}</definedName>
    <definedName name="ке" localSheetId="103" hidden="1">{#N/A,#N/A,FALSE,"т17-1банки (2)"}</definedName>
    <definedName name="ке" localSheetId="104" hidden="1">{#N/A,#N/A,FALSE,"т17-1банки (2)"}</definedName>
    <definedName name="ке" localSheetId="105" hidden="1">{#N/A,#N/A,FALSE,"т17-1банки (2)"}</definedName>
    <definedName name="ке" localSheetId="18" hidden="1">{#N/A,#N/A,FALSE,"т17-1банки (2)"}</definedName>
    <definedName name="ке" localSheetId="19" hidden="1">{#N/A,#N/A,FALSE,"т17-1банки (2)"}</definedName>
    <definedName name="ке" localSheetId="74" hidden="1">{#N/A,#N/A,FALSE,"т17-1банки (2)"}</definedName>
    <definedName name="ке" hidden="1">{#N/A,#N/A,FALSE,"т17-1банки (2)"}</definedName>
    <definedName name="кеуц" localSheetId="1" hidden="1">{#N/A,#N/A,FALSE,"Лист4"}</definedName>
    <definedName name="кеуц" localSheetId="35" hidden="1">{#N/A,#N/A,FALSE,"Лист4"}</definedName>
    <definedName name="кеуц" localSheetId="36" hidden="1">{#N/A,#N/A,FALSE,"Лист4"}</definedName>
    <definedName name="кеуц" localSheetId="37" hidden="1">{#N/A,#N/A,FALSE,"Лист4"}</definedName>
    <definedName name="кеуц" localSheetId="38" hidden="1">{#N/A,#N/A,FALSE,"Лист4"}</definedName>
    <definedName name="кеуц" localSheetId="39" hidden="1">{#N/A,#N/A,FALSE,"Лист4"}</definedName>
    <definedName name="кеуц" localSheetId="40" hidden="1">{#N/A,#N/A,FALSE,"Лист4"}</definedName>
    <definedName name="кеуц" localSheetId="41" hidden="1">{#N/A,#N/A,FALSE,"Лист4"}</definedName>
    <definedName name="кеуц" localSheetId="42" hidden="1">{#N/A,#N/A,FALSE,"Лист4"}</definedName>
    <definedName name="кеуц" localSheetId="47" hidden="1">{#N/A,#N/A,FALSE,"Лист4"}</definedName>
    <definedName name="кеуц" localSheetId="53" hidden="1">{#N/A,#N/A,FALSE,"Лист4"}</definedName>
    <definedName name="кеуц" localSheetId="84" hidden="1">{#N/A,#N/A,FALSE,"Лист4"}</definedName>
    <definedName name="кеуц" localSheetId="85" hidden="1">{#N/A,#N/A,FALSE,"Лист4"}</definedName>
    <definedName name="кеуц" localSheetId="76" hidden="1">{#N/A,#N/A,FALSE,"Лист4"}</definedName>
    <definedName name="кеуц" localSheetId="80" hidden="1">{#N/A,#N/A,FALSE,"Лист4"}</definedName>
    <definedName name="кеуц" localSheetId="81" hidden="1">{#N/A,#N/A,FALSE,"Лист4"}</definedName>
    <definedName name="кеуц" localSheetId="82" hidden="1">{#N/A,#N/A,FALSE,"Лист4"}</definedName>
    <definedName name="кеуц" localSheetId="83" hidden="1">{#N/A,#N/A,FALSE,"Лист4"}</definedName>
    <definedName name="кеуц" localSheetId="86" hidden="1">{#N/A,#N/A,FALSE,"Лист4"}</definedName>
    <definedName name="кеуц" localSheetId="95" hidden="1">{#N/A,#N/A,FALSE,"Лист4"}</definedName>
    <definedName name="кеуц" localSheetId="96" hidden="1">{#N/A,#N/A,FALSE,"Лист4"}</definedName>
    <definedName name="кеуц" localSheetId="100" hidden="1">{#N/A,#N/A,FALSE,"Лист4"}</definedName>
    <definedName name="кеуц" localSheetId="102" hidden="1">{#N/A,#N/A,FALSE,"Лист4"}</definedName>
    <definedName name="кеуц" localSheetId="103" hidden="1">{#N/A,#N/A,FALSE,"Лист4"}</definedName>
    <definedName name="кеуц" localSheetId="104" hidden="1">{#N/A,#N/A,FALSE,"Лист4"}</definedName>
    <definedName name="кеуц" localSheetId="105" hidden="1">{#N/A,#N/A,FALSE,"Лист4"}</definedName>
    <definedName name="кеуц" localSheetId="18" hidden="1">{#N/A,#N/A,FALSE,"Лист4"}</definedName>
    <definedName name="кеуц" localSheetId="19" hidden="1">{#N/A,#N/A,FALSE,"Лист4"}</definedName>
    <definedName name="кеуц" localSheetId="74" hidden="1">{#N/A,#N/A,FALSE,"Лист4"}</definedName>
    <definedName name="кеуц" hidden="1">{#N/A,#N/A,FALSE,"Лист4"}</definedName>
    <definedName name="кк" localSheetId="1" hidden="1">{#N/A,#N/A,FALSE,"Лист4"}</definedName>
    <definedName name="кк" localSheetId="35" hidden="1">{#N/A,#N/A,FALSE,"Лист4"}</definedName>
    <definedName name="кк" localSheetId="36" hidden="1">{#N/A,#N/A,FALSE,"Лист4"}</definedName>
    <definedName name="кк" localSheetId="37" hidden="1">{#N/A,#N/A,FALSE,"Лист4"}</definedName>
    <definedName name="кк" localSheetId="38" hidden="1">{#N/A,#N/A,FALSE,"Лист4"}</definedName>
    <definedName name="кк" localSheetId="39" hidden="1">{#N/A,#N/A,FALSE,"Лист4"}</definedName>
    <definedName name="кк" localSheetId="40" hidden="1">{#N/A,#N/A,FALSE,"Лист4"}</definedName>
    <definedName name="кк" localSheetId="41" hidden="1">{#N/A,#N/A,FALSE,"Лист4"}</definedName>
    <definedName name="кк" localSheetId="42" hidden="1">{#N/A,#N/A,FALSE,"Лист4"}</definedName>
    <definedName name="кк" localSheetId="47" hidden="1">{#N/A,#N/A,FALSE,"Лист4"}</definedName>
    <definedName name="кк" localSheetId="53" hidden="1">{#N/A,#N/A,FALSE,"Лист4"}</definedName>
    <definedName name="кк" localSheetId="84" hidden="1">{#N/A,#N/A,FALSE,"Лист4"}</definedName>
    <definedName name="кк" localSheetId="85" hidden="1">{#N/A,#N/A,FALSE,"Лист4"}</definedName>
    <definedName name="кк" localSheetId="76" hidden="1">{#N/A,#N/A,FALSE,"Лист4"}</definedName>
    <definedName name="кк" localSheetId="80" hidden="1">{#N/A,#N/A,FALSE,"Лист4"}</definedName>
    <definedName name="кк" localSheetId="81" hidden="1">{#N/A,#N/A,FALSE,"Лист4"}</definedName>
    <definedName name="кк" localSheetId="82" hidden="1">{#N/A,#N/A,FALSE,"Лист4"}</definedName>
    <definedName name="кк" localSheetId="83" hidden="1">{#N/A,#N/A,FALSE,"Лист4"}</definedName>
    <definedName name="кк" localSheetId="86" hidden="1">{#N/A,#N/A,FALSE,"Лист4"}</definedName>
    <definedName name="кк" localSheetId="95" hidden="1">{#N/A,#N/A,FALSE,"Лист4"}</definedName>
    <definedName name="кк" localSheetId="96" hidden="1">{#N/A,#N/A,FALSE,"Лист4"}</definedName>
    <definedName name="кк" localSheetId="100" hidden="1">{#N/A,#N/A,FALSE,"Лист4"}</definedName>
    <definedName name="кк" localSheetId="102" hidden="1">{#N/A,#N/A,FALSE,"Лист4"}</definedName>
    <definedName name="кк" localSheetId="103" hidden="1">{#N/A,#N/A,FALSE,"Лист4"}</definedName>
    <definedName name="кк" localSheetId="104" hidden="1">{#N/A,#N/A,FALSE,"Лист4"}</definedName>
    <definedName name="кк" localSheetId="105" hidden="1">{#N/A,#N/A,FALSE,"Лист4"}</definedName>
    <definedName name="кк" localSheetId="18" hidden="1">{#N/A,#N/A,FALSE,"Лист4"}</definedName>
    <definedName name="кк" localSheetId="19" hidden="1">{#N/A,#N/A,FALSE,"Лист4"}</definedName>
    <definedName name="кк" localSheetId="74" hidden="1">{#N/A,#N/A,FALSE,"Лист4"}</definedName>
    <definedName name="кк" hidden="1">{#N/A,#N/A,FALSE,"Лист4"}</definedName>
    <definedName name="ккгкг" localSheetId="1" hidden="1">{#N/A,#N/A,FALSE,"Лист4"}</definedName>
    <definedName name="ккгкг" localSheetId="35" hidden="1">{#N/A,#N/A,FALSE,"Лист4"}</definedName>
    <definedName name="ккгкг" localSheetId="36" hidden="1">{#N/A,#N/A,FALSE,"Лист4"}</definedName>
    <definedName name="ккгкг" localSheetId="37" hidden="1">{#N/A,#N/A,FALSE,"Лист4"}</definedName>
    <definedName name="ккгкг" localSheetId="38" hidden="1">{#N/A,#N/A,FALSE,"Лист4"}</definedName>
    <definedName name="ккгкг" localSheetId="39" hidden="1">{#N/A,#N/A,FALSE,"Лист4"}</definedName>
    <definedName name="ккгкг" localSheetId="40" hidden="1">{#N/A,#N/A,FALSE,"Лист4"}</definedName>
    <definedName name="ккгкг" localSheetId="41" hidden="1">{#N/A,#N/A,FALSE,"Лист4"}</definedName>
    <definedName name="ккгкг" localSheetId="42" hidden="1">{#N/A,#N/A,FALSE,"Лист4"}</definedName>
    <definedName name="ккгкг" localSheetId="47" hidden="1">{#N/A,#N/A,FALSE,"Лист4"}</definedName>
    <definedName name="ккгкг" localSheetId="53" hidden="1">{#N/A,#N/A,FALSE,"Лист4"}</definedName>
    <definedName name="ккгкг" localSheetId="84" hidden="1">{#N/A,#N/A,FALSE,"Лист4"}</definedName>
    <definedName name="ккгкг" localSheetId="85" hidden="1">{#N/A,#N/A,FALSE,"Лист4"}</definedName>
    <definedName name="ккгкг" localSheetId="76" hidden="1">{#N/A,#N/A,FALSE,"Лист4"}</definedName>
    <definedName name="ккгкг" localSheetId="80" hidden="1">{#N/A,#N/A,FALSE,"Лист4"}</definedName>
    <definedName name="ккгкг" localSheetId="81" hidden="1">{#N/A,#N/A,FALSE,"Лист4"}</definedName>
    <definedName name="ккгкг" localSheetId="82" hidden="1">{#N/A,#N/A,FALSE,"Лист4"}</definedName>
    <definedName name="ккгкг" localSheetId="83" hidden="1">{#N/A,#N/A,FALSE,"Лист4"}</definedName>
    <definedName name="ккгкг" localSheetId="86" hidden="1">{#N/A,#N/A,FALSE,"Лист4"}</definedName>
    <definedName name="ккгкг" localSheetId="95" hidden="1">{#N/A,#N/A,FALSE,"Лист4"}</definedName>
    <definedName name="ккгкг" localSheetId="96" hidden="1">{#N/A,#N/A,FALSE,"Лист4"}</definedName>
    <definedName name="ккгкг" localSheetId="100" hidden="1">{#N/A,#N/A,FALSE,"Лист4"}</definedName>
    <definedName name="ккгкг" localSheetId="102" hidden="1">{#N/A,#N/A,FALSE,"Лист4"}</definedName>
    <definedName name="ккгкг" localSheetId="103" hidden="1">{#N/A,#N/A,FALSE,"Лист4"}</definedName>
    <definedName name="ккгкг" localSheetId="104" hidden="1">{#N/A,#N/A,FALSE,"Лист4"}</definedName>
    <definedName name="ккгкг" localSheetId="105" hidden="1">{#N/A,#N/A,FALSE,"Лист4"}</definedName>
    <definedName name="ккгкг" localSheetId="18" hidden="1">{#N/A,#N/A,FALSE,"Лист4"}</definedName>
    <definedName name="ккгкг" localSheetId="19" hidden="1">{#N/A,#N/A,FALSE,"Лист4"}</definedName>
    <definedName name="ккгкг" localSheetId="74" hidden="1">{#N/A,#N/A,FALSE,"Лист4"}</definedName>
    <definedName name="ккгкг" hidden="1">{#N/A,#N/A,FALSE,"Лист4"}</definedName>
    <definedName name="ккк" localSheetId="1" hidden="1">{#N/A,#N/A,FALSE,"Лист4"}</definedName>
    <definedName name="ккк" localSheetId="35" hidden="1">{#N/A,#N/A,FALSE,"Лист4"}</definedName>
    <definedName name="ккк" localSheetId="36" hidden="1">{#N/A,#N/A,FALSE,"Лист4"}</definedName>
    <definedName name="ккк" localSheetId="37" hidden="1">{#N/A,#N/A,FALSE,"Лист4"}</definedName>
    <definedName name="ккк" localSheetId="38" hidden="1">{#N/A,#N/A,FALSE,"Лист4"}</definedName>
    <definedName name="ккк" localSheetId="39" hidden="1">{#N/A,#N/A,FALSE,"Лист4"}</definedName>
    <definedName name="ккк" localSheetId="40" hidden="1">{#N/A,#N/A,FALSE,"Лист4"}</definedName>
    <definedName name="ккк" localSheetId="41" hidden="1">{#N/A,#N/A,FALSE,"Лист4"}</definedName>
    <definedName name="ккк" localSheetId="42" hidden="1">{#N/A,#N/A,FALSE,"Лист4"}</definedName>
    <definedName name="ккк" localSheetId="47" hidden="1">{#N/A,#N/A,FALSE,"Лист4"}</definedName>
    <definedName name="ккк" localSheetId="53" hidden="1">{#N/A,#N/A,FALSE,"Лист4"}</definedName>
    <definedName name="ккк" localSheetId="84" hidden="1">{#N/A,#N/A,FALSE,"Лист4"}</definedName>
    <definedName name="ккк" localSheetId="85" hidden="1">{#N/A,#N/A,FALSE,"Лист4"}</definedName>
    <definedName name="ккк" localSheetId="76" hidden="1">{#N/A,#N/A,FALSE,"Лист4"}</definedName>
    <definedName name="ккк" localSheetId="80" hidden="1">{#N/A,#N/A,FALSE,"Лист4"}</definedName>
    <definedName name="ккк" localSheetId="81" hidden="1">{#N/A,#N/A,FALSE,"Лист4"}</definedName>
    <definedName name="ккк" localSheetId="82" hidden="1">{#N/A,#N/A,FALSE,"Лист4"}</definedName>
    <definedName name="ккк" localSheetId="83" hidden="1">{#N/A,#N/A,FALSE,"Лист4"}</definedName>
    <definedName name="ккк" localSheetId="86" hidden="1">{#N/A,#N/A,FALSE,"Лист4"}</definedName>
    <definedName name="ккк" localSheetId="95" hidden="1">{#N/A,#N/A,FALSE,"Лист4"}</definedName>
    <definedName name="ккк" localSheetId="96" hidden="1">{#N/A,#N/A,FALSE,"Лист4"}</definedName>
    <definedName name="ккк" localSheetId="100" hidden="1">{#N/A,#N/A,FALSE,"Лист4"}</definedName>
    <definedName name="ккк" localSheetId="102" hidden="1">{#N/A,#N/A,FALSE,"Лист4"}</definedName>
    <definedName name="ккк" localSheetId="103" hidden="1">{#N/A,#N/A,FALSE,"Лист4"}</definedName>
    <definedName name="ккк" localSheetId="104" hidden="1">{#N/A,#N/A,FALSE,"Лист4"}</definedName>
    <definedName name="ккк" localSheetId="105" hidden="1">{#N/A,#N/A,FALSE,"Лист4"}</definedName>
    <definedName name="ккк" localSheetId="18" hidden="1">{#N/A,#N/A,FALSE,"Лист4"}</definedName>
    <definedName name="ккк" localSheetId="19" hidden="1">{#N/A,#N/A,FALSE,"Лист4"}</definedName>
    <definedName name="ккк" localSheetId="74" hidden="1">{#N/A,#N/A,FALSE,"Лист4"}</definedName>
    <definedName name="ккк" hidden="1">{#N/A,#N/A,FALSE,"Лист4"}</definedName>
    <definedName name="кккну" localSheetId="1" hidden="1">{#N/A,#N/A,FALSE,"Лист4"}</definedName>
    <definedName name="кккну" localSheetId="35" hidden="1">{#N/A,#N/A,FALSE,"Лист4"}</definedName>
    <definedName name="кккну" localSheetId="36" hidden="1">{#N/A,#N/A,FALSE,"Лист4"}</definedName>
    <definedName name="кккну" localSheetId="37" hidden="1">{#N/A,#N/A,FALSE,"Лист4"}</definedName>
    <definedName name="кккну" localSheetId="38" hidden="1">{#N/A,#N/A,FALSE,"Лист4"}</definedName>
    <definedName name="кккну" localSheetId="39" hidden="1">{#N/A,#N/A,FALSE,"Лист4"}</definedName>
    <definedName name="кккну" localSheetId="40" hidden="1">{#N/A,#N/A,FALSE,"Лист4"}</definedName>
    <definedName name="кккну" localSheetId="41" hidden="1">{#N/A,#N/A,FALSE,"Лист4"}</definedName>
    <definedName name="кккну" localSheetId="42" hidden="1">{#N/A,#N/A,FALSE,"Лист4"}</definedName>
    <definedName name="кккну" localSheetId="47" hidden="1">{#N/A,#N/A,FALSE,"Лист4"}</definedName>
    <definedName name="кккну" localSheetId="53" hidden="1">{#N/A,#N/A,FALSE,"Лист4"}</definedName>
    <definedName name="кккну" localSheetId="84" hidden="1">{#N/A,#N/A,FALSE,"Лист4"}</definedName>
    <definedName name="кккну" localSheetId="85" hidden="1">{#N/A,#N/A,FALSE,"Лист4"}</definedName>
    <definedName name="кккну" localSheetId="76" hidden="1">{#N/A,#N/A,FALSE,"Лист4"}</definedName>
    <definedName name="кккну" localSheetId="80" hidden="1">{#N/A,#N/A,FALSE,"Лист4"}</definedName>
    <definedName name="кккну" localSheetId="81" hidden="1">{#N/A,#N/A,FALSE,"Лист4"}</definedName>
    <definedName name="кккну" localSheetId="82" hidden="1">{#N/A,#N/A,FALSE,"Лист4"}</definedName>
    <definedName name="кккну" localSheetId="83" hidden="1">{#N/A,#N/A,FALSE,"Лист4"}</definedName>
    <definedName name="кккну" localSheetId="86" hidden="1">{#N/A,#N/A,FALSE,"Лист4"}</definedName>
    <definedName name="кккну" localSheetId="95" hidden="1">{#N/A,#N/A,FALSE,"Лист4"}</definedName>
    <definedName name="кккну" localSheetId="96" hidden="1">{#N/A,#N/A,FALSE,"Лист4"}</definedName>
    <definedName name="кккну" localSheetId="100" hidden="1">{#N/A,#N/A,FALSE,"Лист4"}</definedName>
    <definedName name="кккну" localSheetId="102" hidden="1">{#N/A,#N/A,FALSE,"Лист4"}</definedName>
    <definedName name="кккну" localSheetId="103" hidden="1">{#N/A,#N/A,FALSE,"Лист4"}</definedName>
    <definedName name="кккну" localSheetId="104" hidden="1">{#N/A,#N/A,FALSE,"Лист4"}</definedName>
    <definedName name="кккну" localSheetId="105" hidden="1">{#N/A,#N/A,FALSE,"Лист4"}</definedName>
    <definedName name="кккну" localSheetId="18" hidden="1">{#N/A,#N/A,FALSE,"Лист4"}</definedName>
    <definedName name="кккну" localSheetId="19" hidden="1">{#N/A,#N/A,FALSE,"Лист4"}</definedName>
    <definedName name="кккну" localSheetId="74" hidden="1">{#N/A,#N/A,FALSE,"Лист4"}</definedName>
    <definedName name="кккну" hidden="1">{#N/A,#N/A,FALSE,"Лист4"}</definedName>
    <definedName name="кккокк" localSheetId="1" hidden="1">{#N/A,#N/A,FALSE,"Лист4"}</definedName>
    <definedName name="кккокк" localSheetId="35" hidden="1">{#N/A,#N/A,FALSE,"Лист4"}</definedName>
    <definedName name="кккокк" localSheetId="36" hidden="1">{#N/A,#N/A,FALSE,"Лист4"}</definedName>
    <definedName name="кккокк" localSheetId="37" hidden="1">{#N/A,#N/A,FALSE,"Лист4"}</definedName>
    <definedName name="кккокк" localSheetId="38" hidden="1">{#N/A,#N/A,FALSE,"Лист4"}</definedName>
    <definedName name="кккокк" localSheetId="39" hidden="1">{#N/A,#N/A,FALSE,"Лист4"}</definedName>
    <definedName name="кккокк" localSheetId="40" hidden="1">{#N/A,#N/A,FALSE,"Лист4"}</definedName>
    <definedName name="кккокк" localSheetId="41" hidden="1">{#N/A,#N/A,FALSE,"Лист4"}</definedName>
    <definedName name="кккокк" localSheetId="42" hidden="1">{#N/A,#N/A,FALSE,"Лист4"}</definedName>
    <definedName name="кккокк" localSheetId="47" hidden="1">{#N/A,#N/A,FALSE,"Лист4"}</definedName>
    <definedName name="кккокк" localSheetId="53" hidden="1">{#N/A,#N/A,FALSE,"Лист4"}</definedName>
    <definedName name="кккокк" localSheetId="84" hidden="1">{#N/A,#N/A,FALSE,"Лист4"}</definedName>
    <definedName name="кккокк" localSheetId="85" hidden="1">{#N/A,#N/A,FALSE,"Лист4"}</definedName>
    <definedName name="кккокк" localSheetId="76" hidden="1">{#N/A,#N/A,FALSE,"Лист4"}</definedName>
    <definedName name="кккокк" localSheetId="80" hidden="1">{#N/A,#N/A,FALSE,"Лист4"}</definedName>
    <definedName name="кккокк" localSheetId="81" hidden="1">{#N/A,#N/A,FALSE,"Лист4"}</definedName>
    <definedName name="кккокк" localSheetId="82" hidden="1">{#N/A,#N/A,FALSE,"Лист4"}</definedName>
    <definedName name="кккокк" localSheetId="83" hidden="1">{#N/A,#N/A,FALSE,"Лист4"}</definedName>
    <definedName name="кккокк" localSheetId="86" hidden="1">{#N/A,#N/A,FALSE,"Лист4"}</definedName>
    <definedName name="кккокк" localSheetId="95" hidden="1">{#N/A,#N/A,FALSE,"Лист4"}</definedName>
    <definedName name="кккокк" localSheetId="96" hidden="1">{#N/A,#N/A,FALSE,"Лист4"}</definedName>
    <definedName name="кккокк" localSheetId="100" hidden="1">{#N/A,#N/A,FALSE,"Лист4"}</definedName>
    <definedName name="кккокк" localSheetId="102" hidden="1">{#N/A,#N/A,FALSE,"Лист4"}</definedName>
    <definedName name="кккокк" localSheetId="103" hidden="1">{#N/A,#N/A,FALSE,"Лист4"}</definedName>
    <definedName name="кккокк" localSheetId="104" hidden="1">{#N/A,#N/A,FALSE,"Лист4"}</definedName>
    <definedName name="кккокк" localSheetId="105" hidden="1">{#N/A,#N/A,FALSE,"Лист4"}</definedName>
    <definedName name="кккокк" localSheetId="18" hidden="1">{#N/A,#N/A,FALSE,"Лист4"}</definedName>
    <definedName name="кккокк" localSheetId="19" hidden="1">{#N/A,#N/A,FALSE,"Лист4"}</definedName>
    <definedName name="кккокк" localSheetId="74" hidden="1">{#N/A,#N/A,FALSE,"Лист4"}</definedName>
    <definedName name="кккокк" hidden="1">{#N/A,#N/A,FALSE,"Лист4"}</definedName>
    <definedName name="комунальне" localSheetId="1" hidden="1">{#N/A,#N/A,FALSE,"Лист4"}</definedName>
    <definedName name="комунальне" localSheetId="35" hidden="1">{#N/A,#N/A,FALSE,"Лист4"}</definedName>
    <definedName name="комунальне" localSheetId="36" hidden="1">{#N/A,#N/A,FALSE,"Лист4"}</definedName>
    <definedName name="комунальне" localSheetId="37" hidden="1">{#N/A,#N/A,FALSE,"Лист4"}</definedName>
    <definedName name="комунальне" localSheetId="38" hidden="1">{#N/A,#N/A,FALSE,"Лист4"}</definedName>
    <definedName name="комунальне" localSheetId="39" hidden="1">{#N/A,#N/A,FALSE,"Лист4"}</definedName>
    <definedName name="комунальне" localSheetId="40" hidden="1">{#N/A,#N/A,FALSE,"Лист4"}</definedName>
    <definedName name="комунальне" localSheetId="41" hidden="1">{#N/A,#N/A,FALSE,"Лист4"}</definedName>
    <definedName name="комунальне" localSheetId="42" hidden="1">{#N/A,#N/A,FALSE,"Лист4"}</definedName>
    <definedName name="комунальне" localSheetId="47" hidden="1">{#N/A,#N/A,FALSE,"Лист4"}</definedName>
    <definedName name="комунальне" localSheetId="53" hidden="1">{#N/A,#N/A,FALSE,"Лист4"}</definedName>
    <definedName name="комунальне" localSheetId="84" hidden="1">{#N/A,#N/A,FALSE,"Лист4"}</definedName>
    <definedName name="комунальне" localSheetId="85" hidden="1">{#N/A,#N/A,FALSE,"Лист4"}</definedName>
    <definedName name="комунальне" localSheetId="76" hidden="1">{#N/A,#N/A,FALSE,"Лист4"}</definedName>
    <definedName name="комунальне" localSheetId="80" hidden="1">{#N/A,#N/A,FALSE,"Лист4"}</definedName>
    <definedName name="комунальне" localSheetId="81" hidden="1">{#N/A,#N/A,FALSE,"Лист4"}</definedName>
    <definedName name="комунальне" localSheetId="82" hidden="1">{#N/A,#N/A,FALSE,"Лист4"}</definedName>
    <definedName name="комунальне" localSheetId="83" hidden="1">{#N/A,#N/A,FALSE,"Лист4"}</definedName>
    <definedName name="комунальне" localSheetId="86" hidden="1">{#N/A,#N/A,FALSE,"Лист4"}</definedName>
    <definedName name="комунальне" localSheetId="95" hidden="1">{#N/A,#N/A,FALSE,"Лист4"}</definedName>
    <definedName name="комунальне" localSheetId="96" hidden="1">{#N/A,#N/A,FALSE,"Лист4"}</definedName>
    <definedName name="комунальне" localSheetId="100" hidden="1">{#N/A,#N/A,FALSE,"Лист4"}</definedName>
    <definedName name="комунальне" localSheetId="102" hidden="1">{#N/A,#N/A,FALSE,"Лист4"}</definedName>
    <definedName name="комунальне" localSheetId="103" hidden="1">{#N/A,#N/A,FALSE,"Лист4"}</definedName>
    <definedName name="комунальне" localSheetId="104" hidden="1">{#N/A,#N/A,FALSE,"Лист4"}</definedName>
    <definedName name="комунальне" localSheetId="105" hidden="1">{#N/A,#N/A,FALSE,"Лист4"}</definedName>
    <definedName name="комунальне" localSheetId="18" hidden="1">{#N/A,#N/A,FALSE,"Лист4"}</definedName>
    <definedName name="комунальне" localSheetId="19" hidden="1">{#N/A,#N/A,FALSE,"Лист4"}</definedName>
    <definedName name="комунальне" localSheetId="74" hidden="1">{#N/A,#N/A,FALSE,"Лист4"}</definedName>
    <definedName name="комунальне" hidden="1">{#N/A,#N/A,FALSE,"Лист4"}</definedName>
    <definedName name="кот" localSheetId="1" hidden="1">{#N/A,#N/A,FALSE,"Лист4"}</definedName>
    <definedName name="кот" localSheetId="35" hidden="1">{#N/A,#N/A,FALSE,"Лист4"}</definedName>
    <definedName name="кот" localSheetId="36" hidden="1">{#N/A,#N/A,FALSE,"Лист4"}</definedName>
    <definedName name="кот" localSheetId="37" hidden="1">{#N/A,#N/A,FALSE,"Лист4"}</definedName>
    <definedName name="кот" localSheetId="38" hidden="1">{#N/A,#N/A,FALSE,"Лист4"}</definedName>
    <definedName name="кот" localSheetId="39" hidden="1">{#N/A,#N/A,FALSE,"Лист4"}</definedName>
    <definedName name="кот" localSheetId="40" hidden="1">{#N/A,#N/A,FALSE,"Лист4"}</definedName>
    <definedName name="кот" localSheetId="41" hidden="1">{#N/A,#N/A,FALSE,"Лист4"}</definedName>
    <definedName name="кот" localSheetId="42" hidden="1">{#N/A,#N/A,FALSE,"Лист4"}</definedName>
    <definedName name="кот" localSheetId="47" hidden="1">{#N/A,#N/A,FALSE,"Лист4"}</definedName>
    <definedName name="кот" localSheetId="53" hidden="1">{#N/A,#N/A,FALSE,"Лист4"}</definedName>
    <definedName name="кот" localSheetId="84" hidden="1">{#N/A,#N/A,FALSE,"Лист4"}</definedName>
    <definedName name="кот" localSheetId="85" hidden="1">{#N/A,#N/A,FALSE,"Лист4"}</definedName>
    <definedName name="кот" localSheetId="76" hidden="1">{#N/A,#N/A,FALSE,"Лист4"}</definedName>
    <definedName name="кот" localSheetId="80" hidden="1">{#N/A,#N/A,FALSE,"Лист4"}</definedName>
    <definedName name="кот" localSheetId="81" hidden="1">{#N/A,#N/A,FALSE,"Лист4"}</definedName>
    <definedName name="кот" localSheetId="82" hidden="1">{#N/A,#N/A,FALSE,"Лист4"}</definedName>
    <definedName name="кот" localSheetId="83" hidden="1">{#N/A,#N/A,FALSE,"Лист4"}</definedName>
    <definedName name="кот" localSheetId="86" hidden="1">{#N/A,#N/A,FALSE,"Лист4"}</definedName>
    <definedName name="кот" localSheetId="95" hidden="1">{#N/A,#N/A,FALSE,"Лист4"}</definedName>
    <definedName name="кот" localSheetId="96" hidden="1">{#N/A,#N/A,FALSE,"Лист4"}</definedName>
    <definedName name="кот" localSheetId="100" hidden="1">{#N/A,#N/A,FALSE,"Лист4"}</definedName>
    <definedName name="кот" localSheetId="102" hidden="1">{#N/A,#N/A,FALSE,"Лист4"}</definedName>
    <definedName name="кот" localSheetId="103" hidden="1">{#N/A,#N/A,FALSE,"Лист4"}</definedName>
    <definedName name="кот" localSheetId="104" hidden="1">{#N/A,#N/A,FALSE,"Лист4"}</definedName>
    <definedName name="кот" localSheetId="105" hidden="1">{#N/A,#N/A,FALSE,"Лист4"}</definedName>
    <definedName name="кот" localSheetId="18" hidden="1">{#N/A,#N/A,FALSE,"Лист4"}</definedName>
    <definedName name="кот" localSheetId="19" hidden="1">{#N/A,#N/A,FALSE,"Лист4"}</definedName>
    <definedName name="кот" localSheetId="74" hidden="1">{#N/A,#N/A,FALSE,"Лист4"}</definedName>
    <definedName name="кот" hidden="1">{#N/A,#N/A,FALSE,"Лист4"}</definedName>
    <definedName name="кр" localSheetId="1" hidden="1">{#N/A,#N/A,FALSE,"Лист4"}</definedName>
    <definedName name="кр" localSheetId="35" hidden="1">{#N/A,#N/A,FALSE,"Лист4"}</definedName>
    <definedName name="кр" localSheetId="36" hidden="1">{#N/A,#N/A,FALSE,"Лист4"}</definedName>
    <definedName name="кр" localSheetId="37" hidden="1">{#N/A,#N/A,FALSE,"Лист4"}</definedName>
    <definedName name="кр" localSheetId="38" hidden="1">{#N/A,#N/A,FALSE,"Лист4"}</definedName>
    <definedName name="кр" localSheetId="39" hidden="1">{#N/A,#N/A,FALSE,"Лист4"}</definedName>
    <definedName name="кр" localSheetId="40" hidden="1">{#N/A,#N/A,FALSE,"Лист4"}</definedName>
    <definedName name="кр" localSheetId="41" hidden="1">{#N/A,#N/A,FALSE,"Лист4"}</definedName>
    <definedName name="кр" localSheetId="42" hidden="1">{#N/A,#N/A,FALSE,"Лист4"}</definedName>
    <definedName name="кр" localSheetId="47" hidden="1">{#N/A,#N/A,FALSE,"Лист4"}</definedName>
    <definedName name="кр" localSheetId="53" hidden="1">{#N/A,#N/A,FALSE,"Лист4"}</definedName>
    <definedName name="кр" localSheetId="84" hidden="1">{#N/A,#N/A,FALSE,"Лист4"}</definedName>
    <definedName name="кр" localSheetId="85" hidden="1">{#N/A,#N/A,FALSE,"Лист4"}</definedName>
    <definedName name="кр" localSheetId="76" hidden="1">{#N/A,#N/A,FALSE,"Лист4"}</definedName>
    <definedName name="кр" localSheetId="80" hidden="1">{#N/A,#N/A,FALSE,"Лист4"}</definedName>
    <definedName name="кр" localSheetId="81" hidden="1">{#N/A,#N/A,FALSE,"Лист4"}</definedName>
    <definedName name="кр" localSheetId="82" hidden="1">{#N/A,#N/A,FALSE,"Лист4"}</definedName>
    <definedName name="кр" localSheetId="83" hidden="1">{#N/A,#N/A,FALSE,"Лист4"}</definedName>
    <definedName name="кр" localSheetId="86" hidden="1">{#N/A,#N/A,FALSE,"Лист4"}</definedName>
    <definedName name="кр" localSheetId="95" hidden="1">{#N/A,#N/A,FALSE,"Лист4"}</definedName>
    <definedName name="кр" localSheetId="96" hidden="1">{#N/A,#N/A,FALSE,"Лист4"}</definedName>
    <definedName name="кр" localSheetId="100" hidden="1">{#N/A,#N/A,FALSE,"Лист4"}</definedName>
    <definedName name="кр" localSheetId="102" hidden="1">{#N/A,#N/A,FALSE,"Лист4"}</definedName>
    <definedName name="кр" localSheetId="103" hidden="1">{#N/A,#N/A,FALSE,"Лист4"}</definedName>
    <definedName name="кр" localSheetId="104" hidden="1">{#N/A,#N/A,FALSE,"Лист4"}</definedName>
    <definedName name="кр" localSheetId="105" hidden="1">{#N/A,#N/A,FALSE,"Лист4"}</definedName>
    <definedName name="кр" localSheetId="18" hidden="1">{#N/A,#N/A,FALSE,"Лист4"}</definedName>
    <definedName name="кр" localSheetId="19" hidden="1">{#N/A,#N/A,FALSE,"Лист4"}</definedName>
    <definedName name="кр" localSheetId="74" hidden="1">{#N/A,#N/A,FALSE,"Лист4"}</definedName>
    <definedName name="кр" hidden="1">{#N/A,#N/A,FALSE,"Лист4"}</definedName>
    <definedName name="культура" localSheetId="1" hidden="1">{#N/A,#N/A,FALSE,"Лист4"}</definedName>
    <definedName name="культура" localSheetId="35" hidden="1">{#N/A,#N/A,FALSE,"Лист4"}</definedName>
    <definedName name="культура" localSheetId="36" hidden="1">{#N/A,#N/A,FALSE,"Лист4"}</definedName>
    <definedName name="культура" localSheetId="37" hidden="1">{#N/A,#N/A,FALSE,"Лист4"}</definedName>
    <definedName name="культура" localSheetId="38" hidden="1">{#N/A,#N/A,FALSE,"Лист4"}</definedName>
    <definedName name="культура" localSheetId="39" hidden="1">{#N/A,#N/A,FALSE,"Лист4"}</definedName>
    <definedName name="культура" localSheetId="40" hidden="1">{#N/A,#N/A,FALSE,"Лист4"}</definedName>
    <definedName name="культура" localSheetId="41" hidden="1">{#N/A,#N/A,FALSE,"Лист4"}</definedName>
    <definedName name="культура" localSheetId="42" hidden="1">{#N/A,#N/A,FALSE,"Лист4"}</definedName>
    <definedName name="культура" localSheetId="47" hidden="1">{#N/A,#N/A,FALSE,"Лист4"}</definedName>
    <definedName name="культура" localSheetId="53" hidden="1">{#N/A,#N/A,FALSE,"Лист4"}</definedName>
    <definedName name="культура" localSheetId="84" hidden="1">{#N/A,#N/A,FALSE,"Лист4"}</definedName>
    <definedName name="культура" localSheetId="85" hidden="1">{#N/A,#N/A,FALSE,"Лист4"}</definedName>
    <definedName name="культура" localSheetId="76" hidden="1">{#N/A,#N/A,FALSE,"Лист4"}</definedName>
    <definedName name="культура" localSheetId="80" hidden="1">{#N/A,#N/A,FALSE,"Лист4"}</definedName>
    <definedName name="культура" localSheetId="81" hidden="1">{#N/A,#N/A,FALSE,"Лист4"}</definedName>
    <definedName name="культура" localSheetId="82" hidden="1">{#N/A,#N/A,FALSE,"Лист4"}</definedName>
    <definedName name="культура" localSheetId="83" hidden="1">{#N/A,#N/A,FALSE,"Лист4"}</definedName>
    <definedName name="культура" localSheetId="86" hidden="1">{#N/A,#N/A,FALSE,"Лист4"}</definedName>
    <definedName name="культура" localSheetId="95" hidden="1">{#N/A,#N/A,FALSE,"Лист4"}</definedName>
    <definedName name="культура" localSheetId="96" hidden="1">{#N/A,#N/A,FALSE,"Лист4"}</definedName>
    <definedName name="культура" localSheetId="100" hidden="1">{#N/A,#N/A,FALSE,"Лист4"}</definedName>
    <definedName name="культура" localSheetId="102" hidden="1">{#N/A,#N/A,FALSE,"Лист4"}</definedName>
    <definedName name="культура" localSheetId="103" hidden="1">{#N/A,#N/A,FALSE,"Лист4"}</definedName>
    <definedName name="культура" localSheetId="104" hidden="1">{#N/A,#N/A,FALSE,"Лист4"}</definedName>
    <definedName name="культура" localSheetId="105" hidden="1">{#N/A,#N/A,FALSE,"Лист4"}</definedName>
    <definedName name="культура" localSheetId="18" hidden="1">{#N/A,#N/A,FALSE,"Лист4"}</definedName>
    <definedName name="культура" localSheetId="19" hidden="1">{#N/A,#N/A,FALSE,"Лист4"}</definedName>
    <definedName name="культура" localSheetId="74" hidden="1">{#N/A,#N/A,FALSE,"Лист4"}</definedName>
    <definedName name="культура" hidden="1">{#N/A,#N/A,FALSE,"Лист4"}</definedName>
    <definedName name="л" localSheetId="1" hidden="1">{#N/A,#N/A,FALSE,"Лист4"}</definedName>
    <definedName name="л" localSheetId="35" hidden="1">{#N/A,#N/A,FALSE,"Лист4"}</definedName>
    <definedName name="л" localSheetId="36" hidden="1">{#N/A,#N/A,FALSE,"Лист4"}</definedName>
    <definedName name="л" localSheetId="37" hidden="1">{#N/A,#N/A,FALSE,"Лист4"}</definedName>
    <definedName name="л" localSheetId="38" hidden="1">{#N/A,#N/A,FALSE,"Лист4"}</definedName>
    <definedName name="л" localSheetId="39" hidden="1">{#N/A,#N/A,FALSE,"Лист4"}</definedName>
    <definedName name="л" localSheetId="40" hidden="1">{#N/A,#N/A,FALSE,"Лист4"}</definedName>
    <definedName name="л" localSheetId="41" hidden="1">{#N/A,#N/A,FALSE,"Лист4"}</definedName>
    <definedName name="л" localSheetId="42" hidden="1">{#N/A,#N/A,FALSE,"Лист4"}</definedName>
    <definedName name="л" localSheetId="47" hidden="1">{#N/A,#N/A,FALSE,"Лист4"}</definedName>
    <definedName name="л" localSheetId="53" hidden="1">{#N/A,#N/A,FALSE,"Лист4"}</definedName>
    <definedName name="л" localSheetId="84" hidden="1">{#N/A,#N/A,FALSE,"Лист4"}</definedName>
    <definedName name="л" localSheetId="85" hidden="1">{#N/A,#N/A,FALSE,"Лист4"}</definedName>
    <definedName name="л" localSheetId="76" hidden="1">{#N/A,#N/A,FALSE,"Лист4"}</definedName>
    <definedName name="л" localSheetId="80" hidden="1">{#N/A,#N/A,FALSE,"Лист4"}</definedName>
    <definedName name="л" localSheetId="81" hidden="1">{#N/A,#N/A,FALSE,"Лист4"}</definedName>
    <definedName name="л" localSheetId="82" hidden="1">{#N/A,#N/A,FALSE,"Лист4"}</definedName>
    <definedName name="л" localSheetId="83" hidden="1">{#N/A,#N/A,FALSE,"Лист4"}</definedName>
    <definedName name="л" localSheetId="86" hidden="1">{#N/A,#N/A,FALSE,"Лист4"}</definedName>
    <definedName name="л" localSheetId="95" hidden="1">{#N/A,#N/A,FALSE,"Лист4"}</definedName>
    <definedName name="л" localSheetId="96" hidden="1">{#N/A,#N/A,FALSE,"Лист4"}</definedName>
    <definedName name="л" localSheetId="100" hidden="1">{#N/A,#N/A,FALSE,"Лист4"}</definedName>
    <definedName name="л" localSheetId="102" hidden="1">{#N/A,#N/A,FALSE,"Лист4"}</definedName>
    <definedName name="л" localSheetId="103" hidden="1">{#N/A,#N/A,FALSE,"Лист4"}</definedName>
    <definedName name="л" localSheetId="104" hidden="1">{#N/A,#N/A,FALSE,"Лист4"}</definedName>
    <definedName name="л" localSheetId="105" hidden="1">{#N/A,#N/A,FALSE,"Лист4"}</definedName>
    <definedName name="л" localSheetId="18" hidden="1">{#N/A,#N/A,FALSE,"Лист4"}</definedName>
    <definedName name="л" localSheetId="19" hidden="1">{#N/A,#N/A,FALSE,"Лист4"}</definedName>
    <definedName name="л" localSheetId="74" hidden="1">{#N/A,#N/A,FALSE,"Лист4"}</definedName>
    <definedName name="л" hidden="1">{#N/A,#N/A,FALSE,"Лист4"}</definedName>
    <definedName name="лд" localSheetId="1" hidden="1">{#N/A,#N/A,FALSE,"Лист4"}</definedName>
    <definedName name="лд" localSheetId="35" hidden="1">{#N/A,#N/A,FALSE,"Лист4"}</definedName>
    <definedName name="лд" localSheetId="36" hidden="1">{#N/A,#N/A,FALSE,"Лист4"}</definedName>
    <definedName name="лд" localSheetId="37" hidden="1">{#N/A,#N/A,FALSE,"Лист4"}</definedName>
    <definedName name="лд" localSheetId="38" hidden="1">{#N/A,#N/A,FALSE,"Лист4"}</definedName>
    <definedName name="лд" localSheetId="39" hidden="1">{#N/A,#N/A,FALSE,"Лист4"}</definedName>
    <definedName name="лд" localSheetId="40" hidden="1">{#N/A,#N/A,FALSE,"Лист4"}</definedName>
    <definedName name="лд" localSheetId="41" hidden="1">{#N/A,#N/A,FALSE,"Лист4"}</definedName>
    <definedName name="лд" localSheetId="42" hidden="1">{#N/A,#N/A,FALSE,"Лист4"}</definedName>
    <definedName name="лд" localSheetId="47" hidden="1">{#N/A,#N/A,FALSE,"Лист4"}</definedName>
    <definedName name="лд" localSheetId="53" hidden="1">{#N/A,#N/A,FALSE,"Лист4"}</definedName>
    <definedName name="лд" localSheetId="84" hidden="1">{#N/A,#N/A,FALSE,"Лист4"}</definedName>
    <definedName name="лд" localSheetId="85" hidden="1">{#N/A,#N/A,FALSE,"Лист4"}</definedName>
    <definedName name="лд" localSheetId="76" hidden="1">{#N/A,#N/A,FALSE,"Лист4"}</definedName>
    <definedName name="лд" localSheetId="80" hidden="1">{#N/A,#N/A,FALSE,"Лист4"}</definedName>
    <definedName name="лд" localSheetId="81" hidden="1">{#N/A,#N/A,FALSE,"Лист4"}</definedName>
    <definedName name="лд" localSheetId="82" hidden="1">{#N/A,#N/A,FALSE,"Лист4"}</definedName>
    <definedName name="лд" localSheetId="83" hidden="1">{#N/A,#N/A,FALSE,"Лист4"}</definedName>
    <definedName name="лд" localSheetId="86" hidden="1">{#N/A,#N/A,FALSE,"Лист4"}</definedName>
    <definedName name="лд" localSheetId="95" hidden="1">{#N/A,#N/A,FALSE,"Лист4"}</definedName>
    <definedName name="лд" localSheetId="96" hidden="1">{#N/A,#N/A,FALSE,"Лист4"}</definedName>
    <definedName name="лд" localSheetId="100" hidden="1">{#N/A,#N/A,FALSE,"Лист4"}</definedName>
    <definedName name="лд" localSheetId="102" hidden="1">{#N/A,#N/A,FALSE,"Лист4"}</definedName>
    <definedName name="лд" localSheetId="103" hidden="1">{#N/A,#N/A,FALSE,"Лист4"}</definedName>
    <definedName name="лд" localSheetId="104" hidden="1">{#N/A,#N/A,FALSE,"Лист4"}</definedName>
    <definedName name="лд" localSheetId="105" hidden="1">{#N/A,#N/A,FALSE,"Лист4"}</definedName>
    <definedName name="лд" localSheetId="18" hidden="1">{#N/A,#N/A,FALSE,"Лист4"}</definedName>
    <definedName name="лд" localSheetId="19" hidden="1">{#N/A,#N/A,FALSE,"Лист4"}</definedName>
    <definedName name="лд" localSheetId="74" hidden="1">{#N/A,#N/A,FALSE,"Лист4"}</definedName>
    <definedName name="лд" hidden="1">{#N/A,#N/A,FALSE,"Лист4"}</definedName>
    <definedName name="лл" localSheetId="1" hidden="1">{#N/A,#N/A,FALSE,"Лист4"}</definedName>
    <definedName name="лл" localSheetId="35" hidden="1">{#N/A,#N/A,FALSE,"Лист4"}</definedName>
    <definedName name="лл" localSheetId="36" hidden="1">{#N/A,#N/A,FALSE,"Лист4"}</definedName>
    <definedName name="лл" localSheetId="37" hidden="1">{#N/A,#N/A,FALSE,"Лист4"}</definedName>
    <definedName name="лл" localSheetId="38" hidden="1">{#N/A,#N/A,FALSE,"Лист4"}</definedName>
    <definedName name="лл" localSheetId="39" hidden="1">{#N/A,#N/A,FALSE,"Лист4"}</definedName>
    <definedName name="лл" localSheetId="40" hidden="1">{#N/A,#N/A,FALSE,"Лист4"}</definedName>
    <definedName name="лл" localSheetId="41" hidden="1">{#N/A,#N/A,FALSE,"Лист4"}</definedName>
    <definedName name="лл" localSheetId="42" hidden="1">{#N/A,#N/A,FALSE,"Лист4"}</definedName>
    <definedName name="лл" localSheetId="47" hidden="1">{#N/A,#N/A,FALSE,"Лист4"}</definedName>
    <definedName name="лл" localSheetId="53" hidden="1">{#N/A,#N/A,FALSE,"Лист4"}</definedName>
    <definedName name="лл" localSheetId="84" hidden="1">{#N/A,#N/A,FALSE,"Лист4"}</definedName>
    <definedName name="лл" localSheetId="85" hidden="1">{#N/A,#N/A,FALSE,"Лист4"}</definedName>
    <definedName name="лл" localSheetId="76" hidden="1">{#N/A,#N/A,FALSE,"Лист4"}</definedName>
    <definedName name="лл" localSheetId="80" hidden="1">{#N/A,#N/A,FALSE,"Лист4"}</definedName>
    <definedName name="лл" localSheetId="81" hidden="1">{#N/A,#N/A,FALSE,"Лист4"}</definedName>
    <definedName name="лл" localSheetId="82" hidden="1">{#N/A,#N/A,FALSE,"Лист4"}</definedName>
    <definedName name="лл" localSheetId="83" hidden="1">{#N/A,#N/A,FALSE,"Лист4"}</definedName>
    <definedName name="лл" localSheetId="86" hidden="1">{#N/A,#N/A,FALSE,"Лист4"}</definedName>
    <definedName name="лл" localSheetId="95" hidden="1">{#N/A,#N/A,FALSE,"Лист4"}</definedName>
    <definedName name="лл" localSheetId="96" hidden="1">{#N/A,#N/A,FALSE,"Лист4"}</definedName>
    <definedName name="лл" localSheetId="100" hidden="1">{#N/A,#N/A,FALSE,"Лист4"}</definedName>
    <definedName name="лл" localSheetId="102" hidden="1">{#N/A,#N/A,FALSE,"Лист4"}</definedName>
    <definedName name="лл" localSheetId="103" hidden="1">{#N/A,#N/A,FALSE,"Лист4"}</definedName>
    <definedName name="лл" localSheetId="104" hidden="1">{#N/A,#N/A,FALSE,"Лист4"}</definedName>
    <definedName name="лл" localSheetId="105" hidden="1">{#N/A,#N/A,FALSE,"Лист4"}</definedName>
    <definedName name="лл" localSheetId="18" hidden="1">{#N/A,#N/A,FALSE,"Лист4"}</definedName>
    <definedName name="лл" localSheetId="19" hidden="1">{#N/A,#N/A,FALSE,"Лист4"}</definedName>
    <definedName name="лл" localSheetId="74" hidden="1">{#N/A,#N/A,FALSE,"Лист4"}</definedName>
    <definedName name="лл" hidden="1">{#N/A,#N/A,FALSE,"Лист4"}</definedName>
    <definedName name="ллл" localSheetId="1" hidden="1">{#N/A,#N/A,FALSE,"Лист4"}</definedName>
    <definedName name="ллл" localSheetId="35" hidden="1">{#N/A,#N/A,FALSE,"Лист4"}</definedName>
    <definedName name="ллл" localSheetId="36" hidden="1">{#N/A,#N/A,FALSE,"Лист4"}</definedName>
    <definedName name="ллл" localSheetId="37" hidden="1">{#N/A,#N/A,FALSE,"Лист4"}</definedName>
    <definedName name="ллл" localSheetId="38" hidden="1">{#N/A,#N/A,FALSE,"Лист4"}</definedName>
    <definedName name="ллл" localSheetId="39" hidden="1">{#N/A,#N/A,FALSE,"Лист4"}</definedName>
    <definedName name="ллл" localSheetId="40" hidden="1">{#N/A,#N/A,FALSE,"Лист4"}</definedName>
    <definedName name="ллл" localSheetId="41" hidden="1">{#N/A,#N/A,FALSE,"Лист4"}</definedName>
    <definedName name="ллл" localSheetId="42" hidden="1">{#N/A,#N/A,FALSE,"Лист4"}</definedName>
    <definedName name="ллл" localSheetId="47" hidden="1">{#N/A,#N/A,FALSE,"Лист4"}</definedName>
    <definedName name="ллл" localSheetId="53" hidden="1">{#N/A,#N/A,FALSE,"Лист4"}</definedName>
    <definedName name="ллл" localSheetId="84" hidden="1">{#N/A,#N/A,FALSE,"Лист4"}</definedName>
    <definedName name="ллл" localSheetId="85" hidden="1">{#N/A,#N/A,FALSE,"Лист4"}</definedName>
    <definedName name="ллл" localSheetId="76" hidden="1">{#N/A,#N/A,FALSE,"Лист4"}</definedName>
    <definedName name="ллл" localSheetId="80" hidden="1">{#N/A,#N/A,FALSE,"Лист4"}</definedName>
    <definedName name="ллл" localSheetId="81" hidden="1">{#N/A,#N/A,FALSE,"Лист4"}</definedName>
    <definedName name="ллл" localSheetId="82" hidden="1">{#N/A,#N/A,FALSE,"Лист4"}</definedName>
    <definedName name="ллл" localSheetId="83" hidden="1">{#N/A,#N/A,FALSE,"Лист4"}</definedName>
    <definedName name="ллл" localSheetId="86" hidden="1">{#N/A,#N/A,FALSE,"Лист4"}</definedName>
    <definedName name="ллл" localSheetId="95" hidden="1">{#N/A,#N/A,FALSE,"Лист4"}</definedName>
    <definedName name="ллл" localSheetId="96" hidden="1">{#N/A,#N/A,FALSE,"Лист4"}</definedName>
    <definedName name="ллл" localSheetId="100" hidden="1">{#N/A,#N/A,FALSE,"Лист4"}</definedName>
    <definedName name="ллл" localSheetId="102" hidden="1">{#N/A,#N/A,FALSE,"Лист4"}</definedName>
    <definedName name="ллл" localSheetId="103" hidden="1">{#N/A,#N/A,FALSE,"Лист4"}</definedName>
    <definedName name="ллл" localSheetId="104" hidden="1">{#N/A,#N/A,FALSE,"Лист4"}</definedName>
    <definedName name="ллл" localSheetId="105" hidden="1">{#N/A,#N/A,FALSE,"Лист4"}</definedName>
    <definedName name="ллл" localSheetId="18" hidden="1">{#N/A,#N/A,FALSE,"Лист4"}</definedName>
    <definedName name="ллл" localSheetId="19" hidden="1">{#N/A,#N/A,FALSE,"Лист4"}</definedName>
    <definedName name="ллл" localSheetId="74" hidden="1">{#N/A,#N/A,FALSE,"Лист4"}</definedName>
    <definedName name="ллл" hidden="1">{#N/A,#N/A,FALSE,"Лист4"}</definedName>
    <definedName name="лнпллпл" localSheetId="1" hidden="1">{#N/A,#N/A,FALSE,"Лист4"}</definedName>
    <definedName name="лнпллпл" localSheetId="35" hidden="1">{#N/A,#N/A,FALSE,"Лист4"}</definedName>
    <definedName name="лнпллпл" localSheetId="36" hidden="1">{#N/A,#N/A,FALSE,"Лист4"}</definedName>
    <definedName name="лнпллпл" localSheetId="37" hidden="1">{#N/A,#N/A,FALSE,"Лист4"}</definedName>
    <definedName name="лнпллпл" localSheetId="38" hidden="1">{#N/A,#N/A,FALSE,"Лист4"}</definedName>
    <definedName name="лнпллпл" localSheetId="39" hidden="1">{#N/A,#N/A,FALSE,"Лист4"}</definedName>
    <definedName name="лнпллпл" localSheetId="40" hidden="1">{#N/A,#N/A,FALSE,"Лист4"}</definedName>
    <definedName name="лнпллпл" localSheetId="41" hidden="1">{#N/A,#N/A,FALSE,"Лист4"}</definedName>
    <definedName name="лнпллпл" localSheetId="42" hidden="1">{#N/A,#N/A,FALSE,"Лист4"}</definedName>
    <definedName name="лнпллпл" localSheetId="47" hidden="1">{#N/A,#N/A,FALSE,"Лист4"}</definedName>
    <definedName name="лнпллпл" localSheetId="53" hidden="1">{#N/A,#N/A,FALSE,"Лист4"}</definedName>
    <definedName name="лнпллпл" localSheetId="84" hidden="1">{#N/A,#N/A,FALSE,"Лист4"}</definedName>
    <definedName name="лнпллпл" localSheetId="85" hidden="1">{#N/A,#N/A,FALSE,"Лист4"}</definedName>
    <definedName name="лнпллпл" localSheetId="76" hidden="1">{#N/A,#N/A,FALSE,"Лист4"}</definedName>
    <definedName name="лнпллпл" localSheetId="80" hidden="1">{#N/A,#N/A,FALSE,"Лист4"}</definedName>
    <definedName name="лнпллпл" localSheetId="81" hidden="1">{#N/A,#N/A,FALSE,"Лист4"}</definedName>
    <definedName name="лнпллпл" localSheetId="82" hidden="1">{#N/A,#N/A,FALSE,"Лист4"}</definedName>
    <definedName name="лнпллпл" localSheetId="83" hidden="1">{#N/A,#N/A,FALSE,"Лист4"}</definedName>
    <definedName name="лнпллпл" localSheetId="86" hidden="1">{#N/A,#N/A,FALSE,"Лист4"}</definedName>
    <definedName name="лнпллпл" localSheetId="95" hidden="1">{#N/A,#N/A,FALSE,"Лист4"}</definedName>
    <definedName name="лнпллпл" localSheetId="96" hidden="1">{#N/A,#N/A,FALSE,"Лист4"}</definedName>
    <definedName name="лнпллпл" localSheetId="100" hidden="1">{#N/A,#N/A,FALSE,"Лист4"}</definedName>
    <definedName name="лнпллпл" localSheetId="102" hidden="1">{#N/A,#N/A,FALSE,"Лист4"}</definedName>
    <definedName name="лнпллпл" localSheetId="103" hidden="1">{#N/A,#N/A,FALSE,"Лист4"}</definedName>
    <definedName name="лнпллпл" localSheetId="104" hidden="1">{#N/A,#N/A,FALSE,"Лист4"}</definedName>
    <definedName name="лнпллпл" localSheetId="105" hidden="1">{#N/A,#N/A,FALSE,"Лист4"}</definedName>
    <definedName name="лнпллпл" localSheetId="18" hidden="1">{#N/A,#N/A,FALSE,"Лист4"}</definedName>
    <definedName name="лнпллпл" localSheetId="19" hidden="1">{#N/A,#N/A,FALSE,"Лист4"}</definedName>
    <definedName name="лнпллпл" localSheetId="74" hidden="1">{#N/A,#N/A,FALSE,"Лист4"}</definedName>
    <definedName name="лнпллпл" hidden="1">{#N/A,#N/A,FALSE,"Лист4"}</definedName>
    <definedName name="лор" localSheetId="1" hidden="1">{#N/A,#N/A,FALSE,"т02бд"}</definedName>
    <definedName name="лор" localSheetId="35" hidden="1">{#N/A,#N/A,FALSE,"т02бд"}</definedName>
    <definedName name="лор" localSheetId="36" hidden="1">{#N/A,#N/A,FALSE,"т02бд"}</definedName>
    <definedName name="лор" localSheetId="37" hidden="1">{#N/A,#N/A,FALSE,"т02бд"}</definedName>
    <definedName name="лор" localSheetId="38" hidden="1">{#N/A,#N/A,FALSE,"т02бд"}</definedName>
    <definedName name="лор" localSheetId="39" hidden="1">{#N/A,#N/A,FALSE,"т02бд"}</definedName>
    <definedName name="лор" localSheetId="40" hidden="1">{#N/A,#N/A,FALSE,"т02бд"}</definedName>
    <definedName name="лор" localSheetId="41" hidden="1">{#N/A,#N/A,FALSE,"т02бд"}</definedName>
    <definedName name="лор" localSheetId="42" hidden="1">{#N/A,#N/A,FALSE,"т02бд"}</definedName>
    <definedName name="лор" localSheetId="47" hidden="1">{#N/A,#N/A,FALSE,"т02бд"}</definedName>
    <definedName name="лор" localSheetId="53" hidden="1">{#N/A,#N/A,FALSE,"т02бд"}</definedName>
    <definedName name="лор" localSheetId="84" hidden="1">{#N/A,#N/A,FALSE,"т02бд"}</definedName>
    <definedName name="лор" localSheetId="85" hidden="1">{#N/A,#N/A,FALSE,"т02бд"}</definedName>
    <definedName name="лор" localSheetId="76" hidden="1">{#N/A,#N/A,FALSE,"т02бд"}</definedName>
    <definedName name="лор" localSheetId="80" hidden="1">{#N/A,#N/A,FALSE,"т02бд"}</definedName>
    <definedName name="лор" localSheetId="81" hidden="1">{#N/A,#N/A,FALSE,"т02бд"}</definedName>
    <definedName name="лор" localSheetId="82" hidden="1">{#N/A,#N/A,FALSE,"т02бд"}</definedName>
    <definedName name="лор" localSheetId="83" hidden="1">{#N/A,#N/A,FALSE,"т02бд"}</definedName>
    <definedName name="лор" localSheetId="86" hidden="1">{#N/A,#N/A,FALSE,"т02бд"}</definedName>
    <definedName name="лор" localSheetId="95" hidden="1">{#N/A,#N/A,FALSE,"т02бд"}</definedName>
    <definedName name="лор" localSheetId="96" hidden="1">{#N/A,#N/A,FALSE,"т02бд"}</definedName>
    <definedName name="лор" localSheetId="100" hidden="1">{#N/A,#N/A,FALSE,"т02бд"}</definedName>
    <definedName name="лор" localSheetId="102" hidden="1">{#N/A,#N/A,FALSE,"т02бд"}</definedName>
    <definedName name="лор" localSheetId="103" hidden="1">{#N/A,#N/A,FALSE,"т02бд"}</definedName>
    <definedName name="лор" localSheetId="104" hidden="1">{#N/A,#N/A,FALSE,"т02бд"}</definedName>
    <definedName name="лор" localSheetId="105" hidden="1">{#N/A,#N/A,FALSE,"т02бд"}</definedName>
    <definedName name="лор" localSheetId="18" hidden="1">{#N/A,#N/A,FALSE,"т02бд"}</definedName>
    <definedName name="лор" localSheetId="19" hidden="1">{#N/A,#N/A,FALSE,"т02бд"}</definedName>
    <definedName name="лор" localSheetId="74" hidden="1">{#N/A,#N/A,FALSE,"т02бд"}</definedName>
    <definedName name="лор" hidden="1">{#N/A,#N/A,FALSE,"т02бд"}</definedName>
    <definedName name="мак" localSheetId="1" hidden="1">{#N/A,#N/A,FALSE,"Лист4"}</definedName>
    <definedName name="мак" localSheetId="35" hidden="1">{#N/A,#N/A,FALSE,"Лист4"}</definedName>
    <definedName name="мак" localSheetId="36" hidden="1">{#N/A,#N/A,FALSE,"Лист4"}</definedName>
    <definedName name="мак" localSheetId="37" hidden="1">{#N/A,#N/A,FALSE,"Лист4"}</definedName>
    <definedName name="мак" localSheetId="38" hidden="1">{#N/A,#N/A,FALSE,"Лист4"}</definedName>
    <definedName name="мак" localSheetId="39" hidden="1">{#N/A,#N/A,FALSE,"Лист4"}</definedName>
    <definedName name="мак" localSheetId="40" hidden="1">{#N/A,#N/A,FALSE,"Лист4"}</definedName>
    <definedName name="мак" localSheetId="41" hidden="1">{#N/A,#N/A,FALSE,"Лист4"}</definedName>
    <definedName name="мак" localSheetId="42" hidden="1">{#N/A,#N/A,FALSE,"Лист4"}</definedName>
    <definedName name="мак" localSheetId="47" hidden="1">{#N/A,#N/A,FALSE,"Лист4"}</definedName>
    <definedName name="мак" localSheetId="53" hidden="1">{#N/A,#N/A,FALSE,"Лист4"}</definedName>
    <definedName name="мак" localSheetId="84" hidden="1">{#N/A,#N/A,FALSE,"Лист4"}</definedName>
    <definedName name="мак" localSheetId="85" hidden="1">{#N/A,#N/A,FALSE,"Лист4"}</definedName>
    <definedName name="мак" localSheetId="76" hidden="1">{#N/A,#N/A,FALSE,"Лист4"}</definedName>
    <definedName name="мак" localSheetId="80" hidden="1">{#N/A,#N/A,FALSE,"Лист4"}</definedName>
    <definedName name="мак" localSheetId="81" hidden="1">{#N/A,#N/A,FALSE,"Лист4"}</definedName>
    <definedName name="мак" localSheetId="82" hidden="1">{#N/A,#N/A,FALSE,"Лист4"}</definedName>
    <definedName name="мак" localSheetId="83" hidden="1">{#N/A,#N/A,FALSE,"Лист4"}</definedName>
    <definedName name="мак" localSheetId="86" hidden="1">{#N/A,#N/A,FALSE,"Лист4"}</definedName>
    <definedName name="мак" localSheetId="95" hidden="1">{#N/A,#N/A,FALSE,"Лист4"}</definedName>
    <definedName name="мак" localSheetId="96" hidden="1">{#N/A,#N/A,FALSE,"Лист4"}</definedName>
    <definedName name="мак" localSheetId="100" hidden="1">{#N/A,#N/A,FALSE,"Лист4"}</definedName>
    <definedName name="мак" localSheetId="102" hidden="1">{#N/A,#N/A,FALSE,"Лист4"}</definedName>
    <definedName name="мак" localSheetId="103" hidden="1">{#N/A,#N/A,FALSE,"Лист4"}</definedName>
    <definedName name="мак" localSheetId="104" hidden="1">{#N/A,#N/A,FALSE,"Лист4"}</definedName>
    <definedName name="мак" localSheetId="105" hidden="1">{#N/A,#N/A,FALSE,"Лист4"}</definedName>
    <definedName name="мак" localSheetId="18" hidden="1">{#N/A,#N/A,FALSE,"Лист4"}</definedName>
    <definedName name="мак" localSheetId="19" hidden="1">{#N/A,#N/A,FALSE,"Лист4"}</definedName>
    <definedName name="мак" localSheetId="74" hidden="1">{#N/A,#N/A,FALSE,"Лист4"}</definedName>
    <definedName name="мак" hidden="1">{#N/A,#N/A,FALSE,"Лист4"}</definedName>
    <definedName name="мм" localSheetId="1" hidden="1">{#N/A,#N/A,FALSE,"Лист4"}</definedName>
    <definedName name="мм" localSheetId="35" hidden="1">{#N/A,#N/A,FALSE,"Лист4"}</definedName>
    <definedName name="мм" localSheetId="36" hidden="1">{#N/A,#N/A,FALSE,"Лист4"}</definedName>
    <definedName name="мм" localSheetId="37" hidden="1">{#N/A,#N/A,FALSE,"Лист4"}</definedName>
    <definedName name="мм" localSheetId="38" hidden="1">{#N/A,#N/A,FALSE,"Лист4"}</definedName>
    <definedName name="мм" localSheetId="39" hidden="1">{#N/A,#N/A,FALSE,"Лист4"}</definedName>
    <definedName name="мм" localSheetId="40" hidden="1">{#N/A,#N/A,FALSE,"Лист4"}</definedName>
    <definedName name="мм" localSheetId="41" hidden="1">{#N/A,#N/A,FALSE,"Лист4"}</definedName>
    <definedName name="мм" localSheetId="42" hidden="1">{#N/A,#N/A,FALSE,"Лист4"}</definedName>
    <definedName name="мм" localSheetId="47" hidden="1">{#N/A,#N/A,FALSE,"Лист4"}</definedName>
    <definedName name="мм" localSheetId="53" hidden="1">{#N/A,#N/A,FALSE,"Лист4"}</definedName>
    <definedName name="мм" localSheetId="84" hidden="1">{#N/A,#N/A,FALSE,"Лист4"}</definedName>
    <definedName name="мм" localSheetId="85" hidden="1">{#N/A,#N/A,FALSE,"Лист4"}</definedName>
    <definedName name="мм" localSheetId="76" hidden="1">{#N/A,#N/A,FALSE,"Лист4"}</definedName>
    <definedName name="мм" localSheetId="80" hidden="1">{#N/A,#N/A,FALSE,"Лист4"}</definedName>
    <definedName name="мм" localSheetId="81" hidden="1">{#N/A,#N/A,FALSE,"Лист4"}</definedName>
    <definedName name="мм" localSheetId="82" hidden="1">{#N/A,#N/A,FALSE,"Лист4"}</definedName>
    <definedName name="мм" localSheetId="83" hidden="1">{#N/A,#N/A,FALSE,"Лист4"}</definedName>
    <definedName name="мм" localSheetId="86" hidden="1">{#N/A,#N/A,FALSE,"Лист4"}</definedName>
    <definedName name="мм" localSheetId="95" hidden="1">{#N/A,#N/A,FALSE,"Лист4"}</definedName>
    <definedName name="мм" localSheetId="96" hidden="1">{#N/A,#N/A,FALSE,"Лист4"}</definedName>
    <definedName name="мм" localSheetId="100" hidden="1">{#N/A,#N/A,FALSE,"Лист4"}</definedName>
    <definedName name="мм" localSheetId="102" hidden="1">{#N/A,#N/A,FALSE,"Лист4"}</definedName>
    <definedName name="мм" localSheetId="103" hidden="1">{#N/A,#N/A,FALSE,"Лист4"}</definedName>
    <definedName name="мм" localSheetId="104" hidden="1">{#N/A,#N/A,FALSE,"Лист4"}</definedName>
    <definedName name="мм" localSheetId="105" hidden="1">{#N/A,#N/A,FALSE,"Лист4"}</definedName>
    <definedName name="мм" localSheetId="18" hidden="1">{#N/A,#N/A,FALSE,"Лист4"}</definedName>
    <definedName name="мм" localSheetId="19" hidden="1">{#N/A,#N/A,FALSE,"Лист4"}</definedName>
    <definedName name="мм" localSheetId="74" hidden="1">{#N/A,#N/A,FALSE,"Лист4"}</definedName>
    <definedName name="мм" hidden="1">{#N/A,#N/A,FALSE,"Лист4"}</definedName>
    <definedName name="мпе" localSheetId="1" hidden="1">{#N/A,#N/A,FALSE,"Лист4"}</definedName>
    <definedName name="мпе" localSheetId="35" hidden="1">{#N/A,#N/A,FALSE,"Лист4"}</definedName>
    <definedName name="мпе" localSheetId="36" hidden="1">{#N/A,#N/A,FALSE,"Лист4"}</definedName>
    <definedName name="мпе" localSheetId="37" hidden="1">{#N/A,#N/A,FALSE,"Лист4"}</definedName>
    <definedName name="мпе" localSheetId="38" hidden="1">{#N/A,#N/A,FALSE,"Лист4"}</definedName>
    <definedName name="мпе" localSheetId="39" hidden="1">{#N/A,#N/A,FALSE,"Лист4"}</definedName>
    <definedName name="мпе" localSheetId="40" hidden="1">{#N/A,#N/A,FALSE,"Лист4"}</definedName>
    <definedName name="мпе" localSheetId="41" hidden="1">{#N/A,#N/A,FALSE,"Лист4"}</definedName>
    <definedName name="мпе" localSheetId="42" hidden="1">{#N/A,#N/A,FALSE,"Лист4"}</definedName>
    <definedName name="мпе" localSheetId="47" hidden="1">{#N/A,#N/A,FALSE,"Лист4"}</definedName>
    <definedName name="мпе" localSheetId="53" hidden="1">{#N/A,#N/A,FALSE,"Лист4"}</definedName>
    <definedName name="мпе" localSheetId="84" hidden="1">{#N/A,#N/A,FALSE,"Лист4"}</definedName>
    <definedName name="мпе" localSheetId="85" hidden="1">{#N/A,#N/A,FALSE,"Лист4"}</definedName>
    <definedName name="мпе" localSheetId="76" hidden="1">{#N/A,#N/A,FALSE,"Лист4"}</definedName>
    <definedName name="мпе" localSheetId="80" hidden="1">{#N/A,#N/A,FALSE,"Лист4"}</definedName>
    <definedName name="мпе" localSheetId="81" hidden="1">{#N/A,#N/A,FALSE,"Лист4"}</definedName>
    <definedName name="мпе" localSheetId="82" hidden="1">{#N/A,#N/A,FALSE,"Лист4"}</definedName>
    <definedName name="мпе" localSheetId="83" hidden="1">{#N/A,#N/A,FALSE,"Лист4"}</definedName>
    <definedName name="мпе" localSheetId="86" hidden="1">{#N/A,#N/A,FALSE,"Лист4"}</definedName>
    <definedName name="мпе" localSheetId="95" hidden="1">{#N/A,#N/A,FALSE,"Лист4"}</definedName>
    <definedName name="мпе" localSheetId="96" hidden="1">{#N/A,#N/A,FALSE,"Лист4"}</definedName>
    <definedName name="мпе" localSheetId="100" hidden="1">{#N/A,#N/A,FALSE,"Лист4"}</definedName>
    <definedName name="мпе" localSheetId="102" hidden="1">{#N/A,#N/A,FALSE,"Лист4"}</definedName>
    <definedName name="мпе" localSheetId="103" hidden="1">{#N/A,#N/A,FALSE,"Лист4"}</definedName>
    <definedName name="мпе" localSheetId="104" hidden="1">{#N/A,#N/A,FALSE,"Лист4"}</definedName>
    <definedName name="мпе" localSheetId="105" hidden="1">{#N/A,#N/A,FALSE,"Лист4"}</definedName>
    <definedName name="мпе" localSheetId="18" hidden="1">{#N/A,#N/A,FALSE,"Лист4"}</definedName>
    <definedName name="мпе" localSheetId="19" hidden="1">{#N/A,#N/A,FALSE,"Лист4"}</definedName>
    <definedName name="мпе" localSheetId="74" hidden="1">{#N/A,#N/A,FALSE,"Лист4"}</definedName>
    <definedName name="мпе" hidden="1">{#N/A,#N/A,FALSE,"Лист4"}</definedName>
    <definedName name="МР" localSheetId="1" hidden="1">{#N/A,#N/A,FALSE,"т02бд"}</definedName>
    <definedName name="МР" localSheetId="35" hidden="1">{#N/A,#N/A,FALSE,"т02бд"}</definedName>
    <definedName name="МР" localSheetId="36" hidden="1">{#N/A,#N/A,FALSE,"т02бд"}</definedName>
    <definedName name="МР" localSheetId="37" hidden="1">{#N/A,#N/A,FALSE,"т02бд"}</definedName>
    <definedName name="МР" localSheetId="38" hidden="1">{#N/A,#N/A,FALSE,"т02бд"}</definedName>
    <definedName name="МР" localSheetId="39" hidden="1">{#N/A,#N/A,FALSE,"т02бд"}</definedName>
    <definedName name="МР" localSheetId="40" hidden="1">{#N/A,#N/A,FALSE,"т02бд"}</definedName>
    <definedName name="МР" localSheetId="41" hidden="1">{#N/A,#N/A,FALSE,"т02бд"}</definedName>
    <definedName name="МР" localSheetId="42" hidden="1">{#N/A,#N/A,FALSE,"т02бд"}</definedName>
    <definedName name="МР" localSheetId="47" hidden="1">{#N/A,#N/A,FALSE,"т02бд"}</definedName>
    <definedName name="МР" localSheetId="53" hidden="1">{#N/A,#N/A,FALSE,"т02бд"}</definedName>
    <definedName name="МР" localSheetId="84" hidden="1">{#N/A,#N/A,FALSE,"т02бд"}</definedName>
    <definedName name="МР" localSheetId="85" hidden="1">{#N/A,#N/A,FALSE,"т02бд"}</definedName>
    <definedName name="МР" localSheetId="76" hidden="1">{#N/A,#N/A,FALSE,"т02бд"}</definedName>
    <definedName name="МР" localSheetId="80" hidden="1">{#N/A,#N/A,FALSE,"т02бд"}</definedName>
    <definedName name="МР" localSheetId="81" hidden="1">{#N/A,#N/A,FALSE,"т02бд"}</definedName>
    <definedName name="МР" localSheetId="82" hidden="1">{#N/A,#N/A,FALSE,"т02бд"}</definedName>
    <definedName name="МР" localSheetId="83" hidden="1">{#N/A,#N/A,FALSE,"т02бд"}</definedName>
    <definedName name="МР" localSheetId="86" hidden="1">{#N/A,#N/A,FALSE,"т02бд"}</definedName>
    <definedName name="МР" localSheetId="95" hidden="1">{#N/A,#N/A,FALSE,"т02бд"}</definedName>
    <definedName name="МР" localSheetId="96" hidden="1">{#N/A,#N/A,FALSE,"т02бд"}</definedName>
    <definedName name="МР" localSheetId="100" hidden="1">{#N/A,#N/A,FALSE,"т02бд"}</definedName>
    <definedName name="МР" localSheetId="102" hidden="1">{#N/A,#N/A,FALSE,"т02бд"}</definedName>
    <definedName name="МР" localSheetId="103" hidden="1">{#N/A,#N/A,FALSE,"т02бд"}</definedName>
    <definedName name="МР" localSheetId="104" hidden="1">{#N/A,#N/A,FALSE,"т02бд"}</definedName>
    <definedName name="МР" localSheetId="105" hidden="1">{#N/A,#N/A,FALSE,"т02бд"}</definedName>
    <definedName name="МР" localSheetId="18" hidden="1">{#N/A,#N/A,FALSE,"т02бд"}</definedName>
    <definedName name="МР" localSheetId="19" hidden="1">{#N/A,#N/A,FALSE,"т02бд"}</definedName>
    <definedName name="МР" localSheetId="74" hidden="1">{#N/A,#N/A,FALSE,"т02бд"}</definedName>
    <definedName name="МР" hidden="1">{#N/A,#N/A,FALSE,"т02бд"}</definedName>
    <definedName name="нгнгш" localSheetId="1" hidden="1">{#N/A,#N/A,FALSE,"Лист4"}</definedName>
    <definedName name="нгнгш" localSheetId="35" hidden="1">{#N/A,#N/A,FALSE,"Лист4"}</definedName>
    <definedName name="нгнгш" localSheetId="36" hidden="1">{#N/A,#N/A,FALSE,"Лист4"}</definedName>
    <definedName name="нгнгш" localSheetId="37" hidden="1">{#N/A,#N/A,FALSE,"Лист4"}</definedName>
    <definedName name="нгнгш" localSheetId="38" hidden="1">{#N/A,#N/A,FALSE,"Лист4"}</definedName>
    <definedName name="нгнгш" localSheetId="39" hidden="1">{#N/A,#N/A,FALSE,"Лист4"}</definedName>
    <definedName name="нгнгш" localSheetId="40" hidden="1">{#N/A,#N/A,FALSE,"Лист4"}</definedName>
    <definedName name="нгнгш" localSheetId="41" hidden="1">{#N/A,#N/A,FALSE,"Лист4"}</definedName>
    <definedName name="нгнгш" localSheetId="42" hidden="1">{#N/A,#N/A,FALSE,"Лист4"}</definedName>
    <definedName name="нгнгш" localSheetId="47" hidden="1">{#N/A,#N/A,FALSE,"Лист4"}</definedName>
    <definedName name="нгнгш" localSheetId="53" hidden="1">{#N/A,#N/A,FALSE,"Лист4"}</definedName>
    <definedName name="нгнгш" localSheetId="84" hidden="1">{#N/A,#N/A,FALSE,"Лист4"}</definedName>
    <definedName name="нгнгш" localSheetId="85" hidden="1">{#N/A,#N/A,FALSE,"Лист4"}</definedName>
    <definedName name="нгнгш" localSheetId="76" hidden="1">{#N/A,#N/A,FALSE,"Лист4"}</definedName>
    <definedName name="нгнгш" localSheetId="80" hidden="1">{#N/A,#N/A,FALSE,"Лист4"}</definedName>
    <definedName name="нгнгш" localSheetId="81" hidden="1">{#N/A,#N/A,FALSE,"Лист4"}</definedName>
    <definedName name="нгнгш" localSheetId="82" hidden="1">{#N/A,#N/A,FALSE,"Лист4"}</definedName>
    <definedName name="нгнгш" localSheetId="83" hidden="1">{#N/A,#N/A,FALSE,"Лист4"}</definedName>
    <definedName name="нгнгш" localSheetId="86" hidden="1">{#N/A,#N/A,FALSE,"Лист4"}</definedName>
    <definedName name="нгнгш" localSheetId="95" hidden="1">{#N/A,#N/A,FALSE,"Лист4"}</definedName>
    <definedName name="нгнгш" localSheetId="96" hidden="1">{#N/A,#N/A,FALSE,"Лист4"}</definedName>
    <definedName name="нгнгш" localSheetId="100" hidden="1">{#N/A,#N/A,FALSE,"Лист4"}</definedName>
    <definedName name="нгнгш" localSheetId="102" hidden="1">{#N/A,#N/A,FALSE,"Лист4"}</definedName>
    <definedName name="нгнгш" localSheetId="103" hidden="1">{#N/A,#N/A,FALSE,"Лист4"}</definedName>
    <definedName name="нгнгш" localSheetId="104" hidden="1">{#N/A,#N/A,FALSE,"Лист4"}</definedName>
    <definedName name="нгнгш" localSheetId="105" hidden="1">{#N/A,#N/A,FALSE,"Лист4"}</definedName>
    <definedName name="нгнгш" localSheetId="18" hidden="1">{#N/A,#N/A,FALSE,"Лист4"}</definedName>
    <definedName name="нгнгш" localSheetId="19" hidden="1">{#N/A,#N/A,FALSE,"Лист4"}</definedName>
    <definedName name="нгнгш" localSheetId="74" hidden="1">{#N/A,#N/A,FALSE,"Лист4"}</definedName>
    <definedName name="нгнгш" hidden="1">{#N/A,#N/A,FALSE,"Лист4"}</definedName>
    <definedName name="нн" localSheetId="1" hidden="1">{#N/A,#N/A,FALSE,"т02бд"}</definedName>
    <definedName name="нн" localSheetId="35" hidden="1">{#N/A,#N/A,FALSE,"т02бд"}</definedName>
    <definedName name="нн" localSheetId="36" hidden="1">{#N/A,#N/A,FALSE,"т02бд"}</definedName>
    <definedName name="нн" localSheetId="37" hidden="1">{#N/A,#N/A,FALSE,"т02бд"}</definedName>
    <definedName name="нн" localSheetId="38" hidden="1">{#N/A,#N/A,FALSE,"т02бд"}</definedName>
    <definedName name="нн" localSheetId="39" hidden="1">{#N/A,#N/A,FALSE,"т02бд"}</definedName>
    <definedName name="нн" localSheetId="40" hidden="1">{#N/A,#N/A,FALSE,"т02бд"}</definedName>
    <definedName name="нн" localSheetId="41" hidden="1">{#N/A,#N/A,FALSE,"т02бд"}</definedName>
    <definedName name="нн" localSheetId="42" hidden="1">{#N/A,#N/A,FALSE,"т02бд"}</definedName>
    <definedName name="нн" localSheetId="47" hidden="1">{#N/A,#N/A,FALSE,"т02бд"}</definedName>
    <definedName name="нн" localSheetId="53" hidden="1">{#N/A,#N/A,FALSE,"т02бд"}</definedName>
    <definedName name="нн" localSheetId="84" hidden="1">{#N/A,#N/A,FALSE,"т02бд"}</definedName>
    <definedName name="нн" localSheetId="85" hidden="1">{#N/A,#N/A,FALSE,"т02бд"}</definedName>
    <definedName name="нн" localSheetId="76" hidden="1">{#N/A,#N/A,FALSE,"т02бд"}</definedName>
    <definedName name="нн" localSheetId="80" hidden="1">{#N/A,#N/A,FALSE,"т02бд"}</definedName>
    <definedName name="нн" localSheetId="81" hidden="1">{#N/A,#N/A,FALSE,"т02бд"}</definedName>
    <definedName name="нн" localSheetId="82" hidden="1">{#N/A,#N/A,FALSE,"т02бд"}</definedName>
    <definedName name="нн" localSheetId="83" hidden="1">{#N/A,#N/A,FALSE,"т02бд"}</definedName>
    <definedName name="нн" localSheetId="86" hidden="1">{#N/A,#N/A,FALSE,"т02бд"}</definedName>
    <definedName name="нн" localSheetId="95" hidden="1">{#N/A,#N/A,FALSE,"т02бд"}</definedName>
    <definedName name="нн" localSheetId="96" hidden="1">{#N/A,#N/A,FALSE,"т02бд"}</definedName>
    <definedName name="нн" localSheetId="100" hidden="1">{#N/A,#N/A,FALSE,"т02бд"}</definedName>
    <definedName name="нн" localSheetId="102" hidden="1">{#N/A,#N/A,FALSE,"т02бд"}</definedName>
    <definedName name="нн" localSheetId="103" hidden="1">{#N/A,#N/A,FALSE,"т02бд"}</definedName>
    <definedName name="нн" localSheetId="104" hidden="1">{#N/A,#N/A,FALSE,"т02бд"}</definedName>
    <definedName name="нн" localSheetId="105" hidden="1">{#N/A,#N/A,FALSE,"т02бд"}</definedName>
    <definedName name="нн" localSheetId="18" hidden="1">{#N/A,#N/A,FALSE,"т02бд"}</definedName>
    <definedName name="нн" localSheetId="19" hidden="1">{#N/A,#N/A,FALSE,"т02бд"}</definedName>
    <definedName name="нн" localSheetId="74" hidden="1">{#N/A,#N/A,FALSE,"т02бд"}</definedName>
    <definedName name="нн" hidden="1">{#N/A,#N/A,FALSE,"т02бд"}</definedName>
    <definedName name="ннггг" localSheetId="1" hidden="1">{#N/A,#N/A,FALSE,"Лист4"}</definedName>
    <definedName name="ннггг" localSheetId="35" hidden="1">{#N/A,#N/A,FALSE,"Лист4"}</definedName>
    <definedName name="ннггг" localSheetId="36" hidden="1">{#N/A,#N/A,FALSE,"Лист4"}</definedName>
    <definedName name="ннггг" localSheetId="37" hidden="1">{#N/A,#N/A,FALSE,"Лист4"}</definedName>
    <definedName name="ннггг" localSheetId="38" hidden="1">{#N/A,#N/A,FALSE,"Лист4"}</definedName>
    <definedName name="ннггг" localSheetId="39" hidden="1">{#N/A,#N/A,FALSE,"Лист4"}</definedName>
    <definedName name="ннггг" localSheetId="40" hidden="1">{#N/A,#N/A,FALSE,"Лист4"}</definedName>
    <definedName name="ннггг" localSheetId="41" hidden="1">{#N/A,#N/A,FALSE,"Лист4"}</definedName>
    <definedName name="ннггг" localSheetId="42" hidden="1">{#N/A,#N/A,FALSE,"Лист4"}</definedName>
    <definedName name="ннггг" localSheetId="47" hidden="1">{#N/A,#N/A,FALSE,"Лист4"}</definedName>
    <definedName name="ннггг" localSheetId="53" hidden="1">{#N/A,#N/A,FALSE,"Лист4"}</definedName>
    <definedName name="ннггг" localSheetId="84" hidden="1">{#N/A,#N/A,FALSE,"Лист4"}</definedName>
    <definedName name="ннггг" localSheetId="85" hidden="1">{#N/A,#N/A,FALSE,"Лист4"}</definedName>
    <definedName name="ннггг" localSheetId="76" hidden="1">{#N/A,#N/A,FALSE,"Лист4"}</definedName>
    <definedName name="ннггг" localSheetId="80" hidden="1">{#N/A,#N/A,FALSE,"Лист4"}</definedName>
    <definedName name="ннггг" localSheetId="81" hidden="1">{#N/A,#N/A,FALSE,"Лист4"}</definedName>
    <definedName name="ннггг" localSheetId="82" hidden="1">{#N/A,#N/A,FALSE,"Лист4"}</definedName>
    <definedName name="ннггг" localSheetId="83" hidden="1">{#N/A,#N/A,FALSE,"Лист4"}</definedName>
    <definedName name="ннггг" localSheetId="86" hidden="1">{#N/A,#N/A,FALSE,"Лист4"}</definedName>
    <definedName name="ннггг" localSheetId="95" hidden="1">{#N/A,#N/A,FALSE,"Лист4"}</definedName>
    <definedName name="ннггг" localSheetId="96" hidden="1">{#N/A,#N/A,FALSE,"Лист4"}</definedName>
    <definedName name="ннггг" localSheetId="100" hidden="1">{#N/A,#N/A,FALSE,"Лист4"}</definedName>
    <definedName name="ннггг" localSheetId="102" hidden="1">{#N/A,#N/A,FALSE,"Лист4"}</definedName>
    <definedName name="ннггг" localSheetId="103" hidden="1">{#N/A,#N/A,FALSE,"Лист4"}</definedName>
    <definedName name="ннггг" localSheetId="104" hidden="1">{#N/A,#N/A,FALSE,"Лист4"}</definedName>
    <definedName name="ннггг" localSheetId="105" hidden="1">{#N/A,#N/A,FALSE,"Лист4"}</definedName>
    <definedName name="ннггг" localSheetId="18" hidden="1">{#N/A,#N/A,FALSE,"Лист4"}</definedName>
    <definedName name="ннггг" localSheetId="19" hidden="1">{#N/A,#N/A,FALSE,"Лист4"}</definedName>
    <definedName name="ннггг" localSheetId="74" hidden="1">{#N/A,#N/A,FALSE,"Лист4"}</definedName>
    <definedName name="ннггг" hidden="1">{#N/A,#N/A,FALSE,"Лист4"}</definedName>
    <definedName name="ннн" localSheetId="1" hidden="1">{#N/A,#N/A,FALSE,"Лист4"}</definedName>
    <definedName name="ннн" localSheetId="35" hidden="1">{#N/A,#N/A,FALSE,"Лист4"}</definedName>
    <definedName name="ннн" localSheetId="36" hidden="1">{#N/A,#N/A,FALSE,"Лист4"}</definedName>
    <definedName name="ннн" localSheetId="37" hidden="1">{#N/A,#N/A,FALSE,"Лист4"}</definedName>
    <definedName name="ннн" localSheetId="38" hidden="1">{#N/A,#N/A,FALSE,"Лист4"}</definedName>
    <definedName name="ннн" localSheetId="39" hidden="1">{#N/A,#N/A,FALSE,"Лист4"}</definedName>
    <definedName name="ннн" localSheetId="40" hidden="1">{#N/A,#N/A,FALSE,"Лист4"}</definedName>
    <definedName name="ннн" localSheetId="41" hidden="1">{#N/A,#N/A,FALSE,"Лист4"}</definedName>
    <definedName name="ннн" localSheetId="42" hidden="1">{#N/A,#N/A,FALSE,"Лист4"}</definedName>
    <definedName name="ннн" localSheetId="47" hidden="1">{#N/A,#N/A,FALSE,"Лист4"}</definedName>
    <definedName name="ннн" localSheetId="53" hidden="1">{#N/A,#N/A,FALSE,"Лист4"}</definedName>
    <definedName name="ннн" localSheetId="84" hidden="1">{#N/A,#N/A,FALSE,"Лист4"}</definedName>
    <definedName name="ннн" localSheetId="85" hidden="1">{#N/A,#N/A,FALSE,"Лист4"}</definedName>
    <definedName name="ннн" localSheetId="76" hidden="1">{#N/A,#N/A,FALSE,"Лист4"}</definedName>
    <definedName name="ннн" localSheetId="80" hidden="1">{#N/A,#N/A,FALSE,"Лист4"}</definedName>
    <definedName name="ннн" localSheetId="81" hidden="1">{#N/A,#N/A,FALSE,"Лист4"}</definedName>
    <definedName name="ннн" localSheetId="82" hidden="1">{#N/A,#N/A,FALSE,"Лист4"}</definedName>
    <definedName name="ннн" localSheetId="83" hidden="1">{#N/A,#N/A,FALSE,"Лист4"}</definedName>
    <definedName name="ннн" localSheetId="86" hidden="1">{#N/A,#N/A,FALSE,"Лист4"}</definedName>
    <definedName name="ннн" localSheetId="95" hidden="1">{#N/A,#N/A,FALSE,"Лист4"}</definedName>
    <definedName name="ннн" localSheetId="96" hidden="1">{#N/A,#N/A,FALSE,"Лист4"}</definedName>
    <definedName name="ннн" localSheetId="100" hidden="1">{#N/A,#N/A,FALSE,"Лист4"}</definedName>
    <definedName name="ннн" localSheetId="102" hidden="1">{#N/A,#N/A,FALSE,"Лист4"}</definedName>
    <definedName name="ннн" localSheetId="103" hidden="1">{#N/A,#N/A,FALSE,"Лист4"}</definedName>
    <definedName name="ннн" localSheetId="104" hidden="1">{#N/A,#N/A,FALSE,"Лист4"}</definedName>
    <definedName name="ннн" localSheetId="105" hidden="1">{#N/A,#N/A,FALSE,"Лист4"}</definedName>
    <definedName name="ннн" localSheetId="18" hidden="1">{#N/A,#N/A,FALSE,"Лист4"}</definedName>
    <definedName name="ннн" localSheetId="19" hidden="1">{#N/A,#N/A,FALSE,"Лист4"}</definedName>
    <definedName name="ннн" localSheetId="74" hidden="1">{#N/A,#N/A,FALSE,"Лист4"}</definedName>
    <definedName name="ннн" hidden="1">{#N/A,#N/A,FALSE,"Лист4"}</definedName>
    <definedName name="ннннг" localSheetId="1" hidden="1">{#N/A,#N/A,FALSE,"Лист4"}</definedName>
    <definedName name="ннннг" localSheetId="35" hidden="1">{#N/A,#N/A,FALSE,"Лист4"}</definedName>
    <definedName name="ннннг" localSheetId="36" hidden="1">{#N/A,#N/A,FALSE,"Лист4"}</definedName>
    <definedName name="ннннг" localSheetId="37" hidden="1">{#N/A,#N/A,FALSE,"Лист4"}</definedName>
    <definedName name="ннннг" localSheetId="38" hidden="1">{#N/A,#N/A,FALSE,"Лист4"}</definedName>
    <definedName name="ннннг" localSheetId="39" hidden="1">{#N/A,#N/A,FALSE,"Лист4"}</definedName>
    <definedName name="ннннг" localSheetId="40" hidden="1">{#N/A,#N/A,FALSE,"Лист4"}</definedName>
    <definedName name="ннннг" localSheetId="41" hidden="1">{#N/A,#N/A,FALSE,"Лист4"}</definedName>
    <definedName name="ннннг" localSheetId="42" hidden="1">{#N/A,#N/A,FALSE,"Лист4"}</definedName>
    <definedName name="ннннг" localSheetId="47" hidden="1">{#N/A,#N/A,FALSE,"Лист4"}</definedName>
    <definedName name="ннннг" localSheetId="53" hidden="1">{#N/A,#N/A,FALSE,"Лист4"}</definedName>
    <definedName name="ннннг" localSheetId="84" hidden="1">{#N/A,#N/A,FALSE,"Лист4"}</definedName>
    <definedName name="ннннг" localSheetId="85" hidden="1">{#N/A,#N/A,FALSE,"Лист4"}</definedName>
    <definedName name="ннннг" localSheetId="76" hidden="1">{#N/A,#N/A,FALSE,"Лист4"}</definedName>
    <definedName name="ннннг" localSheetId="80" hidden="1">{#N/A,#N/A,FALSE,"Лист4"}</definedName>
    <definedName name="ннннг" localSheetId="81" hidden="1">{#N/A,#N/A,FALSE,"Лист4"}</definedName>
    <definedName name="ннннг" localSheetId="82" hidden="1">{#N/A,#N/A,FALSE,"Лист4"}</definedName>
    <definedName name="ннннг" localSheetId="83" hidden="1">{#N/A,#N/A,FALSE,"Лист4"}</definedName>
    <definedName name="ннннг" localSheetId="86" hidden="1">{#N/A,#N/A,FALSE,"Лист4"}</definedName>
    <definedName name="ннннг" localSheetId="95" hidden="1">{#N/A,#N/A,FALSE,"Лист4"}</definedName>
    <definedName name="ннннг" localSheetId="96" hidden="1">{#N/A,#N/A,FALSE,"Лист4"}</definedName>
    <definedName name="ннннг" localSheetId="100" hidden="1">{#N/A,#N/A,FALSE,"Лист4"}</definedName>
    <definedName name="ннннг" localSheetId="102" hidden="1">{#N/A,#N/A,FALSE,"Лист4"}</definedName>
    <definedName name="ннннг" localSheetId="103" hidden="1">{#N/A,#N/A,FALSE,"Лист4"}</definedName>
    <definedName name="ннннг" localSheetId="104" hidden="1">{#N/A,#N/A,FALSE,"Лист4"}</definedName>
    <definedName name="ннннг" localSheetId="105" hidden="1">{#N/A,#N/A,FALSE,"Лист4"}</definedName>
    <definedName name="ннннг" localSheetId="18" hidden="1">{#N/A,#N/A,FALSE,"Лист4"}</definedName>
    <definedName name="ннннг" localSheetId="19" hidden="1">{#N/A,#N/A,FALSE,"Лист4"}</definedName>
    <definedName name="ннннг" localSheetId="74"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35" hidden="1">{"BOP_TAB",#N/A,FALSE,"N";"MIDTERM_TAB",#N/A,FALSE,"O";"FUND_CRED",#N/A,FALSE,"P";"DEBT_TAB1",#N/A,FALSE,"Q";"DEBT_TAB2",#N/A,FALSE,"Q";"FORFIN_TAB1",#N/A,FALSE,"R";"FORFIN_TAB2",#N/A,FALSE,"R";"BOP_ANALY",#N/A,FALSE,"U"}</definedName>
    <definedName name="ннннннн" localSheetId="36" hidden="1">{"BOP_TAB",#N/A,FALSE,"N";"MIDTERM_TAB",#N/A,FALSE,"O";"FUND_CRED",#N/A,FALSE,"P";"DEBT_TAB1",#N/A,FALSE,"Q";"DEBT_TAB2",#N/A,FALSE,"Q";"FORFIN_TAB1",#N/A,FALSE,"R";"FORFIN_TAB2",#N/A,FALSE,"R";"BOP_ANALY",#N/A,FALSE,"U"}</definedName>
    <definedName name="ннннннн" localSheetId="37" hidden="1">{"BOP_TAB",#N/A,FALSE,"N";"MIDTERM_TAB",#N/A,FALSE,"O";"FUND_CRED",#N/A,FALSE,"P";"DEBT_TAB1",#N/A,FALSE,"Q";"DEBT_TAB2",#N/A,FALSE,"Q";"FORFIN_TAB1",#N/A,FALSE,"R";"FORFIN_TAB2",#N/A,FALSE,"R";"BOP_ANALY",#N/A,FALSE,"U"}</definedName>
    <definedName name="ннннннн" localSheetId="38" hidden="1">{"BOP_TAB",#N/A,FALSE,"N";"MIDTERM_TAB",#N/A,FALSE,"O";"FUND_CRED",#N/A,FALSE,"P";"DEBT_TAB1",#N/A,FALSE,"Q";"DEBT_TAB2",#N/A,FALSE,"Q";"FORFIN_TAB1",#N/A,FALSE,"R";"FORFIN_TAB2",#N/A,FALSE,"R";"BOP_ANALY",#N/A,FALSE,"U"}</definedName>
    <definedName name="ннннннн" localSheetId="39" hidden="1">{"BOP_TAB",#N/A,FALSE,"N";"MIDTERM_TAB",#N/A,FALSE,"O";"FUND_CRED",#N/A,FALSE,"P";"DEBT_TAB1",#N/A,FALSE,"Q";"DEBT_TAB2",#N/A,FALSE,"Q";"FORFIN_TAB1",#N/A,FALSE,"R";"FORFIN_TAB2",#N/A,FALSE,"R";"BOP_ANALY",#N/A,FALSE,"U"}</definedName>
    <definedName name="ннннннн" localSheetId="40" hidden="1">{"BOP_TAB",#N/A,FALSE,"N";"MIDTERM_TAB",#N/A,FALSE,"O";"FUND_CRED",#N/A,FALSE,"P";"DEBT_TAB1",#N/A,FALSE,"Q";"DEBT_TAB2",#N/A,FALSE,"Q";"FORFIN_TAB1",#N/A,FALSE,"R";"FORFIN_TAB2",#N/A,FALSE,"R";"BOP_ANALY",#N/A,FALSE,"U"}</definedName>
    <definedName name="ннннннн" localSheetId="41" hidden="1">{"BOP_TAB",#N/A,FALSE,"N";"MIDTERM_TAB",#N/A,FALSE,"O";"FUND_CRED",#N/A,FALSE,"P";"DEBT_TAB1",#N/A,FALSE,"Q";"DEBT_TAB2",#N/A,FALSE,"Q";"FORFIN_TAB1",#N/A,FALSE,"R";"FORFIN_TAB2",#N/A,FALSE,"R";"BOP_ANALY",#N/A,FALSE,"U"}</definedName>
    <definedName name="ннннннн" localSheetId="42" hidden="1">{"BOP_TAB",#N/A,FALSE,"N";"MIDTERM_TAB",#N/A,FALSE,"O";"FUND_CRED",#N/A,FALSE,"P";"DEBT_TAB1",#N/A,FALSE,"Q";"DEBT_TAB2",#N/A,FALSE,"Q";"FORFIN_TAB1",#N/A,FALSE,"R";"FORFIN_TAB2",#N/A,FALSE,"R";"BOP_ANALY",#N/A,FALSE,"U"}</definedName>
    <definedName name="ннннннн" localSheetId="47" hidden="1">{"BOP_TAB",#N/A,FALSE,"N";"MIDTERM_TAB",#N/A,FALSE,"O";"FUND_CRED",#N/A,FALSE,"P";"DEBT_TAB1",#N/A,FALSE,"Q";"DEBT_TAB2",#N/A,FALSE,"Q";"FORFIN_TAB1",#N/A,FALSE,"R";"FORFIN_TAB2",#N/A,FALSE,"R";"BOP_ANALY",#N/A,FALSE,"U"}</definedName>
    <definedName name="ннннннн" localSheetId="53" hidden="1">{"BOP_TAB",#N/A,FALSE,"N";"MIDTERM_TAB",#N/A,FALSE,"O";"FUND_CRED",#N/A,FALSE,"P";"DEBT_TAB1",#N/A,FALSE,"Q";"DEBT_TAB2",#N/A,FALSE,"Q";"FORFIN_TAB1",#N/A,FALSE,"R";"FORFIN_TAB2",#N/A,FALSE,"R";"BOP_ANALY",#N/A,FALSE,"U"}</definedName>
    <definedName name="ннннннн" localSheetId="54" hidden="1">{"BOP_TAB",#N/A,FALSE,"N";"MIDTERM_TAB",#N/A,FALSE,"O";"FUND_CRED",#N/A,FALSE,"P";"DEBT_TAB1",#N/A,FALSE,"Q";"DEBT_TAB2",#N/A,FALSE,"Q";"FORFIN_TAB1",#N/A,FALSE,"R";"FORFIN_TAB2",#N/A,FALSE,"R";"BOP_ANALY",#N/A,FALSE,"U"}</definedName>
    <definedName name="ннннннн" localSheetId="55" hidden="1">{"BOP_TAB",#N/A,FALSE,"N";"MIDTERM_TAB",#N/A,FALSE,"O";"FUND_CRED",#N/A,FALSE,"P";"DEBT_TAB1",#N/A,FALSE,"Q";"DEBT_TAB2",#N/A,FALSE,"Q";"FORFIN_TAB1",#N/A,FALSE,"R";"FORFIN_TAB2",#N/A,FALSE,"R";"BOP_ANALY",#N/A,FALSE,"U"}</definedName>
    <definedName name="ннннннн" localSheetId="56" hidden="1">{"BOP_TAB",#N/A,FALSE,"N";"MIDTERM_TAB",#N/A,FALSE,"O";"FUND_CRED",#N/A,FALSE,"P";"DEBT_TAB1",#N/A,FALSE,"Q";"DEBT_TAB2",#N/A,FALSE,"Q";"FORFIN_TAB1",#N/A,FALSE,"R";"FORFIN_TAB2",#N/A,FALSE,"R";"BOP_ANALY",#N/A,FALSE,"U"}</definedName>
    <definedName name="ннннннн" localSheetId="57" hidden="1">{"BOP_TAB",#N/A,FALSE,"N";"MIDTERM_TAB",#N/A,FALSE,"O";"FUND_CRED",#N/A,FALSE,"P";"DEBT_TAB1",#N/A,FALSE,"Q";"DEBT_TAB2",#N/A,FALSE,"Q";"FORFIN_TAB1",#N/A,FALSE,"R";"FORFIN_TAB2",#N/A,FALSE,"R";"BOP_ANALY",#N/A,FALSE,"U"}</definedName>
    <definedName name="ннннннн" localSheetId="58" hidden="1">{"BOP_TAB",#N/A,FALSE,"N";"MIDTERM_TAB",#N/A,FALSE,"O";"FUND_CRED",#N/A,FALSE,"P";"DEBT_TAB1",#N/A,FALSE,"Q";"DEBT_TAB2",#N/A,FALSE,"Q";"FORFIN_TAB1",#N/A,FALSE,"R";"FORFIN_TAB2",#N/A,FALSE,"R";"BOP_ANALY",#N/A,FALSE,"U"}</definedName>
    <definedName name="ннннннн" localSheetId="59" hidden="1">{"BOP_TAB",#N/A,FALSE,"N";"MIDTERM_TAB",#N/A,FALSE,"O";"FUND_CRED",#N/A,FALSE,"P";"DEBT_TAB1",#N/A,FALSE,"Q";"DEBT_TAB2",#N/A,FALSE,"Q";"FORFIN_TAB1",#N/A,FALSE,"R";"FORFIN_TAB2",#N/A,FALSE,"R";"BOP_ANALY",#N/A,FALSE,"U"}</definedName>
    <definedName name="ннннннн" localSheetId="61" hidden="1">{"BOP_TAB",#N/A,FALSE,"N";"MIDTERM_TAB",#N/A,FALSE,"O";"FUND_CRED",#N/A,FALSE,"P";"DEBT_TAB1",#N/A,FALSE,"Q";"DEBT_TAB2",#N/A,FALSE,"Q";"FORFIN_TAB1",#N/A,FALSE,"R";"FORFIN_TAB2",#N/A,FALSE,"R";"BOP_ANALY",#N/A,FALSE,"U"}</definedName>
    <definedName name="ннннннн" localSheetId="62" hidden="1">{"BOP_TAB",#N/A,FALSE,"N";"MIDTERM_TAB",#N/A,FALSE,"O";"FUND_CRED",#N/A,FALSE,"P";"DEBT_TAB1",#N/A,FALSE,"Q";"DEBT_TAB2",#N/A,FALSE,"Q";"FORFIN_TAB1",#N/A,FALSE,"R";"FORFIN_TAB2",#N/A,FALSE,"R";"BOP_ANALY",#N/A,FALSE,"U"}</definedName>
    <definedName name="ннннннн" localSheetId="63" hidden="1">{"BOP_TAB",#N/A,FALSE,"N";"MIDTERM_TAB",#N/A,FALSE,"O";"FUND_CRED",#N/A,FALSE,"P";"DEBT_TAB1",#N/A,FALSE,"Q";"DEBT_TAB2",#N/A,FALSE,"Q";"FORFIN_TAB1",#N/A,FALSE,"R";"FORFIN_TAB2",#N/A,FALSE,"R";"BOP_ANALY",#N/A,FALSE,"U"}</definedName>
    <definedName name="ннннннн" localSheetId="84" hidden="1">{"BOP_TAB",#N/A,FALSE,"N";"MIDTERM_TAB",#N/A,FALSE,"O";"FUND_CRED",#N/A,FALSE,"P";"DEBT_TAB1",#N/A,FALSE,"Q";"DEBT_TAB2",#N/A,FALSE,"Q";"FORFIN_TAB1",#N/A,FALSE,"R";"FORFIN_TAB2",#N/A,FALSE,"R";"BOP_ANALY",#N/A,FALSE,"U"}</definedName>
    <definedName name="ннннннн" localSheetId="85" hidden="1">{"BOP_TAB",#N/A,FALSE,"N";"MIDTERM_TAB",#N/A,FALSE,"O";"FUND_CRED",#N/A,FALSE,"P";"DEBT_TAB1",#N/A,FALSE,"Q";"DEBT_TAB2",#N/A,FALSE,"Q";"FORFIN_TAB1",#N/A,FALSE,"R";"FORFIN_TAB2",#N/A,FALSE,"R";"BOP_ANALY",#N/A,FALSE,"U"}</definedName>
    <definedName name="ннннннн" localSheetId="76" hidden="1">{"BOP_TAB",#N/A,FALSE,"N";"MIDTERM_TAB",#N/A,FALSE,"O";"FUND_CRED",#N/A,FALSE,"P";"DEBT_TAB1",#N/A,FALSE,"Q";"DEBT_TAB2",#N/A,FALSE,"Q";"FORFIN_TAB1",#N/A,FALSE,"R";"FORFIN_TAB2",#N/A,FALSE,"R";"BOP_ANALY",#N/A,FALSE,"U"}</definedName>
    <definedName name="ннннннн" localSheetId="80" hidden="1">{"BOP_TAB",#N/A,FALSE,"N";"MIDTERM_TAB",#N/A,FALSE,"O";"FUND_CRED",#N/A,FALSE,"P";"DEBT_TAB1",#N/A,FALSE,"Q";"DEBT_TAB2",#N/A,FALSE,"Q";"FORFIN_TAB1",#N/A,FALSE,"R";"FORFIN_TAB2",#N/A,FALSE,"R";"BOP_ANALY",#N/A,FALSE,"U"}</definedName>
    <definedName name="ннннннн" localSheetId="81" hidden="1">{"BOP_TAB",#N/A,FALSE,"N";"MIDTERM_TAB",#N/A,FALSE,"O";"FUND_CRED",#N/A,FALSE,"P";"DEBT_TAB1",#N/A,FALSE,"Q";"DEBT_TAB2",#N/A,FALSE,"Q";"FORFIN_TAB1",#N/A,FALSE,"R";"FORFIN_TAB2",#N/A,FALSE,"R";"BOP_ANALY",#N/A,FALSE,"U"}</definedName>
    <definedName name="ннннннн" localSheetId="82" hidden="1">{"BOP_TAB",#N/A,FALSE,"N";"MIDTERM_TAB",#N/A,FALSE,"O";"FUND_CRED",#N/A,FALSE,"P";"DEBT_TAB1",#N/A,FALSE,"Q";"DEBT_TAB2",#N/A,FALSE,"Q";"FORFIN_TAB1",#N/A,FALSE,"R";"FORFIN_TAB2",#N/A,FALSE,"R";"BOP_ANALY",#N/A,FALSE,"U"}</definedName>
    <definedName name="ннннннн" localSheetId="83" hidden="1">{"BOP_TAB",#N/A,FALSE,"N";"MIDTERM_TAB",#N/A,FALSE,"O";"FUND_CRED",#N/A,FALSE,"P";"DEBT_TAB1",#N/A,FALSE,"Q";"DEBT_TAB2",#N/A,FALSE,"Q";"FORFIN_TAB1",#N/A,FALSE,"R";"FORFIN_TAB2",#N/A,FALSE,"R";"BOP_ANALY",#N/A,FALSE,"U"}</definedName>
    <definedName name="ннннннн" localSheetId="86" hidden="1">{"BOP_TAB",#N/A,FALSE,"N";"MIDTERM_TAB",#N/A,FALSE,"O";"FUND_CRED",#N/A,FALSE,"P";"DEBT_TAB1",#N/A,FALSE,"Q";"DEBT_TAB2",#N/A,FALSE,"Q";"FORFIN_TAB1",#N/A,FALSE,"R";"FORFIN_TAB2",#N/A,FALSE,"R";"BOP_ANALY",#N/A,FALSE,"U"}</definedName>
    <definedName name="ннннннн" localSheetId="95" hidden="1">{"BOP_TAB",#N/A,FALSE,"N";"MIDTERM_TAB",#N/A,FALSE,"O";"FUND_CRED",#N/A,FALSE,"P";"DEBT_TAB1",#N/A,FALSE,"Q";"DEBT_TAB2",#N/A,FALSE,"Q";"FORFIN_TAB1",#N/A,FALSE,"R";"FORFIN_TAB2",#N/A,FALSE,"R";"BOP_ANALY",#N/A,FALSE,"U"}</definedName>
    <definedName name="ннннннн" localSheetId="96" hidden="1">{"BOP_TAB",#N/A,FALSE,"N";"MIDTERM_TAB",#N/A,FALSE,"O";"FUND_CRED",#N/A,FALSE,"P";"DEBT_TAB1",#N/A,FALSE,"Q";"DEBT_TAB2",#N/A,FALSE,"Q";"FORFIN_TAB1",#N/A,FALSE,"R";"FORFIN_TAB2",#N/A,FALSE,"R";"BOP_ANALY",#N/A,FALSE,"U"}</definedName>
    <definedName name="ннннннн" localSheetId="100" hidden="1">{"BOP_TAB",#N/A,FALSE,"N";"MIDTERM_TAB",#N/A,FALSE,"O";"FUND_CRED",#N/A,FALSE,"P";"DEBT_TAB1",#N/A,FALSE,"Q";"DEBT_TAB2",#N/A,FALSE,"Q";"FORFIN_TAB1",#N/A,FALSE,"R";"FORFIN_TAB2",#N/A,FALSE,"R";"BOP_ANALY",#N/A,FALSE,"U"}</definedName>
    <definedName name="ннннннн" localSheetId="102" hidden="1">{"BOP_TAB",#N/A,FALSE,"N";"MIDTERM_TAB",#N/A,FALSE,"O";"FUND_CRED",#N/A,FALSE,"P";"DEBT_TAB1",#N/A,FALSE,"Q";"DEBT_TAB2",#N/A,FALSE,"Q";"FORFIN_TAB1",#N/A,FALSE,"R";"FORFIN_TAB2",#N/A,FALSE,"R";"BOP_ANALY",#N/A,FALSE,"U"}</definedName>
    <definedName name="ннннннн" localSheetId="103" hidden="1">{"BOP_TAB",#N/A,FALSE,"N";"MIDTERM_TAB",#N/A,FALSE,"O";"FUND_CRED",#N/A,FALSE,"P";"DEBT_TAB1",#N/A,FALSE,"Q";"DEBT_TAB2",#N/A,FALSE,"Q";"FORFIN_TAB1",#N/A,FALSE,"R";"FORFIN_TAB2",#N/A,FALSE,"R";"BOP_ANALY",#N/A,FALSE,"U"}</definedName>
    <definedName name="ннннннн" localSheetId="104" hidden="1">{"BOP_TAB",#N/A,FALSE,"N";"MIDTERM_TAB",#N/A,FALSE,"O";"FUND_CRED",#N/A,FALSE,"P";"DEBT_TAB1",#N/A,FALSE,"Q";"DEBT_TAB2",#N/A,FALSE,"Q";"FORFIN_TAB1",#N/A,FALSE,"R";"FORFIN_TAB2",#N/A,FALSE,"R";"BOP_ANALY",#N/A,FALSE,"U"}</definedName>
    <definedName name="ннннннн" localSheetId="105" hidden="1">{"BOP_TAB",#N/A,FALSE,"N";"MIDTERM_TAB",#N/A,FALSE,"O";"FUND_CRED",#N/A,FALSE,"P";"DEBT_TAB1",#N/A,FALSE,"Q";"DEBT_TAB2",#N/A,FALSE,"Q";"FORFIN_TAB1",#N/A,FALSE,"R";"FORFIN_TAB2",#N/A,FALSE,"R";"BOP_ANALY",#N/A,FALSE,"U"}</definedName>
    <definedName name="ннннннн" localSheetId="18" hidden="1">{"BOP_TAB",#N/A,FALSE,"N";"MIDTERM_TAB",#N/A,FALSE,"O";"FUND_CRED",#N/A,FALSE,"P";"DEBT_TAB1",#N/A,FALSE,"Q";"DEBT_TAB2",#N/A,FALSE,"Q";"FORFIN_TAB1",#N/A,FALSE,"R";"FORFIN_TAB2",#N/A,FALSE,"R";"BOP_ANALY",#N/A,FALSE,"U"}</definedName>
    <definedName name="ннннннн" localSheetId="19" hidden="1">{"BOP_TAB",#N/A,FALSE,"N";"MIDTERM_TAB",#N/A,FALSE,"O";"FUND_CRED",#N/A,FALSE,"P";"DEBT_TAB1",#N/A,FALSE,"Q";"DEBT_TAB2",#N/A,FALSE,"Q";"FORFIN_TAB1",#N/A,FALSE,"R";"FORFIN_TAB2",#N/A,FALSE,"R";"BOP_ANALY",#N/A,FALSE,"U"}</definedName>
    <definedName name="ннннннн" localSheetId="7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35" hidden="1">{"BOP_TAB",#N/A,FALSE,"N";"MIDTERM_TAB",#N/A,FALSE,"O";"FUND_CRED",#N/A,FALSE,"P";"DEBT_TAB1",#N/A,FALSE,"Q";"DEBT_TAB2",#N/A,FALSE,"Q";"FORFIN_TAB1",#N/A,FALSE,"R";"FORFIN_TAB2",#N/A,FALSE,"R";"BOP_ANALY",#N/A,FALSE,"U"}</definedName>
    <definedName name="ннннннн_1" localSheetId="36" hidden="1">{"BOP_TAB",#N/A,FALSE,"N";"MIDTERM_TAB",#N/A,FALSE,"O";"FUND_CRED",#N/A,FALSE,"P";"DEBT_TAB1",#N/A,FALSE,"Q";"DEBT_TAB2",#N/A,FALSE,"Q";"FORFIN_TAB1",#N/A,FALSE,"R";"FORFIN_TAB2",#N/A,FALSE,"R";"BOP_ANALY",#N/A,FALSE,"U"}</definedName>
    <definedName name="ннннннн_1" localSheetId="37" hidden="1">{"BOP_TAB",#N/A,FALSE,"N";"MIDTERM_TAB",#N/A,FALSE,"O";"FUND_CRED",#N/A,FALSE,"P";"DEBT_TAB1",#N/A,FALSE,"Q";"DEBT_TAB2",#N/A,FALSE,"Q";"FORFIN_TAB1",#N/A,FALSE,"R";"FORFIN_TAB2",#N/A,FALSE,"R";"BOP_ANALY",#N/A,FALSE,"U"}</definedName>
    <definedName name="ннннннн_1" localSheetId="38" hidden="1">{"BOP_TAB",#N/A,FALSE,"N";"MIDTERM_TAB",#N/A,FALSE,"O";"FUND_CRED",#N/A,FALSE,"P";"DEBT_TAB1",#N/A,FALSE,"Q";"DEBT_TAB2",#N/A,FALSE,"Q";"FORFIN_TAB1",#N/A,FALSE,"R";"FORFIN_TAB2",#N/A,FALSE,"R";"BOP_ANALY",#N/A,FALSE,"U"}</definedName>
    <definedName name="ннннннн_1" localSheetId="39" hidden="1">{"BOP_TAB",#N/A,FALSE,"N";"MIDTERM_TAB",#N/A,FALSE,"O";"FUND_CRED",#N/A,FALSE,"P";"DEBT_TAB1",#N/A,FALSE,"Q";"DEBT_TAB2",#N/A,FALSE,"Q";"FORFIN_TAB1",#N/A,FALSE,"R";"FORFIN_TAB2",#N/A,FALSE,"R";"BOP_ANALY",#N/A,FALSE,"U"}</definedName>
    <definedName name="ннннннн_1" localSheetId="40" hidden="1">{"BOP_TAB",#N/A,FALSE,"N";"MIDTERM_TAB",#N/A,FALSE,"O";"FUND_CRED",#N/A,FALSE,"P";"DEBT_TAB1",#N/A,FALSE,"Q";"DEBT_TAB2",#N/A,FALSE,"Q";"FORFIN_TAB1",#N/A,FALSE,"R";"FORFIN_TAB2",#N/A,FALSE,"R";"BOP_ANALY",#N/A,FALSE,"U"}</definedName>
    <definedName name="ннннннн_1" localSheetId="41" hidden="1">{"BOP_TAB",#N/A,FALSE,"N";"MIDTERM_TAB",#N/A,FALSE,"O";"FUND_CRED",#N/A,FALSE,"P";"DEBT_TAB1",#N/A,FALSE,"Q";"DEBT_TAB2",#N/A,FALSE,"Q";"FORFIN_TAB1",#N/A,FALSE,"R";"FORFIN_TAB2",#N/A,FALSE,"R";"BOP_ANALY",#N/A,FALSE,"U"}</definedName>
    <definedName name="ннннннн_1" localSheetId="42" hidden="1">{"BOP_TAB",#N/A,FALSE,"N";"MIDTERM_TAB",#N/A,FALSE,"O";"FUND_CRED",#N/A,FALSE,"P";"DEBT_TAB1",#N/A,FALSE,"Q";"DEBT_TAB2",#N/A,FALSE,"Q";"FORFIN_TAB1",#N/A,FALSE,"R";"FORFIN_TAB2",#N/A,FALSE,"R";"BOP_ANALY",#N/A,FALSE,"U"}</definedName>
    <definedName name="ннннннн_1" localSheetId="47" hidden="1">{"BOP_TAB",#N/A,FALSE,"N";"MIDTERM_TAB",#N/A,FALSE,"O";"FUND_CRED",#N/A,FALSE,"P";"DEBT_TAB1",#N/A,FALSE,"Q";"DEBT_TAB2",#N/A,FALSE,"Q";"FORFIN_TAB1",#N/A,FALSE,"R";"FORFIN_TAB2",#N/A,FALSE,"R";"BOP_ANALY",#N/A,FALSE,"U"}</definedName>
    <definedName name="ннннннн_1" localSheetId="53" hidden="1">{"BOP_TAB",#N/A,FALSE,"N";"MIDTERM_TAB",#N/A,FALSE,"O";"FUND_CRED",#N/A,FALSE,"P";"DEBT_TAB1",#N/A,FALSE,"Q";"DEBT_TAB2",#N/A,FALSE,"Q";"FORFIN_TAB1",#N/A,FALSE,"R";"FORFIN_TAB2",#N/A,FALSE,"R";"BOP_ANALY",#N/A,FALSE,"U"}</definedName>
    <definedName name="ннннннн_1" localSheetId="81" hidden="1">{"BOP_TAB",#N/A,FALSE,"N";"MIDTERM_TAB",#N/A,FALSE,"O";"FUND_CRED",#N/A,FALSE,"P";"DEBT_TAB1",#N/A,FALSE,"Q";"DEBT_TAB2",#N/A,FALSE,"Q";"FORFIN_TAB1",#N/A,FALSE,"R";"FORFIN_TAB2",#N/A,FALSE,"R";"BOP_ANALY",#N/A,FALSE,"U"}</definedName>
    <definedName name="ннннннн_1" localSheetId="96" hidden="1">{"BOP_TAB",#N/A,FALSE,"N";"MIDTERM_TAB",#N/A,FALSE,"O";"FUND_CRED",#N/A,FALSE,"P";"DEBT_TAB1",#N/A,FALSE,"Q";"DEBT_TAB2",#N/A,FALSE,"Q";"FORFIN_TAB1",#N/A,FALSE,"R";"FORFIN_TAB2",#N/A,FALSE,"R";"BOP_ANALY",#N/A,FALSE,"U"}</definedName>
    <definedName name="ннннннн_1" localSheetId="100" hidden="1">{"BOP_TAB",#N/A,FALSE,"N";"MIDTERM_TAB",#N/A,FALSE,"O";"FUND_CRED",#N/A,FALSE,"P";"DEBT_TAB1",#N/A,FALSE,"Q";"DEBT_TAB2",#N/A,FALSE,"Q";"FORFIN_TAB1",#N/A,FALSE,"R";"FORFIN_TAB2",#N/A,FALSE,"R";"BOP_ANALY",#N/A,FALSE,"U"}</definedName>
    <definedName name="ннннннн_1" localSheetId="103" hidden="1">{"BOP_TAB",#N/A,FALSE,"N";"MIDTERM_TAB",#N/A,FALSE,"O";"FUND_CRED",#N/A,FALSE,"P";"DEBT_TAB1",#N/A,FALSE,"Q";"DEBT_TAB2",#N/A,FALSE,"Q";"FORFIN_TAB1",#N/A,FALSE,"R";"FORFIN_TAB2",#N/A,FALSE,"R";"BOP_ANALY",#N/A,FALSE,"U"}</definedName>
    <definedName name="ннннннн_1" localSheetId="74"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35" hidden="1">{"BOP_TAB",#N/A,FALSE,"N";"MIDTERM_TAB",#N/A,FALSE,"O";"FUND_CRED",#N/A,FALSE,"P";"DEBT_TAB1",#N/A,FALSE,"Q";"DEBT_TAB2",#N/A,FALSE,"Q";"FORFIN_TAB1",#N/A,FALSE,"R";"FORFIN_TAB2",#N/A,FALSE,"R";"BOP_ANALY",#N/A,FALSE,"U"}</definedName>
    <definedName name="ннннннн_2" localSheetId="36" hidden="1">{"BOP_TAB",#N/A,FALSE,"N";"MIDTERM_TAB",#N/A,FALSE,"O";"FUND_CRED",#N/A,FALSE,"P";"DEBT_TAB1",#N/A,FALSE,"Q";"DEBT_TAB2",#N/A,FALSE,"Q";"FORFIN_TAB1",#N/A,FALSE,"R";"FORFIN_TAB2",#N/A,FALSE,"R";"BOP_ANALY",#N/A,FALSE,"U"}</definedName>
    <definedName name="ннннннн_2" localSheetId="37" hidden="1">{"BOP_TAB",#N/A,FALSE,"N";"MIDTERM_TAB",#N/A,FALSE,"O";"FUND_CRED",#N/A,FALSE,"P";"DEBT_TAB1",#N/A,FALSE,"Q";"DEBT_TAB2",#N/A,FALSE,"Q";"FORFIN_TAB1",#N/A,FALSE,"R";"FORFIN_TAB2",#N/A,FALSE,"R";"BOP_ANALY",#N/A,FALSE,"U"}</definedName>
    <definedName name="ннннннн_2" localSheetId="38" hidden="1">{"BOP_TAB",#N/A,FALSE,"N";"MIDTERM_TAB",#N/A,FALSE,"O";"FUND_CRED",#N/A,FALSE,"P";"DEBT_TAB1",#N/A,FALSE,"Q";"DEBT_TAB2",#N/A,FALSE,"Q";"FORFIN_TAB1",#N/A,FALSE,"R";"FORFIN_TAB2",#N/A,FALSE,"R";"BOP_ANALY",#N/A,FALSE,"U"}</definedName>
    <definedName name="ннннннн_2" localSheetId="39" hidden="1">{"BOP_TAB",#N/A,FALSE,"N";"MIDTERM_TAB",#N/A,FALSE,"O";"FUND_CRED",#N/A,FALSE,"P";"DEBT_TAB1",#N/A,FALSE,"Q";"DEBT_TAB2",#N/A,FALSE,"Q";"FORFIN_TAB1",#N/A,FALSE,"R";"FORFIN_TAB2",#N/A,FALSE,"R";"BOP_ANALY",#N/A,FALSE,"U"}</definedName>
    <definedName name="ннннннн_2" localSheetId="40" hidden="1">{"BOP_TAB",#N/A,FALSE,"N";"MIDTERM_TAB",#N/A,FALSE,"O";"FUND_CRED",#N/A,FALSE,"P";"DEBT_TAB1",#N/A,FALSE,"Q";"DEBT_TAB2",#N/A,FALSE,"Q";"FORFIN_TAB1",#N/A,FALSE,"R";"FORFIN_TAB2",#N/A,FALSE,"R";"BOP_ANALY",#N/A,FALSE,"U"}</definedName>
    <definedName name="ннннннн_2" localSheetId="41" hidden="1">{"BOP_TAB",#N/A,FALSE,"N";"MIDTERM_TAB",#N/A,FALSE,"O";"FUND_CRED",#N/A,FALSE,"P";"DEBT_TAB1",#N/A,FALSE,"Q";"DEBT_TAB2",#N/A,FALSE,"Q";"FORFIN_TAB1",#N/A,FALSE,"R";"FORFIN_TAB2",#N/A,FALSE,"R";"BOP_ANALY",#N/A,FALSE,"U"}</definedName>
    <definedName name="ннннннн_2" localSheetId="42" hidden="1">{"BOP_TAB",#N/A,FALSE,"N";"MIDTERM_TAB",#N/A,FALSE,"O";"FUND_CRED",#N/A,FALSE,"P";"DEBT_TAB1",#N/A,FALSE,"Q";"DEBT_TAB2",#N/A,FALSE,"Q";"FORFIN_TAB1",#N/A,FALSE,"R";"FORFIN_TAB2",#N/A,FALSE,"R";"BOP_ANALY",#N/A,FALSE,"U"}</definedName>
    <definedName name="ннннннн_2" localSheetId="47" hidden="1">{"BOP_TAB",#N/A,FALSE,"N";"MIDTERM_TAB",#N/A,FALSE,"O";"FUND_CRED",#N/A,FALSE,"P";"DEBT_TAB1",#N/A,FALSE,"Q";"DEBT_TAB2",#N/A,FALSE,"Q";"FORFIN_TAB1",#N/A,FALSE,"R";"FORFIN_TAB2",#N/A,FALSE,"R";"BOP_ANALY",#N/A,FALSE,"U"}</definedName>
    <definedName name="ннннннн_2" localSheetId="53" hidden="1">{"BOP_TAB",#N/A,FALSE,"N";"MIDTERM_TAB",#N/A,FALSE,"O";"FUND_CRED",#N/A,FALSE,"P";"DEBT_TAB1",#N/A,FALSE,"Q";"DEBT_TAB2",#N/A,FALSE,"Q";"FORFIN_TAB1",#N/A,FALSE,"R";"FORFIN_TAB2",#N/A,FALSE,"R";"BOP_ANALY",#N/A,FALSE,"U"}</definedName>
    <definedName name="ннннннн_2" localSheetId="81" hidden="1">{"BOP_TAB",#N/A,FALSE,"N";"MIDTERM_TAB",#N/A,FALSE,"O";"FUND_CRED",#N/A,FALSE,"P";"DEBT_TAB1",#N/A,FALSE,"Q";"DEBT_TAB2",#N/A,FALSE,"Q";"FORFIN_TAB1",#N/A,FALSE,"R";"FORFIN_TAB2",#N/A,FALSE,"R";"BOP_ANALY",#N/A,FALSE,"U"}</definedName>
    <definedName name="ннннннн_2" localSheetId="96" hidden="1">{"BOP_TAB",#N/A,FALSE,"N";"MIDTERM_TAB",#N/A,FALSE,"O";"FUND_CRED",#N/A,FALSE,"P";"DEBT_TAB1",#N/A,FALSE,"Q";"DEBT_TAB2",#N/A,FALSE,"Q";"FORFIN_TAB1",#N/A,FALSE,"R";"FORFIN_TAB2",#N/A,FALSE,"R";"BOP_ANALY",#N/A,FALSE,"U"}</definedName>
    <definedName name="ннннннн_2" localSheetId="100" hidden="1">{"BOP_TAB",#N/A,FALSE,"N";"MIDTERM_TAB",#N/A,FALSE,"O";"FUND_CRED",#N/A,FALSE,"P";"DEBT_TAB1",#N/A,FALSE,"Q";"DEBT_TAB2",#N/A,FALSE,"Q";"FORFIN_TAB1",#N/A,FALSE,"R";"FORFIN_TAB2",#N/A,FALSE,"R";"BOP_ANALY",#N/A,FALSE,"U"}</definedName>
    <definedName name="ннннннн_2" localSheetId="103" hidden="1">{"BOP_TAB",#N/A,FALSE,"N";"MIDTERM_TAB",#N/A,FALSE,"O";"FUND_CRED",#N/A,FALSE,"P";"DEBT_TAB1",#N/A,FALSE,"Q";"DEBT_TAB2",#N/A,FALSE,"Q";"FORFIN_TAB1",#N/A,FALSE,"R";"FORFIN_TAB2",#N/A,FALSE,"R";"BOP_ANALY",#N/A,FALSE,"U"}</definedName>
    <definedName name="ннннннн_2" localSheetId="74"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35" hidden="1">{#N/A,#N/A,FALSE,"Лист4"}</definedName>
    <definedName name="нннннннн" localSheetId="36" hidden="1">{#N/A,#N/A,FALSE,"Лист4"}</definedName>
    <definedName name="нннннннн" localSheetId="37" hidden="1">{#N/A,#N/A,FALSE,"Лист4"}</definedName>
    <definedName name="нннннннн" localSheetId="38" hidden="1">{#N/A,#N/A,FALSE,"Лист4"}</definedName>
    <definedName name="нннннннн" localSheetId="39" hidden="1">{#N/A,#N/A,FALSE,"Лист4"}</definedName>
    <definedName name="нннннннн" localSheetId="40" hidden="1">{#N/A,#N/A,FALSE,"Лист4"}</definedName>
    <definedName name="нннннннн" localSheetId="41" hidden="1">{#N/A,#N/A,FALSE,"Лист4"}</definedName>
    <definedName name="нннннннн" localSheetId="42" hidden="1">{#N/A,#N/A,FALSE,"Лист4"}</definedName>
    <definedName name="нннннннн" localSheetId="47" hidden="1">{#N/A,#N/A,FALSE,"Лист4"}</definedName>
    <definedName name="нннннннн" localSheetId="53" hidden="1">{#N/A,#N/A,FALSE,"Лист4"}</definedName>
    <definedName name="нннннннн" localSheetId="84" hidden="1">{#N/A,#N/A,FALSE,"Лист4"}</definedName>
    <definedName name="нннннннн" localSheetId="85" hidden="1">{#N/A,#N/A,FALSE,"Лист4"}</definedName>
    <definedName name="нннннннн" localSheetId="76" hidden="1">{#N/A,#N/A,FALSE,"Лист4"}</definedName>
    <definedName name="нннннннн" localSheetId="80" hidden="1">{#N/A,#N/A,FALSE,"Лист4"}</definedName>
    <definedName name="нннннннн" localSheetId="81" hidden="1">{#N/A,#N/A,FALSE,"Лист4"}</definedName>
    <definedName name="нннннннн" localSheetId="82" hidden="1">{#N/A,#N/A,FALSE,"Лист4"}</definedName>
    <definedName name="нннннннн" localSheetId="83" hidden="1">{#N/A,#N/A,FALSE,"Лист4"}</definedName>
    <definedName name="нннннннн" localSheetId="86" hidden="1">{#N/A,#N/A,FALSE,"Лист4"}</definedName>
    <definedName name="нннннннн" localSheetId="95" hidden="1">{#N/A,#N/A,FALSE,"Лист4"}</definedName>
    <definedName name="нннннннн" localSheetId="96" hidden="1">{#N/A,#N/A,FALSE,"Лист4"}</definedName>
    <definedName name="нннннннн" localSheetId="100" hidden="1">{#N/A,#N/A,FALSE,"Лист4"}</definedName>
    <definedName name="нннннннн" localSheetId="102" hidden="1">{#N/A,#N/A,FALSE,"Лист4"}</definedName>
    <definedName name="нннннннн" localSheetId="103" hidden="1">{#N/A,#N/A,FALSE,"Лист4"}</definedName>
    <definedName name="нннннннн" localSheetId="104" hidden="1">{#N/A,#N/A,FALSE,"Лист4"}</definedName>
    <definedName name="нннннннн" localSheetId="105" hidden="1">{#N/A,#N/A,FALSE,"Лист4"}</definedName>
    <definedName name="нннннннн" localSheetId="18" hidden="1">{#N/A,#N/A,FALSE,"Лист4"}</definedName>
    <definedName name="нннннннн" localSheetId="19" hidden="1">{#N/A,#N/A,FALSE,"Лист4"}</definedName>
    <definedName name="нннннннн" localSheetId="74" hidden="1">{#N/A,#N/A,FALSE,"Лист4"}</definedName>
    <definedName name="нннннннн" hidden="1">{#N/A,#N/A,FALSE,"Лист4"}</definedName>
    <definedName name="ннншенгке" localSheetId="1" hidden="1">{#N/A,#N/A,FALSE,"Лист4"}</definedName>
    <definedName name="ннншенгке" localSheetId="35" hidden="1">{#N/A,#N/A,FALSE,"Лист4"}</definedName>
    <definedName name="ннншенгке" localSheetId="36" hidden="1">{#N/A,#N/A,FALSE,"Лист4"}</definedName>
    <definedName name="ннншенгке" localSheetId="37" hidden="1">{#N/A,#N/A,FALSE,"Лист4"}</definedName>
    <definedName name="ннншенгке" localSheetId="38" hidden="1">{#N/A,#N/A,FALSE,"Лист4"}</definedName>
    <definedName name="ннншенгке" localSheetId="39" hidden="1">{#N/A,#N/A,FALSE,"Лист4"}</definedName>
    <definedName name="ннншенгке" localSheetId="40" hidden="1">{#N/A,#N/A,FALSE,"Лист4"}</definedName>
    <definedName name="ннншенгке" localSheetId="41" hidden="1">{#N/A,#N/A,FALSE,"Лист4"}</definedName>
    <definedName name="ннншенгке" localSheetId="42" hidden="1">{#N/A,#N/A,FALSE,"Лист4"}</definedName>
    <definedName name="ннншенгке" localSheetId="47" hidden="1">{#N/A,#N/A,FALSE,"Лист4"}</definedName>
    <definedName name="ннншенгке" localSheetId="53" hidden="1">{#N/A,#N/A,FALSE,"Лист4"}</definedName>
    <definedName name="ннншенгке" localSheetId="84" hidden="1">{#N/A,#N/A,FALSE,"Лист4"}</definedName>
    <definedName name="ннншенгке" localSheetId="85" hidden="1">{#N/A,#N/A,FALSE,"Лист4"}</definedName>
    <definedName name="ннншенгке" localSheetId="76" hidden="1">{#N/A,#N/A,FALSE,"Лист4"}</definedName>
    <definedName name="ннншенгке" localSheetId="80" hidden="1">{#N/A,#N/A,FALSE,"Лист4"}</definedName>
    <definedName name="ннншенгке" localSheetId="81" hidden="1">{#N/A,#N/A,FALSE,"Лист4"}</definedName>
    <definedName name="ннншенгке" localSheetId="82" hidden="1">{#N/A,#N/A,FALSE,"Лист4"}</definedName>
    <definedName name="ннншенгке" localSheetId="83" hidden="1">{#N/A,#N/A,FALSE,"Лист4"}</definedName>
    <definedName name="ннншенгке" localSheetId="86" hidden="1">{#N/A,#N/A,FALSE,"Лист4"}</definedName>
    <definedName name="ннншенгке" localSheetId="95" hidden="1">{#N/A,#N/A,FALSE,"Лист4"}</definedName>
    <definedName name="ннншенгке" localSheetId="96" hidden="1">{#N/A,#N/A,FALSE,"Лист4"}</definedName>
    <definedName name="ннншенгке" localSheetId="100" hidden="1">{#N/A,#N/A,FALSE,"Лист4"}</definedName>
    <definedName name="ннншенгке" localSheetId="102" hidden="1">{#N/A,#N/A,FALSE,"Лист4"}</definedName>
    <definedName name="ннншенгке" localSheetId="103" hidden="1">{#N/A,#N/A,FALSE,"Лист4"}</definedName>
    <definedName name="ннншенгке" localSheetId="104" hidden="1">{#N/A,#N/A,FALSE,"Лист4"}</definedName>
    <definedName name="ннншенгке" localSheetId="105" hidden="1">{#N/A,#N/A,FALSE,"Лист4"}</definedName>
    <definedName name="ннншенгке" localSheetId="18" hidden="1">{#N/A,#N/A,FALSE,"Лист4"}</definedName>
    <definedName name="ннншенгке" localSheetId="19" hidden="1">{#N/A,#N/A,FALSE,"Лист4"}</definedName>
    <definedName name="ннншенгке" localSheetId="74" hidden="1">{#N/A,#N/A,FALSE,"Лист4"}</definedName>
    <definedName name="ннншенгке" hidden="1">{#N/A,#N/A,FALSE,"Лист4"}</definedName>
    <definedName name="нншекк" localSheetId="1" hidden="1">{#N/A,#N/A,FALSE,"Лист4"}</definedName>
    <definedName name="нншекк" localSheetId="35" hidden="1">{#N/A,#N/A,FALSE,"Лист4"}</definedName>
    <definedName name="нншекк" localSheetId="36" hidden="1">{#N/A,#N/A,FALSE,"Лист4"}</definedName>
    <definedName name="нншекк" localSheetId="37" hidden="1">{#N/A,#N/A,FALSE,"Лист4"}</definedName>
    <definedName name="нншекк" localSheetId="38" hidden="1">{#N/A,#N/A,FALSE,"Лист4"}</definedName>
    <definedName name="нншекк" localSheetId="39" hidden="1">{#N/A,#N/A,FALSE,"Лист4"}</definedName>
    <definedName name="нншекк" localSheetId="40" hidden="1">{#N/A,#N/A,FALSE,"Лист4"}</definedName>
    <definedName name="нншекк" localSheetId="41" hidden="1">{#N/A,#N/A,FALSE,"Лист4"}</definedName>
    <definedName name="нншекк" localSheetId="42" hidden="1">{#N/A,#N/A,FALSE,"Лист4"}</definedName>
    <definedName name="нншекк" localSheetId="47" hidden="1">{#N/A,#N/A,FALSE,"Лист4"}</definedName>
    <definedName name="нншекк" localSheetId="53" hidden="1">{#N/A,#N/A,FALSE,"Лист4"}</definedName>
    <definedName name="нншекк" localSheetId="84" hidden="1">{#N/A,#N/A,FALSE,"Лист4"}</definedName>
    <definedName name="нншекк" localSheetId="85" hidden="1">{#N/A,#N/A,FALSE,"Лист4"}</definedName>
    <definedName name="нншекк" localSheetId="76" hidden="1">{#N/A,#N/A,FALSE,"Лист4"}</definedName>
    <definedName name="нншекк" localSheetId="80" hidden="1">{#N/A,#N/A,FALSE,"Лист4"}</definedName>
    <definedName name="нншекк" localSheetId="81" hidden="1">{#N/A,#N/A,FALSE,"Лист4"}</definedName>
    <definedName name="нншекк" localSheetId="82" hidden="1">{#N/A,#N/A,FALSE,"Лист4"}</definedName>
    <definedName name="нншекк" localSheetId="83" hidden="1">{#N/A,#N/A,FALSE,"Лист4"}</definedName>
    <definedName name="нншекк" localSheetId="86" hidden="1">{#N/A,#N/A,FALSE,"Лист4"}</definedName>
    <definedName name="нншекк" localSheetId="95" hidden="1">{#N/A,#N/A,FALSE,"Лист4"}</definedName>
    <definedName name="нншекк" localSheetId="96" hidden="1">{#N/A,#N/A,FALSE,"Лист4"}</definedName>
    <definedName name="нншекк" localSheetId="100" hidden="1">{#N/A,#N/A,FALSE,"Лист4"}</definedName>
    <definedName name="нншекк" localSheetId="102" hidden="1">{#N/A,#N/A,FALSE,"Лист4"}</definedName>
    <definedName name="нншекк" localSheetId="103" hidden="1">{#N/A,#N/A,FALSE,"Лист4"}</definedName>
    <definedName name="нншекк" localSheetId="104" hidden="1">{#N/A,#N/A,FALSE,"Лист4"}</definedName>
    <definedName name="нншекк" localSheetId="105" hidden="1">{#N/A,#N/A,FALSE,"Лист4"}</definedName>
    <definedName name="нншекк" localSheetId="18" hidden="1">{#N/A,#N/A,FALSE,"Лист4"}</definedName>
    <definedName name="нншекк" localSheetId="19" hidden="1">{#N/A,#N/A,FALSE,"Лист4"}</definedName>
    <definedName name="нншекк" localSheetId="74" hidden="1">{#N/A,#N/A,FALSE,"Лист4"}</definedName>
    <definedName name="нншекк" hidden="1">{#N/A,#N/A,FALSE,"Лист4"}</definedName>
    <definedName name="оггне" localSheetId="1" hidden="1">{#N/A,#N/A,FALSE,"Лист4"}</definedName>
    <definedName name="оггне" localSheetId="35" hidden="1">{#N/A,#N/A,FALSE,"Лист4"}</definedName>
    <definedName name="оггне" localSheetId="36" hidden="1">{#N/A,#N/A,FALSE,"Лист4"}</definedName>
    <definedName name="оггне" localSheetId="37" hidden="1">{#N/A,#N/A,FALSE,"Лист4"}</definedName>
    <definedName name="оггне" localSheetId="38" hidden="1">{#N/A,#N/A,FALSE,"Лист4"}</definedName>
    <definedName name="оггне" localSheetId="39" hidden="1">{#N/A,#N/A,FALSE,"Лист4"}</definedName>
    <definedName name="оггне" localSheetId="40" hidden="1">{#N/A,#N/A,FALSE,"Лист4"}</definedName>
    <definedName name="оггне" localSheetId="41" hidden="1">{#N/A,#N/A,FALSE,"Лист4"}</definedName>
    <definedName name="оггне" localSheetId="42" hidden="1">{#N/A,#N/A,FALSE,"Лист4"}</definedName>
    <definedName name="оггне" localSheetId="47" hidden="1">{#N/A,#N/A,FALSE,"Лист4"}</definedName>
    <definedName name="оггне" localSheetId="53" hidden="1">{#N/A,#N/A,FALSE,"Лист4"}</definedName>
    <definedName name="оггне" localSheetId="84" hidden="1">{#N/A,#N/A,FALSE,"Лист4"}</definedName>
    <definedName name="оггне" localSheetId="85" hidden="1">{#N/A,#N/A,FALSE,"Лист4"}</definedName>
    <definedName name="оггне" localSheetId="76" hidden="1">{#N/A,#N/A,FALSE,"Лист4"}</definedName>
    <definedName name="оггне" localSheetId="80" hidden="1">{#N/A,#N/A,FALSE,"Лист4"}</definedName>
    <definedName name="оггне" localSheetId="81" hidden="1">{#N/A,#N/A,FALSE,"Лист4"}</definedName>
    <definedName name="оггне" localSheetId="82" hidden="1">{#N/A,#N/A,FALSE,"Лист4"}</definedName>
    <definedName name="оггне" localSheetId="83" hidden="1">{#N/A,#N/A,FALSE,"Лист4"}</definedName>
    <definedName name="оггне" localSheetId="86" hidden="1">{#N/A,#N/A,FALSE,"Лист4"}</definedName>
    <definedName name="оггне" localSheetId="95" hidden="1">{#N/A,#N/A,FALSE,"Лист4"}</definedName>
    <definedName name="оггне" localSheetId="96" hidden="1">{#N/A,#N/A,FALSE,"Лист4"}</definedName>
    <definedName name="оггне" localSheetId="100" hidden="1">{#N/A,#N/A,FALSE,"Лист4"}</definedName>
    <definedName name="оггне" localSheetId="102" hidden="1">{#N/A,#N/A,FALSE,"Лист4"}</definedName>
    <definedName name="оггне" localSheetId="103" hidden="1">{#N/A,#N/A,FALSE,"Лист4"}</definedName>
    <definedName name="оггне" localSheetId="104" hidden="1">{#N/A,#N/A,FALSE,"Лист4"}</definedName>
    <definedName name="оггне" localSheetId="105" hidden="1">{#N/A,#N/A,FALSE,"Лист4"}</definedName>
    <definedName name="оггне" localSheetId="18" hidden="1">{#N/A,#N/A,FALSE,"Лист4"}</definedName>
    <definedName name="оггне" localSheetId="19" hidden="1">{#N/A,#N/A,FALSE,"Лист4"}</definedName>
    <definedName name="оггне" localSheetId="74" hidden="1">{#N/A,#N/A,FALSE,"Лист4"}</definedName>
    <definedName name="оггне" hidden="1">{#N/A,#N/A,FALSE,"Лист4"}</definedName>
    <definedName name="оллд" localSheetId="1" hidden="1">{#N/A,#N/A,FALSE,"Лист4"}</definedName>
    <definedName name="оллд" localSheetId="35" hidden="1">{#N/A,#N/A,FALSE,"Лист4"}</definedName>
    <definedName name="оллд" localSheetId="36" hidden="1">{#N/A,#N/A,FALSE,"Лист4"}</definedName>
    <definedName name="оллд" localSheetId="37" hidden="1">{#N/A,#N/A,FALSE,"Лист4"}</definedName>
    <definedName name="оллд" localSheetId="38" hidden="1">{#N/A,#N/A,FALSE,"Лист4"}</definedName>
    <definedName name="оллд" localSheetId="39" hidden="1">{#N/A,#N/A,FALSE,"Лист4"}</definedName>
    <definedName name="оллд" localSheetId="40" hidden="1">{#N/A,#N/A,FALSE,"Лист4"}</definedName>
    <definedName name="оллд" localSheetId="41" hidden="1">{#N/A,#N/A,FALSE,"Лист4"}</definedName>
    <definedName name="оллд" localSheetId="42" hidden="1">{#N/A,#N/A,FALSE,"Лист4"}</definedName>
    <definedName name="оллд" localSheetId="47" hidden="1">{#N/A,#N/A,FALSE,"Лист4"}</definedName>
    <definedName name="оллд" localSheetId="53" hidden="1">{#N/A,#N/A,FALSE,"Лист4"}</definedName>
    <definedName name="оллд" localSheetId="84" hidden="1">{#N/A,#N/A,FALSE,"Лист4"}</definedName>
    <definedName name="оллд" localSheetId="85" hidden="1">{#N/A,#N/A,FALSE,"Лист4"}</definedName>
    <definedName name="оллд" localSheetId="76" hidden="1">{#N/A,#N/A,FALSE,"Лист4"}</definedName>
    <definedName name="оллд" localSheetId="80" hidden="1">{#N/A,#N/A,FALSE,"Лист4"}</definedName>
    <definedName name="оллд" localSheetId="81" hidden="1">{#N/A,#N/A,FALSE,"Лист4"}</definedName>
    <definedName name="оллд" localSheetId="82" hidden="1">{#N/A,#N/A,FALSE,"Лист4"}</definedName>
    <definedName name="оллд" localSheetId="83" hidden="1">{#N/A,#N/A,FALSE,"Лист4"}</definedName>
    <definedName name="оллд" localSheetId="86" hidden="1">{#N/A,#N/A,FALSE,"Лист4"}</definedName>
    <definedName name="оллд" localSheetId="95" hidden="1">{#N/A,#N/A,FALSE,"Лист4"}</definedName>
    <definedName name="оллд" localSheetId="96" hidden="1">{#N/A,#N/A,FALSE,"Лист4"}</definedName>
    <definedName name="оллд" localSheetId="100" hidden="1">{#N/A,#N/A,FALSE,"Лист4"}</definedName>
    <definedName name="оллд" localSheetId="102" hidden="1">{#N/A,#N/A,FALSE,"Лист4"}</definedName>
    <definedName name="оллд" localSheetId="103" hidden="1">{#N/A,#N/A,FALSE,"Лист4"}</definedName>
    <definedName name="оллд" localSheetId="104" hidden="1">{#N/A,#N/A,FALSE,"Лист4"}</definedName>
    <definedName name="оллд" localSheetId="105" hidden="1">{#N/A,#N/A,FALSE,"Лист4"}</definedName>
    <definedName name="оллд" localSheetId="18" hidden="1">{#N/A,#N/A,FALSE,"Лист4"}</definedName>
    <definedName name="оллд" localSheetId="19" hidden="1">{#N/A,#N/A,FALSE,"Лист4"}</definedName>
    <definedName name="оллд" localSheetId="74" hidden="1">{#N/A,#N/A,FALSE,"Лист4"}</definedName>
    <definedName name="оллд" hidden="1">{#N/A,#N/A,FALSE,"Лист4"}</definedName>
    <definedName name="олол" localSheetId="1" hidden="1">{#N/A,#N/A,FALSE,"Лист4"}</definedName>
    <definedName name="олол" localSheetId="35" hidden="1">{#N/A,#N/A,FALSE,"Лист4"}</definedName>
    <definedName name="олол" localSheetId="36" hidden="1">{#N/A,#N/A,FALSE,"Лист4"}</definedName>
    <definedName name="олол" localSheetId="37" hidden="1">{#N/A,#N/A,FALSE,"Лист4"}</definedName>
    <definedName name="олол" localSheetId="38" hidden="1">{#N/A,#N/A,FALSE,"Лист4"}</definedName>
    <definedName name="олол" localSheetId="39" hidden="1">{#N/A,#N/A,FALSE,"Лист4"}</definedName>
    <definedName name="олол" localSheetId="40" hidden="1">{#N/A,#N/A,FALSE,"Лист4"}</definedName>
    <definedName name="олол" localSheetId="41" hidden="1">{#N/A,#N/A,FALSE,"Лист4"}</definedName>
    <definedName name="олол" localSheetId="42" hidden="1">{#N/A,#N/A,FALSE,"Лист4"}</definedName>
    <definedName name="олол" localSheetId="47" hidden="1">{#N/A,#N/A,FALSE,"Лист4"}</definedName>
    <definedName name="олол" localSheetId="53" hidden="1">{#N/A,#N/A,FALSE,"Лист4"}</definedName>
    <definedName name="олол" localSheetId="84" hidden="1">{#N/A,#N/A,FALSE,"Лист4"}</definedName>
    <definedName name="олол" localSheetId="85" hidden="1">{#N/A,#N/A,FALSE,"Лист4"}</definedName>
    <definedName name="олол" localSheetId="76" hidden="1">{#N/A,#N/A,FALSE,"Лист4"}</definedName>
    <definedName name="олол" localSheetId="80" hidden="1">{#N/A,#N/A,FALSE,"Лист4"}</definedName>
    <definedName name="олол" localSheetId="81" hidden="1">{#N/A,#N/A,FALSE,"Лист4"}</definedName>
    <definedName name="олол" localSheetId="82" hidden="1">{#N/A,#N/A,FALSE,"Лист4"}</definedName>
    <definedName name="олол" localSheetId="83" hidden="1">{#N/A,#N/A,FALSE,"Лист4"}</definedName>
    <definedName name="олол" localSheetId="86" hidden="1">{#N/A,#N/A,FALSE,"Лист4"}</definedName>
    <definedName name="олол" localSheetId="95" hidden="1">{#N/A,#N/A,FALSE,"Лист4"}</definedName>
    <definedName name="олол" localSheetId="96" hidden="1">{#N/A,#N/A,FALSE,"Лист4"}</definedName>
    <definedName name="олол" localSheetId="100" hidden="1">{#N/A,#N/A,FALSE,"Лист4"}</definedName>
    <definedName name="олол" localSheetId="102" hidden="1">{#N/A,#N/A,FALSE,"Лист4"}</definedName>
    <definedName name="олол" localSheetId="103" hidden="1">{#N/A,#N/A,FALSE,"Лист4"}</definedName>
    <definedName name="олол" localSheetId="104" hidden="1">{#N/A,#N/A,FALSE,"Лист4"}</definedName>
    <definedName name="олол" localSheetId="105" hidden="1">{#N/A,#N/A,FALSE,"Лист4"}</definedName>
    <definedName name="олол" localSheetId="18" hidden="1">{#N/A,#N/A,FALSE,"Лист4"}</definedName>
    <definedName name="олол" localSheetId="19" hidden="1">{#N/A,#N/A,FALSE,"Лист4"}</definedName>
    <definedName name="олол" localSheetId="74" hidden="1">{#N/A,#N/A,FALSE,"Лист4"}</definedName>
    <definedName name="олол" hidden="1">{#N/A,#N/A,FALSE,"Лист4"}</definedName>
    <definedName name="оо" localSheetId="1" hidden="1">{#N/A,#N/A,FALSE,"Лист4"}</definedName>
    <definedName name="оо" localSheetId="35" hidden="1">{#N/A,#N/A,FALSE,"Лист4"}</definedName>
    <definedName name="оо" localSheetId="36" hidden="1">{#N/A,#N/A,FALSE,"Лист4"}</definedName>
    <definedName name="оо" localSheetId="37" hidden="1">{#N/A,#N/A,FALSE,"Лист4"}</definedName>
    <definedName name="оо" localSheetId="38" hidden="1">{#N/A,#N/A,FALSE,"Лист4"}</definedName>
    <definedName name="оо" localSheetId="39" hidden="1">{#N/A,#N/A,FALSE,"Лист4"}</definedName>
    <definedName name="оо" localSheetId="40" hidden="1">{#N/A,#N/A,FALSE,"Лист4"}</definedName>
    <definedName name="оо" localSheetId="41" hidden="1">{#N/A,#N/A,FALSE,"Лист4"}</definedName>
    <definedName name="оо" localSheetId="42" hidden="1">{#N/A,#N/A,FALSE,"Лист4"}</definedName>
    <definedName name="оо" localSheetId="47" hidden="1">{#N/A,#N/A,FALSE,"Лист4"}</definedName>
    <definedName name="оо" localSheetId="53" hidden="1">{#N/A,#N/A,FALSE,"Лист4"}</definedName>
    <definedName name="оо" localSheetId="84" hidden="1">{#N/A,#N/A,FALSE,"Лист4"}</definedName>
    <definedName name="оо" localSheetId="85" hidden="1">{#N/A,#N/A,FALSE,"Лист4"}</definedName>
    <definedName name="оо" localSheetId="76" hidden="1">{#N/A,#N/A,FALSE,"Лист4"}</definedName>
    <definedName name="оо" localSheetId="80" hidden="1">{#N/A,#N/A,FALSE,"Лист4"}</definedName>
    <definedName name="оо" localSheetId="81" hidden="1">{#N/A,#N/A,FALSE,"Лист4"}</definedName>
    <definedName name="оо" localSheetId="82" hidden="1">{#N/A,#N/A,FALSE,"Лист4"}</definedName>
    <definedName name="оо" localSheetId="83" hidden="1">{#N/A,#N/A,FALSE,"Лист4"}</definedName>
    <definedName name="оо" localSheetId="86" hidden="1">{#N/A,#N/A,FALSE,"Лист4"}</definedName>
    <definedName name="оо" localSheetId="95" hidden="1">{#N/A,#N/A,FALSE,"Лист4"}</definedName>
    <definedName name="оо" localSheetId="96" hidden="1">{#N/A,#N/A,FALSE,"Лист4"}</definedName>
    <definedName name="оо" localSheetId="100" hidden="1">{#N/A,#N/A,FALSE,"Лист4"}</definedName>
    <definedName name="оо" localSheetId="102" hidden="1">{#N/A,#N/A,FALSE,"Лист4"}</definedName>
    <definedName name="оо" localSheetId="103" hidden="1">{#N/A,#N/A,FALSE,"Лист4"}</definedName>
    <definedName name="оо" localSheetId="104" hidden="1">{#N/A,#N/A,FALSE,"Лист4"}</definedName>
    <definedName name="оо" localSheetId="105" hidden="1">{#N/A,#N/A,FALSE,"Лист4"}</definedName>
    <definedName name="оо" localSheetId="18" hidden="1">{#N/A,#N/A,FALSE,"Лист4"}</definedName>
    <definedName name="оо" localSheetId="19" hidden="1">{#N/A,#N/A,FALSE,"Лист4"}</definedName>
    <definedName name="оо" localSheetId="74" hidden="1">{#N/A,#N/A,FALSE,"Лист4"}</definedName>
    <definedName name="оо" hidden="1">{#N/A,#N/A,FALSE,"Лист4"}</definedName>
    <definedName name="ооо" localSheetId="1" hidden="1">{#N/A,#N/A,FALSE,"Лист4"}</definedName>
    <definedName name="ооо" localSheetId="35" hidden="1">{#N/A,#N/A,FALSE,"Лист4"}</definedName>
    <definedName name="ооо" localSheetId="36" hidden="1">{#N/A,#N/A,FALSE,"Лист4"}</definedName>
    <definedName name="ооо" localSheetId="37" hidden="1">{#N/A,#N/A,FALSE,"Лист4"}</definedName>
    <definedName name="ооо" localSheetId="38" hidden="1">{#N/A,#N/A,FALSE,"Лист4"}</definedName>
    <definedName name="ооо" localSheetId="39" hidden="1">{#N/A,#N/A,FALSE,"Лист4"}</definedName>
    <definedName name="ооо" localSheetId="40" hidden="1">{#N/A,#N/A,FALSE,"Лист4"}</definedName>
    <definedName name="ооо" localSheetId="41" hidden="1">{#N/A,#N/A,FALSE,"Лист4"}</definedName>
    <definedName name="ооо" localSheetId="42" hidden="1">{#N/A,#N/A,FALSE,"Лист4"}</definedName>
    <definedName name="ооо" localSheetId="47" hidden="1">{#N/A,#N/A,FALSE,"Лист4"}</definedName>
    <definedName name="ооо" localSheetId="53" hidden="1">{#N/A,#N/A,FALSE,"Лист4"}</definedName>
    <definedName name="ооо" localSheetId="84" hidden="1">{#N/A,#N/A,FALSE,"Лист4"}</definedName>
    <definedName name="ооо" localSheetId="85" hidden="1">{#N/A,#N/A,FALSE,"Лист4"}</definedName>
    <definedName name="ооо" localSheetId="76" hidden="1">{#N/A,#N/A,FALSE,"Лист4"}</definedName>
    <definedName name="ооо" localSheetId="80" hidden="1">{#N/A,#N/A,FALSE,"Лист4"}</definedName>
    <definedName name="ооо" localSheetId="81" hidden="1">{#N/A,#N/A,FALSE,"Лист4"}</definedName>
    <definedName name="ооо" localSheetId="82" hidden="1">{#N/A,#N/A,FALSE,"Лист4"}</definedName>
    <definedName name="ооо" localSheetId="83" hidden="1">{#N/A,#N/A,FALSE,"Лист4"}</definedName>
    <definedName name="ооо" localSheetId="86" hidden="1">{#N/A,#N/A,FALSE,"Лист4"}</definedName>
    <definedName name="ооо" localSheetId="95" hidden="1">{#N/A,#N/A,FALSE,"Лист4"}</definedName>
    <definedName name="ооо" localSheetId="96" hidden="1">{#N/A,#N/A,FALSE,"Лист4"}</definedName>
    <definedName name="ооо" localSheetId="100" hidden="1">{#N/A,#N/A,FALSE,"Лист4"}</definedName>
    <definedName name="ооо" localSheetId="102" hidden="1">{#N/A,#N/A,FALSE,"Лист4"}</definedName>
    <definedName name="ооо" localSheetId="103" hidden="1">{#N/A,#N/A,FALSE,"Лист4"}</definedName>
    <definedName name="ооо" localSheetId="104" hidden="1">{#N/A,#N/A,FALSE,"Лист4"}</definedName>
    <definedName name="ооо" localSheetId="105" hidden="1">{#N/A,#N/A,FALSE,"Лист4"}</definedName>
    <definedName name="ооо" localSheetId="18" hidden="1">{#N/A,#N/A,FALSE,"Лист4"}</definedName>
    <definedName name="ооо" localSheetId="19" hidden="1">{#N/A,#N/A,FALSE,"Лист4"}</definedName>
    <definedName name="ооо" localSheetId="74" hidden="1">{#N/A,#N/A,FALSE,"Лист4"}</definedName>
    <definedName name="ооо" hidden="1">{#N/A,#N/A,FALSE,"Лист4"}</definedName>
    <definedName name="оооо" localSheetId="1" hidden="1">{#N/A,#N/A,FALSE,"Лист4"}</definedName>
    <definedName name="оооо" localSheetId="35" hidden="1">{#N/A,#N/A,FALSE,"Лист4"}</definedName>
    <definedName name="оооо" localSheetId="36" hidden="1">{#N/A,#N/A,FALSE,"Лист4"}</definedName>
    <definedName name="оооо" localSheetId="37" hidden="1">{#N/A,#N/A,FALSE,"Лист4"}</definedName>
    <definedName name="оооо" localSheetId="38" hidden="1">{#N/A,#N/A,FALSE,"Лист4"}</definedName>
    <definedName name="оооо" localSheetId="39" hidden="1">{#N/A,#N/A,FALSE,"Лист4"}</definedName>
    <definedName name="оооо" localSheetId="40" hidden="1">{#N/A,#N/A,FALSE,"Лист4"}</definedName>
    <definedName name="оооо" localSheetId="41" hidden="1">{#N/A,#N/A,FALSE,"Лист4"}</definedName>
    <definedName name="оооо" localSheetId="42" hidden="1">{#N/A,#N/A,FALSE,"Лист4"}</definedName>
    <definedName name="оооо" localSheetId="47" hidden="1">{#N/A,#N/A,FALSE,"Лист4"}</definedName>
    <definedName name="оооо" localSheetId="53" hidden="1">{#N/A,#N/A,FALSE,"Лист4"}</definedName>
    <definedName name="оооо" localSheetId="84" hidden="1">{#N/A,#N/A,FALSE,"Лист4"}</definedName>
    <definedName name="оооо" localSheetId="85" hidden="1">{#N/A,#N/A,FALSE,"Лист4"}</definedName>
    <definedName name="оооо" localSheetId="76" hidden="1">{#N/A,#N/A,FALSE,"Лист4"}</definedName>
    <definedName name="оооо" localSheetId="80" hidden="1">{#N/A,#N/A,FALSE,"Лист4"}</definedName>
    <definedName name="оооо" localSheetId="81" hidden="1">{#N/A,#N/A,FALSE,"Лист4"}</definedName>
    <definedName name="оооо" localSheetId="82" hidden="1">{#N/A,#N/A,FALSE,"Лист4"}</definedName>
    <definedName name="оооо" localSheetId="83" hidden="1">{#N/A,#N/A,FALSE,"Лист4"}</definedName>
    <definedName name="оооо" localSheetId="86" hidden="1">{#N/A,#N/A,FALSE,"Лист4"}</definedName>
    <definedName name="оооо" localSheetId="95" hidden="1">{#N/A,#N/A,FALSE,"Лист4"}</definedName>
    <definedName name="оооо" localSheetId="96" hidden="1">{#N/A,#N/A,FALSE,"Лист4"}</definedName>
    <definedName name="оооо" localSheetId="100" hidden="1">{#N/A,#N/A,FALSE,"Лист4"}</definedName>
    <definedName name="оооо" localSheetId="102" hidden="1">{#N/A,#N/A,FALSE,"Лист4"}</definedName>
    <definedName name="оооо" localSheetId="103" hidden="1">{#N/A,#N/A,FALSE,"Лист4"}</definedName>
    <definedName name="оооо" localSheetId="104" hidden="1">{#N/A,#N/A,FALSE,"Лист4"}</definedName>
    <definedName name="оооо" localSheetId="105" hidden="1">{#N/A,#N/A,FALSE,"Лист4"}</definedName>
    <definedName name="оооо" localSheetId="18" hidden="1">{#N/A,#N/A,FALSE,"Лист4"}</definedName>
    <definedName name="оооо" localSheetId="19" hidden="1">{#N/A,#N/A,FALSE,"Лист4"}</definedName>
    <definedName name="оооо" localSheetId="74" hidden="1">{#N/A,#N/A,FALSE,"Лист4"}</definedName>
    <definedName name="оооо" hidden="1">{#N/A,#N/A,FALSE,"Лист4"}</definedName>
    <definedName name="орнг" localSheetId="1" hidden="1">{#N/A,#N/A,FALSE,"Лист4"}</definedName>
    <definedName name="орнг" localSheetId="35" hidden="1">{#N/A,#N/A,FALSE,"Лист4"}</definedName>
    <definedName name="орнг" localSheetId="36" hidden="1">{#N/A,#N/A,FALSE,"Лист4"}</definedName>
    <definedName name="орнг" localSheetId="37" hidden="1">{#N/A,#N/A,FALSE,"Лист4"}</definedName>
    <definedName name="орнг" localSheetId="38" hidden="1">{#N/A,#N/A,FALSE,"Лист4"}</definedName>
    <definedName name="орнг" localSheetId="39" hidden="1">{#N/A,#N/A,FALSE,"Лист4"}</definedName>
    <definedName name="орнг" localSheetId="40" hidden="1">{#N/A,#N/A,FALSE,"Лист4"}</definedName>
    <definedName name="орнг" localSheetId="41" hidden="1">{#N/A,#N/A,FALSE,"Лист4"}</definedName>
    <definedName name="орнг" localSheetId="42" hidden="1">{#N/A,#N/A,FALSE,"Лист4"}</definedName>
    <definedName name="орнг" localSheetId="47" hidden="1">{#N/A,#N/A,FALSE,"Лист4"}</definedName>
    <definedName name="орнг" localSheetId="53" hidden="1">{#N/A,#N/A,FALSE,"Лист4"}</definedName>
    <definedName name="орнг" localSheetId="84" hidden="1">{#N/A,#N/A,FALSE,"Лист4"}</definedName>
    <definedName name="орнг" localSheetId="85" hidden="1">{#N/A,#N/A,FALSE,"Лист4"}</definedName>
    <definedName name="орнг" localSheetId="76" hidden="1">{#N/A,#N/A,FALSE,"Лист4"}</definedName>
    <definedName name="орнг" localSheetId="80" hidden="1">{#N/A,#N/A,FALSE,"Лист4"}</definedName>
    <definedName name="орнг" localSheetId="81" hidden="1">{#N/A,#N/A,FALSE,"Лист4"}</definedName>
    <definedName name="орнг" localSheetId="82" hidden="1">{#N/A,#N/A,FALSE,"Лист4"}</definedName>
    <definedName name="орнг" localSheetId="83" hidden="1">{#N/A,#N/A,FALSE,"Лист4"}</definedName>
    <definedName name="орнг" localSheetId="86" hidden="1">{#N/A,#N/A,FALSE,"Лист4"}</definedName>
    <definedName name="орнг" localSheetId="95" hidden="1">{#N/A,#N/A,FALSE,"Лист4"}</definedName>
    <definedName name="орнг" localSheetId="96" hidden="1">{#N/A,#N/A,FALSE,"Лист4"}</definedName>
    <definedName name="орнг" localSheetId="100" hidden="1">{#N/A,#N/A,FALSE,"Лист4"}</definedName>
    <definedName name="орнг" localSheetId="102" hidden="1">{#N/A,#N/A,FALSE,"Лист4"}</definedName>
    <definedName name="орнг" localSheetId="103" hidden="1">{#N/A,#N/A,FALSE,"Лист4"}</definedName>
    <definedName name="орнг" localSheetId="104" hidden="1">{#N/A,#N/A,FALSE,"Лист4"}</definedName>
    <definedName name="орнг" localSheetId="105" hidden="1">{#N/A,#N/A,FALSE,"Лист4"}</definedName>
    <definedName name="орнг" localSheetId="18" hidden="1">{#N/A,#N/A,FALSE,"Лист4"}</definedName>
    <definedName name="орнг" localSheetId="19" hidden="1">{#N/A,#N/A,FALSE,"Лист4"}</definedName>
    <definedName name="орнг" localSheetId="74" hidden="1">{#N/A,#N/A,FALSE,"Лист4"}</definedName>
    <definedName name="орнг" hidden="1">{#N/A,#N/A,FALSE,"Лист4"}</definedName>
    <definedName name="освіта" localSheetId="1" hidden="1">{#N/A,#N/A,FALSE,"Лист4"}</definedName>
    <definedName name="освіта" localSheetId="35" hidden="1">{#N/A,#N/A,FALSE,"Лист4"}</definedName>
    <definedName name="освіта" localSheetId="36" hidden="1">{#N/A,#N/A,FALSE,"Лист4"}</definedName>
    <definedName name="освіта" localSheetId="37" hidden="1">{#N/A,#N/A,FALSE,"Лист4"}</definedName>
    <definedName name="освіта" localSheetId="38" hidden="1">{#N/A,#N/A,FALSE,"Лист4"}</definedName>
    <definedName name="освіта" localSheetId="39" hidden="1">{#N/A,#N/A,FALSE,"Лист4"}</definedName>
    <definedName name="освіта" localSheetId="40" hidden="1">{#N/A,#N/A,FALSE,"Лист4"}</definedName>
    <definedName name="освіта" localSheetId="41" hidden="1">{#N/A,#N/A,FALSE,"Лист4"}</definedName>
    <definedName name="освіта" localSheetId="42" hidden="1">{#N/A,#N/A,FALSE,"Лист4"}</definedName>
    <definedName name="освіта" localSheetId="47" hidden="1">{#N/A,#N/A,FALSE,"Лист4"}</definedName>
    <definedName name="освіта" localSheetId="53" hidden="1">{#N/A,#N/A,FALSE,"Лист4"}</definedName>
    <definedName name="освіта" localSheetId="84" hidden="1">{#N/A,#N/A,FALSE,"Лист4"}</definedName>
    <definedName name="освіта" localSheetId="85" hidden="1">{#N/A,#N/A,FALSE,"Лист4"}</definedName>
    <definedName name="освіта" localSheetId="76" hidden="1">{#N/A,#N/A,FALSE,"Лист4"}</definedName>
    <definedName name="освіта" localSheetId="80" hidden="1">{#N/A,#N/A,FALSE,"Лист4"}</definedName>
    <definedName name="освіта" localSheetId="81" hidden="1">{#N/A,#N/A,FALSE,"Лист4"}</definedName>
    <definedName name="освіта" localSheetId="82" hidden="1">{#N/A,#N/A,FALSE,"Лист4"}</definedName>
    <definedName name="освіта" localSheetId="83" hidden="1">{#N/A,#N/A,FALSE,"Лист4"}</definedName>
    <definedName name="освіта" localSheetId="86" hidden="1">{#N/A,#N/A,FALSE,"Лист4"}</definedName>
    <definedName name="освіта" localSheetId="95" hidden="1">{#N/A,#N/A,FALSE,"Лист4"}</definedName>
    <definedName name="освіта" localSheetId="96" hidden="1">{#N/A,#N/A,FALSE,"Лист4"}</definedName>
    <definedName name="освіта" localSheetId="100" hidden="1">{#N/A,#N/A,FALSE,"Лист4"}</definedName>
    <definedName name="освіта" localSheetId="102" hidden="1">{#N/A,#N/A,FALSE,"Лист4"}</definedName>
    <definedName name="освіта" localSheetId="103" hidden="1">{#N/A,#N/A,FALSE,"Лист4"}</definedName>
    <definedName name="освіта" localSheetId="104" hidden="1">{#N/A,#N/A,FALSE,"Лист4"}</definedName>
    <definedName name="освіта" localSheetId="105" hidden="1">{#N/A,#N/A,FALSE,"Лист4"}</definedName>
    <definedName name="освіта" localSheetId="18" hidden="1">{#N/A,#N/A,FALSE,"Лист4"}</definedName>
    <definedName name="освіта" localSheetId="19" hidden="1">{#N/A,#N/A,FALSE,"Лист4"}</definedName>
    <definedName name="освіта" localSheetId="74" hidden="1">{#N/A,#N/A,FALSE,"Лист4"}</definedName>
    <definedName name="освіта" hidden="1">{#N/A,#N/A,FALSE,"Лист4"}</definedName>
    <definedName name="ох" localSheetId="1" hidden="1">{#N/A,#N/A,FALSE,"Лист4"}</definedName>
    <definedName name="ох" localSheetId="35" hidden="1">{#N/A,#N/A,FALSE,"Лист4"}</definedName>
    <definedName name="ох" localSheetId="36" hidden="1">{#N/A,#N/A,FALSE,"Лист4"}</definedName>
    <definedName name="ох" localSheetId="37" hidden="1">{#N/A,#N/A,FALSE,"Лист4"}</definedName>
    <definedName name="ох" localSheetId="38" hidden="1">{#N/A,#N/A,FALSE,"Лист4"}</definedName>
    <definedName name="ох" localSheetId="39" hidden="1">{#N/A,#N/A,FALSE,"Лист4"}</definedName>
    <definedName name="ох" localSheetId="40" hidden="1">{#N/A,#N/A,FALSE,"Лист4"}</definedName>
    <definedName name="ох" localSheetId="41" hidden="1">{#N/A,#N/A,FALSE,"Лист4"}</definedName>
    <definedName name="ох" localSheetId="42" hidden="1">{#N/A,#N/A,FALSE,"Лист4"}</definedName>
    <definedName name="ох" localSheetId="47" hidden="1">{#N/A,#N/A,FALSE,"Лист4"}</definedName>
    <definedName name="ох" localSheetId="53" hidden="1">{#N/A,#N/A,FALSE,"Лист4"}</definedName>
    <definedName name="ох" localSheetId="84" hidden="1">{#N/A,#N/A,FALSE,"Лист4"}</definedName>
    <definedName name="ох" localSheetId="85" hidden="1">{#N/A,#N/A,FALSE,"Лист4"}</definedName>
    <definedName name="ох" localSheetId="76" hidden="1">{#N/A,#N/A,FALSE,"Лист4"}</definedName>
    <definedName name="ох" localSheetId="80" hidden="1">{#N/A,#N/A,FALSE,"Лист4"}</definedName>
    <definedName name="ох" localSheetId="81" hidden="1">{#N/A,#N/A,FALSE,"Лист4"}</definedName>
    <definedName name="ох" localSheetId="82" hidden="1">{#N/A,#N/A,FALSE,"Лист4"}</definedName>
    <definedName name="ох" localSheetId="83" hidden="1">{#N/A,#N/A,FALSE,"Лист4"}</definedName>
    <definedName name="ох" localSheetId="86" hidden="1">{#N/A,#N/A,FALSE,"Лист4"}</definedName>
    <definedName name="ох" localSheetId="95" hidden="1">{#N/A,#N/A,FALSE,"Лист4"}</definedName>
    <definedName name="ох" localSheetId="96" hidden="1">{#N/A,#N/A,FALSE,"Лист4"}</definedName>
    <definedName name="ох" localSheetId="100" hidden="1">{#N/A,#N/A,FALSE,"Лист4"}</definedName>
    <definedName name="ох" localSheetId="102" hidden="1">{#N/A,#N/A,FALSE,"Лист4"}</definedName>
    <definedName name="ох" localSheetId="103" hidden="1">{#N/A,#N/A,FALSE,"Лист4"}</definedName>
    <definedName name="ох" localSheetId="104" hidden="1">{#N/A,#N/A,FALSE,"Лист4"}</definedName>
    <definedName name="ох" localSheetId="105" hidden="1">{#N/A,#N/A,FALSE,"Лист4"}</definedName>
    <definedName name="ох" localSheetId="18" hidden="1">{#N/A,#N/A,FALSE,"Лист4"}</definedName>
    <definedName name="ох" localSheetId="19" hidden="1">{#N/A,#N/A,FALSE,"Лист4"}</definedName>
    <definedName name="ох" localSheetId="74" hidden="1">{#N/A,#N/A,FALSE,"Лист4"}</definedName>
    <definedName name="ох" hidden="1">{#N/A,#N/A,FALSE,"Лист4"}</definedName>
    <definedName name="охорона" localSheetId="1" hidden="1">{#N/A,#N/A,FALSE,"Лист4"}</definedName>
    <definedName name="охорона" localSheetId="35" hidden="1">{#N/A,#N/A,FALSE,"Лист4"}</definedName>
    <definedName name="охорона" localSheetId="36" hidden="1">{#N/A,#N/A,FALSE,"Лист4"}</definedName>
    <definedName name="охорона" localSheetId="37" hidden="1">{#N/A,#N/A,FALSE,"Лист4"}</definedName>
    <definedName name="охорона" localSheetId="38" hidden="1">{#N/A,#N/A,FALSE,"Лист4"}</definedName>
    <definedName name="охорона" localSheetId="39" hidden="1">{#N/A,#N/A,FALSE,"Лист4"}</definedName>
    <definedName name="охорона" localSheetId="40" hidden="1">{#N/A,#N/A,FALSE,"Лист4"}</definedName>
    <definedName name="охорона" localSheetId="41" hidden="1">{#N/A,#N/A,FALSE,"Лист4"}</definedName>
    <definedName name="охорона" localSheetId="42" hidden="1">{#N/A,#N/A,FALSE,"Лист4"}</definedName>
    <definedName name="охорона" localSheetId="47" hidden="1">{#N/A,#N/A,FALSE,"Лист4"}</definedName>
    <definedName name="охорона" localSheetId="53" hidden="1">{#N/A,#N/A,FALSE,"Лист4"}</definedName>
    <definedName name="охорона" localSheetId="84" hidden="1">{#N/A,#N/A,FALSE,"Лист4"}</definedName>
    <definedName name="охорона" localSheetId="85" hidden="1">{#N/A,#N/A,FALSE,"Лист4"}</definedName>
    <definedName name="охорона" localSheetId="76" hidden="1">{#N/A,#N/A,FALSE,"Лист4"}</definedName>
    <definedName name="охорона" localSheetId="80" hidden="1">{#N/A,#N/A,FALSE,"Лист4"}</definedName>
    <definedName name="охорона" localSheetId="81" hidden="1">{#N/A,#N/A,FALSE,"Лист4"}</definedName>
    <definedName name="охорона" localSheetId="82" hidden="1">{#N/A,#N/A,FALSE,"Лист4"}</definedName>
    <definedName name="охорона" localSheetId="83" hidden="1">{#N/A,#N/A,FALSE,"Лист4"}</definedName>
    <definedName name="охорона" localSheetId="86" hidden="1">{#N/A,#N/A,FALSE,"Лист4"}</definedName>
    <definedName name="охорона" localSheetId="95" hidden="1">{#N/A,#N/A,FALSE,"Лист4"}</definedName>
    <definedName name="охорона" localSheetId="96" hidden="1">{#N/A,#N/A,FALSE,"Лист4"}</definedName>
    <definedName name="охорона" localSheetId="100" hidden="1">{#N/A,#N/A,FALSE,"Лист4"}</definedName>
    <definedName name="охорона" localSheetId="102" hidden="1">{#N/A,#N/A,FALSE,"Лист4"}</definedName>
    <definedName name="охорона" localSheetId="103" hidden="1">{#N/A,#N/A,FALSE,"Лист4"}</definedName>
    <definedName name="охорона" localSheetId="104" hidden="1">{#N/A,#N/A,FALSE,"Лист4"}</definedName>
    <definedName name="охорона" localSheetId="105" hidden="1">{#N/A,#N/A,FALSE,"Лист4"}</definedName>
    <definedName name="охорона" localSheetId="18" hidden="1">{#N/A,#N/A,FALSE,"Лист4"}</definedName>
    <definedName name="охорона" localSheetId="19" hidden="1">{#N/A,#N/A,FALSE,"Лист4"}</definedName>
    <definedName name="охорона" localSheetId="74" hidden="1">{#N/A,#N/A,FALSE,"Лист4"}</definedName>
    <definedName name="охорона" hidden="1">{#N/A,#N/A,FALSE,"Лист4"}</definedName>
    <definedName name="п" localSheetId="1" hidden="1">{"MONA",#N/A,FALSE,"S"}</definedName>
    <definedName name="п" localSheetId="2" hidden="1">{"MONA",#N/A,FALSE,"S"}</definedName>
    <definedName name="п" localSheetId="35" hidden="1">{"MONA",#N/A,FALSE,"S"}</definedName>
    <definedName name="п" localSheetId="36" hidden="1">{"MONA",#N/A,FALSE,"S"}</definedName>
    <definedName name="п" localSheetId="37" hidden="1">{"MONA",#N/A,FALSE,"S"}</definedName>
    <definedName name="п" localSheetId="38" hidden="1">{"MONA",#N/A,FALSE,"S"}</definedName>
    <definedName name="п" localSheetId="39" hidden="1">{"MONA",#N/A,FALSE,"S"}</definedName>
    <definedName name="п" localSheetId="40" hidden="1">{"MONA",#N/A,FALSE,"S"}</definedName>
    <definedName name="п" localSheetId="41" hidden="1">{"MONA",#N/A,FALSE,"S"}</definedName>
    <definedName name="п" localSheetId="42" hidden="1">{"MONA",#N/A,FALSE,"S"}</definedName>
    <definedName name="п" localSheetId="47" hidden="1">{"MONA",#N/A,FALSE,"S"}</definedName>
    <definedName name="п" localSheetId="53" hidden="1">{"MONA",#N/A,FALSE,"S"}</definedName>
    <definedName name="п" localSheetId="56" hidden="1">{"MONA",#N/A,FALSE,"S"}</definedName>
    <definedName name="п" localSheetId="57" hidden="1">{"MONA",#N/A,FALSE,"S"}</definedName>
    <definedName name="п" localSheetId="58" hidden="1">{"MONA",#N/A,FALSE,"S"}</definedName>
    <definedName name="п" localSheetId="61" hidden="1">{"MONA",#N/A,FALSE,"S"}</definedName>
    <definedName name="п" localSheetId="62" hidden="1">{"MONA",#N/A,FALSE,"S"}</definedName>
    <definedName name="п" localSheetId="63" hidden="1">{"MONA",#N/A,FALSE,"S"}</definedName>
    <definedName name="п" localSheetId="84" hidden="1">{"MONA",#N/A,FALSE,"S"}</definedName>
    <definedName name="п" localSheetId="76" hidden="1">{"MONA",#N/A,FALSE,"S"}</definedName>
    <definedName name="п" localSheetId="80" hidden="1">{"MONA",#N/A,FALSE,"S"}</definedName>
    <definedName name="п" localSheetId="81" hidden="1">{"MONA",#N/A,FALSE,"S"}</definedName>
    <definedName name="п" localSheetId="82" hidden="1">{"MONA",#N/A,FALSE,"S"}</definedName>
    <definedName name="п" localSheetId="83" hidden="1">{"MONA",#N/A,FALSE,"S"}</definedName>
    <definedName name="п" localSheetId="86" hidden="1">{"MONA",#N/A,FALSE,"S"}</definedName>
    <definedName name="п" localSheetId="95" hidden="1">{"MONA",#N/A,FALSE,"S"}</definedName>
    <definedName name="п" localSheetId="96" hidden="1">{"MONA",#N/A,FALSE,"S"}</definedName>
    <definedName name="п" localSheetId="100" hidden="1">{"MONA",#N/A,FALSE,"S"}</definedName>
    <definedName name="п" localSheetId="102" hidden="1">{"MONA",#N/A,FALSE,"S"}</definedName>
    <definedName name="п" localSheetId="103" hidden="1">{"MONA",#N/A,FALSE,"S"}</definedName>
    <definedName name="п" localSheetId="104" hidden="1">{"MONA",#N/A,FALSE,"S"}</definedName>
    <definedName name="п" localSheetId="18" hidden="1">{"MONA",#N/A,FALSE,"S"}</definedName>
    <definedName name="п" localSheetId="19" hidden="1">{"MONA",#N/A,FALSE,"S"}</definedName>
    <definedName name="п" localSheetId="74" hidden="1">{"MONA",#N/A,FALSE,"S"}</definedName>
    <definedName name="п" hidden="1">{"MONA",#N/A,FALSE,"S"}</definedName>
    <definedName name="п_1" localSheetId="1" hidden="1">{"MONA",#N/A,FALSE,"S"}</definedName>
    <definedName name="п_1" localSheetId="35" hidden="1">{"MONA",#N/A,FALSE,"S"}</definedName>
    <definedName name="п_1" localSheetId="36" hidden="1">{"MONA",#N/A,FALSE,"S"}</definedName>
    <definedName name="п_1" localSheetId="37" hidden="1">{"MONA",#N/A,FALSE,"S"}</definedName>
    <definedName name="п_1" localSheetId="38" hidden="1">{"MONA",#N/A,FALSE,"S"}</definedName>
    <definedName name="п_1" localSheetId="39" hidden="1">{"MONA",#N/A,FALSE,"S"}</definedName>
    <definedName name="п_1" localSheetId="40" hidden="1">{"MONA",#N/A,FALSE,"S"}</definedName>
    <definedName name="п_1" localSheetId="41" hidden="1">{"MONA",#N/A,FALSE,"S"}</definedName>
    <definedName name="п_1" localSheetId="42" hidden="1">{"MONA",#N/A,FALSE,"S"}</definedName>
    <definedName name="п_1" localSheetId="47" hidden="1">{"MONA",#N/A,FALSE,"S"}</definedName>
    <definedName name="п_1" localSheetId="53" hidden="1">{"MONA",#N/A,FALSE,"S"}</definedName>
    <definedName name="п_1" localSheetId="81" hidden="1">{"MONA",#N/A,FALSE,"S"}</definedName>
    <definedName name="п_1" localSheetId="96" hidden="1">{"MONA",#N/A,FALSE,"S"}</definedName>
    <definedName name="п_1" localSheetId="100" hidden="1">{"MONA",#N/A,FALSE,"S"}</definedName>
    <definedName name="п_1" localSheetId="103" hidden="1">{"MONA",#N/A,FALSE,"S"}</definedName>
    <definedName name="п_1" localSheetId="74" hidden="1">{"MONA",#N/A,FALSE,"S"}</definedName>
    <definedName name="п_1" hidden="1">{"MONA",#N/A,FALSE,"S"}</definedName>
    <definedName name="п_2" localSheetId="1" hidden="1">{"MONA",#N/A,FALSE,"S"}</definedName>
    <definedName name="п_2" localSheetId="35" hidden="1">{"MONA",#N/A,FALSE,"S"}</definedName>
    <definedName name="п_2" localSheetId="36" hidden="1">{"MONA",#N/A,FALSE,"S"}</definedName>
    <definedName name="п_2" localSheetId="37" hidden="1">{"MONA",#N/A,FALSE,"S"}</definedName>
    <definedName name="п_2" localSheetId="38" hidden="1">{"MONA",#N/A,FALSE,"S"}</definedName>
    <definedName name="п_2" localSheetId="39" hidden="1">{"MONA",#N/A,FALSE,"S"}</definedName>
    <definedName name="п_2" localSheetId="40" hidden="1">{"MONA",#N/A,FALSE,"S"}</definedName>
    <definedName name="п_2" localSheetId="41" hidden="1">{"MONA",#N/A,FALSE,"S"}</definedName>
    <definedName name="п_2" localSheetId="42" hidden="1">{"MONA",#N/A,FALSE,"S"}</definedName>
    <definedName name="п_2" localSheetId="47" hidden="1">{"MONA",#N/A,FALSE,"S"}</definedName>
    <definedName name="п_2" localSheetId="53" hidden="1">{"MONA",#N/A,FALSE,"S"}</definedName>
    <definedName name="п_2" localSheetId="81" hidden="1">{"MONA",#N/A,FALSE,"S"}</definedName>
    <definedName name="п_2" localSheetId="96" hidden="1">{"MONA",#N/A,FALSE,"S"}</definedName>
    <definedName name="п_2" localSheetId="100" hidden="1">{"MONA",#N/A,FALSE,"S"}</definedName>
    <definedName name="п_2" localSheetId="103" hidden="1">{"MONA",#N/A,FALSE,"S"}</definedName>
    <definedName name="п_2" localSheetId="74" hidden="1">{"MONA",#N/A,FALSE,"S"}</definedName>
    <definedName name="п_2" hidden="1">{"MONA",#N/A,FALSE,"S"}</definedName>
    <definedName name="певп" localSheetId="1" hidden="1">{#N/A,#N/A,FALSE,"т02бд"}</definedName>
    <definedName name="певп" localSheetId="35" hidden="1">{#N/A,#N/A,FALSE,"т02бд"}</definedName>
    <definedName name="певп" localSheetId="36" hidden="1">{#N/A,#N/A,FALSE,"т02бд"}</definedName>
    <definedName name="певп" localSheetId="37" hidden="1">{#N/A,#N/A,FALSE,"т02бд"}</definedName>
    <definedName name="певп" localSheetId="38" hidden="1">{#N/A,#N/A,FALSE,"т02бд"}</definedName>
    <definedName name="певп" localSheetId="39" hidden="1">{#N/A,#N/A,FALSE,"т02бд"}</definedName>
    <definedName name="певп" localSheetId="40" hidden="1">{#N/A,#N/A,FALSE,"т02бд"}</definedName>
    <definedName name="певп" localSheetId="41" hidden="1">{#N/A,#N/A,FALSE,"т02бд"}</definedName>
    <definedName name="певп" localSheetId="42" hidden="1">{#N/A,#N/A,FALSE,"т02бд"}</definedName>
    <definedName name="певп" localSheetId="47" hidden="1">{#N/A,#N/A,FALSE,"т02бд"}</definedName>
    <definedName name="певп" localSheetId="53" hidden="1">{#N/A,#N/A,FALSE,"т02бд"}</definedName>
    <definedName name="певп" localSheetId="81" hidden="1">{#N/A,#N/A,FALSE,"т02бд"}</definedName>
    <definedName name="певп" localSheetId="96" hidden="1">{#N/A,#N/A,FALSE,"т02бд"}</definedName>
    <definedName name="певп" localSheetId="100" hidden="1">{#N/A,#N/A,FALSE,"т02бд"}</definedName>
    <definedName name="певп" localSheetId="103" hidden="1">{#N/A,#N/A,FALSE,"т02бд"}</definedName>
    <definedName name="певп" localSheetId="74" hidden="1">{#N/A,#N/A,FALSE,"т02бд"}</definedName>
    <definedName name="певп" hidden="1">{#N/A,#N/A,FALSE,"т02бд"}</definedName>
    <definedName name="певп_1" localSheetId="1" hidden="1">{#N/A,#N/A,FALSE,"т02бд"}</definedName>
    <definedName name="певп_1" localSheetId="35" hidden="1">{#N/A,#N/A,FALSE,"т02бд"}</definedName>
    <definedName name="певп_1" localSheetId="36" hidden="1">{#N/A,#N/A,FALSE,"т02бд"}</definedName>
    <definedName name="певп_1" localSheetId="37" hidden="1">{#N/A,#N/A,FALSE,"т02бд"}</definedName>
    <definedName name="певп_1" localSheetId="38" hidden="1">{#N/A,#N/A,FALSE,"т02бд"}</definedName>
    <definedName name="певп_1" localSheetId="39" hidden="1">{#N/A,#N/A,FALSE,"т02бд"}</definedName>
    <definedName name="певп_1" localSheetId="40" hidden="1">{#N/A,#N/A,FALSE,"т02бд"}</definedName>
    <definedName name="певп_1" localSheetId="41" hidden="1">{#N/A,#N/A,FALSE,"т02бд"}</definedName>
    <definedName name="певп_1" localSheetId="42" hidden="1">{#N/A,#N/A,FALSE,"т02бд"}</definedName>
    <definedName name="певп_1" localSheetId="47" hidden="1">{#N/A,#N/A,FALSE,"т02бд"}</definedName>
    <definedName name="певп_1" localSheetId="53" hidden="1">{#N/A,#N/A,FALSE,"т02бд"}</definedName>
    <definedName name="певп_1" localSheetId="81" hidden="1">{#N/A,#N/A,FALSE,"т02бд"}</definedName>
    <definedName name="певп_1" localSheetId="96" hidden="1">{#N/A,#N/A,FALSE,"т02бд"}</definedName>
    <definedName name="певп_1" localSheetId="100" hidden="1">{#N/A,#N/A,FALSE,"т02бд"}</definedName>
    <definedName name="певп_1" localSheetId="103" hidden="1">{#N/A,#N/A,FALSE,"т02бд"}</definedName>
    <definedName name="певп_1" localSheetId="74" hidden="1">{#N/A,#N/A,FALSE,"т02бд"}</definedName>
    <definedName name="певп_1" hidden="1">{#N/A,#N/A,FALSE,"т02бд"}</definedName>
    <definedName name="певп_2" localSheetId="1" hidden="1">{#N/A,#N/A,FALSE,"т02бд"}</definedName>
    <definedName name="певп_2" localSheetId="35" hidden="1">{#N/A,#N/A,FALSE,"т02бд"}</definedName>
    <definedName name="певп_2" localSheetId="36" hidden="1">{#N/A,#N/A,FALSE,"т02бд"}</definedName>
    <definedName name="певп_2" localSheetId="37" hidden="1">{#N/A,#N/A,FALSE,"т02бд"}</definedName>
    <definedName name="певп_2" localSheetId="38" hidden="1">{#N/A,#N/A,FALSE,"т02бд"}</definedName>
    <definedName name="певп_2" localSheetId="39" hidden="1">{#N/A,#N/A,FALSE,"т02бд"}</definedName>
    <definedName name="певп_2" localSheetId="40" hidden="1">{#N/A,#N/A,FALSE,"т02бд"}</definedName>
    <definedName name="певп_2" localSheetId="41" hidden="1">{#N/A,#N/A,FALSE,"т02бд"}</definedName>
    <definedName name="певп_2" localSheetId="42" hidden="1">{#N/A,#N/A,FALSE,"т02бд"}</definedName>
    <definedName name="певп_2" localSheetId="47" hidden="1">{#N/A,#N/A,FALSE,"т02бд"}</definedName>
    <definedName name="певп_2" localSheetId="53" hidden="1">{#N/A,#N/A,FALSE,"т02бд"}</definedName>
    <definedName name="певп_2" localSheetId="81" hidden="1">{#N/A,#N/A,FALSE,"т02бд"}</definedName>
    <definedName name="певп_2" localSheetId="96" hidden="1">{#N/A,#N/A,FALSE,"т02бд"}</definedName>
    <definedName name="певп_2" localSheetId="100" hidden="1">{#N/A,#N/A,FALSE,"т02бд"}</definedName>
    <definedName name="певп_2" localSheetId="103" hidden="1">{#N/A,#N/A,FALSE,"т02бд"}</definedName>
    <definedName name="певп_2" localSheetId="74" hidden="1">{#N/A,#N/A,FALSE,"т02бд"}</definedName>
    <definedName name="певп_2" hidden="1">{#N/A,#N/A,FALSE,"т02бд"}</definedName>
    <definedName name="плеккккг" localSheetId="1" hidden="1">{#N/A,#N/A,FALSE,"Лист4"}</definedName>
    <definedName name="плеккккг" localSheetId="35" hidden="1">{#N/A,#N/A,FALSE,"Лист4"}</definedName>
    <definedName name="плеккккг" localSheetId="36" hidden="1">{#N/A,#N/A,FALSE,"Лист4"}</definedName>
    <definedName name="плеккккг" localSheetId="37" hidden="1">{#N/A,#N/A,FALSE,"Лист4"}</definedName>
    <definedName name="плеккккг" localSheetId="38" hidden="1">{#N/A,#N/A,FALSE,"Лист4"}</definedName>
    <definedName name="плеккккг" localSheetId="39" hidden="1">{#N/A,#N/A,FALSE,"Лист4"}</definedName>
    <definedName name="плеккккг" localSheetId="40" hidden="1">{#N/A,#N/A,FALSE,"Лист4"}</definedName>
    <definedName name="плеккккг" localSheetId="41" hidden="1">{#N/A,#N/A,FALSE,"Лист4"}</definedName>
    <definedName name="плеккккг" localSheetId="42" hidden="1">{#N/A,#N/A,FALSE,"Лист4"}</definedName>
    <definedName name="плеккккг" localSheetId="47" hidden="1">{#N/A,#N/A,FALSE,"Лист4"}</definedName>
    <definedName name="плеккккг" localSheetId="53" hidden="1">{#N/A,#N/A,FALSE,"Лист4"}</definedName>
    <definedName name="плеккккг" localSheetId="84" hidden="1">{#N/A,#N/A,FALSE,"Лист4"}</definedName>
    <definedName name="плеккккг" localSheetId="85" hidden="1">{#N/A,#N/A,FALSE,"Лист4"}</definedName>
    <definedName name="плеккккг" localSheetId="76" hidden="1">{#N/A,#N/A,FALSE,"Лист4"}</definedName>
    <definedName name="плеккккг" localSheetId="80" hidden="1">{#N/A,#N/A,FALSE,"Лист4"}</definedName>
    <definedName name="плеккккг" localSheetId="81" hidden="1">{#N/A,#N/A,FALSE,"Лист4"}</definedName>
    <definedName name="плеккккг" localSheetId="82" hidden="1">{#N/A,#N/A,FALSE,"Лист4"}</definedName>
    <definedName name="плеккккг" localSheetId="83" hidden="1">{#N/A,#N/A,FALSE,"Лист4"}</definedName>
    <definedName name="плеккккг" localSheetId="86" hidden="1">{#N/A,#N/A,FALSE,"Лист4"}</definedName>
    <definedName name="плеккккг" localSheetId="95" hidden="1">{#N/A,#N/A,FALSE,"Лист4"}</definedName>
    <definedName name="плеккккг" localSheetId="96" hidden="1">{#N/A,#N/A,FALSE,"Лист4"}</definedName>
    <definedName name="плеккккг" localSheetId="100" hidden="1">{#N/A,#N/A,FALSE,"Лист4"}</definedName>
    <definedName name="плеккккг" localSheetId="102" hidden="1">{#N/A,#N/A,FALSE,"Лист4"}</definedName>
    <definedName name="плеккккг" localSheetId="103" hidden="1">{#N/A,#N/A,FALSE,"Лист4"}</definedName>
    <definedName name="плеккккг" localSheetId="104" hidden="1">{#N/A,#N/A,FALSE,"Лист4"}</definedName>
    <definedName name="плеккккг" localSheetId="105" hidden="1">{#N/A,#N/A,FALSE,"Лист4"}</definedName>
    <definedName name="плеккккг" localSheetId="18" hidden="1">{#N/A,#N/A,FALSE,"Лист4"}</definedName>
    <definedName name="плеккккг" localSheetId="19" hidden="1">{#N/A,#N/A,FALSE,"Лист4"}</definedName>
    <definedName name="плеккккг" localSheetId="74" hidden="1">{#N/A,#N/A,FALSE,"Лист4"}</definedName>
    <definedName name="плеккккг" hidden="1">{#N/A,#N/A,FALSE,"Лист4"}</definedName>
    <definedName name="пллеелш" localSheetId="1" hidden="1">{#N/A,#N/A,FALSE,"Лист4"}</definedName>
    <definedName name="пллеелш" localSheetId="35" hidden="1">{#N/A,#N/A,FALSE,"Лист4"}</definedName>
    <definedName name="пллеелш" localSheetId="36" hidden="1">{#N/A,#N/A,FALSE,"Лист4"}</definedName>
    <definedName name="пллеелш" localSheetId="37" hidden="1">{#N/A,#N/A,FALSE,"Лист4"}</definedName>
    <definedName name="пллеелш" localSheetId="38" hidden="1">{#N/A,#N/A,FALSE,"Лист4"}</definedName>
    <definedName name="пллеелш" localSheetId="39" hidden="1">{#N/A,#N/A,FALSE,"Лист4"}</definedName>
    <definedName name="пллеелш" localSheetId="40" hidden="1">{#N/A,#N/A,FALSE,"Лист4"}</definedName>
    <definedName name="пллеелш" localSheetId="41" hidden="1">{#N/A,#N/A,FALSE,"Лист4"}</definedName>
    <definedName name="пллеелш" localSheetId="42" hidden="1">{#N/A,#N/A,FALSE,"Лист4"}</definedName>
    <definedName name="пллеелш" localSheetId="47" hidden="1">{#N/A,#N/A,FALSE,"Лист4"}</definedName>
    <definedName name="пллеелш" localSheetId="53" hidden="1">{#N/A,#N/A,FALSE,"Лист4"}</definedName>
    <definedName name="пллеелш" localSheetId="84" hidden="1">{#N/A,#N/A,FALSE,"Лист4"}</definedName>
    <definedName name="пллеелш" localSheetId="85" hidden="1">{#N/A,#N/A,FALSE,"Лист4"}</definedName>
    <definedName name="пллеелш" localSheetId="76" hidden="1">{#N/A,#N/A,FALSE,"Лист4"}</definedName>
    <definedName name="пллеелш" localSheetId="80" hidden="1">{#N/A,#N/A,FALSE,"Лист4"}</definedName>
    <definedName name="пллеелш" localSheetId="81" hidden="1">{#N/A,#N/A,FALSE,"Лист4"}</definedName>
    <definedName name="пллеелш" localSheetId="82" hidden="1">{#N/A,#N/A,FALSE,"Лист4"}</definedName>
    <definedName name="пллеелш" localSheetId="83" hidden="1">{#N/A,#N/A,FALSE,"Лист4"}</definedName>
    <definedName name="пллеелш" localSheetId="86" hidden="1">{#N/A,#N/A,FALSE,"Лист4"}</definedName>
    <definedName name="пллеелш" localSheetId="95" hidden="1">{#N/A,#N/A,FALSE,"Лист4"}</definedName>
    <definedName name="пллеелш" localSheetId="96" hidden="1">{#N/A,#N/A,FALSE,"Лист4"}</definedName>
    <definedName name="пллеелш" localSheetId="100" hidden="1">{#N/A,#N/A,FALSE,"Лист4"}</definedName>
    <definedName name="пллеелш" localSheetId="102" hidden="1">{#N/A,#N/A,FALSE,"Лист4"}</definedName>
    <definedName name="пллеелш" localSheetId="103" hidden="1">{#N/A,#N/A,FALSE,"Лист4"}</definedName>
    <definedName name="пллеелш" localSheetId="104" hidden="1">{#N/A,#N/A,FALSE,"Лист4"}</definedName>
    <definedName name="пллеелш" localSheetId="105" hidden="1">{#N/A,#N/A,FALSE,"Лист4"}</definedName>
    <definedName name="пллеелш" localSheetId="18" hidden="1">{#N/A,#N/A,FALSE,"Лист4"}</definedName>
    <definedName name="пллеелш" localSheetId="19" hidden="1">{#N/A,#N/A,FALSE,"Лист4"}</definedName>
    <definedName name="пллеелш" localSheetId="74" hidden="1">{#N/A,#N/A,FALSE,"Лист4"}</definedName>
    <definedName name="пллеелш" hidden="1">{#N/A,#N/A,FALSE,"Лист4"}</definedName>
    <definedName name="попле" localSheetId="1" hidden="1">{#N/A,#N/A,FALSE,"Лист4"}</definedName>
    <definedName name="попле" localSheetId="35" hidden="1">{#N/A,#N/A,FALSE,"Лист4"}</definedName>
    <definedName name="попле" localSheetId="36" hidden="1">{#N/A,#N/A,FALSE,"Лист4"}</definedName>
    <definedName name="попле" localSheetId="37" hidden="1">{#N/A,#N/A,FALSE,"Лист4"}</definedName>
    <definedName name="попле" localSheetId="38" hidden="1">{#N/A,#N/A,FALSE,"Лист4"}</definedName>
    <definedName name="попле" localSheetId="39" hidden="1">{#N/A,#N/A,FALSE,"Лист4"}</definedName>
    <definedName name="попле" localSheetId="40" hidden="1">{#N/A,#N/A,FALSE,"Лист4"}</definedName>
    <definedName name="попле" localSheetId="41" hidden="1">{#N/A,#N/A,FALSE,"Лист4"}</definedName>
    <definedName name="попле" localSheetId="42" hidden="1">{#N/A,#N/A,FALSE,"Лист4"}</definedName>
    <definedName name="попле" localSheetId="47" hidden="1">{#N/A,#N/A,FALSE,"Лист4"}</definedName>
    <definedName name="попле" localSheetId="53" hidden="1">{#N/A,#N/A,FALSE,"Лист4"}</definedName>
    <definedName name="попле" localSheetId="84" hidden="1">{#N/A,#N/A,FALSE,"Лист4"}</definedName>
    <definedName name="попле" localSheetId="85" hidden="1">{#N/A,#N/A,FALSE,"Лист4"}</definedName>
    <definedName name="попле" localSheetId="76" hidden="1">{#N/A,#N/A,FALSE,"Лист4"}</definedName>
    <definedName name="попле" localSheetId="80" hidden="1">{#N/A,#N/A,FALSE,"Лист4"}</definedName>
    <definedName name="попле" localSheetId="81" hidden="1">{#N/A,#N/A,FALSE,"Лист4"}</definedName>
    <definedName name="попле" localSheetId="82" hidden="1">{#N/A,#N/A,FALSE,"Лист4"}</definedName>
    <definedName name="попле" localSheetId="83" hidden="1">{#N/A,#N/A,FALSE,"Лист4"}</definedName>
    <definedName name="попле" localSheetId="86" hidden="1">{#N/A,#N/A,FALSE,"Лист4"}</definedName>
    <definedName name="попле" localSheetId="95" hidden="1">{#N/A,#N/A,FALSE,"Лист4"}</definedName>
    <definedName name="попле" localSheetId="96" hidden="1">{#N/A,#N/A,FALSE,"Лист4"}</definedName>
    <definedName name="попле" localSheetId="100" hidden="1">{#N/A,#N/A,FALSE,"Лист4"}</definedName>
    <definedName name="попле" localSheetId="102" hidden="1">{#N/A,#N/A,FALSE,"Лист4"}</definedName>
    <definedName name="попле" localSheetId="103" hidden="1">{#N/A,#N/A,FALSE,"Лист4"}</definedName>
    <definedName name="попле" localSheetId="104" hidden="1">{#N/A,#N/A,FALSE,"Лист4"}</definedName>
    <definedName name="попле" localSheetId="105" hidden="1">{#N/A,#N/A,FALSE,"Лист4"}</definedName>
    <definedName name="попле" localSheetId="18" hidden="1">{#N/A,#N/A,FALSE,"Лист4"}</definedName>
    <definedName name="попле" localSheetId="19" hidden="1">{#N/A,#N/A,FALSE,"Лист4"}</definedName>
    <definedName name="попле" localSheetId="74" hidden="1">{#N/A,#N/A,FALSE,"Лист4"}</definedName>
    <definedName name="попле" hidden="1">{#N/A,#N/A,FALSE,"Лист4"}</definedName>
    <definedName name="пот" localSheetId="1" hidden="1">{#N/A,#N/A,FALSE,"Лист4"}</definedName>
    <definedName name="пот" localSheetId="35" hidden="1">{#N/A,#N/A,FALSE,"Лист4"}</definedName>
    <definedName name="пот" localSheetId="36" hidden="1">{#N/A,#N/A,FALSE,"Лист4"}</definedName>
    <definedName name="пот" localSheetId="37" hidden="1">{#N/A,#N/A,FALSE,"Лист4"}</definedName>
    <definedName name="пот" localSheetId="38" hidden="1">{#N/A,#N/A,FALSE,"Лист4"}</definedName>
    <definedName name="пот" localSheetId="39" hidden="1">{#N/A,#N/A,FALSE,"Лист4"}</definedName>
    <definedName name="пот" localSheetId="40" hidden="1">{#N/A,#N/A,FALSE,"Лист4"}</definedName>
    <definedName name="пот" localSheetId="41" hidden="1">{#N/A,#N/A,FALSE,"Лист4"}</definedName>
    <definedName name="пот" localSheetId="42" hidden="1">{#N/A,#N/A,FALSE,"Лист4"}</definedName>
    <definedName name="пот" localSheetId="47" hidden="1">{#N/A,#N/A,FALSE,"Лист4"}</definedName>
    <definedName name="пот" localSheetId="53" hidden="1">{#N/A,#N/A,FALSE,"Лист4"}</definedName>
    <definedName name="пот" localSheetId="84" hidden="1">{#N/A,#N/A,FALSE,"Лист4"}</definedName>
    <definedName name="пот" localSheetId="85" hidden="1">{#N/A,#N/A,FALSE,"Лист4"}</definedName>
    <definedName name="пот" localSheetId="76" hidden="1">{#N/A,#N/A,FALSE,"Лист4"}</definedName>
    <definedName name="пот" localSheetId="80" hidden="1">{#N/A,#N/A,FALSE,"Лист4"}</definedName>
    <definedName name="пот" localSheetId="81" hidden="1">{#N/A,#N/A,FALSE,"Лист4"}</definedName>
    <definedName name="пот" localSheetId="82" hidden="1">{#N/A,#N/A,FALSE,"Лист4"}</definedName>
    <definedName name="пот" localSheetId="83" hidden="1">{#N/A,#N/A,FALSE,"Лист4"}</definedName>
    <definedName name="пот" localSheetId="86" hidden="1">{#N/A,#N/A,FALSE,"Лист4"}</definedName>
    <definedName name="пот" localSheetId="95" hidden="1">{#N/A,#N/A,FALSE,"Лист4"}</definedName>
    <definedName name="пот" localSheetId="96" hidden="1">{#N/A,#N/A,FALSE,"Лист4"}</definedName>
    <definedName name="пот" localSheetId="100" hidden="1">{#N/A,#N/A,FALSE,"Лист4"}</definedName>
    <definedName name="пот" localSheetId="102" hidden="1">{#N/A,#N/A,FALSE,"Лист4"}</definedName>
    <definedName name="пот" localSheetId="103" hidden="1">{#N/A,#N/A,FALSE,"Лист4"}</definedName>
    <definedName name="пот" localSheetId="104" hidden="1">{#N/A,#N/A,FALSE,"Лист4"}</definedName>
    <definedName name="пот" localSheetId="105" hidden="1">{#N/A,#N/A,FALSE,"Лист4"}</definedName>
    <definedName name="пот" localSheetId="18" hidden="1">{#N/A,#N/A,FALSE,"Лист4"}</definedName>
    <definedName name="пот" localSheetId="19" hidden="1">{#N/A,#N/A,FALSE,"Лист4"}</definedName>
    <definedName name="пот" localSheetId="74" hidden="1">{#N/A,#N/A,FALSE,"Лист4"}</definedName>
    <definedName name="пот" hidden="1">{#N/A,#N/A,FALSE,"Лист4"}</definedName>
    <definedName name="пп" localSheetId="1" hidden="1">{#N/A,#N/A,FALSE,"т04"}</definedName>
    <definedName name="пп" localSheetId="2" hidden="1">{#N/A,#N/A,FALSE,"т04"}</definedName>
    <definedName name="пп" localSheetId="22" hidden="1">{#N/A,#N/A,FALSE,"т04"}</definedName>
    <definedName name="пп" localSheetId="25" hidden="1">{#N/A,#N/A,FALSE,"т04"}</definedName>
    <definedName name="пп" localSheetId="26" hidden="1">{#N/A,#N/A,FALSE,"т04"}</definedName>
    <definedName name="пп" localSheetId="28" hidden="1">{#N/A,#N/A,FALSE,"т04"}</definedName>
    <definedName name="пп" localSheetId="29" hidden="1">{#N/A,#N/A,FALSE,"т04"}</definedName>
    <definedName name="пп" localSheetId="35" hidden="1">{#N/A,#N/A,FALSE,"т04"}</definedName>
    <definedName name="пп" localSheetId="36" hidden="1">{#N/A,#N/A,FALSE,"т04"}</definedName>
    <definedName name="пп" localSheetId="37" hidden="1">{#N/A,#N/A,FALSE,"т04"}</definedName>
    <definedName name="пп" localSheetId="38" hidden="1">{#N/A,#N/A,FALSE,"т04"}</definedName>
    <definedName name="пп" localSheetId="39" hidden="1">{#N/A,#N/A,FALSE,"т04"}</definedName>
    <definedName name="пп" localSheetId="40" hidden="1">{#N/A,#N/A,FALSE,"т04"}</definedName>
    <definedName name="пп" localSheetId="41" hidden="1">{#N/A,#N/A,FALSE,"т04"}</definedName>
    <definedName name="пп" localSheetId="42" hidden="1">{#N/A,#N/A,FALSE,"т04"}</definedName>
    <definedName name="пп" localSheetId="47" hidden="1">{#N/A,#N/A,FALSE,"т04"}</definedName>
    <definedName name="пп" localSheetId="53" hidden="1">{#N/A,#N/A,FALSE,"т04"}</definedName>
    <definedName name="пп" localSheetId="54" hidden="1">{#N/A,#N/A,FALSE,"т04"}</definedName>
    <definedName name="пп" localSheetId="55" hidden="1">{#N/A,#N/A,FALSE,"т04"}</definedName>
    <definedName name="пп" localSheetId="56" hidden="1">{#N/A,#N/A,FALSE,"т04"}</definedName>
    <definedName name="пп" localSheetId="57" hidden="1">{#N/A,#N/A,FALSE,"т04"}</definedName>
    <definedName name="пп" localSheetId="58" hidden="1">{#N/A,#N/A,FALSE,"т04"}</definedName>
    <definedName name="пп" localSheetId="59" hidden="1">{#N/A,#N/A,FALSE,"т04"}</definedName>
    <definedName name="пп" localSheetId="61" hidden="1">{#N/A,#N/A,FALSE,"т04"}</definedName>
    <definedName name="пп" localSheetId="62" hidden="1">{#N/A,#N/A,FALSE,"т04"}</definedName>
    <definedName name="пп" localSheetId="63" hidden="1">{#N/A,#N/A,FALSE,"т04"}</definedName>
    <definedName name="пп" localSheetId="84" hidden="1">{#N/A,#N/A,FALSE,"т04"}</definedName>
    <definedName name="пп" localSheetId="85" hidden="1">{#N/A,#N/A,FALSE,"т04"}</definedName>
    <definedName name="пп" localSheetId="76" hidden="1">{#N/A,#N/A,FALSE,"т04"}</definedName>
    <definedName name="пп" localSheetId="78" hidden="1">{#N/A,#N/A,FALSE,"т04"}</definedName>
    <definedName name="пп" localSheetId="80" hidden="1">{#N/A,#N/A,FALSE,"т04"}</definedName>
    <definedName name="пп" localSheetId="81" hidden="1">{#N/A,#N/A,FALSE,"т04"}</definedName>
    <definedName name="пп" localSheetId="82" hidden="1">{#N/A,#N/A,FALSE,"т04"}</definedName>
    <definedName name="пп" localSheetId="83" hidden="1">{#N/A,#N/A,FALSE,"Лист4"}</definedName>
    <definedName name="пп" localSheetId="86" hidden="1">{#N/A,#N/A,FALSE,"т04"}</definedName>
    <definedName name="пп" localSheetId="95" hidden="1">{#N/A,#N/A,FALSE,"т04"}</definedName>
    <definedName name="пп" localSheetId="96" hidden="1">{#N/A,#N/A,FALSE,"т04"}</definedName>
    <definedName name="пп" localSheetId="100" hidden="1">{#N/A,#N/A,FALSE,"т04"}</definedName>
    <definedName name="пп" localSheetId="102" hidden="1">{#N/A,#N/A,FALSE,"т04"}</definedName>
    <definedName name="пп" localSheetId="103" hidden="1">{#N/A,#N/A,FALSE,"т04"}</definedName>
    <definedName name="пп" localSheetId="104" hidden="1">{#N/A,#N/A,FALSE,"т04"}</definedName>
    <definedName name="пп" localSheetId="105" hidden="1">{#N/A,#N/A,FALSE,"т04"}</definedName>
    <definedName name="пп" localSheetId="18" hidden="1">{#N/A,#N/A,FALSE,"т04"}</definedName>
    <definedName name="пп" localSheetId="19" hidden="1">{#N/A,#N/A,FALSE,"т04"}</definedName>
    <definedName name="пп" localSheetId="74" hidden="1">{#N/A,#N/A,FALSE,"т04"}</definedName>
    <definedName name="пп" localSheetId="111" hidden="1">{#N/A,#N/A,FALSE,"т04"}</definedName>
    <definedName name="пп" hidden="1">{#N/A,#N/A,FALSE,"т04"}</definedName>
    <definedName name="пп_2" localSheetId="1" hidden="1">{#N/A,#N/A,FALSE,"т04"}</definedName>
    <definedName name="пп_2" localSheetId="35" hidden="1">{#N/A,#N/A,FALSE,"т04"}</definedName>
    <definedName name="пп_2" localSheetId="36" hidden="1">{#N/A,#N/A,FALSE,"т04"}</definedName>
    <definedName name="пп_2" localSheetId="37" hidden="1">{#N/A,#N/A,FALSE,"т04"}</definedName>
    <definedName name="пп_2" localSheetId="38" hidden="1">{#N/A,#N/A,FALSE,"т04"}</definedName>
    <definedName name="пп_2" localSheetId="39" hidden="1">{#N/A,#N/A,FALSE,"т04"}</definedName>
    <definedName name="пп_2" localSheetId="40" hidden="1">{#N/A,#N/A,FALSE,"т04"}</definedName>
    <definedName name="пп_2" localSheetId="41" hidden="1">{#N/A,#N/A,FALSE,"т04"}</definedName>
    <definedName name="пп_2" localSheetId="42" hidden="1">{#N/A,#N/A,FALSE,"т04"}</definedName>
    <definedName name="пп_2" localSheetId="47" hidden="1">{#N/A,#N/A,FALSE,"т04"}</definedName>
    <definedName name="пп_2" localSheetId="53" hidden="1">{#N/A,#N/A,FALSE,"т04"}</definedName>
    <definedName name="пп_2" localSheetId="81" hidden="1">{#N/A,#N/A,FALSE,"т04"}</definedName>
    <definedName name="пп_2" localSheetId="96" hidden="1">{#N/A,#N/A,FALSE,"т04"}</definedName>
    <definedName name="пп_2" localSheetId="100" hidden="1">{#N/A,#N/A,FALSE,"т04"}</definedName>
    <definedName name="пп_2" localSheetId="103" hidden="1">{#N/A,#N/A,FALSE,"т04"}</definedName>
    <definedName name="пп_2" localSheetId="74" hidden="1">{#N/A,#N/A,FALSE,"т04"}</definedName>
    <definedName name="пп_2" hidden="1">{#N/A,#N/A,FALSE,"т04"}</definedName>
    <definedName name="пп_2_1" localSheetId="1" hidden="1">{#N/A,#N/A,FALSE,"т04"}</definedName>
    <definedName name="пп_2_1" localSheetId="35" hidden="1">{#N/A,#N/A,FALSE,"т04"}</definedName>
    <definedName name="пп_2_1" localSheetId="36" hidden="1">{#N/A,#N/A,FALSE,"т04"}</definedName>
    <definedName name="пп_2_1" localSheetId="37" hidden="1">{#N/A,#N/A,FALSE,"т04"}</definedName>
    <definedName name="пп_2_1" localSheetId="38" hidden="1">{#N/A,#N/A,FALSE,"т04"}</definedName>
    <definedName name="пп_2_1" localSheetId="39" hidden="1">{#N/A,#N/A,FALSE,"т04"}</definedName>
    <definedName name="пп_2_1" localSheetId="40" hidden="1">{#N/A,#N/A,FALSE,"т04"}</definedName>
    <definedName name="пп_2_1" localSheetId="41" hidden="1">{#N/A,#N/A,FALSE,"т04"}</definedName>
    <definedName name="пп_2_1" localSheetId="42" hidden="1">{#N/A,#N/A,FALSE,"т04"}</definedName>
    <definedName name="пп_2_1" localSheetId="47" hidden="1">{#N/A,#N/A,FALSE,"т04"}</definedName>
    <definedName name="пп_2_1" localSheetId="53" hidden="1">{#N/A,#N/A,FALSE,"т04"}</definedName>
    <definedName name="пп_2_1" localSheetId="81" hidden="1">{#N/A,#N/A,FALSE,"т04"}</definedName>
    <definedName name="пп_2_1" localSheetId="96" hidden="1">{#N/A,#N/A,FALSE,"т04"}</definedName>
    <definedName name="пп_2_1" localSheetId="100" hidden="1">{#N/A,#N/A,FALSE,"т04"}</definedName>
    <definedName name="пп_2_1" localSheetId="103" hidden="1">{#N/A,#N/A,FALSE,"т04"}</definedName>
    <definedName name="пп_2_1" localSheetId="74" hidden="1">{#N/A,#N/A,FALSE,"т04"}</definedName>
    <definedName name="пп_2_1" hidden="1">{#N/A,#N/A,FALSE,"т04"}</definedName>
    <definedName name="пппп" localSheetId="1" hidden="1">{#N/A,#N/A,FALSE,"т02бд"}</definedName>
    <definedName name="пппп" localSheetId="35" hidden="1">{#N/A,#N/A,FALSE,"т02бд"}</definedName>
    <definedName name="пппп" localSheetId="36" hidden="1">{#N/A,#N/A,FALSE,"т02бд"}</definedName>
    <definedName name="пппп" localSheetId="37" hidden="1">{#N/A,#N/A,FALSE,"т02бд"}</definedName>
    <definedName name="пппп" localSheetId="38" hidden="1">{#N/A,#N/A,FALSE,"т02бд"}</definedName>
    <definedName name="пппп" localSheetId="39" hidden="1">{#N/A,#N/A,FALSE,"т02бд"}</definedName>
    <definedName name="пппп" localSheetId="40" hidden="1">{#N/A,#N/A,FALSE,"т02бд"}</definedName>
    <definedName name="пппп" localSheetId="41" hidden="1">{#N/A,#N/A,FALSE,"т02бд"}</definedName>
    <definedName name="пппп" localSheetId="42" hidden="1">{#N/A,#N/A,FALSE,"т02бд"}</definedName>
    <definedName name="пппп" localSheetId="47" hidden="1">{#N/A,#N/A,FALSE,"т02бд"}</definedName>
    <definedName name="пппп" localSheetId="53" hidden="1">{#N/A,#N/A,FALSE,"т02бд"}</definedName>
    <definedName name="пппп" localSheetId="81" hidden="1">{#N/A,#N/A,FALSE,"т02бд"}</definedName>
    <definedName name="пппп" localSheetId="96" hidden="1">{#N/A,#N/A,FALSE,"т02бд"}</definedName>
    <definedName name="пппп" localSheetId="100" hidden="1">{#N/A,#N/A,FALSE,"т02бд"}</definedName>
    <definedName name="пппп" localSheetId="103" hidden="1">{#N/A,#N/A,FALSE,"т02бд"}</definedName>
    <definedName name="пппп" localSheetId="74" hidden="1">{#N/A,#N/A,FALSE,"т02бд"}</definedName>
    <definedName name="пппп" hidden="1">{#N/A,#N/A,FALSE,"т02бд"}</definedName>
    <definedName name="пппп_1" localSheetId="1" hidden="1">{#N/A,#N/A,FALSE,"т02бд"}</definedName>
    <definedName name="пппп_1" localSheetId="35" hidden="1">{#N/A,#N/A,FALSE,"т02бд"}</definedName>
    <definedName name="пппп_1" localSheetId="36" hidden="1">{#N/A,#N/A,FALSE,"т02бд"}</definedName>
    <definedName name="пппп_1" localSheetId="37" hidden="1">{#N/A,#N/A,FALSE,"т02бд"}</definedName>
    <definedName name="пппп_1" localSheetId="38" hidden="1">{#N/A,#N/A,FALSE,"т02бд"}</definedName>
    <definedName name="пппп_1" localSheetId="39" hidden="1">{#N/A,#N/A,FALSE,"т02бд"}</definedName>
    <definedName name="пппп_1" localSheetId="40" hidden="1">{#N/A,#N/A,FALSE,"т02бд"}</definedName>
    <definedName name="пппп_1" localSheetId="41" hidden="1">{#N/A,#N/A,FALSE,"т02бд"}</definedName>
    <definedName name="пппп_1" localSheetId="42" hidden="1">{#N/A,#N/A,FALSE,"т02бд"}</definedName>
    <definedName name="пппп_1" localSheetId="47" hidden="1">{#N/A,#N/A,FALSE,"т02бд"}</definedName>
    <definedName name="пппп_1" localSheetId="53" hidden="1">{#N/A,#N/A,FALSE,"т02бд"}</definedName>
    <definedName name="пппп_1" localSheetId="81" hidden="1">{#N/A,#N/A,FALSE,"т02бд"}</definedName>
    <definedName name="пппп_1" localSheetId="96" hidden="1">{#N/A,#N/A,FALSE,"т02бд"}</definedName>
    <definedName name="пппп_1" localSheetId="100" hidden="1">{#N/A,#N/A,FALSE,"т02бд"}</definedName>
    <definedName name="пппп_1" localSheetId="103" hidden="1">{#N/A,#N/A,FALSE,"т02бд"}</definedName>
    <definedName name="пппп_1" localSheetId="74" hidden="1">{#N/A,#N/A,FALSE,"т02бд"}</definedName>
    <definedName name="пппп_1" hidden="1">{#N/A,#N/A,FALSE,"т02бд"}</definedName>
    <definedName name="пппп_2" localSheetId="1" hidden="1">{#N/A,#N/A,FALSE,"т02бд"}</definedName>
    <definedName name="пппп_2" localSheetId="35" hidden="1">{#N/A,#N/A,FALSE,"т02бд"}</definedName>
    <definedName name="пппп_2" localSheetId="36" hidden="1">{#N/A,#N/A,FALSE,"т02бд"}</definedName>
    <definedName name="пппп_2" localSheetId="37" hidden="1">{#N/A,#N/A,FALSE,"т02бд"}</definedName>
    <definedName name="пппп_2" localSheetId="38" hidden="1">{#N/A,#N/A,FALSE,"т02бд"}</definedName>
    <definedName name="пппп_2" localSheetId="39" hidden="1">{#N/A,#N/A,FALSE,"т02бд"}</definedName>
    <definedName name="пппп_2" localSheetId="40" hidden="1">{#N/A,#N/A,FALSE,"т02бд"}</definedName>
    <definedName name="пппп_2" localSheetId="41" hidden="1">{#N/A,#N/A,FALSE,"т02бд"}</definedName>
    <definedName name="пппп_2" localSheetId="42" hidden="1">{#N/A,#N/A,FALSE,"т02бд"}</definedName>
    <definedName name="пппп_2" localSheetId="47" hidden="1">{#N/A,#N/A,FALSE,"т02бд"}</definedName>
    <definedName name="пппп_2" localSheetId="53" hidden="1">{#N/A,#N/A,FALSE,"т02бд"}</definedName>
    <definedName name="пппп_2" localSheetId="81" hidden="1">{#N/A,#N/A,FALSE,"т02бд"}</definedName>
    <definedName name="пппп_2" localSheetId="96" hidden="1">{#N/A,#N/A,FALSE,"т02бд"}</definedName>
    <definedName name="пппп_2" localSheetId="100" hidden="1">{#N/A,#N/A,FALSE,"т02бд"}</definedName>
    <definedName name="пппп_2" localSheetId="103" hidden="1">{#N/A,#N/A,FALSE,"т02бд"}</definedName>
    <definedName name="пппп_2" localSheetId="74"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35" hidden="1">{#N/A,#N/A,FALSE,"SimInp1";#N/A,#N/A,FALSE,"SimInp2";#N/A,#N/A,FALSE,"SimOut1";#N/A,#N/A,FALSE,"SimOut2";#N/A,#N/A,FALSE,"SimOut3";#N/A,#N/A,FALSE,"SimOut4";#N/A,#N/A,FALSE,"SimOut5"}</definedName>
    <definedName name="ппппппппппп" localSheetId="36" hidden="1">{#N/A,#N/A,FALSE,"SimInp1";#N/A,#N/A,FALSE,"SimInp2";#N/A,#N/A,FALSE,"SimOut1";#N/A,#N/A,FALSE,"SimOut2";#N/A,#N/A,FALSE,"SimOut3";#N/A,#N/A,FALSE,"SimOut4";#N/A,#N/A,FALSE,"SimOut5"}</definedName>
    <definedName name="ппппппппппп" localSheetId="37" hidden="1">{#N/A,#N/A,FALSE,"SimInp1";#N/A,#N/A,FALSE,"SimInp2";#N/A,#N/A,FALSE,"SimOut1";#N/A,#N/A,FALSE,"SimOut2";#N/A,#N/A,FALSE,"SimOut3";#N/A,#N/A,FALSE,"SimOut4";#N/A,#N/A,FALSE,"SimOut5"}</definedName>
    <definedName name="ппппппппппп" localSheetId="38" hidden="1">{#N/A,#N/A,FALSE,"SimInp1";#N/A,#N/A,FALSE,"SimInp2";#N/A,#N/A,FALSE,"SimOut1";#N/A,#N/A,FALSE,"SimOut2";#N/A,#N/A,FALSE,"SimOut3";#N/A,#N/A,FALSE,"SimOut4";#N/A,#N/A,FALSE,"SimOut5"}</definedName>
    <definedName name="ппппппппппп" localSheetId="39" hidden="1">{#N/A,#N/A,FALSE,"SimInp1";#N/A,#N/A,FALSE,"SimInp2";#N/A,#N/A,FALSE,"SimOut1";#N/A,#N/A,FALSE,"SimOut2";#N/A,#N/A,FALSE,"SimOut3";#N/A,#N/A,FALSE,"SimOut4";#N/A,#N/A,FALSE,"SimOut5"}</definedName>
    <definedName name="ппппппппппп" localSheetId="40" hidden="1">{#N/A,#N/A,FALSE,"SimInp1";#N/A,#N/A,FALSE,"SimInp2";#N/A,#N/A,FALSE,"SimOut1";#N/A,#N/A,FALSE,"SimOut2";#N/A,#N/A,FALSE,"SimOut3";#N/A,#N/A,FALSE,"SimOut4";#N/A,#N/A,FALSE,"SimOut5"}</definedName>
    <definedName name="ппппппппппп" localSheetId="41" hidden="1">{#N/A,#N/A,FALSE,"SimInp1";#N/A,#N/A,FALSE,"SimInp2";#N/A,#N/A,FALSE,"SimOut1";#N/A,#N/A,FALSE,"SimOut2";#N/A,#N/A,FALSE,"SimOut3";#N/A,#N/A,FALSE,"SimOut4";#N/A,#N/A,FALSE,"SimOut5"}</definedName>
    <definedName name="ппппппппппп" localSheetId="42" hidden="1">{#N/A,#N/A,FALSE,"SimInp1";#N/A,#N/A,FALSE,"SimInp2";#N/A,#N/A,FALSE,"SimOut1";#N/A,#N/A,FALSE,"SimOut2";#N/A,#N/A,FALSE,"SimOut3";#N/A,#N/A,FALSE,"SimOut4";#N/A,#N/A,FALSE,"SimOut5"}</definedName>
    <definedName name="ппппппппппп" localSheetId="47" hidden="1">{#N/A,#N/A,FALSE,"SimInp1";#N/A,#N/A,FALSE,"SimInp2";#N/A,#N/A,FALSE,"SimOut1";#N/A,#N/A,FALSE,"SimOut2";#N/A,#N/A,FALSE,"SimOut3";#N/A,#N/A,FALSE,"SimOut4";#N/A,#N/A,FALSE,"SimOut5"}</definedName>
    <definedName name="ппппппппппп" localSheetId="53" hidden="1">{#N/A,#N/A,FALSE,"SimInp1";#N/A,#N/A,FALSE,"SimInp2";#N/A,#N/A,FALSE,"SimOut1";#N/A,#N/A,FALSE,"SimOut2";#N/A,#N/A,FALSE,"SimOut3";#N/A,#N/A,FALSE,"SimOut4";#N/A,#N/A,FALSE,"SimOut5"}</definedName>
    <definedName name="ппппппппппп" localSheetId="56" hidden="1">{#N/A,#N/A,FALSE,"SimInp1";#N/A,#N/A,FALSE,"SimInp2";#N/A,#N/A,FALSE,"SimOut1";#N/A,#N/A,FALSE,"SimOut2";#N/A,#N/A,FALSE,"SimOut3";#N/A,#N/A,FALSE,"SimOut4";#N/A,#N/A,FALSE,"SimOut5"}</definedName>
    <definedName name="ппппппппппп" localSheetId="57" hidden="1">{#N/A,#N/A,FALSE,"SimInp1";#N/A,#N/A,FALSE,"SimInp2";#N/A,#N/A,FALSE,"SimOut1";#N/A,#N/A,FALSE,"SimOut2";#N/A,#N/A,FALSE,"SimOut3";#N/A,#N/A,FALSE,"SimOut4";#N/A,#N/A,FALSE,"SimOut5"}</definedName>
    <definedName name="ппппппппппп" localSheetId="58" hidden="1">{#N/A,#N/A,FALSE,"SimInp1";#N/A,#N/A,FALSE,"SimInp2";#N/A,#N/A,FALSE,"SimOut1";#N/A,#N/A,FALSE,"SimOut2";#N/A,#N/A,FALSE,"SimOut3";#N/A,#N/A,FALSE,"SimOut4";#N/A,#N/A,FALSE,"SimOut5"}</definedName>
    <definedName name="ппппппппппп" localSheetId="61" hidden="1">{#N/A,#N/A,FALSE,"SimInp1";#N/A,#N/A,FALSE,"SimInp2";#N/A,#N/A,FALSE,"SimOut1";#N/A,#N/A,FALSE,"SimOut2";#N/A,#N/A,FALSE,"SimOut3";#N/A,#N/A,FALSE,"SimOut4";#N/A,#N/A,FALSE,"SimOut5"}</definedName>
    <definedName name="ппппппппппп" localSheetId="62" hidden="1">{#N/A,#N/A,FALSE,"SimInp1";#N/A,#N/A,FALSE,"SimInp2";#N/A,#N/A,FALSE,"SimOut1";#N/A,#N/A,FALSE,"SimOut2";#N/A,#N/A,FALSE,"SimOut3";#N/A,#N/A,FALSE,"SimOut4";#N/A,#N/A,FALSE,"SimOut5"}</definedName>
    <definedName name="ппппппппппп" localSheetId="63" hidden="1">{#N/A,#N/A,FALSE,"SimInp1";#N/A,#N/A,FALSE,"SimInp2";#N/A,#N/A,FALSE,"SimOut1";#N/A,#N/A,FALSE,"SimOut2";#N/A,#N/A,FALSE,"SimOut3";#N/A,#N/A,FALSE,"SimOut4";#N/A,#N/A,FALSE,"SimOut5"}</definedName>
    <definedName name="ппппппппппп" localSheetId="84" hidden="1">{#N/A,#N/A,FALSE,"SimInp1";#N/A,#N/A,FALSE,"SimInp2";#N/A,#N/A,FALSE,"SimOut1";#N/A,#N/A,FALSE,"SimOut2";#N/A,#N/A,FALSE,"SimOut3";#N/A,#N/A,FALSE,"SimOut4";#N/A,#N/A,FALSE,"SimOut5"}</definedName>
    <definedName name="ппппппппппп" localSheetId="76" hidden="1">{#N/A,#N/A,FALSE,"SimInp1";#N/A,#N/A,FALSE,"SimInp2";#N/A,#N/A,FALSE,"SimOut1";#N/A,#N/A,FALSE,"SimOut2";#N/A,#N/A,FALSE,"SimOut3";#N/A,#N/A,FALSE,"SimOut4";#N/A,#N/A,FALSE,"SimOut5"}</definedName>
    <definedName name="ппппппппппп" localSheetId="80" hidden="1">{#N/A,#N/A,FALSE,"SimInp1";#N/A,#N/A,FALSE,"SimInp2";#N/A,#N/A,FALSE,"SimOut1";#N/A,#N/A,FALSE,"SimOut2";#N/A,#N/A,FALSE,"SimOut3";#N/A,#N/A,FALSE,"SimOut4";#N/A,#N/A,FALSE,"SimOut5"}</definedName>
    <definedName name="ппппппппппп" localSheetId="81" hidden="1">{#N/A,#N/A,FALSE,"SimInp1";#N/A,#N/A,FALSE,"SimInp2";#N/A,#N/A,FALSE,"SimOut1";#N/A,#N/A,FALSE,"SimOut2";#N/A,#N/A,FALSE,"SimOut3";#N/A,#N/A,FALSE,"SimOut4";#N/A,#N/A,FALSE,"SimOut5"}</definedName>
    <definedName name="ппппппппппп" localSheetId="82" hidden="1">{#N/A,#N/A,FALSE,"SimInp1";#N/A,#N/A,FALSE,"SimInp2";#N/A,#N/A,FALSE,"SimOut1";#N/A,#N/A,FALSE,"SimOut2";#N/A,#N/A,FALSE,"SimOut3";#N/A,#N/A,FALSE,"SimOut4";#N/A,#N/A,FALSE,"SimOut5"}</definedName>
    <definedName name="ппппппппппп" localSheetId="83" hidden="1">{#N/A,#N/A,FALSE,"SimInp1";#N/A,#N/A,FALSE,"SimInp2";#N/A,#N/A,FALSE,"SimOut1";#N/A,#N/A,FALSE,"SimOut2";#N/A,#N/A,FALSE,"SimOut3";#N/A,#N/A,FALSE,"SimOut4";#N/A,#N/A,FALSE,"SimOut5"}</definedName>
    <definedName name="ппппппппппп" localSheetId="86" hidden="1">{#N/A,#N/A,FALSE,"SimInp1";#N/A,#N/A,FALSE,"SimInp2";#N/A,#N/A,FALSE,"SimOut1";#N/A,#N/A,FALSE,"SimOut2";#N/A,#N/A,FALSE,"SimOut3";#N/A,#N/A,FALSE,"SimOut4";#N/A,#N/A,FALSE,"SimOut5"}</definedName>
    <definedName name="ппппппппппп" localSheetId="95" hidden="1">{#N/A,#N/A,FALSE,"SimInp1";#N/A,#N/A,FALSE,"SimInp2";#N/A,#N/A,FALSE,"SimOut1";#N/A,#N/A,FALSE,"SimOut2";#N/A,#N/A,FALSE,"SimOut3";#N/A,#N/A,FALSE,"SimOut4";#N/A,#N/A,FALSE,"SimOut5"}</definedName>
    <definedName name="ппппппппппп" localSheetId="96" hidden="1">{#N/A,#N/A,FALSE,"SimInp1";#N/A,#N/A,FALSE,"SimInp2";#N/A,#N/A,FALSE,"SimOut1";#N/A,#N/A,FALSE,"SimOut2";#N/A,#N/A,FALSE,"SimOut3";#N/A,#N/A,FALSE,"SimOut4";#N/A,#N/A,FALSE,"SimOut5"}</definedName>
    <definedName name="ппппппппппп" localSheetId="100" hidden="1">{#N/A,#N/A,FALSE,"SimInp1";#N/A,#N/A,FALSE,"SimInp2";#N/A,#N/A,FALSE,"SimOut1";#N/A,#N/A,FALSE,"SimOut2";#N/A,#N/A,FALSE,"SimOut3";#N/A,#N/A,FALSE,"SimOut4";#N/A,#N/A,FALSE,"SimOut5"}</definedName>
    <definedName name="ппппппппппп" localSheetId="102" hidden="1">{#N/A,#N/A,FALSE,"SimInp1";#N/A,#N/A,FALSE,"SimInp2";#N/A,#N/A,FALSE,"SimOut1";#N/A,#N/A,FALSE,"SimOut2";#N/A,#N/A,FALSE,"SimOut3";#N/A,#N/A,FALSE,"SimOut4";#N/A,#N/A,FALSE,"SimOut5"}</definedName>
    <definedName name="ппппппппппп" localSheetId="103" hidden="1">{#N/A,#N/A,FALSE,"SimInp1";#N/A,#N/A,FALSE,"SimInp2";#N/A,#N/A,FALSE,"SimOut1";#N/A,#N/A,FALSE,"SimOut2";#N/A,#N/A,FALSE,"SimOut3";#N/A,#N/A,FALSE,"SimOut4";#N/A,#N/A,FALSE,"SimOut5"}</definedName>
    <definedName name="ппппппппппп" localSheetId="104" hidden="1">{#N/A,#N/A,FALSE,"SimInp1";#N/A,#N/A,FALSE,"SimInp2";#N/A,#N/A,FALSE,"SimOut1";#N/A,#N/A,FALSE,"SimOut2";#N/A,#N/A,FALSE,"SimOut3";#N/A,#N/A,FALSE,"SimOut4";#N/A,#N/A,FALSE,"SimOut5"}</definedName>
    <definedName name="ппппппппппп" localSheetId="18" hidden="1">{#N/A,#N/A,FALSE,"SimInp1";#N/A,#N/A,FALSE,"SimInp2";#N/A,#N/A,FALSE,"SimOut1";#N/A,#N/A,FALSE,"SimOut2";#N/A,#N/A,FALSE,"SimOut3";#N/A,#N/A,FALSE,"SimOut4";#N/A,#N/A,FALSE,"SimOut5"}</definedName>
    <definedName name="ппппппппппп" localSheetId="19" hidden="1">{#N/A,#N/A,FALSE,"SimInp1";#N/A,#N/A,FALSE,"SimInp2";#N/A,#N/A,FALSE,"SimOut1";#N/A,#N/A,FALSE,"SimOut2";#N/A,#N/A,FALSE,"SimOut3";#N/A,#N/A,FALSE,"SimOut4";#N/A,#N/A,FALSE,"SimOut5"}</definedName>
    <definedName name="ппппппппппп" localSheetId="74"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35" hidden="1">{#N/A,#N/A,FALSE,"SimInp1";#N/A,#N/A,FALSE,"SimInp2";#N/A,#N/A,FALSE,"SimOut1";#N/A,#N/A,FALSE,"SimOut2";#N/A,#N/A,FALSE,"SimOut3";#N/A,#N/A,FALSE,"SimOut4";#N/A,#N/A,FALSE,"SimOut5"}</definedName>
    <definedName name="ппппппппппп_1" localSheetId="36" hidden="1">{#N/A,#N/A,FALSE,"SimInp1";#N/A,#N/A,FALSE,"SimInp2";#N/A,#N/A,FALSE,"SimOut1";#N/A,#N/A,FALSE,"SimOut2";#N/A,#N/A,FALSE,"SimOut3";#N/A,#N/A,FALSE,"SimOut4";#N/A,#N/A,FALSE,"SimOut5"}</definedName>
    <definedName name="ппппппппппп_1" localSheetId="37" hidden="1">{#N/A,#N/A,FALSE,"SimInp1";#N/A,#N/A,FALSE,"SimInp2";#N/A,#N/A,FALSE,"SimOut1";#N/A,#N/A,FALSE,"SimOut2";#N/A,#N/A,FALSE,"SimOut3";#N/A,#N/A,FALSE,"SimOut4";#N/A,#N/A,FALSE,"SimOut5"}</definedName>
    <definedName name="ппппппппппп_1" localSheetId="38" hidden="1">{#N/A,#N/A,FALSE,"SimInp1";#N/A,#N/A,FALSE,"SimInp2";#N/A,#N/A,FALSE,"SimOut1";#N/A,#N/A,FALSE,"SimOut2";#N/A,#N/A,FALSE,"SimOut3";#N/A,#N/A,FALSE,"SimOut4";#N/A,#N/A,FALSE,"SimOut5"}</definedName>
    <definedName name="ппппппппппп_1" localSheetId="39" hidden="1">{#N/A,#N/A,FALSE,"SimInp1";#N/A,#N/A,FALSE,"SimInp2";#N/A,#N/A,FALSE,"SimOut1";#N/A,#N/A,FALSE,"SimOut2";#N/A,#N/A,FALSE,"SimOut3";#N/A,#N/A,FALSE,"SimOut4";#N/A,#N/A,FALSE,"SimOut5"}</definedName>
    <definedName name="ппппппппппп_1" localSheetId="40" hidden="1">{#N/A,#N/A,FALSE,"SimInp1";#N/A,#N/A,FALSE,"SimInp2";#N/A,#N/A,FALSE,"SimOut1";#N/A,#N/A,FALSE,"SimOut2";#N/A,#N/A,FALSE,"SimOut3";#N/A,#N/A,FALSE,"SimOut4";#N/A,#N/A,FALSE,"SimOut5"}</definedName>
    <definedName name="ппппппппппп_1" localSheetId="41" hidden="1">{#N/A,#N/A,FALSE,"SimInp1";#N/A,#N/A,FALSE,"SimInp2";#N/A,#N/A,FALSE,"SimOut1";#N/A,#N/A,FALSE,"SimOut2";#N/A,#N/A,FALSE,"SimOut3";#N/A,#N/A,FALSE,"SimOut4";#N/A,#N/A,FALSE,"SimOut5"}</definedName>
    <definedName name="ппппппппппп_1" localSheetId="42" hidden="1">{#N/A,#N/A,FALSE,"SimInp1";#N/A,#N/A,FALSE,"SimInp2";#N/A,#N/A,FALSE,"SimOut1";#N/A,#N/A,FALSE,"SimOut2";#N/A,#N/A,FALSE,"SimOut3";#N/A,#N/A,FALSE,"SimOut4";#N/A,#N/A,FALSE,"SimOut5"}</definedName>
    <definedName name="ппппппппппп_1" localSheetId="47" hidden="1">{#N/A,#N/A,FALSE,"SimInp1";#N/A,#N/A,FALSE,"SimInp2";#N/A,#N/A,FALSE,"SimOut1";#N/A,#N/A,FALSE,"SimOut2";#N/A,#N/A,FALSE,"SimOut3";#N/A,#N/A,FALSE,"SimOut4";#N/A,#N/A,FALSE,"SimOut5"}</definedName>
    <definedName name="ппппппппппп_1" localSheetId="53" hidden="1">{#N/A,#N/A,FALSE,"SimInp1";#N/A,#N/A,FALSE,"SimInp2";#N/A,#N/A,FALSE,"SimOut1";#N/A,#N/A,FALSE,"SimOut2";#N/A,#N/A,FALSE,"SimOut3";#N/A,#N/A,FALSE,"SimOut4";#N/A,#N/A,FALSE,"SimOut5"}</definedName>
    <definedName name="ппппппппппп_1" localSheetId="81" hidden="1">{#N/A,#N/A,FALSE,"SimInp1";#N/A,#N/A,FALSE,"SimInp2";#N/A,#N/A,FALSE,"SimOut1";#N/A,#N/A,FALSE,"SimOut2";#N/A,#N/A,FALSE,"SimOut3";#N/A,#N/A,FALSE,"SimOut4";#N/A,#N/A,FALSE,"SimOut5"}</definedName>
    <definedName name="ппппппппппп_1" localSheetId="96" hidden="1">{#N/A,#N/A,FALSE,"SimInp1";#N/A,#N/A,FALSE,"SimInp2";#N/A,#N/A,FALSE,"SimOut1";#N/A,#N/A,FALSE,"SimOut2";#N/A,#N/A,FALSE,"SimOut3";#N/A,#N/A,FALSE,"SimOut4";#N/A,#N/A,FALSE,"SimOut5"}</definedName>
    <definedName name="ппппппппппп_1" localSheetId="100" hidden="1">{#N/A,#N/A,FALSE,"SimInp1";#N/A,#N/A,FALSE,"SimInp2";#N/A,#N/A,FALSE,"SimOut1";#N/A,#N/A,FALSE,"SimOut2";#N/A,#N/A,FALSE,"SimOut3";#N/A,#N/A,FALSE,"SimOut4";#N/A,#N/A,FALSE,"SimOut5"}</definedName>
    <definedName name="ппппппппппп_1" localSheetId="103" hidden="1">{#N/A,#N/A,FALSE,"SimInp1";#N/A,#N/A,FALSE,"SimInp2";#N/A,#N/A,FALSE,"SimOut1";#N/A,#N/A,FALSE,"SimOut2";#N/A,#N/A,FALSE,"SimOut3";#N/A,#N/A,FALSE,"SimOut4";#N/A,#N/A,FALSE,"SimOut5"}</definedName>
    <definedName name="ппппппппппп_1" localSheetId="74"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35" hidden="1">{#N/A,#N/A,FALSE,"SimInp1";#N/A,#N/A,FALSE,"SimInp2";#N/A,#N/A,FALSE,"SimOut1";#N/A,#N/A,FALSE,"SimOut2";#N/A,#N/A,FALSE,"SimOut3";#N/A,#N/A,FALSE,"SimOut4";#N/A,#N/A,FALSE,"SimOut5"}</definedName>
    <definedName name="ппппппппппп_2" localSheetId="36" hidden="1">{#N/A,#N/A,FALSE,"SimInp1";#N/A,#N/A,FALSE,"SimInp2";#N/A,#N/A,FALSE,"SimOut1";#N/A,#N/A,FALSE,"SimOut2";#N/A,#N/A,FALSE,"SimOut3";#N/A,#N/A,FALSE,"SimOut4";#N/A,#N/A,FALSE,"SimOut5"}</definedName>
    <definedName name="ппппппппппп_2" localSheetId="37" hidden="1">{#N/A,#N/A,FALSE,"SimInp1";#N/A,#N/A,FALSE,"SimInp2";#N/A,#N/A,FALSE,"SimOut1";#N/A,#N/A,FALSE,"SimOut2";#N/A,#N/A,FALSE,"SimOut3";#N/A,#N/A,FALSE,"SimOut4";#N/A,#N/A,FALSE,"SimOut5"}</definedName>
    <definedName name="ппппппппппп_2" localSheetId="38" hidden="1">{#N/A,#N/A,FALSE,"SimInp1";#N/A,#N/A,FALSE,"SimInp2";#N/A,#N/A,FALSE,"SimOut1";#N/A,#N/A,FALSE,"SimOut2";#N/A,#N/A,FALSE,"SimOut3";#N/A,#N/A,FALSE,"SimOut4";#N/A,#N/A,FALSE,"SimOut5"}</definedName>
    <definedName name="ппппппппппп_2" localSheetId="39" hidden="1">{#N/A,#N/A,FALSE,"SimInp1";#N/A,#N/A,FALSE,"SimInp2";#N/A,#N/A,FALSE,"SimOut1";#N/A,#N/A,FALSE,"SimOut2";#N/A,#N/A,FALSE,"SimOut3";#N/A,#N/A,FALSE,"SimOut4";#N/A,#N/A,FALSE,"SimOut5"}</definedName>
    <definedName name="ппппппппппп_2" localSheetId="40" hidden="1">{#N/A,#N/A,FALSE,"SimInp1";#N/A,#N/A,FALSE,"SimInp2";#N/A,#N/A,FALSE,"SimOut1";#N/A,#N/A,FALSE,"SimOut2";#N/A,#N/A,FALSE,"SimOut3";#N/A,#N/A,FALSE,"SimOut4";#N/A,#N/A,FALSE,"SimOut5"}</definedName>
    <definedName name="ппппппппппп_2" localSheetId="41" hidden="1">{#N/A,#N/A,FALSE,"SimInp1";#N/A,#N/A,FALSE,"SimInp2";#N/A,#N/A,FALSE,"SimOut1";#N/A,#N/A,FALSE,"SimOut2";#N/A,#N/A,FALSE,"SimOut3";#N/A,#N/A,FALSE,"SimOut4";#N/A,#N/A,FALSE,"SimOut5"}</definedName>
    <definedName name="ппппппппппп_2" localSheetId="42" hidden="1">{#N/A,#N/A,FALSE,"SimInp1";#N/A,#N/A,FALSE,"SimInp2";#N/A,#N/A,FALSE,"SimOut1";#N/A,#N/A,FALSE,"SimOut2";#N/A,#N/A,FALSE,"SimOut3";#N/A,#N/A,FALSE,"SimOut4";#N/A,#N/A,FALSE,"SimOut5"}</definedName>
    <definedName name="ппппппппппп_2" localSheetId="47" hidden="1">{#N/A,#N/A,FALSE,"SimInp1";#N/A,#N/A,FALSE,"SimInp2";#N/A,#N/A,FALSE,"SimOut1";#N/A,#N/A,FALSE,"SimOut2";#N/A,#N/A,FALSE,"SimOut3";#N/A,#N/A,FALSE,"SimOut4";#N/A,#N/A,FALSE,"SimOut5"}</definedName>
    <definedName name="ппппппппппп_2" localSheetId="53" hidden="1">{#N/A,#N/A,FALSE,"SimInp1";#N/A,#N/A,FALSE,"SimInp2";#N/A,#N/A,FALSE,"SimOut1";#N/A,#N/A,FALSE,"SimOut2";#N/A,#N/A,FALSE,"SimOut3";#N/A,#N/A,FALSE,"SimOut4";#N/A,#N/A,FALSE,"SimOut5"}</definedName>
    <definedName name="ппппппппппп_2" localSheetId="81" hidden="1">{#N/A,#N/A,FALSE,"SimInp1";#N/A,#N/A,FALSE,"SimInp2";#N/A,#N/A,FALSE,"SimOut1";#N/A,#N/A,FALSE,"SimOut2";#N/A,#N/A,FALSE,"SimOut3";#N/A,#N/A,FALSE,"SimOut4";#N/A,#N/A,FALSE,"SimOut5"}</definedName>
    <definedName name="ппппппппппп_2" localSheetId="96" hidden="1">{#N/A,#N/A,FALSE,"SimInp1";#N/A,#N/A,FALSE,"SimInp2";#N/A,#N/A,FALSE,"SimOut1";#N/A,#N/A,FALSE,"SimOut2";#N/A,#N/A,FALSE,"SimOut3";#N/A,#N/A,FALSE,"SimOut4";#N/A,#N/A,FALSE,"SimOut5"}</definedName>
    <definedName name="ппппппппппп_2" localSheetId="100" hidden="1">{#N/A,#N/A,FALSE,"SimInp1";#N/A,#N/A,FALSE,"SimInp2";#N/A,#N/A,FALSE,"SimOut1";#N/A,#N/A,FALSE,"SimOut2";#N/A,#N/A,FALSE,"SimOut3";#N/A,#N/A,FALSE,"SimOut4";#N/A,#N/A,FALSE,"SimOut5"}</definedName>
    <definedName name="ппппппппппп_2" localSheetId="103" hidden="1">{#N/A,#N/A,FALSE,"SimInp1";#N/A,#N/A,FALSE,"SimInp2";#N/A,#N/A,FALSE,"SimOut1";#N/A,#N/A,FALSE,"SimOut2";#N/A,#N/A,FALSE,"SimOut3";#N/A,#N/A,FALSE,"SimOut4";#N/A,#N/A,FALSE,"SimOut5"}</definedName>
    <definedName name="ппппппппппп_2" localSheetId="74"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35" hidden="1">{#N/A,#N/A,FALSE,"Лист4"}</definedName>
    <definedName name="ппше" localSheetId="36" hidden="1">{#N/A,#N/A,FALSE,"Лист4"}</definedName>
    <definedName name="ппше" localSheetId="37" hidden="1">{#N/A,#N/A,FALSE,"Лист4"}</definedName>
    <definedName name="ппше" localSheetId="38" hidden="1">{#N/A,#N/A,FALSE,"Лист4"}</definedName>
    <definedName name="ппше" localSheetId="39" hidden="1">{#N/A,#N/A,FALSE,"Лист4"}</definedName>
    <definedName name="ппше" localSheetId="40" hidden="1">{#N/A,#N/A,FALSE,"Лист4"}</definedName>
    <definedName name="ппше" localSheetId="41" hidden="1">{#N/A,#N/A,FALSE,"Лист4"}</definedName>
    <definedName name="ппше" localSheetId="42" hidden="1">{#N/A,#N/A,FALSE,"Лист4"}</definedName>
    <definedName name="ппше" localSheetId="47" hidden="1">{#N/A,#N/A,FALSE,"Лист4"}</definedName>
    <definedName name="ппше" localSheetId="53" hidden="1">{#N/A,#N/A,FALSE,"Лист4"}</definedName>
    <definedName name="ппше" localSheetId="84" hidden="1">{#N/A,#N/A,FALSE,"Лист4"}</definedName>
    <definedName name="ппше" localSheetId="85" hidden="1">{#N/A,#N/A,FALSE,"Лист4"}</definedName>
    <definedName name="ппше" localSheetId="76" hidden="1">{#N/A,#N/A,FALSE,"Лист4"}</definedName>
    <definedName name="ппше" localSheetId="80" hidden="1">{#N/A,#N/A,FALSE,"Лист4"}</definedName>
    <definedName name="ппше" localSheetId="81" hidden="1">{#N/A,#N/A,FALSE,"Лист4"}</definedName>
    <definedName name="ппше" localSheetId="82" hidden="1">{#N/A,#N/A,FALSE,"Лист4"}</definedName>
    <definedName name="ппше" localSheetId="83" hidden="1">{#N/A,#N/A,FALSE,"Лист4"}</definedName>
    <definedName name="ппше" localSheetId="86" hidden="1">{#N/A,#N/A,FALSE,"Лист4"}</definedName>
    <definedName name="ппше" localSheetId="95" hidden="1">{#N/A,#N/A,FALSE,"Лист4"}</definedName>
    <definedName name="ппше" localSheetId="96" hidden="1">{#N/A,#N/A,FALSE,"Лист4"}</definedName>
    <definedName name="ппше" localSheetId="100" hidden="1">{#N/A,#N/A,FALSE,"Лист4"}</definedName>
    <definedName name="ппше" localSheetId="102" hidden="1">{#N/A,#N/A,FALSE,"Лист4"}</definedName>
    <definedName name="ппше" localSheetId="103" hidden="1">{#N/A,#N/A,FALSE,"Лист4"}</definedName>
    <definedName name="ппше" localSheetId="104" hidden="1">{#N/A,#N/A,FALSE,"Лист4"}</definedName>
    <definedName name="ппше" localSheetId="105" hidden="1">{#N/A,#N/A,FALSE,"Лист4"}</definedName>
    <definedName name="ппше" localSheetId="18" hidden="1">{#N/A,#N/A,FALSE,"Лист4"}</definedName>
    <definedName name="ппше" localSheetId="19" hidden="1">{#N/A,#N/A,FALSE,"Лист4"}</definedName>
    <definedName name="ппше" localSheetId="74" hidden="1">{#N/A,#N/A,FALSE,"Лист4"}</definedName>
    <definedName name="ппше" hidden="1">{#N/A,#N/A,FALSE,"Лист4"}</definedName>
    <definedName name="про" localSheetId="1" hidden="1">{#N/A,#N/A,FALSE,"Лист4"}</definedName>
    <definedName name="про" localSheetId="35" hidden="1">{#N/A,#N/A,FALSE,"Лист4"}</definedName>
    <definedName name="про" localSheetId="36" hidden="1">{#N/A,#N/A,FALSE,"Лист4"}</definedName>
    <definedName name="про" localSheetId="37" hidden="1">{#N/A,#N/A,FALSE,"Лист4"}</definedName>
    <definedName name="про" localSheetId="38" hidden="1">{#N/A,#N/A,FALSE,"Лист4"}</definedName>
    <definedName name="про" localSheetId="39" hidden="1">{#N/A,#N/A,FALSE,"Лист4"}</definedName>
    <definedName name="про" localSheetId="40" hidden="1">{#N/A,#N/A,FALSE,"Лист4"}</definedName>
    <definedName name="про" localSheetId="41" hidden="1">{#N/A,#N/A,FALSE,"Лист4"}</definedName>
    <definedName name="про" localSheetId="42" hidden="1">{#N/A,#N/A,FALSE,"Лист4"}</definedName>
    <definedName name="про" localSheetId="47" hidden="1">{#N/A,#N/A,FALSE,"Лист4"}</definedName>
    <definedName name="про" localSheetId="53" hidden="1">{#N/A,#N/A,FALSE,"Лист4"}</definedName>
    <definedName name="про" localSheetId="84" hidden="1">{#N/A,#N/A,FALSE,"Лист4"}</definedName>
    <definedName name="про" localSheetId="85" hidden="1">{#N/A,#N/A,FALSE,"Лист4"}</definedName>
    <definedName name="про" localSheetId="76" hidden="1">{#N/A,#N/A,FALSE,"Лист4"}</definedName>
    <definedName name="про" localSheetId="80" hidden="1">{#N/A,#N/A,FALSE,"Лист4"}</definedName>
    <definedName name="про" localSheetId="81" hidden="1">{#N/A,#N/A,FALSE,"Лист4"}</definedName>
    <definedName name="про" localSheetId="82" hidden="1">{#N/A,#N/A,FALSE,"Лист4"}</definedName>
    <definedName name="про" localSheetId="83" hidden="1">{#N/A,#N/A,FALSE,"Лист4"}</definedName>
    <definedName name="про" localSheetId="86" hidden="1">{#N/A,#N/A,FALSE,"Лист4"}</definedName>
    <definedName name="про" localSheetId="95" hidden="1">{#N/A,#N/A,FALSE,"Лист4"}</definedName>
    <definedName name="про" localSheetId="96" hidden="1">{#N/A,#N/A,FALSE,"Лист4"}</definedName>
    <definedName name="про" localSheetId="100" hidden="1">{#N/A,#N/A,FALSE,"Лист4"}</definedName>
    <definedName name="про" localSheetId="102" hidden="1">{#N/A,#N/A,FALSE,"Лист4"}</definedName>
    <definedName name="про" localSheetId="103" hidden="1">{#N/A,#N/A,FALSE,"Лист4"}</definedName>
    <definedName name="про" localSheetId="104" hidden="1">{#N/A,#N/A,FALSE,"Лист4"}</definedName>
    <definedName name="про" localSheetId="105" hidden="1">{#N/A,#N/A,FALSE,"Лист4"}</definedName>
    <definedName name="про" localSheetId="18" hidden="1">{#N/A,#N/A,FALSE,"Лист4"}</definedName>
    <definedName name="про" localSheetId="19" hidden="1">{#N/A,#N/A,FALSE,"Лист4"}</definedName>
    <definedName name="про" localSheetId="74" hidden="1">{#N/A,#N/A,FALSE,"Лист4"}</definedName>
    <definedName name="про" hidden="1">{#N/A,#N/A,FALSE,"Лист4"}</definedName>
    <definedName name="прогшлл" localSheetId="1" hidden="1">{#N/A,#N/A,FALSE,"т02бд"}</definedName>
    <definedName name="прогшлл" localSheetId="35" hidden="1">{#N/A,#N/A,FALSE,"т02бд"}</definedName>
    <definedName name="прогшлл" localSheetId="36" hidden="1">{#N/A,#N/A,FALSE,"т02бд"}</definedName>
    <definedName name="прогшлл" localSheetId="37" hidden="1">{#N/A,#N/A,FALSE,"т02бд"}</definedName>
    <definedName name="прогшлл" localSheetId="38" hidden="1">{#N/A,#N/A,FALSE,"т02бд"}</definedName>
    <definedName name="прогшлл" localSheetId="39" hidden="1">{#N/A,#N/A,FALSE,"т02бд"}</definedName>
    <definedName name="прогшлл" localSheetId="40" hidden="1">{#N/A,#N/A,FALSE,"т02бд"}</definedName>
    <definedName name="прогшлл" localSheetId="41" hidden="1">{#N/A,#N/A,FALSE,"т02бд"}</definedName>
    <definedName name="прогшлл" localSheetId="42" hidden="1">{#N/A,#N/A,FALSE,"т02бд"}</definedName>
    <definedName name="прогшлл" localSheetId="47" hidden="1">{#N/A,#N/A,FALSE,"т02бд"}</definedName>
    <definedName name="прогшлл" localSheetId="53" hidden="1">{#N/A,#N/A,FALSE,"т02бд"}</definedName>
    <definedName name="прогшлл" localSheetId="81" hidden="1">{#N/A,#N/A,FALSE,"т02бд"}</definedName>
    <definedName name="прогшлл" localSheetId="96" hidden="1">{#N/A,#N/A,FALSE,"т02бд"}</definedName>
    <definedName name="прогшлл" localSheetId="100" hidden="1">{#N/A,#N/A,FALSE,"т02бд"}</definedName>
    <definedName name="прогшлл" localSheetId="103" hidden="1">{#N/A,#N/A,FALSE,"т02бд"}</definedName>
    <definedName name="прогшлл" localSheetId="74" hidden="1">{#N/A,#N/A,FALSE,"т02бд"}</definedName>
    <definedName name="прогшлл" hidden="1">{#N/A,#N/A,FALSE,"т02бд"}</definedName>
    <definedName name="прогшлл_1" localSheetId="1" hidden="1">{#N/A,#N/A,FALSE,"т02бд"}</definedName>
    <definedName name="прогшлл_1" localSheetId="35" hidden="1">{#N/A,#N/A,FALSE,"т02бд"}</definedName>
    <definedName name="прогшлл_1" localSheetId="36" hidden="1">{#N/A,#N/A,FALSE,"т02бд"}</definedName>
    <definedName name="прогшлл_1" localSheetId="37" hidden="1">{#N/A,#N/A,FALSE,"т02бд"}</definedName>
    <definedName name="прогшлл_1" localSheetId="38" hidden="1">{#N/A,#N/A,FALSE,"т02бд"}</definedName>
    <definedName name="прогшлл_1" localSheetId="39" hidden="1">{#N/A,#N/A,FALSE,"т02бд"}</definedName>
    <definedName name="прогшлл_1" localSheetId="40" hidden="1">{#N/A,#N/A,FALSE,"т02бд"}</definedName>
    <definedName name="прогшлл_1" localSheetId="41" hidden="1">{#N/A,#N/A,FALSE,"т02бд"}</definedName>
    <definedName name="прогшлл_1" localSheetId="42" hidden="1">{#N/A,#N/A,FALSE,"т02бд"}</definedName>
    <definedName name="прогшлл_1" localSheetId="47" hidden="1">{#N/A,#N/A,FALSE,"т02бд"}</definedName>
    <definedName name="прогшлл_1" localSheetId="53" hidden="1">{#N/A,#N/A,FALSE,"т02бд"}</definedName>
    <definedName name="прогшлл_1" localSheetId="81" hidden="1">{#N/A,#N/A,FALSE,"т02бд"}</definedName>
    <definedName name="прогшлл_1" localSheetId="96" hidden="1">{#N/A,#N/A,FALSE,"т02бд"}</definedName>
    <definedName name="прогшлл_1" localSheetId="100" hidden="1">{#N/A,#N/A,FALSE,"т02бд"}</definedName>
    <definedName name="прогшлл_1" localSheetId="103" hidden="1">{#N/A,#N/A,FALSE,"т02бд"}</definedName>
    <definedName name="прогшлл_1" localSheetId="74" hidden="1">{#N/A,#N/A,FALSE,"т02бд"}</definedName>
    <definedName name="прогшлл_1" hidden="1">{#N/A,#N/A,FALSE,"т02бд"}</definedName>
    <definedName name="прогшлл_2" localSheetId="1" hidden="1">{#N/A,#N/A,FALSE,"т02бд"}</definedName>
    <definedName name="прогшлл_2" localSheetId="35" hidden="1">{#N/A,#N/A,FALSE,"т02бд"}</definedName>
    <definedName name="прогшлл_2" localSheetId="36" hidden="1">{#N/A,#N/A,FALSE,"т02бд"}</definedName>
    <definedName name="прогшлл_2" localSheetId="37" hidden="1">{#N/A,#N/A,FALSE,"т02бд"}</definedName>
    <definedName name="прогшлл_2" localSheetId="38" hidden="1">{#N/A,#N/A,FALSE,"т02бд"}</definedName>
    <definedName name="прогшлл_2" localSheetId="39" hidden="1">{#N/A,#N/A,FALSE,"т02бд"}</definedName>
    <definedName name="прогшлл_2" localSheetId="40" hidden="1">{#N/A,#N/A,FALSE,"т02бд"}</definedName>
    <definedName name="прогшлл_2" localSheetId="41" hidden="1">{#N/A,#N/A,FALSE,"т02бд"}</definedName>
    <definedName name="прогшлл_2" localSheetId="42" hidden="1">{#N/A,#N/A,FALSE,"т02бд"}</definedName>
    <definedName name="прогшлл_2" localSheetId="47" hidden="1">{#N/A,#N/A,FALSE,"т02бд"}</definedName>
    <definedName name="прогшлл_2" localSheetId="53" hidden="1">{#N/A,#N/A,FALSE,"т02бд"}</definedName>
    <definedName name="прогшлл_2" localSheetId="81" hidden="1">{#N/A,#N/A,FALSE,"т02бд"}</definedName>
    <definedName name="прогшлл_2" localSheetId="96" hidden="1">{#N/A,#N/A,FALSE,"т02бд"}</definedName>
    <definedName name="прогшлл_2" localSheetId="100" hidden="1">{#N/A,#N/A,FALSE,"т02бд"}</definedName>
    <definedName name="прогшлл_2" localSheetId="103" hidden="1">{#N/A,#N/A,FALSE,"т02бд"}</definedName>
    <definedName name="прогшлл_2" localSheetId="74" hidden="1">{#N/A,#N/A,FALSE,"т02бд"}</definedName>
    <definedName name="прогшлл_2" hidden="1">{#N/A,#N/A,FALSE,"т02бд"}</definedName>
    <definedName name="прое" localSheetId="1" hidden="1">{#N/A,#N/A,FALSE,"Лист4"}</definedName>
    <definedName name="прое" localSheetId="35" hidden="1">{#N/A,#N/A,FALSE,"Лист4"}</definedName>
    <definedName name="прое" localSheetId="36" hidden="1">{#N/A,#N/A,FALSE,"Лист4"}</definedName>
    <definedName name="прое" localSheetId="37" hidden="1">{#N/A,#N/A,FALSE,"Лист4"}</definedName>
    <definedName name="прое" localSheetId="38" hidden="1">{#N/A,#N/A,FALSE,"Лист4"}</definedName>
    <definedName name="прое" localSheetId="39" hidden="1">{#N/A,#N/A,FALSE,"Лист4"}</definedName>
    <definedName name="прое" localSheetId="40" hidden="1">{#N/A,#N/A,FALSE,"Лист4"}</definedName>
    <definedName name="прое" localSheetId="41" hidden="1">{#N/A,#N/A,FALSE,"Лист4"}</definedName>
    <definedName name="прое" localSheetId="42" hidden="1">{#N/A,#N/A,FALSE,"Лист4"}</definedName>
    <definedName name="прое" localSheetId="47" hidden="1">{#N/A,#N/A,FALSE,"Лист4"}</definedName>
    <definedName name="прое" localSheetId="53" hidden="1">{#N/A,#N/A,FALSE,"Лист4"}</definedName>
    <definedName name="прое" localSheetId="84" hidden="1">{#N/A,#N/A,FALSE,"Лист4"}</definedName>
    <definedName name="прое" localSheetId="85" hidden="1">{#N/A,#N/A,FALSE,"Лист4"}</definedName>
    <definedName name="прое" localSheetId="76" hidden="1">{#N/A,#N/A,FALSE,"Лист4"}</definedName>
    <definedName name="прое" localSheetId="80" hidden="1">{#N/A,#N/A,FALSE,"Лист4"}</definedName>
    <definedName name="прое" localSheetId="81" hidden="1">{#N/A,#N/A,FALSE,"Лист4"}</definedName>
    <definedName name="прое" localSheetId="82" hidden="1">{#N/A,#N/A,FALSE,"Лист4"}</definedName>
    <definedName name="прое" localSheetId="83" hidden="1">{#N/A,#N/A,FALSE,"Лист4"}</definedName>
    <definedName name="прое" localSheetId="86" hidden="1">{#N/A,#N/A,FALSE,"Лист4"}</definedName>
    <definedName name="прое" localSheetId="95" hidden="1">{#N/A,#N/A,FALSE,"Лист4"}</definedName>
    <definedName name="прое" localSheetId="96" hidden="1">{#N/A,#N/A,FALSE,"Лист4"}</definedName>
    <definedName name="прое" localSheetId="100" hidden="1">{#N/A,#N/A,FALSE,"Лист4"}</definedName>
    <definedName name="прое" localSheetId="102" hidden="1">{#N/A,#N/A,FALSE,"Лист4"}</definedName>
    <definedName name="прое" localSheetId="103" hidden="1">{#N/A,#N/A,FALSE,"Лист4"}</definedName>
    <definedName name="прое" localSheetId="104" hidden="1">{#N/A,#N/A,FALSE,"Лист4"}</definedName>
    <definedName name="прое" localSheetId="105" hidden="1">{#N/A,#N/A,FALSE,"Лист4"}</definedName>
    <definedName name="прое" localSheetId="18" hidden="1">{#N/A,#N/A,FALSE,"Лист4"}</definedName>
    <definedName name="прое" localSheetId="19" hidden="1">{#N/A,#N/A,FALSE,"Лист4"}</definedName>
    <definedName name="прое" localSheetId="74" hidden="1">{#N/A,#N/A,FALSE,"Лист4"}</definedName>
    <definedName name="прое" hidden="1">{#N/A,#N/A,FALSE,"Лист4"}</definedName>
    <definedName name="прои" localSheetId="1" hidden="1">{#N/A,#N/A,FALSE,"Лист4"}</definedName>
    <definedName name="прои" localSheetId="35" hidden="1">{#N/A,#N/A,FALSE,"Лист4"}</definedName>
    <definedName name="прои" localSheetId="36" hidden="1">{#N/A,#N/A,FALSE,"Лист4"}</definedName>
    <definedName name="прои" localSheetId="37" hidden="1">{#N/A,#N/A,FALSE,"Лист4"}</definedName>
    <definedName name="прои" localSheetId="38" hidden="1">{#N/A,#N/A,FALSE,"Лист4"}</definedName>
    <definedName name="прои" localSheetId="39" hidden="1">{#N/A,#N/A,FALSE,"Лист4"}</definedName>
    <definedName name="прои" localSheetId="40" hidden="1">{#N/A,#N/A,FALSE,"Лист4"}</definedName>
    <definedName name="прои" localSheetId="41" hidden="1">{#N/A,#N/A,FALSE,"Лист4"}</definedName>
    <definedName name="прои" localSheetId="42" hidden="1">{#N/A,#N/A,FALSE,"Лист4"}</definedName>
    <definedName name="прои" localSheetId="47" hidden="1">{#N/A,#N/A,FALSE,"Лист4"}</definedName>
    <definedName name="прои" localSheetId="53" hidden="1">{#N/A,#N/A,FALSE,"Лист4"}</definedName>
    <definedName name="прои" localSheetId="84" hidden="1">{#N/A,#N/A,FALSE,"Лист4"}</definedName>
    <definedName name="прои" localSheetId="85" hidden="1">{#N/A,#N/A,FALSE,"Лист4"}</definedName>
    <definedName name="прои" localSheetId="76" hidden="1">{#N/A,#N/A,FALSE,"Лист4"}</definedName>
    <definedName name="прои" localSheetId="80" hidden="1">{#N/A,#N/A,FALSE,"Лист4"}</definedName>
    <definedName name="прои" localSheetId="81" hidden="1">{#N/A,#N/A,FALSE,"Лист4"}</definedName>
    <definedName name="прои" localSheetId="82" hidden="1">{#N/A,#N/A,FALSE,"Лист4"}</definedName>
    <definedName name="прои" localSheetId="83" hidden="1">{#N/A,#N/A,FALSE,"Лист4"}</definedName>
    <definedName name="прои" localSheetId="86" hidden="1">{#N/A,#N/A,FALSE,"Лист4"}</definedName>
    <definedName name="прои" localSheetId="95" hidden="1">{#N/A,#N/A,FALSE,"Лист4"}</definedName>
    <definedName name="прои" localSheetId="96" hidden="1">{#N/A,#N/A,FALSE,"Лист4"}</definedName>
    <definedName name="прои" localSheetId="100" hidden="1">{#N/A,#N/A,FALSE,"Лист4"}</definedName>
    <definedName name="прои" localSheetId="102" hidden="1">{#N/A,#N/A,FALSE,"Лист4"}</definedName>
    <definedName name="прои" localSheetId="103" hidden="1">{#N/A,#N/A,FALSE,"Лист4"}</definedName>
    <definedName name="прои" localSheetId="104" hidden="1">{#N/A,#N/A,FALSE,"Лист4"}</definedName>
    <definedName name="прои" localSheetId="105" hidden="1">{#N/A,#N/A,FALSE,"Лист4"}</definedName>
    <definedName name="прои" localSheetId="18" hidden="1">{#N/A,#N/A,FALSE,"Лист4"}</definedName>
    <definedName name="прои" localSheetId="19" hidden="1">{#N/A,#N/A,FALSE,"Лист4"}</definedName>
    <definedName name="прои" localSheetId="74" hidden="1">{#N/A,#N/A,FALSE,"Лист4"}</definedName>
    <definedName name="прои" hidden="1">{#N/A,#N/A,FALSE,"Лист4"}</definedName>
    <definedName name="рг" localSheetId="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22" hidden="1">{"BOP_TAB",#N/A,FALSE,"N";"MIDTERM_TAB",#N/A,FALSE,"O";"FUND_CRED",#N/A,FALSE,"P";"DEBT_TAB1",#N/A,FALSE,"Q";"DEBT_TAB2",#N/A,FALSE,"Q";"FORFIN_TAB1",#N/A,FALSE,"R";"FORFIN_TAB2",#N/A,FALSE,"R";"BOP_ANALY",#N/A,FALSE,"U"}</definedName>
    <definedName name="рг" localSheetId="26" hidden="1">{"BOP_TAB",#N/A,FALSE,"N";"MIDTERM_TAB",#N/A,FALSE,"O";"FUND_CRED",#N/A,FALSE,"P";"DEBT_TAB1",#N/A,FALSE,"Q";"DEBT_TAB2",#N/A,FALSE,"Q";"FORFIN_TAB1",#N/A,FALSE,"R";"FORFIN_TAB2",#N/A,FALSE,"R";"BOP_ANALY",#N/A,FALSE,"U"}</definedName>
    <definedName name="рг" localSheetId="28" hidden="1">{"BOP_TAB",#N/A,FALSE,"N";"MIDTERM_TAB",#N/A,FALSE,"O";"FUND_CRED",#N/A,FALSE,"P";"DEBT_TAB1",#N/A,FALSE,"Q";"DEBT_TAB2",#N/A,FALSE,"Q";"FORFIN_TAB1",#N/A,FALSE,"R";"FORFIN_TAB2",#N/A,FALSE,"R";"BOP_ANALY",#N/A,FALSE,"U"}</definedName>
    <definedName name="рг" localSheetId="29" hidden="1">{"BOP_TAB",#N/A,FALSE,"N";"MIDTERM_TAB",#N/A,FALSE,"O";"FUND_CRED",#N/A,FALSE,"P";"DEBT_TAB1",#N/A,FALSE,"Q";"DEBT_TAB2",#N/A,FALSE,"Q";"FORFIN_TAB1",#N/A,FALSE,"R";"FORFIN_TAB2",#N/A,FALSE,"R";"BOP_ANALY",#N/A,FALSE,"U"}</definedName>
    <definedName name="рг" localSheetId="35" hidden="1">{"BOP_TAB",#N/A,FALSE,"N";"MIDTERM_TAB",#N/A,FALSE,"O";"FUND_CRED",#N/A,FALSE,"P";"DEBT_TAB1",#N/A,FALSE,"Q";"DEBT_TAB2",#N/A,FALSE,"Q";"FORFIN_TAB1",#N/A,FALSE,"R";"FORFIN_TAB2",#N/A,FALSE,"R";"BOP_ANALY",#N/A,FALSE,"U"}</definedName>
    <definedName name="рг" localSheetId="36" hidden="1">{"BOP_TAB",#N/A,FALSE,"N";"MIDTERM_TAB",#N/A,FALSE,"O";"FUND_CRED",#N/A,FALSE,"P";"DEBT_TAB1",#N/A,FALSE,"Q";"DEBT_TAB2",#N/A,FALSE,"Q";"FORFIN_TAB1",#N/A,FALSE,"R";"FORFIN_TAB2",#N/A,FALSE,"R";"BOP_ANALY",#N/A,FALSE,"U"}</definedName>
    <definedName name="рг" localSheetId="37" hidden="1">{"BOP_TAB",#N/A,FALSE,"N";"MIDTERM_TAB",#N/A,FALSE,"O";"FUND_CRED",#N/A,FALSE,"P";"DEBT_TAB1",#N/A,FALSE,"Q";"DEBT_TAB2",#N/A,FALSE,"Q";"FORFIN_TAB1",#N/A,FALSE,"R";"FORFIN_TAB2",#N/A,FALSE,"R";"BOP_ANALY",#N/A,FALSE,"U"}</definedName>
    <definedName name="рг" localSheetId="38" hidden="1">{"BOP_TAB",#N/A,FALSE,"N";"MIDTERM_TAB",#N/A,FALSE,"O";"FUND_CRED",#N/A,FALSE,"P";"DEBT_TAB1",#N/A,FALSE,"Q";"DEBT_TAB2",#N/A,FALSE,"Q";"FORFIN_TAB1",#N/A,FALSE,"R";"FORFIN_TAB2",#N/A,FALSE,"R";"BOP_ANALY",#N/A,FALSE,"U"}</definedName>
    <definedName name="рг" localSheetId="39" hidden="1">{"BOP_TAB",#N/A,FALSE,"N";"MIDTERM_TAB",#N/A,FALSE,"O";"FUND_CRED",#N/A,FALSE,"P";"DEBT_TAB1",#N/A,FALSE,"Q";"DEBT_TAB2",#N/A,FALSE,"Q";"FORFIN_TAB1",#N/A,FALSE,"R";"FORFIN_TAB2",#N/A,FALSE,"R";"BOP_ANALY",#N/A,FALSE,"U"}</definedName>
    <definedName name="рг" localSheetId="40" hidden="1">{"BOP_TAB",#N/A,FALSE,"N";"MIDTERM_TAB",#N/A,FALSE,"O";"FUND_CRED",#N/A,FALSE,"P";"DEBT_TAB1",#N/A,FALSE,"Q";"DEBT_TAB2",#N/A,FALSE,"Q";"FORFIN_TAB1",#N/A,FALSE,"R";"FORFIN_TAB2",#N/A,FALSE,"R";"BOP_ANALY",#N/A,FALSE,"U"}</definedName>
    <definedName name="рг" localSheetId="41" hidden="1">{"BOP_TAB",#N/A,FALSE,"N";"MIDTERM_TAB",#N/A,FALSE,"O";"FUND_CRED",#N/A,FALSE,"P";"DEBT_TAB1",#N/A,FALSE,"Q";"DEBT_TAB2",#N/A,FALSE,"Q";"FORFIN_TAB1",#N/A,FALSE,"R";"FORFIN_TAB2",#N/A,FALSE,"R";"BOP_ANALY",#N/A,FALSE,"U"}</definedName>
    <definedName name="рг" localSheetId="42" hidden="1">{"BOP_TAB",#N/A,FALSE,"N";"MIDTERM_TAB",#N/A,FALSE,"O";"FUND_CRED",#N/A,FALSE,"P";"DEBT_TAB1",#N/A,FALSE,"Q";"DEBT_TAB2",#N/A,FALSE,"Q";"FORFIN_TAB1",#N/A,FALSE,"R";"FORFIN_TAB2",#N/A,FALSE,"R";"BOP_ANALY",#N/A,FALSE,"U"}</definedName>
    <definedName name="рг" localSheetId="47" hidden="1">{"BOP_TAB",#N/A,FALSE,"N";"MIDTERM_TAB",#N/A,FALSE,"O";"FUND_CRED",#N/A,FALSE,"P";"DEBT_TAB1",#N/A,FALSE,"Q";"DEBT_TAB2",#N/A,FALSE,"Q";"FORFIN_TAB1",#N/A,FALSE,"R";"FORFIN_TAB2",#N/A,FALSE,"R";"BOP_ANALY",#N/A,FALSE,"U"}</definedName>
    <definedName name="рг" localSheetId="53" hidden="1">{"BOP_TAB",#N/A,FALSE,"N";"MIDTERM_TAB",#N/A,FALSE,"O";"FUND_CRED",#N/A,FALSE,"P";"DEBT_TAB1",#N/A,FALSE,"Q";"DEBT_TAB2",#N/A,FALSE,"Q";"FORFIN_TAB1",#N/A,FALSE,"R";"FORFIN_TAB2",#N/A,FALSE,"R";"BOP_ANALY",#N/A,FALSE,"U"}</definedName>
    <definedName name="рг" localSheetId="54" hidden="1">{"BOP_TAB",#N/A,FALSE,"N";"MIDTERM_TAB",#N/A,FALSE,"O";"FUND_CRED",#N/A,FALSE,"P";"DEBT_TAB1",#N/A,FALSE,"Q";"DEBT_TAB2",#N/A,FALSE,"Q";"FORFIN_TAB1",#N/A,FALSE,"R";"FORFIN_TAB2",#N/A,FALSE,"R";"BOP_ANALY",#N/A,FALSE,"U"}</definedName>
    <definedName name="рг" localSheetId="55" hidden="1">{"BOP_TAB",#N/A,FALSE,"N";"MIDTERM_TAB",#N/A,FALSE,"O";"FUND_CRED",#N/A,FALSE,"P";"DEBT_TAB1",#N/A,FALSE,"Q";"DEBT_TAB2",#N/A,FALSE,"Q";"FORFIN_TAB1",#N/A,FALSE,"R";"FORFIN_TAB2",#N/A,FALSE,"R";"BOP_ANALY",#N/A,FALSE,"U"}</definedName>
    <definedName name="рг" localSheetId="56" hidden="1">{"BOP_TAB",#N/A,FALSE,"N";"MIDTERM_TAB",#N/A,FALSE,"O";"FUND_CRED",#N/A,FALSE,"P";"DEBT_TAB1",#N/A,FALSE,"Q";"DEBT_TAB2",#N/A,FALSE,"Q";"FORFIN_TAB1",#N/A,FALSE,"R";"FORFIN_TAB2",#N/A,FALSE,"R";"BOP_ANALY",#N/A,FALSE,"U"}</definedName>
    <definedName name="рг" localSheetId="57" hidden="1">{"BOP_TAB",#N/A,FALSE,"N";"MIDTERM_TAB",#N/A,FALSE,"O";"FUND_CRED",#N/A,FALSE,"P";"DEBT_TAB1",#N/A,FALSE,"Q";"DEBT_TAB2",#N/A,FALSE,"Q";"FORFIN_TAB1",#N/A,FALSE,"R";"FORFIN_TAB2",#N/A,FALSE,"R";"BOP_ANALY",#N/A,FALSE,"U"}</definedName>
    <definedName name="рг" localSheetId="58" hidden="1">{"BOP_TAB",#N/A,FALSE,"N";"MIDTERM_TAB",#N/A,FALSE,"O";"FUND_CRED",#N/A,FALSE,"P";"DEBT_TAB1",#N/A,FALSE,"Q";"DEBT_TAB2",#N/A,FALSE,"Q";"FORFIN_TAB1",#N/A,FALSE,"R";"FORFIN_TAB2",#N/A,FALSE,"R";"BOP_ANALY",#N/A,FALSE,"U"}</definedName>
    <definedName name="рг" localSheetId="59" hidden="1">{"BOP_TAB",#N/A,FALSE,"N";"MIDTERM_TAB",#N/A,FALSE,"O";"FUND_CRED",#N/A,FALSE,"P";"DEBT_TAB1",#N/A,FALSE,"Q";"DEBT_TAB2",#N/A,FALSE,"Q";"FORFIN_TAB1",#N/A,FALSE,"R";"FORFIN_TAB2",#N/A,FALSE,"R";"BOP_ANALY",#N/A,FALSE,"U"}</definedName>
    <definedName name="рг" localSheetId="61"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63" hidden="1">{"BOP_TAB",#N/A,FALSE,"N";"MIDTERM_TAB",#N/A,FALSE,"O";"FUND_CRED",#N/A,FALSE,"P";"DEBT_TAB1",#N/A,FALSE,"Q";"DEBT_TAB2",#N/A,FALSE,"Q";"FORFIN_TAB1",#N/A,FALSE,"R";"FORFIN_TAB2",#N/A,FALSE,"R";"BOP_ANALY",#N/A,FALSE,"U"}</definedName>
    <definedName name="рг" localSheetId="84" hidden="1">{"BOP_TAB",#N/A,FALSE,"N";"MIDTERM_TAB",#N/A,FALSE,"O";"FUND_CRED",#N/A,FALSE,"P";"DEBT_TAB1",#N/A,FALSE,"Q";"DEBT_TAB2",#N/A,FALSE,"Q";"FORFIN_TAB1",#N/A,FALSE,"R";"FORFIN_TAB2",#N/A,FALSE,"R";"BOP_ANALY",#N/A,FALSE,"U"}</definedName>
    <definedName name="рг" localSheetId="76" hidden="1">{"BOP_TAB",#N/A,FALSE,"N";"MIDTERM_TAB",#N/A,FALSE,"O";"FUND_CRED",#N/A,FALSE,"P";"DEBT_TAB1",#N/A,FALSE,"Q";"DEBT_TAB2",#N/A,FALSE,"Q";"FORFIN_TAB1",#N/A,FALSE,"R";"FORFIN_TAB2",#N/A,FALSE,"R";"BOP_ANALY",#N/A,FALSE,"U"}</definedName>
    <definedName name="рг" localSheetId="78" hidden="1">{"BOP_TAB",#N/A,FALSE,"N";"MIDTERM_TAB",#N/A,FALSE,"O";"FUND_CRED",#N/A,FALSE,"P";"DEBT_TAB1",#N/A,FALSE,"Q";"DEBT_TAB2",#N/A,FALSE,"Q";"FORFIN_TAB1",#N/A,FALSE,"R";"FORFIN_TAB2",#N/A,FALSE,"R";"BOP_ANALY",#N/A,FALSE,"U"}</definedName>
    <definedName name="рг" localSheetId="80" hidden="1">{"BOP_TAB",#N/A,FALSE,"N";"MIDTERM_TAB",#N/A,FALSE,"O";"FUND_CRED",#N/A,FALSE,"P";"DEBT_TAB1",#N/A,FALSE,"Q";"DEBT_TAB2",#N/A,FALSE,"Q";"FORFIN_TAB1",#N/A,FALSE,"R";"FORFIN_TAB2",#N/A,FALSE,"R";"BOP_ANALY",#N/A,FALSE,"U"}</definedName>
    <definedName name="рг" localSheetId="81" hidden="1">{"BOP_TAB",#N/A,FALSE,"N";"MIDTERM_TAB",#N/A,FALSE,"O";"FUND_CRED",#N/A,FALSE,"P";"DEBT_TAB1",#N/A,FALSE,"Q";"DEBT_TAB2",#N/A,FALSE,"Q";"FORFIN_TAB1",#N/A,FALSE,"R";"FORFIN_TAB2",#N/A,FALSE,"R";"BOP_ANALY",#N/A,FALSE,"U"}</definedName>
    <definedName name="рг" localSheetId="82" hidden="1">{"BOP_TAB",#N/A,FALSE,"N";"MIDTERM_TAB",#N/A,FALSE,"O";"FUND_CRED",#N/A,FALSE,"P";"DEBT_TAB1",#N/A,FALSE,"Q";"DEBT_TAB2",#N/A,FALSE,"Q";"FORFIN_TAB1",#N/A,FALSE,"R";"FORFIN_TAB2",#N/A,FALSE,"R";"BOP_ANALY",#N/A,FALSE,"U"}</definedName>
    <definedName name="рг" localSheetId="83" hidden="1">{"BOP_TAB",#N/A,FALSE,"N";"MIDTERM_TAB",#N/A,FALSE,"O";"FUND_CRED",#N/A,FALSE,"P";"DEBT_TAB1",#N/A,FALSE,"Q";"DEBT_TAB2",#N/A,FALSE,"Q";"FORFIN_TAB1",#N/A,FALSE,"R";"FORFIN_TAB2",#N/A,FALSE,"R";"BOP_ANALY",#N/A,FALSE,"U"}</definedName>
    <definedName name="рг" localSheetId="86" hidden="1">{"BOP_TAB",#N/A,FALSE,"N";"MIDTERM_TAB",#N/A,FALSE,"O";"FUND_CRED",#N/A,FALSE,"P";"DEBT_TAB1",#N/A,FALSE,"Q";"DEBT_TAB2",#N/A,FALSE,"Q";"FORFIN_TAB1",#N/A,FALSE,"R";"FORFIN_TAB2",#N/A,FALSE,"R";"BOP_ANALY",#N/A,FALSE,"U"}</definedName>
    <definedName name="рг" localSheetId="95" hidden="1">{"BOP_TAB",#N/A,FALSE,"N";"MIDTERM_TAB",#N/A,FALSE,"O";"FUND_CRED",#N/A,FALSE,"P";"DEBT_TAB1",#N/A,FALSE,"Q";"DEBT_TAB2",#N/A,FALSE,"Q";"FORFIN_TAB1",#N/A,FALSE,"R";"FORFIN_TAB2",#N/A,FALSE,"R";"BOP_ANALY",#N/A,FALSE,"U"}</definedName>
    <definedName name="рг" localSheetId="96" hidden="1">{"BOP_TAB",#N/A,FALSE,"N";"MIDTERM_TAB",#N/A,FALSE,"O";"FUND_CRED",#N/A,FALSE,"P";"DEBT_TAB1",#N/A,FALSE,"Q";"DEBT_TAB2",#N/A,FALSE,"Q";"FORFIN_TAB1",#N/A,FALSE,"R";"FORFIN_TAB2",#N/A,FALSE,"R";"BOP_ANALY",#N/A,FALSE,"U"}</definedName>
    <definedName name="рг" localSheetId="100" hidden="1">{"BOP_TAB",#N/A,FALSE,"N";"MIDTERM_TAB",#N/A,FALSE,"O";"FUND_CRED",#N/A,FALSE,"P";"DEBT_TAB1",#N/A,FALSE,"Q";"DEBT_TAB2",#N/A,FALSE,"Q";"FORFIN_TAB1",#N/A,FALSE,"R";"FORFIN_TAB2",#N/A,FALSE,"R";"BOP_ANALY",#N/A,FALSE,"U"}</definedName>
    <definedName name="рг" localSheetId="102" hidden="1">{"BOP_TAB",#N/A,FALSE,"N";"MIDTERM_TAB",#N/A,FALSE,"O";"FUND_CRED",#N/A,FALSE,"P";"DEBT_TAB1",#N/A,FALSE,"Q";"DEBT_TAB2",#N/A,FALSE,"Q";"FORFIN_TAB1",#N/A,FALSE,"R";"FORFIN_TAB2",#N/A,FALSE,"R";"BOP_ANALY",#N/A,FALSE,"U"}</definedName>
    <definedName name="рг" localSheetId="103" hidden="1">{"BOP_TAB",#N/A,FALSE,"N";"MIDTERM_TAB",#N/A,FALSE,"O";"FUND_CRED",#N/A,FALSE,"P";"DEBT_TAB1",#N/A,FALSE,"Q";"DEBT_TAB2",#N/A,FALSE,"Q";"FORFIN_TAB1",#N/A,FALSE,"R";"FORFIN_TAB2",#N/A,FALSE,"R";"BOP_ANALY",#N/A,FALSE,"U"}</definedName>
    <definedName name="рг" localSheetId="104"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localSheetId="19" hidden="1">{"BOP_TAB",#N/A,FALSE,"N";"MIDTERM_TAB",#N/A,FALSE,"O";"FUND_CRED",#N/A,FALSE,"P";"DEBT_TAB1",#N/A,FALSE,"Q";"DEBT_TAB2",#N/A,FALSE,"Q";"FORFIN_TAB1",#N/A,FALSE,"R";"FORFIN_TAB2",#N/A,FALSE,"R";"BOP_ANALY",#N/A,FALSE,"U"}</definedName>
    <definedName name="рг" localSheetId="74"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35" hidden="1">{"BOP_TAB",#N/A,FALSE,"N";"MIDTERM_TAB",#N/A,FALSE,"O";"FUND_CRED",#N/A,FALSE,"P";"DEBT_TAB1",#N/A,FALSE,"Q";"DEBT_TAB2",#N/A,FALSE,"Q";"FORFIN_TAB1",#N/A,FALSE,"R";"FORFIN_TAB2",#N/A,FALSE,"R";"BOP_ANALY",#N/A,FALSE,"U"}</definedName>
    <definedName name="рг_1" localSheetId="36" hidden="1">{"BOP_TAB",#N/A,FALSE,"N";"MIDTERM_TAB",#N/A,FALSE,"O";"FUND_CRED",#N/A,FALSE,"P";"DEBT_TAB1",#N/A,FALSE,"Q";"DEBT_TAB2",#N/A,FALSE,"Q";"FORFIN_TAB1",#N/A,FALSE,"R";"FORFIN_TAB2",#N/A,FALSE,"R";"BOP_ANALY",#N/A,FALSE,"U"}</definedName>
    <definedName name="рг_1" localSheetId="37" hidden="1">{"BOP_TAB",#N/A,FALSE,"N";"MIDTERM_TAB",#N/A,FALSE,"O";"FUND_CRED",#N/A,FALSE,"P";"DEBT_TAB1",#N/A,FALSE,"Q";"DEBT_TAB2",#N/A,FALSE,"Q";"FORFIN_TAB1",#N/A,FALSE,"R";"FORFIN_TAB2",#N/A,FALSE,"R";"BOP_ANALY",#N/A,FALSE,"U"}</definedName>
    <definedName name="рг_1" localSheetId="38" hidden="1">{"BOP_TAB",#N/A,FALSE,"N";"MIDTERM_TAB",#N/A,FALSE,"O";"FUND_CRED",#N/A,FALSE,"P";"DEBT_TAB1",#N/A,FALSE,"Q";"DEBT_TAB2",#N/A,FALSE,"Q";"FORFIN_TAB1",#N/A,FALSE,"R";"FORFIN_TAB2",#N/A,FALSE,"R";"BOP_ANALY",#N/A,FALSE,"U"}</definedName>
    <definedName name="рг_1" localSheetId="39" hidden="1">{"BOP_TAB",#N/A,FALSE,"N";"MIDTERM_TAB",#N/A,FALSE,"O";"FUND_CRED",#N/A,FALSE,"P";"DEBT_TAB1",#N/A,FALSE,"Q";"DEBT_TAB2",#N/A,FALSE,"Q";"FORFIN_TAB1",#N/A,FALSE,"R";"FORFIN_TAB2",#N/A,FALSE,"R";"BOP_ANALY",#N/A,FALSE,"U"}</definedName>
    <definedName name="рг_1" localSheetId="40" hidden="1">{"BOP_TAB",#N/A,FALSE,"N";"MIDTERM_TAB",#N/A,FALSE,"O";"FUND_CRED",#N/A,FALSE,"P";"DEBT_TAB1",#N/A,FALSE,"Q";"DEBT_TAB2",#N/A,FALSE,"Q";"FORFIN_TAB1",#N/A,FALSE,"R";"FORFIN_TAB2",#N/A,FALSE,"R";"BOP_ANALY",#N/A,FALSE,"U"}</definedName>
    <definedName name="рг_1" localSheetId="41" hidden="1">{"BOP_TAB",#N/A,FALSE,"N";"MIDTERM_TAB",#N/A,FALSE,"O";"FUND_CRED",#N/A,FALSE,"P";"DEBT_TAB1",#N/A,FALSE,"Q";"DEBT_TAB2",#N/A,FALSE,"Q";"FORFIN_TAB1",#N/A,FALSE,"R";"FORFIN_TAB2",#N/A,FALSE,"R";"BOP_ANALY",#N/A,FALSE,"U"}</definedName>
    <definedName name="рг_1" localSheetId="42" hidden="1">{"BOP_TAB",#N/A,FALSE,"N";"MIDTERM_TAB",#N/A,FALSE,"O";"FUND_CRED",#N/A,FALSE,"P";"DEBT_TAB1",#N/A,FALSE,"Q";"DEBT_TAB2",#N/A,FALSE,"Q";"FORFIN_TAB1",#N/A,FALSE,"R";"FORFIN_TAB2",#N/A,FALSE,"R";"BOP_ANALY",#N/A,FALSE,"U"}</definedName>
    <definedName name="рг_1" localSheetId="47" hidden="1">{"BOP_TAB",#N/A,FALSE,"N";"MIDTERM_TAB",#N/A,FALSE,"O";"FUND_CRED",#N/A,FALSE,"P";"DEBT_TAB1",#N/A,FALSE,"Q";"DEBT_TAB2",#N/A,FALSE,"Q";"FORFIN_TAB1",#N/A,FALSE,"R";"FORFIN_TAB2",#N/A,FALSE,"R";"BOP_ANALY",#N/A,FALSE,"U"}</definedName>
    <definedName name="рг_1" localSheetId="53" hidden="1">{"BOP_TAB",#N/A,FALSE,"N";"MIDTERM_TAB",#N/A,FALSE,"O";"FUND_CRED",#N/A,FALSE,"P";"DEBT_TAB1",#N/A,FALSE,"Q";"DEBT_TAB2",#N/A,FALSE,"Q";"FORFIN_TAB1",#N/A,FALSE,"R";"FORFIN_TAB2",#N/A,FALSE,"R";"BOP_ANALY",#N/A,FALSE,"U"}</definedName>
    <definedName name="рг_1" localSheetId="81" hidden="1">{"BOP_TAB",#N/A,FALSE,"N";"MIDTERM_TAB",#N/A,FALSE,"O";"FUND_CRED",#N/A,FALSE,"P";"DEBT_TAB1",#N/A,FALSE,"Q";"DEBT_TAB2",#N/A,FALSE,"Q";"FORFIN_TAB1",#N/A,FALSE,"R";"FORFIN_TAB2",#N/A,FALSE,"R";"BOP_ANALY",#N/A,FALSE,"U"}</definedName>
    <definedName name="рг_1" localSheetId="96" hidden="1">{"BOP_TAB",#N/A,FALSE,"N";"MIDTERM_TAB",#N/A,FALSE,"O";"FUND_CRED",#N/A,FALSE,"P";"DEBT_TAB1",#N/A,FALSE,"Q";"DEBT_TAB2",#N/A,FALSE,"Q";"FORFIN_TAB1",#N/A,FALSE,"R";"FORFIN_TAB2",#N/A,FALSE,"R";"BOP_ANALY",#N/A,FALSE,"U"}</definedName>
    <definedName name="рг_1" localSheetId="100" hidden="1">{"BOP_TAB",#N/A,FALSE,"N";"MIDTERM_TAB",#N/A,FALSE,"O";"FUND_CRED",#N/A,FALSE,"P";"DEBT_TAB1",#N/A,FALSE,"Q";"DEBT_TAB2",#N/A,FALSE,"Q";"FORFIN_TAB1",#N/A,FALSE,"R";"FORFIN_TAB2",#N/A,FALSE,"R";"BOP_ANALY",#N/A,FALSE,"U"}</definedName>
    <definedName name="рг_1" localSheetId="103" hidden="1">{"BOP_TAB",#N/A,FALSE,"N";"MIDTERM_TAB",#N/A,FALSE,"O";"FUND_CRED",#N/A,FALSE,"P";"DEBT_TAB1",#N/A,FALSE,"Q";"DEBT_TAB2",#N/A,FALSE,"Q";"FORFIN_TAB1",#N/A,FALSE,"R";"FORFIN_TAB2",#N/A,FALSE,"R";"BOP_ANALY",#N/A,FALSE,"U"}</definedName>
    <definedName name="рг_1" localSheetId="74"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35" hidden="1">{"BOP_TAB",#N/A,FALSE,"N";"MIDTERM_TAB",#N/A,FALSE,"O";"FUND_CRED",#N/A,FALSE,"P";"DEBT_TAB1",#N/A,FALSE,"Q";"DEBT_TAB2",#N/A,FALSE,"Q";"FORFIN_TAB1",#N/A,FALSE,"R";"FORFIN_TAB2",#N/A,FALSE,"R";"BOP_ANALY",#N/A,FALSE,"U"}</definedName>
    <definedName name="рг_2" localSheetId="36" hidden="1">{"BOP_TAB",#N/A,FALSE,"N";"MIDTERM_TAB",#N/A,FALSE,"O";"FUND_CRED",#N/A,FALSE,"P";"DEBT_TAB1",#N/A,FALSE,"Q";"DEBT_TAB2",#N/A,FALSE,"Q";"FORFIN_TAB1",#N/A,FALSE,"R";"FORFIN_TAB2",#N/A,FALSE,"R";"BOP_ANALY",#N/A,FALSE,"U"}</definedName>
    <definedName name="рг_2" localSheetId="37" hidden="1">{"BOP_TAB",#N/A,FALSE,"N";"MIDTERM_TAB",#N/A,FALSE,"O";"FUND_CRED",#N/A,FALSE,"P";"DEBT_TAB1",#N/A,FALSE,"Q";"DEBT_TAB2",#N/A,FALSE,"Q";"FORFIN_TAB1",#N/A,FALSE,"R";"FORFIN_TAB2",#N/A,FALSE,"R";"BOP_ANALY",#N/A,FALSE,"U"}</definedName>
    <definedName name="рг_2" localSheetId="38" hidden="1">{"BOP_TAB",#N/A,FALSE,"N";"MIDTERM_TAB",#N/A,FALSE,"O";"FUND_CRED",#N/A,FALSE,"P";"DEBT_TAB1",#N/A,FALSE,"Q";"DEBT_TAB2",#N/A,FALSE,"Q";"FORFIN_TAB1",#N/A,FALSE,"R";"FORFIN_TAB2",#N/A,FALSE,"R";"BOP_ANALY",#N/A,FALSE,"U"}</definedName>
    <definedName name="рг_2" localSheetId="39" hidden="1">{"BOP_TAB",#N/A,FALSE,"N";"MIDTERM_TAB",#N/A,FALSE,"O";"FUND_CRED",#N/A,FALSE,"P";"DEBT_TAB1",#N/A,FALSE,"Q";"DEBT_TAB2",#N/A,FALSE,"Q";"FORFIN_TAB1",#N/A,FALSE,"R";"FORFIN_TAB2",#N/A,FALSE,"R";"BOP_ANALY",#N/A,FALSE,"U"}</definedName>
    <definedName name="рг_2" localSheetId="40" hidden="1">{"BOP_TAB",#N/A,FALSE,"N";"MIDTERM_TAB",#N/A,FALSE,"O";"FUND_CRED",#N/A,FALSE,"P";"DEBT_TAB1",#N/A,FALSE,"Q";"DEBT_TAB2",#N/A,FALSE,"Q";"FORFIN_TAB1",#N/A,FALSE,"R";"FORFIN_TAB2",#N/A,FALSE,"R";"BOP_ANALY",#N/A,FALSE,"U"}</definedName>
    <definedName name="рг_2" localSheetId="41" hidden="1">{"BOP_TAB",#N/A,FALSE,"N";"MIDTERM_TAB",#N/A,FALSE,"O";"FUND_CRED",#N/A,FALSE,"P";"DEBT_TAB1",#N/A,FALSE,"Q";"DEBT_TAB2",#N/A,FALSE,"Q";"FORFIN_TAB1",#N/A,FALSE,"R";"FORFIN_TAB2",#N/A,FALSE,"R";"BOP_ANALY",#N/A,FALSE,"U"}</definedName>
    <definedName name="рг_2" localSheetId="42" hidden="1">{"BOP_TAB",#N/A,FALSE,"N";"MIDTERM_TAB",#N/A,FALSE,"O";"FUND_CRED",#N/A,FALSE,"P";"DEBT_TAB1",#N/A,FALSE,"Q";"DEBT_TAB2",#N/A,FALSE,"Q";"FORFIN_TAB1",#N/A,FALSE,"R";"FORFIN_TAB2",#N/A,FALSE,"R";"BOP_ANALY",#N/A,FALSE,"U"}</definedName>
    <definedName name="рг_2" localSheetId="47" hidden="1">{"BOP_TAB",#N/A,FALSE,"N";"MIDTERM_TAB",#N/A,FALSE,"O";"FUND_CRED",#N/A,FALSE,"P";"DEBT_TAB1",#N/A,FALSE,"Q";"DEBT_TAB2",#N/A,FALSE,"Q";"FORFIN_TAB1",#N/A,FALSE,"R";"FORFIN_TAB2",#N/A,FALSE,"R";"BOP_ANALY",#N/A,FALSE,"U"}</definedName>
    <definedName name="рг_2" localSheetId="53" hidden="1">{"BOP_TAB",#N/A,FALSE,"N";"MIDTERM_TAB",#N/A,FALSE,"O";"FUND_CRED",#N/A,FALSE,"P";"DEBT_TAB1",#N/A,FALSE,"Q";"DEBT_TAB2",#N/A,FALSE,"Q";"FORFIN_TAB1",#N/A,FALSE,"R";"FORFIN_TAB2",#N/A,FALSE,"R";"BOP_ANALY",#N/A,FALSE,"U"}</definedName>
    <definedName name="рг_2" localSheetId="81" hidden="1">{"BOP_TAB",#N/A,FALSE,"N";"MIDTERM_TAB",#N/A,FALSE,"O";"FUND_CRED",#N/A,FALSE,"P";"DEBT_TAB1",#N/A,FALSE,"Q";"DEBT_TAB2",#N/A,FALSE,"Q";"FORFIN_TAB1",#N/A,FALSE,"R";"FORFIN_TAB2",#N/A,FALSE,"R";"BOP_ANALY",#N/A,FALSE,"U"}</definedName>
    <definedName name="рг_2" localSheetId="96" hidden="1">{"BOP_TAB",#N/A,FALSE,"N";"MIDTERM_TAB",#N/A,FALSE,"O";"FUND_CRED",#N/A,FALSE,"P";"DEBT_TAB1",#N/A,FALSE,"Q";"DEBT_TAB2",#N/A,FALSE,"Q";"FORFIN_TAB1",#N/A,FALSE,"R";"FORFIN_TAB2",#N/A,FALSE,"R";"BOP_ANALY",#N/A,FALSE,"U"}</definedName>
    <definedName name="рг_2" localSheetId="100" hidden="1">{"BOP_TAB",#N/A,FALSE,"N";"MIDTERM_TAB",#N/A,FALSE,"O";"FUND_CRED",#N/A,FALSE,"P";"DEBT_TAB1",#N/A,FALSE,"Q";"DEBT_TAB2",#N/A,FALSE,"Q";"FORFIN_TAB1",#N/A,FALSE,"R";"FORFIN_TAB2",#N/A,FALSE,"R";"BOP_ANALY",#N/A,FALSE,"U"}</definedName>
    <definedName name="рг_2" localSheetId="103" hidden="1">{"BOP_TAB",#N/A,FALSE,"N";"MIDTERM_TAB",#N/A,FALSE,"O";"FUND_CRED",#N/A,FALSE,"P";"DEBT_TAB1",#N/A,FALSE,"Q";"DEBT_TAB2",#N/A,FALSE,"Q";"FORFIN_TAB1",#N/A,FALSE,"R";"FORFIN_TAB2",#N/A,FALSE,"R";"BOP_ANALY",#N/A,FALSE,"U"}</definedName>
    <definedName name="рг_2" localSheetId="74"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35" hidden="1">{#N/A,#N/A,FALSE,"Лист4"}</definedName>
    <definedName name="рор" localSheetId="36" hidden="1">{#N/A,#N/A,FALSE,"Лист4"}</definedName>
    <definedName name="рор" localSheetId="37" hidden="1">{#N/A,#N/A,FALSE,"Лист4"}</definedName>
    <definedName name="рор" localSheetId="38" hidden="1">{#N/A,#N/A,FALSE,"Лист4"}</definedName>
    <definedName name="рор" localSheetId="39" hidden="1">{#N/A,#N/A,FALSE,"Лист4"}</definedName>
    <definedName name="рор" localSheetId="40" hidden="1">{#N/A,#N/A,FALSE,"Лист4"}</definedName>
    <definedName name="рор" localSheetId="41" hidden="1">{#N/A,#N/A,FALSE,"Лист4"}</definedName>
    <definedName name="рор" localSheetId="42" hidden="1">{#N/A,#N/A,FALSE,"Лист4"}</definedName>
    <definedName name="рор" localSheetId="47" hidden="1">{#N/A,#N/A,FALSE,"Лист4"}</definedName>
    <definedName name="рор" localSheetId="53" hidden="1">{#N/A,#N/A,FALSE,"Лист4"}</definedName>
    <definedName name="рор" localSheetId="84" hidden="1">{#N/A,#N/A,FALSE,"Лист4"}</definedName>
    <definedName name="рор" localSheetId="85" hidden="1">{#N/A,#N/A,FALSE,"Лист4"}</definedName>
    <definedName name="рор" localSheetId="76" hidden="1">{#N/A,#N/A,FALSE,"Лист4"}</definedName>
    <definedName name="рор" localSheetId="80" hidden="1">{#N/A,#N/A,FALSE,"Лист4"}</definedName>
    <definedName name="рор" localSheetId="81" hidden="1">{#N/A,#N/A,FALSE,"Лист4"}</definedName>
    <definedName name="рор" localSheetId="82" hidden="1">{#N/A,#N/A,FALSE,"Лист4"}</definedName>
    <definedName name="рор" localSheetId="83" hidden="1">{#N/A,#N/A,FALSE,"Лист4"}</definedName>
    <definedName name="рор" localSheetId="86" hidden="1">{#N/A,#N/A,FALSE,"Лист4"}</definedName>
    <definedName name="рор" localSheetId="95" hidden="1">{#N/A,#N/A,FALSE,"Лист4"}</definedName>
    <definedName name="рор" localSheetId="96" hidden="1">{#N/A,#N/A,FALSE,"Лист4"}</definedName>
    <definedName name="рор" localSheetId="100" hidden="1">{#N/A,#N/A,FALSE,"Лист4"}</definedName>
    <definedName name="рор" localSheetId="102" hidden="1">{#N/A,#N/A,FALSE,"Лист4"}</definedName>
    <definedName name="рор" localSheetId="103" hidden="1">{#N/A,#N/A,FALSE,"Лист4"}</definedName>
    <definedName name="рор" localSheetId="104" hidden="1">{#N/A,#N/A,FALSE,"Лист4"}</definedName>
    <definedName name="рор" localSheetId="105" hidden="1">{#N/A,#N/A,FALSE,"Лист4"}</definedName>
    <definedName name="рор" localSheetId="18" hidden="1">{#N/A,#N/A,FALSE,"Лист4"}</definedName>
    <definedName name="рор" localSheetId="19" hidden="1">{#N/A,#N/A,FALSE,"Лист4"}</definedName>
    <definedName name="рор" localSheetId="74" hidden="1">{#N/A,#N/A,FALSE,"Лист4"}</definedName>
    <definedName name="рор" hidden="1">{#N/A,#N/A,FALSE,"Лист4"}</definedName>
    <definedName name="роро" localSheetId="1" hidden="1">{#N/A,#N/A,FALSE,"Лист4"}</definedName>
    <definedName name="роро" localSheetId="35" hidden="1">{#N/A,#N/A,FALSE,"Лист4"}</definedName>
    <definedName name="роро" localSheetId="36" hidden="1">{#N/A,#N/A,FALSE,"Лист4"}</definedName>
    <definedName name="роро" localSheetId="37" hidden="1">{#N/A,#N/A,FALSE,"Лист4"}</definedName>
    <definedName name="роро" localSheetId="38" hidden="1">{#N/A,#N/A,FALSE,"Лист4"}</definedName>
    <definedName name="роро" localSheetId="39" hidden="1">{#N/A,#N/A,FALSE,"Лист4"}</definedName>
    <definedName name="роро" localSheetId="40" hidden="1">{#N/A,#N/A,FALSE,"Лист4"}</definedName>
    <definedName name="роро" localSheetId="41" hidden="1">{#N/A,#N/A,FALSE,"Лист4"}</definedName>
    <definedName name="роро" localSheetId="42" hidden="1">{#N/A,#N/A,FALSE,"Лист4"}</definedName>
    <definedName name="роро" localSheetId="47" hidden="1">{#N/A,#N/A,FALSE,"Лист4"}</definedName>
    <definedName name="роро" localSheetId="53" hidden="1">{#N/A,#N/A,FALSE,"Лист4"}</definedName>
    <definedName name="роро" localSheetId="84" hidden="1">{#N/A,#N/A,FALSE,"Лист4"}</definedName>
    <definedName name="роро" localSheetId="85" hidden="1">{#N/A,#N/A,FALSE,"Лист4"}</definedName>
    <definedName name="роро" localSheetId="76" hidden="1">{#N/A,#N/A,FALSE,"Лист4"}</definedName>
    <definedName name="роро" localSheetId="80" hidden="1">{#N/A,#N/A,FALSE,"Лист4"}</definedName>
    <definedName name="роро" localSheetId="81" hidden="1">{#N/A,#N/A,FALSE,"Лист4"}</definedName>
    <definedName name="роро" localSheetId="82" hidden="1">{#N/A,#N/A,FALSE,"Лист4"}</definedName>
    <definedName name="роро" localSheetId="83" hidden="1">{#N/A,#N/A,FALSE,"Лист4"}</definedName>
    <definedName name="роро" localSheetId="86" hidden="1">{#N/A,#N/A,FALSE,"Лист4"}</definedName>
    <definedName name="роро" localSheetId="95" hidden="1">{#N/A,#N/A,FALSE,"Лист4"}</definedName>
    <definedName name="роро" localSheetId="96" hidden="1">{#N/A,#N/A,FALSE,"Лист4"}</definedName>
    <definedName name="роро" localSheetId="100" hidden="1">{#N/A,#N/A,FALSE,"Лист4"}</definedName>
    <definedName name="роро" localSheetId="102" hidden="1">{#N/A,#N/A,FALSE,"Лист4"}</definedName>
    <definedName name="роро" localSheetId="103" hidden="1">{#N/A,#N/A,FALSE,"Лист4"}</definedName>
    <definedName name="роро" localSheetId="104" hidden="1">{#N/A,#N/A,FALSE,"Лист4"}</definedName>
    <definedName name="роро" localSheetId="105" hidden="1">{#N/A,#N/A,FALSE,"Лист4"}</definedName>
    <definedName name="роро" localSheetId="18" hidden="1">{#N/A,#N/A,FALSE,"Лист4"}</definedName>
    <definedName name="роро" localSheetId="19" hidden="1">{#N/A,#N/A,FALSE,"Лист4"}</definedName>
    <definedName name="роро" localSheetId="74" hidden="1">{#N/A,#N/A,FALSE,"Лист4"}</definedName>
    <definedName name="роро" hidden="1">{#N/A,#N/A,FALSE,"Лист4"}</definedName>
    <definedName name="росія" localSheetId="1" hidden="1">{#N/A,#N/A,FALSE,"I";#N/A,#N/A,FALSE,"J";#N/A,#N/A,FALSE,"K";#N/A,#N/A,FALSE,"L";#N/A,#N/A,FALSE,"M";#N/A,#N/A,FALSE,"N";#N/A,#N/A,FALSE,"O"}</definedName>
    <definedName name="росія" localSheetId="2" hidden="1">{#N/A,#N/A,FALSE,"I";#N/A,#N/A,FALSE,"J";#N/A,#N/A,FALSE,"K";#N/A,#N/A,FALSE,"L";#N/A,#N/A,FALSE,"M";#N/A,#N/A,FALSE,"N";#N/A,#N/A,FALSE,"O"}</definedName>
    <definedName name="росія" localSheetId="35" hidden="1">{#N/A,#N/A,FALSE,"I";#N/A,#N/A,FALSE,"J";#N/A,#N/A,FALSE,"K";#N/A,#N/A,FALSE,"L";#N/A,#N/A,FALSE,"M";#N/A,#N/A,FALSE,"N";#N/A,#N/A,FALSE,"O"}</definedName>
    <definedName name="росія" localSheetId="36" hidden="1">{#N/A,#N/A,FALSE,"I";#N/A,#N/A,FALSE,"J";#N/A,#N/A,FALSE,"K";#N/A,#N/A,FALSE,"L";#N/A,#N/A,FALSE,"M";#N/A,#N/A,FALSE,"N";#N/A,#N/A,FALSE,"O"}</definedName>
    <definedName name="росія" localSheetId="37" hidden="1">{#N/A,#N/A,FALSE,"I";#N/A,#N/A,FALSE,"J";#N/A,#N/A,FALSE,"K";#N/A,#N/A,FALSE,"L";#N/A,#N/A,FALSE,"M";#N/A,#N/A,FALSE,"N";#N/A,#N/A,FALSE,"O"}</definedName>
    <definedName name="росія" localSheetId="38" hidden="1">{#N/A,#N/A,FALSE,"I";#N/A,#N/A,FALSE,"J";#N/A,#N/A,FALSE,"K";#N/A,#N/A,FALSE,"L";#N/A,#N/A,FALSE,"M";#N/A,#N/A,FALSE,"N";#N/A,#N/A,FALSE,"O"}</definedName>
    <definedName name="росія" localSheetId="39" hidden="1">{#N/A,#N/A,FALSE,"I";#N/A,#N/A,FALSE,"J";#N/A,#N/A,FALSE,"K";#N/A,#N/A,FALSE,"L";#N/A,#N/A,FALSE,"M";#N/A,#N/A,FALSE,"N";#N/A,#N/A,FALSE,"O"}</definedName>
    <definedName name="росія" localSheetId="40" hidden="1">{#N/A,#N/A,FALSE,"I";#N/A,#N/A,FALSE,"J";#N/A,#N/A,FALSE,"K";#N/A,#N/A,FALSE,"L";#N/A,#N/A,FALSE,"M";#N/A,#N/A,FALSE,"N";#N/A,#N/A,FALSE,"O"}</definedName>
    <definedName name="росія" localSheetId="41" hidden="1">{#N/A,#N/A,FALSE,"I";#N/A,#N/A,FALSE,"J";#N/A,#N/A,FALSE,"K";#N/A,#N/A,FALSE,"L";#N/A,#N/A,FALSE,"M";#N/A,#N/A,FALSE,"N";#N/A,#N/A,FALSE,"O"}</definedName>
    <definedName name="росія" localSheetId="42" hidden="1">{#N/A,#N/A,FALSE,"I";#N/A,#N/A,FALSE,"J";#N/A,#N/A,FALSE,"K";#N/A,#N/A,FALSE,"L";#N/A,#N/A,FALSE,"M";#N/A,#N/A,FALSE,"N";#N/A,#N/A,FALSE,"O"}</definedName>
    <definedName name="росія" localSheetId="47" hidden="1">{#N/A,#N/A,FALSE,"I";#N/A,#N/A,FALSE,"J";#N/A,#N/A,FALSE,"K";#N/A,#N/A,FALSE,"L";#N/A,#N/A,FALSE,"M";#N/A,#N/A,FALSE,"N";#N/A,#N/A,FALSE,"O"}</definedName>
    <definedName name="росія" localSheetId="53" hidden="1">{#N/A,#N/A,FALSE,"I";#N/A,#N/A,FALSE,"J";#N/A,#N/A,FALSE,"K";#N/A,#N/A,FALSE,"L";#N/A,#N/A,FALSE,"M";#N/A,#N/A,FALSE,"N";#N/A,#N/A,FALSE,"O"}</definedName>
    <definedName name="росія" localSheetId="56" hidden="1">{#N/A,#N/A,FALSE,"I";#N/A,#N/A,FALSE,"J";#N/A,#N/A,FALSE,"K";#N/A,#N/A,FALSE,"L";#N/A,#N/A,FALSE,"M";#N/A,#N/A,FALSE,"N";#N/A,#N/A,FALSE,"O"}</definedName>
    <definedName name="росія" localSheetId="57" hidden="1">{#N/A,#N/A,FALSE,"I";#N/A,#N/A,FALSE,"J";#N/A,#N/A,FALSE,"K";#N/A,#N/A,FALSE,"L";#N/A,#N/A,FALSE,"M";#N/A,#N/A,FALSE,"N";#N/A,#N/A,FALSE,"O"}</definedName>
    <definedName name="росія" localSheetId="58" hidden="1">{#N/A,#N/A,FALSE,"I";#N/A,#N/A,FALSE,"J";#N/A,#N/A,FALSE,"K";#N/A,#N/A,FALSE,"L";#N/A,#N/A,FALSE,"M";#N/A,#N/A,FALSE,"N";#N/A,#N/A,FALSE,"O"}</definedName>
    <definedName name="росія" localSheetId="61" hidden="1">{#N/A,#N/A,FALSE,"I";#N/A,#N/A,FALSE,"J";#N/A,#N/A,FALSE,"K";#N/A,#N/A,FALSE,"L";#N/A,#N/A,FALSE,"M";#N/A,#N/A,FALSE,"N";#N/A,#N/A,FALSE,"O"}</definedName>
    <definedName name="росія" localSheetId="62" hidden="1">{#N/A,#N/A,FALSE,"I";#N/A,#N/A,FALSE,"J";#N/A,#N/A,FALSE,"K";#N/A,#N/A,FALSE,"L";#N/A,#N/A,FALSE,"M";#N/A,#N/A,FALSE,"N";#N/A,#N/A,FALSE,"O"}</definedName>
    <definedName name="росія" localSheetId="63" hidden="1">{#N/A,#N/A,FALSE,"I";#N/A,#N/A,FALSE,"J";#N/A,#N/A,FALSE,"K";#N/A,#N/A,FALSE,"L";#N/A,#N/A,FALSE,"M";#N/A,#N/A,FALSE,"N";#N/A,#N/A,FALSE,"O"}</definedName>
    <definedName name="росія" localSheetId="84" hidden="1">{#N/A,#N/A,FALSE,"I";#N/A,#N/A,FALSE,"J";#N/A,#N/A,FALSE,"K";#N/A,#N/A,FALSE,"L";#N/A,#N/A,FALSE,"M";#N/A,#N/A,FALSE,"N";#N/A,#N/A,FALSE,"O"}</definedName>
    <definedName name="росія" localSheetId="76" hidden="1">{#N/A,#N/A,FALSE,"I";#N/A,#N/A,FALSE,"J";#N/A,#N/A,FALSE,"K";#N/A,#N/A,FALSE,"L";#N/A,#N/A,FALSE,"M";#N/A,#N/A,FALSE,"N";#N/A,#N/A,FALSE,"O"}</definedName>
    <definedName name="росія" localSheetId="80" hidden="1">{#N/A,#N/A,FALSE,"I";#N/A,#N/A,FALSE,"J";#N/A,#N/A,FALSE,"K";#N/A,#N/A,FALSE,"L";#N/A,#N/A,FALSE,"M";#N/A,#N/A,FALSE,"N";#N/A,#N/A,FALSE,"O"}</definedName>
    <definedName name="росія" localSheetId="81" hidden="1">{#N/A,#N/A,FALSE,"I";#N/A,#N/A,FALSE,"J";#N/A,#N/A,FALSE,"K";#N/A,#N/A,FALSE,"L";#N/A,#N/A,FALSE,"M";#N/A,#N/A,FALSE,"N";#N/A,#N/A,FALSE,"O"}</definedName>
    <definedName name="росія" localSheetId="82" hidden="1">{#N/A,#N/A,FALSE,"I";#N/A,#N/A,FALSE,"J";#N/A,#N/A,FALSE,"K";#N/A,#N/A,FALSE,"L";#N/A,#N/A,FALSE,"M";#N/A,#N/A,FALSE,"N";#N/A,#N/A,FALSE,"O"}</definedName>
    <definedName name="росія" localSheetId="83" hidden="1">{#N/A,#N/A,FALSE,"I";#N/A,#N/A,FALSE,"J";#N/A,#N/A,FALSE,"K";#N/A,#N/A,FALSE,"L";#N/A,#N/A,FALSE,"M";#N/A,#N/A,FALSE,"N";#N/A,#N/A,FALSE,"O"}</definedName>
    <definedName name="росія" localSheetId="86" hidden="1">{#N/A,#N/A,FALSE,"I";#N/A,#N/A,FALSE,"J";#N/A,#N/A,FALSE,"K";#N/A,#N/A,FALSE,"L";#N/A,#N/A,FALSE,"M";#N/A,#N/A,FALSE,"N";#N/A,#N/A,FALSE,"O"}</definedName>
    <definedName name="росія" localSheetId="95" hidden="1">{#N/A,#N/A,FALSE,"I";#N/A,#N/A,FALSE,"J";#N/A,#N/A,FALSE,"K";#N/A,#N/A,FALSE,"L";#N/A,#N/A,FALSE,"M";#N/A,#N/A,FALSE,"N";#N/A,#N/A,FALSE,"O"}</definedName>
    <definedName name="росія" localSheetId="96" hidden="1">{#N/A,#N/A,FALSE,"I";#N/A,#N/A,FALSE,"J";#N/A,#N/A,FALSE,"K";#N/A,#N/A,FALSE,"L";#N/A,#N/A,FALSE,"M";#N/A,#N/A,FALSE,"N";#N/A,#N/A,FALSE,"O"}</definedName>
    <definedName name="росія" localSheetId="100" hidden="1">{#N/A,#N/A,FALSE,"I";#N/A,#N/A,FALSE,"J";#N/A,#N/A,FALSE,"K";#N/A,#N/A,FALSE,"L";#N/A,#N/A,FALSE,"M";#N/A,#N/A,FALSE,"N";#N/A,#N/A,FALSE,"O"}</definedName>
    <definedName name="росія" localSheetId="102" hidden="1">{#N/A,#N/A,FALSE,"I";#N/A,#N/A,FALSE,"J";#N/A,#N/A,FALSE,"K";#N/A,#N/A,FALSE,"L";#N/A,#N/A,FALSE,"M";#N/A,#N/A,FALSE,"N";#N/A,#N/A,FALSE,"O"}</definedName>
    <definedName name="росія" localSheetId="103" hidden="1">{#N/A,#N/A,FALSE,"I";#N/A,#N/A,FALSE,"J";#N/A,#N/A,FALSE,"K";#N/A,#N/A,FALSE,"L";#N/A,#N/A,FALSE,"M";#N/A,#N/A,FALSE,"N";#N/A,#N/A,FALSE,"O"}</definedName>
    <definedName name="росія" localSheetId="104" hidden="1">{#N/A,#N/A,FALSE,"I";#N/A,#N/A,FALSE,"J";#N/A,#N/A,FALSE,"K";#N/A,#N/A,FALSE,"L";#N/A,#N/A,FALSE,"M";#N/A,#N/A,FALSE,"N";#N/A,#N/A,FALSE,"O"}</definedName>
    <definedName name="росія" localSheetId="18" hidden="1">{#N/A,#N/A,FALSE,"I";#N/A,#N/A,FALSE,"J";#N/A,#N/A,FALSE,"K";#N/A,#N/A,FALSE,"L";#N/A,#N/A,FALSE,"M";#N/A,#N/A,FALSE,"N";#N/A,#N/A,FALSE,"O"}</definedName>
    <definedName name="росія" localSheetId="19" hidden="1">{#N/A,#N/A,FALSE,"I";#N/A,#N/A,FALSE,"J";#N/A,#N/A,FALSE,"K";#N/A,#N/A,FALSE,"L";#N/A,#N/A,FALSE,"M";#N/A,#N/A,FALSE,"N";#N/A,#N/A,FALSE,"O"}</definedName>
    <definedName name="росія" localSheetId="74"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35" hidden="1">{#N/A,#N/A,FALSE,"I";#N/A,#N/A,FALSE,"J";#N/A,#N/A,FALSE,"K";#N/A,#N/A,FALSE,"L";#N/A,#N/A,FALSE,"M";#N/A,#N/A,FALSE,"N";#N/A,#N/A,FALSE,"O"}</definedName>
    <definedName name="росія_1" localSheetId="36" hidden="1">{#N/A,#N/A,FALSE,"I";#N/A,#N/A,FALSE,"J";#N/A,#N/A,FALSE,"K";#N/A,#N/A,FALSE,"L";#N/A,#N/A,FALSE,"M";#N/A,#N/A,FALSE,"N";#N/A,#N/A,FALSE,"O"}</definedName>
    <definedName name="росія_1" localSheetId="37" hidden="1">{#N/A,#N/A,FALSE,"I";#N/A,#N/A,FALSE,"J";#N/A,#N/A,FALSE,"K";#N/A,#N/A,FALSE,"L";#N/A,#N/A,FALSE,"M";#N/A,#N/A,FALSE,"N";#N/A,#N/A,FALSE,"O"}</definedName>
    <definedName name="росія_1" localSheetId="38" hidden="1">{#N/A,#N/A,FALSE,"I";#N/A,#N/A,FALSE,"J";#N/A,#N/A,FALSE,"K";#N/A,#N/A,FALSE,"L";#N/A,#N/A,FALSE,"M";#N/A,#N/A,FALSE,"N";#N/A,#N/A,FALSE,"O"}</definedName>
    <definedName name="росія_1" localSheetId="39" hidden="1">{#N/A,#N/A,FALSE,"I";#N/A,#N/A,FALSE,"J";#N/A,#N/A,FALSE,"K";#N/A,#N/A,FALSE,"L";#N/A,#N/A,FALSE,"M";#N/A,#N/A,FALSE,"N";#N/A,#N/A,FALSE,"O"}</definedName>
    <definedName name="росія_1" localSheetId="40" hidden="1">{#N/A,#N/A,FALSE,"I";#N/A,#N/A,FALSE,"J";#N/A,#N/A,FALSE,"K";#N/A,#N/A,FALSE,"L";#N/A,#N/A,FALSE,"M";#N/A,#N/A,FALSE,"N";#N/A,#N/A,FALSE,"O"}</definedName>
    <definedName name="росія_1" localSheetId="41" hidden="1">{#N/A,#N/A,FALSE,"I";#N/A,#N/A,FALSE,"J";#N/A,#N/A,FALSE,"K";#N/A,#N/A,FALSE,"L";#N/A,#N/A,FALSE,"M";#N/A,#N/A,FALSE,"N";#N/A,#N/A,FALSE,"O"}</definedName>
    <definedName name="росія_1" localSheetId="42" hidden="1">{#N/A,#N/A,FALSE,"I";#N/A,#N/A,FALSE,"J";#N/A,#N/A,FALSE,"K";#N/A,#N/A,FALSE,"L";#N/A,#N/A,FALSE,"M";#N/A,#N/A,FALSE,"N";#N/A,#N/A,FALSE,"O"}</definedName>
    <definedName name="росія_1" localSheetId="47" hidden="1">{#N/A,#N/A,FALSE,"I";#N/A,#N/A,FALSE,"J";#N/A,#N/A,FALSE,"K";#N/A,#N/A,FALSE,"L";#N/A,#N/A,FALSE,"M";#N/A,#N/A,FALSE,"N";#N/A,#N/A,FALSE,"O"}</definedName>
    <definedName name="росія_1" localSheetId="53" hidden="1">{#N/A,#N/A,FALSE,"I";#N/A,#N/A,FALSE,"J";#N/A,#N/A,FALSE,"K";#N/A,#N/A,FALSE,"L";#N/A,#N/A,FALSE,"M";#N/A,#N/A,FALSE,"N";#N/A,#N/A,FALSE,"O"}</definedName>
    <definedName name="росія_1" localSheetId="81" hidden="1">{#N/A,#N/A,FALSE,"I";#N/A,#N/A,FALSE,"J";#N/A,#N/A,FALSE,"K";#N/A,#N/A,FALSE,"L";#N/A,#N/A,FALSE,"M";#N/A,#N/A,FALSE,"N";#N/A,#N/A,FALSE,"O"}</definedName>
    <definedName name="росія_1" localSheetId="96" hidden="1">{#N/A,#N/A,FALSE,"I";#N/A,#N/A,FALSE,"J";#N/A,#N/A,FALSE,"K";#N/A,#N/A,FALSE,"L";#N/A,#N/A,FALSE,"M";#N/A,#N/A,FALSE,"N";#N/A,#N/A,FALSE,"O"}</definedName>
    <definedName name="росія_1" localSheetId="100" hidden="1">{#N/A,#N/A,FALSE,"I";#N/A,#N/A,FALSE,"J";#N/A,#N/A,FALSE,"K";#N/A,#N/A,FALSE,"L";#N/A,#N/A,FALSE,"M";#N/A,#N/A,FALSE,"N";#N/A,#N/A,FALSE,"O"}</definedName>
    <definedName name="росія_1" localSheetId="103" hidden="1">{#N/A,#N/A,FALSE,"I";#N/A,#N/A,FALSE,"J";#N/A,#N/A,FALSE,"K";#N/A,#N/A,FALSE,"L";#N/A,#N/A,FALSE,"M";#N/A,#N/A,FALSE,"N";#N/A,#N/A,FALSE,"O"}</definedName>
    <definedName name="росія_1" localSheetId="74"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35" hidden="1">{#N/A,#N/A,FALSE,"I";#N/A,#N/A,FALSE,"J";#N/A,#N/A,FALSE,"K";#N/A,#N/A,FALSE,"L";#N/A,#N/A,FALSE,"M";#N/A,#N/A,FALSE,"N";#N/A,#N/A,FALSE,"O"}</definedName>
    <definedName name="росія_2" localSheetId="36" hidden="1">{#N/A,#N/A,FALSE,"I";#N/A,#N/A,FALSE,"J";#N/A,#N/A,FALSE,"K";#N/A,#N/A,FALSE,"L";#N/A,#N/A,FALSE,"M";#N/A,#N/A,FALSE,"N";#N/A,#N/A,FALSE,"O"}</definedName>
    <definedName name="росія_2" localSheetId="37" hidden="1">{#N/A,#N/A,FALSE,"I";#N/A,#N/A,FALSE,"J";#N/A,#N/A,FALSE,"K";#N/A,#N/A,FALSE,"L";#N/A,#N/A,FALSE,"M";#N/A,#N/A,FALSE,"N";#N/A,#N/A,FALSE,"O"}</definedName>
    <definedName name="росія_2" localSheetId="38" hidden="1">{#N/A,#N/A,FALSE,"I";#N/A,#N/A,FALSE,"J";#N/A,#N/A,FALSE,"K";#N/A,#N/A,FALSE,"L";#N/A,#N/A,FALSE,"M";#N/A,#N/A,FALSE,"N";#N/A,#N/A,FALSE,"O"}</definedName>
    <definedName name="росія_2" localSheetId="39" hidden="1">{#N/A,#N/A,FALSE,"I";#N/A,#N/A,FALSE,"J";#N/A,#N/A,FALSE,"K";#N/A,#N/A,FALSE,"L";#N/A,#N/A,FALSE,"M";#N/A,#N/A,FALSE,"N";#N/A,#N/A,FALSE,"O"}</definedName>
    <definedName name="росія_2" localSheetId="40" hidden="1">{#N/A,#N/A,FALSE,"I";#N/A,#N/A,FALSE,"J";#N/A,#N/A,FALSE,"K";#N/A,#N/A,FALSE,"L";#N/A,#N/A,FALSE,"M";#N/A,#N/A,FALSE,"N";#N/A,#N/A,FALSE,"O"}</definedName>
    <definedName name="росія_2" localSheetId="41" hidden="1">{#N/A,#N/A,FALSE,"I";#N/A,#N/A,FALSE,"J";#N/A,#N/A,FALSE,"K";#N/A,#N/A,FALSE,"L";#N/A,#N/A,FALSE,"M";#N/A,#N/A,FALSE,"N";#N/A,#N/A,FALSE,"O"}</definedName>
    <definedName name="росія_2" localSheetId="42" hidden="1">{#N/A,#N/A,FALSE,"I";#N/A,#N/A,FALSE,"J";#N/A,#N/A,FALSE,"K";#N/A,#N/A,FALSE,"L";#N/A,#N/A,FALSE,"M";#N/A,#N/A,FALSE,"N";#N/A,#N/A,FALSE,"O"}</definedName>
    <definedName name="росія_2" localSheetId="47" hidden="1">{#N/A,#N/A,FALSE,"I";#N/A,#N/A,FALSE,"J";#N/A,#N/A,FALSE,"K";#N/A,#N/A,FALSE,"L";#N/A,#N/A,FALSE,"M";#N/A,#N/A,FALSE,"N";#N/A,#N/A,FALSE,"O"}</definedName>
    <definedName name="росія_2" localSheetId="53" hidden="1">{#N/A,#N/A,FALSE,"I";#N/A,#N/A,FALSE,"J";#N/A,#N/A,FALSE,"K";#N/A,#N/A,FALSE,"L";#N/A,#N/A,FALSE,"M";#N/A,#N/A,FALSE,"N";#N/A,#N/A,FALSE,"O"}</definedName>
    <definedName name="росія_2" localSheetId="81" hidden="1">{#N/A,#N/A,FALSE,"I";#N/A,#N/A,FALSE,"J";#N/A,#N/A,FALSE,"K";#N/A,#N/A,FALSE,"L";#N/A,#N/A,FALSE,"M";#N/A,#N/A,FALSE,"N";#N/A,#N/A,FALSE,"O"}</definedName>
    <definedName name="росія_2" localSheetId="96" hidden="1">{#N/A,#N/A,FALSE,"I";#N/A,#N/A,FALSE,"J";#N/A,#N/A,FALSE,"K";#N/A,#N/A,FALSE,"L";#N/A,#N/A,FALSE,"M";#N/A,#N/A,FALSE,"N";#N/A,#N/A,FALSE,"O"}</definedName>
    <definedName name="росія_2" localSheetId="100" hidden="1">{#N/A,#N/A,FALSE,"I";#N/A,#N/A,FALSE,"J";#N/A,#N/A,FALSE,"K";#N/A,#N/A,FALSE,"L";#N/A,#N/A,FALSE,"M";#N/A,#N/A,FALSE,"N";#N/A,#N/A,FALSE,"O"}</definedName>
    <definedName name="росія_2" localSheetId="103" hidden="1">{#N/A,#N/A,FALSE,"I";#N/A,#N/A,FALSE,"J";#N/A,#N/A,FALSE,"K";#N/A,#N/A,FALSE,"L";#N/A,#N/A,FALSE,"M";#N/A,#N/A,FALSE,"N";#N/A,#N/A,FALSE,"O"}</definedName>
    <definedName name="росія_2" localSheetId="74"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2" hidden="1">{"MONA",#N/A,FALSE,"S"}</definedName>
    <definedName name="ррпеак" localSheetId="35" hidden="1">{"MONA",#N/A,FALSE,"S"}</definedName>
    <definedName name="ррпеак" localSheetId="36" hidden="1">{"MONA",#N/A,FALSE,"S"}</definedName>
    <definedName name="ррпеак" localSheetId="37" hidden="1">{"MONA",#N/A,FALSE,"S"}</definedName>
    <definedName name="ррпеак" localSheetId="38" hidden="1">{"MONA",#N/A,FALSE,"S"}</definedName>
    <definedName name="ррпеак" localSheetId="39" hidden="1">{"MONA",#N/A,FALSE,"S"}</definedName>
    <definedName name="ррпеак" localSheetId="40" hidden="1">{"MONA",#N/A,FALSE,"S"}</definedName>
    <definedName name="ррпеак" localSheetId="41" hidden="1">{"MONA",#N/A,FALSE,"S"}</definedName>
    <definedName name="ррпеак" localSheetId="42" hidden="1">{"MONA",#N/A,FALSE,"S"}</definedName>
    <definedName name="ррпеак" localSheetId="47" hidden="1">{"MONA",#N/A,FALSE,"S"}</definedName>
    <definedName name="ррпеак" localSheetId="53" hidden="1">{"MONA",#N/A,FALSE,"S"}</definedName>
    <definedName name="ррпеак" localSheetId="54" hidden="1">{"MONA",#N/A,FALSE,"S"}</definedName>
    <definedName name="ррпеак" localSheetId="55" hidden="1">{"MONA",#N/A,FALSE,"S"}</definedName>
    <definedName name="ррпеак" localSheetId="56" hidden="1">{"MONA",#N/A,FALSE,"S"}</definedName>
    <definedName name="ррпеак" localSheetId="57" hidden="1">{"MONA",#N/A,FALSE,"S"}</definedName>
    <definedName name="ррпеак" localSheetId="58" hidden="1">{"MONA",#N/A,FALSE,"S"}</definedName>
    <definedName name="ррпеак" localSheetId="59" hidden="1">{"MONA",#N/A,FALSE,"S"}</definedName>
    <definedName name="ррпеак" localSheetId="61" hidden="1">{"MONA",#N/A,FALSE,"S"}</definedName>
    <definedName name="ррпеак" localSheetId="62" hidden="1">{"MONA",#N/A,FALSE,"S"}</definedName>
    <definedName name="ррпеак" localSheetId="63" hidden="1">{"MONA",#N/A,FALSE,"S"}</definedName>
    <definedName name="ррпеак" localSheetId="84" hidden="1">{"MONA",#N/A,FALSE,"S"}</definedName>
    <definedName name="ррпеак" localSheetId="85" hidden="1">{"MONA",#N/A,FALSE,"S"}</definedName>
    <definedName name="ррпеак" localSheetId="76" hidden="1">{"MONA",#N/A,FALSE,"S"}</definedName>
    <definedName name="ррпеак" localSheetId="80" hidden="1">{"MONA",#N/A,FALSE,"S"}</definedName>
    <definedName name="ррпеак" localSheetId="81" hidden="1">{"MONA",#N/A,FALSE,"S"}</definedName>
    <definedName name="ррпеак" localSheetId="82" hidden="1">{"MONA",#N/A,FALSE,"S"}</definedName>
    <definedName name="ррпеак" localSheetId="83" hidden="1">{"MONA",#N/A,FALSE,"S"}</definedName>
    <definedName name="ррпеак" localSheetId="86" hidden="1">{"MONA",#N/A,FALSE,"S"}</definedName>
    <definedName name="ррпеак" localSheetId="95" hidden="1">{"MONA",#N/A,FALSE,"S"}</definedName>
    <definedName name="ррпеак" localSheetId="96" hidden="1">{"MONA",#N/A,FALSE,"S"}</definedName>
    <definedName name="ррпеак" localSheetId="100" hidden="1">{"MONA",#N/A,FALSE,"S"}</definedName>
    <definedName name="ррпеак" localSheetId="102" hidden="1">{"MONA",#N/A,FALSE,"S"}</definedName>
    <definedName name="ррпеак" localSheetId="103" hidden="1">{"MONA",#N/A,FALSE,"S"}</definedName>
    <definedName name="ррпеак" localSheetId="104" hidden="1">{"MONA",#N/A,FALSE,"S"}</definedName>
    <definedName name="ррпеак" localSheetId="105" hidden="1">{"MONA",#N/A,FALSE,"S"}</definedName>
    <definedName name="ррпеак" localSheetId="18" hidden="1">{"MONA",#N/A,FALSE,"S"}</definedName>
    <definedName name="ррпеак" localSheetId="19" hidden="1">{"MONA",#N/A,FALSE,"S"}</definedName>
    <definedName name="ррпеак" localSheetId="74" hidden="1">{"MONA",#N/A,FALSE,"S"}</definedName>
    <definedName name="ррпеак" hidden="1">{"MONA",#N/A,FALSE,"S"}</definedName>
    <definedName name="ррпеак_1" localSheetId="1" hidden="1">{"MONA",#N/A,FALSE,"S"}</definedName>
    <definedName name="ррпеак_1" localSheetId="35" hidden="1">{"MONA",#N/A,FALSE,"S"}</definedName>
    <definedName name="ррпеак_1" localSheetId="36" hidden="1">{"MONA",#N/A,FALSE,"S"}</definedName>
    <definedName name="ррпеак_1" localSheetId="37" hidden="1">{"MONA",#N/A,FALSE,"S"}</definedName>
    <definedName name="ррпеак_1" localSheetId="38" hidden="1">{"MONA",#N/A,FALSE,"S"}</definedName>
    <definedName name="ррпеак_1" localSheetId="39" hidden="1">{"MONA",#N/A,FALSE,"S"}</definedName>
    <definedName name="ррпеак_1" localSheetId="40" hidden="1">{"MONA",#N/A,FALSE,"S"}</definedName>
    <definedName name="ррпеак_1" localSheetId="41" hidden="1">{"MONA",#N/A,FALSE,"S"}</definedName>
    <definedName name="ррпеак_1" localSheetId="42" hidden="1">{"MONA",#N/A,FALSE,"S"}</definedName>
    <definedName name="ррпеак_1" localSheetId="47" hidden="1">{"MONA",#N/A,FALSE,"S"}</definedName>
    <definedName name="ррпеак_1" localSheetId="53" hidden="1">{"MONA",#N/A,FALSE,"S"}</definedName>
    <definedName name="ррпеак_1" localSheetId="81" hidden="1">{"MONA",#N/A,FALSE,"S"}</definedName>
    <definedName name="ррпеак_1" localSheetId="96" hidden="1">{"MONA",#N/A,FALSE,"S"}</definedName>
    <definedName name="ррпеак_1" localSheetId="100" hidden="1">{"MONA",#N/A,FALSE,"S"}</definedName>
    <definedName name="ррпеак_1" localSheetId="103" hidden="1">{"MONA",#N/A,FALSE,"S"}</definedName>
    <definedName name="ррпеак_1" localSheetId="74" hidden="1">{"MONA",#N/A,FALSE,"S"}</definedName>
    <definedName name="ррпеак_1" hidden="1">{"MONA",#N/A,FALSE,"S"}</definedName>
    <definedName name="ррпеак_2" localSheetId="1" hidden="1">{"MONA",#N/A,FALSE,"S"}</definedName>
    <definedName name="ррпеак_2" localSheetId="35" hidden="1">{"MONA",#N/A,FALSE,"S"}</definedName>
    <definedName name="ррпеак_2" localSheetId="36" hidden="1">{"MONA",#N/A,FALSE,"S"}</definedName>
    <definedName name="ррпеак_2" localSheetId="37" hidden="1">{"MONA",#N/A,FALSE,"S"}</definedName>
    <definedName name="ррпеак_2" localSheetId="38" hidden="1">{"MONA",#N/A,FALSE,"S"}</definedName>
    <definedName name="ррпеак_2" localSheetId="39" hidden="1">{"MONA",#N/A,FALSE,"S"}</definedName>
    <definedName name="ррпеак_2" localSheetId="40" hidden="1">{"MONA",#N/A,FALSE,"S"}</definedName>
    <definedName name="ррпеак_2" localSheetId="41" hidden="1">{"MONA",#N/A,FALSE,"S"}</definedName>
    <definedName name="ррпеак_2" localSheetId="42" hidden="1">{"MONA",#N/A,FALSE,"S"}</definedName>
    <definedName name="ррпеак_2" localSheetId="47" hidden="1">{"MONA",#N/A,FALSE,"S"}</definedName>
    <definedName name="ррпеак_2" localSheetId="53" hidden="1">{"MONA",#N/A,FALSE,"S"}</definedName>
    <definedName name="ррпеак_2" localSheetId="81" hidden="1">{"MONA",#N/A,FALSE,"S"}</definedName>
    <definedName name="ррпеак_2" localSheetId="96" hidden="1">{"MONA",#N/A,FALSE,"S"}</definedName>
    <definedName name="ррпеак_2" localSheetId="100" hidden="1">{"MONA",#N/A,FALSE,"S"}</definedName>
    <definedName name="ррпеак_2" localSheetId="103" hidden="1">{"MONA",#N/A,FALSE,"S"}</definedName>
    <definedName name="ррпеак_2" localSheetId="74" hidden="1">{"MONA",#N/A,FALSE,"S"}</definedName>
    <definedName name="ррпеак_2" hidden="1">{"MONA",#N/A,FALSE,"S"}</definedName>
    <definedName name="рррр" localSheetId="1" hidden="1">{#N/A,#N/A,FALSE,"Лист4"}</definedName>
    <definedName name="рррр" localSheetId="35" hidden="1">{#N/A,#N/A,FALSE,"Лист4"}</definedName>
    <definedName name="рррр" localSheetId="36" hidden="1">{#N/A,#N/A,FALSE,"Лист4"}</definedName>
    <definedName name="рррр" localSheetId="37" hidden="1">{#N/A,#N/A,FALSE,"Лист4"}</definedName>
    <definedName name="рррр" localSheetId="38" hidden="1">{#N/A,#N/A,FALSE,"Лист4"}</definedName>
    <definedName name="рррр" localSheetId="39" hidden="1">{#N/A,#N/A,FALSE,"Лист4"}</definedName>
    <definedName name="рррр" localSheetId="40" hidden="1">{#N/A,#N/A,FALSE,"Лист4"}</definedName>
    <definedName name="рррр" localSheetId="41" hidden="1">{#N/A,#N/A,FALSE,"Лист4"}</definedName>
    <definedName name="рррр" localSheetId="42" hidden="1">{#N/A,#N/A,FALSE,"Лист4"}</definedName>
    <definedName name="рррр" localSheetId="47" hidden="1">{#N/A,#N/A,FALSE,"Лист4"}</definedName>
    <definedName name="рррр" localSheetId="53" hidden="1">{#N/A,#N/A,FALSE,"Лист4"}</definedName>
    <definedName name="рррр" localSheetId="84" hidden="1">{#N/A,#N/A,FALSE,"Лист4"}</definedName>
    <definedName name="рррр" localSheetId="85" hidden="1">{#N/A,#N/A,FALSE,"Лист4"}</definedName>
    <definedName name="рррр" localSheetId="76" hidden="1">{#N/A,#N/A,FALSE,"Лист4"}</definedName>
    <definedName name="рррр" localSheetId="80" hidden="1">{#N/A,#N/A,FALSE,"Лист4"}</definedName>
    <definedName name="рррр" localSheetId="81" hidden="1">{#N/A,#N/A,FALSE,"Лист4"}</definedName>
    <definedName name="рррр" localSheetId="82" hidden="1">{#N/A,#N/A,FALSE,"Лист4"}</definedName>
    <definedName name="рррр" localSheetId="83" hidden="1">{#N/A,#N/A,FALSE,"Лист4"}</definedName>
    <definedName name="рррр" localSheetId="86" hidden="1">{#N/A,#N/A,FALSE,"Лист4"}</definedName>
    <definedName name="рррр" localSheetId="95" hidden="1">{#N/A,#N/A,FALSE,"Лист4"}</definedName>
    <definedName name="рррр" localSheetId="96" hidden="1">{#N/A,#N/A,FALSE,"Лист4"}</definedName>
    <definedName name="рррр" localSheetId="100" hidden="1">{#N/A,#N/A,FALSE,"Лист4"}</definedName>
    <definedName name="рррр" localSheetId="102" hidden="1">{#N/A,#N/A,FALSE,"Лист4"}</definedName>
    <definedName name="рррр" localSheetId="103" hidden="1">{#N/A,#N/A,FALSE,"Лист4"}</definedName>
    <definedName name="рррр" localSheetId="104" hidden="1">{#N/A,#N/A,FALSE,"Лист4"}</definedName>
    <definedName name="рррр" localSheetId="105" hidden="1">{#N/A,#N/A,FALSE,"Лист4"}</definedName>
    <definedName name="рррр" localSheetId="18" hidden="1">{#N/A,#N/A,FALSE,"Лист4"}</definedName>
    <definedName name="рррр" localSheetId="19" hidden="1">{#N/A,#N/A,FALSE,"Лист4"}</definedName>
    <definedName name="рррр" localSheetId="74"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35" hidden="1">{#N/A,#N/A,FALSE,"SimInp1";#N/A,#N/A,FALSE,"SimInp2";#N/A,#N/A,FALSE,"SimOut1";#N/A,#N/A,FALSE,"SimOut2";#N/A,#N/A,FALSE,"SimOut3";#N/A,#N/A,FALSE,"SimOut4";#N/A,#N/A,FALSE,"SimOut5"}</definedName>
    <definedName name="рррррр" localSheetId="36" hidden="1">{#N/A,#N/A,FALSE,"SimInp1";#N/A,#N/A,FALSE,"SimInp2";#N/A,#N/A,FALSE,"SimOut1";#N/A,#N/A,FALSE,"SimOut2";#N/A,#N/A,FALSE,"SimOut3";#N/A,#N/A,FALSE,"SimOut4";#N/A,#N/A,FALSE,"SimOut5"}</definedName>
    <definedName name="рррррр" localSheetId="37" hidden="1">{#N/A,#N/A,FALSE,"SimInp1";#N/A,#N/A,FALSE,"SimInp2";#N/A,#N/A,FALSE,"SimOut1";#N/A,#N/A,FALSE,"SimOut2";#N/A,#N/A,FALSE,"SimOut3";#N/A,#N/A,FALSE,"SimOut4";#N/A,#N/A,FALSE,"SimOut5"}</definedName>
    <definedName name="рррррр" localSheetId="38" hidden="1">{#N/A,#N/A,FALSE,"SimInp1";#N/A,#N/A,FALSE,"SimInp2";#N/A,#N/A,FALSE,"SimOut1";#N/A,#N/A,FALSE,"SimOut2";#N/A,#N/A,FALSE,"SimOut3";#N/A,#N/A,FALSE,"SimOut4";#N/A,#N/A,FALSE,"SimOut5"}</definedName>
    <definedName name="рррррр" localSheetId="39" hidden="1">{#N/A,#N/A,FALSE,"SimInp1";#N/A,#N/A,FALSE,"SimInp2";#N/A,#N/A,FALSE,"SimOut1";#N/A,#N/A,FALSE,"SimOut2";#N/A,#N/A,FALSE,"SimOut3";#N/A,#N/A,FALSE,"SimOut4";#N/A,#N/A,FALSE,"SimOut5"}</definedName>
    <definedName name="рррррр" localSheetId="40" hidden="1">{#N/A,#N/A,FALSE,"SimInp1";#N/A,#N/A,FALSE,"SimInp2";#N/A,#N/A,FALSE,"SimOut1";#N/A,#N/A,FALSE,"SimOut2";#N/A,#N/A,FALSE,"SimOut3";#N/A,#N/A,FALSE,"SimOut4";#N/A,#N/A,FALSE,"SimOut5"}</definedName>
    <definedName name="рррррр" localSheetId="41" hidden="1">{#N/A,#N/A,FALSE,"SimInp1";#N/A,#N/A,FALSE,"SimInp2";#N/A,#N/A,FALSE,"SimOut1";#N/A,#N/A,FALSE,"SimOut2";#N/A,#N/A,FALSE,"SimOut3";#N/A,#N/A,FALSE,"SimOut4";#N/A,#N/A,FALSE,"SimOut5"}</definedName>
    <definedName name="рррррр" localSheetId="42" hidden="1">{#N/A,#N/A,FALSE,"SimInp1";#N/A,#N/A,FALSE,"SimInp2";#N/A,#N/A,FALSE,"SimOut1";#N/A,#N/A,FALSE,"SimOut2";#N/A,#N/A,FALSE,"SimOut3";#N/A,#N/A,FALSE,"SimOut4";#N/A,#N/A,FALSE,"SimOut5"}</definedName>
    <definedName name="рррррр" localSheetId="47" hidden="1">{#N/A,#N/A,FALSE,"SimInp1";#N/A,#N/A,FALSE,"SimInp2";#N/A,#N/A,FALSE,"SimOut1";#N/A,#N/A,FALSE,"SimOut2";#N/A,#N/A,FALSE,"SimOut3";#N/A,#N/A,FALSE,"SimOut4";#N/A,#N/A,FALSE,"SimOut5"}</definedName>
    <definedName name="рррррр" localSheetId="53" hidden="1">{#N/A,#N/A,FALSE,"SimInp1";#N/A,#N/A,FALSE,"SimInp2";#N/A,#N/A,FALSE,"SimOut1";#N/A,#N/A,FALSE,"SimOut2";#N/A,#N/A,FALSE,"SimOut3";#N/A,#N/A,FALSE,"SimOut4";#N/A,#N/A,FALSE,"SimOut5"}</definedName>
    <definedName name="рррррр" localSheetId="54" hidden="1">{#N/A,#N/A,FALSE,"SimInp1";#N/A,#N/A,FALSE,"SimInp2";#N/A,#N/A,FALSE,"SimOut1";#N/A,#N/A,FALSE,"SimOut2";#N/A,#N/A,FALSE,"SimOut3";#N/A,#N/A,FALSE,"SimOut4";#N/A,#N/A,FALSE,"SimOut5"}</definedName>
    <definedName name="рррррр" localSheetId="55" hidden="1">{#N/A,#N/A,FALSE,"SimInp1";#N/A,#N/A,FALSE,"SimInp2";#N/A,#N/A,FALSE,"SimOut1";#N/A,#N/A,FALSE,"SimOut2";#N/A,#N/A,FALSE,"SimOut3";#N/A,#N/A,FALSE,"SimOut4";#N/A,#N/A,FALSE,"SimOut5"}</definedName>
    <definedName name="рррррр" localSheetId="56" hidden="1">{#N/A,#N/A,FALSE,"SimInp1";#N/A,#N/A,FALSE,"SimInp2";#N/A,#N/A,FALSE,"SimOut1";#N/A,#N/A,FALSE,"SimOut2";#N/A,#N/A,FALSE,"SimOut3";#N/A,#N/A,FALSE,"SimOut4";#N/A,#N/A,FALSE,"SimOut5"}</definedName>
    <definedName name="рррррр" localSheetId="57" hidden="1">{#N/A,#N/A,FALSE,"SimInp1";#N/A,#N/A,FALSE,"SimInp2";#N/A,#N/A,FALSE,"SimOut1";#N/A,#N/A,FALSE,"SimOut2";#N/A,#N/A,FALSE,"SimOut3";#N/A,#N/A,FALSE,"SimOut4";#N/A,#N/A,FALSE,"SimOut5"}</definedName>
    <definedName name="рррррр" localSheetId="58" hidden="1">{#N/A,#N/A,FALSE,"SimInp1";#N/A,#N/A,FALSE,"SimInp2";#N/A,#N/A,FALSE,"SimOut1";#N/A,#N/A,FALSE,"SimOut2";#N/A,#N/A,FALSE,"SimOut3";#N/A,#N/A,FALSE,"SimOut4";#N/A,#N/A,FALSE,"SimOut5"}</definedName>
    <definedName name="рррррр" localSheetId="59" hidden="1">{#N/A,#N/A,FALSE,"SimInp1";#N/A,#N/A,FALSE,"SimInp2";#N/A,#N/A,FALSE,"SimOut1";#N/A,#N/A,FALSE,"SimOut2";#N/A,#N/A,FALSE,"SimOut3";#N/A,#N/A,FALSE,"SimOut4";#N/A,#N/A,FALSE,"SimOut5"}</definedName>
    <definedName name="рррррр" localSheetId="61" hidden="1">{#N/A,#N/A,FALSE,"SimInp1";#N/A,#N/A,FALSE,"SimInp2";#N/A,#N/A,FALSE,"SimOut1";#N/A,#N/A,FALSE,"SimOut2";#N/A,#N/A,FALSE,"SimOut3";#N/A,#N/A,FALSE,"SimOut4";#N/A,#N/A,FALSE,"SimOut5"}</definedName>
    <definedName name="рррррр" localSheetId="62" hidden="1">{#N/A,#N/A,FALSE,"SimInp1";#N/A,#N/A,FALSE,"SimInp2";#N/A,#N/A,FALSE,"SimOut1";#N/A,#N/A,FALSE,"SimOut2";#N/A,#N/A,FALSE,"SimOut3";#N/A,#N/A,FALSE,"SimOut4";#N/A,#N/A,FALSE,"SimOut5"}</definedName>
    <definedName name="рррррр" localSheetId="63" hidden="1">{#N/A,#N/A,FALSE,"SimInp1";#N/A,#N/A,FALSE,"SimInp2";#N/A,#N/A,FALSE,"SimOut1";#N/A,#N/A,FALSE,"SimOut2";#N/A,#N/A,FALSE,"SimOut3";#N/A,#N/A,FALSE,"SimOut4";#N/A,#N/A,FALSE,"SimOut5"}</definedName>
    <definedName name="рррррр" localSheetId="84" hidden="1">{#N/A,#N/A,FALSE,"SimInp1";#N/A,#N/A,FALSE,"SimInp2";#N/A,#N/A,FALSE,"SimOut1";#N/A,#N/A,FALSE,"SimOut2";#N/A,#N/A,FALSE,"SimOut3";#N/A,#N/A,FALSE,"SimOut4";#N/A,#N/A,FALSE,"SimOut5"}</definedName>
    <definedName name="рррррр" localSheetId="85" hidden="1">{#N/A,#N/A,FALSE,"SimInp1";#N/A,#N/A,FALSE,"SimInp2";#N/A,#N/A,FALSE,"SimOut1";#N/A,#N/A,FALSE,"SimOut2";#N/A,#N/A,FALSE,"SimOut3";#N/A,#N/A,FALSE,"SimOut4";#N/A,#N/A,FALSE,"SimOut5"}</definedName>
    <definedName name="рррррр" localSheetId="76" hidden="1">{#N/A,#N/A,FALSE,"SimInp1";#N/A,#N/A,FALSE,"SimInp2";#N/A,#N/A,FALSE,"SimOut1";#N/A,#N/A,FALSE,"SimOut2";#N/A,#N/A,FALSE,"SimOut3";#N/A,#N/A,FALSE,"SimOut4";#N/A,#N/A,FALSE,"SimOut5"}</definedName>
    <definedName name="рррррр" localSheetId="80" hidden="1">{#N/A,#N/A,FALSE,"SimInp1";#N/A,#N/A,FALSE,"SimInp2";#N/A,#N/A,FALSE,"SimOut1";#N/A,#N/A,FALSE,"SimOut2";#N/A,#N/A,FALSE,"SimOut3";#N/A,#N/A,FALSE,"SimOut4";#N/A,#N/A,FALSE,"SimOut5"}</definedName>
    <definedName name="рррррр" localSheetId="81" hidden="1">{#N/A,#N/A,FALSE,"SimInp1";#N/A,#N/A,FALSE,"SimInp2";#N/A,#N/A,FALSE,"SimOut1";#N/A,#N/A,FALSE,"SimOut2";#N/A,#N/A,FALSE,"SimOut3";#N/A,#N/A,FALSE,"SimOut4";#N/A,#N/A,FALSE,"SimOut5"}</definedName>
    <definedName name="рррррр" localSheetId="82" hidden="1">{#N/A,#N/A,FALSE,"SimInp1";#N/A,#N/A,FALSE,"SimInp2";#N/A,#N/A,FALSE,"SimOut1";#N/A,#N/A,FALSE,"SimOut2";#N/A,#N/A,FALSE,"SimOut3";#N/A,#N/A,FALSE,"SimOut4";#N/A,#N/A,FALSE,"SimOut5"}</definedName>
    <definedName name="рррррр" localSheetId="83" hidden="1">{#N/A,#N/A,FALSE,"SimInp1";#N/A,#N/A,FALSE,"SimInp2";#N/A,#N/A,FALSE,"SimOut1";#N/A,#N/A,FALSE,"SimOut2";#N/A,#N/A,FALSE,"SimOut3";#N/A,#N/A,FALSE,"SimOut4";#N/A,#N/A,FALSE,"SimOut5"}</definedName>
    <definedName name="рррррр" localSheetId="86" hidden="1">{#N/A,#N/A,FALSE,"SimInp1";#N/A,#N/A,FALSE,"SimInp2";#N/A,#N/A,FALSE,"SimOut1";#N/A,#N/A,FALSE,"SimOut2";#N/A,#N/A,FALSE,"SimOut3";#N/A,#N/A,FALSE,"SimOut4";#N/A,#N/A,FALSE,"SimOut5"}</definedName>
    <definedName name="рррррр" localSheetId="95" hidden="1">{#N/A,#N/A,FALSE,"SimInp1";#N/A,#N/A,FALSE,"SimInp2";#N/A,#N/A,FALSE,"SimOut1";#N/A,#N/A,FALSE,"SimOut2";#N/A,#N/A,FALSE,"SimOut3";#N/A,#N/A,FALSE,"SimOut4";#N/A,#N/A,FALSE,"SimOut5"}</definedName>
    <definedName name="рррррр" localSheetId="96" hidden="1">{#N/A,#N/A,FALSE,"SimInp1";#N/A,#N/A,FALSE,"SimInp2";#N/A,#N/A,FALSE,"SimOut1";#N/A,#N/A,FALSE,"SimOut2";#N/A,#N/A,FALSE,"SimOut3";#N/A,#N/A,FALSE,"SimOut4";#N/A,#N/A,FALSE,"SimOut5"}</definedName>
    <definedName name="рррррр" localSheetId="100" hidden="1">{#N/A,#N/A,FALSE,"SimInp1";#N/A,#N/A,FALSE,"SimInp2";#N/A,#N/A,FALSE,"SimOut1";#N/A,#N/A,FALSE,"SimOut2";#N/A,#N/A,FALSE,"SimOut3";#N/A,#N/A,FALSE,"SimOut4";#N/A,#N/A,FALSE,"SimOut5"}</definedName>
    <definedName name="рррррр" localSheetId="102" hidden="1">{#N/A,#N/A,FALSE,"SimInp1";#N/A,#N/A,FALSE,"SimInp2";#N/A,#N/A,FALSE,"SimOut1";#N/A,#N/A,FALSE,"SimOut2";#N/A,#N/A,FALSE,"SimOut3";#N/A,#N/A,FALSE,"SimOut4";#N/A,#N/A,FALSE,"SimOut5"}</definedName>
    <definedName name="рррррр" localSheetId="103" hidden="1">{#N/A,#N/A,FALSE,"SimInp1";#N/A,#N/A,FALSE,"SimInp2";#N/A,#N/A,FALSE,"SimOut1";#N/A,#N/A,FALSE,"SimOut2";#N/A,#N/A,FALSE,"SimOut3";#N/A,#N/A,FALSE,"SimOut4";#N/A,#N/A,FALSE,"SimOut5"}</definedName>
    <definedName name="рррррр" localSheetId="104" hidden="1">{#N/A,#N/A,FALSE,"SimInp1";#N/A,#N/A,FALSE,"SimInp2";#N/A,#N/A,FALSE,"SimOut1";#N/A,#N/A,FALSE,"SimOut2";#N/A,#N/A,FALSE,"SimOut3";#N/A,#N/A,FALSE,"SimOut4";#N/A,#N/A,FALSE,"SimOut5"}</definedName>
    <definedName name="рррррр" localSheetId="105" hidden="1">{#N/A,#N/A,FALSE,"SimInp1";#N/A,#N/A,FALSE,"SimInp2";#N/A,#N/A,FALSE,"SimOut1";#N/A,#N/A,FALSE,"SimOut2";#N/A,#N/A,FALSE,"SimOut3";#N/A,#N/A,FALSE,"SimOut4";#N/A,#N/A,FALSE,"SimOut5"}</definedName>
    <definedName name="рррррр" localSheetId="18" hidden="1">{#N/A,#N/A,FALSE,"SimInp1";#N/A,#N/A,FALSE,"SimInp2";#N/A,#N/A,FALSE,"SimOut1";#N/A,#N/A,FALSE,"SimOut2";#N/A,#N/A,FALSE,"SimOut3";#N/A,#N/A,FALSE,"SimOut4";#N/A,#N/A,FALSE,"SimOut5"}</definedName>
    <definedName name="рррррр" localSheetId="19" hidden="1">{#N/A,#N/A,FALSE,"SimInp1";#N/A,#N/A,FALSE,"SimInp2";#N/A,#N/A,FALSE,"SimOut1";#N/A,#N/A,FALSE,"SimOut2";#N/A,#N/A,FALSE,"SimOut3";#N/A,#N/A,FALSE,"SimOut4";#N/A,#N/A,FALSE,"SimOut5"}</definedName>
    <definedName name="рррррр" localSheetId="7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35" hidden="1">{#N/A,#N/A,FALSE,"SimInp1";#N/A,#N/A,FALSE,"SimInp2";#N/A,#N/A,FALSE,"SimOut1";#N/A,#N/A,FALSE,"SimOut2";#N/A,#N/A,FALSE,"SimOut3";#N/A,#N/A,FALSE,"SimOut4";#N/A,#N/A,FALSE,"SimOut5"}</definedName>
    <definedName name="рррррр_1" localSheetId="36" hidden="1">{#N/A,#N/A,FALSE,"SimInp1";#N/A,#N/A,FALSE,"SimInp2";#N/A,#N/A,FALSE,"SimOut1";#N/A,#N/A,FALSE,"SimOut2";#N/A,#N/A,FALSE,"SimOut3";#N/A,#N/A,FALSE,"SimOut4";#N/A,#N/A,FALSE,"SimOut5"}</definedName>
    <definedName name="рррррр_1" localSheetId="37" hidden="1">{#N/A,#N/A,FALSE,"SimInp1";#N/A,#N/A,FALSE,"SimInp2";#N/A,#N/A,FALSE,"SimOut1";#N/A,#N/A,FALSE,"SimOut2";#N/A,#N/A,FALSE,"SimOut3";#N/A,#N/A,FALSE,"SimOut4";#N/A,#N/A,FALSE,"SimOut5"}</definedName>
    <definedName name="рррррр_1" localSheetId="38" hidden="1">{#N/A,#N/A,FALSE,"SimInp1";#N/A,#N/A,FALSE,"SimInp2";#N/A,#N/A,FALSE,"SimOut1";#N/A,#N/A,FALSE,"SimOut2";#N/A,#N/A,FALSE,"SimOut3";#N/A,#N/A,FALSE,"SimOut4";#N/A,#N/A,FALSE,"SimOut5"}</definedName>
    <definedName name="рррррр_1" localSheetId="39" hidden="1">{#N/A,#N/A,FALSE,"SimInp1";#N/A,#N/A,FALSE,"SimInp2";#N/A,#N/A,FALSE,"SimOut1";#N/A,#N/A,FALSE,"SimOut2";#N/A,#N/A,FALSE,"SimOut3";#N/A,#N/A,FALSE,"SimOut4";#N/A,#N/A,FALSE,"SimOut5"}</definedName>
    <definedName name="рррррр_1" localSheetId="40" hidden="1">{#N/A,#N/A,FALSE,"SimInp1";#N/A,#N/A,FALSE,"SimInp2";#N/A,#N/A,FALSE,"SimOut1";#N/A,#N/A,FALSE,"SimOut2";#N/A,#N/A,FALSE,"SimOut3";#N/A,#N/A,FALSE,"SimOut4";#N/A,#N/A,FALSE,"SimOut5"}</definedName>
    <definedName name="рррррр_1" localSheetId="41" hidden="1">{#N/A,#N/A,FALSE,"SimInp1";#N/A,#N/A,FALSE,"SimInp2";#N/A,#N/A,FALSE,"SimOut1";#N/A,#N/A,FALSE,"SimOut2";#N/A,#N/A,FALSE,"SimOut3";#N/A,#N/A,FALSE,"SimOut4";#N/A,#N/A,FALSE,"SimOut5"}</definedName>
    <definedName name="рррррр_1" localSheetId="42" hidden="1">{#N/A,#N/A,FALSE,"SimInp1";#N/A,#N/A,FALSE,"SimInp2";#N/A,#N/A,FALSE,"SimOut1";#N/A,#N/A,FALSE,"SimOut2";#N/A,#N/A,FALSE,"SimOut3";#N/A,#N/A,FALSE,"SimOut4";#N/A,#N/A,FALSE,"SimOut5"}</definedName>
    <definedName name="рррррр_1" localSheetId="47" hidden="1">{#N/A,#N/A,FALSE,"SimInp1";#N/A,#N/A,FALSE,"SimInp2";#N/A,#N/A,FALSE,"SimOut1";#N/A,#N/A,FALSE,"SimOut2";#N/A,#N/A,FALSE,"SimOut3";#N/A,#N/A,FALSE,"SimOut4";#N/A,#N/A,FALSE,"SimOut5"}</definedName>
    <definedName name="рррррр_1" localSheetId="53" hidden="1">{#N/A,#N/A,FALSE,"SimInp1";#N/A,#N/A,FALSE,"SimInp2";#N/A,#N/A,FALSE,"SimOut1";#N/A,#N/A,FALSE,"SimOut2";#N/A,#N/A,FALSE,"SimOut3";#N/A,#N/A,FALSE,"SimOut4";#N/A,#N/A,FALSE,"SimOut5"}</definedName>
    <definedName name="рррррр_1" localSheetId="81" hidden="1">{#N/A,#N/A,FALSE,"SimInp1";#N/A,#N/A,FALSE,"SimInp2";#N/A,#N/A,FALSE,"SimOut1";#N/A,#N/A,FALSE,"SimOut2";#N/A,#N/A,FALSE,"SimOut3";#N/A,#N/A,FALSE,"SimOut4";#N/A,#N/A,FALSE,"SimOut5"}</definedName>
    <definedName name="рррррр_1" localSheetId="96" hidden="1">{#N/A,#N/A,FALSE,"SimInp1";#N/A,#N/A,FALSE,"SimInp2";#N/A,#N/A,FALSE,"SimOut1";#N/A,#N/A,FALSE,"SimOut2";#N/A,#N/A,FALSE,"SimOut3";#N/A,#N/A,FALSE,"SimOut4";#N/A,#N/A,FALSE,"SimOut5"}</definedName>
    <definedName name="рррррр_1" localSheetId="100" hidden="1">{#N/A,#N/A,FALSE,"SimInp1";#N/A,#N/A,FALSE,"SimInp2";#N/A,#N/A,FALSE,"SimOut1";#N/A,#N/A,FALSE,"SimOut2";#N/A,#N/A,FALSE,"SimOut3";#N/A,#N/A,FALSE,"SimOut4";#N/A,#N/A,FALSE,"SimOut5"}</definedName>
    <definedName name="рррррр_1" localSheetId="103" hidden="1">{#N/A,#N/A,FALSE,"SimInp1";#N/A,#N/A,FALSE,"SimInp2";#N/A,#N/A,FALSE,"SimOut1";#N/A,#N/A,FALSE,"SimOut2";#N/A,#N/A,FALSE,"SimOut3";#N/A,#N/A,FALSE,"SimOut4";#N/A,#N/A,FALSE,"SimOut5"}</definedName>
    <definedName name="рррррр_1" localSheetId="74"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35" hidden="1">{#N/A,#N/A,FALSE,"SimInp1";#N/A,#N/A,FALSE,"SimInp2";#N/A,#N/A,FALSE,"SimOut1";#N/A,#N/A,FALSE,"SimOut2";#N/A,#N/A,FALSE,"SimOut3";#N/A,#N/A,FALSE,"SimOut4";#N/A,#N/A,FALSE,"SimOut5"}</definedName>
    <definedName name="рррррр_2" localSheetId="36" hidden="1">{#N/A,#N/A,FALSE,"SimInp1";#N/A,#N/A,FALSE,"SimInp2";#N/A,#N/A,FALSE,"SimOut1";#N/A,#N/A,FALSE,"SimOut2";#N/A,#N/A,FALSE,"SimOut3";#N/A,#N/A,FALSE,"SimOut4";#N/A,#N/A,FALSE,"SimOut5"}</definedName>
    <definedName name="рррррр_2" localSheetId="37" hidden="1">{#N/A,#N/A,FALSE,"SimInp1";#N/A,#N/A,FALSE,"SimInp2";#N/A,#N/A,FALSE,"SimOut1";#N/A,#N/A,FALSE,"SimOut2";#N/A,#N/A,FALSE,"SimOut3";#N/A,#N/A,FALSE,"SimOut4";#N/A,#N/A,FALSE,"SimOut5"}</definedName>
    <definedName name="рррррр_2" localSheetId="38" hidden="1">{#N/A,#N/A,FALSE,"SimInp1";#N/A,#N/A,FALSE,"SimInp2";#N/A,#N/A,FALSE,"SimOut1";#N/A,#N/A,FALSE,"SimOut2";#N/A,#N/A,FALSE,"SimOut3";#N/A,#N/A,FALSE,"SimOut4";#N/A,#N/A,FALSE,"SimOut5"}</definedName>
    <definedName name="рррррр_2" localSheetId="39" hidden="1">{#N/A,#N/A,FALSE,"SimInp1";#N/A,#N/A,FALSE,"SimInp2";#N/A,#N/A,FALSE,"SimOut1";#N/A,#N/A,FALSE,"SimOut2";#N/A,#N/A,FALSE,"SimOut3";#N/A,#N/A,FALSE,"SimOut4";#N/A,#N/A,FALSE,"SimOut5"}</definedName>
    <definedName name="рррррр_2" localSheetId="40" hidden="1">{#N/A,#N/A,FALSE,"SimInp1";#N/A,#N/A,FALSE,"SimInp2";#N/A,#N/A,FALSE,"SimOut1";#N/A,#N/A,FALSE,"SimOut2";#N/A,#N/A,FALSE,"SimOut3";#N/A,#N/A,FALSE,"SimOut4";#N/A,#N/A,FALSE,"SimOut5"}</definedName>
    <definedName name="рррррр_2" localSheetId="41" hidden="1">{#N/A,#N/A,FALSE,"SimInp1";#N/A,#N/A,FALSE,"SimInp2";#N/A,#N/A,FALSE,"SimOut1";#N/A,#N/A,FALSE,"SimOut2";#N/A,#N/A,FALSE,"SimOut3";#N/A,#N/A,FALSE,"SimOut4";#N/A,#N/A,FALSE,"SimOut5"}</definedName>
    <definedName name="рррррр_2" localSheetId="42" hidden="1">{#N/A,#N/A,FALSE,"SimInp1";#N/A,#N/A,FALSE,"SimInp2";#N/A,#N/A,FALSE,"SimOut1";#N/A,#N/A,FALSE,"SimOut2";#N/A,#N/A,FALSE,"SimOut3";#N/A,#N/A,FALSE,"SimOut4";#N/A,#N/A,FALSE,"SimOut5"}</definedName>
    <definedName name="рррррр_2" localSheetId="47" hidden="1">{#N/A,#N/A,FALSE,"SimInp1";#N/A,#N/A,FALSE,"SimInp2";#N/A,#N/A,FALSE,"SimOut1";#N/A,#N/A,FALSE,"SimOut2";#N/A,#N/A,FALSE,"SimOut3";#N/A,#N/A,FALSE,"SimOut4";#N/A,#N/A,FALSE,"SimOut5"}</definedName>
    <definedName name="рррррр_2" localSheetId="53" hidden="1">{#N/A,#N/A,FALSE,"SimInp1";#N/A,#N/A,FALSE,"SimInp2";#N/A,#N/A,FALSE,"SimOut1";#N/A,#N/A,FALSE,"SimOut2";#N/A,#N/A,FALSE,"SimOut3";#N/A,#N/A,FALSE,"SimOut4";#N/A,#N/A,FALSE,"SimOut5"}</definedName>
    <definedName name="рррррр_2" localSheetId="81" hidden="1">{#N/A,#N/A,FALSE,"SimInp1";#N/A,#N/A,FALSE,"SimInp2";#N/A,#N/A,FALSE,"SimOut1";#N/A,#N/A,FALSE,"SimOut2";#N/A,#N/A,FALSE,"SimOut3";#N/A,#N/A,FALSE,"SimOut4";#N/A,#N/A,FALSE,"SimOut5"}</definedName>
    <definedName name="рррррр_2" localSheetId="96" hidden="1">{#N/A,#N/A,FALSE,"SimInp1";#N/A,#N/A,FALSE,"SimInp2";#N/A,#N/A,FALSE,"SimOut1";#N/A,#N/A,FALSE,"SimOut2";#N/A,#N/A,FALSE,"SimOut3";#N/A,#N/A,FALSE,"SimOut4";#N/A,#N/A,FALSE,"SimOut5"}</definedName>
    <definedName name="рррррр_2" localSheetId="100" hidden="1">{#N/A,#N/A,FALSE,"SimInp1";#N/A,#N/A,FALSE,"SimInp2";#N/A,#N/A,FALSE,"SimOut1";#N/A,#N/A,FALSE,"SimOut2";#N/A,#N/A,FALSE,"SimOut3";#N/A,#N/A,FALSE,"SimOut4";#N/A,#N/A,FALSE,"SimOut5"}</definedName>
    <definedName name="рррррр_2" localSheetId="103" hidden="1">{#N/A,#N/A,FALSE,"SimInp1";#N/A,#N/A,FALSE,"SimInp2";#N/A,#N/A,FALSE,"SimOut1";#N/A,#N/A,FALSE,"SimOut2";#N/A,#N/A,FALSE,"SimOut3";#N/A,#N/A,FALSE,"SimOut4";#N/A,#N/A,FALSE,"SimOut5"}</definedName>
    <definedName name="рррррр_2" localSheetId="74"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35" hidden="1">{"MONA",#N/A,FALSE,"S"}</definedName>
    <definedName name="РРРРРРРРРРРРРРРРРРРРРРРРРРР" localSheetId="36" hidden="1">{"MONA",#N/A,FALSE,"S"}</definedName>
    <definedName name="РРРРРРРРРРРРРРРРРРРРРРРРРРР" localSheetId="37" hidden="1">{"MONA",#N/A,FALSE,"S"}</definedName>
    <definedName name="РРРРРРРРРРРРРРРРРРРРРРРРРРР" localSheetId="38" hidden="1">{"MONA",#N/A,FALSE,"S"}</definedName>
    <definedName name="РРРРРРРРРРРРРРРРРРРРРРРРРРР" localSheetId="39" hidden="1">{"MONA",#N/A,FALSE,"S"}</definedName>
    <definedName name="РРРРРРРРРРРРРРРРРРРРРРРРРРР" localSheetId="40" hidden="1">{"MONA",#N/A,FALSE,"S"}</definedName>
    <definedName name="РРРРРРРРРРРРРРРРРРРРРРРРРРР" localSheetId="41" hidden="1">{"MONA",#N/A,FALSE,"S"}</definedName>
    <definedName name="РРРРРРРРРРРРРРРРРРРРРРРРРРР" localSheetId="42" hidden="1">{"MONA",#N/A,FALSE,"S"}</definedName>
    <definedName name="РРРРРРРРРРРРРРРРРРРРРРРРРРР" localSheetId="47" hidden="1">{"MONA",#N/A,FALSE,"S"}</definedName>
    <definedName name="РРРРРРРРРРРРРРРРРРРРРРРРРРР" localSheetId="53" hidden="1">{"MONA",#N/A,FALSE,"S"}</definedName>
    <definedName name="РРРРРРРРРРРРРРРРРРРРРРРРРРР" localSheetId="81" hidden="1">{"MONA",#N/A,FALSE,"S"}</definedName>
    <definedName name="РРРРРРРРРРРРРРРРРРРРРРРРРРР" localSheetId="96" hidden="1">{"MONA",#N/A,FALSE,"S"}</definedName>
    <definedName name="РРРРРРРРРРРРРРРРРРРРРРРРРРР" localSheetId="100" hidden="1">{"MONA",#N/A,FALSE,"S"}</definedName>
    <definedName name="РРРРРРРРРРРРРРРРРРРРРРРРРРР" localSheetId="103" hidden="1">{"MONA",#N/A,FALSE,"S"}</definedName>
    <definedName name="РРРРРРРРРРРРРРРРРРРРРРРРРРР" localSheetId="74"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35" hidden="1">{"MONA",#N/A,FALSE,"S"}</definedName>
    <definedName name="РРРРРРРРРРРРРРРРРРРРРРРРРРР_1" localSheetId="36" hidden="1">{"MONA",#N/A,FALSE,"S"}</definedName>
    <definedName name="РРРРРРРРРРРРРРРРРРРРРРРРРРР_1" localSheetId="37" hidden="1">{"MONA",#N/A,FALSE,"S"}</definedName>
    <definedName name="РРРРРРРРРРРРРРРРРРРРРРРРРРР_1" localSheetId="38" hidden="1">{"MONA",#N/A,FALSE,"S"}</definedName>
    <definedName name="РРРРРРРРРРРРРРРРРРРРРРРРРРР_1" localSheetId="39" hidden="1">{"MONA",#N/A,FALSE,"S"}</definedName>
    <definedName name="РРРРРРРРРРРРРРРРРРРРРРРРРРР_1" localSheetId="40" hidden="1">{"MONA",#N/A,FALSE,"S"}</definedName>
    <definedName name="РРРРРРРРРРРРРРРРРРРРРРРРРРР_1" localSheetId="41" hidden="1">{"MONA",#N/A,FALSE,"S"}</definedName>
    <definedName name="РРРРРРРРРРРРРРРРРРРРРРРРРРР_1" localSheetId="42" hidden="1">{"MONA",#N/A,FALSE,"S"}</definedName>
    <definedName name="РРРРРРРРРРРРРРРРРРРРРРРРРРР_1" localSheetId="47" hidden="1">{"MONA",#N/A,FALSE,"S"}</definedName>
    <definedName name="РРРРРРРРРРРРРРРРРРРРРРРРРРР_1" localSheetId="53" hidden="1">{"MONA",#N/A,FALSE,"S"}</definedName>
    <definedName name="РРРРРРРРРРРРРРРРРРРРРРРРРРР_1" localSheetId="81" hidden="1">{"MONA",#N/A,FALSE,"S"}</definedName>
    <definedName name="РРРРРРРРРРРРРРРРРРРРРРРРРРР_1" localSheetId="96" hidden="1">{"MONA",#N/A,FALSE,"S"}</definedName>
    <definedName name="РРРРРРРРРРРРРРРРРРРРРРРРРРР_1" localSheetId="100" hidden="1">{"MONA",#N/A,FALSE,"S"}</definedName>
    <definedName name="РРРРРРРРРРРРРРРРРРРРРРРРРРР_1" localSheetId="103" hidden="1">{"MONA",#N/A,FALSE,"S"}</definedName>
    <definedName name="РРРРРРРРРРРРРРРРРРРРРРРРРРР_1" localSheetId="74"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35" hidden="1">{"MONA",#N/A,FALSE,"S"}</definedName>
    <definedName name="РРРРРРРРРРРРРРРРРРРРРРРРРРР_2" localSheetId="36" hidden="1">{"MONA",#N/A,FALSE,"S"}</definedName>
    <definedName name="РРРРРРРРРРРРРРРРРРРРРРРРРРР_2" localSheetId="37" hidden="1">{"MONA",#N/A,FALSE,"S"}</definedName>
    <definedName name="РРРРРРРРРРРРРРРРРРРРРРРРРРР_2" localSheetId="38" hidden="1">{"MONA",#N/A,FALSE,"S"}</definedName>
    <definedName name="РРРРРРРРРРРРРРРРРРРРРРРРРРР_2" localSheetId="39" hidden="1">{"MONA",#N/A,FALSE,"S"}</definedName>
    <definedName name="РРРРРРРРРРРРРРРРРРРРРРРРРРР_2" localSheetId="40" hidden="1">{"MONA",#N/A,FALSE,"S"}</definedName>
    <definedName name="РРРРРРРРРРРРРРРРРРРРРРРРРРР_2" localSheetId="41" hidden="1">{"MONA",#N/A,FALSE,"S"}</definedName>
    <definedName name="РРРРРРРРРРРРРРРРРРРРРРРРРРР_2" localSheetId="42" hidden="1">{"MONA",#N/A,FALSE,"S"}</definedName>
    <definedName name="РРРРРРРРРРРРРРРРРРРРРРРРРРР_2" localSheetId="47" hidden="1">{"MONA",#N/A,FALSE,"S"}</definedName>
    <definedName name="РРРРРРРРРРРРРРРРРРРРРРРРРРР_2" localSheetId="53" hidden="1">{"MONA",#N/A,FALSE,"S"}</definedName>
    <definedName name="РРРРРРРРРРРРРРРРРРРРРРРРРРР_2" localSheetId="81" hidden="1">{"MONA",#N/A,FALSE,"S"}</definedName>
    <definedName name="РРРРРРРРРРРРРРРРРРРРРРРРРРР_2" localSheetId="96" hidden="1">{"MONA",#N/A,FALSE,"S"}</definedName>
    <definedName name="РРРРРРРРРРРРРРРРРРРРРРРРРРР_2" localSheetId="100" hidden="1">{"MONA",#N/A,FALSE,"S"}</definedName>
    <definedName name="РРРРРРРРРРРРРРРРРРРРРРРРРРР_2" localSheetId="103" hidden="1">{"MONA",#N/A,FALSE,"S"}</definedName>
    <definedName name="РРРРРРРРРРРРРРРРРРРРРРРРРРР_2" localSheetId="74" hidden="1">{"MONA",#N/A,FALSE,"S"}</definedName>
    <definedName name="РРРРРРРРРРРРРРРРРРРРРРРРРРР_2" hidden="1">{"MONA",#N/A,FALSE,"S"}</definedName>
    <definedName name="сми" localSheetId="1" hidden="1">{#N/A,#N/A,FALSE,"Лист4"}</definedName>
    <definedName name="сми" localSheetId="35" hidden="1">{#N/A,#N/A,FALSE,"Лист4"}</definedName>
    <definedName name="сми" localSheetId="36" hidden="1">{#N/A,#N/A,FALSE,"Лист4"}</definedName>
    <definedName name="сми" localSheetId="37" hidden="1">{#N/A,#N/A,FALSE,"Лист4"}</definedName>
    <definedName name="сми" localSheetId="38" hidden="1">{#N/A,#N/A,FALSE,"Лист4"}</definedName>
    <definedName name="сми" localSheetId="39" hidden="1">{#N/A,#N/A,FALSE,"Лист4"}</definedName>
    <definedName name="сми" localSheetId="40" hidden="1">{#N/A,#N/A,FALSE,"Лист4"}</definedName>
    <definedName name="сми" localSheetId="41" hidden="1">{#N/A,#N/A,FALSE,"Лист4"}</definedName>
    <definedName name="сми" localSheetId="42" hidden="1">{#N/A,#N/A,FALSE,"Лист4"}</definedName>
    <definedName name="сми" localSheetId="47" hidden="1">{#N/A,#N/A,FALSE,"Лист4"}</definedName>
    <definedName name="сми" localSheetId="53" hidden="1">{#N/A,#N/A,FALSE,"Лист4"}</definedName>
    <definedName name="сми" localSheetId="84" hidden="1">{#N/A,#N/A,FALSE,"Лист4"}</definedName>
    <definedName name="сми" localSheetId="85" hidden="1">{#N/A,#N/A,FALSE,"Лист4"}</definedName>
    <definedName name="сми" localSheetId="76" hidden="1">{#N/A,#N/A,FALSE,"Лист4"}</definedName>
    <definedName name="сми" localSheetId="80" hidden="1">{#N/A,#N/A,FALSE,"Лист4"}</definedName>
    <definedName name="сми" localSheetId="81" hidden="1">{#N/A,#N/A,FALSE,"Лист4"}</definedName>
    <definedName name="сми" localSheetId="82" hidden="1">{#N/A,#N/A,FALSE,"Лист4"}</definedName>
    <definedName name="сми" localSheetId="83" hidden="1">{#N/A,#N/A,FALSE,"Лист4"}</definedName>
    <definedName name="сми" localSheetId="86" hidden="1">{#N/A,#N/A,FALSE,"Лист4"}</definedName>
    <definedName name="сми" localSheetId="95" hidden="1">{#N/A,#N/A,FALSE,"Лист4"}</definedName>
    <definedName name="сми" localSheetId="96" hidden="1">{#N/A,#N/A,FALSE,"Лист4"}</definedName>
    <definedName name="сми" localSheetId="100" hidden="1">{#N/A,#N/A,FALSE,"Лист4"}</definedName>
    <definedName name="сми" localSheetId="102" hidden="1">{#N/A,#N/A,FALSE,"Лист4"}</definedName>
    <definedName name="сми" localSheetId="103" hidden="1">{#N/A,#N/A,FALSE,"Лист4"}</definedName>
    <definedName name="сми" localSheetId="104" hidden="1">{#N/A,#N/A,FALSE,"Лист4"}</definedName>
    <definedName name="сми" localSheetId="105" hidden="1">{#N/A,#N/A,FALSE,"Лист4"}</definedName>
    <definedName name="сми" localSheetId="18" hidden="1">{#N/A,#N/A,FALSE,"Лист4"}</definedName>
    <definedName name="сми" localSheetId="19" hidden="1">{#N/A,#N/A,FALSE,"Лист4"}</definedName>
    <definedName name="сми" localSheetId="74" hidden="1">{#N/A,#N/A,FALSE,"Лист4"}</definedName>
    <definedName name="сми" hidden="1">{#N/A,#N/A,FALSE,"Лист4"}</definedName>
    <definedName name="сс" localSheetId="1" hidden="1">{#N/A,#N/A,FALSE,"Лист4"}</definedName>
    <definedName name="сс" localSheetId="35" hidden="1">{#N/A,#N/A,FALSE,"Лист4"}</definedName>
    <definedName name="сс" localSheetId="36" hidden="1">{#N/A,#N/A,FALSE,"Лист4"}</definedName>
    <definedName name="сс" localSheetId="37" hidden="1">{#N/A,#N/A,FALSE,"Лист4"}</definedName>
    <definedName name="сс" localSheetId="38" hidden="1">{#N/A,#N/A,FALSE,"Лист4"}</definedName>
    <definedName name="сс" localSheetId="39" hidden="1">{#N/A,#N/A,FALSE,"Лист4"}</definedName>
    <definedName name="сс" localSheetId="40" hidden="1">{#N/A,#N/A,FALSE,"Лист4"}</definedName>
    <definedName name="сс" localSheetId="41" hidden="1">{#N/A,#N/A,FALSE,"Лист4"}</definedName>
    <definedName name="сс" localSheetId="42" hidden="1">{#N/A,#N/A,FALSE,"Лист4"}</definedName>
    <definedName name="сс" localSheetId="47" hidden="1">{#N/A,#N/A,FALSE,"Лист4"}</definedName>
    <definedName name="сс" localSheetId="53" hidden="1">{#N/A,#N/A,FALSE,"Лист4"}</definedName>
    <definedName name="сс" localSheetId="84" hidden="1">{#N/A,#N/A,FALSE,"Лист4"}</definedName>
    <definedName name="сс" localSheetId="85" hidden="1">{#N/A,#N/A,FALSE,"Лист4"}</definedName>
    <definedName name="сс" localSheetId="76" hidden="1">{#N/A,#N/A,FALSE,"Лист4"}</definedName>
    <definedName name="сс" localSheetId="80" hidden="1">{#N/A,#N/A,FALSE,"Лист4"}</definedName>
    <definedName name="сс" localSheetId="81" hidden="1">{#N/A,#N/A,FALSE,"Лист4"}</definedName>
    <definedName name="сс" localSheetId="82" hidden="1">{#N/A,#N/A,FALSE,"Лист4"}</definedName>
    <definedName name="сс" localSheetId="83" hidden="1">{#N/A,#N/A,FALSE,"Лист4"}</definedName>
    <definedName name="сс" localSheetId="86" hidden="1">{#N/A,#N/A,FALSE,"Лист4"}</definedName>
    <definedName name="сс" localSheetId="95" hidden="1">{#N/A,#N/A,FALSE,"Лист4"}</definedName>
    <definedName name="сс" localSheetId="96" hidden="1">{#N/A,#N/A,FALSE,"Лист4"}</definedName>
    <definedName name="сс" localSheetId="100" hidden="1">{#N/A,#N/A,FALSE,"Лист4"}</definedName>
    <definedName name="сс" localSheetId="102" hidden="1">{#N/A,#N/A,FALSE,"Лист4"}</definedName>
    <definedName name="сс" localSheetId="103" hidden="1">{#N/A,#N/A,FALSE,"Лист4"}</definedName>
    <definedName name="сс" localSheetId="104" hidden="1">{#N/A,#N/A,FALSE,"Лист4"}</definedName>
    <definedName name="сс" localSheetId="105" hidden="1">{#N/A,#N/A,FALSE,"Лист4"}</definedName>
    <definedName name="сс" localSheetId="18" hidden="1">{#N/A,#N/A,FALSE,"Лист4"}</definedName>
    <definedName name="сс" localSheetId="19" hidden="1">{#N/A,#N/A,FALSE,"Лист4"}</definedName>
    <definedName name="сс" localSheetId="74" hidden="1">{#N/A,#N/A,FALSE,"Лист4"}</definedName>
    <definedName name="сс" hidden="1">{#N/A,#N/A,FALSE,"Лист4"}</definedName>
    <definedName name="стельм." localSheetId="1" hidden="1">{#N/A,#N/A,FALSE,"т17-1банки (2)"}</definedName>
    <definedName name="стельм." localSheetId="35" hidden="1">{#N/A,#N/A,FALSE,"т17-1банки (2)"}</definedName>
    <definedName name="стельм." localSheetId="36" hidden="1">{#N/A,#N/A,FALSE,"т17-1банки (2)"}</definedName>
    <definedName name="стельм." localSheetId="37" hidden="1">{#N/A,#N/A,FALSE,"т17-1банки (2)"}</definedName>
    <definedName name="стельм." localSheetId="38" hidden="1">{#N/A,#N/A,FALSE,"т17-1банки (2)"}</definedName>
    <definedName name="стельм." localSheetId="39" hidden="1">{#N/A,#N/A,FALSE,"т17-1банки (2)"}</definedName>
    <definedName name="стельм." localSheetId="40" hidden="1">{#N/A,#N/A,FALSE,"т17-1банки (2)"}</definedName>
    <definedName name="стельм." localSheetId="41" hidden="1">{#N/A,#N/A,FALSE,"т17-1банки (2)"}</definedName>
    <definedName name="стельм." localSheetId="42" hidden="1">{#N/A,#N/A,FALSE,"т17-1банки (2)"}</definedName>
    <definedName name="стельм." localSheetId="47" hidden="1">{#N/A,#N/A,FALSE,"т17-1банки (2)"}</definedName>
    <definedName name="стельм." localSheetId="53" hidden="1">{#N/A,#N/A,FALSE,"т17-1банки (2)"}</definedName>
    <definedName name="стельм." localSheetId="84" hidden="1">{#N/A,#N/A,FALSE,"т17-1банки (2)"}</definedName>
    <definedName name="стельм." localSheetId="85" hidden="1">{#N/A,#N/A,FALSE,"т17-1банки (2)"}</definedName>
    <definedName name="стельм." localSheetId="76" hidden="1">{#N/A,#N/A,FALSE,"т17-1банки (2)"}</definedName>
    <definedName name="стельм." localSheetId="80" hidden="1">{#N/A,#N/A,FALSE,"т17-1банки (2)"}</definedName>
    <definedName name="стельм." localSheetId="81" hidden="1">{#N/A,#N/A,FALSE,"т17-1банки (2)"}</definedName>
    <definedName name="стельм." localSheetId="82" hidden="1">{#N/A,#N/A,FALSE,"т17-1банки (2)"}</definedName>
    <definedName name="стельм." localSheetId="83" hidden="1">{#N/A,#N/A,FALSE,"т17-1банки (2)"}</definedName>
    <definedName name="стельм." localSheetId="86" hidden="1">{#N/A,#N/A,FALSE,"т17-1банки (2)"}</definedName>
    <definedName name="стельм." localSheetId="95" hidden="1">{#N/A,#N/A,FALSE,"т17-1банки (2)"}</definedName>
    <definedName name="стельм." localSheetId="96" hidden="1">{#N/A,#N/A,FALSE,"т17-1банки (2)"}</definedName>
    <definedName name="стельм." localSheetId="100" hidden="1">{#N/A,#N/A,FALSE,"т17-1банки (2)"}</definedName>
    <definedName name="стельм." localSheetId="102" hidden="1">{#N/A,#N/A,FALSE,"т17-1банки (2)"}</definedName>
    <definedName name="стельм." localSheetId="103" hidden="1">{#N/A,#N/A,FALSE,"т17-1банки (2)"}</definedName>
    <definedName name="стельм." localSheetId="104" hidden="1">{#N/A,#N/A,FALSE,"т17-1банки (2)"}</definedName>
    <definedName name="стельм." localSheetId="105" hidden="1">{#N/A,#N/A,FALSE,"т17-1банки (2)"}</definedName>
    <definedName name="стельм." localSheetId="18" hidden="1">{#N/A,#N/A,FALSE,"т17-1банки (2)"}</definedName>
    <definedName name="стельм." localSheetId="19" hidden="1">{#N/A,#N/A,FALSE,"т17-1банки (2)"}</definedName>
    <definedName name="стельм." localSheetId="74" hidden="1">{#N/A,#N/A,FALSE,"т17-1банки (2)"}</definedName>
    <definedName name="стельм." hidden="1">{#N/A,#N/A,FALSE,"т17-1банки (2)"}</definedName>
    <definedName name="сум" localSheetId="1" hidden="1">{#N/A,#N/A,FALSE,"Лист4"}</definedName>
    <definedName name="сум" localSheetId="35" hidden="1">{#N/A,#N/A,FALSE,"Лист4"}</definedName>
    <definedName name="сум" localSheetId="36" hidden="1">{#N/A,#N/A,FALSE,"Лист4"}</definedName>
    <definedName name="сум" localSheetId="37" hidden="1">{#N/A,#N/A,FALSE,"Лист4"}</definedName>
    <definedName name="сум" localSheetId="38" hidden="1">{#N/A,#N/A,FALSE,"Лист4"}</definedName>
    <definedName name="сум" localSheetId="39" hidden="1">{#N/A,#N/A,FALSE,"Лист4"}</definedName>
    <definedName name="сум" localSheetId="40" hidden="1">{#N/A,#N/A,FALSE,"Лист4"}</definedName>
    <definedName name="сум" localSheetId="41" hidden="1">{#N/A,#N/A,FALSE,"Лист4"}</definedName>
    <definedName name="сум" localSheetId="42" hidden="1">{#N/A,#N/A,FALSE,"Лист4"}</definedName>
    <definedName name="сум" localSheetId="47" hidden="1">{#N/A,#N/A,FALSE,"Лист4"}</definedName>
    <definedName name="сум" localSheetId="53" hidden="1">{#N/A,#N/A,FALSE,"Лист4"}</definedName>
    <definedName name="сум" localSheetId="84" hidden="1">{#N/A,#N/A,FALSE,"Лист4"}</definedName>
    <definedName name="сум" localSheetId="85" hidden="1">{#N/A,#N/A,FALSE,"Лист4"}</definedName>
    <definedName name="сум" localSheetId="76" hidden="1">{#N/A,#N/A,FALSE,"Лист4"}</definedName>
    <definedName name="сум" localSheetId="80" hidden="1">{#N/A,#N/A,FALSE,"Лист4"}</definedName>
    <definedName name="сум" localSheetId="81" hidden="1">{#N/A,#N/A,FALSE,"Лист4"}</definedName>
    <definedName name="сум" localSheetId="82" hidden="1">{#N/A,#N/A,FALSE,"Лист4"}</definedName>
    <definedName name="сум" localSheetId="83" hidden="1">{#N/A,#N/A,FALSE,"Лист4"}</definedName>
    <definedName name="сум" localSheetId="86" hidden="1">{#N/A,#N/A,FALSE,"Лист4"}</definedName>
    <definedName name="сум" localSheetId="95" hidden="1">{#N/A,#N/A,FALSE,"Лист4"}</definedName>
    <definedName name="сум" localSheetId="96" hidden="1">{#N/A,#N/A,FALSE,"Лист4"}</definedName>
    <definedName name="сум" localSheetId="100" hidden="1">{#N/A,#N/A,FALSE,"Лист4"}</definedName>
    <definedName name="сум" localSheetId="102" hidden="1">{#N/A,#N/A,FALSE,"Лист4"}</definedName>
    <definedName name="сум" localSheetId="103" hidden="1">{#N/A,#N/A,FALSE,"Лист4"}</definedName>
    <definedName name="сум" localSheetId="104" hidden="1">{#N/A,#N/A,FALSE,"Лист4"}</definedName>
    <definedName name="сум" localSheetId="105" hidden="1">{#N/A,#N/A,FALSE,"Лист4"}</definedName>
    <definedName name="сум" localSheetId="18" hidden="1">{#N/A,#N/A,FALSE,"Лист4"}</definedName>
    <definedName name="сум" localSheetId="19" hidden="1">{#N/A,#N/A,FALSE,"Лист4"}</definedName>
    <definedName name="сум" localSheetId="74" hidden="1">{#N/A,#N/A,FALSE,"Лист4"}</definedName>
    <definedName name="сум" hidden="1">{#N/A,#N/A,FALSE,"Лист4"}</definedName>
    <definedName name="Суми" localSheetId="1" hidden="1">{#N/A,#N/A,FALSE,"Лист4"}</definedName>
    <definedName name="Суми" localSheetId="35" hidden="1">{#N/A,#N/A,FALSE,"Лист4"}</definedName>
    <definedName name="Суми" localSheetId="36" hidden="1">{#N/A,#N/A,FALSE,"Лист4"}</definedName>
    <definedName name="Суми" localSheetId="37" hidden="1">{#N/A,#N/A,FALSE,"Лист4"}</definedName>
    <definedName name="Суми" localSheetId="38" hidden="1">{#N/A,#N/A,FALSE,"Лист4"}</definedName>
    <definedName name="Суми" localSheetId="39" hidden="1">{#N/A,#N/A,FALSE,"Лист4"}</definedName>
    <definedName name="Суми" localSheetId="40" hidden="1">{#N/A,#N/A,FALSE,"Лист4"}</definedName>
    <definedName name="Суми" localSheetId="41" hidden="1">{#N/A,#N/A,FALSE,"Лист4"}</definedName>
    <definedName name="Суми" localSheetId="42" hidden="1">{#N/A,#N/A,FALSE,"Лист4"}</definedName>
    <definedName name="Суми" localSheetId="47" hidden="1">{#N/A,#N/A,FALSE,"Лист4"}</definedName>
    <definedName name="Суми" localSheetId="53" hidden="1">{#N/A,#N/A,FALSE,"Лист4"}</definedName>
    <definedName name="Суми" localSheetId="84" hidden="1">{#N/A,#N/A,FALSE,"Лист4"}</definedName>
    <definedName name="Суми" localSheetId="85" hidden="1">{#N/A,#N/A,FALSE,"Лист4"}</definedName>
    <definedName name="Суми" localSheetId="76" hidden="1">{#N/A,#N/A,FALSE,"Лист4"}</definedName>
    <definedName name="Суми" localSheetId="80" hidden="1">{#N/A,#N/A,FALSE,"Лист4"}</definedName>
    <definedName name="Суми" localSheetId="81" hidden="1">{#N/A,#N/A,FALSE,"Лист4"}</definedName>
    <definedName name="Суми" localSheetId="82" hidden="1">{#N/A,#N/A,FALSE,"Лист4"}</definedName>
    <definedName name="Суми" localSheetId="83" hidden="1">{#N/A,#N/A,FALSE,"Лист4"}</definedName>
    <definedName name="Суми" localSheetId="86" hidden="1">{#N/A,#N/A,FALSE,"Лист4"}</definedName>
    <definedName name="Суми" localSheetId="95" hidden="1">{#N/A,#N/A,FALSE,"Лист4"}</definedName>
    <definedName name="Суми" localSheetId="96" hidden="1">{#N/A,#N/A,FALSE,"Лист4"}</definedName>
    <definedName name="Суми" localSheetId="100" hidden="1">{#N/A,#N/A,FALSE,"Лист4"}</definedName>
    <definedName name="Суми" localSheetId="102" hidden="1">{#N/A,#N/A,FALSE,"Лист4"}</definedName>
    <definedName name="Суми" localSheetId="103" hidden="1">{#N/A,#N/A,FALSE,"Лист4"}</definedName>
    <definedName name="Суми" localSheetId="104" hidden="1">{#N/A,#N/A,FALSE,"Лист4"}</definedName>
    <definedName name="Суми" localSheetId="105" hidden="1">{#N/A,#N/A,FALSE,"Лист4"}</definedName>
    <definedName name="Суми" localSheetId="18" hidden="1">{#N/A,#N/A,FALSE,"Лист4"}</definedName>
    <definedName name="Суми" localSheetId="19" hidden="1">{#N/A,#N/A,FALSE,"Лист4"}</definedName>
    <definedName name="Суми" localSheetId="74" hidden="1">{#N/A,#N/A,FALSE,"Лист4"}</definedName>
    <definedName name="Суми" hidden="1">{#N/A,#N/A,FALSE,"Лист4"}</definedName>
    <definedName name="счу" localSheetId="1" hidden="1">{#N/A,#N/A,FALSE,"Лист4"}</definedName>
    <definedName name="счу" localSheetId="35" hidden="1">{#N/A,#N/A,FALSE,"Лист4"}</definedName>
    <definedName name="счу" localSheetId="36" hidden="1">{#N/A,#N/A,FALSE,"Лист4"}</definedName>
    <definedName name="счу" localSheetId="37" hidden="1">{#N/A,#N/A,FALSE,"Лист4"}</definedName>
    <definedName name="счу" localSheetId="38" hidden="1">{#N/A,#N/A,FALSE,"Лист4"}</definedName>
    <definedName name="счу" localSheetId="39" hidden="1">{#N/A,#N/A,FALSE,"Лист4"}</definedName>
    <definedName name="счу" localSheetId="40" hidden="1">{#N/A,#N/A,FALSE,"Лист4"}</definedName>
    <definedName name="счу" localSheetId="41" hidden="1">{#N/A,#N/A,FALSE,"Лист4"}</definedName>
    <definedName name="счу" localSheetId="42" hidden="1">{#N/A,#N/A,FALSE,"Лист4"}</definedName>
    <definedName name="счу" localSheetId="47" hidden="1">{#N/A,#N/A,FALSE,"Лист4"}</definedName>
    <definedName name="счу" localSheetId="53" hidden="1">{#N/A,#N/A,FALSE,"Лист4"}</definedName>
    <definedName name="счу" localSheetId="84" hidden="1">{#N/A,#N/A,FALSE,"Лист4"}</definedName>
    <definedName name="счу" localSheetId="85" hidden="1">{#N/A,#N/A,FALSE,"Лист4"}</definedName>
    <definedName name="счу" localSheetId="76" hidden="1">{#N/A,#N/A,FALSE,"Лист4"}</definedName>
    <definedName name="счу" localSheetId="80" hidden="1">{#N/A,#N/A,FALSE,"Лист4"}</definedName>
    <definedName name="счу" localSheetId="81" hidden="1">{#N/A,#N/A,FALSE,"Лист4"}</definedName>
    <definedName name="счу" localSheetId="82" hidden="1">{#N/A,#N/A,FALSE,"Лист4"}</definedName>
    <definedName name="счу" localSheetId="83" hidden="1">{#N/A,#N/A,FALSE,"Лист4"}</definedName>
    <definedName name="счу" localSheetId="86" hidden="1">{#N/A,#N/A,FALSE,"Лист4"}</definedName>
    <definedName name="счу" localSheetId="95" hidden="1">{#N/A,#N/A,FALSE,"Лист4"}</definedName>
    <definedName name="счу" localSheetId="96" hidden="1">{#N/A,#N/A,FALSE,"Лист4"}</definedName>
    <definedName name="счу" localSheetId="100" hidden="1">{#N/A,#N/A,FALSE,"Лист4"}</definedName>
    <definedName name="счу" localSheetId="102" hidden="1">{#N/A,#N/A,FALSE,"Лист4"}</definedName>
    <definedName name="счу" localSheetId="103" hidden="1">{#N/A,#N/A,FALSE,"Лист4"}</definedName>
    <definedName name="счу" localSheetId="104" hidden="1">{#N/A,#N/A,FALSE,"Лист4"}</definedName>
    <definedName name="счу" localSheetId="105" hidden="1">{#N/A,#N/A,FALSE,"Лист4"}</definedName>
    <definedName name="счу" localSheetId="18" hidden="1">{#N/A,#N/A,FALSE,"Лист4"}</definedName>
    <definedName name="счу" localSheetId="19" hidden="1">{#N/A,#N/A,FALSE,"Лист4"}</definedName>
    <definedName name="счу" localSheetId="74" hidden="1">{#N/A,#N/A,FALSE,"Лист4"}</definedName>
    <definedName name="счу" hidden="1">{#N/A,#N/A,FALSE,"Лист4"}</definedName>
    <definedName name="счя" localSheetId="1" hidden="1">{#N/A,#N/A,FALSE,"Лист4"}</definedName>
    <definedName name="счя" localSheetId="35" hidden="1">{#N/A,#N/A,FALSE,"Лист4"}</definedName>
    <definedName name="счя" localSheetId="36" hidden="1">{#N/A,#N/A,FALSE,"Лист4"}</definedName>
    <definedName name="счя" localSheetId="37" hidden="1">{#N/A,#N/A,FALSE,"Лист4"}</definedName>
    <definedName name="счя" localSheetId="38" hidden="1">{#N/A,#N/A,FALSE,"Лист4"}</definedName>
    <definedName name="счя" localSheetId="39" hidden="1">{#N/A,#N/A,FALSE,"Лист4"}</definedName>
    <definedName name="счя" localSheetId="40" hidden="1">{#N/A,#N/A,FALSE,"Лист4"}</definedName>
    <definedName name="счя" localSheetId="41" hidden="1">{#N/A,#N/A,FALSE,"Лист4"}</definedName>
    <definedName name="счя" localSheetId="42" hidden="1">{#N/A,#N/A,FALSE,"Лист4"}</definedName>
    <definedName name="счя" localSheetId="47" hidden="1">{#N/A,#N/A,FALSE,"Лист4"}</definedName>
    <definedName name="счя" localSheetId="53" hidden="1">{#N/A,#N/A,FALSE,"Лист4"}</definedName>
    <definedName name="счя" localSheetId="84" hidden="1">{#N/A,#N/A,FALSE,"Лист4"}</definedName>
    <definedName name="счя" localSheetId="85" hidden="1">{#N/A,#N/A,FALSE,"Лист4"}</definedName>
    <definedName name="счя" localSheetId="76" hidden="1">{#N/A,#N/A,FALSE,"Лист4"}</definedName>
    <definedName name="счя" localSheetId="80" hidden="1">{#N/A,#N/A,FALSE,"Лист4"}</definedName>
    <definedName name="счя" localSheetId="81" hidden="1">{#N/A,#N/A,FALSE,"Лист4"}</definedName>
    <definedName name="счя" localSheetId="82" hidden="1">{#N/A,#N/A,FALSE,"Лист4"}</definedName>
    <definedName name="счя" localSheetId="83" hidden="1">{#N/A,#N/A,FALSE,"Лист4"}</definedName>
    <definedName name="счя" localSheetId="86" hidden="1">{#N/A,#N/A,FALSE,"Лист4"}</definedName>
    <definedName name="счя" localSheetId="95" hidden="1">{#N/A,#N/A,FALSE,"Лист4"}</definedName>
    <definedName name="счя" localSheetId="96" hidden="1">{#N/A,#N/A,FALSE,"Лист4"}</definedName>
    <definedName name="счя" localSheetId="100" hidden="1">{#N/A,#N/A,FALSE,"Лист4"}</definedName>
    <definedName name="счя" localSheetId="102" hidden="1">{#N/A,#N/A,FALSE,"Лист4"}</definedName>
    <definedName name="счя" localSheetId="103" hidden="1">{#N/A,#N/A,FALSE,"Лист4"}</definedName>
    <definedName name="счя" localSheetId="104" hidden="1">{#N/A,#N/A,FALSE,"Лист4"}</definedName>
    <definedName name="счя" localSheetId="105" hidden="1">{#N/A,#N/A,FALSE,"Лист4"}</definedName>
    <definedName name="счя" localSheetId="18" hidden="1">{#N/A,#N/A,FALSE,"Лист4"}</definedName>
    <definedName name="счя" localSheetId="19" hidden="1">{#N/A,#N/A,FALSE,"Лист4"}</definedName>
    <definedName name="счя" localSheetId="74" hidden="1">{#N/A,#N/A,FALSE,"Лист4"}</definedName>
    <definedName name="счя" hidden="1">{#N/A,#N/A,FALSE,"Лист4"}</definedName>
    <definedName name="т05" localSheetId="1" hidden="1">{#N/A,#N/A,FALSE,"т04"}</definedName>
    <definedName name="т05" localSheetId="2" hidden="1">{#N/A,#N/A,FALSE,"т04"}</definedName>
    <definedName name="т05" localSheetId="22" hidden="1">{#N/A,#N/A,FALSE,"т04"}</definedName>
    <definedName name="т05" localSheetId="25" hidden="1">{#N/A,#N/A,FALSE,"т04"}</definedName>
    <definedName name="т05" localSheetId="26" hidden="1">{#N/A,#N/A,FALSE,"т04"}</definedName>
    <definedName name="т05" localSheetId="28" hidden="1">{#N/A,#N/A,FALSE,"т04"}</definedName>
    <definedName name="т05" localSheetId="29" hidden="1">{#N/A,#N/A,FALSE,"т04"}</definedName>
    <definedName name="т05" localSheetId="35" hidden="1">{#N/A,#N/A,FALSE,"т04"}</definedName>
    <definedName name="т05" localSheetId="36" hidden="1">{#N/A,#N/A,FALSE,"т04"}</definedName>
    <definedName name="т05" localSheetId="37" hidden="1">{#N/A,#N/A,FALSE,"т04"}</definedName>
    <definedName name="т05" localSheetId="38" hidden="1">{#N/A,#N/A,FALSE,"т04"}</definedName>
    <definedName name="т05" localSheetId="39" hidden="1">{#N/A,#N/A,FALSE,"т04"}</definedName>
    <definedName name="т05" localSheetId="40" hidden="1">{#N/A,#N/A,FALSE,"т04"}</definedName>
    <definedName name="т05" localSheetId="41" hidden="1">{#N/A,#N/A,FALSE,"т04"}</definedName>
    <definedName name="т05" localSheetId="42" hidden="1">{#N/A,#N/A,FALSE,"т04"}</definedName>
    <definedName name="т05" localSheetId="47" hidden="1">{#N/A,#N/A,FALSE,"т04"}</definedName>
    <definedName name="т05" localSheetId="53" hidden="1">{#N/A,#N/A,FALSE,"т04"}</definedName>
    <definedName name="т05" localSheetId="54" hidden="1">{#N/A,#N/A,FALSE,"т04"}</definedName>
    <definedName name="т05" localSheetId="55" hidden="1">{#N/A,#N/A,FALSE,"т04"}</definedName>
    <definedName name="т05" localSheetId="56" hidden="1">{#N/A,#N/A,FALSE,"т04"}</definedName>
    <definedName name="т05" localSheetId="57" hidden="1">{#N/A,#N/A,FALSE,"т04"}</definedName>
    <definedName name="т05" localSheetId="58" hidden="1">{#N/A,#N/A,FALSE,"т04"}</definedName>
    <definedName name="т05" localSheetId="59" hidden="1">{#N/A,#N/A,FALSE,"т04"}</definedName>
    <definedName name="т05" localSheetId="61" hidden="1">{#N/A,#N/A,FALSE,"т04"}</definedName>
    <definedName name="т05" localSheetId="62" hidden="1">{#N/A,#N/A,FALSE,"т04"}</definedName>
    <definedName name="т05" localSheetId="63" hidden="1">{#N/A,#N/A,FALSE,"т04"}</definedName>
    <definedName name="т05" localSheetId="84" hidden="1">{#N/A,#N/A,FALSE,"т04"}</definedName>
    <definedName name="т05" localSheetId="85" hidden="1">{#N/A,#N/A,FALSE,"т04"}</definedName>
    <definedName name="т05" localSheetId="76" hidden="1">{#N/A,#N/A,FALSE,"т04"}</definedName>
    <definedName name="т05" localSheetId="78" hidden="1">{#N/A,#N/A,FALSE,"т04"}</definedName>
    <definedName name="т05" localSheetId="80" hidden="1">{#N/A,#N/A,FALSE,"т04"}</definedName>
    <definedName name="т05" localSheetId="81" hidden="1">{#N/A,#N/A,FALSE,"т04"}</definedName>
    <definedName name="т05" localSheetId="82" hidden="1">{#N/A,#N/A,FALSE,"т04"}</definedName>
    <definedName name="т05" localSheetId="83" hidden="1">{#N/A,#N/A,FALSE,"т04"}</definedName>
    <definedName name="т05" localSheetId="86" hidden="1">{#N/A,#N/A,FALSE,"т04"}</definedName>
    <definedName name="т05" localSheetId="95" hidden="1">{#N/A,#N/A,FALSE,"т04"}</definedName>
    <definedName name="т05" localSheetId="96" hidden="1">{#N/A,#N/A,FALSE,"т04"}</definedName>
    <definedName name="т05" localSheetId="100" hidden="1">{#N/A,#N/A,FALSE,"т04"}</definedName>
    <definedName name="т05" localSheetId="102" hidden="1">{#N/A,#N/A,FALSE,"т04"}</definedName>
    <definedName name="т05" localSheetId="103" hidden="1">{#N/A,#N/A,FALSE,"т04"}</definedName>
    <definedName name="т05" localSheetId="104" hidden="1">{#N/A,#N/A,FALSE,"т04"}</definedName>
    <definedName name="т05" localSheetId="105" hidden="1">{#N/A,#N/A,FALSE,"т04"}</definedName>
    <definedName name="т05" localSheetId="18" hidden="1">{#N/A,#N/A,FALSE,"т04"}</definedName>
    <definedName name="т05" localSheetId="19" hidden="1">{#N/A,#N/A,FALSE,"т04"}</definedName>
    <definedName name="т05" localSheetId="74" hidden="1">{#N/A,#N/A,FALSE,"т04"}</definedName>
    <definedName name="т05" localSheetId="111" hidden="1">{#N/A,#N/A,FALSE,"т04"}</definedName>
    <definedName name="т05" hidden="1">{#N/A,#N/A,FALSE,"т04"}</definedName>
    <definedName name="т05_2" localSheetId="1" hidden="1">{#N/A,#N/A,FALSE,"т04"}</definedName>
    <definedName name="т05_2" localSheetId="35" hidden="1">{#N/A,#N/A,FALSE,"т04"}</definedName>
    <definedName name="т05_2" localSheetId="36" hidden="1">{#N/A,#N/A,FALSE,"т04"}</definedName>
    <definedName name="т05_2" localSheetId="37" hidden="1">{#N/A,#N/A,FALSE,"т04"}</definedName>
    <definedName name="т05_2" localSheetId="38" hidden="1">{#N/A,#N/A,FALSE,"т04"}</definedName>
    <definedName name="т05_2" localSheetId="39" hidden="1">{#N/A,#N/A,FALSE,"т04"}</definedName>
    <definedName name="т05_2" localSheetId="40" hidden="1">{#N/A,#N/A,FALSE,"т04"}</definedName>
    <definedName name="т05_2" localSheetId="41" hidden="1">{#N/A,#N/A,FALSE,"т04"}</definedName>
    <definedName name="т05_2" localSheetId="42" hidden="1">{#N/A,#N/A,FALSE,"т04"}</definedName>
    <definedName name="т05_2" localSheetId="47" hidden="1">{#N/A,#N/A,FALSE,"т04"}</definedName>
    <definedName name="т05_2" localSheetId="53" hidden="1">{#N/A,#N/A,FALSE,"т04"}</definedName>
    <definedName name="т05_2" localSheetId="81" hidden="1">{#N/A,#N/A,FALSE,"т04"}</definedName>
    <definedName name="т05_2" localSheetId="96" hidden="1">{#N/A,#N/A,FALSE,"т04"}</definedName>
    <definedName name="т05_2" localSheetId="100" hidden="1">{#N/A,#N/A,FALSE,"т04"}</definedName>
    <definedName name="т05_2" localSheetId="103" hidden="1">{#N/A,#N/A,FALSE,"т04"}</definedName>
    <definedName name="т05_2" localSheetId="74" hidden="1">{#N/A,#N/A,FALSE,"т04"}</definedName>
    <definedName name="т05_2" hidden="1">{#N/A,#N/A,FALSE,"т04"}</definedName>
    <definedName name="т05_2_1" localSheetId="1" hidden="1">{#N/A,#N/A,FALSE,"т04"}</definedName>
    <definedName name="т05_2_1" localSheetId="35" hidden="1">{#N/A,#N/A,FALSE,"т04"}</definedName>
    <definedName name="т05_2_1" localSheetId="36" hidden="1">{#N/A,#N/A,FALSE,"т04"}</definedName>
    <definedName name="т05_2_1" localSheetId="37" hidden="1">{#N/A,#N/A,FALSE,"т04"}</definedName>
    <definedName name="т05_2_1" localSheetId="38" hidden="1">{#N/A,#N/A,FALSE,"т04"}</definedName>
    <definedName name="т05_2_1" localSheetId="39" hidden="1">{#N/A,#N/A,FALSE,"т04"}</definedName>
    <definedName name="т05_2_1" localSheetId="40" hidden="1">{#N/A,#N/A,FALSE,"т04"}</definedName>
    <definedName name="т05_2_1" localSheetId="41" hidden="1">{#N/A,#N/A,FALSE,"т04"}</definedName>
    <definedName name="т05_2_1" localSheetId="42" hidden="1">{#N/A,#N/A,FALSE,"т04"}</definedName>
    <definedName name="т05_2_1" localSheetId="47" hidden="1">{#N/A,#N/A,FALSE,"т04"}</definedName>
    <definedName name="т05_2_1" localSheetId="53" hidden="1">{#N/A,#N/A,FALSE,"т04"}</definedName>
    <definedName name="т05_2_1" localSheetId="81" hidden="1">{#N/A,#N/A,FALSE,"т04"}</definedName>
    <definedName name="т05_2_1" localSheetId="96" hidden="1">{#N/A,#N/A,FALSE,"т04"}</definedName>
    <definedName name="т05_2_1" localSheetId="100" hidden="1">{#N/A,#N/A,FALSE,"т04"}</definedName>
    <definedName name="т05_2_1" localSheetId="103" hidden="1">{#N/A,#N/A,FALSE,"т04"}</definedName>
    <definedName name="т05_2_1" localSheetId="74" hidden="1">{#N/A,#N/A,FALSE,"т04"}</definedName>
    <definedName name="т05_2_1" hidden="1">{#N/A,#N/A,FALSE,"т04"}</definedName>
    <definedName name="т841" localSheetId="1" hidden="1">{#N/A,#N/A,FALSE,"т02бд"}</definedName>
    <definedName name="т841" localSheetId="35" hidden="1">{#N/A,#N/A,FALSE,"т02бд"}</definedName>
    <definedName name="т841" localSheetId="36" hidden="1">{#N/A,#N/A,FALSE,"т02бд"}</definedName>
    <definedName name="т841" localSheetId="37" hidden="1">{#N/A,#N/A,FALSE,"т02бд"}</definedName>
    <definedName name="т841" localSheetId="38" hidden="1">{#N/A,#N/A,FALSE,"т02бд"}</definedName>
    <definedName name="т841" localSheetId="39" hidden="1">{#N/A,#N/A,FALSE,"т02бд"}</definedName>
    <definedName name="т841" localSheetId="40" hidden="1">{#N/A,#N/A,FALSE,"т02бд"}</definedName>
    <definedName name="т841" localSheetId="41" hidden="1">{#N/A,#N/A,FALSE,"т02бд"}</definedName>
    <definedName name="т841" localSheetId="42" hidden="1">{#N/A,#N/A,FALSE,"т02бд"}</definedName>
    <definedName name="т841" localSheetId="47" hidden="1">{#N/A,#N/A,FALSE,"т02бд"}</definedName>
    <definedName name="т841" localSheetId="53" hidden="1">{#N/A,#N/A,FALSE,"т02бд"}</definedName>
    <definedName name="т841" localSheetId="84" hidden="1">{#N/A,#N/A,FALSE,"т02бд"}</definedName>
    <definedName name="т841" localSheetId="85" hidden="1">{#N/A,#N/A,FALSE,"т02бд"}</definedName>
    <definedName name="т841" localSheetId="76" hidden="1">{#N/A,#N/A,FALSE,"т02бд"}</definedName>
    <definedName name="т841" localSheetId="80" hidden="1">{#N/A,#N/A,FALSE,"т02бд"}</definedName>
    <definedName name="т841" localSheetId="81" hidden="1">{#N/A,#N/A,FALSE,"т02бд"}</definedName>
    <definedName name="т841" localSheetId="82" hidden="1">{#N/A,#N/A,FALSE,"т02бд"}</definedName>
    <definedName name="т841" localSheetId="83" hidden="1">{#N/A,#N/A,FALSE,"т02бд"}</definedName>
    <definedName name="т841" localSheetId="86" hidden="1">{#N/A,#N/A,FALSE,"т02бд"}</definedName>
    <definedName name="т841" localSheetId="95" hidden="1">{#N/A,#N/A,FALSE,"т02бд"}</definedName>
    <definedName name="т841" localSheetId="96" hidden="1">{#N/A,#N/A,FALSE,"т02бд"}</definedName>
    <definedName name="т841" localSheetId="100" hidden="1">{#N/A,#N/A,FALSE,"т02бд"}</definedName>
    <definedName name="т841" localSheetId="102" hidden="1">{#N/A,#N/A,FALSE,"т02бд"}</definedName>
    <definedName name="т841" localSheetId="103" hidden="1">{#N/A,#N/A,FALSE,"т02бд"}</definedName>
    <definedName name="т841" localSheetId="104" hidden="1">{#N/A,#N/A,FALSE,"т02бд"}</definedName>
    <definedName name="т841" localSheetId="105" hidden="1">{#N/A,#N/A,FALSE,"т02бд"}</definedName>
    <definedName name="т841" localSheetId="18" hidden="1">{#N/A,#N/A,FALSE,"т02бд"}</definedName>
    <definedName name="т841" localSheetId="19" hidden="1">{#N/A,#N/A,FALSE,"т02бд"}</definedName>
    <definedName name="т841" localSheetId="74"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35" hidden="1">{"BOP_TAB",#N/A,FALSE,"N";"MIDTERM_TAB",#N/A,FALSE,"O";"FUND_CRED",#N/A,FALSE,"P";"DEBT_TAB1",#N/A,FALSE,"Q";"DEBT_TAB2",#N/A,FALSE,"Q";"FORFIN_TAB1",#N/A,FALSE,"R";"FORFIN_TAB2",#N/A,FALSE,"R";"BOP_ANALY",#N/A,FALSE,"U"}</definedName>
    <definedName name="там06_2010" localSheetId="36" hidden="1">{"BOP_TAB",#N/A,FALSE,"N";"MIDTERM_TAB",#N/A,FALSE,"O";"FUND_CRED",#N/A,FALSE,"P";"DEBT_TAB1",#N/A,FALSE,"Q";"DEBT_TAB2",#N/A,FALSE,"Q";"FORFIN_TAB1",#N/A,FALSE,"R";"FORFIN_TAB2",#N/A,FALSE,"R";"BOP_ANALY",#N/A,FALSE,"U"}</definedName>
    <definedName name="там06_2010" localSheetId="37" hidden="1">{"BOP_TAB",#N/A,FALSE,"N";"MIDTERM_TAB",#N/A,FALSE,"O";"FUND_CRED",#N/A,FALSE,"P";"DEBT_TAB1",#N/A,FALSE,"Q";"DEBT_TAB2",#N/A,FALSE,"Q";"FORFIN_TAB1",#N/A,FALSE,"R";"FORFIN_TAB2",#N/A,FALSE,"R";"BOP_ANALY",#N/A,FALSE,"U"}</definedName>
    <definedName name="там06_2010" localSheetId="38" hidden="1">{"BOP_TAB",#N/A,FALSE,"N";"MIDTERM_TAB",#N/A,FALSE,"O";"FUND_CRED",#N/A,FALSE,"P";"DEBT_TAB1",#N/A,FALSE,"Q";"DEBT_TAB2",#N/A,FALSE,"Q";"FORFIN_TAB1",#N/A,FALSE,"R";"FORFIN_TAB2",#N/A,FALSE,"R";"BOP_ANALY",#N/A,FALSE,"U"}</definedName>
    <definedName name="там06_2010" localSheetId="39" hidden="1">{"BOP_TAB",#N/A,FALSE,"N";"MIDTERM_TAB",#N/A,FALSE,"O";"FUND_CRED",#N/A,FALSE,"P";"DEBT_TAB1",#N/A,FALSE,"Q";"DEBT_TAB2",#N/A,FALSE,"Q";"FORFIN_TAB1",#N/A,FALSE,"R";"FORFIN_TAB2",#N/A,FALSE,"R";"BOP_ANALY",#N/A,FALSE,"U"}</definedName>
    <definedName name="там06_2010" localSheetId="40" hidden="1">{"BOP_TAB",#N/A,FALSE,"N";"MIDTERM_TAB",#N/A,FALSE,"O";"FUND_CRED",#N/A,FALSE,"P";"DEBT_TAB1",#N/A,FALSE,"Q";"DEBT_TAB2",#N/A,FALSE,"Q";"FORFIN_TAB1",#N/A,FALSE,"R";"FORFIN_TAB2",#N/A,FALSE,"R";"BOP_ANALY",#N/A,FALSE,"U"}</definedName>
    <definedName name="там06_2010" localSheetId="41" hidden="1">{"BOP_TAB",#N/A,FALSE,"N";"MIDTERM_TAB",#N/A,FALSE,"O";"FUND_CRED",#N/A,FALSE,"P";"DEBT_TAB1",#N/A,FALSE,"Q";"DEBT_TAB2",#N/A,FALSE,"Q";"FORFIN_TAB1",#N/A,FALSE,"R";"FORFIN_TAB2",#N/A,FALSE,"R";"BOP_ANALY",#N/A,FALSE,"U"}</definedName>
    <definedName name="там06_2010" localSheetId="42" hidden="1">{"BOP_TAB",#N/A,FALSE,"N";"MIDTERM_TAB",#N/A,FALSE,"O";"FUND_CRED",#N/A,FALSE,"P";"DEBT_TAB1",#N/A,FALSE,"Q";"DEBT_TAB2",#N/A,FALSE,"Q";"FORFIN_TAB1",#N/A,FALSE,"R";"FORFIN_TAB2",#N/A,FALSE,"R";"BOP_ANALY",#N/A,FALSE,"U"}</definedName>
    <definedName name="там06_2010" localSheetId="47" hidden="1">{"BOP_TAB",#N/A,FALSE,"N";"MIDTERM_TAB",#N/A,FALSE,"O";"FUND_CRED",#N/A,FALSE,"P";"DEBT_TAB1",#N/A,FALSE,"Q";"DEBT_TAB2",#N/A,FALSE,"Q";"FORFIN_TAB1",#N/A,FALSE,"R";"FORFIN_TAB2",#N/A,FALSE,"R";"BOP_ANALY",#N/A,FALSE,"U"}</definedName>
    <definedName name="там06_2010" localSheetId="53" hidden="1">{"BOP_TAB",#N/A,FALSE,"N";"MIDTERM_TAB",#N/A,FALSE,"O";"FUND_CRED",#N/A,FALSE,"P";"DEBT_TAB1",#N/A,FALSE,"Q";"DEBT_TAB2",#N/A,FALSE,"Q";"FORFIN_TAB1",#N/A,FALSE,"R";"FORFIN_TAB2",#N/A,FALSE,"R";"BOP_ANALY",#N/A,FALSE,"U"}</definedName>
    <definedName name="там06_2010" localSheetId="54" hidden="1">{"BOP_TAB",#N/A,FALSE,"N";"MIDTERM_TAB",#N/A,FALSE,"O";"FUND_CRED",#N/A,FALSE,"P";"DEBT_TAB1",#N/A,FALSE,"Q";"DEBT_TAB2",#N/A,FALSE,"Q";"FORFIN_TAB1",#N/A,FALSE,"R";"FORFIN_TAB2",#N/A,FALSE,"R";"BOP_ANALY",#N/A,FALSE,"U"}</definedName>
    <definedName name="там06_2010" localSheetId="55" hidden="1">{"BOP_TAB",#N/A,FALSE,"N";"MIDTERM_TAB",#N/A,FALSE,"O";"FUND_CRED",#N/A,FALSE,"P";"DEBT_TAB1",#N/A,FALSE,"Q";"DEBT_TAB2",#N/A,FALSE,"Q";"FORFIN_TAB1",#N/A,FALSE,"R";"FORFIN_TAB2",#N/A,FALSE,"R";"BOP_ANALY",#N/A,FALSE,"U"}</definedName>
    <definedName name="там06_2010" localSheetId="56" hidden="1">{"BOP_TAB",#N/A,FALSE,"N";"MIDTERM_TAB",#N/A,FALSE,"O";"FUND_CRED",#N/A,FALSE,"P";"DEBT_TAB1",#N/A,FALSE,"Q";"DEBT_TAB2",#N/A,FALSE,"Q";"FORFIN_TAB1",#N/A,FALSE,"R";"FORFIN_TAB2",#N/A,FALSE,"R";"BOP_ANALY",#N/A,FALSE,"U"}</definedName>
    <definedName name="там06_2010" localSheetId="57" hidden="1">{"BOP_TAB",#N/A,FALSE,"N";"MIDTERM_TAB",#N/A,FALSE,"O";"FUND_CRED",#N/A,FALSE,"P";"DEBT_TAB1",#N/A,FALSE,"Q";"DEBT_TAB2",#N/A,FALSE,"Q";"FORFIN_TAB1",#N/A,FALSE,"R";"FORFIN_TAB2",#N/A,FALSE,"R";"BOP_ANALY",#N/A,FALSE,"U"}</definedName>
    <definedName name="там06_2010" localSheetId="58" hidden="1">{"BOP_TAB",#N/A,FALSE,"N";"MIDTERM_TAB",#N/A,FALSE,"O";"FUND_CRED",#N/A,FALSE,"P";"DEBT_TAB1",#N/A,FALSE,"Q";"DEBT_TAB2",#N/A,FALSE,"Q";"FORFIN_TAB1",#N/A,FALSE,"R";"FORFIN_TAB2",#N/A,FALSE,"R";"BOP_ANALY",#N/A,FALSE,"U"}</definedName>
    <definedName name="там06_2010" localSheetId="59" hidden="1">{"BOP_TAB",#N/A,FALSE,"N";"MIDTERM_TAB",#N/A,FALSE,"O";"FUND_CRED",#N/A,FALSE,"P";"DEBT_TAB1",#N/A,FALSE,"Q";"DEBT_TAB2",#N/A,FALSE,"Q";"FORFIN_TAB1",#N/A,FALSE,"R";"FORFIN_TAB2",#N/A,FALSE,"R";"BOP_ANALY",#N/A,FALSE,"U"}</definedName>
    <definedName name="там06_2010" localSheetId="61" hidden="1">{"BOP_TAB",#N/A,FALSE,"N";"MIDTERM_TAB",#N/A,FALSE,"O";"FUND_CRED",#N/A,FALSE,"P";"DEBT_TAB1",#N/A,FALSE,"Q";"DEBT_TAB2",#N/A,FALSE,"Q";"FORFIN_TAB1",#N/A,FALSE,"R";"FORFIN_TAB2",#N/A,FALSE,"R";"BOP_ANALY",#N/A,FALSE,"U"}</definedName>
    <definedName name="там06_2010" localSheetId="62" hidden="1">{"BOP_TAB",#N/A,FALSE,"N";"MIDTERM_TAB",#N/A,FALSE,"O";"FUND_CRED",#N/A,FALSE,"P";"DEBT_TAB1",#N/A,FALSE,"Q";"DEBT_TAB2",#N/A,FALSE,"Q";"FORFIN_TAB1",#N/A,FALSE,"R";"FORFIN_TAB2",#N/A,FALSE,"R";"BOP_ANALY",#N/A,FALSE,"U"}</definedName>
    <definedName name="там06_2010" localSheetId="63" hidden="1">{"BOP_TAB",#N/A,FALSE,"N";"MIDTERM_TAB",#N/A,FALSE,"O";"FUND_CRED",#N/A,FALSE,"P";"DEBT_TAB1",#N/A,FALSE,"Q";"DEBT_TAB2",#N/A,FALSE,"Q";"FORFIN_TAB1",#N/A,FALSE,"R";"FORFIN_TAB2",#N/A,FALSE,"R";"BOP_ANALY",#N/A,FALSE,"U"}</definedName>
    <definedName name="там06_2010" localSheetId="84" hidden="1">{"BOP_TAB",#N/A,FALSE,"N";"MIDTERM_TAB",#N/A,FALSE,"O";"FUND_CRED",#N/A,FALSE,"P";"DEBT_TAB1",#N/A,FALSE,"Q";"DEBT_TAB2",#N/A,FALSE,"Q";"FORFIN_TAB1",#N/A,FALSE,"R";"FORFIN_TAB2",#N/A,FALSE,"R";"BOP_ANALY",#N/A,FALSE,"U"}</definedName>
    <definedName name="там06_2010" localSheetId="85" hidden="1">{"BOP_TAB",#N/A,FALSE,"N";"MIDTERM_TAB",#N/A,FALSE,"O";"FUND_CRED",#N/A,FALSE,"P";"DEBT_TAB1",#N/A,FALSE,"Q";"DEBT_TAB2",#N/A,FALSE,"Q";"FORFIN_TAB1",#N/A,FALSE,"R";"FORFIN_TAB2",#N/A,FALSE,"R";"BOP_ANALY",#N/A,FALSE,"U"}</definedName>
    <definedName name="там06_2010" localSheetId="76" hidden="1">{"BOP_TAB",#N/A,FALSE,"N";"MIDTERM_TAB",#N/A,FALSE,"O";"FUND_CRED",#N/A,FALSE,"P";"DEBT_TAB1",#N/A,FALSE,"Q";"DEBT_TAB2",#N/A,FALSE,"Q";"FORFIN_TAB1",#N/A,FALSE,"R";"FORFIN_TAB2",#N/A,FALSE,"R";"BOP_ANALY",#N/A,FALSE,"U"}</definedName>
    <definedName name="там06_2010" localSheetId="80" hidden="1">{"BOP_TAB",#N/A,FALSE,"N";"MIDTERM_TAB",#N/A,FALSE,"O";"FUND_CRED",#N/A,FALSE,"P";"DEBT_TAB1",#N/A,FALSE,"Q";"DEBT_TAB2",#N/A,FALSE,"Q";"FORFIN_TAB1",#N/A,FALSE,"R";"FORFIN_TAB2",#N/A,FALSE,"R";"BOP_ANALY",#N/A,FALSE,"U"}</definedName>
    <definedName name="там06_2010" localSheetId="81" hidden="1">{"BOP_TAB",#N/A,FALSE,"N";"MIDTERM_TAB",#N/A,FALSE,"O";"FUND_CRED",#N/A,FALSE,"P";"DEBT_TAB1",#N/A,FALSE,"Q";"DEBT_TAB2",#N/A,FALSE,"Q";"FORFIN_TAB1",#N/A,FALSE,"R";"FORFIN_TAB2",#N/A,FALSE,"R";"BOP_ANALY",#N/A,FALSE,"U"}</definedName>
    <definedName name="там06_2010" localSheetId="82" hidden="1">{"BOP_TAB",#N/A,FALSE,"N";"MIDTERM_TAB",#N/A,FALSE,"O";"FUND_CRED",#N/A,FALSE,"P";"DEBT_TAB1",#N/A,FALSE,"Q";"DEBT_TAB2",#N/A,FALSE,"Q";"FORFIN_TAB1",#N/A,FALSE,"R";"FORFIN_TAB2",#N/A,FALSE,"R";"BOP_ANALY",#N/A,FALSE,"U"}</definedName>
    <definedName name="там06_2010" localSheetId="83" hidden="1">{"BOP_TAB",#N/A,FALSE,"N";"MIDTERM_TAB",#N/A,FALSE,"O";"FUND_CRED",#N/A,FALSE,"P";"DEBT_TAB1",#N/A,FALSE,"Q";"DEBT_TAB2",#N/A,FALSE,"Q";"FORFIN_TAB1",#N/A,FALSE,"R";"FORFIN_TAB2",#N/A,FALSE,"R";"BOP_ANALY",#N/A,FALSE,"U"}</definedName>
    <definedName name="там06_2010" localSheetId="86" hidden="1">{"BOP_TAB",#N/A,FALSE,"N";"MIDTERM_TAB",#N/A,FALSE,"O";"FUND_CRED",#N/A,FALSE,"P";"DEBT_TAB1",#N/A,FALSE,"Q";"DEBT_TAB2",#N/A,FALSE,"Q";"FORFIN_TAB1",#N/A,FALSE,"R";"FORFIN_TAB2",#N/A,FALSE,"R";"BOP_ANALY",#N/A,FALSE,"U"}</definedName>
    <definedName name="там06_2010" localSheetId="95" hidden="1">{"BOP_TAB",#N/A,FALSE,"N";"MIDTERM_TAB",#N/A,FALSE,"O";"FUND_CRED",#N/A,FALSE,"P";"DEBT_TAB1",#N/A,FALSE,"Q";"DEBT_TAB2",#N/A,FALSE,"Q";"FORFIN_TAB1",#N/A,FALSE,"R";"FORFIN_TAB2",#N/A,FALSE,"R";"BOP_ANALY",#N/A,FALSE,"U"}</definedName>
    <definedName name="там06_2010" localSheetId="96" hidden="1">{"BOP_TAB",#N/A,FALSE,"N";"MIDTERM_TAB",#N/A,FALSE,"O";"FUND_CRED",#N/A,FALSE,"P";"DEBT_TAB1",#N/A,FALSE,"Q";"DEBT_TAB2",#N/A,FALSE,"Q";"FORFIN_TAB1",#N/A,FALSE,"R";"FORFIN_TAB2",#N/A,FALSE,"R";"BOP_ANALY",#N/A,FALSE,"U"}</definedName>
    <definedName name="там06_2010" localSheetId="100" hidden="1">{"BOP_TAB",#N/A,FALSE,"N";"MIDTERM_TAB",#N/A,FALSE,"O";"FUND_CRED",#N/A,FALSE,"P";"DEBT_TAB1",#N/A,FALSE,"Q";"DEBT_TAB2",#N/A,FALSE,"Q";"FORFIN_TAB1",#N/A,FALSE,"R";"FORFIN_TAB2",#N/A,FALSE,"R";"BOP_ANALY",#N/A,FALSE,"U"}</definedName>
    <definedName name="там06_2010" localSheetId="102" hidden="1">{"BOP_TAB",#N/A,FALSE,"N";"MIDTERM_TAB",#N/A,FALSE,"O";"FUND_CRED",#N/A,FALSE,"P";"DEBT_TAB1",#N/A,FALSE,"Q";"DEBT_TAB2",#N/A,FALSE,"Q";"FORFIN_TAB1",#N/A,FALSE,"R";"FORFIN_TAB2",#N/A,FALSE,"R";"BOP_ANALY",#N/A,FALSE,"U"}</definedName>
    <definedName name="там06_2010" localSheetId="103" hidden="1">{"BOP_TAB",#N/A,FALSE,"N";"MIDTERM_TAB",#N/A,FALSE,"O";"FUND_CRED",#N/A,FALSE,"P";"DEBT_TAB1",#N/A,FALSE,"Q";"DEBT_TAB2",#N/A,FALSE,"Q";"FORFIN_TAB1",#N/A,FALSE,"R";"FORFIN_TAB2",#N/A,FALSE,"R";"BOP_ANALY",#N/A,FALSE,"U"}</definedName>
    <definedName name="там06_2010" localSheetId="104" hidden="1">{"BOP_TAB",#N/A,FALSE,"N";"MIDTERM_TAB",#N/A,FALSE,"O";"FUND_CRED",#N/A,FALSE,"P";"DEBT_TAB1",#N/A,FALSE,"Q";"DEBT_TAB2",#N/A,FALSE,"Q";"FORFIN_TAB1",#N/A,FALSE,"R";"FORFIN_TAB2",#N/A,FALSE,"R";"BOP_ANALY",#N/A,FALSE,"U"}</definedName>
    <definedName name="там06_2010" localSheetId="105" hidden="1">{"BOP_TAB",#N/A,FALSE,"N";"MIDTERM_TAB",#N/A,FALSE,"O";"FUND_CRED",#N/A,FALSE,"P";"DEBT_TAB1",#N/A,FALSE,"Q";"DEBT_TAB2",#N/A,FALSE,"Q";"FORFIN_TAB1",#N/A,FALSE,"R";"FORFIN_TAB2",#N/A,FALSE,"R";"BOP_ANALY",#N/A,FALSE,"U"}</definedName>
    <definedName name="там06_2010" localSheetId="18" hidden="1">{"BOP_TAB",#N/A,FALSE,"N";"MIDTERM_TAB",#N/A,FALSE,"O";"FUND_CRED",#N/A,FALSE,"P";"DEBT_TAB1",#N/A,FALSE,"Q";"DEBT_TAB2",#N/A,FALSE,"Q";"FORFIN_TAB1",#N/A,FALSE,"R";"FORFIN_TAB2",#N/A,FALSE,"R";"BOP_ANALY",#N/A,FALSE,"U"}</definedName>
    <definedName name="там06_2010" localSheetId="19" hidden="1">{"BOP_TAB",#N/A,FALSE,"N";"MIDTERM_TAB",#N/A,FALSE,"O";"FUND_CRED",#N/A,FALSE,"P";"DEBT_TAB1",#N/A,FALSE,"Q";"DEBT_TAB2",#N/A,FALSE,"Q";"FORFIN_TAB1",#N/A,FALSE,"R";"FORFIN_TAB2",#N/A,FALSE,"R";"BOP_ANALY",#N/A,FALSE,"U"}</definedName>
    <definedName name="там06_2010" localSheetId="7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35" hidden="1">{"BOP_TAB",#N/A,FALSE,"N";"MIDTERM_TAB",#N/A,FALSE,"O";"FUND_CRED",#N/A,FALSE,"P";"DEBT_TAB1",#N/A,FALSE,"Q";"DEBT_TAB2",#N/A,FALSE,"Q";"FORFIN_TAB1",#N/A,FALSE,"R";"FORFIN_TAB2",#N/A,FALSE,"R";"BOP_ANALY",#N/A,FALSE,"U"}</definedName>
    <definedName name="там06_2010_1" localSheetId="36" hidden="1">{"BOP_TAB",#N/A,FALSE,"N";"MIDTERM_TAB",#N/A,FALSE,"O";"FUND_CRED",#N/A,FALSE,"P";"DEBT_TAB1",#N/A,FALSE,"Q";"DEBT_TAB2",#N/A,FALSE,"Q";"FORFIN_TAB1",#N/A,FALSE,"R";"FORFIN_TAB2",#N/A,FALSE,"R";"BOP_ANALY",#N/A,FALSE,"U"}</definedName>
    <definedName name="там06_2010_1" localSheetId="37" hidden="1">{"BOP_TAB",#N/A,FALSE,"N";"MIDTERM_TAB",#N/A,FALSE,"O";"FUND_CRED",#N/A,FALSE,"P";"DEBT_TAB1",#N/A,FALSE,"Q";"DEBT_TAB2",#N/A,FALSE,"Q";"FORFIN_TAB1",#N/A,FALSE,"R";"FORFIN_TAB2",#N/A,FALSE,"R";"BOP_ANALY",#N/A,FALSE,"U"}</definedName>
    <definedName name="там06_2010_1" localSheetId="38" hidden="1">{"BOP_TAB",#N/A,FALSE,"N";"MIDTERM_TAB",#N/A,FALSE,"O";"FUND_CRED",#N/A,FALSE,"P";"DEBT_TAB1",#N/A,FALSE,"Q";"DEBT_TAB2",#N/A,FALSE,"Q";"FORFIN_TAB1",#N/A,FALSE,"R";"FORFIN_TAB2",#N/A,FALSE,"R";"BOP_ANALY",#N/A,FALSE,"U"}</definedName>
    <definedName name="там06_2010_1" localSheetId="39" hidden="1">{"BOP_TAB",#N/A,FALSE,"N";"MIDTERM_TAB",#N/A,FALSE,"O";"FUND_CRED",#N/A,FALSE,"P";"DEBT_TAB1",#N/A,FALSE,"Q";"DEBT_TAB2",#N/A,FALSE,"Q";"FORFIN_TAB1",#N/A,FALSE,"R";"FORFIN_TAB2",#N/A,FALSE,"R";"BOP_ANALY",#N/A,FALSE,"U"}</definedName>
    <definedName name="там06_2010_1" localSheetId="40" hidden="1">{"BOP_TAB",#N/A,FALSE,"N";"MIDTERM_TAB",#N/A,FALSE,"O";"FUND_CRED",#N/A,FALSE,"P";"DEBT_TAB1",#N/A,FALSE,"Q";"DEBT_TAB2",#N/A,FALSE,"Q";"FORFIN_TAB1",#N/A,FALSE,"R";"FORFIN_TAB2",#N/A,FALSE,"R";"BOP_ANALY",#N/A,FALSE,"U"}</definedName>
    <definedName name="там06_2010_1" localSheetId="41" hidden="1">{"BOP_TAB",#N/A,FALSE,"N";"MIDTERM_TAB",#N/A,FALSE,"O";"FUND_CRED",#N/A,FALSE,"P";"DEBT_TAB1",#N/A,FALSE,"Q";"DEBT_TAB2",#N/A,FALSE,"Q";"FORFIN_TAB1",#N/A,FALSE,"R";"FORFIN_TAB2",#N/A,FALSE,"R";"BOP_ANALY",#N/A,FALSE,"U"}</definedName>
    <definedName name="там06_2010_1" localSheetId="42" hidden="1">{"BOP_TAB",#N/A,FALSE,"N";"MIDTERM_TAB",#N/A,FALSE,"O";"FUND_CRED",#N/A,FALSE,"P";"DEBT_TAB1",#N/A,FALSE,"Q";"DEBT_TAB2",#N/A,FALSE,"Q";"FORFIN_TAB1",#N/A,FALSE,"R";"FORFIN_TAB2",#N/A,FALSE,"R";"BOP_ANALY",#N/A,FALSE,"U"}</definedName>
    <definedName name="там06_2010_1" localSheetId="47" hidden="1">{"BOP_TAB",#N/A,FALSE,"N";"MIDTERM_TAB",#N/A,FALSE,"O";"FUND_CRED",#N/A,FALSE,"P";"DEBT_TAB1",#N/A,FALSE,"Q";"DEBT_TAB2",#N/A,FALSE,"Q";"FORFIN_TAB1",#N/A,FALSE,"R";"FORFIN_TAB2",#N/A,FALSE,"R";"BOP_ANALY",#N/A,FALSE,"U"}</definedName>
    <definedName name="там06_2010_1" localSheetId="53" hidden="1">{"BOP_TAB",#N/A,FALSE,"N";"MIDTERM_TAB",#N/A,FALSE,"O";"FUND_CRED",#N/A,FALSE,"P";"DEBT_TAB1",#N/A,FALSE,"Q";"DEBT_TAB2",#N/A,FALSE,"Q";"FORFIN_TAB1",#N/A,FALSE,"R";"FORFIN_TAB2",#N/A,FALSE,"R";"BOP_ANALY",#N/A,FALSE,"U"}</definedName>
    <definedName name="там06_2010_1" localSheetId="81" hidden="1">{"BOP_TAB",#N/A,FALSE,"N";"MIDTERM_TAB",#N/A,FALSE,"O";"FUND_CRED",#N/A,FALSE,"P";"DEBT_TAB1",#N/A,FALSE,"Q";"DEBT_TAB2",#N/A,FALSE,"Q";"FORFIN_TAB1",#N/A,FALSE,"R";"FORFIN_TAB2",#N/A,FALSE,"R";"BOP_ANALY",#N/A,FALSE,"U"}</definedName>
    <definedName name="там06_2010_1" localSheetId="96" hidden="1">{"BOP_TAB",#N/A,FALSE,"N";"MIDTERM_TAB",#N/A,FALSE,"O";"FUND_CRED",#N/A,FALSE,"P";"DEBT_TAB1",#N/A,FALSE,"Q";"DEBT_TAB2",#N/A,FALSE,"Q";"FORFIN_TAB1",#N/A,FALSE,"R";"FORFIN_TAB2",#N/A,FALSE,"R";"BOP_ANALY",#N/A,FALSE,"U"}</definedName>
    <definedName name="там06_2010_1" localSheetId="100" hidden="1">{"BOP_TAB",#N/A,FALSE,"N";"MIDTERM_TAB",#N/A,FALSE,"O";"FUND_CRED",#N/A,FALSE,"P";"DEBT_TAB1",#N/A,FALSE,"Q";"DEBT_TAB2",#N/A,FALSE,"Q";"FORFIN_TAB1",#N/A,FALSE,"R";"FORFIN_TAB2",#N/A,FALSE,"R";"BOP_ANALY",#N/A,FALSE,"U"}</definedName>
    <definedName name="там06_2010_1" localSheetId="103" hidden="1">{"BOP_TAB",#N/A,FALSE,"N";"MIDTERM_TAB",#N/A,FALSE,"O";"FUND_CRED",#N/A,FALSE,"P";"DEBT_TAB1",#N/A,FALSE,"Q";"DEBT_TAB2",#N/A,FALSE,"Q";"FORFIN_TAB1",#N/A,FALSE,"R";"FORFIN_TAB2",#N/A,FALSE,"R";"BOP_ANALY",#N/A,FALSE,"U"}</definedName>
    <definedName name="там06_2010_1" localSheetId="74"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35" hidden="1">{"BOP_TAB",#N/A,FALSE,"N";"MIDTERM_TAB",#N/A,FALSE,"O";"FUND_CRED",#N/A,FALSE,"P";"DEBT_TAB1",#N/A,FALSE,"Q";"DEBT_TAB2",#N/A,FALSE,"Q";"FORFIN_TAB1",#N/A,FALSE,"R";"FORFIN_TAB2",#N/A,FALSE,"R";"BOP_ANALY",#N/A,FALSE,"U"}</definedName>
    <definedName name="там06_2010_2" localSheetId="36" hidden="1">{"BOP_TAB",#N/A,FALSE,"N";"MIDTERM_TAB",#N/A,FALSE,"O";"FUND_CRED",#N/A,FALSE,"P";"DEBT_TAB1",#N/A,FALSE,"Q";"DEBT_TAB2",#N/A,FALSE,"Q";"FORFIN_TAB1",#N/A,FALSE,"R";"FORFIN_TAB2",#N/A,FALSE,"R";"BOP_ANALY",#N/A,FALSE,"U"}</definedName>
    <definedName name="там06_2010_2" localSheetId="37" hidden="1">{"BOP_TAB",#N/A,FALSE,"N";"MIDTERM_TAB",#N/A,FALSE,"O";"FUND_CRED",#N/A,FALSE,"P";"DEBT_TAB1",#N/A,FALSE,"Q";"DEBT_TAB2",#N/A,FALSE,"Q";"FORFIN_TAB1",#N/A,FALSE,"R";"FORFIN_TAB2",#N/A,FALSE,"R";"BOP_ANALY",#N/A,FALSE,"U"}</definedName>
    <definedName name="там06_2010_2" localSheetId="38" hidden="1">{"BOP_TAB",#N/A,FALSE,"N";"MIDTERM_TAB",#N/A,FALSE,"O";"FUND_CRED",#N/A,FALSE,"P";"DEBT_TAB1",#N/A,FALSE,"Q";"DEBT_TAB2",#N/A,FALSE,"Q";"FORFIN_TAB1",#N/A,FALSE,"R";"FORFIN_TAB2",#N/A,FALSE,"R";"BOP_ANALY",#N/A,FALSE,"U"}</definedName>
    <definedName name="там06_2010_2" localSheetId="39" hidden="1">{"BOP_TAB",#N/A,FALSE,"N";"MIDTERM_TAB",#N/A,FALSE,"O";"FUND_CRED",#N/A,FALSE,"P";"DEBT_TAB1",#N/A,FALSE,"Q";"DEBT_TAB2",#N/A,FALSE,"Q";"FORFIN_TAB1",#N/A,FALSE,"R";"FORFIN_TAB2",#N/A,FALSE,"R";"BOP_ANALY",#N/A,FALSE,"U"}</definedName>
    <definedName name="там06_2010_2" localSheetId="40" hidden="1">{"BOP_TAB",#N/A,FALSE,"N";"MIDTERM_TAB",#N/A,FALSE,"O";"FUND_CRED",#N/A,FALSE,"P";"DEBT_TAB1",#N/A,FALSE,"Q";"DEBT_TAB2",#N/A,FALSE,"Q";"FORFIN_TAB1",#N/A,FALSE,"R";"FORFIN_TAB2",#N/A,FALSE,"R";"BOP_ANALY",#N/A,FALSE,"U"}</definedName>
    <definedName name="там06_2010_2" localSheetId="41" hidden="1">{"BOP_TAB",#N/A,FALSE,"N";"MIDTERM_TAB",#N/A,FALSE,"O";"FUND_CRED",#N/A,FALSE,"P";"DEBT_TAB1",#N/A,FALSE,"Q";"DEBT_TAB2",#N/A,FALSE,"Q";"FORFIN_TAB1",#N/A,FALSE,"R";"FORFIN_TAB2",#N/A,FALSE,"R";"BOP_ANALY",#N/A,FALSE,"U"}</definedName>
    <definedName name="там06_2010_2" localSheetId="42" hidden="1">{"BOP_TAB",#N/A,FALSE,"N";"MIDTERM_TAB",#N/A,FALSE,"O";"FUND_CRED",#N/A,FALSE,"P";"DEBT_TAB1",#N/A,FALSE,"Q";"DEBT_TAB2",#N/A,FALSE,"Q";"FORFIN_TAB1",#N/A,FALSE,"R";"FORFIN_TAB2",#N/A,FALSE,"R";"BOP_ANALY",#N/A,FALSE,"U"}</definedName>
    <definedName name="там06_2010_2" localSheetId="47" hidden="1">{"BOP_TAB",#N/A,FALSE,"N";"MIDTERM_TAB",#N/A,FALSE,"O";"FUND_CRED",#N/A,FALSE,"P";"DEBT_TAB1",#N/A,FALSE,"Q";"DEBT_TAB2",#N/A,FALSE,"Q";"FORFIN_TAB1",#N/A,FALSE,"R";"FORFIN_TAB2",#N/A,FALSE,"R";"BOP_ANALY",#N/A,FALSE,"U"}</definedName>
    <definedName name="там06_2010_2" localSheetId="53" hidden="1">{"BOP_TAB",#N/A,FALSE,"N";"MIDTERM_TAB",#N/A,FALSE,"O";"FUND_CRED",#N/A,FALSE,"P";"DEBT_TAB1",#N/A,FALSE,"Q";"DEBT_TAB2",#N/A,FALSE,"Q";"FORFIN_TAB1",#N/A,FALSE,"R";"FORFIN_TAB2",#N/A,FALSE,"R";"BOP_ANALY",#N/A,FALSE,"U"}</definedName>
    <definedName name="там06_2010_2" localSheetId="81" hidden="1">{"BOP_TAB",#N/A,FALSE,"N";"MIDTERM_TAB",#N/A,FALSE,"O";"FUND_CRED",#N/A,FALSE,"P";"DEBT_TAB1",#N/A,FALSE,"Q";"DEBT_TAB2",#N/A,FALSE,"Q";"FORFIN_TAB1",#N/A,FALSE,"R";"FORFIN_TAB2",#N/A,FALSE,"R";"BOP_ANALY",#N/A,FALSE,"U"}</definedName>
    <definedName name="там06_2010_2" localSheetId="96" hidden="1">{"BOP_TAB",#N/A,FALSE,"N";"MIDTERM_TAB",#N/A,FALSE,"O";"FUND_CRED",#N/A,FALSE,"P";"DEBT_TAB1",#N/A,FALSE,"Q";"DEBT_TAB2",#N/A,FALSE,"Q";"FORFIN_TAB1",#N/A,FALSE,"R";"FORFIN_TAB2",#N/A,FALSE,"R";"BOP_ANALY",#N/A,FALSE,"U"}</definedName>
    <definedName name="там06_2010_2" localSheetId="100" hidden="1">{"BOP_TAB",#N/A,FALSE,"N";"MIDTERM_TAB",#N/A,FALSE,"O";"FUND_CRED",#N/A,FALSE,"P";"DEBT_TAB1",#N/A,FALSE,"Q";"DEBT_TAB2",#N/A,FALSE,"Q";"FORFIN_TAB1",#N/A,FALSE,"R";"FORFIN_TAB2",#N/A,FALSE,"R";"BOP_ANALY",#N/A,FALSE,"U"}</definedName>
    <definedName name="там06_2010_2" localSheetId="103" hidden="1">{"BOP_TAB",#N/A,FALSE,"N";"MIDTERM_TAB",#N/A,FALSE,"O";"FUND_CRED",#N/A,FALSE,"P";"DEBT_TAB1",#N/A,FALSE,"Q";"DEBT_TAB2",#N/A,FALSE,"Q";"FORFIN_TAB1",#N/A,FALSE,"R";"FORFIN_TAB2",#N/A,FALSE,"R";"BOP_ANALY",#N/A,FALSE,"U"}</definedName>
    <definedName name="там06_2010_2" localSheetId="74"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35" hidden="1">{#N/A,#N/A,FALSE,"Лист4"}</definedName>
    <definedName name="тогн" localSheetId="36" hidden="1">{#N/A,#N/A,FALSE,"Лист4"}</definedName>
    <definedName name="тогн" localSheetId="37" hidden="1">{#N/A,#N/A,FALSE,"Лист4"}</definedName>
    <definedName name="тогн" localSheetId="38" hidden="1">{#N/A,#N/A,FALSE,"Лист4"}</definedName>
    <definedName name="тогн" localSheetId="39" hidden="1">{#N/A,#N/A,FALSE,"Лист4"}</definedName>
    <definedName name="тогн" localSheetId="40" hidden="1">{#N/A,#N/A,FALSE,"Лист4"}</definedName>
    <definedName name="тогн" localSheetId="41" hidden="1">{#N/A,#N/A,FALSE,"Лист4"}</definedName>
    <definedName name="тогн" localSheetId="42" hidden="1">{#N/A,#N/A,FALSE,"Лист4"}</definedName>
    <definedName name="тогн" localSheetId="47" hidden="1">{#N/A,#N/A,FALSE,"Лист4"}</definedName>
    <definedName name="тогн" localSheetId="53" hidden="1">{#N/A,#N/A,FALSE,"Лист4"}</definedName>
    <definedName name="тогн" localSheetId="84" hidden="1">{#N/A,#N/A,FALSE,"Лист4"}</definedName>
    <definedName name="тогн" localSheetId="85" hidden="1">{#N/A,#N/A,FALSE,"Лист4"}</definedName>
    <definedName name="тогн" localSheetId="76" hidden="1">{#N/A,#N/A,FALSE,"Лист4"}</definedName>
    <definedName name="тогн" localSheetId="80" hidden="1">{#N/A,#N/A,FALSE,"Лист4"}</definedName>
    <definedName name="тогн" localSheetId="81" hidden="1">{#N/A,#N/A,FALSE,"Лист4"}</definedName>
    <definedName name="тогн" localSheetId="82" hidden="1">{#N/A,#N/A,FALSE,"Лист4"}</definedName>
    <definedName name="тогн" localSheetId="83" hidden="1">{#N/A,#N/A,FALSE,"Лист4"}</definedName>
    <definedName name="тогн" localSheetId="86" hidden="1">{#N/A,#N/A,FALSE,"Лист4"}</definedName>
    <definedName name="тогн" localSheetId="95" hidden="1">{#N/A,#N/A,FALSE,"Лист4"}</definedName>
    <definedName name="тогн" localSheetId="96" hidden="1">{#N/A,#N/A,FALSE,"Лист4"}</definedName>
    <definedName name="тогн" localSheetId="100" hidden="1">{#N/A,#N/A,FALSE,"Лист4"}</definedName>
    <definedName name="тогн" localSheetId="102" hidden="1">{#N/A,#N/A,FALSE,"Лист4"}</definedName>
    <definedName name="тогн" localSheetId="103" hidden="1">{#N/A,#N/A,FALSE,"Лист4"}</definedName>
    <definedName name="тогн" localSheetId="104" hidden="1">{#N/A,#N/A,FALSE,"Лист4"}</definedName>
    <definedName name="тогн" localSheetId="105" hidden="1">{#N/A,#N/A,FALSE,"Лист4"}</definedName>
    <definedName name="тогн" localSheetId="18" hidden="1">{#N/A,#N/A,FALSE,"Лист4"}</definedName>
    <definedName name="тогн" localSheetId="19" hidden="1">{#N/A,#N/A,FALSE,"Лист4"}</definedName>
    <definedName name="тогн" localSheetId="74" hidden="1">{#N/A,#N/A,FALSE,"Лист4"}</definedName>
    <definedName name="тогн" hidden="1">{#N/A,#N/A,FALSE,"Лист4"}</definedName>
    <definedName name="трн" localSheetId="1" hidden="1">{#N/A,#N/A,FALSE,"Лист4"}</definedName>
    <definedName name="трн" localSheetId="35" hidden="1">{#N/A,#N/A,FALSE,"Лист4"}</definedName>
    <definedName name="трн" localSheetId="36" hidden="1">{#N/A,#N/A,FALSE,"Лист4"}</definedName>
    <definedName name="трн" localSheetId="37" hidden="1">{#N/A,#N/A,FALSE,"Лист4"}</definedName>
    <definedName name="трн" localSheetId="38" hidden="1">{#N/A,#N/A,FALSE,"Лист4"}</definedName>
    <definedName name="трн" localSheetId="39" hidden="1">{#N/A,#N/A,FALSE,"Лист4"}</definedName>
    <definedName name="трн" localSheetId="40" hidden="1">{#N/A,#N/A,FALSE,"Лист4"}</definedName>
    <definedName name="трн" localSheetId="41" hidden="1">{#N/A,#N/A,FALSE,"Лист4"}</definedName>
    <definedName name="трн" localSheetId="42" hidden="1">{#N/A,#N/A,FALSE,"Лист4"}</definedName>
    <definedName name="трн" localSheetId="47" hidden="1">{#N/A,#N/A,FALSE,"Лист4"}</definedName>
    <definedName name="трн" localSheetId="53" hidden="1">{#N/A,#N/A,FALSE,"Лист4"}</definedName>
    <definedName name="трн" localSheetId="84" hidden="1">{#N/A,#N/A,FALSE,"Лист4"}</definedName>
    <definedName name="трн" localSheetId="85" hidden="1">{#N/A,#N/A,FALSE,"Лист4"}</definedName>
    <definedName name="трн" localSheetId="76" hidden="1">{#N/A,#N/A,FALSE,"Лист4"}</definedName>
    <definedName name="трн" localSheetId="80" hidden="1">{#N/A,#N/A,FALSE,"Лист4"}</definedName>
    <definedName name="трн" localSheetId="81" hidden="1">{#N/A,#N/A,FALSE,"Лист4"}</definedName>
    <definedName name="трн" localSheetId="82" hidden="1">{#N/A,#N/A,FALSE,"Лист4"}</definedName>
    <definedName name="трн" localSheetId="83" hidden="1">{#N/A,#N/A,FALSE,"Лист4"}</definedName>
    <definedName name="трн" localSheetId="86" hidden="1">{#N/A,#N/A,FALSE,"Лист4"}</definedName>
    <definedName name="трн" localSheetId="95" hidden="1">{#N/A,#N/A,FALSE,"Лист4"}</definedName>
    <definedName name="трн" localSheetId="96" hidden="1">{#N/A,#N/A,FALSE,"Лист4"}</definedName>
    <definedName name="трн" localSheetId="100" hidden="1">{#N/A,#N/A,FALSE,"Лист4"}</definedName>
    <definedName name="трн" localSheetId="102" hidden="1">{#N/A,#N/A,FALSE,"Лист4"}</definedName>
    <definedName name="трн" localSheetId="103" hidden="1">{#N/A,#N/A,FALSE,"Лист4"}</definedName>
    <definedName name="трн" localSheetId="104" hidden="1">{#N/A,#N/A,FALSE,"Лист4"}</definedName>
    <definedName name="трн" localSheetId="105" hidden="1">{#N/A,#N/A,FALSE,"Лист4"}</definedName>
    <definedName name="трн" localSheetId="18" hidden="1">{#N/A,#N/A,FALSE,"Лист4"}</definedName>
    <definedName name="трн" localSheetId="19" hidden="1">{#N/A,#N/A,FALSE,"Лист4"}</definedName>
    <definedName name="трн" localSheetId="74" hidden="1">{#N/A,#N/A,FALSE,"Лист4"}</definedName>
    <definedName name="трн" hidden="1">{#N/A,#N/A,FALSE,"Лист4"}</definedName>
    <definedName name="тт" localSheetId="1" hidden="1">{#N/A,#N/A,FALSE,"т04"}</definedName>
    <definedName name="тт" localSheetId="35" hidden="1">{#N/A,#N/A,FALSE,"т04"}</definedName>
    <definedName name="тт" localSheetId="36" hidden="1">{#N/A,#N/A,FALSE,"т04"}</definedName>
    <definedName name="тт" localSheetId="37" hidden="1">{#N/A,#N/A,FALSE,"т04"}</definedName>
    <definedName name="тт" localSheetId="38" hidden="1">{#N/A,#N/A,FALSE,"т04"}</definedName>
    <definedName name="тт" localSheetId="39" hidden="1">{#N/A,#N/A,FALSE,"т04"}</definedName>
    <definedName name="тт" localSheetId="40" hidden="1">{#N/A,#N/A,FALSE,"т04"}</definedName>
    <definedName name="тт" localSheetId="41" hidden="1">{#N/A,#N/A,FALSE,"т04"}</definedName>
    <definedName name="тт" localSheetId="42" hidden="1">{#N/A,#N/A,FALSE,"т04"}</definedName>
    <definedName name="тт" localSheetId="47" hidden="1">{#N/A,#N/A,FALSE,"т04"}</definedName>
    <definedName name="тт" localSheetId="53" hidden="1">{#N/A,#N/A,FALSE,"т04"}</definedName>
    <definedName name="тт" localSheetId="84" hidden="1">{#N/A,#N/A,FALSE,"т04"}</definedName>
    <definedName name="тт" localSheetId="85" hidden="1">{#N/A,#N/A,FALSE,"т04"}</definedName>
    <definedName name="тт" localSheetId="76" hidden="1">{#N/A,#N/A,FALSE,"т04"}</definedName>
    <definedName name="тт" localSheetId="80" hidden="1">{#N/A,#N/A,FALSE,"т04"}</definedName>
    <definedName name="тт" localSheetId="81" hidden="1">{#N/A,#N/A,FALSE,"т04"}</definedName>
    <definedName name="тт" localSheetId="82" hidden="1">{#N/A,#N/A,FALSE,"т04"}</definedName>
    <definedName name="тт" localSheetId="83" hidden="1">{#N/A,#N/A,FALSE,"т04"}</definedName>
    <definedName name="тт" localSheetId="86" hidden="1">{#N/A,#N/A,FALSE,"т04"}</definedName>
    <definedName name="тт" localSheetId="95" hidden="1">{#N/A,#N/A,FALSE,"т04"}</definedName>
    <definedName name="тт" localSheetId="96" hidden="1">{#N/A,#N/A,FALSE,"т04"}</definedName>
    <definedName name="тт" localSheetId="100" hidden="1">{#N/A,#N/A,FALSE,"т04"}</definedName>
    <definedName name="тт" localSheetId="102" hidden="1">{#N/A,#N/A,FALSE,"т04"}</definedName>
    <definedName name="тт" localSheetId="103" hidden="1">{#N/A,#N/A,FALSE,"т04"}</definedName>
    <definedName name="тт" localSheetId="104" hidden="1">{#N/A,#N/A,FALSE,"т04"}</definedName>
    <definedName name="тт" localSheetId="105" hidden="1">{#N/A,#N/A,FALSE,"т04"}</definedName>
    <definedName name="тт" localSheetId="18" hidden="1">{#N/A,#N/A,FALSE,"т04"}</definedName>
    <definedName name="тт" localSheetId="19" hidden="1">{#N/A,#N/A,FALSE,"т04"}</definedName>
    <definedName name="тт" localSheetId="74"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2" hidden="1">{"BOP_TAB",#N/A,FALSE,"N";"MIDTERM_TAB",#N/A,FALSE,"O";"FUND_CRED",#N/A,FALSE,"P";"DEBT_TAB1",#N/A,FALSE,"Q";"DEBT_TAB2",#N/A,FALSE,"Q";"FORFIN_TAB1",#N/A,FALSE,"R";"FORFIN_TAB2",#N/A,FALSE,"R";"BOP_ANALY",#N/A,FALSE,"U"}</definedName>
    <definedName name="ттт" localSheetId="35" hidden="1">{"BOP_TAB",#N/A,FALSE,"N";"MIDTERM_TAB",#N/A,FALSE,"O";"FUND_CRED",#N/A,FALSE,"P";"DEBT_TAB1",#N/A,FALSE,"Q";"DEBT_TAB2",#N/A,FALSE,"Q";"FORFIN_TAB1",#N/A,FALSE,"R";"FORFIN_TAB2",#N/A,FALSE,"R";"BOP_ANALY",#N/A,FALSE,"U"}</definedName>
    <definedName name="ттт" localSheetId="36" hidden="1">{"BOP_TAB",#N/A,FALSE,"N";"MIDTERM_TAB",#N/A,FALSE,"O";"FUND_CRED",#N/A,FALSE,"P";"DEBT_TAB1",#N/A,FALSE,"Q";"DEBT_TAB2",#N/A,FALSE,"Q";"FORFIN_TAB1",#N/A,FALSE,"R";"FORFIN_TAB2",#N/A,FALSE,"R";"BOP_ANALY",#N/A,FALSE,"U"}</definedName>
    <definedName name="ттт" localSheetId="37" hidden="1">{"BOP_TAB",#N/A,FALSE,"N";"MIDTERM_TAB",#N/A,FALSE,"O";"FUND_CRED",#N/A,FALSE,"P";"DEBT_TAB1",#N/A,FALSE,"Q";"DEBT_TAB2",#N/A,FALSE,"Q";"FORFIN_TAB1",#N/A,FALSE,"R";"FORFIN_TAB2",#N/A,FALSE,"R";"BOP_ANALY",#N/A,FALSE,"U"}</definedName>
    <definedName name="ттт" localSheetId="38" hidden="1">{"BOP_TAB",#N/A,FALSE,"N";"MIDTERM_TAB",#N/A,FALSE,"O";"FUND_CRED",#N/A,FALSE,"P";"DEBT_TAB1",#N/A,FALSE,"Q";"DEBT_TAB2",#N/A,FALSE,"Q";"FORFIN_TAB1",#N/A,FALSE,"R";"FORFIN_TAB2",#N/A,FALSE,"R";"BOP_ANALY",#N/A,FALSE,"U"}</definedName>
    <definedName name="ттт" localSheetId="39" hidden="1">{"BOP_TAB",#N/A,FALSE,"N";"MIDTERM_TAB",#N/A,FALSE,"O";"FUND_CRED",#N/A,FALSE,"P";"DEBT_TAB1",#N/A,FALSE,"Q";"DEBT_TAB2",#N/A,FALSE,"Q";"FORFIN_TAB1",#N/A,FALSE,"R";"FORFIN_TAB2",#N/A,FALSE,"R";"BOP_ANALY",#N/A,FALSE,"U"}</definedName>
    <definedName name="ттт" localSheetId="40" hidden="1">{"BOP_TAB",#N/A,FALSE,"N";"MIDTERM_TAB",#N/A,FALSE,"O";"FUND_CRED",#N/A,FALSE,"P";"DEBT_TAB1",#N/A,FALSE,"Q";"DEBT_TAB2",#N/A,FALSE,"Q";"FORFIN_TAB1",#N/A,FALSE,"R";"FORFIN_TAB2",#N/A,FALSE,"R";"BOP_ANALY",#N/A,FALSE,"U"}</definedName>
    <definedName name="ттт" localSheetId="41" hidden="1">{"BOP_TAB",#N/A,FALSE,"N";"MIDTERM_TAB",#N/A,FALSE,"O";"FUND_CRED",#N/A,FALSE,"P";"DEBT_TAB1",#N/A,FALSE,"Q";"DEBT_TAB2",#N/A,FALSE,"Q";"FORFIN_TAB1",#N/A,FALSE,"R";"FORFIN_TAB2",#N/A,FALSE,"R";"BOP_ANALY",#N/A,FALSE,"U"}</definedName>
    <definedName name="ттт" localSheetId="42" hidden="1">{"BOP_TAB",#N/A,FALSE,"N";"MIDTERM_TAB",#N/A,FALSE,"O";"FUND_CRED",#N/A,FALSE,"P";"DEBT_TAB1",#N/A,FALSE,"Q";"DEBT_TAB2",#N/A,FALSE,"Q";"FORFIN_TAB1",#N/A,FALSE,"R";"FORFIN_TAB2",#N/A,FALSE,"R";"BOP_ANALY",#N/A,FALSE,"U"}</definedName>
    <definedName name="ттт" localSheetId="47" hidden="1">{"BOP_TAB",#N/A,FALSE,"N";"MIDTERM_TAB",#N/A,FALSE,"O";"FUND_CRED",#N/A,FALSE,"P";"DEBT_TAB1",#N/A,FALSE,"Q";"DEBT_TAB2",#N/A,FALSE,"Q";"FORFIN_TAB1",#N/A,FALSE,"R";"FORFIN_TAB2",#N/A,FALSE,"R";"BOP_ANALY",#N/A,FALSE,"U"}</definedName>
    <definedName name="ттт" localSheetId="53" hidden="1">{"BOP_TAB",#N/A,FALSE,"N";"MIDTERM_TAB",#N/A,FALSE,"O";"FUND_CRED",#N/A,FALSE,"P";"DEBT_TAB1",#N/A,FALSE,"Q";"DEBT_TAB2",#N/A,FALSE,"Q";"FORFIN_TAB1",#N/A,FALSE,"R";"FORFIN_TAB2",#N/A,FALSE,"R";"BOP_ANALY",#N/A,FALSE,"U"}</definedName>
    <definedName name="ттт" localSheetId="56" hidden="1">{"BOP_TAB",#N/A,FALSE,"N";"MIDTERM_TAB",#N/A,FALSE,"O";"FUND_CRED",#N/A,FALSE,"P";"DEBT_TAB1",#N/A,FALSE,"Q";"DEBT_TAB2",#N/A,FALSE,"Q";"FORFIN_TAB1",#N/A,FALSE,"R";"FORFIN_TAB2",#N/A,FALSE,"R";"BOP_ANALY",#N/A,FALSE,"U"}</definedName>
    <definedName name="ттт" localSheetId="57" hidden="1">{"BOP_TAB",#N/A,FALSE,"N";"MIDTERM_TAB",#N/A,FALSE,"O";"FUND_CRED",#N/A,FALSE,"P";"DEBT_TAB1",#N/A,FALSE,"Q";"DEBT_TAB2",#N/A,FALSE,"Q";"FORFIN_TAB1",#N/A,FALSE,"R";"FORFIN_TAB2",#N/A,FALSE,"R";"BOP_ANALY",#N/A,FALSE,"U"}</definedName>
    <definedName name="ттт" localSheetId="58" hidden="1">{"BOP_TAB",#N/A,FALSE,"N";"MIDTERM_TAB",#N/A,FALSE,"O";"FUND_CRED",#N/A,FALSE,"P";"DEBT_TAB1",#N/A,FALSE,"Q";"DEBT_TAB2",#N/A,FALSE,"Q";"FORFIN_TAB1",#N/A,FALSE,"R";"FORFIN_TAB2",#N/A,FALSE,"R";"BOP_ANALY",#N/A,FALSE,"U"}</definedName>
    <definedName name="ттт" localSheetId="84" hidden="1">{"BOP_TAB",#N/A,FALSE,"N";"MIDTERM_TAB",#N/A,FALSE,"O";"FUND_CRED",#N/A,FALSE,"P";"DEBT_TAB1",#N/A,FALSE,"Q";"DEBT_TAB2",#N/A,FALSE,"Q";"FORFIN_TAB1",#N/A,FALSE,"R";"FORFIN_TAB2",#N/A,FALSE,"R";"BOP_ANALY",#N/A,FALSE,"U"}</definedName>
    <definedName name="ттт" localSheetId="85" hidden="1">{"BOP_TAB",#N/A,FALSE,"N";"MIDTERM_TAB",#N/A,FALSE,"O";"FUND_CRED",#N/A,FALSE,"P";"DEBT_TAB1",#N/A,FALSE,"Q";"DEBT_TAB2",#N/A,FALSE,"Q";"FORFIN_TAB1",#N/A,FALSE,"R";"FORFIN_TAB2",#N/A,FALSE,"R";"BOP_ANALY",#N/A,FALSE,"U"}</definedName>
    <definedName name="ттт" localSheetId="76" hidden="1">{"BOP_TAB",#N/A,FALSE,"N";"MIDTERM_TAB",#N/A,FALSE,"O";"FUND_CRED",#N/A,FALSE,"P";"DEBT_TAB1",#N/A,FALSE,"Q";"DEBT_TAB2",#N/A,FALSE,"Q";"FORFIN_TAB1",#N/A,FALSE,"R";"FORFIN_TAB2",#N/A,FALSE,"R";"BOP_ANALY",#N/A,FALSE,"U"}</definedName>
    <definedName name="ттт" localSheetId="80" hidden="1">{"BOP_TAB",#N/A,FALSE,"N";"MIDTERM_TAB",#N/A,FALSE,"O";"FUND_CRED",#N/A,FALSE,"P";"DEBT_TAB1",#N/A,FALSE,"Q";"DEBT_TAB2",#N/A,FALSE,"Q";"FORFIN_TAB1",#N/A,FALSE,"R";"FORFIN_TAB2",#N/A,FALSE,"R";"BOP_ANALY",#N/A,FALSE,"U"}</definedName>
    <definedName name="ттт" localSheetId="81" hidden="1">{"BOP_TAB",#N/A,FALSE,"N";"MIDTERM_TAB",#N/A,FALSE,"O";"FUND_CRED",#N/A,FALSE,"P";"DEBT_TAB1",#N/A,FALSE,"Q";"DEBT_TAB2",#N/A,FALSE,"Q";"FORFIN_TAB1",#N/A,FALSE,"R";"FORFIN_TAB2",#N/A,FALSE,"R";"BOP_ANALY",#N/A,FALSE,"U"}</definedName>
    <definedName name="ттт" localSheetId="82" hidden="1">{"BOP_TAB",#N/A,FALSE,"N";"MIDTERM_TAB",#N/A,FALSE,"O";"FUND_CRED",#N/A,FALSE,"P";"DEBT_TAB1",#N/A,FALSE,"Q";"DEBT_TAB2",#N/A,FALSE,"Q";"FORFIN_TAB1",#N/A,FALSE,"R";"FORFIN_TAB2",#N/A,FALSE,"R";"BOP_ANALY",#N/A,FALSE,"U"}</definedName>
    <definedName name="ттт" localSheetId="83" hidden="1">{#N/A,#N/A,FALSE,"Лист4"}</definedName>
    <definedName name="ттт" localSheetId="86" hidden="1">{"BOP_TAB",#N/A,FALSE,"N";"MIDTERM_TAB",#N/A,FALSE,"O";"FUND_CRED",#N/A,FALSE,"P";"DEBT_TAB1",#N/A,FALSE,"Q";"DEBT_TAB2",#N/A,FALSE,"Q";"FORFIN_TAB1",#N/A,FALSE,"R";"FORFIN_TAB2",#N/A,FALSE,"R";"BOP_ANALY",#N/A,FALSE,"U"}</definedName>
    <definedName name="ттт" localSheetId="95" hidden="1">{"BOP_TAB",#N/A,FALSE,"N";"MIDTERM_TAB",#N/A,FALSE,"O";"FUND_CRED",#N/A,FALSE,"P";"DEBT_TAB1",#N/A,FALSE,"Q";"DEBT_TAB2",#N/A,FALSE,"Q";"FORFIN_TAB1",#N/A,FALSE,"R";"FORFIN_TAB2",#N/A,FALSE,"R";"BOP_ANALY",#N/A,FALSE,"U"}</definedName>
    <definedName name="ттт" localSheetId="96" hidden="1">{"BOP_TAB",#N/A,FALSE,"N";"MIDTERM_TAB",#N/A,FALSE,"O";"FUND_CRED",#N/A,FALSE,"P";"DEBT_TAB1",#N/A,FALSE,"Q";"DEBT_TAB2",#N/A,FALSE,"Q";"FORFIN_TAB1",#N/A,FALSE,"R";"FORFIN_TAB2",#N/A,FALSE,"R";"BOP_ANALY",#N/A,FALSE,"U"}</definedName>
    <definedName name="ттт" localSheetId="100" hidden="1">{"BOP_TAB",#N/A,FALSE,"N";"MIDTERM_TAB",#N/A,FALSE,"O";"FUND_CRED",#N/A,FALSE,"P";"DEBT_TAB1",#N/A,FALSE,"Q";"DEBT_TAB2",#N/A,FALSE,"Q";"FORFIN_TAB1",#N/A,FALSE,"R";"FORFIN_TAB2",#N/A,FALSE,"R";"BOP_ANALY",#N/A,FALSE,"U"}</definedName>
    <definedName name="ттт" localSheetId="102" hidden="1">{"BOP_TAB",#N/A,FALSE,"N";"MIDTERM_TAB",#N/A,FALSE,"O";"FUND_CRED",#N/A,FALSE,"P";"DEBT_TAB1",#N/A,FALSE,"Q";"DEBT_TAB2",#N/A,FALSE,"Q";"FORFIN_TAB1",#N/A,FALSE,"R";"FORFIN_TAB2",#N/A,FALSE,"R";"BOP_ANALY",#N/A,FALSE,"U"}</definedName>
    <definedName name="ттт" localSheetId="103" hidden="1">{"BOP_TAB",#N/A,FALSE,"N";"MIDTERM_TAB",#N/A,FALSE,"O";"FUND_CRED",#N/A,FALSE,"P";"DEBT_TAB1",#N/A,FALSE,"Q";"DEBT_TAB2",#N/A,FALSE,"Q";"FORFIN_TAB1",#N/A,FALSE,"R";"FORFIN_TAB2",#N/A,FALSE,"R";"BOP_ANALY",#N/A,FALSE,"U"}</definedName>
    <definedName name="ттт" localSheetId="104" hidden="1">{"BOP_TAB",#N/A,FALSE,"N";"MIDTERM_TAB",#N/A,FALSE,"O";"FUND_CRED",#N/A,FALSE,"P";"DEBT_TAB1",#N/A,FALSE,"Q";"DEBT_TAB2",#N/A,FALSE,"Q";"FORFIN_TAB1",#N/A,FALSE,"R";"FORFIN_TAB2",#N/A,FALSE,"R";"BOP_ANALY",#N/A,FALSE,"U"}</definedName>
    <definedName name="ттт" localSheetId="105" hidden="1">{"BOP_TAB",#N/A,FALSE,"N";"MIDTERM_TAB",#N/A,FALSE,"O";"FUND_CRED",#N/A,FALSE,"P";"DEBT_TAB1",#N/A,FALSE,"Q";"DEBT_TAB2",#N/A,FALSE,"Q";"FORFIN_TAB1",#N/A,FALSE,"R";"FORFIN_TAB2",#N/A,FALSE,"R";"BOP_ANALY",#N/A,FALSE,"U"}</definedName>
    <definedName name="ттт" localSheetId="18" hidden="1">{"BOP_TAB",#N/A,FALSE,"N";"MIDTERM_TAB",#N/A,FALSE,"O";"FUND_CRED",#N/A,FALSE,"P";"DEBT_TAB1",#N/A,FALSE,"Q";"DEBT_TAB2",#N/A,FALSE,"Q";"FORFIN_TAB1",#N/A,FALSE,"R";"FORFIN_TAB2",#N/A,FALSE,"R";"BOP_ANALY",#N/A,FALSE,"U"}</definedName>
    <definedName name="ттт" localSheetId="19" hidden="1">{"BOP_TAB",#N/A,FALSE,"N";"MIDTERM_TAB",#N/A,FALSE,"O";"FUND_CRED",#N/A,FALSE,"P";"DEBT_TAB1",#N/A,FALSE,"Q";"DEBT_TAB2",#N/A,FALSE,"Q";"FORFIN_TAB1",#N/A,FALSE,"R";"FORFIN_TAB2",#N/A,FALSE,"R";"BOP_ANALY",#N/A,FALSE,"U"}</definedName>
    <definedName name="ттт" localSheetId="74" hidden="1">{"BOP_TAB",#N/A,FALSE,"N";"MIDTERM_TAB",#N/A,FALSE,"O";"FUND_CRED",#N/A,FALSE,"P";"DEBT_TAB1",#N/A,FALSE,"Q";"DEBT_TAB2",#N/A,FALSE,"Q";"FORFIN_TAB1",#N/A,FALSE,"R";"FORFIN_TAB2",#N/A,FALSE,"R";"BOP_ANALY",#N/A,FALSE,"U"}</definedName>
    <definedName name="ттт" localSheetId="111"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35" hidden="1">{#N/A,#N/A,FALSE,"Лист4"}</definedName>
    <definedName name="ть" localSheetId="36" hidden="1">{#N/A,#N/A,FALSE,"Лист4"}</definedName>
    <definedName name="ть" localSheetId="37" hidden="1">{#N/A,#N/A,FALSE,"Лист4"}</definedName>
    <definedName name="ть" localSheetId="38" hidden="1">{#N/A,#N/A,FALSE,"Лист4"}</definedName>
    <definedName name="ть" localSheetId="39" hidden="1">{#N/A,#N/A,FALSE,"Лист4"}</definedName>
    <definedName name="ть" localSheetId="40" hidden="1">{#N/A,#N/A,FALSE,"Лист4"}</definedName>
    <definedName name="ть" localSheetId="41" hidden="1">{#N/A,#N/A,FALSE,"Лист4"}</definedName>
    <definedName name="ть" localSheetId="42" hidden="1">{#N/A,#N/A,FALSE,"Лист4"}</definedName>
    <definedName name="ть" localSheetId="47" hidden="1">{#N/A,#N/A,FALSE,"Лист4"}</definedName>
    <definedName name="ть" localSheetId="53" hidden="1">{#N/A,#N/A,FALSE,"Лист4"}</definedName>
    <definedName name="ть" localSheetId="84" hidden="1">{#N/A,#N/A,FALSE,"Лист4"}</definedName>
    <definedName name="ть" localSheetId="85" hidden="1">{#N/A,#N/A,FALSE,"Лист4"}</definedName>
    <definedName name="ть" localSheetId="76" hidden="1">{#N/A,#N/A,FALSE,"Лист4"}</definedName>
    <definedName name="ть" localSheetId="80" hidden="1">{#N/A,#N/A,FALSE,"Лист4"}</definedName>
    <definedName name="ть" localSheetId="81" hidden="1">{#N/A,#N/A,FALSE,"Лист4"}</definedName>
    <definedName name="ть" localSheetId="82" hidden="1">{#N/A,#N/A,FALSE,"Лист4"}</definedName>
    <definedName name="ть" localSheetId="83" hidden="1">{#N/A,#N/A,FALSE,"Лист4"}</definedName>
    <definedName name="ть" localSheetId="86" hidden="1">{#N/A,#N/A,FALSE,"Лист4"}</definedName>
    <definedName name="ть" localSheetId="95" hidden="1">{#N/A,#N/A,FALSE,"Лист4"}</definedName>
    <definedName name="ть" localSheetId="96" hidden="1">{#N/A,#N/A,FALSE,"Лист4"}</definedName>
    <definedName name="ть" localSheetId="100" hidden="1">{#N/A,#N/A,FALSE,"Лист4"}</definedName>
    <definedName name="ть" localSheetId="102" hidden="1">{#N/A,#N/A,FALSE,"Лист4"}</definedName>
    <definedName name="ть" localSheetId="103" hidden="1">{#N/A,#N/A,FALSE,"Лист4"}</definedName>
    <definedName name="ть" localSheetId="104" hidden="1">{#N/A,#N/A,FALSE,"Лист4"}</definedName>
    <definedName name="ть" localSheetId="105" hidden="1">{#N/A,#N/A,FALSE,"Лист4"}</definedName>
    <definedName name="ть" localSheetId="18" hidden="1">{#N/A,#N/A,FALSE,"Лист4"}</definedName>
    <definedName name="ть" localSheetId="19" hidden="1">{#N/A,#N/A,FALSE,"Лист4"}</definedName>
    <definedName name="ть" localSheetId="74" hidden="1">{#N/A,#N/A,FALSE,"Лист4"}</definedName>
    <definedName name="ть" hidden="1">{#N/A,#N/A,FALSE,"Лист4"}</definedName>
    <definedName name="уа" localSheetId="1" hidden="1">{#N/A,#N/A,FALSE,"Лист4"}</definedName>
    <definedName name="уа" localSheetId="35" hidden="1">{#N/A,#N/A,FALSE,"Лист4"}</definedName>
    <definedName name="уа" localSheetId="36" hidden="1">{#N/A,#N/A,FALSE,"Лист4"}</definedName>
    <definedName name="уа" localSheetId="37" hidden="1">{#N/A,#N/A,FALSE,"Лист4"}</definedName>
    <definedName name="уа" localSheetId="38" hidden="1">{#N/A,#N/A,FALSE,"Лист4"}</definedName>
    <definedName name="уа" localSheetId="39" hidden="1">{#N/A,#N/A,FALSE,"Лист4"}</definedName>
    <definedName name="уа" localSheetId="40" hidden="1">{#N/A,#N/A,FALSE,"Лист4"}</definedName>
    <definedName name="уа" localSheetId="41" hidden="1">{#N/A,#N/A,FALSE,"Лист4"}</definedName>
    <definedName name="уа" localSheetId="42" hidden="1">{#N/A,#N/A,FALSE,"Лист4"}</definedName>
    <definedName name="уа" localSheetId="47" hidden="1">{#N/A,#N/A,FALSE,"Лист4"}</definedName>
    <definedName name="уа" localSheetId="53" hidden="1">{#N/A,#N/A,FALSE,"Лист4"}</definedName>
    <definedName name="уа" localSheetId="84" hidden="1">{#N/A,#N/A,FALSE,"Лист4"}</definedName>
    <definedName name="уа" localSheetId="85" hidden="1">{#N/A,#N/A,FALSE,"Лист4"}</definedName>
    <definedName name="уа" localSheetId="76" hidden="1">{#N/A,#N/A,FALSE,"Лист4"}</definedName>
    <definedName name="уа" localSheetId="80" hidden="1">{#N/A,#N/A,FALSE,"Лист4"}</definedName>
    <definedName name="уа" localSheetId="81" hidden="1">{#N/A,#N/A,FALSE,"Лист4"}</definedName>
    <definedName name="уа" localSheetId="82" hidden="1">{#N/A,#N/A,FALSE,"Лист4"}</definedName>
    <definedName name="уа" localSheetId="83" hidden="1">{#N/A,#N/A,FALSE,"Лист4"}</definedName>
    <definedName name="уа" localSheetId="86" hidden="1">{#N/A,#N/A,FALSE,"Лист4"}</definedName>
    <definedName name="уа" localSheetId="95" hidden="1">{#N/A,#N/A,FALSE,"Лист4"}</definedName>
    <definedName name="уа" localSheetId="96" hidden="1">{#N/A,#N/A,FALSE,"Лист4"}</definedName>
    <definedName name="уа" localSheetId="100" hidden="1">{#N/A,#N/A,FALSE,"Лист4"}</definedName>
    <definedName name="уа" localSheetId="102" hidden="1">{#N/A,#N/A,FALSE,"Лист4"}</definedName>
    <definedName name="уа" localSheetId="103" hidden="1">{#N/A,#N/A,FALSE,"Лист4"}</definedName>
    <definedName name="уа" localSheetId="104" hidden="1">{#N/A,#N/A,FALSE,"Лист4"}</definedName>
    <definedName name="уа" localSheetId="105" hidden="1">{#N/A,#N/A,FALSE,"Лист4"}</definedName>
    <definedName name="уа" localSheetId="18" hidden="1">{#N/A,#N/A,FALSE,"Лист4"}</definedName>
    <definedName name="уа" localSheetId="19" hidden="1">{#N/A,#N/A,FALSE,"Лист4"}</definedName>
    <definedName name="уа" localSheetId="74" hidden="1">{#N/A,#N/A,FALSE,"Лист4"}</definedName>
    <definedName name="уа" hidden="1">{#N/A,#N/A,FALSE,"Лист4"}</definedName>
    <definedName name="увке" localSheetId="1" hidden="1">{#N/A,#N/A,FALSE,"Лист4"}</definedName>
    <definedName name="увке" localSheetId="35" hidden="1">{#N/A,#N/A,FALSE,"Лист4"}</definedName>
    <definedName name="увке" localSheetId="36" hidden="1">{#N/A,#N/A,FALSE,"Лист4"}</definedName>
    <definedName name="увке" localSheetId="37" hidden="1">{#N/A,#N/A,FALSE,"Лист4"}</definedName>
    <definedName name="увке" localSheetId="38" hidden="1">{#N/A,#N/A,FALSE,"Лист4"}</definedName>
    <definedName name="увке" localSheetId="39" hidden="1">{#N/A,#N/A,FALSE,"Лист4"}</definedName>
    <definedName name="увке" localSheetId="40" hidden="1">{#N/A,#N/A,FALSE,"Лист4"}</definedName>
    <definedName name="увке" localSheetId="41" hidden="1">{#N/A,#N/A,FALSE,"Лист4"}</definedName>
    <definedName name="увке" localSheetId="42" hidden="1">{#N/A,#N/A,FALSE,"Лист4"}</definedName>
    <definedName name="увке" localSheetId="47" hidden="1">{#N/A,#N/A,FALSE,"Лист4"}</definedName>
    <definedName name="увке" localSheetId="53" hidden="1">{#N/A,#N/A,FALSE,"Лист4"}</definedName>
    <definedName name="увке" localSheetId="84" hidden="1">{#N/A,#N/A,FALSE,"Лист4"}</definedName>
    <definedName name="увке" localSheetId="85" hidden="1">{#N/A,#N/A,FALSE,"Лист4"}</definedName>
    <definedName name="увке" localSheetId="76" hidden="1">{#N/A,#N/A,FALSE,"Лист4"}</definedName>
    <definedName name="увке" localSheetId="80" hidden="1">{#N/A,#N/A,FALSE,"Лист4"}</definedName>
    <definedName name="увке" localSheetId="81" hidden="1">{#N/A,#N/A,FALSE,"Лист4"}</definedName>
    <definedName name="увке" localSheetId="82" hidden="1">{#N/A,#N/A,FALSE,"Лист4"}</definedName>
    <definedName name="увке" localSheetId="83" hidden="1">{#N/A,#N/A,FALSE,"Лист4"}</definedName>
    <definedName name="увке" localSheetId="86" hidden="1">{#N/A,#N/A,FALSE,"Лист4"}</definedName>
    <definedName name="увке" localSheetId="95" hidden="1">{#N/A,#N/A,FALSE,"Лист4"}</definedName>
    <definedName name="увке" localSheetId="96" hidden="1">{#N/A,#N/A,FALSE,"Лист4"}</definedName>
    <definedName name="увке" localSheetId="100" hidden="1">{#N/A,#N/A,FALSE,"Лист4"}</definedName>
    <definedName name="увке" localSheetId="102" hidden="1">{#N/A,#N/A,FALSE,"Лист4"}</definedName>
    <definedName name="увке" localSheetId="103" hidden="1">{#N/A,#N/A,FALSE,"Лист4"}</definedName>
    <definedName name="увке" localSheetId="104" hidden="1">{#N/A,#N/A,FALSE,"Лист4"}</definedName>
    <definedName name="увке" localSheetId="105" hidden="1">{#N/A,#N/A,FALSE,"Лист4"}</definedName>
    <definedName name="увке" localSheetId="18" hidden="1">{#N/A,#N/A,FALSE,"Лист4"}</definedName>
    <definedName name="увке" localSheetId="19" hidden="1">{#N/A,#N/A,FALSE,"Лист4"}</definedName>
    <definedName name="увке" localSheetId="74" hidden="1">{#N/A,#N/A,FALSE,"Лист4"}</definedName>
    <definedName name="увке" hidden="1">{#N/A,#N/A,FALSE,"Лист4"}</definedName>
    <definedName name="уеунукнун" localSheetId="1" hidden="1">{#N/A,#N/A,FALSE,"Лист4"}</definedName>
    <definedName name="уеунукнун" localSheetId="35" hidden="1">{#N/A,#N/A,FALSE,"Лист4"}</definedName>
    <definedName name="уеунукнун" localSheetId="36" hidden="1">{#N/A,#N/A,FALSE,"Лист4"}</definedName>
    <definedName name="уеунукнун" localSheetId="37" hidden="1">{#N/A,#N/A,FALSE,"Лист4"}</definedName>
    <definedName name="уеунукнун" localSheetId="38" hidden="1">{#N/A,#N/A,FALSE,"Лист4"}</definedName>
    <definedName name="уеунукнун" localSheetId="39" hidden="1">{#N/A,#N/A,FALSE,"Лист4"}</definedName>
    <definedName name="уеунукнун" localSheetId="40" hidden="1">{#N/A,#N/A,FALSE,"Лист4"}</definedName>
    <definedName name="уеунукнун" localSheetId="41" hidden="1">{#N/A,#N/A,FALSE,"Лист4"}</definedName>
    <definedName name="уеунукнун" localSheetId="42" hidden="1">{#N/A,#N/A,FALSE,"Лист4"}</definedName>
    <definedName name="уеунукнун" localSheetId="47" hidden="1">{#N/A,#N/A,FALSE,"Лист4"}</definedName>
    <definedName name="уеунукнун" localSheetId="53" hidden="1">{#N/A,#N/A,FALSE,"Лист4"}</definedName>
    <definedName name="уеунукнун" localSheetId="84" hidden="1">{#N/A,#N/A,FALSE,"Лист4"}</definedName>
    <definedName name="уеунукнун" localSheetId="85" hidden="1">{#N/A,#N/A,FALSE,"Лист4"}</definedName>
    <definedName name="уеунукнун" localSheetId="76" hidden="1">{#N/A,#N/A,FALSE,"Лист4"}</definedName>
    <definedName name="уеунукнун" localSheetId="80" hidden="1">{#N/A,#N/A,FALSE,"Лист4"}</definedName>
    <definedName name="уеунукнун" localSheetId="81" hidden="1">{#N/A,#N/A,FALSE,"Лист4"}</definedName>
    <definedName name="уеунукнун" localSheetId="82" hidden="1">{#N/A,#N/A,FALSE,"Лист4"}</definedName>
    <definedName name="уеунукнун" localSheetId="83" hidden="1">{#N/A,#N/A,FALSE,"Лист4"}</definedName>
    <definedName name="уеунукнун" localSheetId="86" hidden="1">{#N/A,#N/A,FALSE,"Лист4"}</definedName>
    <definedName name="уеунукнун" localSheetId="95" hidden="1">{#N/A,#N/A,FALSE,"Лист4"}</definedName>
    <definedName name="уеунукнун" localSheetId="96" hidden="1">{#N/A,#N/A,FALSE,"Лист4"}</definedName>
    <definedName name="уеунукнун" localSheetId="100" hidden="1">{#N/A,#N/A,FALSE,"Лист4"}</definedName>
    <definedName name="уеунукнун" localSheetId="102" hidden="1">{#N/A,#N/A,FALSE,"Лист4"}</definedName>
    <definedName name="уеунукнун" localSheetId="103" hidden="1">{#N/A,#N/A,FALSE,"Лист4"}</definedName>
    <definedName name="уеунукнун" localSheetId="104" hidden="1">{#N/A,#N/A,FALSE,"Лист4"}</definedName>
    <definedName name="уеунукнун" localSheetId="105" hidden="1">{#N/A,#N/A,FALSE,"Лист4"}</definedName>
    <definedName name="уеунукнун" localSheetId="18" hidden="1">{#N/A,#N/A,FALSE,"Лист4"}</definedName>
    <definedName name="уеунукнун" localSheetId="19" hidden="1">{#N/A,#N/A,FALSE,"Лист4"}</definedName>
    <definedName name="уеунукнун" localSheetId="74" hidden="1">{#N/A,#N/A,FALSE,"Лист4"}</definedName>
    <definedName name="уеунукнун" hidden="1">{#N/A,#N/A,FALSE,"Лист4"}</definedName>
    <definedName name="уке" localSheetId="1" hidden="1">{#N/A,#N/A,FALSE,"Лист4"}</definedName>
    <definedName name="уке" localSheetId="35" hidden="1">{#N/A,#N/A,FALSE,"Лист4"}</definedName>
    <definedName name="уке" localSheetId="36" hidden="1">{#N/A,#N/A,FALSE,"Лист4"}</definedName>
    <definedName name="уке" localSheetId="37" hidden="1">{#N/A,#N/A,FALSE,"Лист4"}</definedName>
    <definedName name="уке" localSheetId="38" hidden="1">{#N/A,#N/A,FALSE,"Лист4"}</definedName>
    <definedName name="уке" localSheetId="39" hidden="1">{#N/A,#N/A,FALSE,"Лист4"}</definedName>
    <definedName name="уке" localSheetId="40" hidden="1">{#N/A,#N/A,FALSE,"Лист4"}</definedName>
    <definedName name="уке" localSheetId="41" hidden="1">{#N/A,#N/A,FALSE,"Лист4"}</definedName>
    <definedName name="уке" localSheetId="42" hidden="1">{#N/A,#N/A,FALSE,"Лист4"}</definedName>
    <definedName name="уке" localSheetId="47" hidden="1">{#N/A,#N/A,FALSE,"Лист4"}</definedName>
    <definedName name="уке" localSheetId="53" hidden="1">{#N/A,#N/A,FALSE,"Лист4"}</definedName>
    <definedName name="уке" localSheetId="84" hidden="1">{#N/A,#N/A,FALSE,"Лист4"}</definedName>
    <definedName name="уке" localSheetId="85" hidden="1">{#N/A,#N/A,FALSE,"Лист4"}</definedName>
    <definedName name="уке" localSheetId="76" hidden="1">{#N/A,#N/A,FALSE,"Лист4"}</definedName>
    <definedName name="уке" localSheetId="80" hidden="1">{#N/A,#N/A,FALSE,"Лист4"}</definedName>
    <definedName name="уке" localSheetId="81" hidden="1">{#N/A,#N/A,FALSE,"Лист4"}</definedName>
    <definedName name="уке" localSheetId="82" hidden="1">{#N/A,#N/A,FALSE,"Лист4"}</definedName>
    <definedName name="уке" localSheetId="83" hidden="1">{#N/A,#N/A,FALSE,"Лист4"}</definedName>
    <definedName name="уке" localSheetId="86" hidden="1">{#N/A,#N/A,FALSE,"Лист4"}</definedName>
    <definedName name="уке" localSheetId="95" hidden="1">{#N/A,#N/A,FALSE,"Лист4"}</definedName>
    <definedName name="уке" localSheetId="96" hidden="1">{#N/A,#N/A,FALSE,"Лист4"}</definedName>
    <definedName name="уке" localSheetId="100" hidden="1">{#N/A,#N/A,FALSE,"Лист4"}</definedName>
    <definedName name="уке" localSheetId="102" hidden="1">{#N/A,#N/A,FALSE,"Лист4"}</definedName>
    <definedName name="уке" localSheetId="103" hidden="1">{#N/A,#N/A,FALSE,"Лист4"}</definedName>
    <definedName name="уке" localSheetId="104" hidden="1">{#N/A,#N/A,FALSE,"Лист4"}</definedName>
    <definedName name="уке" localSheetId="105" hidden="1">{#N/A,#N/A,FALSE,"Лист4"}</definedName>
    <definedName name="уке" localSheetId="18" hidden="1">{#N/A,#N/A,FALSE,"Лист4"}</definedName>
    <definedName name="уке" localSheetId="19" hidden="1">{#N/A,#N/A,FALSE,"Лист4"}</definedName>
    <definedName name="уке" localSheetId="74" hidden="1">{#N/A,#N/A,FALSE,"Лист4"}</definedName>
    <definedName name="уке" hidden="1">{#N/A,#N/A,FALSE,"Лист4"}</definedName>
    <definedName name="укй" localSheetId="1" hidden="1">{#N/A,#N/A,FALSE,"Лист4"}</definedName>
    <definedName name="укй" localSheetId="35" hidden="1">{#N/A,#N/A,FALSE,"Лист4"}</definedName>
    <definedName name="укй" localSheetId="36" hidden="1">{#N/A,#N/A,FALSE,"Лист4"}</definedName>
    <definedName name="укй" localSheetId="37" hidden="1">{#N/A,#N/A,FALSE,"Лист4"}</definedName>
    <definedName name="укй" localSheetId="38" hidden="1">{#N/A,#N/A,FALSE,"Лист4"}</definedName>
    <definedName name="укй" localSheetId="39" hidden="1">{#N/A,#N/A,FALSE,"Лист4"}</definedName>
    <definedName name="укй" localSheetId="40" hidden="1">{#N/A,#N/A,FALSE,"Лист4"}</definedName>
    <definedName name="укй" localSheetId="41" hidden="1">{#N/A,#N/A,FALSE,"Лист4"}</definedName>
    <definedName name="укй" localSheetId="42" hidden="1">{#N/A,#N/A,FALSE,"Лист4"}</definedName>
    <definedName name="укй" localSheetId="47" hidden="1">{#N/A,#N/A,FALSE,"Лист4"}</definedName>
    <definedName name="укй" localSheetId="53" hidden="1">{#N/A,#N/A,FALSE,"Лист4"}</definedName>
    <definedName name="укй" localSheetId="84" hidden="1">{#N/A,#N/A,FALSE,"Лист4"}</definedName>
    <definedName name="укй" localSheetId="85" hidden="1">{#N/A,#N/A,FALSE,"Лист4"}</definedName>
    <definedName name="укй" localSheetId="76" hidden="1">{#N/A,#N/A,FALSE,"Лист4"}</definedName>
    <definedName name="укй" localSheetId="80" hidden="1">{#N/A,#N/A,FALSE,"Лист4"}</definedName>
    <definedName name="укй" localSheetId="81" hidden="1">{#N/A,#N/A,FALSE,"Лист4"}</definedName>
    <definedName name="укй" localSheetId="82" hidden="1">{#N/A,#N/A,FALSE,"Лист4"}</definedName>
    <definedName name="укй" localSheetId="83" hidden="1">{#N/A,#N/A,FALSE,"Лист4"}</definedName>
    <definedName name="укй" localSheetId="86" hidden="1">{#N/A,#N/A,FALSE,"Лист4"}</definedName>
    <definedName name="укй" localSheetId="95" hidden="1">{#N/A,#N/A,FALSE,"Лист4"}</definedName>
    <definedName name="укй" localSheetId="96" hidden="1">{#N/A,#N/A,FALSE,"Лист4"}</definedName>
    <definedName name="укй" localSheetId="100" hidden="1">{#N/A,#N/A,FALSE,"Лист4"}</definedName>
    <definedName name="укй" localSheetId="102" hidden="1">{#N/A,#N/A,FALSE,"Лист4"}</definedName>
    <definedName name="укй" localSheetId="103" hidden="1">{#N/A,#N/A,FALSE,"Лист4"}</definedName>
    <definedName name="укй" localSheetId="104" hidden="1">{#N/A,#N/A,FALSE,"Лист4"}</definedName>
    <definedName name="укй" localSheetId="105" hidden="1">{#N/A,#N/A,FALSE,"Лист4"}</definedName>
    <definedName name="укй" localSheetId="18" hidden="1">{#N/A,#N/A,FALSE,"Лист4"}</definedName>
    <definedName name="укй" localSheetId="19" hidden="1">{#N/A,#N/A,FALSE,"Лист4"}</definedName>
    <definedName name="укй" localSheetId="74" hidden="1">{#N/A,#N/A,FALSE,"Лист4"}</definedName>
    <definedName name="укй" hidden="1">{#N/A,#N/A,FALSE,"Лист4"}</definedName>
    <definedName name="укунн" localSheetId="1" hidden="1">{#N/A,#N/A,FALSE,"Лист4"}</definedName>
    <definedName name="укунн" localSheetId="35" hidden="1">{#N/A,#N/A,FALSE,"Лист4"}</definedName>
    <definedName name="укунн" localSheetId="36" hidden="1">{#N/A,#N/A,FALSE,"Лист4"}</definedName>
    <definedName name="укунн" localSheetId="37" hidden="1">{#N/A,#N/A,FALSE,"Лист4"}</definedName>
    <definedName name="укунн" localSheetId="38" hidden="1">{#N/A,#N/A,FALSE,"Лист4"}</definedName>
    <definedName name="укунн" localSheetId="39" hidden="1">{#N/A,#N/A,FALSE,"Лист4"}</definedName>
    <definedName name="укунн" localSheetId="40" hidden="1">{#N/A,#N/A,FALSE,"Лист4"}</definedName>
    <definedName name="укунн" localSheetId="41" hidden="1">{#N/A,#N/A,FALSE,"Лист4"}</definedName>
    <definedName name="укунн" localSheetId="42" hidden="1">{#N/A,#N/A,FALSE,"Лист4"}</definedName>
    <definedName name="укунн" localSheetId="47" hidden="1">{#N/A,#N/A,FALSE,"Лист4"}</definedName>
    <definedName name="укунн" localSheetId="53" hidden="1">{#N/A,#N/A,FALSE,"Лист4"}</definedName>
    <definedName name="укунн" localSheetId="84" hidden="1">{#N/A,#N/A,FALSE,"Лист4"}</definedName>
    <definedName name="укунн" localSheetId="85" hidden="1">{#N/A,#N/A,FALSE,"Лист4"}</definedName>
    <definedName name="укунн" localSheetId="76" hidden="1">{#N/A,#N/A,FALSE,"Лист4"}</definedName>
    <definedName name="укунн" localSheetId="80" hidden="1">{#N/A,#N/A,FALSE,"Лист4"}</definedName>
    <definedName name="укунн" localSheetId="81" hidden="1">{#N/A,#N/A,FALSE,"Лист4"}</definedName>
    <definedName name="укунн" localSheetId="82" hidden="1">{#N/A,#N/A,FALSE,"Лист4"}</definedName>
    <definedName name="укунн" localSheetId="83" hidden="1">{#N/A,#N/A,FALSE,"Лист4"}</definedName>
    <definedName name="укунн" localSheetId="86" hidden="1">{#N/A,#N/A,FALSE,"Лист4"}</definedName>
    <definedName name="укунн" localSheetId="95" hidden="1">{#N/A,#N/A,FALSE,"Лист4"}</definedName>
    <definedName name="укунн" localSheetId="96" hidden="1">{#N/A,#N/A,FALSE,"Лист4"}</definedName>
    <definedName name="укунн" localSheetId="100" hidden="1">{#N/A,#N/A,FALSE,"Лист4"}</definedName>
    <definedName name="укунн" localSheetId="102" hidden="1">{#N/A,#N/A,FALSE,"Лист4"}</definedName>
    <definedName name="укунн" localSheetId="103" hidden="1">{#N/A,#N/A,FALSE,"Лист4"}</definedName>
    <definedName name="укунн" localSheetId="104" hidden="1">{#N/A,#N/A,FALSE,"Лист4"}</definedName>
    <definedName name="укунн" localSheetId="105" hidden="1">{#N/A,#N/A,FALSE,"Лист4"}</definedName>
    <definedName name="укунн" localSheetId="18" hidden="1">{#N/A,#N/A,FALSE,"Лист4"}</definedName>
    <definedName name="укунн" localSheetId="19" hidden="1">{#N/A,#N/A,FALSE,"Лист4"}</definedName>
    <definedName name="укунн" localSheetId="74" hidden="1">{#N/A,#N/A,FALSE,"Лист4"}</definedName>
    <definedName name="укунн" hidden="1">{#N/A,#N/A,FALSE,"Лист4"}</definedName>
    <definedName name="унунен" localSheetId="1" hidden="1">{#N/A,#N/A,FALSE,"Лист4"}</definedName>
    <definedName name="унунен" localSheetId="35" hidden="1">{#N/A,#N/A,FALSE,"Лист4"}</definedName>
    <definedName name="унунен" localSheetId="36" hidden="1">{#N/A,#N/A,FALSE,"Лист4"}</definedName>
    <definedName name="унунен" localSheetId="37" hidden="1">{#N/A,#N/A,FALSE,"Лист4"}</definedName>
    <definedName name="унунен" localSheetId="38" hidden="1">{#N/A,#N/A,FALSE,"Лист4"}</definedName>
    <definedName name="унунен" localSheetId="39" hidden="1">{#N/A,#N/A,FALSE,"Лист4"}</definedName>
    <definedName name="унунен" localSheetId="40" hidden="1">{#N/A,#N/A,FALSE,"Лист4"}</definedName>
    <definedName name="унунен" localSheetId="41" hidden="1">{#N/A,#N/A,FALSE,"Лист4"}</definedName>
    <definedName name="унунен" localSheetId="42" hidden="1">{#N/A,#N/A,FALSE,"Лист4"}</definedName>
    <definedName name="унунен" localSheetId="47" hidden="1">{#N/A,#N/A,FALSE,"Лист4"}</definedName>
    <definedName name="унунен" localSheetId="53" hidden="1">{#N/A,#N/A,FALSE,"Лист4"}</definedName>
    <definedName name="унунен" localSheetId="84" hidden="1">{#N/A,#N/A,FALSE,"Лист4"}</definedName>
    <definedName name="унунен" localSheetId="85" hidden="1">{#N/A,#N/A,FALSE,"Лист4"}</definedName>
    <definedName name="унунен" localSheetId="76" hidden="1">{#N/A,#N/A,FALSE,"Лист4"}</definedName>
    <definedName name="унунен" localSheetId="80" hidden="1">{#N/A,#N/A,FALSE,"Лист4"}</definedName>
    <definedName name="унунен" localSheetId="81" hidden="1">{#N/A,#N/A,FALSE,"Лист4"}</definedName>
    <definedName name="унунен" localSheetId="82" hidden="1">{#N/A,#N/A,FALSE,"Лист4"}</definedName>
    <definedName name="унунен" localSheetId="83" hidden="1">{#N/A,#N/A,FALSE,"Лист4"}</definedName>
    <definedName name="унунен" localSheetId="86" hidden="1">{#N/A,#N/A,FALSE,"Лист4"}</definedName>
    <definedName name="унунен" localSheetId="95" hidden="1">{#N/A,#N/A,FALSE,"Лист4"}</definedName>
    <definedName name="унунен" localSheetId="96" hidden="1">{#N/A,#N/A,FALSE,"Лист4"}</definedName>
    <definedName name="унунен" localSheetId="100" hidden="1">{#N/A,#N/A,FALSE,"Лист4"}</definedName>
    <definedName name="унунен" localSheetId="102" hidden="1">{#N/A,#N/A,FALSE,"Лист4"}</definedName>
    <definedName name="унунен" localSheetId="103" hidden="1">{#N/A,#N/A,FALSE,"Лист4"}</definedName>
    <definedName name="унунен" localSheetId="104" hidden="1">{#N/A,#N/A,FALSE,"Лист4"}</definedName>
    <definedName name="унунен" localSheetId="105" hidden="1">{#N/A,#N/A,FALSE,"Лист4"}</definedName>
    <definedName name="унунен" localSheetId="18" hidden="1">{#N/A,#N/A,FALSE,"Лист4"}</definedName>
    <definedName name="унунен" localSheetId="19" hidden="1">{#N/A,#N/A,FALSE,"Лист4"}</definedName>
    <definedName name="унунен" localSheetId="74" hidden="1">{#N/A,#N/A,FALSE,"Лист4"}</definedName>
    <definedName name="унунен" hidden="1">{#N/A,#N/A,FALSE,"Лист4"}</definedName>
    <definedName name="унунун" localSheetId="1" hidden="1">{#N/A,#N/A,FALSE,"Лист4"}</definedName>
    <definedName name="унунун" localSheetId="35" hidden="1">{#N/A,#N/A,FALSE,"Лист4"}</definedName>
    <definedName name="унунун" localSheetId="36" hidden="1">{#N/A,#N/A,FALSE,"Лист4"}</definedName>
    <definedName name="унунун" localSheetId="37" hidden="1">{#N/A,#N/A,FALSE,"Лист4"}</definedName>
    <definedName name="унунун" localSheetId="38" hidden="1">{#N/A,#N/A,FALSE,"Лист4"}</definedName>
    <definedName name="унунун" localSheetId="39" hidden="1">{#N/A,#N/A,FALSE,"Лист4"}</definedName>
    <definedName name="унунун" localSheetId="40" hidden="1">{#N/A,#N/A,FALSE,"Лист4"}</definedName>
    <definedName name="унунун" localSheetId="41" hidden="1">{#N/A,#N/A,FALSE,"Лист4"}</definedName>
    <definedName name="унунун" localSheetId="42" hidden="1">{#N/A,#N/A,FALSE,"Лист4"}</definedName>
    <definedName name="унунун" localSheetId="47" hidden="1">{#N/A,#N/A,FALSE,"Лист4"}</definedName>
    <definedName name="унунун" localSheetId="53" hidden="1">{#N/A,#N/A,FALSE,"Лист4"}</definedName>
    <definedName name="унунун" localSheetId="84" hidden="1">{#N/A,#N/A,FALSE,"Лист4"}</definedName>
    <definedName name="унунун" localSheetId="85" hidden="1">{#N/A,#N/A,FALSE,"Лист4"}</definedName>
    <definedName name="унунун" localSheetId="76" hidden="1">{#N/A,#N/A,FALSE,"Лист4"}</definedName>
    <definedName name="унунун" localSheetId="80" hidden="1">{#N/A,#N/A,FALSE,"Лист4"}</definedName>
    <definedName name="унунун" localSheetId="81" hidden="1">{#N/A,#N/A,FALSE,"Лист4"}</definedName>
    <definedName name="унунун" localSheetId="82" hidden="1">{#N/A,#N/A,FALSE,"Лист4"}</definedName>
    <definedName name="унунун" localSheetId="83" hidden="1">{#N/A,#N/A,FALSE,"Лист4"}</definedName>
    <definedName name="унунун" localSheetId="86" hidden="1">{#N/A,#N/A,FALSE,"Лист4"}</definedName>
    <definedName name="унунун" localSheetId="95" hidden="1">{#N/A,#N/A,FALSE,"Лист4"}</definedName>
    <definedName name="унунун" localSheetId="96" hidden="1">{#N/A,#N/A,FALSE,"Лист4"}</definedName>
    <definedName name="унунун" localSheetId="100" hidden="1">{#N/A,#N/A,FALSE,"Лист4"}</definedName>
    <definedName name="унунун" localSheetId="102" hidden="1">{#N/A,#N/A,FALSE,"Лист4"}</definedName>
    <definedName name="унунун" localSheetId="103" hidden="1">{#N/A,#N/A,FALSE,"Лист4"}</definedName>
    <definedName name="унунун" localSheetId="104" hidden="1">{#N/A,#N/A,FALSE,"Лист4"}</definedName>
    <definedName name="унунун" localSheetId="105" hidden="1">{#N/A,#N/A,FALSE,"Лист4"}</definedName>
    <definedName name="унунун" localSheetId="18" hidden="1">{#N/A,#N/A,FALSE,"Лист4"}</definedName>
    <definedName name="унунун" localSheetId="19" hidden="1">{#N/A,#N/A,FALSE,"Лист4"}</definedName>
    <definedName name="унунун" localSheetId="74" hidden="1">{#N/A,#N/A,FALSE,"Лист4"}</definedName>
    <definedName name="унунун" hidden="1">{#N/A,#N/A,FALSE,"Лист4"}</definedName>
    <definedName name="унуу" localSheetId="1" hidden="1">{#N/A,#N/A,FALSE,"Лист4"}</definedName>
    <definedName name="унуу" localSheetId="35" hidden="1">{#N/A,#N/A,FALSE,"Лист4"}</definedName>
    <definedName name="унуу" localSheetId="36" hidden="1">{#N/A,#N/A,FALSE,"Лист4"}</definedName>
    <definedName name="унуу" localSheetId="37" hidden="1">{#N/A,#N/A,FALSE,"Лист4"}</definedName>
    <definedName name="унуу" localSheetId="38" hidden="1">{#N/A,#N/A,FALSE,"Лист4"}</definedName>
    <definedName name="унуу" localSheetId="39" hidden="1">{#N/A,#N/A,FALSE,"Лист4"}</definedName>
    <definedName name="унуу" localSheetId="40" hidden="1">{#N/A,#N/A,FALSE,"Лист4"}</definedName>
    <definedName name="унуу" localSheetId="41" hidden="1">{#N/A,#N/A,FALSE,"Лист4"}</definedName>
    <definedName name="унуу" localSheetId="42" hidden="1">{#N/A,#N/A,FALSE,"Лист4"}</definedName>
    <definedName name="унуу" localSheetId="47" hidden="1">{#N/A,#N/A,FALSE,"Лист4"}</definedName>
    <definedName name="унуу" localSheetId="53" hidden="1">{#N/A,#N/A,FALSE,"Лист4"}</definedName>
    <definedName name="унуу" localSheetId="84" hidden="1">{#N/A,#N/A,FALSE,"Лист4"}</definedName>
    <definedName name="унуу" localSheetId="85" hidden="1">{#N/A,#N/A,FALSE,"Лист4"}</definedName>
    <definedName name="унуу" localSheetId="76" hidden="1">{#N/A,#N/A,FALSE,"Лист4"}</definedName>
    <definedName name="унуу" localSheetId="80" hidden="1">{#N/A,#N/A,FALSE,"Лист4"}</definedName>
    <definedName name="унуу" localSheetId="81" hidden="1">{#N/A,#N/A,FALSE,"Лист4"}</definedName>
    <definedName name="унуу" localSheetId="82" hidden="1">{#N/A,#N/A,FALSE,"Лист4"}</definedName>
    <definedName name="унуу" localSheetId="83" hidden="1">{#N/A,#N/A,FALSE,"Лист4"}</definedName>
    <definedName name="унуу" localSheetId="86" hidden="1">{#N/A,#N/A,FALSE,"Лист4"}</definedName>
    <definedName name="унуу" localSheetId="95" hidden="1">{#N/A,#N/A,FALSE,"Лист4"}</definedName>
    <definedName name="унуу" localSheetId="96" hidden="1">{#N/A,#N/A,FALSE,"Лист4"}</definedName>
    <definedName name="унуу" localSheetId="100" hidden="1">{#N/A,#N/A,FALSE,"Лист4"}</definedName>
    <definedName name="унуу" localSheetId="102" hidden="1">{#N/A,#N/A,FALSE,"Лист4"}</definedName>
    <definedName name="унуу" localSheetId="103" hidden="1">{#N/A,#N/A,FALSE,"Лист4"}</definedName>
    <definedName name="унуу" localSheetId="104" hidden="1">{#N/A,#N/A,FALSE,"Лист4"}</definedName>
    <definedName name="унуу" localSheetId="105" hidden="1">{#N/A,#N/A,FALSE,"Лист4"}</definedName>
    <definedName name="унуу" localSheetId="18" hidden="1">{#N/A,#N/A,FALSE,"Лист4"}</definedName>
    <definedName name="унуу" localSheetId="19" hidden="1">{#N/A,#N/A,FALSE,"Лист4"}</definedName>
    <definedName name="унуу" localSheetId="74" hidden="1">{#N/A,#N/A,FALSE,"Лист4"}</definedName>
    <definedName name="унуу" hidden="1">{#N/A,#N/A,FALSE,"Лист4"}</definedName>
    <definedName name="унуун" localSheetId="1" hidden="1">{#N/A,#N/A,FALSE,"Лист4"}</definedName>
    <definedName name="унуун" localSheetId="35" hidden="1">{#N/A,#N/A,FALSE,"Лист4"}</definedName>
    <definedName name="унуун" localSheetId="36" hidden="1">{#N/A,#N/A,FALSE,"Лист4"}</definedName>
    <definedName name="унуун" localSheetId="37" hidden="1">{#N/A,#N/A,FALSE,"Лист4"}</definedName>
    <definedName name="унуун" localSheetId="38" hidden="1">{#N/A,#N/A,FALSE,"Лист4"}</definedName>
    <definedName name="унуун" localSheetId="39" hidden="1">{#N/A,#N/A,FALSE,"Лист4"}</definedName>
    <definedName name="унуун" localSheetId="40" hidden="1">{#N/A,#N/A,FALSE,"Лист4"}</definedName>
    <definedName name="унуун" localSheetId="41" hidden="1">{#N/A,#N/A,FALSE,"Лист4"}</definedName>
    <definedName name="унуун" localSheetId="42" hidden="1">{#N/A,#N/A,FALSE,"Лист4"}</definedName>
    <definedName name="унуун" localSheetId="47" hidden="1">{#N/A,#N/A,FALSE,"Лист4"}</definedName>
    <definedName name="унуун" localSheetId="53" hidden="1">{#N/A,#N/A,FALSE,"Лист4"}</definedName>
    <definedName name="унуун" localSheetId="84" hidden="1">{#N/A,#N/A,FALSE,"Лист4"}</definedName>
    <definedName name="унуун" localSheetId="85" hidden="1">{#N/A,#N/A,FALSE,"Лист4"}</definedName>
    <definedName name="унуун" localSheetId="76" hidden="1">{#N/A,#N/A,FALSE,"Лист4"}</definedName>
    <definedName name="унуун" localSheetId="80" hidden="1">{#N/A,#N/A,FALSE,"Лист4"}</definedName>
    <definedName name="унуун" localSheetId="81" hidden="1">{#N/A,#N/A,FALSE,"Лист4"}</definedName>
    <definedName name="унуун" localSheetId="82" hidden="1">{#N/A,#N/A,FALSE,"Лист4"}</definedName>
    <definedName name="унуун" localSheetId="83" hidden="1">{#N/A,#N/A,FALSE,"Лист4"}</definedName>
    <definedName name="унуун" localSheetId="86" hidden="1">{#N/A,#N/A,FALSE,"Лист4"}</definedName>
    <definedName name="унуун" localSheetId="95" hidden="1">{#N/A,#N/A,FALSE,"Лист4"}</definedName>
    <definedName name="унуун" localSheetId="96" hidden="1">{#N/A,#N/A,FALSE,"Лист4"}</definedName>
    <definedName name="унуун" localSheetId="100" hidden="1">{#N/A,#N/A,FALSE,"Лист4"}</definedName>
    <definedName name="унуун" localSheetId="102" hidden="1">{#N/A,#N/A,FALSE,"Лист4"}</definedName>
    <definedName name="унуун" localSheetId="103" hidden="1">{#N/A,#N/A,FALSE,"Лист4"}</definedName>
    <definedName name="унуун" localSheetId="104" hidden="1">{#N/A,#N/A,FALSE,"Лист4"}</definedName>
    <definedName name="унуун" localSheetId="105" hidden="1">{#N/A,#N/A,FALSE,"Лист4"}</definedName>
    <definedName name="унуун" localSheetId="18" hidden="1">{#N/A,#N/A,FALSE,"Лист4"}</definedName>
    <definedName name="унуун" localSheetId="19" hidden="1">{#N/A,#N/A,FALSE,"Лист4"}</definedName>
    <definedName name="унуун" localSheetId="74" hidden="1">{#N/A,#N/A,FALSE,"Лист4"}</definedName>
    <definedName name="унуун" hidden="1">{#N/A,#N/A,FALSE,"Лист4"}</definedName>
    <definedName name="унууу" localSheetId="1" hidden="1">{#N/A,#N/A,FALSE,"Лист4"}</definedName>
    <definedName name="унууу" localSheetId="35" hidden="1">{#N/A,#N/A,FALSE,"Лист4"}</definedName>
    <definedName name="унууу" localSheetId="36" hidden="1">{#N/A,#N/A,FALSE,"Лист4"}</definedName>
    <definedName name="унууу" localSheetId="37" hidden="1">{#N/A,#N/A,FALSE,"Лист4"}</definedName>
    <definedName name="унууу" localSheetId="38" hidden="1">{#N/A,#N/A,FALSE,"Лист4"}</definedName>
    <definedName name="унууу" localSheetId="39" hidden="1">{#N/A,#N/A,FALSE,"Лист4"}</definedName>
    <definedName name="унууу" localSheetId="40" hidden="1">{#N/A,#N/A,FALSE,"Лист4"}</definedName>
    <definedName name="унууу" localSheetId="41" hidden="1">{#N/A,#N/A,FALSE,"Лист4"}</definedName>
    <definedName name="унууу" localSheetId="42" hidden="1">{#N/A,#N/A,FALSE,"Лист4"}</definedName>
    <definedName name="унууу" localSheetId="47" hidden="1">{#N/A,#N/A,FALSE,"Лист4"}</definedName>
    <definedName name="унууу" localSheetId="53" hidden="1">{#N/A,#N/A,FALSE,"Лист4"}</definedName>
    <definedName name="унууу" localSheetId="84" hidden="1">{#N/A,#N/A,FALSE,"Лист4"}</definedName>
    <definedName name="унууу" localSheetId="85" hidden="1">{#N/A,#N/A,FALSE,"Лист4"}</definedName>
    <definedName name="унууу" localSheetId="76" hidden="1">{#N/A,#N/A,FALSE,"Лист4"}</definedName>
    <definedName name="унууу" localSheetId="80" hidden="1">{#N/A,#N/A,FALSE,"Лист4"}</definedName>
    <definedName name="унууу" localSheetId="81" hidden="1">{#N/A,#N/A,FALSE,"Лист4"}</definedName>
    <definedName name="унууу" localSheetId="82" hidden="1">{#N/A,#N/A,FALSE,"Лист4"}</definedName>
    <definedName name="унууу" localSheetId="83" hidden="1">{#N/A,#N/A,FALSE,"Лист4"}</definedName>
    <definedName name="унууу" localSheetId="86" hidden="1">{#N/A,#N/A,FALSE,"Лист4"}</definedName>
    <definedName name="унууу" localSheetId="95" hidden="1">{#N/A,#N/A,FALSE,"Лист4"}</definedName>
    <definedName name="унууу" localSheetId="96" hidden="1">{#N/A,#N/A,FALSE,"Лист4"}</definedName>
    <definedName name="унууу" localSheetId="100" hidden="1">{#N/A,#N/A,FALSE,"Лист4"}</definedName>
    <definedName name="унууу" localSheetId="102" hidden="1">{#N/A,#N/A,FALSE,"Лист4"}</definedName>
    <definedName name="унууу" localSheetId="103" hidden="1">{#N/A,#N/A,FALSE,"Лист4"}</definedName>
    <definedName name="унууу" localSheetId="104" hidden="1">{#N/A,#N/A,FALSE,"Лист4"}</definedName>
    <definedName name="унууу" localSheetId="105" hidden="1">{#N/A,#N/A,FALSE,"Лист4"}</definedName>
    <definedName name="унууу" localSheetId="18" hidden="1">{#N/A,#N/A,FALSE,"Лист4"}</definedName>
    <definedName name="унууу" localSheetId="19" hidden="1">{#N/A,#N/A,FALSE,"Лист4"}</definedName>
    <definedName name="унууу" localSheetId="74" hidden="1">{#N/A,#N/A,FALSE,"Лист4"}</definedName>
    <definedName name="унууу" hidden="1">{#N/A,#N/A,FALSE,"Лист4"}</definedName>
    <definedName name="управ" localSheetId="1" hidden="1">{#N/A,#N/A,FALSE,"Лист4"}</definedName>
    <definedName name="управ" localSheetId="35" hidden="1">{#N/A,#N/A,FALSE,"Лист4"}</definedName>
    <definedName name="управ" localSheetId="36" hidden="1">{#N/A,#N/A,FALSE,"Лист4"}</definedName>
    <definedName name="управ" localSheetId="37" hidden="1">{#N/A,#N/A,FALSE,"Лист4"}</definedName>
    <definedName name="управ" localSheetId="38" hidden="1">{#N/A,#N/A,FALSE,"Лист4"}</definedName>
    <definedName name="управ" localSheetId="39" hidden="1">{#N/A,#N/A,FALSE,"Лист4"}</definedName>
    <definedName name="управ" localSheetId="40" hidden="1">{#N/A,#N/A,FALSE,"Лист4"}</definedName>
    <definedName name="управ" localSheetId="41" hidden="1">{#N/A,#N/A,FALSE,"Лист4"}</definedName>
    <definedName name="управ" localSheetId="42" hidden="1">{#N/A,#N/A,FALSE,"Лист4"}</definedName>
    <definedName name="управ" localSheetId="47" hidden="1">{#N/A,#N/A,FALSE,"Лист4"}</definedName>
    <definedName name="управ" localSheetId="53" hidden="1">{#N/A,#N/A,FALSE,"Лист4"}</definedName>
    <definedName name="управ" localSheetId="84" hidden="1">{#N/A,#N/A,FALSE,"Лист4"}</definedName>
    <definedName name="управ" localSheetId="85" hidden="1">{#N/A,#N/A,FALSE,"Лист4"}</definedName>
    <definedName name="управ" localSheetId="76" hidden="1">{#N/A,#N/A,FALSE,"Лист4"}</definedName>
    <definedName name="управ" localSheetId="80" hidden="1">{#N/A,#N/A,FALSE,"Лист4"}</definedName>
    <definedName name="управ" localSheetId="81" hidden="1">{#N/A,#N/A,FALSE,"Лист4"}</definedName>
    <definedName name="управ" localSheetId="82" hidden="1">{#N/A,#N/A,FALSE,"Лист4"}</definedName>
    <definedName name="управ" localSheetId="83" hidden="1">{#N/A,#N/A,FALSE,"Лист4"}</definedName>
    <definedName name="управ" localSheetId="86" hidden="1">{#N/A,#N/A,FALSE,"Лист4"}</definedName>
    <definedName name="управ" localSheetId="95" hidden="1">{#N/A,#N/A,FALSE,"Лист4"}</definedName>
    <definedName name="управ" localSheetId="96" hidden="1">{#N/A,#N/A,FALSE,"Лист4"}</definedName>
    <definedName name="управ" localSheetId="100" hidden="1">{#N/A,#N/A,FALSE,"Лист4"}</definedName>
    <definedName name="управ" localSheetId="102" hidden="1">{#N/A,#N/A,FALSE,"Лист4"}</definedName>
    <definedName name="управ" localSheetId="103" hidden="1">{#N/A,#N/A,FALSE,"Лист4"}</definedName>
    <definedName name="управ" localSheetId="104" hidden="1">{#N/A,#N/A,FALSE,"Лист4"}</definedName>
    <definedName name="управ" localSheetId="105" hidden="1">{#N/A,#N/A,FALSE,"Лист4"}</definedName>
    <definedName name="управ" localSheetId="18" hidden="1">{#N/A,#N/A,FALSE,"Лист4"}</definedName>
    <definedName name="управ" localSheetId="19" hidden="1">{#N/A,#N/A,FALSE,"Лист4"}</definedName>
    <definedName name="управ" localSheetId="74" hidden="1">{#N/A,#N/A,FALSE,"Лист4"}</definedName>
    <definedName name="управ" hidden="1">{#N/A,#N/A,FALSE,"Лист4"}</definedName>
    <definedName name="управління" localSheetId="1" hidden="1">{#N/A,#N/A,FALSE,"Лист4"}</definedName>
    <definedName name="управління" localSheetId="35" hidden="1">{#N/A,#N/A,FALSE,"Лист4"}</definedName>
    <definedName name="управління" localSheetId="36" hidden="1">{#N/A,#N/A,FALSE,"Лист4"}</definedName>
    <definedName name="управління" localSheetId="37" hidden="1">{#N/A,#N/A,FALSE,"Лист4"}</definedName>
    <definedName name="управління" localSheetId="38" hidden="1">{#N/A,#N/A,FALSE,"Лист4"}</definedName>
    <definedName name="управління" localSheetId="39" hidden="1">{#N/A,#N/A,FALSE,"Лист4"}</definedName>
    <definedName name="управління" localSheetId="40" hidden="1">{#N/A,#N/A,FALSE,"Лист4"}</definedName>
    <definedName name="управління" localSheetId="41" hidden="1">{#N/A,#N/A,FALSE,"Лист4"}</definedName>
    <definedName name="управління" localSheetId="42" hidden="1">{#N/A,#N/A,FALSE,"Лист4"}</definedName>
    <definedName name="управління" localSheetId="47" hidden="1">{#N/A,#N/A,FALSE,"Лист4"}</definedName>
    <definedName name="управління" localSheetId="53" hidden="1">{#N/A,#N/A,FALSE,"Лист4"}</definedName>
    <definedName name="управління" localSheetId="84" hidden="1">{#N/A,#N/A,FALSE,"Лист4"}</definedName>
    <definedName name="управління" localSheetId="85" hidden="1">{#N/A,#N/A,FALSE,"Лист4"}</definedName>
    <definedName name="управління" localSheetId="76" hidden="1">{#N/A,#N/A,FALSE,"Лист4"}</definedName>
    <definedName name="управління" localSheetId="80" hidden="1">{#N/A,#N/A,FALSE,"Лист4"}</definedName>
    <definedName name="управління" localSheetId="81" hidden="1">{#N/A,#N/A,FALSE,"Лист4"}</definedName>
    <definedName name="управління" localSheetId="82" hidden="1">{#N/A,#N/A,FALSE,"Лист4"}</definedName>
    <definedName name="управління" localSheetId="83" hidden="1">{#N/A,#N/A,FALSE,"Лист4"}</definedName>
    <definedName name="управління" localSheetId="86" hidden="1">{#N/A,#N/A,FALSE,"Лист4"}</definedName>
    <definedName name="управління" localSheetId="95" hidden="1">{#N/A,#N/A,FALSE,"Лист4"}</definedName>
    <definedName name="управління" localSheetId="96" hidden="1">{#N/A,#N/A,FALSE,"Лист4"}</definedName>
    <definedName name="управління" localSheetId="100" hidden="1">{#N/A,#N/A,FALSE,"Лист4"}</definedName>
    <definedName name="управління" localSheetId="102" hidden="1">{#N/A,#N/A,FALSE,"Лист4"}</definedName>
    <definedName name="управління" localSheetId="103" hidden="1">{#N/A,#N/A,FALSE,"Лист4"}</definedName>
    <definedName name="управління" localSheetId="104" hidden="1">{#N/A,#N/A,FALSE,"Лист4"}</definedName>
    <definedName name="управління" localSheetId="105" hidden="1">{#N/A,#N/A,FALSE,"Лист4"}</definedName>
    <definedName name="управління" localSheetId="18" hidden="1">{#N/A,#N/A,FALSE,"Лист4"}</definedName>
    <definedName name="управління" localSheetId="19" hidden="1">{#N/A,#N/A,FALSE,"Лист4"}</definedName>
    <definedName name="управління" localSheetId="74" hidden="1">{#N/A,#N/A,FALSE,"Лист4"}</definedName>
    <definedName name="управління" hidden="1">{#N/A,#N/A,FALSE,"Лист4"}</definedName>
    <definedName name="уукее" localSheetId="1" hidden="1">{#N/A,#N/A,FALSE,"Лист4"}</definedName>
    <definedName name="уукее" localSheetId="35" hidden="1">{#N/A,#N/A,FALSE,"Лист4"}</definedName>
    <definedName name="уукее" localSheetId="36" hidden="1">{#N/A,#N/A,FALSE,"Лист4"}</definedName>
    <definedName name="уукее" localSheetId="37" hidden="1">{#N/A,#N/A,FALSE,"Лист4"}</definedName>
    <definedName name="уукее" localSheetId="38" hidden="1">{#N/A,#N/A,FALSE,"Лист4"}</definedName>
    <definedName name="уукее" localSheetId="39" hidden="1">{#N/A,#N/A,FALSE,"Лист4"}</definedName>
    <definedName name="уукее" localSheetId="40" hidden="1">{#N/A,#N/A,FALSE,"Лист4"}</definedName>
    <definedName name="уукее" localSheetId="41" hidden="1">{#N/A,#N/A,FALSE,"Лист4"}</definedName>
    <definedName name="уукее" localSheetId="42" hidden="1">{#N/A,#N/A,FALSE,"Лист4"}</definedName>
    <definedName name="уукее" localSheetId="47" hidden="1">{#N/A,#N/A,FALSE,"Лист4"}</definedName>
    <definedName name="уукее" localSheetId="53" hidden="1">{#N/A,#N/A,FALSE,"Лист4"}</definedName>
    <definedName name="уукее" localSheetId="84" hidden="1">{#N/A,#N/A,FALSE,"Лист4"}</definedName>
    <definedName name="уукее" localSheetId="85" hidden="1">{#N/A,#N/A,FALSE,"Лист4"}</definedName>
    <definedName name="уукее" localSheetId="76" hidden="1">{#N/A,#N/A,FALSE,"Лист4"}</definedName>
    <definedName name="уукее" localSheetId="80" hidden="1">{#N/A,#N/A,FALSE,"Лист4"}</definedName>
    <definedName name="уукее" localSheetId="81" hidden="1">{#N/A,#N/A,FALSE,"Лист4"}</definedName>
    <definedName name="уукее" localSheetId="82" hidden="1">{#N/A,#N/A,FALSE,"Лист4"}</definedName>
    <definedName name="уукее" localSheetId="83" hidden="1">{#N/A,#N/A,FALSE,"Лист4"}</definedName>
    <definedName name="уукее" localSheetId="86" hidden="1">{#N/A,#N/A,FALSE,"Лист4"}</definedName>
    <definedName name="уукее" localSheetId="95" hidden="1">{#N/A,#N/A,FALSE,"Лист4"}</definedName>
    <definedName name="уукее" localSheetId="96" hidden="1">{#N/A,#N/A,FALSE,"Лист4"}</definedName>
    <definedName name="уукее" localSheetId="100" hidden="1">{#N/A,#N/A,FALSE,"Лист4"}</definedName>
    <definedName name="уукее" localSheetId="102" hidden="1">{#N/A,#N/A,FALSE,"Лист4"}</definedName>
    <definedName name="уукее" localSheetId="103" hidden="1">{#N/A,#N/A,FALSE,"Лист4"}</definedName>
    <definedName name="уукее" localSheetId="104" hidden="1">{#N/A,#N/A,FALSE,"Лист4"}</definedName>
    <definedName name="уукее" localSheetId="105" hidden="1">{#N/A,#N/A,FALSE,"Лист4"}</definedName>
    <definedName name="уукее" localSheetId="18" hidden="1">{#N/A,#N/A,FALSE,"Лист4"}</definedName>
    <definedName name="уукее" localSheetId="19" hidden="1">{#N/A,#N/A,FALSE,"Лист4"}</definedName>
    <definedName name="уукее" localSheetId="74" hidden="1">{#N/A,#N/A,FALSE,"Лист4"}</definedName>
    <definedName name="уукее" hidden="1">{#N/A,#N/A,FALSE,"Лист4"}</definedName>
    <definedName name="ууннну" localSheetId="1" hidden="1">{#N/A,#N/A,FALSE,"Лист4"}</definedName>
    <definedName name="ууннну" localSheetId="35" hidden="1">{#N/A,#N/A,FALSE,"Лист4"}</definedName>
    <definedName name="ууннну" localSheetId="36" hidden="1">{#N/A,#N/A,FALSE,"Лист4"}</definedName>
    <definedName name="ууннну" localSheetId="37" hidden="1">{#N/A,#N/A,FALSE,"Лист4"}</definedName>
    <definedName name="ууннну" localSheetId="38" hidden="1">{#N/A,#N/A,FALSE,"Лист4"}</definedName>
    <definedName name="ууннну" localSheetId="39" hidden="1">{#N/A,#N/A,FALSE,"Лист4"}</definedName>
    <definedName name="ууннну" localSheetId="40" hidden="1">{#N/A,#N/A,FALSE,"Лист4"}</definedName>
    <definedName name="ууннну" localSheetId="41" hidden="1">{#N/A,#N/A,FALSE,"Лист4"}</definedName>
    <definedName name="ууннну" localSheetId="42" hidden="1">{#N/A,#N/A,FALSE,"Лист4"}</definedName>
    <definedName name="ууннну" localSheetId="47" hidden="1">{#N/A,#N/A,FALSE,"Лист4"}</definedName>
    <definedName name="ууннну" localSheetId="53" hidden="1">{#N/A,#N/A,FALSE,"Лист4"}</definedName>
    <definedName name="ууннну" localSheetId="84" hidden="1">{#N/A,#N/A,FALSE,"Лист4"}</definedName>
    <definedName name="ууннну" localSheetId="85" hidden="1">{#N/A,#N/A,FALSE,"Лист4"}</definedName>
    <definedName name="ууннну" localSheetId="76" hidden="1">{#N/A,#N/A,FALSE,"Лист4"}</definedName>
    <definedName name="ууннну" localSheetId="80" hidden="1">{#N/A,#N/A,FALSE,"Лист4"}</definedName>
    <definedName name="ууннну" localSheetId="81" hidden="1">{#N/A,#N/A,FALSE,"Лист4"}</definedName>
    <definedName name="ууннну" localSheetId="82" hidden="1">{#N/A,#N/A,FALSE,"Лист4"}</definedName>
    <definedName name="ууннну" localSheetId="83" hidden="1">{#N/A,#N/A,FALSE,"Лист4"}</definedName>
    <definedName name="ууннну" localSheetId="86" hidden="1">{#N/A,#N/A,FALSE,"Лист4"}</definedName>
    <definedName name="ууннну" localSheetId="95" hidden="1">{#N/A,#N/A,FALSE,"Лист4"}</definedName>
    <definedName name="ууннну" localSheetId="96" hidden="1">{#N/A,#N/A,FALSE,"Лист4"}</definedName>
    <definedName name="ууннну" localSheetId="100" hidden="1">{#N/A,#N/A,FALSE,"Лист4"}</definedName>
    <definedName name="ууннну" localSheetId="102" hidden="1">{#N/A,#N/A,FALSE,"Лист4"}</definedName>
    <definedName name="ууннну" localSheetId="103" hidden="1">{#N/A,#N/A,FALSE,"Лист4"}</definedName>
    <definedName name="ууннну" localSheetId="104" hidden="1">{#N/A,#N/A,FALSE,"Лист4"}</definedName>
    <definedName name="ууннну" localSheetId="105" hidden="1">{#N/A,#N/A,FALSE,"Лист4"}</definedName>
    <definedName name="ууннну" localSheetId="18" hidden="1">{#N/A,#N/A,FALSE,"Лист4"}</definedName>
    <definedName name="ууннну" localSheetId="19" hidden="1">{#N/A,#N/A,FALSE,"Лист4"}</definedName>
    <definedName name="ууннну" localSheetId="74" hidden="1">{#N/A,#N/A,FALSE,"Лист4"}</definedName>
    <definedName name="ууннну" hidden="1">{#N/A,#N/A,FALSE,"Лист4"}</definedName>
    <definedName name="ууну" localSheetId="1" hidden="1">{#N/A,#N/A,FALSE,"Лист4"}</definedName>
    <definedName name="ууну" localSheetId="35" hidden="1">{#N/A,#N/A,FALSE,"Лист4"}</definedName>
    <definedName name="ууну" localSheetId="36" hidden="1">{#N/A,#N/A,FALSE,"Лист4"}</definedName>
    <definedName name="ууну" localSheetId="37" hidden="1">{#N/A,#N/A,FALSE,"Лист4"}</definedName>
    <definedName name="ууну" localSheetId="38" hidden="1">{#N/A,#N/A,FALSE,"Лист4"}</definedName>
    <definedName name="ууну" localSheetId="39" hidden="1">{#N/A,#N/A,FALSE,"Лист4"}</definedName>
    <definedName name="ууну" localSheetId="40" hidden="1">{#N/A,#N/A,FALSE,"Лист4"}</definedName>
    <definedName name="ууну" localSheetId="41" hidden="1">{#N/A,#N/A,FALSE,"Лист4"}</definedName>
    <definedName name="ууну" localSheetId="42" hidden="1">{#N/A,#N/A,FALSE,"Лист4"}</definedName>
    <definedName name="ууну" localSheetId="47" hidden="1">{#N/A,#N/A,FALSE,"Лист4"}</definedName>
    <definedName name="ууну" localSheetId="53" hidden="1">{#N/A,#N/A,FALSE,"Лист4"}</definedName>
    <definedName name="ууну" localSheetId="84" hidden="1">{#N/A,#N/A,FALSE,"Лист4"}</definedName>
    <definedName name="ууну" localSheetId="85" hidden="1">{#N/A,#N/A,FALSE,"Лист4"}</definedName>
    <definedName name="ууну" localSheetId="76" hidden="1">{#N/A,#N/A,FALSE,"Лист4"}</definedName>
    <definedName name="ууну" localSheetId="80" hidden="1">{#N/A,#N/A,FALSE,"Лист4"}</definedName>
    <definedName name="ууну" localSheetId="81" hidden="1">{#N/A,#N/A,FALSE,"Лист4"}</definedName>
    <definedName name="ууну" localSheetId="82" hidden="1">{#N/A,#N/A,FALSE,"Лист4"}</definedName>
    <definedName name="ууну" localSheetId="83" hidden="1">{#N/A,#N/A,FALSE,"Лист4"}</definedName>
    <definedName name="ууну" localSheetId="86" hidden="1">{#N/A,#N/A,FALSE,"Лист4"}</definedName>
    <definedName name="ууну" localSheetId="95" hidden="1">{#N/A,#N/A,FALSE,"Лист4"}</definedName>
    <definedName name="ууну" localSheetId="96" hidden="1">{#N/A,#N/A,FALSE,"Лист4"}</definedName>
    <definedName name="ууну" localSheetId="100" hidden="1">{#N/A,#N/A,FALSE,"Лист4"}</definedName>
    <definedName name="ууну" localSheetId="102" hidden="1">{#N/A,#N/A,FALSE,"Лист4"}</definedName>
    <definedName name="ууну" localSheetId="103" hidden="1">{#N/A,#N/A,FALSE,"Лист4"}</definedName>
    <definedName name="ууну" localSheetId="104" hidden="1">{#N/A,#N/A,FALSE,"Лист4"}</definedName>
    <definedName name="ууну" localSheetId="105" hidden="1">{#N/A,#N/A,FALSE,"Лист4"}</definedName>
    <definedName name="ууну" localSheetId="18" hidden="1">{#N/A,#N/A,FALSE,"Лист4"}</definedName>
    <definedName name="ууну" localSheetId="19" hidden="1">{#N/A,#N/A,FALSE,"Лист4"}</definedName>
    <definedName name="ууну" localSheetId="74" hidden="1">{#N/A,#N/A,FALSE,"Лист4"}</definedName>
    <definedName name="ууну" hidden="1">{#N/A,#N/A,FALSE,"Лист4"}</definedName>
    <definedName name="уунунг" localSheetId="1" hidden="1">{#N/A,#N/A,FALSE,"Лист4"}</definedName>
    <definedName name="уунунг" localSheetId="35" hidden="1">{#N/A,#N/A,FALSE,"Лист4"}</definedName>
    <definedName name="уунунг" localSheetId="36" hidden="1">{#N/A,#N/A,FALSE,"Лист4"}</definedName>
    <definedName name="уунунг" localSheetId="37" hidden="1">{#N/A,#N/A,FALSE,"Лист4"}</definedName>
    <definedName name="уунунг" localSheetId="38" hidden="1">{#N/A,#N/A,FALSE,"Лист4"}</definedName>
    <definedName name="уунунг" localSheetId="39" hidden="1">{#N/A,#N/A,FALSE,"Лист4"}</definedName>
    <definedName name="уунунг" localSheetId="40" hidden="1">{#N/A,#N/A,FALSE,"Лист4"}</definedName>
    <definedName name="уунунг" localSheetId="41" hidden="1">{#N/A,#N/A,FALSE,"Лист4"}</definedName>
    <definedName name="уунунг" localSheetId="42" hidden="1">{#N/A,#N/A,FALSE,"Лист4"}</definedName>
    <definedName name="уунунг" localSheetId="47" hidden="1">{#N/A,#N/A,FALSE,"Лист4"}</definedName>
    <definedName name="уунунг" localSheetId="53" hidden="1">{#N/A,#N/A,FALSE,"Лист4"}</definedName>
    <definedName name="уунунг" localSheetId="84" hidden="1">{#N/A,#N/A,FALSE,"Лист4"}</definedName>
    <definedName name="уунунг" localSheetId="85" hidden="1">{#N/A,#N/A,FALSE,"Лист4"}</definedName>
    <definedName name="уунунг" localSheetId="76" hidden="1">{#N/A,#N/A,FALSE,"Лист4"}</definedName>
    <definedName name="уунунг" localSheetId="80" hidden="1">{#N/A,#N/A,FALSE,"Лист4"}</definedName>
    <definedName name="уунунг" localSheetId="81" hidden="1">{#N/A,#N/A,FALSE,"Лист4"}</definedName>
    <definedName name="уунунг" localSheetId="82" hidden="1">{#N/A,#N/A,FALSE,"Лист4"}</definedName>
    <definedName name="уунунг" localSheetId="83" hidden="1">{#N/A,#N/A,FALSE,"Лист4"}</definedName>
    <definedName name="уунунг" localSheetId="86" hidden="1">{#N/A,#N/A,FALSE,"Лист4"}</definedName>
    <definedName name="уунунг" localSheetId="95" hidden="1">{#N/A,#N/A,FALSE,"Лист4"}</definedName>
    <definedName name="уунунг" localSheetId="96" hidden="1">{#N/A,#N/A,FALSE,"Лист4"}</definedName>
    <definedName name="уунунг" localSheetId="100" hidden="1">{#N/A,#N/A,FALSE,"Лист4"}</definedName>
    <definedName name="уунунг" localSheetId="102" hidden="1">{#N/A,#N/A,FALSE,"Лист4"}</definedName>
    <definedName name="уунунг" localSheetId="103" hidden="1">{#N/A,#N/A,FALSE,"Лист4"}</definedName>
    <definedName name="уунунг" localSheetId="104" hidden="1">{#N/A,#N/A,FALSE,"Лист4"}</definedName>
    <definedName name="уунунг" localSheetId="105" hidden="1">{#N/A,#N/A,FALSE,"Лист4"}</definedName>
    <definedName name="уунунг" localSheetId="18" hidden="1">{#N/A,#N/A,FALSE,"Лист4"}</definedName>
    <definedName name="уунунг" localSheetId="19" hidden="1">{#N/A,#N/A,FALSE,"Лист4"}</definedName>
    <definedName name="уунунг" localSheetId="74" hidden="1">{#N/A,#N/A,FALSE,"Лист4"}</definedName>
    <definedName name="уунунг" hidden="1">{#N/A,#N/A,FALSE,"Лист4"}</definedName>
    <definedName name="уунунууу" localSheetId="1" hidden="1">{#N/A,#N/A,FALSE,"Лист4"}</definedName>
    <definedName name="уунунууу" localSheetId="35" hidden="1">{#N/A,#N/A,FALSE,"Лист4"}</definedName>
    <definedName name="уунунууу" localSheetId="36" hidden="1">{#N/A,#N/A,FALSE,"Лист4"}</definedName>
    <definedName name="уунунууу" localSheetId="37" hidden="1">{#N/A,#N/A,FALSE,"Лист4"}</definedName>
    <definedName name="уунунууу" localSheetId="38" hidden="1">{#N/A,#N/A,FALSE,"Лист4"}</definedName>
    <definedName name="уунунууу" localSheetId="39" hidden="1">{#N/A,#N/A,FALSE,"Лист4"}</definedName>
    <definedName name="уунунууу" localSheetId="40" hidden="1">{#N/A,#N/A,FALSE,"Лист4"}</definedName>
    <definedName name="уунунууу" localSheetId="41" hidden="1">{#N/A,#N/A,FALSE,"Лист4"}</definedName>
    <definedName name="уунунууу" localSheetId="42" hidden="1">{#N/A,#N/A,FALSE,"Лист4"}</definedName>
    <definedName name="уунунууу" localSheetId="47" hidden="1">{#N/A,#N/A,FALSE,"Лист4"}</definedName>
    <definedName name="уунунууу" localSheetId="53" hidden="1">{#N/A,#N/A,FALSE,"Лист4"}</definedName>
    <definedName name="уунунууу" localSheetId="84" hidden="1">{#N/A,#N/A,FALSE,"Лист4"}</definedName>
    <definedName name="уунунууу" localSheetId="85" hidden="1">{#N/A,#N/A,FALSE,"Лист4"}</definedName>
    <definedName name="уунунууу" localSheetId="76" hidden="1">{#N/A,#N/A,FALSE,"Лист4"}</definedName>
    <definedName name="уунунууу" localSheetId="80" hidden="1">{#N/A,#N/A,FALSE,"Лист4"}</definedName>
    <definedName name="уунунууу" localSheetId="81" hidden="1">{#N/A,#N/A,FALSE,"Лист4"}</definedName>
    <definedName name="уунунууу" localSheetId="82" hidden="1">{#N/A,#N/A,FALSE,"Лист4"}</definedName>
    <definedName name="уунунууу" localSheetId="83" hidden="1">{#N/A,#N/A,FALSE,"Лист4"}</definedName>
    <definedName name="уунунууу" localSheetId="86" hidden="1">{#N/A,#N/A,FALSE,"Лист4"}</definedName>
    <definedName name="уунунууу" localSheetId="95" hidden="1">{#N/A,#N/A,FALSE,"Лист4"}</definedName>
    <definedName name="уунунууу" localSheetId="96" hidden="1">{#N/A,#N/A,FALSE,"Лист4"}</definedName>
    <definedName name="уунунууу" localSheetId="100" hidden="1">{#N/A,#N/A,FALSE,"Лист4"}</definedName>
    <definedName name="уунунууу" localSheetId="102" hidden="1">{#N/A,#N/A,FALSE,"Лист4"}</definedName>
    <definedName name="уунунууу" localSheetId="103" hidden="1">{#N/A,#N/A,FALSE,"Лист4"}</definedName>
    <definedName name="уунунууу" localSheetId="104" hidden="1">{#N/A,#N/A,FALSE,"Лист4"}</definedName>
    <definedName name="уунунууу" localSheetId="105" hidden="1">{#N/A,#N/A,FALSE,"Лист4"}</definedName>
    <definedName name="уунунууу" localSheetId="18" hidden="1">{#N/A,#N/A,FALSE,"Лист4"}</definedName>
    <definedName name="уунунууу" localSheetId="19" hidden="1">{#N/A,#N/A,FALSE,"Лист4"}</definedName>
    <definedName name="уунунууу" localSheetId="74" hidden="1">{#N/A,#N/A,FALSE,"Лист4"}</definedName>
    <definedName name="уунунууу" hidden="1">{#N/A,#N/A,FALSE,"Лист4"}</definedName>
    <definedName name="уунуурр" localSheetId="1" hidden="1">{#N/A,#N/A,FALSE,"Лист4"}</definedName>
    <definedName name="уунуурр" localSheetId="35" hidden="1">{#N/A,#N/A,FALSE,"Лист4"}</definedName>
    <definedName name="уунуурр" localSheetId="36" hidden="1">{#N/A,#N/A,FALSE,"Лист4"}</definedName>
    <definedName name="уунуурр" localSheetId="37" hidden="1">{#N/A,#N/A,FALSE,"Лист4"}</definedName>
    <definedName name="уунуурр" localSheetId="38" hidden="1">{#N/A,#N/A,FALSE,"Лист4"}</definedName>
    <definedName name="уунуурр" localSheetId="39" hidden="1">{#N/A,#N/A,FALSE,"Лист4"}</definedName>
    <definedName name="уунуурр" localSheetId="40" hidden="1">{#N/A,#N/A,FALSE,"Лист4"}</definedName>
    <definedName name="уунуурр" localSheetId="41" hidden="1">{#N/A,#N/A,FALSE,"Лист4"}</definedName>
    <definedName name="уунуурр" localSheetId="42" hidden="1">{#N/A,#N/A,FALSE,"Лист4"}</definedName>
    <definedName name="уунуурр" localSheetId="47" hidden="1">{#N/A,#N/A,FALSE,"Лист4"}</definedName>
    <definedName name="уунуурр" localSheetId="53" hidden="1">{#N/A,#N/A,FALSE,"Лист4"}</definedName>
    <definedName name="уунуурр" localSheetId="84" hidden="1">{#N/A,#N/A,FALSE,"Лист4"}</definedName>
    <definedName name="уунуурр" localSheetId="85" hidden="1">{#N/A,#N/A,FALSE,"Лист4"}</definedName>
    <definedName name="уунуурр" localSheetId="76" hidden="1">{#N/A,#N/A,FALSE,"Лист4"}</definedName>
    <definedName name="уунуурр" localSheetId="80" hidden="1">{#N/A,#N/A,FALSE,"Лист4"}</definedName>
    <definedName name="уунуурр" localSheetId="81" hidden="1">{#N/A,#N/A,FALSE,"Лист4"}</definedName>
    <definedName name="уунуурр" localSheetId="82" hidden="1">{#N/A,#N/A,FALSE,"Лист4"}</definedName>
    <definedName name="уунуурр" localSheetId="83" hidden="1">{#N/A,#N/A,FALSE,"Лист4"}</definedName>
    <definedName name="уунуурр" localSheetId="86" hidden="1">{#N/A,#N/A,FALSE,"Лист4"}</definedName>
    <definedName name="уунуурр" localSheetId="95" hidden="1">{#N/A,#N/A,FALSE,"Лист4"}</definedName>
    <definedName name="уунуурр" localSheetId="96" hidden="1">{#N/A,#N/A,FALSE,"Лист4"}</definedName>
    <definedName name="уунуурр" localSheetId="100" hidden="1">{#N/A,#N/A,FALSE,"Лист4"}</definedName>
    <definedName name="уунуурр" localSheetId="102" hidden="1">{#N/A,#N/A,FALSE,"Лист4"}</definedName>
    <definedName name="уунуурр" localSheetId="103" hidden="1">{#N/A,#N/A,FALSE,"Лист4"}</definedName>
    <definedName name="уунуурр" localSheetId="104" hidden="1">{#N/A,#N/A,FALSE,"Лист4"}</definedName>
    <definedName name="уунуурр" localSheetId="105" hidden="1">{#N/A,#N/A,FALSE,"Лист4"}</definedName>
    <definedName name="уунуурр" localSheetId="18" hidden="1">{#N/A,#N/A,FALSE,"Лист4"}</definedName>
    <definedName name="уунуурр" localSheetId="19" hidden="1">{#N/A,#N/A,FALSE,"Лист4"}</definedName>
    <definedName name="уунуурр" localSheetId="74" hidden="1">{#N/A,#N/A,FALSE,"Лист4"}</definedName>
    <definedName name="уунуурр" hidden="1">{#N/A,#N/A,FALSE,"Лист4"}</definedName>
    <definedName name="уунуууу" localSheetId="1" hidden="1">{#N/A,#N/A,FALSE,"Лист4"}</definedName>
    <definedName name="уунуууу" localSheetId="35" hidden="1">{#N/A,#N/A,FALSE,"Лист4"}</definedName>
    <definedName name="уунуууу" localSheetId="36" hidden="1">{#N/A,#N/A,FALSE,"Лист4"}</definedName>
    <definedName name="уунуууу" localSheetId="37" hidden="1">{#N/A,#N/A,FALSE,"Лист4"}</definedName>
    <definedName name="уунуууу" localSheetId="38" hidden="1">{#N/A,#N/A,FALSE,"Лист4"}</definedName>
    <definedName name="уунуууу" localSheetId="39" hidden="1">{#N/A,#N/A,FALSE,"Лист4"}</definedName>
    <definedName name="уунуууу" localSheetId="40" hidden="1">{#N/A,#N/A,FALSE,"Лист4"}</definedName>
    <definedName name="уунуууу" localSheetId="41" hidden="1">{#N/A,#N/A,FALSE,"Лист4"}</definedName>
    <definedName name="уунуууу" localSheetId="42" hidden="1">{#N/A,#N/A,FALSE,"Лист4"}</definedName>
    <definedName name="уунуууу" localSheetId="47" hidden="1">{#N/A,#N/A,FALSE,"Лист4"}</definedName>
    <definedName name="уунуууу" localSheetId="53" hidden="1">{#N/A,#N/A,FALSE,"Лист4"}</definedName>
    <definedName name="уунуууу" localSheetId="84" hidden="1">{#N/A,#N/A,FALSE,"Лист4"}</definedName>
    <definedName name="уунуууу" localSheetId="85" hidden="1">{#N/A,#N/A,FALSE,"Лист4"}</definedName>
    <definedName name="уунуууу" localSheetId="76" hidden="1">{#N/A,#N/A,FALSE,"Лист4"}</definedName>
    <definedName name="уунуууу" localSheetId="80" hidden="1">{#N/A,#N/A,FALSE,"Лист4"}</definedName>
    <definedName name="уунуууу" localSheetId="81" hidden="1">{#N/A,#N/A,FALSE,"Лист4"}</definedName>
    <definedName name="уунуууу" localSheetId="82" hidden="1">{#N/A,#N/A,FALSE,"Лист4"}</definedName>
    <definedName name="уунуууу" localSheetId="83" hidden="1">{#N/A,#N/A,FALSE,"Лист4"}</definedName>
    <definedName name="уунуууу" localSheetId="86" hidden="1">{#N/A,#N/A,FALSE,"Лист4"}</definedName>
    <definedName name="уунуууу" localSheetId="95" hidden="1">{#N/A,#N/A,FALSE,"Лист4"}</definedName>
    <definedName name="уунуууу" localSheetId="96" hidden="1">{#N/A,#N/A,FALSE,"Лист4"}</definedName>
    <definedName name="уунуууу" localSheetId="100" hidden="1">{#N/A,#N/A,FALSE,"Лист4"}</definedName>
    <definedName name="уунуууу" localSheetId="102" hidden="1">{#N/A,#N/A,FALSE,"Лист4"}</definedName>
    <definedName name="уунуууу" localSheetId="103" hidden="1">{#N/A,#N/A,FALSE,"Лист4"}</definedName>
    <definedName name="уунуууу" localSheetId="104" hidden="1">{#N/A,#N/A,FALSE,"Лист4"}</definedName>
    <definedName name="уунуууу" localSheetId="105" hidden="1">{#N/A,#N/A,FALSE,"Лист4"}</definedName>
    <definedName name="уунуууу" localSheetId="18" hidden="1">{#N/A,#N/A,FALSE,"Лист4"}</definedName>
    <definedName name="уунуууу" localSheetId="19" hidden="1">{#N/A,#N/A,FALSE,"Лист4"}</definedName>
    <definedName name="уунуууу" localSheetId="74" hidden="1">{#N/A,#N/A,FALSE,"Лист4"}</definedName>
    <definedName name="уунуууу" hidden="1">{#N/A,#N/A,FALSE,"Лист4"}</definedName>
    <definedName name="ууу" localSheetId="1" hidden="1">{#N/A,#N/A,FALSE,"Лист4"}</definedName>
    <definedName name="ууу" localSheetId="35" hidden="1">{#N/A,#N/A,FALSE,"Лист4"}</definedName>
    <definedName name="ууу" localSheetId="36" hidden="1">{#N/A,#N/A,FALSE,"Лист4"}</definedName>
    <definedName name="ууу" localSheetId="37" hidden="1">{#N/A,#N/A,FALSE,"Лист4"}</definedName>
    <definedName name="ууу" localSheetId="38" hidden="1">{#N/A,#N/A,FALSE,"Лист4"}</definedName>
    <definedName name="ууу" localSheetId="39" hidden="1">{#N/A,#N/A,FALSE,"Лист4"}</definedName>
    <definedName name="ууу" localSheetId="40" hidden="1">{#N/A,#N/A,FALSE,"Лист4"}</definedName>
    <definedName name="ууу" localSheetId="41" hidden="1">{#N/A,#N/A,FALSE,"Лист4"}</definedName>
    <definedName name="ууу" localSheetId="42" hidden="1">{#N/A,#N/A,FALSE,"Лист4"}</definedName>
    <definedName name="ууу" localSheetId="47" hidden="1">{#N/A,#N/A,FALSE,"Лист4"}</definedName>
    <definedName name="ууу" localSheetId="53" hidden="1">{#N/A,#N/A,FALSE,"Лист4"}</definedName>
    <definedName name="ууу" localSheetId="84" hidden="1">{#N/A,#N/A,FALSE,"Лист4"}</definedName>
    <definedName name="ууу" localSheetId="85" hidden="1">{#N/A,#N/A,FALSE,"Лист4"}</definedName>
    <definedName name="ууу" localSheetId="76" hidden="1">{#N/A,#N/A,FALSE,"Лист4"}</definedName>
    <definedName name="ууу" localSheetId="80" hidden="1">{#N/A,#N/A,FALSE,"Лист4"}</definedName>
    <definedName name="ууу" localSheetId="81" hidden="1">{#N/A,#N/A,FALSE,"Лист4"}</definedName>
    <definedName name="ууу" localSheetId="82" hidden="1">{#N/A,#N/A,FALSE,"Лист4"}</definedName>
    <definedName name="ууу" localSheetId="83" hidden="1">{#N/A,#N/A,FALSE,"Лист4"}</definedName>
    <definedName name="ууу" localSheetId="86" hidden="1">{#N/A,#N/A,FALSE,"Лист4"}</definedName>
    <definedName name="ууу" localSheetId="95" hidden="1">{#N/A,#N/A,FALSE,"Лист4"}</definedName>
    <definedName name="ууу" localSheetId="96" hidden="1">{#N/A,#N/A,FALSE,"Лист4"}</definedName>
    <definedName name="ууу" localSheetId="100" hidden="1">{#N/A,#N/A,FALSE,"Лист4"}</definedName>
    <definedName name="ууу" localSheetId="102" hidden="1">{#N/A,#N/A,FALSE,"Лист4"}</definedName>
    <definedName name="ууу" localSheetId="103" hidden="1">{#N/A,#N/A,FALSE,"Лист4"}</definedName>
    <definedName name="ууу" localSheetId="104" hidden="1">{#N/A,#N/A,FALSE,"Лист4"}</definedName>
    <definedName name="ууу" localSheetId="105" hidden="1">{#N/A,#N/A,FALSE,"Лист4"}</definedName>
    <definedName name="ууу" localSheetId="18" hidden="1">{#N/A,#N/A,FALSE,"Лист4"}</definedName>
    <definedName name="ууу" localSheetId="19" hidden="1">{#N/A,#N/A,FALSE,"Лист4"}</definedName>
    <definedName name="ууу" localSheetId="74" hidden="1">{#N/A,#N/A,FALSE,"Лист4"}</definedName>
    <definedName name="ууу" hidden="1">{#N/A,#N/A,FALSE,"Лист4"}</definedName>
    <definedName name="ууунну" localSheetId="1" hidden="1">{#N/A,#N/A,FALSE,"Лист4"}</definedName>
    <definedName name="ууунну" localSheetId="35" hidden="1">{#N/A,#N/A,FALSE,"Лист4"}</definedName>
    <definedName name="ууунну" localSheetId="36" hidden="1">{#N/A,#N/A,FALSE,"Лист4"}</definedName>
    <definedName name="ууунну" localSheetId="37" hidden="1">{#N/A,#N/A,FALSE,"Лист4"}</definedName>
    <definedName name="ууунну" localSheetId="38" hidden="1">{#N/A,#N/A,FALSE,"Лист4"}</definedName>
    <definedName name="ууунну" localSheetId="39" hidden="1">{#N/A,#N/A,FALSE,"Лист4"}</definedName>
    <definedName name="ууунну" localSheetId="40" hidden="1">{#N/A,#N/A,FALSE,"Лист4"}</definedName>
    <definedName name="ууунну" localSheetId="41" hidden="1">{#N/A,#N/A,FALSE,"Лист4"}</definedName>
    <definedName name="ууунну" localSheetId="42" hidden="1">{#N/A,#N/A,FALSE,"Лист4"}</definedName>
    <definedName name="ууунну" localSheetId="47" hidden="1">{#N/A,#N/A,FALSE,"Лист4"}</definedName>
    <definedName name="ууунну" localSheetId="53" hidden="1">{#N/A,#N/A,FALSE,"Лист4"}</definedName>
    <definedName name="ууунну" localSheetId="84" hidden="1">{#N/A,#N/A,FALSE,"Лист4"}</definedName>
    <definedName name="ууунну" localSheetId="85" hidden="1">{#N/A,#N/A,FALSE,"Лист4"}</definedName>
    <definedName name="ууунну" localSheetId="76" hidden="1">{#N/A,#N/A,FALSE,"Лист4"}</definedName>
    <definedName name="ууунну" localSheetId="80" hidden="1">{#N/A,#N/A,FALSE,"Лист4"}</definedName>
    <definedName name="ууунну" localSheetId="81" hidden="1">{#N/A,#N/A,FALSE,"Лист4"}</definedName>
    <definedName name="ууунну" localSheetId="82" hidden="1">{#N/A,#N/A,FALSE,"Лист4"}</definedName>
    <definedName name="ууунну" localSheetId="83" hidden="1">{#N/A,#N/A,FALSE,"Лист4"}</definedName>
    <definedName name="ууунну" localSheetId="86" hidden="1">{#N/A,#N/A,FALSE,"Лист4"}</definedName>
    <definedName name="ууунну" localSheetId="95" hidden="1">{#N/A,#N/A,FALSE,"Лист4"}</definedName>
    <definedName name="ууунну" localSheetId="96" hidden="1">{#N/A,#N/A,FALSE,"Лист4"}</definedName>
    <definedName name="ууунну" localSheetId="100" hidden="1">{#N/A,#N/A,FALSE,"Лист4"}</definedName>
    <definedName name="ууунну" localSheetId="102" hidden="1">{#N/A,#N/A,FALSE,"Лист4"}</definedName>
    <definedName name="ууунну" localSheetId="103" hidden="1">{#N/A,#N/A,FALSE,"Лист4"}</definedName>
    <definedName name="ууунну" localSheetId="104" hidden="1">{#N/A,#N/A,FALSE,"Лист4"}</definedName>
    <definedName name="ууунну" localSheetId="105" hidden="1">{#N/A,#N/A,FALSE,"Лист4"}</definedName>
    <definedName name="ууунну" localSheetId="18" hidden="1">{#N/A,#N/A,FALSE,"Лист4"}</definedName>
    <definedName name="ууунну" localSheetId="19" hidden="1">{#N/A,#N/A,FALSE,"Лист4"}</definedName>
    <definedName name="ууунну" localSheetId="74" hidden="1">{#N/A,#N/A,FALSE,"Лист4"}</definedName>
    <definedName name="ууунну" hidden="1">{#N/A,#N/A,FALSE,"Лист4"}</definedName>
    <definedName name="ууунууууу" localSheetId="1" hidden="1">{#N/A,#N/A,FALSE,"Лист4"}</definedName>
    <definedName name="ууунууууу" localSheetId="35" hidden="1">{#N/A,#N/A,FALSE,"Лист4"}</definedName>
    <definedName name="ууунууууу" localSheetId="36" hidden="1">{#N/A,#N/A,FALSE,"Лист4"}</definedName>
    <definedName name="ууунууууу" localSheetId="37" hidden="1">{#N/A,#N/A,FALSE,"Лист4"}</definedName>
    <definedName name="ууунууууу" localSheetId="38" hidden="1">{#N/A,#N/A,FALSE,"Лист4"}</definedName>
    <definedName name="ууунууууу" localSheetId="39" hidden="1">{#N/A,#N/A,FALSE,"Лист4"}</definedName>
    <definedName name="ууунууууу" localSheetId="40" hidden="1">{#N/A,#N/A,FALSE,"Лист4"}</definedName>
    <definedName name="ууунууууу" localSheetId="41" hidden="1">{#N/A,#N/A,FALSE,"Лист4"}</definedName>
    <definedName name="ууунууууу" localSheetId="42" hidden="1">{#N/A,#N/A,FALSE,"Лист4"}</definedName>
    <definedName name="ууунууууу" localSheetId="47" hidden="1">{#N/A,#N/A,FALSE,"Лист4"}</definedName>
    <definedName name="ууунууууу" localSheetId="53" hidden="1">{#N/A,#N/A,FALSE,"Лист4"}</definedName>
    <definedName name="ууунууууу" localSheetId="84" hidden="1">{#N/A,#N/A,FALSE,"Лист4"}</definedName>
    <definedName name="ууунууууу" localSheetId="85" hidden="1">{#N/A,#N/A,FALSE,"Лист4"}</definedName>
    <definedName name="ууунууууу" localSheetId="76" hidden="1">{#N/A,#N/A,FALSE,"Лист4"}</definedName>
    <definedName name="ууунууууу" localSheetId="80" hidden="1">{#N/A,#N/A,FALSE,"Лист4"}</definedName>
    <definedName name="ууунууууу" localSheetId="81" hidden="1">{#N/A,#N/A,FALSE,"Лист4"}</definedName>
    <definedName name="ууунууууу" localSheetId="82" hidden="1">{#N/A,#N/A,FALSE,"Лист4"}</definedName>
    <definedName name="ууунууууу" localSheetId="83" hidden="1">{#N/A,#N/A,FALSE,"Лист4"}</definedName>
    <definedName name="ууунууууу" localSheetId="86" hidden="1">{#N/A,#N/A,FALSE,"Лист4"}</definedName>
    <definedName name="ууунууууу" localSheetId="95" hidden="1">{#N/A,#N/A,FALSE,"Лист4"}</definedName>
    <definedName name="ууунууууу" localSheetId="96" hidden="1">{#N/A,#N/A,FALSE,"Лист4"}</definedName>
    <definedName name="ууунууууу" localSheetId="100" hidden="1">{#N/A,#N/A,FALSE,"Лист4"}</definedName>
    <definedName name="ууунууууу" localSheetId="102" hidden="1">{#N/A,#N/A,FALSE,"Лист4"}</definedName>
    <definedName name="ууунууууу" localSheetId="103" hidden="1">{#N/A,#N/A,FALSE,"Лист4"}</definedName>
    <definedName name="ууунууууу" localSheetId="104" hidden="1">{#N/A,#N/A,FALSE,"Лист4"}</definedName>
    <definedName name="ууунууууу" localSheetId="105" hidden="1">{#N/A,#N/A,FALSE,"Лист4"}</definedName>
    <definedName name="ууунууууу" localSheetId="18" hidden="1">{#N/A,#N/A,FALSE,"Лист4"}</definedName>
    <definedName name="ууунууууу" localSheetId="19" hidden="1">{#N/A,#N/A,FALSE,"Лист4"}</definedName>
    <definedName name="ууунууууу" localSheetId="74" hidden="1">{#N/A,#N/A,FALSE,"Лист4"}</definedName>
    <definedName name="ууунууууу" hidden="1">{#N/A,#N/A,FALSE,"Лист4"}</definedName>
    <definedName name="уууу" localSheetId="1" hidden="1">{#N/A,#N/A,FALSE,"Лист4"}</definedName>
    <definedName name="уууу" localSheetId="35" hidden="1">{#N/A,#N/A,FALSE,"Лист4"}</definedName>
    <definedName name="уууу" localSheetId="36" hidden="1">{#N/A,#N/A,FALSE,"Лист4"}</definedName>
    <definedName name="уууу" localSheetId="37" hidden="1">{#N/A,#N/A,FALSE,"Лист4"}</definedName>
    <definedName name="уууу" localSheetId="38" hidden="1">{#N/A,#N/A,FALSE,"Лист4"}</definedName>
    <definedName name="уууу" localSheetId="39" hidden="1">{#N/A,#N/A,FALSE,"Лист4"}</definedName>
    <definedName name="уууу" localSheetId="40" hidden="1">{#N/A,#N/A,FALSE,"Лист4"}</definedName>
    <definedName name="уууу" localSheetId="41" hidden="1">{#N/A,#N/A,FALSE,"Лист4"}</definedName>
    <definedName name="уууу" localSheetId="42" hidden="1">{#N/A,#N/A,FALSE,"Лист4"}</definedName>
    <definedName name="уууу" localSheetId="47" hidden="1">{#N/A,#N/A,FALSE,"Лист4"}</definedName>
    <definedName name="уууу" localSheetId="53" hidden="1">{#N/A,#N/A,FALSE,"Лист4"}</definedName>
    <definedName name="уууу" localSheetId="84" hidden="1">{#N/A,#N/A,FALSE,"Лист4"}</definedName>
    <definedName name="уууу" localSheetId="85" hidden="1">{#N/A,#N/A,FALSE,"Лист4"}</definedName>
    <definedName name="уууу" localSheetId="76" hidden="1">{#N/A,#N/A,FALSE,"Лист4"}</definedName>
    <definedName name="уууу" localSheetId="80" hidden="1">{#N/A,#N/A,FALSE,"Лист4"}</definedName>
    <definedName name="уууу" localSheetId="81" hidden="1">{#N/A,#N/A,FALSE,"Лист4"}</definedName>
    <definedName name="уууу" localSheetId="82" hidden="1">{#N/A,#N/A,FALSE,"Лист4"}</definedName>
    <definedName name="уууу" localSheetId="83" hidden="1">{#N/A,#N/A,FALSE,"Лист4"}</definedName>
    <definedName name="уууу" localSheetId="86" hidden="1">{#N/A,#N/A,FALSE,"Лист4"}</definedName>
    <definedName name="уууу" localSheetId="95" hidden="1">{#N/A,#N/A,FALSE,"Лист4"}</definedName>
    <definedName name="уууу" localSheetId="96" hidden="1">{#N/A,#N/A,FALSE,"Лист4"}</definedName>
    <definedName name="уууу" localSheetId="100" hidden="1">{#N/A,#N/A,FALSE,"Лист4"}</definedName>
    <definedName name="уууу" localSheetId="102" hidden="1">{#N/A,#N/A,FALSE,"Лист4"}</definedName>
    <definedName name="уууу" localSheetId="103" hidden="1">{#N/A,#N/A,FALSE,"Лист4"}</definedName>
    <definedName name="уууу" localSheetId="104" hidden="1">{#N/A,#N/A,FALSE,"Лист4"}</definedName>
    <definedName name="уууу" localSheetId="105" hidden="1">{#N/A,#N/A,FALSE,"Лист4"}</definedName>
    <definedName name="уууу" localSheetId="18" hidden="1">{#N/A,#N/A,FALSE,"Лист4"}</definedName>
    <definedName name="уууу" localSheetId="19" hidden="1">{#N/A,#N/A,FALSE,"Лист4"}</definedName>
    <definedName name="уууу" localSheetId="74" hidden="1">{#N/A,#N/A,FALSE,"Лист4"}</definedName>
    <definedName name="уууу" hidden="1">{#N/A,#N/A,FALSE,"Лист4"}</definedName>
    <definedName name="уууу32" localSheetId="1" hidden="1">{#N/A,#N/A,FALSE,"Лист4"}</definedName>
    <definedName name="уууу32" localSheetId="35" hidden="1">{#N/A,#N/A,FALSE,"Лист4"}</definedName>
    <definedName name="уууу32" localSheetId="36" hidden="1">{#N/A,#N/A,FALSE,"Лист4"}</definedName>
    <definedName name="уууу32" localSheetId="37" hidden="1">{#N/A,#N/A,FALSE,"Лист4"}</definedName>
    <definedName name="уууу32" localSheetId="38" hidden="1">{#N/A,#N/A,FALSE,"Лист4"}</definedName>
    <definedName name="уууу32" localSheetId="39" hidden="1">{#N/A,#N/A,FALSE,"Лист4"}</definedName>
    <definedName name="уууу32" localSheetId="40" hidden="1">{#N/A,#N/A,FALSE,"Лист4"}</definedName>
    <definedName name="уууу32" localSheetId="41" hidden="1">{#N/A,#N/A,FALSE,"Лист4"}</definedName>
    <definedName name="уууу32" localSheetId="42" hidden="1">{#N/A,#N/A,FALSE,"Лист4"}</definedName>
    <definedName name="уууу32" localSheetId="47" hidden="1">{#N/A,#N/A,FALSE,"Лист4"}</definedName>
    <definedName name="уууу32" localSheetId="53" hidden="1">{#N/A,#N/A,FALSE,"Лист4"}</definedName>
    <definedName name="уууу32" localSheetId="84" hidden="1">{#N/A,#N/A,FALSE,"Лист4"}</definedName>
    <definedName name="уууу32" localSheetId="85" hidden="1">{#N/A,#N/A,FALSE,"Лист4"}</definedName>
    <definedName name="уууу32" localSheetId="76" hidden="1">{#N/A,#N/A,FALSE,"Лист4"}</definedName>
    <definedName name="уууу32" localSheetId="80" hidden="1">{#N/A,#N/A,FALSE,"Лист4"}</definedName>
    <definedName name="уууу32" localSheetId="81" hidden="1">{#N/A,#N/A,FALSE,"Лист4"}</definedName>
    <definedName name="уууу32" localSheetId="82" hidden="1">{#N/A,#N/A,FALSE,"Лист4"}</definedName>
    <definedName name="уууу32" localSheetId="83" hidden="1">{#N/A,#N/A,FALSE,"Лист4"}</definedName>
    <definedName name="уууу32" localSheetId="86" hidden="1">{#N/A,#N/A,FALSE,"Лист4"}</definedName>
    <definedName name="уууу32" localSheetId="95" hidden="1">{#N/A,#N/A,FALSE,"Лист4"}</definedName>
    <definedName name="уууу32" localSheetId="96" hidden="1">{#N/A,#N/A,FALSE,"Лист4"}</definedName>
    <definedName name="уууу32" localSheetId="100" hidden="1">{#N/A,#N/A,FALSE,"Лист4"}</definedName>
    <definedName name="уууу32" localSheetId="102" hidden="1">{#N/A,#N/A,FALSE,"Лист4"}</definedName>
    <definedName name="уууу32" localSheetId="103" hidden="1">{#N/A,#N/A,FALSE,"Лист4"}</definedName>
    <definedName name="уууу32" localSheetId="104" hidden="1">{#N/A,#N/A,FALSE,"Лист4"}</definedName>
    <definedName name="уууу32" localSheetId="105" hidden="1">{#N/A,#N/A,FALSE,"Лист4"}</definedName>
    <definedName name="уууу32" localSheetId="18" hidden="1">{#N/A,#N/A,FALSE,"Лист4"}</definedName>
    <definedName name="уууу32" localSheetId="19" hidden="1">{#N/A,#N/A,FALSE,"Лист4"}</definedName>
    <definedName name="уууу32" localSheetId="74" hidden="1">{#N/A,#N/A,FALSE,"Лист4"}</definedName>
    <definedName name="уууу32" hidden="1">{#N/A,#N/A,FALSE,"Лист4"}</definedName>
    <definedName name="уууун" localSheetId="1" hidden="1">{#N/A,#N/A,FALSE,"Лист4"}</definedName>
    <definedName name="уууун" localSheetId="35" hidden="1">{#N/A,#N/A,FALSE,"Лист4"}</definedName>
    <definedName name="уууун" localSheetId="36" hidden="1">{#N/A,#N/A,FALSE,"Лист4"}</definedName>
    <definedName name="уууун" localSheetId="37" hidden="1">{#N/A,#N/A,FALSE,"Лист4"}</definedName>
    <definedName name="уууун" localSheetId="38" hidden="1">{#N/A,#N/A,FALSE,"Лист4"}</definedName>
    <definedName name="уууун" localSheetId="39" hidden="1">{#N/A,#N/A,FALSE,"Лист4"}</definedName>
    <definedName name="уууун" localSheetId="40" hidden="1">{#N/A,#N/A,FALSE,"Лист4"}</definedName>
    <definedName name="уууун" localSheetId="41" hidden="1">{#N/A,#N/A,FALSE,"Лист4"}</definedName>
    <definedName name="уууун" localSheetId="42" hidden="1">{#N/A,#N/A,FALSE,"Лист4"}</definedName>
    <definedName name="уууун" localSheetId="47" hidden="1">{#N/A,#N/A,FALSE,"Лист4"}</definedName>
    <definedName name="уууун" localSheetId="53" hidden="1">{#N/A,#N/A,FALSE,"Лист4"}</definedName>
    <definedName name="уууун" localSheetId="84" hidden="1">{#N/A,#N/A,FALSE,"Лист4"}</definedName>
    <definedName name="уууун" localSheetId="85" hidden="1">{#N/A,#N/A,FALSE,"Лист4"}</definedName>
    <definedName name="уууун" localSheetId="76" hidden="1">{#N/A,#N/A,FALSE,"Лист4"}</definedName>
    <definedName name="уууун" localSheetId="80" hidden="1">{#N/A,#N/A,FALSE,"Лист4"}</definedName>
    <definedName name="уууун" localSheetId="81" hidden="1">{#N/A,#N/A,FALSE,"Лист4"}</definedName>
    <definedName name="уууун" localSheetId="82" hidden="1">{#N/A,#N/A,FALSE,"Лист4"}</definedName>
    <definedName name="уууун" localSheetId="83" hidden="1">{#N/A,#N/A,FALSE,"Лист4"}</definedName>
    <definedName name="уууун" localSheetId="86" hidden="1">{#N/A,#N/A,FALSE,"Лист4"}</definedName>
    <definedName name="уууун" localSheetId="95" hidden="1">{#N/A,#N/A,FALSE,"Лист4"}</definedName>
    <definedName name="уууун" localSheetId="96" hidden="1">{#N/A,#N/A,FALSE,"Лист4"}</definedName>
    <definedName name="уууун" localSheetId="100" hidden="1">{#N/A,#N/A,FALSE,"Лист4"}</definedName>
    <definedName name="уууун" localSheetId="102" hidden="1">{#N/A,#N/A,FALSE,"Лист4"}</definedName>
    <definedName name="уууун" localSheetId="103" hidden="1">{#N/A,#N/A,FALSE,"Лист4"}</definedName>
    <definedName name="уууун" localSheetId="104" hidden="1">{#N/A,#N/A,FALSE,"Лист4"}</definedName>
    <definedName name="уууун" localSheetId="105" hidden="1">{#N/A,#N/A,FALSE,"Лист4"}</definedName>
    <definedName name="уууун" localSheetId="18" hidden="1">{#N/A,#N/A,FALSE,"Лист4"}</definedName>
    <definedName name="уууун" localSheetId="19" hidden="1">{#N/A,#N/A,FALSE,"Лист4"}</definedName>
    <definedName name="уууун" localSheetId="74" hidden="1">{#N/A,#N/A,FALSE,"Лист4"}</definedName>
    <definedName name="уууун" hidden="1">{#N/A,#N/A,FALSE,"Лист4"}</definedName>
    <definedName name="ф" localSheetId="1" hidden="1">{#N/A,#N/A,FALSE,"т02бд"}</definedName>
    <definedName name="ф" localSheetId="2" hidden="1">{#N/A,#N/A,FALSE,"т02бд"}</definedName>
    <definedName name="ф" localSheetId="22" hidden="1">{#N/A,#N/A,FALSE,"т02бд"}</definedName>
    <definedName name="ф" localSheetId="25" hidden="1">{#N/A,#N/A,FALSE,"т02бд"}</definedName>
    <definedName name="ф" localSheetId="26" hidden="1">{#N/A,#N/A,FALSE,"т02бд"}</definedName>
    <definedName name="ф" localSheetId="28" hidden="1">{#N/A,#N/A,FALSE,"т02бд"}</definedName>
    <definedName name="ф" localSheetId="29" hidden="1">{#N/A,#N/A,FALSE,"т02бд"}</definedName>
    <definedName name="ф" localSheetId="35" hidden="1">{#N/A,#N/A,FALSE,"т02бд"}</definedName>
    <definedName name="ф" localSheetId="36" hidden="1">{#N/A,#N/A,FALSE,"т02бд"}</definedName>
    <definedName name="ф" localSheetId="37" hidden="1">{#N/A,#N/A,FALSE,"т02бд"}</definedName>
    <definedName name="ф" localSheetId="38" hidden="1">{#N/A,#N/A,FALSE,"т02бд"}</definedName>
    <definedName name="ф" localSheetId="39" hidden="1">{#N/A,#N/A,FALSE,"т02бд"}</definedName>
    <definedName name="ф" localSheetId="40" hidden="1">{#N/A,#N/A,FALSE,"т02бд"}</definedName>
    <definedName name="ф" localSheetId="41" hidden="1">{#N/A,#N/A,FALSE,"т02бд"}</definedName>
    <definedName name="ф" localSheetId="42" hidden="1">{#N/A,#N/A,FALSE,"т02бд"}</definedName>
    <definedName name="ф" localSheetId="47" hidden="1">{#N/A,#N/A,FALSE,"т02бд"}</definedName>
    <definedName name="ф" localSheetId="53" hidden="1">{#N/A,#N/A,FALSE,"т02бд"}</definedName>
    <definedName name="ф" localSheetId="54" hidden="1">{#N/A,#N/A,FALSE,"т02бд"}</definedName>
    <definedName name="ф" localSheetId="55" hidden="1">{#N/A,#N/A,FALSE,"т02бд"}</definedName>
    <definedName name="ф" localSheetId="56" hidden="1">{#N/A,#N/A,FALSE,"т02бд"}</definedName>
    <definedName name="ф" localSheetId="57" hidden="1">{#N/A,#N/A,FALSE,"т02бд"}</definedName>
    <definedName name="ф" localSheetId="58" hidden="1">{#N/A,#N/A,FALSE,"т02бд"}</definedName>
    <definedName name="ф" localSheetId="59" hidden="1">{#N/A,#N/A,FALSE,"т02бд"}</definedName>
    <definedName name="ф" localSheetId="84" hidden="1">{#N/A,#N/A,FALSE,"т02бд"}</definedName>
    <definedName name="ф" localSheetId="76" hidden="1">{#N/A,#N/A,FALSE,"т02бд"}</definedName>
    <definedName name="ф" localSheetId="78" hidden="1">{#N/A,#N/A,FALSE,"т02бд"}</definedName>
    <definedName name="ф" localSheetId="80" hidden="1">{#N/A,#N/A,FALSE,"т02бд"}</definedName>
    <definedName name="ф" localSheetId="81" hidden="1">{#N/A,#N/A,FALSE,"т02бд"}</definedName>
    <definedName name="ф" localSheetId="82" hidden="1">{#N/A,#N/A,FALSE,"т02бд"}</definedName>
    <definedName name="ф" localSheetId="83" hidden="1">{#N/A,#N/A,FALSE,"т02бд"}</definedName>
    <definedName name="ф" localSheetId="86" hidden="1">{#N/A,#N/A,FALSE,"т02бд"}</definedName>
    <definedName name="ф" localSheetId="95" hidden="1">{#N/A,#N/A,FALSE,"т02бд"}</definedName>
    <definedName name="ф" localSheetId="96" hidden="1">{#N/A,#N/A,FALSE,"т02бд"}</definedName>
    <definedName name="ф" localSheetId="100" hidden="1">{#N/A,#N/A,FALSE,"т02бд"}</definedName>
    <definedName name="ф" localSheetId="102" hidden="1">{#N/A,#N/A,FALSE,"т02бд"}</definedName>
    <definedName name="ф" localSheetId="103" hidden="1">{#N/A,#N/A,FALSE,"т02бд"}</definedName>
    <definedName name="ф" localSheetId="104" hidden="1">{#N/A,#N/A,FALSE,"т02бд"}</definedName>
    <definedName name="ф" localSheetId="18" hidden="1">{#N/A,#N/A,FALSE,"т02бд"}</definedName>
    <definedName name="ф" localSheetId="19" hidden="1">{#N/A,#N/A,FALSE,"т02бд"}</definedName>
    <definedName name="ф" localSheetId="74" hidden="1">{#N/A,#N/A,FALSE,"т02бд"}</definedName>
    <definedName name="ф" hidden="1">{#N/A,#N/A,FALSE,"т02бд"}</definedName>
    <definedName name="ф_2" localSheetId="1" hidden="1">{#N/A,#N/A,FALSE,"т02бд"}</definedName>
    <definedName name="ф_2" localSheetId="35" hidden="1">{#N/A,#N/A,FALSE,"т02бд"}</definedName>
    <definedName name="ф_2" localSheetId="36" hidden="1">{#N/A,#N/A,FALSE,"т02бд"}</definedName>
    <definedName name="ф_2" localSheetId="37" hidden="1">{#N/A,#N/A,FALSE,"т02бд"}</definedName>
    <definedName name="ф_2" localSheetId="38" hidden="1">{#N/A,#N/A,FALSE,"т02бд"}</definedName>
    <definedName name="ф_2" localSheetId="39" hidden="1">{#N/A,#N/A,FALSE,"т02бд"}</definedName>
    <definedName name="ф_2" localSheetId="40" hidden="1">{#N/A,#N/A,FALSE,"т02бд"}</definedName>
    <definedName name="ф_2" localSheetId="41" hidden="1">{#N/A,#N/A,FALSE,"т02бд"}</definedName>
    <definedName name="ф_2" localSheetId="42" hidden="1">{#N/A,#N/A,FALSE,"т02бд"}</definedName>
    <definedName name="ф_2" localSheetId="47" hidden="1">{#N/A,#N/A,FALSE,"т02бд"}</definedName>
    <definedName name="ф_2" localSheetId="53" hidden="1">{#N/A,#N/A,FALSE,"т02бд"}</definedName>
    <definedName name="ф_2" localSheetId="81" hidden="1">{#N/A,#N/A,FALSE,"т02бд"}</definedName>
    <definedName name="ф_2" localSheetId="96" hidden="1">{#N/A,#N/A,FALSE,"т02бд"}</definedName>
    <definedName name="ф_2" localSheetId="100" hidden="1">{#N/A,#N/A,FALSE,"т02бд"}</definedName>
    <definedName name="ф_2" localSheetId="103" hidden="1">{#N/A,#N/A,FALSE,"т02бд"}</definedName>
    <definedName name="ф_2" localSheetId="74" hidden="1">{#N/A,#N/A,FALSE,"т02бд"}</definedName>
    <definedName name="ф_2" hidden="1">{#N/A,#N/A,FALSE,"т02бд"}</definedName>
    <definedName name="ф_2_1" localSheetId="1" hidden="1">{#N/A,#N/A,FALSE,"т02бд"}</definedName>
    <definedName name="ф_2_1" localSheetId="35" hidden="1">{#N/A,#N/A,FALSE,"т02бд"}</definedName>
    <definedName name="ф_2_1" localSheetId="36" hidden="1">{#N/A,#N/A,FALSE,"т02бд"}</definedName>
    <definedName name="ф_2_1" localSheetId="37" hidden="1">{#N/A,#N/A,FALSE,"т02бд"}</definedName>
    <definedName name="ф_2_1" localSheetId="38" hidden="1">{#N/A,#N/A,FALSE,"т02бд"}</definedName>
    <definedName name="ф_2_1" localSheetId="39" hidden="1">{#N/A,#N/A,FALSE,"т02бд"}</definedName>
    <definedName name="ф_2_1" localSheetId="40" hidden="1">{#N/A,#N/A,FALSE,"т02бд"}</definedName>
    <definedName name="ф_2_1" localSheetId="41" hidden="1">{#N/A,#N/A,FALSE,"т02бд"}</definedName>
    <definedName name="ф_2_1" localSheetId="42" hidden="1">{#N/A,#N/A,FALSE,"т02бд"}</definedName>
    <definedName name="ф_2_1" localSheetId="47" hidden="1">{#N/A,#N/A,FALSE,"т02бд"}</definedName>
    <definedName name="ф_2_1" localSheetId="53" hidden="1">{#N/A,#N/A,FALSE,"т02бд"}</definedName>
    <definedName name="ф_2_1" localSheetId="81" hidden="1">{#N/A,#N/A,FALSE,"т02бд"}</definedName>
    <definedName name="ф_2_1" localSheetId="96" hidden="1">{#N/A,#N/A,FALSE,"т02бд"}</definedName>
    <definedName name="ф_2_1" localSheetId="100" hidden="1">{#N/A,#N/A,FALSE,"т02бд"}</definedName>
    <definedName name="ф_2_1" localSheetId="103" hidden="1">{#N/A,#N/A,FALSE,"т02бд"}</definedName>
    <definedName name="ф_2_1" localSheetId="74" hidden="1">{#N/A,#N/A,FALSE,"т02бд"}</definedName>
    <definedName name="ф_2_1" hidden="1">{#N/A,#N/A,FALSE,"т02бд"}</definedName>
    <definedName name="фіва" localSheetId="1" hidden="1">{#N/A,#N/A,FALSE,"т02бд"}</definedName>
    <definedName name="фіва" localSheetId="2" hidden="1">{#N/A,#N/A,FALSE,"т02бд"}</definedName>
    <definedName name="фіва" localSheetId="22" hidden="1">{#N/A,#N/A,FALSE,"т02бд"}</definedName>
    <definedName name="фіва" localSheetId="25" hidden="1">{#N/A,#N/A,FALSE,"т02бд"}</definedName>
    <definedName name="фіва" localSheetId="26" hidden="1">{#N/A,#N/A,FALSE,"т02бд"}</definedName>
    <definedName name="фіва" localSheetId="28" hidden="1">{#N/A,#N/A,FALSE,"т02бд"}</definedName>
    <definedName name="фіва" localSheetId="29" hidden="1">{#N/A,#N/A,FALSE,"т02бд"}</definedName>
    <definedName name="фіва" localSheetId="35" hidden="1">{#N/A,#N/A,FALSE,"т02бд"}</definedName>
    <definedName name="фіва" localSheetId="36" hidden="1">{#N/A,#N/A,FALSE,"т02бд"}</definedName>
    <definedName name="фіва" localSheetId="37" hidden="1">{#N/A,#N/A,FALSE,"т02бд"}</definedName>
    <definedName name="фіва" localSheetId="38" hidden="1">{#N/A,#N/A,FALSE,"т02бд"}</definedName>
    <definedName name="фіва" localSheetId="39" hidden="1">{#N/A,#N/A,FALSE,"т02бд"}</definedName>
    <definedName name="фіва" localSheetId="40" hidden="1">{#N/A,#N/A,FALSE,"т02бд"}</definedName>
    <definedName name="фіва" localSheetId="41" hidden="1">{#N/A,#N/A,FALSE,"т02бд"}</definedName>
    <definedName name="фіва" localSheetId="42" hidden="1">{#N/A,#N/A,FALSE,"т02бд"}</definedName>
    <definedName name="фіва" localSheetId="47" hidden="1">{#N/A,#N/A,FALSE,"т02бд"}</definedName>
    <definedName name="фіва" localSheetId="53" hidden="1">{#N/A,#N/A,FALSE,"т02бд"}</definedName>
    <definedName name="фіва" localSheetId="54" hidden="1">{#N/A,#N/A,FALSE,"т02бд"}</definedName>
    <definedName name="фіва" localSheetId="55" hidden="1">{#N/A,#N/A,FALSE,"т02бд"}</definedName>
    <definedName name="фіва" localSheetId="56" hidden="1">{#N/A,#N/A,FALSE,"т02бд"}</definedName>
    <definedName name="фіва" localSheetId="57" hidden="1">{#N/A,#N/A,FALSE,"т02бд"}</definedName>
    <definedName name="фіва" localSheetId="58" hidden="1">{#N/A,#N/A,FALSE,"т02бд"}</definedName>
    <definedName name="фіва" localSheetId="59" hidden="1">{#N/A,#N/A,FALSE,"т02бд"}</definedName>
    <definedName name="фіва" localSheetId="84" hidden="1">{#N/A,#N/A,FALSE,"т02бд"}</definedName>
    <definedName name="фіва" localSheetId="76" hidden="1">{#N/A,#N/A,FALSE,"т02бд"}</definedName>
    <definedName name="фіва" localSheetId="78" hidden="1">{#N/A,#N/A,FALSE,"т02бд"}</definedName>
    <definedName name="фіва" localSheetId="80" hidden="1">{#N/A,#N/A,FALSE,"т02бд"}</definedName>
    <definedName name="фіва" localSheetId="81" hidden="1">{#N/A,#N/A,FALSE,"т02бд"}</definedName>
    <definedName name="фіва" localSheetId="82" hidden="1">{#N/A,#N/A,FALSE,"т02бд"}</definedName>
    <definedName name="фіва" localSheetId="83" hidden="1">{#N/A,#N/A,FALSE,"т02бд"}</definedName>
    <definedName name="фіва" localSheetId="86" hidden="1">{#N/A,#N/A,FALSE,"т02бд"}</definedName>
    <definedName name="фіва" localSheetId="95" hidden="1">{#N/A,#N/A,FALSE,"т02бд"}</definedName>
    <definedName name="фіва" localSheetId="96" hidden="1">{#N/A,#N/A,FALSE,"т02бд"}</definedName>
    <definedName name="фіва" localSheetId="100" hidden="1">{#N/A,#N/A,FALSE,"т02бд"}</definedName>
    <definedName name="фіва" localSheetId="102" hidden="1">{#N/A,#N/A,FALSE,"т02бд"}</definedName>
    <definedName name="фіва" localSheetId="103" hidden="1">{#N/A,#N/A,FALSE,"т02бд"}</definedName>
    <definedName name="фіва" localSheetId="104" hidden="1">{#N/A,#N/A,FALSE,"т02бд"}</definedName>
    <definedName name="фіва" localSheetId="18" hidden="1">{#N/A,#N/A,FALSE,"т02бд"}</definedName>
    <definedName name="фіва" localSheetId="19" hidden="1">{#N/A,#N/A,FALSE,"т02бд"}</definedName>
    <definedName name="фіва" localSheetId="74" hidden="1">{#N/A,#N/A,FALSE,"т02бд"}</definedName>
    <definedName name="фіва" hidden="1">{#N/A,#N/A,FALSE,"т02бд"}</definedName>
    <definedName name="фіва_2" localSheetId="1" hidden="1">{#N/A,#N/A,FALSE,"т02бд"}</definedName>
    <definedName name="фіва_2" localSheetId="35" hidden="1">{#N/A,#N/A,FALSE,"т02бд"}</definedName>
    <definedName name="фіва_2" localSheetId="36" hidden="1">{#N/A,#N/A,FALSE,"т02бд"}</definedName>
    <definedName name="фіва_2" localSheetId="37" hidden="1">{#N/A,#N/A,FALSE,"т02бд"}</definedName>
    <definedName name="фіва_2" localSheetId="38" hidden="1">{#N/A,#N/A,FALSE,"т02бд"}</definedName>
    <definedName name="фіва_2" localSheetId="39" hidden="1">{#N/A,#N/A,FALSE,"т02бд"}</definedName>
    <definedName name="фіва_2" localSheetId="40" hidden="1">{#N/A,#N/A,FALSE,"т02бд"}</definedName>
    <definedName name="фіва_2" localSheetId="41" hidden="1">{#N/A,#N/A,FALSE,"т02бд"}</definedName>
    <definedName name="фіва_2" localSheetId="42" hidden="1">{#N/A,#N/A,FALSE,"т02бд"}</definedName>
    <definedName name="фіва_2" localSheetId="47" hidden="1">{#N/A,#N/A,FALSE,"т02бд"}</definedName>
    <definedName name="фіва_2" localSheetId="53" hidden="1">{#N/A,#N/A,FALSE,"т02бд"}</definedName>
    <definedName name="фіва_2" localSheetId="81" hidden="1">{#N/A,#N/A,FALSE,"т02бд"}</definedName>
    <definedName name="фіва_2" localSheetId="96" hidden="1">{#N/A,#N/A,FALSE,"т02бд"}</definedName>
    <definedName name="фіва_2" localSheetId="100" hidden="1">{#N/A,#N/A,FALSE,"т02бд"}</definedName>
    <definedName name="фіва_2" localSheetId="103" hidden="1">{#N/A,#N/A,FALSE,"т02бд"}</definedName>
    <definedName name="фіва_2" localSheetId="74" hidden="1">{#N/A,#N/A,FALSE,"т02бд"}</definedName>
    <definedName name="фіва_2" hidden="1">{#N/A,#N/A,FALSE,"т02бд"}</definedName>
    <definedName name="фіва_2_1" localSheetId="1" hidden="1">{#N/A,#N/A,FALSE,"т02бд"}</definedName>
    <definedName name="фіва_2_1" localSheetId="35" hidden="1">{#N/A,#N/A,FALSE,"т02бд"}</definedName>
    <definedName name="фіва_2_1" localSheetId="36" hidden="1">{#N/A,#N/A,FALSE,"т02бд"}</definedName>
    <definedName name="фіва_2_1" localSheetId="37" hidden="1">{#N/A,#N/A,FALSE,"т02бд"}</definedName>
    <definedName name="фіва_2_1" localSheetId="38" hidden="1">{#N/A,#N/A,FALSE,"т02бд"}</definedName>
    <definedName name="фіва_2_1" localSheetId="39" hidden="1">{#N/A,#N/A,FALSE,"т02бд"}</definedName>
    <definedName name="фіва_2_1" localSheetId="40" hidden="1">{#N/A,#N/A,FALSE,"т02бд"}</definedName>
    <definedName name="фіва_2_1" localSheetId="41" hidden="1">{#N/A,#N/A,FALSE,"т02бд"}</definedName>
    <definedName name="фіва_2_1" localSheetId="42" hidden="1">{#N/A,#N/A,FALSE,"т02бд"}</definedName>
    <definedName name="фіва_2_1" localSheetId="47" hidden="1">{#N/A,#N/A,FALSE,"т02бд"}</definedName>
    <definedName name="фіва_2_1" localSheetId="53" hidden="1">{#N/A,#N/A,FALSE,"т02бд"}</definedName>
    <definedName name="фіва_2_1" localSheetId="81" hidden="1">{#N/A,#N/A,FALSE,"т02бд"}</definedName>
    <definedName name="фіва_2_1" localSheetId="96" hidden="1">{#N/A,#N/A,FALSE,"т02бд"}</definedName>
    <definedName name="фіва_2_1" localSheetId="100" hidden="1">{#N/A,#N/A,FALSE,"т02бд"}</definedName>
    <definedName name="фіва_2_1" localSheetId="103" hidden="1">{#N/A,#N/A,FALSE,"т02бд"}</definedName>
    <definedName name="фіва_2_1" localSheetId="74" hidden="1">{#N/A,#N/A,FALSE,"т02бд"}</definedName>
    <definedName name="фіва_2_1" hidden="1">{#N/A,#N/A,FALSE,"т02бд"}</definedName>
    <definedName name="фф" localSheetId="1" hidden="1">{#N/A,#N/A,FALSE,"т02бд"}</definedName>
    <definedName name="фф" localSheetId="2" hidden="1">{#N/A,#N/A,FALSE,"т02бд"}</definedName>
    <definedName name="фф" localSheetId="22" hidden="1">{#N/A,#N/A,FALSE,"т02бд"}</definedName>
    <definedName name="фф" localSheetId="25" hidden="1">{#N/A,#N/A,FALSE,"т02бд"}</definedName>
    <definedName name="фф" localSheetId="26" hidden="1">{#N/A,#N/A,FALSE,"т02бд"}</definedName>
    <definedName name="фф" localSheetId="28" hidden="1">{#N/A,#N/A,FALSE,"т02бд"}</definedName>
    <definedName name="фф" localSheetId="29" hidden="1">{#N/A,#N/A,FALSE,"т02бд"}</definedName>
    <definedName name="фф" localSheetId="35" hidden="1">{#N/A,#N/A,FALSE,"т02бд"}</definedName>
    <definedName name="фф" localSheetId="36" hidden="1">{#N/A,#N/A,FALSE,"т02бд"}</definedName>
    <definedName name="фф" localSheetId="37" hidden="1">{#N/A,#N/A,FALSE,"т02бд"}</definedName>
    <definedName name="фф" localSheetId="38" hidden="1">{#N/A,#N/A,FALSE,"т02бд"}</definedName>
    <definedName name="фф" localSheetId="39" hidden="1">{#N/A,#N/A,FALSE,"т02бд"}</definedName>
    <definedName name="фф" localSheetId="40" hidden="1">{#N/A,#N/A,FALSE,"т02бд"}</definedName>
    <definedName name="фф" localSheetId="41" hidden="1">{#N/A,#N/A,FALSE,"т02бд"}</definedName>
    <definedName name="фф" localSheetId="42" hidden="1">{#N/A,#N/A,FALSE,"т02бд"}</definedName>
    <definedName name="фф" localSheetId="47" hidden="1">{#N/A,#N/A,FALSE,"т02бд"}</definedName>
    <definedName name="фф" localSheetId="53" hidden="1">{#N/A,#N/A,FALSE,"т02бд"}</definedName>
    <definedName name="фф" localSheetId="54" hidden="1">{#N/A,#N/A,FALSE,"т02бд"}</definedName>
    <definedName name="фф" localSheetId="55" hidden="1">{#N/A,#N/A,FALSE,"т02бд"}</definedName>
    <definedName name="фф" localSheetId="56" hidden="1">{#N/A,#N/A,FALSE,"т02бд"}</definedName>
    <definedName name="фф" localSheetId="57" hidden="1">{#N/A,#N/A,FALSE,"т02бд"}</definedName>
    <definedName name="фф" localSheetId="58" hidden="1">{#N/A,#N/A,FALSE,"т02бд"}</definedName>
    <definedName name="фф" localSheetId="59" hidden="1">{#N/A,#N/A,FALSE,"т02бд"}</definedName>
    <definedName name="фф" localSheetId="84" hidden="1">[3]GDP!#REF!</definedName>
    <definedName name="фф" localSheetId="85" hidden="1">[3]GDP!#REF!</definedName>
    <definedName name="фф" localSheetId="76" hidden="1">{#N/A,#N/A,FALSE,"т02бд"}</definedName>
    <definedName name="фф" localSheetId="78" hidden="1">{#N/A,#N/A,FALSE,"т02бд"}</definedName>
    <definedName name="фф" localSheetId="80" hidden="1">[3]GDP!#REF!</definedName>
    <definedName name="фф" localSheetId="81" hidden="1">{#N/A,#N/A,FALSE,"т02бд"}</definedName>
    <definedName name="фф" localSheetId="82" hidden="1">[3]GDP!#REF!</definedName>
    <definedName name="фф" localSheetId="83" hidden="1">{#N/A,#N/A,FALSE,"Лист4"}</definedName>
    <definedName name="фф" localSheetId="86" hidden="1">{#N/A,#N/A,FALSE,"т02бд"}</definedName>
    <definedName name="фф" localSheetId="95" hidden="1">{#N/A,#N/A,FALSE,"т02бд"}</definedName>
    <definedName name="фф" localSheetId="96" hidden="1">{#N/A,#N/A,FALSE,"т02бд"}</definedName>
    <definedName name="фф" localSheetId="100" hidden="1">{#N/A,#N/A,FALSE,"т02бд"}</definedName>
    <definedName name="фф" localSheetId="102" hidden="1">{#N/A,#N/A,FALSE,"т02бд"}</definedName>
    <definedName name="фф" localSheetId="103" hidden="1">{#N/A,#N/A,FALSE,"т02бд"}</definedName>
    <definedName name="фф" localSheetId="104" hidden="1">{#N/A,#N/A,FALSE,"т02бд"}</definedName>
    <definedName name="фф" localSheetId="105" hidden="1">[3]GDP!#REF!</definedName>
    <definedName name="фф" localSheetId="18" hidden="1">{#N/A,#N/A,FALSE,"т02бд"}</definedName>
    <definedName name="фф" localSheetId="19" hidden="1">{#N/A,#N/A,FALSE,"т02бд"}</definedName>
    <definedName name="фф" localSheetId="74" hidden="1">{#N/A,#N/A,FALSE,"т02бд"}</definedName>
    <definedName name="фф" hidden="1">{#N/A,#N/A,FALSE,"т02бд"}</definedName>
    <definedName name="фф_2" localSheetId="1" hidden="1">{#N/A,#N/A,FALSE,"т02бд"}</definedName>
    <definedName name="фф_2" localSheetId="35" hidden="1">{#N/A,#N/A,FALSE,"т02бд"}</definedName>
    <definedName name="фф_2" localSheetId="36" hidden="1">{#N/A,#N/A,FALSE,"т02бд"}</definedName>
    <definedName name="фф_2" localSheetId="37" hidden="1">{#N/A,#N/A,FALSE,"т02бд"}</definedName>
    <definedName name="фф_2" localSheetId="38" hidden="1">{#N/A,#N/A,FALSE,"т02бд"}</definedName>
    <definedName name="фф_2" localSheetId="39" hidden="1">{#N/A,#N/A,FALSE,"т02бд"}</definedName>
    <definedName name="фф_2" localSheetId="40" hidden="1">{#N/A,#N/A,FALSE,"т02бд"}</definedName>
    <definedName name="фф_2" localSheetId="41" hidden="1">{#N/A,#N/A,FALSE,"т02бд"}</definedName>
    <definedName name="фф_2" localSheetId="42" hidden="1">{#N/A,#N/A,FALSE,"т02бд"}</definedName>
    <definedName name="фф_2" localSheetId="47" hidden="1">{#N/A,#N/A,FALSE,"т02бд"}</definedName>
    <definedName name="фф_2" localSheetId="53" hidden="1">{#N/A,#N/A,FALSE,"т02бд"}</definedName>
    <definedName name="фф_2" localSheetId="81" hidden="1">{#N/A,#N/A,FALSE,"т02бд"}</definedName>
    <definedName name="фф_2" localSheetId="96" hidden="1">{#N/A,#N/A,FALSE,"т02бд"}</definedName>
    <definedName name="фф_2" localSheetId="100" hidden="1">{#N/A,#N/A,FALSE,"т02бд"}</definedName>
    <definedName name="фф_2" localSheetId="103" hidden="1">{#N/A,#N/A,FALSE,"т02бд"}</definedName>
    <definedName name="фф_2" localSheetId="74" hidden="1">{#N/A,#N/A,FALSE,"т02бд"}</definedName>
    <definedName name="фф_2" hidden="1">{#N/A,#N/A,FALSE,"т02бд"}</definedName>
    <definedName name="фф_2_1" localSheetId="1" hidden="1">{#N/A,#N/A,FALSE,"т02бд"}</definedName>
    <definedName name="фф_2_1" localSheetId="35" hidden="1">{#N/A,#N/A,FALSE,"т02бд"}</definedName>
    <definedName name="фф_2_1" localSheetId="36" hidden="1">{#N/A,#N/A,FALSE,"т02бд"}</definedName>
    <definedName name="фф_2_1" localSheetId="37" hidden="1">{#N/A,#N/A,FALSE,"т02бд"}</definedName>
    <definedName name="фф_2_1" localSheetId="38" hidden="1">{#N/A,#N/A,FALSE,"т02бд"}</definedName>
    <definedName name="фф_2_1" localSheetId="39" hidden="1">{#N/A,#N/A,FALSE,"т02бд"}</definedName>
    <definedName name="фф_2_1" localSheetId="40" hidden="1">{#N/A,#N/A,FALSE,"т02бд"}</definedName>
    <definedName name="фф_2_1" localSheetId="41" hidden="1">{#N/A,#N/A,FALSE,"т02бд"}</definedName>
    <definedName name="фф_2_1" localSheetId="42" hidden="1">{#N/A,#N/A,FALSE,"т02бд"}</definedName>
    <definedName name="фф_2_1" localSheetId="47" hidden="1">{#N/A,#N/A,FALSE,"т02бд"}</definedName>
    <definedName name="фф_2_1" localSheetId="53" hidden="1">{#N/A,#N/A,FALSE,"т02бд"}</definedName>
    <definedName name="фф_2_1" localSheetId="81" hidden="1">{#N/A,#N/A,FALSE,"т02бд"}</definedName>
    <definedName name="фф_2_1" localSheetId="96" hidden="1">{#N/A,#N/A,FALSE,"т02бд"}</definedName>
    <definedName name="фф_2_1" localSheetId="100" hidden="1">{#N/A,#N/A,FALSE,"т02бд"}</definedName>
    <definedName name="фф_2_1" localSheetId="103" hidden="1">{#N/A,#N/A,FALSE,"т02бд"}</definedName>
    <definedName name="фф_2_1" localSheetId="74" hidden="1">{#N/A,#N/A,FALSE,"т02бд"}</definedName>
    <definedName name="фф_2_1" hidden="1">{#N/A,#N/A,FALSE,"т02бд"}</definedName>
    <definedName name="ффф" localSheetId="1" hidden="1">{#N/A,#N/A,FALSE,"т02бд"}</definedName>
    <definedName name="ффф" localSheetId="2" hidden="1">{#N/A,#N/A,FALSE,"т02бд"}</definedName>
    <definedName name="ффф" localSheetId="22" hidden="1">{#N/A,#N/A,FALSE,"т02бд"}</definedName>
    <definedName name="ффф" localSheetId="25" hidden="1">{#N/A,#N/A,FALSE,"т02бд"}</definedName>
    <definedName name="ффф" localSheetId="26" hidden="1">{#N/A,#N/A,FALSE,"т02бд"}</definedName>
    <definedName name="ффф" localSheetId="28" hidden="1">{#N/A,#N/A,FALSE,"т02бд"}</definedName>
    <definedName name="ффф" localSheetId="29" hidden="1">{#N/A,#N/A,FALSE,"т02бд"}</definedName>
    <definedName name="ффф" localSheetId="35" hidden="1">{#N/A,#N/A,FALSE,"т02бд"}</definedName>
    <definedName name="ффф" localSheetId="36" hidden="1">{#N/A,#N/A,FALSE,"т02бд"}</definedName>
    <definedName name="ффф" localSheetId="37" hidden="1">{#N/A,#N/A,FALSE,"т02бд"}</definedName>
    <definedName name="ффф" localSheetId="38" hidden="1">{#N/A,#N/A,FALSE,"т02бд"}</definedName>
    <definedName name="ффф" localSheetId="39" hidden="1">{#N/A,#N/A,FALSE,"т02бд"}</definedName>
    <definedName name="ффф" localSheetId="40" hidden="1">{#N/A,#N/A,FALSE,"т02бд"}</definedName>
    <definedName name="ффф" localSheetId="41" hidden="1">{#N/A,#N/A,FALSE,"т02бд"}</definedName>
    <definedName name="ффф" localSheetId="42" hidden="1">{#N/A,#N/A,FALSE,"т02бд"}</definedName>
    <definedName name="ффф" localSheetId="47" hidden="1">{#N/A,#N/A,FALSE,"т02бд"}</definedName>
    <definedName name="ффф" localSheetId="53" hidden="1">{#N/A,#N/A,FALSE,"т02бд"}</definedName>
    <definedName name="ффф" localSheetId="56" hidden="1">{#N/A,#N/A,FALSE,"т02бд"}</definedName>
    <definedName name="ффф" localSheetId="57" hidden="1">{#N/A,#N/A,FALSE,"т02бд"}</definedName>
    <definedName name="ффф" localSheetId="58" hidden="1">{#N/A,#N/A,FALSE,"т02бд"}</definedName>
    <definedName name="ффф" localSheetId="84" hidden="1">{#N/A,#N/A,FALSE,"Лист4"}</definedName>
    <definedName name="ффф" localSheetId="85" hidden="1">{#N/A,#N/A,FALSE,"Лист4"}</definedName>
    <definedName name="ффф" localSheetId="76" hidden="1">{#N/A,#N/A,FALSE,"т02бд"}</definedName>
    <definedName name="ффф" localSheetId="78" hidden="1">{#N/A,#N/A,FALSE,"т02бд"}</definedName>
    <definedName name="ффф" localSheetId="80" hidden="1">{#N/A,#N/A,FALSE,"Лист4"}</definedName>
    <definedName name="ффф" localSheetId="81" hidden="1">{#N/A,#N/A,FALSE,"т02бд"}</definedName>
    <definedName name="ффф" localSheetId="82" hidden="1">{#N/A,#N/A,FALSE,"Лист4"}</definedName>
    <definedName name="ффф" localSheetId="83" hidden="1">{#N/A,#N/A,FALSE,"Лист4"}</definedName>
    <definedName name="ффф" localSheetId="86" hidden="1">{#N/A,#N/A,FALSE,"т02бд"}</definedName>
    <definedName name="ффф" localSheetId="95" hidden="1">{#N/A,#N/A,FALSE,"т02бд"}</definedName>
    <definedName name="ффф" localSheetId="96" hidden="1">{#N/A,#N/A,FALSE,"т02бд"}</definedName>
    <definedName name="ффф" localSheetId="100" hidden="1">{#N/A,#N/A,FALSE,"т02бд"}</definedName>
    <definedName name="ффф" localSheetId="102" hidden="1">{#N/A,#N/A,FALSE,"т02бд"}</definedName>
    <definedName name="ффф" localSheetId="103" hidden="1">{#N/A,#N/A,FALSE,"т02бд"}</definedName>
    <definedName name="ффф" localSheetId="104" hidden="1">{#N/A,#N/A,FALSE,"т02бд"}</definedName>
    <definedName name="ффф" localSheetId="105" hidden="1">{#N/A,#N/A,FALSE,"Лист4"}</definedName>
    <definedName name="ффф" localSheetId="18" hidden="1">{#N/A,#N/A,FALSE,"т02бд"}</definedName>
    <definedName name="ффф" localSheetId="19" hidden="1">{#N/A,#N/A,FALSE,"т02бд"}</definedName>
    <definedName name="ффф" localSheetId="74" hidden="1">{#N/A,#N/A,FALSE,"т02бд"}</definedName>
    <definedName name="ффф" hidden="1">{#N/A,#N/A,FALSE,"т02бд"}</definedName>
    <definedName name="ффф_1" localSheetId="1" hidden="1">{#N/A,#N/A,FALSE,"т02бд"}</definedName>
    <definedName name="ффф_1" localSheetId="35" hidden="1">{#N/A,#N/A,FALSE,"т02бд"}</definedName>
    <definedName name="ффф_1" localSheetId="36" hidden="1">{#N/A,#N/A,FALSE,"т02бд"}</definedName>
    <definedName name="ффф_1" localSheetId="37" hidden="1">{#N/A,#N/A,FALSE,"т02бд"}</definedName>
    <definedName name="ффф_1" localSheetId="38" hidden="1">{#N/A,#N/A,FALSE,"т02бд"}</definedName>
    <definedName name="ффф_1" localSheetId="39" hidden="1">{#N/A,#N/A,FALSE,"т02бд"}</definedName>
    <definedName name="ффф_1" localSheetId="40" hidden="1">{#N/A,#N/A,FALSE,"т02бд"}</definedName>
    <definedName name="ффф_1" localSheetId="41" hidden="1">{#N/A,#N/A,FALSE,"т02бд"}</definedName>
    <definedName name="ффф_1" localSheetId="42" hidden="1">{#N/A,#N/A,FALSE,"т02бд"}</definedName>
    <definedName name="ффф_1" localSheetId="47" hidden="1">{#N/A,#N/A,FALSE,"т02бд"}</definedName>
    <definedName name="ффф_1" localSheetId="53" hidden="1">{#N/A,#N/A,FALSE,"т02бд"}</definedName>
    <definedName name="ффф_1" localSheetId="81" hidden="1">{#N/A,#N/A,FALSE,"т02бд"}</definedName>
    <definedName name="ффф_1" localSheetId="96" hidden="1">{#N/A,#N/A,FALSE,"т02бд"}</definedName>
    <definedName name="ффф_1" localSheetId="100" hidden="1">{#N/A,#N/A,FALSE,"т02бд"}</definedName>
    <definedName name="ффф_1" localSheetId="103" hidden="1">{#N/A,#N/A,FALSE,"т02бд"}</definedName>
    <definedName name="ффф_1" localSheetId="74" hidden="1">{#N/A,#N/A,FALSE,"т02бд"}</definedName>
    <definedName name="ффф_1" hidden="1">{#N/A,#N/A,FALSE,"т02бд"}</definedName>
    <definedName name="ффф_2" localSheetId="1" hidden="1">{#N/A,#N/A,FALSE,"т02бд"}</definedName>
    <definedName name="ффф_2" localSheetId="35" hidden="1">{#N/A,#N/A,FALSE,"т02бд"}</definedName>
    <definedName name="ффф_2" localSheetId="36" hidden="1">{#N/A,#N/A,FALSE,"т02бд"}</definedName>
    <definedName name="ффф_2" localSheetId="37" hidden="1">{#N/A,#N/A,FALSE,"т02бд"}</definedName>
    <definedName name="ффф_2" localSheetId="38" hidden="1">{#N/A,#N/A,FALSE,"т02бд"}</definedName>
    <definedName name="ффф_2" localSheetId="39" hidden="1">{#N/A,#N/A,FALSE,"т02бд"}</definedName>
    <definedName name="ффф_2" localSheetId="40" hidden="1">{#N/A,#N/A,FALSE,"т02бд"}</definedName>
    <definedName name="ффф_2" localSheetId="41" hidden="1">{#N/A,#N/A,FALSE,"т02бд"}</definedName>
    <definedName name="ффф_2" localSheetId="42" hidden="1">{#N/A,#N/A,FALSE,"т02бд"}</definedName>
    <definedName name="ффф_2" localSheetId="47" hidden="1">{#N/A,#N/A,FALSE,"т02бд"}</definedName>
    <definedName name="ффф_2" localSheetId="53" hidden="1">{#N/A,#N/A,FALSE,"т02бд"}</definedName>
    <definedName name="ффф_2" localSheetId="81" hidden="1">{#N/A,#N/A,FALSE,"т02бд"}</definedName>
    <definedName name="ффф_2" localSheetId="96" hidden="1">{#N/A,#N/A,FALSE,"т02бд"}</definedName>
    <definedName name="ффф_2" localSheetId="100" hidden="1">{#N/A,#N/A,FALSE,"т02бд"}</definedName>
    <definedName name="ффф_2" localSheetId="103" hidden="1">{#N/A,#N/A,FALSE,"т02бд"}</definedName>
    <definedName name="ффф_2" localSheetId="74" hidden="1">{#N/A,#N/A,FALSE,"т02бд"}</definedName>
    <definedName name="ффф_2" hidden="1">{#N/A,#N/A,FALSE,"т02бд"}</definedName>
    <definedName name="фффф" localSheetId="1" hidden="1">{#N/A,#N/A,FALSE,"Лист4"}</definedName>
    <definedName name="фффф" localSheetId="35" hidden="1">{#N/A,#N/A,FALSE,"Лист4"}</definedName>
    <definedName name="фффф" localSheetId="36" hidden="1">{#N/A,#N/A,FALSE,"Лист4"}</definedName>
    <definedName name="фффф" localSheetId="37" hidden="1">{#N/A,#N/A,FALSE,"Лист4"}</definedName>
    <definedName name="фффф" localSheetId="38" hidden="1">{#N/A,#N/A,FALSE,"Лист4"}</definedName>
    <definedName name="фффф" localSheetId="39" hidden="1">{#N/A,#N/A,FALSE,"Лист4"}</definedName>
    <definedName name="фффф" localSheetId="40" hidden="1">{#N/A,#N/A,FALSE,"Лист4"}</definedName>
    <definedName name="фффф" localSheetId="41" hidden="1">{#N/A,#N/A,FALSE,"Лист4"}</definedName>
    <definedName name="фффф" localSheetId="42" hidden="1">{#N/A,#N/A,FALSE,"Лист4"}</definedName>
    <definedName name="фффф" localSheetId="47" hidden="1">{#N/A,#N/A,FALSE,"Лист4"}</definedName>
    <definedName name="фффф" localSheetId="53" hidden="1">{#N/A,#N/A,FALSE,"Лист4"}</definedName>
    <definedName name="фффф" localSheetId="84" hidden="1">{#N/A,#N/A,FALSE,"Лист4"}</definedName>
    <definedName name="фффф" localSheetId="85" hidden="1">{#N/A,#N/A,FALSE,"Лист4"}</definedName>
    <definedName name="фффф" localSheetId="76" hidden="1">{#N/A,#N/A,FALSE,"Лист4"}</definedName>
    <definedName name="фффф" localSheetId="80" hidden="1">{#N/A,#N/A,FALSE,"Лист4"}</definedName>
    <definedName name="фффф" localSheetId="81" hidden="1">{#N/A,#N/A,FALSE,"Лист4"}</definedName>
    <definedName name="фффф" localSheetId="82" hidden="1">{#N/A,#N/A,FALSE,"Лист4"}</definedName>
    <definedName name="фффф" localSheetId="83" hidden="1">{#N/A,#N/A,FALSE,"Лист4"}</definedName>
    <definedName name="фффф" localSheetId="86" hidden="1">{#N/A,#N/A,FALSE,"Лист4"}</definedName>
    <definedName name="фффф" localSheetId="95" hidden="1">{#N/A,#N/A,FALSE,"Лист4"}</definedName>
    <definedName name="фффф" localSheetId="96" hidden="1">{#N/A,#N/A,FALSE,"Лист4"}</definedName>
    <definedName name="фффф" localSheetId="100" hidden="1">{#N/A,#N/A,FALSE,"Лист4"}</definedName>
    <definedName name="фффф" localSheetId="102" hidden="1">{#N/A,#N/A,FALSE,"Лист4"}</definedName>
    <definedName name="фффф" localSheetId="103" hidden="1">{#N/A,#N/A,FALSE,"Лист4"}</definedName>
    <definedName name="фффф" localSheetId="104" hidden="1">{#N/A,#N/A,FALSE,"Лист4"}</definedName>
    <definedName name="фффф" localSheetId="105" hidden="1">{#N/A,#N/A,FALSE,"Лист4"}</definedName>
    <definedName name="фффф" localSheetId="18" hidden="1">{#N/A,#N/A,FALSE,"Лист4"}</definedName>
    <definedName name="фффф" localSheetId="19" hidden="1">{#N/A,#N/A,FALSE,"Лист4"}</definedName>
    <definedName name="фффф" localSheetId="74" hidden="1">{#N/A,#N/A,FALSE,"Лист4"}</definedName>
    <definedName name="фффф" hidden="1">{#N/A,#N/A,FALSE,"Лист4"}</definedName>
    <definedName name="ффффф" localSheetId="1" hidden="1">{#N/A,#N/A,FALSE,"Лист4"}</definedName>
    <definedName name="ффффф" localSheetId="35" hidden="1">{#N/A,#N/A,FALSE,"Лист4"}</definedName>
    <definedName name="ффффф" localSheetId="36" hidden="1">{#N/A,#N/A,FALSE,"Лист4"}</definedName>
    <definedName name="ффффф" localSheetId="37" hidden="1">{#N/A,#N/A,FALSE,"Лист4"}</definedName>
    <definedName name="ффффф" localSheetId="38" hidden="1">{#N/A,#N/A,FALSE,"Лист4"}</definedName>
    <definedName name="ффффф" localSheetId="39" hidden="1">{#N/A,#N/A,FALSE,"Лист4"}</definedName>
    <definedName name="ффффф" localSheetId="40" hidden="1">{#N/A,#N/A,FALSE,"Лист4"}</definedName>
    <definedName name="ффффф" localSheetId="41" hidden="1">{#N/A,#N/A,FALSE,"Лист4"}</definedName>
    <definedName name="ффффф" localSheetId="42" hidden="1">{#N/A,#N/A,FALSE,"Лист4"}</definedName>
    <definedName name="ффффф" localSheetId="47" hidden="1">{#N/A,#N/A,FALSE,"Лист4"}</definedName>
    <definedName name="ффффф" localSheetId="53" hidden="1">{#N/A,#N/A,FALSE,"Лист4"}</definedName>
    <definedName name="ффффф" localSheetId="84" hidden="1">{#N/A,#N/A,FALSE,"Лист4"}</definedName>
    <definedName name="ффффф" localSheetId="85" hidden="1">{#N/A,#N/A,FALSE,"Лист4"}</definedName>
    <definedName name="ффффф" localSheetId="76" hidden="1">{#N/A,#N/A,FALSE,"Лист4"}</definedName>
    <definedName name="ффффф" localSheetId="80" hidden="1">{#N/A,#N/A,FALSE,"Лист4"}</definedName>
    <definedName name="ффффф" localSheetId="81" hidden="1">{#N/A,#N/A,FALSE,"Лист4"}</definedName>
    <definedName name="ффффф" localSheetId="82" hidden="1">{#N/A,#N/A,FALSE,"Лист4"}</definedName>
    <definedName name="ффффф" localSheetId="83" hidden="1">{#N/A,#N/A,FALSE,"Лист4"}</definedName>
    <definedName name="ффффф" localSheetId="86" hidden="1">{#N/A,#N/A,FALSE,"Лист4"}</definedName>
    <definedName name="ффффф" localSheetId="95" hidden="1">{#N/A,#N/A,FALSE,"Лист4"}</definedName>
    <definedName name="ффффф" localSheetId="96" hidden="1">{#N/A,#N/A,FALSE,"Лист4"}</definedName>
    <definedName name="ффффф" localSheetId="100" hidden="1">{#N/A,#N/A,FALSE,"Лист4"}</definedName>
    <definedName name="ффффф" localSheetId="102" hidden="1">{#N/A,#N/A,FALSE,"Лист4"}</definedName>
    <definedName name="ффффф" localSheetId="103" hidden="1">{#N/A,#N/A,FALSE,"Лист4"}</definedName>
    <definedName name="ффффф" localSheetId="104" hidden="1">{#N/A,#N/A,FALSE,"Лист4"}</definedName>
    <definedName name="ффффф" localSheetId="105" hidden="1">{#N/A,#N/A,FALSE,"Лист4"}</definedName>
    <definedName name="ффффф" localSheetId="18" hidden="1">{#N/A,#N/A,FALSE,"Лист4"}</definedName>
    <definedName name="ффффф" localSheetId="19" hidden="1">{#N/A,#N/A,FALSE,"Лист4"}</definedName>
    <definedName name="ффффф" localSheetId="74" hidden="1">{#N/A,#N/A,FALSE,"Лист4"}</definedName>
    <definedName name="ффффф" hidden="1">{#N/A,#N/A,FALSE,"Лист4"}</definedName>
    <definedName name="хз" localSheetId="1" hidden="1">{#N/A,#N/A,FALSE,"Лист4"}</definedName>
    <definedName name="хз" localSheetId="35" hidden="1">{#N/A,#N/A,FALSE,"Лист4"}</definedName>
    <definedName name="хз" localSheetId="36" hidden="1">{#N/A,#N/A,FALSE,"Лист4"}</definedName>
    <definedName name="хз" localSheetId="37" hidden="1">{#N/A,#N/A,FALSE,"Лист4"}</definedName>
    <definedName name="хз" localSheetId="38" hidden="1">{#N/A,#N/A,FALSE,"Лист4"}</definedName>
    <definedName name="хз" localSheetId="39" hidden="1">{#N/A,#N/A,FALSE,"Лист4"}</definedName>
    <definedName name="хз" localSheetId="40" hidden="1">{#N/A,#N/A,FALSE,"Лист4"}</definedName>
    <definedName name="хз" localSheetId="41" hidden="1">{#N/A,#N/A,FALSE,"Лист4"}</definedName>
    <definedName name="хз" localSheetId="42" hidden="1">{#N/A,#N/A,FALSE,"Лист4"}</definedName>
    <definedName name="хз" localSheetId="47" hidden="1">{#N/A,#N/A,FALSE,"Лист4"}</definedName>
    <definedName name="хз" localSheetId="53" hidden="1">{#N/A,#N/A,FALSE,"Лист4"}</definedName>
    <definedName name="хз" localSheetId="84" hidden="1">{#N/A,#N/A,FALSE,"Лист4"}</definedName>
    <definedName name="хз" localSheetId="85" hidden="1">{#N/A,#N/A,FALSE,"Лист4"}</definedName>
    <definedName name="хз" localSheetId="76" hidden="1">{#N/A,#N/A,FALSE,"Лист4"}</definedName>
    <definedName name="хз" localSheetId="80" hidden="1">{#N/A,#N/A,FALSE,"Лист4"}</definedName>
    <definedName name="хз" localSheetId="81" hidden="1">{#N/A,#N/A,FALSE,"Лист4"}</definedName>
    <definedName name="хз" localSheetId="82" hidden="1">{#N/A,#N/A,FALSE,"Лист4"}</definedName>
    <definedName name="хз" localSheetId="83" hidden="1">{#N/A,#N/A,FALSE,"Лист4"}</definedName>
    <definedName name="хз" localSheetId="86" hidden="1">{#N/A,#N/A,FALSE,"Лист4"}</definedName>
    <definedName name="хз" localSheetId="95" hidden="1">{#N/A,#N/A,FALSE,"Лист4"}</definedName>
    <definedName name="хз" localSheetId="96" hidden="1">{#N/A,#N/A,FALSE,"Лист4"}</definedName>
    <definedName name="хз" localSheetId="100" hidden="1">{#N/A,#N/A,FALSE,"Лист4"}</definedName>
    <definedName name="хз" localSheetId="102" hidden="1">{#N/A,#N/A,FALSE,"Лист4"}</definedName>
    <definedName name="хз" localSheetId="103" hidden="1">{#N/A,#N/A,FALSE,"Лист4"}</definedName>
    <definedName name="хз" localSheetId="104" hidden="1">{#N/A,#N/A,FALSE,"Лист4"}</definedName>
    <definedName name="хз" localSheetId="105" hidden="1">{#N/A,#N/A,FALSE,"Лист4"}</definedName>
    <definedName name="хз" localSheetId="18" hidden="1">{#N/A,#N/A,FALSE,"Лист4"}</definedName>
    <definedName name="хз" localSheetId="19" hidden="1">{#N/A,#N/A,FALSE,"Лист4"}</definedName>
    <definedName name="хз" localSheetId="74" hidden="1">{#N/A,#N/A,FALSE,"Лист4"}</definedName>
    <definedName name="хз" hidden="1">{#N/A,#N/A,FALSE,"Лист4"}</definedName>
    <definedName name="хїз" localSheetId="1" hidden="1">{#N/A,#N/A,FALSE,"Лист4"}</definedName>
    <definedName name="хїз" localSheetId="35" hidden="1">{#N/A,#N/A,FALSE,"Лист4"}</definedName>
    <definedName name="хїз" localSheetId="36" hidden="1">{#N/A,#N/A,FALSE,"Лист4"}</definedName>
    <definedName name="хїз" localSheetId="37" hidden="1">{#N/A,#N/A,FALSE,"Лист4"}</definedName>
    <definedName name="хїз" localSheetId="38" hidden="1">{#N/A,#N/A,FALSE,"Лист4"}</definedName>
    <definedName name="хїз" localSheetId="39" hidden="1">{#N/A,#N/A,FALSE,"Лист4"}</definedName>
    <definedName name="хїз" localSheetId="40" hidden="1">{#N/A,#N/A,FALSE,"Лист4"}</definedName>
    <definedName name="хїз" localSheetId="41" hidden="1">{#N/A,#N/A,FALSE,"Лист4"}</definedName>
    <definedName name="хїз" localSheetId="42" hidden="1">{#N/A,#N/A,FALSE,"Лист4"}</definedName>
    <definedName name="хїз" localSheetId="47" hidden="1">{#N/A,#N/A,FALSE,"Лист4"}</definedName>
    <definedName name="хїз" localSheetId="53" hidden="1">{#N/A,#N/A,FALSE,"Лист4"}</definedName>
    <definedName name="хїз" localSheetId="84" hidden="1">{#N/A,#N/A,FALSE,"Лист4"}</definedName>
    <definedName name="хїз" localSheetId="85" hidden="1">{#N/A,#N/A,FALSE,"Лист4"}</definedName>
    <definedName name="хїз" localSheetId="76" hidden="1">{#N/A,#N/A,FALSE,"Лист4"}</definedName>
    <definedName name="хїз" localSheetId="80" hidden="1">{#N/A,#N/A,FALSE,"Лист4"}</definedName>
    <definedName name="хїз" localSheetId="81" hidden="1">{#N/A,#N/A,FALSE,"Лист4"}</definedName>
    <definedName name="хїз" localSheetId="82" hidden="1">{#N/A,#N/A,FALSE,"Лист4"}</definedName>
    <definedName name="хїз" localSheetId="83" hidden="1">{#N/A,#N/A,FALSE,"Лист4"}</definedName>
    <definedName name="хїз" localSheetId="86" hidden="1">{#N/A,#N/A,FALSE,"Лист4"}</definedName>
    <definedName name="хїз" localSheetId="95" hidden="1">{#N/A,#N/A,FALSE,"Лист4"}</definedName>
    <definedName name="хїз" localSheetId="96" hidden="1">{#N/A,#N/A,FALSE,"Лист4"}</definedName>
    <definedName name="хїз" localSheetId="100" hidden="1">{#N/A,#N/A,FALSE,"Лист4"}</definedName>
    <definedName name="хїз" localSheetId="102" hidden="1">{#N/A,#N/A,FALSE,"Лист4"}</definedName>
    <definedName name="хїз" localSheetId="103" hidden="1">{#N/A,#N/A,FALSE,"Лист4"}</definedName>
    <definedName name="хїз" localSheetId="104" hidden="1">{#N/A,#N/A,FALSE,"Лист4"}</definedName>
    <definedName name="хїз" localSheetId="105" hidden="1">{#N/A,#N/A,FALSE,"Лист4"}</definedName>
    <definedName name="хїз" localSheetId="18" hidden="1">{#N/A,#N/A,FALSE,"Лист4"}</definedName>
    <definedName name="хїз" localSheetId="19" hidden="1">{#N/A,#N/A,FALSE,"Лист4"}</definedName>
    <definedName name="хїз" localSheetId="74" hidden="1">{#N/A,#N/A,FALSE,"Лист4"}</definedName>
    <definedName name="хїз" hidden="1">{#N/A,#N/A,FALSE,"Лист4"}</definedName>
    <definedName name="ххх" localSheetId="1" hidden="1">{#N/A,#N/A,FALSE,"Лист4"}</definedName>
    <definedName name="ххх" localSheetId="35" hidden="1">{#N/A,#N/A,FALSE,"Лист4"}</definedName>
    <definedName name="ххх" localSheetId="36" hidden="1">{#N/A,#N/A,FALSE,"Лист4"}</definedName>
    <definedName name="ххх" localSheetId="37" hidden="1">{#N/A,#N/A,FALSE,"Лист4"}</definedName>
    <definedName name="ххх" localSheetId="38" hidden="1">{#N/A,#N/A,FALSE,"Лист4"}</definedName>
    <definedName name="ххх" localSheetId="39" hidden="1">{#N/A,#N/A,FALSE,"Лист4"}</definedName>
    <definedName name="ххх" localSheetId="40" hidden="1">{#N/A,#N/A,FALSE,"Лист4"}</definedName>
    <definedName name="ххх" localSheetId="41" hidden="1">{#N/A,#N/A,FALSE,"Лист4"}</definedName>
    <definedName name="ххх" localSheetId="42" hidden="1">{#N/A,#N/A,FALSE,"Лист4"}</definedName>
    <definedName name="ххх" localSheetId="47" hidden="1">{#N/A,#N/A,FALSE,"Лист4"}</definedName>
    <definedName name="ххх" localSheetId="53" hidden="1">{#N/A,#N/A,FALSE,"Лист4"}</definedName>
    <definedName name="ххх" localSheetId="84" hidden="1">{#N/A,#N/A,FALSE,"Лист4"}</definedName>
    <definedName name="ххх" localSheetId="85" hidden="1">{#N/A,#N/A,FALSE,"Лист4"}</definedName>
    <definedName name="ххх" localSheetId="76" hidden="1">{#N/A,#N/A,FALSE,"Лист4"}</definedName>
    <definedName name="ххх" localSheetId="80" hidden="1">{#N/A,#N/A,FALSE,"Лист4"}</definedName>
    <definedName name="ххх" localSheetId="81" hidden="1">{#N/A,#N/A,FALSE,"Лист4"}</definedName>
    <definedName name="ххх" localSheetId="82" hidden="1">{#N/A,#N/A,FALSE,"Лист4"}</definedName>
    <definedName name="ххх" localSheetId="83" hidden="1">{#N/A,#N/A,FALSE,"Лист4"}</definedName>
    <definedName name="ххх" localSheetId="86" hidden="1">{#N/A,#N/A,FALSE,"Лист4"}</definedName>
    <definedName name="ххх" localSheetId="95" hidden="1">{#N/A,#N/A,FALSE,"Лист4"}</definedName>
    <definedName name="ххх" localSheetId="96" hidden="1">{#N/A,#N/A,FALSE,"Лист4"}</definedName>
    <definedName name="ххх" localSheetId="100" hidden="1">{#N/A,#N/A,FALSE,"Лист4"}</definedName>
    <definedName name="ххх" localSheetId="102" hidden="1">{#N/A,#N/A,FALSE,"Лист4"}</definedName>
    <definedName name="ххх" localSheetId="103" hidden="1">{#N/A,#N/A,FALSE,"Лист4"}</definedName>
    <definedName name="ххх" localSheetId="104" hidden="1">{#N/A,#N/A,FALSE,"Лист4"}</definedName>
    <definedName name="ххх" localSheetId="105" hidden="1">{#N/A,#N/A,FALSE,"Лист4"}</definedName>
    <definedName name="ххх" localSheetId="18" hidden="1">{#N/A,#N/A,FALSE,"Лист4"}</definedName>
    <definedName name="ххх" localSheetId="19" hidden="1">{#N/A,#N/A,FALSE,"Лист4"}</definedName>
    <definedName name="ххх" localSheetId="74" hidden="1">{#N/A,#N/A,FALSE,"Лист4"}</definedName>
    <definedName name="ххх" hidden="1">{#N/A,#N/A,FALSE,"Лист4"}</definedName>
    <definedName name="ц" localSheetId="1" hidden="1">{#N/A,#N/A,FALSE,"Лист4"}</definedName>
    <definedName name="ц" localSheetId="35" hidden="1">{#N/A,#N/A,FALSE,"Лист4"}</definedName>
    <definedName name="ц" localSheetId="36" hidden="1">{#N/A,#N/A,FALSE,"Лист4"}</definedName>
    <definedName name="ц" localSheetId="37" hidden="1">{#N/A,#N/A,FALSE,"Лист4"}</definedName>
    <definedName name="ц" localSheetId="38" hidden="1">{#N/A,#N/A,FALSE,"Лист4"}</definedName>
    <definedName name="ц" localSheetId="39" hidden="1">{#N/A,#N/A,FALSE,"Лист4"}</definedName>
    <definedName name="ц" localSheetId="40" hidden="1">{#N/A,#N/A,FALSE,"Лист4"}</definedName>
    <definedName name="ц" localSheetId="41" hidden="1">{#N/A,#N/A,FALSE,"Лист4"}</definedName>
    <definedName name="ц" localSheetId="42" hidden="1">{#N/A,#N/A,FALSE,"Лист4"}</definedName>
    <definedName name="ц" localSheetId="47" hidden="1">{#N/A,#N/A,FALSE,"т02бд"}</definedName>
    <definedName name="ц" localSheetId="53" hidden="1">{#N/A,#N/A,FALSE,"Лист4"}</definedName>
    <definedName name="ц" localSheetId="84" hidden="1">{#N/A,#N/A,FALSE,"Лист4"}</definedName>
    <definedName name="ц" localSheetId="85" hidden="1">{#N/A,#N/A,FALSE,"Лист4"}</definedName>
    <definedName name="ц" localSheetId="76" hidden="1">{#N/A,#N/A,FALSE,"Лист4"}</definedName>
    <definedName name="ц" localSheetId="80" hidden="1">{#N/A,#N/A,FALSE,"Лист4"}</definedName>
    <definedName name="ц" localSheetId="81" hidden="1">{#N/A,#N/A,FALSE,"Лист4"}</definedName>
    <definedName name="ц" localSheetId="82" hidden="1">{#N/A,#N/A,FALSE,"Лист4"}</definedName>
    <definedName name="ц" localSheetId="83" hidden="1">{#N/A,#N/A,FALSE,"Лист4"}</definedName>
    <definedName name="ц" localSheetId="86" hidden="1">{#N/A,#N/A,FALSE,"Лист4"}</definedName>
    <definedName name="ц" localSheetId="95" hidden="1">{#N/A,#N/A,FALSE,"Лист4"}</definedName>
    <definedName name="ц" localSheetId="96" hidden="1">{#N/A,#N/A,FALSE,"Лист4"}</definedName>
    <definedName name="ц" localSheetId="100" hidden="1">{#N/A,#N/A,FALSE,"Лист4"}</definedName>
    <definedName name="ц" localSheetId="102" hidden="1">{#N/A,#N/A,FALSE,"Лист4"}</definedName>
    <definedName name="ц" localSheetId="103" hidden="1">{#N/A,#N/A,FALSE,"Лист4"}</definedName>
    <definedName name="ц" localSheetId="104" hidden="1">{#N/A,#N/A,FALSE,"Лист4"}</definedName>
    <definedName name="ц" localSheetId="105" hidden="1">{#N/A,#N/A,FALSE,"Лист4"}</definedName>
    <definedName name="ц" localSheetId="18" hidden="1">{#N/A,#N/A,FALSE,"Лист4"}</definedName>
    <definedName name="ц" localSheetId="19" hidden="1">{#N/A,#N/A,FALSE,"Лист4"}</definedName>
    <definedName name="ц" localSheetId="74" hidden="1">{#N/A,#N/A,FALSE,"Лист4"}</definedName>
    <definedName name="ц" hidden="1">{#N/A,#N/A,FALSE,"Лист4"}</definedName>
    <definedName name="ц_1" localSheetId="1" hidden="1">{#N/A,#N/A,FALSE,"т02бд"}</definedName>
    <definedName name="ц_1" localSheetId="35" hidden="1">{#N/A,#N/A,FALSE,"т02бд"}</definedName>
    <definedName name="ц_1" localSheetId="36" hidden="1">{#N/A,#N/A,FALSE,"т02бд"}</definedName>
    <definedName name="ц_1" localSheetId="37" hidden="1">{#N/A,#N/A,FALSE,"т02бд"}</definedName>
    <definedName name="ц_1" localSheetId="38" hidden="1">{#N/A,#N/A,FALSE,"т02бд"}</definedName>
    <definedName name="ц_1" localSheetId="39" hidden="1">{#N/A,#N/A,FALSE,"т02бд"}</definedName>
    <definedName name="ц_1" localSheetId="40" hidden="1">{#N/A,#N/A,FALSE,"т02бд"}</definedName>
    <definedName name="ц_1" localSheetId="41" hidden="1">{#N/A,#N/A,FALSE,"т02бд"}</definedName>
    <definedName name="ц_1" localSheetId="42" hidden="1">{#N/A,#N/A,FALSE,"т02бд"}</definedName>
    <definedName name="ц_1" localSheetId="47" hidden="1">{#N/A,#N/A,FALSE,"т02бд"}</definedName>
    <definedName name="ц_1" localSheetId="53" hidden="1">{#N/A,#N/A,FALSE,"т02бд"}</definedName>
    <definedName name="ц_1" localSheetId="81" hidden="1">{#N/A,#N/A,FALSE,"т02бд"}</definedName>
    <definedName name="ц_1" localSheetId="96" hidden="1">{#N/A,#N/A,FALSE,"т02бд"}</definedName>
    <definedName name="ц_1" localSheetId="100" hidden="1">{#N/A,#N/A,FALSE,"т02бд"}</definedName>
    <definedName name="ц_1" localSheetId="103" hidden="1">{#N/A,#N/A,FALSE,"т02бд"}</definedName>
    <definedName name="ц_1" localSheetId="74" hidden="1">{#N/A,#N/A,FALSE,"т02бд"}</definedName>
    <definedName name="ц_1" hidden="1">{#N/A,#N/A,FALSE,"т02бд"}</definedName>
    <definedName name="ц_2" localSheetId="1" hidden="1">{#N/A,#N/A,FALSE,"т02бд"}</definedName>
    <definedName name="ц_2" localSheetId="35" hidden="1">{#N/A,#N/A,FALSE,"т02бд"}</definedName>
    <definedName name="ц_2" localSheetId="36" hidden="1">{#N/A,#N/A,FALSE,"т02бд"}</definedName>
    <definedName name="ц_2" localSheetId="37" hidden="1">{#N/A,#N/A,FALSE,"т02бд"}</definedName>
    <definedName name="ц_2" localSheetId="38" hidden="1">{#N/A,#N/A,FALSE,"т02бд"}</definedName>
    <definedName name="ц_2" localSheetId="39" hidden="1">{#N/A,#N/A,FALSE,"т02бд"}</definedName>
    <definedName name="ц_2" localSheetId="40" hidden="1">{#N/A,#N/A,FALSE,"т02бд"}</definedName>
    <definedName name="ц_2" localSheetId="41" hidden="1">{#N/A,#N/A,FALSE,"т02бд"}</definedName>
    <definedName name="ц_2" localSheetId="42" hidden="1">{#N/A,#N/A,FALSE,"т02бд"}</definedName>
    <definedName name="ц_2" localSheetId="47" hidden="1">{#N/A,#N/A,FALSE,"т02бд"}</definedName>
    <definedName name="ц_2" localSheetId="53" hidden="1">{#N/A,#N/A,FALSE,"т02бд"}</definedName>
    <definedName name="ц_2" localSheetId="81" hidden="1">{#N/A,#N/A,FALSE,"т02бд"}</definedName>
    <definedName name="ц_2" localSheetId="96" hidden="1">{#N/A,#N/A,FALSE,"т02бд"}</definedName>
    <definedName name="ц_2" localSheetId="100" hidden="1">{#N/A,#N/A,FALSE,"т02бд"}</definedName>
    <definedName name="ц_2" localSheetId="103" hidden="1">{#N/A,#N/A,FALSE,"т02бд"}</definedName>
    <definedName name="ц_2" localSheetId="74" hidden="1">{#N/A,#N/A,FALSE,"т02бд"}</definedName>
    <definedName name="ц_2" hidden="1">{#N/A,#N/A,FALSE,"т02бд"}</definedName>
    <definedName name="цва" localSheetId="1" hidden="1">{#N/A,#N/A,FALSE,"Лист4"}</definedName>
    <definedName name="цва" localSheetId="35" hidden="1">{#N/A,#N/A,FALSE,"Лист4"}</definedName>
    <definedName name="цва" localSheetId="36" hidden="1">{#N/A,#N/A,FALSE,"Лист4"}</definedName>
    <definedName name="цва" localSheetId="37" hidden="1">{#N/A,#N/A,FALSE,"Лист4"}</definedName>
    <definedName name="цва" localSheetId="38" hidden="1">{#N/A,#N/A,FALSE,"Лист4"}</definedName>
    <definedName name="цва" localSheetId="39" hidden="1">{#N/A,#N/A,FALSE,"Лист4"}</definedName>
    <definedName name="цва" localSheetId="40" hidden="1">{#N/A,#N/A,FALSE,"Лист4"}</definedName>
    <definedName name="цва" localSheetId="41" hidden="1">{#N/A,#N/A,FALSE,"Лист4"}</definedName>
    <definedName name="цва" localSheetId="42" hidden="1">{#N/A,#N/A,FALSE,"Лист4"}</definedName>
    <definedName name="цва" localSheetId="47" hidden="1">{#N/A,#N/A,FALSE,"Лист4"}</definedName>
    <definedName name="цва" localSheetId="53" hidden="1">{#N/A,#N/A,FALSE,"Лист4"}</definedName>
    <definedName name="цва" localSheetId="84" hidden="1">{#N/A,#N/A,FALSE,"Лист4"}</definedName>
    <definedName name="цва" localSheetId="85" hidden="1">{#N/A,#N/A,FALSE,"Лист4"}</definedName>
    <definedName name="цва" localSheetId="76" hidden="1">{#N/A,#N/A,FALSE,"Лист4"}</definedName>
    <definedName name="цва" localSheetId="80" hidden="1">{#N/A,#N/A,FALSE,"Лист4"}</definedName>
    <definedName name="цва" localSheetId="81" hidden="1">{#N/A,#N/A,FALSE,"Лист4"}</definedName>
    <definedName name="цва" localSheetId="82" hidden="1">{#N/A,#N/A,FALSE,"Лист4"}</definedName>
    <definedName name="цва" localSheetId="83" hidden="1">{#N/A,#N/A,FALSE,"Лист4"}</definedName>
    <definedName name="цва" localSheetId="86" hidden="1">{#N/A,#N/A,FALSE,"Лист4"}</definedName>
    <definedName name="цва" localSheetId="95" hidden="1">{#N/A,#N/A,FALSE,"Лист4"}</definedName>
    <definedName name="цва" localSheetId="96" hidden="1">{#N/A,#N/A,FALSE,"Лист4"}</definedName>
    <definedName name="цва" localSheetId="100" hidden="1">{#N/A,#N/A,FALSE,"Лист4"}</definedName>
    <definedName name="цва" localSheetId="102" hidden="1">{#N/A,#N/A,FALSE,"Лист4"}</definedName>
    <definedName name="цва" localSheetId="103" hidden="1">{#N/A,#N/A,FALSE,"Лист4"}</definedName>
    <definedName name="цва" localSheetId="104" hidden="1">{#N/A,#N/A,FALSE,"Лист4"}</definedName>
    <definedName name="цва" localSheetId="105" hidden="1">{#N/A,#N/A,FALSE,"Лист4"}</definedName>
    <definedName name="цва" localSheetId="18" hidden="1">{#N/A,#N/A,FALSE,"Лист4"}</definedName>
    <definedName name="цва" localSheetId="19" hidden="1">{#N/A,#N/A,FALSE,"Лист4"}</definedName>
    <definedName name="цва" localSheetId="74" hidden="1">{#N/A,#N/A,FALSE,"Лист4"}</definedName>
    <definedName name="цва" hidden="1">{#N/A,#N/A,FALSE,"Лист4"}</definedName>
    <definedName name="цекццецце" localSheetId="1" hidden="1">{#N/A,#N/A,FALSE,"Лист4"}</definedName>
    <definedName name="цекццецце" localSheetId="35" hidden="1">{#N/A,#N/A,FALSE,"Лист4"}</definedName>
    <definedName name="цекццецце" localSheetId="36" hidden="1">{#N/A,#N/A,FALSE,"Лист4"}</definedName>
    <definedName name="цекццецце" localSheetId="37" hidden="1">{#N/A,#N/A,FALSE,"Лист4"}</definedName>
    <definedName name="цекццецце" localSheetId="38" hidden="1">{#N/A,#N/A,FALSE,"Лист4"}</definedName>
    <definedName name="цекццецце" localSheetId="39" hidden="1">{#N/A,#N/A,FALSE,"Лист4"}</definedName>
    <definedName name="цекццецце" localSheetId="40" hidden="1">{#N/A,#N/A,FALSE,"Лист4"}</definedName>
    <definedName name="цекццецце" localSheetId="41" hidden="1">{#N/A,#N/A,FALSE,"Лист4"}</definedName>
    <definedName name="цекццецце" localSheetId="42" hidden="1">{#N/A,#N/A,FALSE,"Лист4"}</definedName>
    <definedName name="цекццецце" localSheetId="47" hidden="1">{#N/A,#N/A,FALSE,"Лист4"}</definedName>
    <definedName name="цекццецце" localSheetId="53" hidden="1">{#N/A,#N/A,FALSE,"Лист4"}</definedName>
    <definedName name="цекццецце" localSheetId="84" hidden="1">{#N/A,#N/A,FALSE,"Лист4"}</definedName>
    <definedName name="цекццецце" localSheetId="85" hidden="1">{#N/A,#N/A,FALSE,"Лист4"}</definedName>
    <definedName name="цекццецце" localSheetId="76" hidden="1">{#N/A,#N/A,FALSE,"Лист4"}</definedName>
    <definedName name="цекццецце" localSheetId="80" hidden="1">{#N/A,#N/A,FALSE,"Лист4"}</definedName>
    <definedName name="цекццецце" localSheetId="81" hidden="1">{#N/A,#N/A,FALSE,"Лист4"}</definedName>
    <definedName name="цекццецце" localSheetId="82" hidden="1">{#N/A,#N/A,FALSE,"Лист4"}</definedName>
    <definedName name="цекццецце" localSheetId="83" hidden="1">{#N/A,#N/A,FALSE,"Лист4"}</definedName>
    <definedName name="цекццецце" localSheetId="86" hidden="1">{#N/A,#N/A,FALSE,"Лист4"}</definedName>
    <definedName name="цекццецце" localSheetId="95" hidden="1">{#N/A,#N/A,FALSE,"Лист4"}</definedName>
    <definedName name="цекццецце" localSheetId="96" hidden="1">{#N/A,#N/A,FALSE,"Лист4"}</definedName>
    <definedName name="цекццецце" localSheetId="100" hidden="1">{#N/A,#N/A,FALSE,"Лист4"}</definedName>
    <definedName name="цекццецце" localSheetId="102" hidden="1">{#N/A,#N/A,FALSE,"Лист4"}</definedName>
    <definedName name="цекццецце" localSheetId="103" hidden="1">{#N/A,#N/A,FALSE,"Лист4"}</definedName>
    <definedName name="цекццецце" localSheetId="104" hidden="1">{#N/A,#N/A,FALSE,"Лист4"}</definedName>
    <definedName name="цекццецце" localSheetId="105" hidden="1">{#N/A,#N/A,FALSE,"Лист4"}</definedName>
    <definedName name="цекццецце" localSheetId="18" hidden="1">{#N/A,#N/A,FALSE,"Лист4"}</definedName>
    <definedName name="цекццецце" localSheetId="19" hidden="1">{#N/A,#N/A,FALSE,"Лист4"}</definedName>
    <definedName name="цекццецце" localSheetId="74" hidden="1">{#N/A,#N/A,FALSE,"Лист4"}</definedName>
    <definedName name="цекццецце" hidden="1">{#N/A,#N/A,FALSE,"Лист4"}</definedName>
    <definedName name="цеу" localSheetId="1" hidden="1">{#N/A,#N/A,FALSE,"т02бд"}</definedName>
    <definedName name="цеу" localSheetId="35" hidden="1">{#N/A,#N/A,FALSE,"т02бд"}</definedName>
    <definedName name="цеу" localSheetId="36" hidden="1">{#N/A,#N/A,FALSE,"т02бд"}</definedName>
    <definedName name="цеу" localSheetId="37" hidden="1">{#N/A,#N/A,FALSE,"т02бд"}</definedName>
    <definedName name="цеу" localSheetId="38" hidden="1">{#N/A,#N/A,FALSE,"т02бд"}</definedName>
    <definedName name="цеу" localSheetId="39" hidden="1">{#N/A,#N/A,FALSE,"т02бд"}</definedName>
    <definedName name="цеу" localSheetId="40" hidden="1">{#N/A,#N/A,FALSE,"т02бд"}</definedName>
    <definedName name="цеу" localSheetId="41" hidden="1">{#N/A,#N/A,FALSE,"т02бд"}</definedName>
    <definedName name="цеу" localSheetId="42" hidden="1">{#N/A,#N/A,FALSE,"т02бд"}</definedName>
    <definedName name="цеу" localSheetId="47" hidden="1">{#N/A,#N/A,FALSE,"т02бд"}</definedName>
    <definedName name="цеу" localSheetId="53" hidden="1">{#N/A,#N/A,FALSE,"т02бд"}</definedName>
    <definedName name="цеу" localSheetId="84" hidden="1">{#N/A,#N/A,FALSE,"т02бд"}</definedName>
    <definedName name="цеу" localSheetId="85" hidden="1">{#N/A,#N/A,FALSE,"т02бд"}</definedName>
    <definedName name="цеу" localSheetId="76" hidden="1">{#N/A,#N/A,FALSE,"т02бд"}</definedName>
    <definedName name="цеу" localSheetId="80" hidden="1">{#N/A,#N/A,FALSE,"т02бд"}</definedName>
    <definedName name="цеу" localSheetId="81" hidden="1">{#N/A,#N/A,FALSE,"т02бд"}</definedName>
    <definedName name="цеу" localSheetId="82" hidden="1">{#N/A,#N/A,FALSE,"т02бд"}</definedName>
    <definedName name="цеу" localSheetId="83" hidden="1">{#N/A,#N/A,FALSE,"т02бд"}</definedName>
    <definedName name="цеу" localSheetId="86" hidden="1">{#N/A,#N/A,FALSE,"т02бд"}</definedName>
    <definedName name="цеу" localSheetId="95" hidden="1">{#N/A,#N/A,FALSE,"т02бд"}</definedName>
    <definedName name="цеу" localSheetId="96" hidden="1">{#N/A,#N/A,FALSE,"т02бд"}</definedName>
    <definedName name="цеу" localSheetId="100" hidden="1">{#N/A,#N/A,FALSE,"т02бд"}</definedName>
    <definedName name="цеу" localSheetId="102" hidden="1">{#N/A,#N/A,FALSE,"т02бд"}</definedName>
    <definedName name="цеу" localSheetId="103" hidden="1">{#N/A,#N/A,FALSE,"т02бд"}</definedName>
    <definedName name="цеу" localSheetId="104" hidden="1">{#N/A,#N/A,FALSE,"т02бд"}</definedName>
    <definedName name="цеу" localSheetId="105" hidden="1">{#N/A,#N/A,FALSE,"т02бд"}</definedName>
    <definedName name="цеу" localSheetId="18" hidden="1">{#N/A,#N/A,FALSE,"т02бд"}</definedName>
    <definedName name="цеу" localSheetId="19" hidden="1">{#N/A,#N/A,FALSE,"т02бд"}</definedName>
    <definedName name="цеу" localSheetId="74" hidden="1">{#N/A,#N/A,FALSE,"т02бд"}</definedName>
    <definedName name="цеу" hidden="1">{#N/A,#N/A,FALSE,"т02бд"}</definedName>
    <definedName name="цеце" localSheetId="1" hidden="1">{#N/A,#N/A,FALSE,"Лист4"}</definedName>
    <definedName name="цеце" localSheetId="35" hidden="1">{#N/A,#N/A,FALSE,"Лист4"}</definedName>
    <definedName name="цеце" localSheetId="36" hidden="1">{#N/A,#N/A,FALSE,"Лист4"}</definedName>
    <definedName name="цеце" localSheetId="37" hidden="1">{#N/A,#N/A,FALSE,"Лист4"}</definedName>
    <definedName name="цеце" localSheetId="38" hidden="1">{#N/A,#N/A,FALSE,"Лист4"}</definedName>
    <definedName name="цеце" localSheetId="39" hidden="1">{#N/A,#N/A,FALSE,"Лист4"}</definedName>
    <definedName name="цеце" localSheetId="40" hidden="1">{#N/A,#N/A,FALSE,"Лист4"}</definedName>
    <definedName name="цеце" localSheetId="41" hidden="1">{#N/A,#N/A,FALSE,"Лист4"}</definedName>
    <definedName name="цеце" localSheetId="42" hidden="1">{#N/A,#N/A,FALSE,"Лист4"}</definedName>
    <definedName name="цеце" localSheetId="47" hidden="1">{#N/A,#N/A,FALSE,"Лист4"}</definedName>
    <definedName name="цеце" localSheetId="53" hidden="1">{#N/A,#N/A,FALSE,"Лист4"}</definedName>
    <definedName name="цеце" localSheetId="84" hidden="1">{#N/A,#N/A,FALSE,"Лист4"}</definedName>
    <definedName name="цеце" localSheetId="85" hidden="1">{#N/A,#N/A,FALSE,"Лист4"}</definedName>
    <definedName name="цеце" localSheetId="76" hidden="1">{#N/A,#N/A,FALSE,"Лист4"}</definedName>
    <definedName name="цеце" localSheetId="80" hidden="1">{#N/A,#N/A,FALSE,"Лист4"}</definedName>
    <definedName name="цеце" localSheetId="81" hidden="1">{#N/A,#N/A,FALSE,"Лист4"}</definedName>
    <definedName name="цеце" localSheetId="82" hidden="1">{#N/A,#N/A,FALSE,"Лист4"}</definedName>
    <definedName name="цеце" localSheetId="83" hidden="1">{#N/A,#N/A,FALSE,"Лист4"}</definedName>
    <definedName name="цеце" localSheetId="86" hidden="1">{#N/A,#N/A,FALSE,"Лист4"}</definedName>
    <definedName name="цеце" localSheetId="95" hidden="1">{#N/A,#N/A,FALSE,"Лист4"}</definedName>
    <definedName name="цеце" localSheetId="96" hidden="1">{#N/A,#N/A,FALSE,"Лист4"}</definedName>
    <definedName name="цеце" localSheetId="100" hidden="1">{#N/A,#N/A,FALSE,"Лист4"}</definedName>
    <definedName name="цеце" localSheetId="102" hidden="1">{#N/A,#N/A,FALSE,"Лист4"}</definedName>
    <definedName name="цеце" localSheetId="103" hidden="1">{#N/A,#N/A,FALSE,"Лист4"}</definedName>
    <definedName name="цеце" localSheetId="104" hidden="1">{#N/A,#N/A,FALSE,"Лист4"}</definedName>
    <definedName name="цеце" localSheetId="105" hidden="1">{#N/A,#N/A,FALSE,"Лист4"}</definedName>
    <definedName name="цеце" localSheetId="18" hidden="1">{#N/A,#N/A,FALSE,"Лист4"}</definedName>
    <definedName name="цеце" localSheetId="19" hidden="1">{#N/A,#N/A,FALSE,"Лист4"}</definedName>
    <definedName name="цеце" localSheetId="74" hidden="1">{#N/A,#N/A,FALSE,"Лист4"}</definedName>
    <definedName name="цеце" hidden="1">{#N/A,#N/A,FALSE,"Лист4"}</definedName>
    <definedName name="цецеце" localSheetId="1" hidden="1">{#N/A,#N/A,FALSE,"Лист4"}</definedName>
    <definedName name="цецеце" localSheetId="35" hidden="1">{#N/A,#N/A,FALSE,"Лист4"}</definedName>
    <definedName name="цецеце" localSheetId="36" hidden="1">{#N/A,#N/A,FALSE,"Лист4"}</definedName>
    <definedName name="цецеце" localSheetId="37" hidden="1">{#N/A,#N/A,FALSE,"Лист4"}</definedName>
    <definedName name="цецеце" localSheetId="38" hidden="1">{#N/A,#N/A,FALSE,"Лист4"}</definedName>
    <definedName name="цецеце" localSheetId="39" hidden="1">{#N/A,#N/A,FALSE,"Лист4"}</definedName>
    <definedName name="цецеце" localSheetId="40" hidden="1">{#N/A,#N/A,FALSE,"Лист4"}</definedName>
    <definedName name="цецеце" localSheetId="41" hidden="1">{#N/A,#N/A,FALSE,"Лист4"}</definedName>
    <definedName name="цецеце" localSheetId="42" hidden="1">{#N/A,#N/A,FALSE,"Лист4"}</definedName>
    <definedName name="цецеце" localSheetId="47" hidden="1">{#N/A,#N/A,FALSE,"Лист4"}</definedName>
    <definedName name="цецеце" localSheetId="53" hidden="1">{#N/A,#N/A,FALSE,"Лист4"}</definedName>
    <definedName name="цецеце" localSheetId="84" hidden="1">{#N/A,#N/A,FALSE,"Лист4"}</definedName>
    <definedName name="цецеце" localSheetId="85" hidden="1">{#N/A,#N/A,FALSE,"Лист4"}</definedName>
    <definedName name="цецеце" localSheetId="76" hidden="1">{#N/A,#N/A,FALSE,"Лист4"}</definedName>
    <definedName name="цецеце" localSheetId="80" hidden="1">{#N/A,#N/A,FALSE,"Лист4"}</definedName>
    <definedName name="цецеце" localSheetId="81" hidden="1">{#N/A,#N/A,FALSE,"Лист4"}</definedName>
    <definedName name="цецеце" localSheetId="82" hidden="1">{#N/A,#N/A,FALSE,"Лист4"}</definedName>
    <definedName name="цецеце" localSheetId="83" hidden="1">{#N/A,#N/A,FALSE,"Лист4"}</definedName>
    <definedName name="цецеце" localSheetId="86" hidden="1">{#N/A,#N/A,FALSE,"Лист4"}</definedName>
    <definedName name="цецеце" localSheetId="95" hidden="1">{#N/A,#N/A,FALSE,"Лист4"}</definedName>
    <definedName name="цецеце" localSheetId="96" hidden="1">{#N/A,#N/A,FALSE,"Лист4"}</definedName>
    <definedName name="цецеце" localSheetId="100" hidden="1">{#N/A,#N/A,FALSE,"Лист4"}</definedName>
    <definedName name="цецеце" localSheetId="102" hidden="1">{#N/A,#N/A,FALSE,"Лист4"}</definedName>
    <definedName name="цецеце" localSheetId="103" hidden="1">{#N/A,#N/A,FALSE,"Лист4"}</definedName>
    <definedName name="цецеце" localSheetId="104" hidden="1">{#N/A,#N/A,FALSE,"Лист4"}</definedName>
    <definedName name="цецеце" localSheetId="105" hidden="1">{#N/A,#N/A,FALSE,"Лист4"}</definedName>
    <definedName name="цецеце" localSheetId="18" hidden="1">{#N/A,#N/A,FALSE,"Лист4"}</definedName>
    <definedName name="цецеце" localSheetId="19" hidden="1">{#N/A,#N/A,FALSE,"Лист4"}</definedName>
    <definedName name="цецеце" localSheetId="74" hidden="1">{#N/A,#N/A,FALSE,"Лист4"}</definedName>
    <definedName name="цецеце" hidden="1">{#N/A,#N/A,FALSE,"Лист4"}</definedName>
    <definedName name="цук" localSheetId="1" hidden="1">{#N/A,#N/A,FALSE,"Лист4"}</definedName>
    <definedName name="цук" localSheetId="35" hidden="1">{#N/A,#N/A,FALSE,"Лист4"}</definedName>
    <definedName name="цук" localSheetId="36" hidden="1">{#N/A,#N/A,FALSE,"Лист4"}</definedName>
    <definedName name="цук" localSheetId="37" hidden="1">{#N/A,#N/A,FALSE,"Лист4"}</definedName>
    <definedName name="цук" localSheetId="38" hidden="1">{#N/A,#N/A,FALSE,"Лист4"}</definedName>
    <definedName name="цук" localSheetId="39" hidden="1">{#N/A,#N/A,FALSE,"Лист4"}</definedName>
    <definedName name="цук" localSheetId="40" hidden="1">{#N/A,#N/A,FALSE,"Лист4"}</definedName>
    <definedName name="цук" localSheetId="41" hidden="1">{#N/A,#N/A,FALSE,"Лист4"}</definedName>
    <definedName name="цук" localSheetId="42" hidden="1">{#N/A,#N/A,FALSE,"Лист4"}</definedName>
    <definedName name="цук" localSheetId="47" hidden="1">{#N/A,#N/A,FALSE,"Лист4"}</definedName>
    <definedName name="цук" localSheetId="53" hidden="1">{#N/A,#N/A,FALSE,"Лист4"}</definedName>
    <definedName name="цук" localSheetId="84" hidden="1">{#N/A,#N/A,FALSE,"Лист4"}</definedName>
    <definedName name="цук" localSheetId="85" hidden="1">{#N/A,#N/A,FALSE,"Лист4"}</definedName>
    <definedName name="цук" localSheetId="76" hidden="1">{#N/A,#N/A,FALSE,"Лист4"}</definedName>
    <definedName name="цук" localSheetId="80" hidden="1">{#N/A,#N/A,FALSE,"Лист4"}</definedName>
    <definedName name="цук" localSheetId="81" hidden="1">{#N/A,#N/A,FALSE,"Лист4"}</definedName>
    <definedName name="цук" localSheetId="82" hidden="1">{#N/A,#N/A,FALSE,"Лист4"}</definedName>
    <definedName name="цук" localSheetId="83" hidden="1">{#N/A,#N/A,FALSE,"Лист4"}</definedName>
    <definedName name="цук" localSheetId="86" hidden="1">{#N/A,#N/A,FALSE,"Лист4"}</definedName>
    <definedName name="цук" localSheetId="95" hidden="1">{#N/A,#N/A,FALSE,"Лист4"}</definedName>
    <definedName name="цук" localSheetId="96" hidden="1">{#N/A,#N/A,FALSE,"Лист4"}</definedName>
    <definedName name="цук" localSheetId="100" hidden="1">{#N/A,#N/A,FALSE,"Лист4"}</definedName>
    <definedName name="цук" localSheetId="102" hidden="1">{#N/A,#N/A,FALSE,"Лист4"}</definedName>
    <definedName name="цук" localSheetId="103" hidden="1">{#N/A,#N/A,FALSE,"Лист4"}</definedName>
    <definedName name="цук" localSheetId="104" hidden="1">{#N/A,#N/A,FALSE,"Лист4"}</definedName>
    <definedName name="цук" localSheetId="105" hidden="1">{#N/A,#N/A,FALSE,"Лист4"}</definedName>
    <definedName name="цук" localSheetId="18" hidden="1">{#N/A,#N/A,FALSE,"Лист4"}</definedName>
    <definedName name="цук" localSheetId="19" hidden="1">{#N/A,#N/A,FALSE,"Лист4"}</definedName>
    <definedName name="цук" localSheetId="74" hidden="1">{#N/A,#N/A,FALSE,"Лист4"}</definedName>
    <definedName name="цук" hidden="1">{#N/A,#N/A,FALSE,"Лист4"}</definedName>
    <definedName name="цуку" localSheetId="1" hidden="1">{#N/A,#N/A,FALSE,"Лист4"}</definedName>
    <definedName name="цуку" localSheetId="35" hidden="1">{#N/A,#N/A,FALSE,"Лист4"}</definedName>
    <definedName name="цуку" localSheetId="36" hidden="1">{#N/A,#N/A,FALSE,"Лист4"}</definedName>
    <definedName name="цуку" localSheetId="37" hidden="1">{#N/A,#N/A,FALSE,"Лист4"}</definedName>
    <definedName name="цуку" localSheetId="38" hidden="1">{#N/A,#N/A,FALSE,"Лист4"}</definedName>
    <definedName name="цуку" localSheetId="39" hidden="1">{#N/A,#N/A,FALSE,"Лист4"}</definedName>
    <definedName name="цуку" localSheetId="40" hidden="1">{#N/A,#N/A,FALSE,"Лист4"}</definedName>
    <definedName name="цуку" localSheetId="41" hidden="1">{#N/A,#N/A,FALSE,"Лист4"}</definedName>
    <definedName name="цуку" localSheetId="42" hidden="1">{#N/A,#N/A,FALSE,"Лист4"}</definedName>
    <definedName name="цуку" localSheetId="47" hidden="1">{#N/A,#N/A,FALSE,"Лист4"}</definedName>
    <definedName name="цуку" localSheetId="53" hidden="1">{#N/A,#N/A,FALSE,"Лист4"}</definedName>
    <definedName name="цуку" localSheetId="84" hidden="1">{#N/A,#N/A,FALSE,"Лист4"}</definedName>
    <definedName name="цуку" localSheetId="85" hidden="1">{#N/A,#N/A,FALSE,"Лист4"}</definedName>
    <definedName name="цуку" localSheetId="76" hidden="1">{#N/A,#N/A,FALSE,"Лист4"}</definedName>
    <definedName name="цуку" localSheetId="80" hidden="1">{#N/A,#N/A,FALSE,"Лист4"}</definedName>
    <definedName name="цуку" localSheetId="81" hidden="1">{#N/A,#N/A,FALSE,"Лист4"}</definedName>
    <definedName name="цуку" localSheetId="82" hidden="1">{#N/A,#N/A,FALSE,"Лист4"}</definedName>
    <definedName name="цуку" localSheetId="83" hidden="1">{#N/A,#N/A,FALSE,"Лист4"}</definedName>
    <definedName name="цуку" localSheetId="86" hidden="1">{#N/A,#N/A,FALSE,"Лист4"}</definedName>
    <definedName name="цуку" localSheetId="95" hidden="1">{#N/A,#N/A,FALSE,"Лист4"}</definedName>
    <definedName name="цуку" localSheetId="96" hidden="1">{#N/A,#N/A,FALSE,"Лист4"}</definedName>
    <definedName name="цуку" localSheetId="100" hidden="1">{#N/A,#N/A,FALSE,"Лист4"}</definedName>
    <definedName name="цуку" localSheetId="102" hidden="1">{#N/A,#N/A,FALSE,"Лист4"}</definedName>
    <definedName name="цуку" localSheetId="103" hidden="1">{#N/A,#N/A,FALSE,"Лист4"}</definedName>
    <definedName name="цуку" localSheetId="104" hidden="1">{#N/A,#N/A,FALSE,"Лист4"}</definedName>
    <definedName name="цуку" localSheetId="105" hidden="1">{#N/A,#N/A,FALSE,"Лист4"}</definedName>
    <definedName name="цуку" localSheetId="18" hidden="1">{#N/A,#N/A,FALSE,"Лист4"}</definedName>
    <definedName name="цуку" localSheetId="19" hidden="1">{#N/A,#N/A,FALSE,"Лист4"}</definedName>
    <definedName name="цуку" localSheetId="74" hidden="1">{#N/A,#N/A,FALSE,"Лист4"}</definedName>
    <definedName name="цуку" hidden="1">{#N/A,#N/A,FALSE,"Лист4"}</definedName>
    <definedName name="цууу" localSheetId="1" hidden="1">{#N/A,#N/A,FALSE,"Лист4"}</definedName>
    <definedName name="цууу" localSheetId="35" hidden="1">{#N/A,#N/A,FALSE,"Лист4"}</definedName>
    <definedName name="цууу" localSheetId="36" hidden="1">{#N/A,#N/A,FALSE,"Лист4"}</definedName>
    <definedName name="цууу" localSheetId="37" hidden="1">{#N/A,#N/A,FALSE,"Лист4"}</definedName>
    <definedName name="цууу" localSheetId="38" hidden="1">{#N/A,#N/A,FALSE,"Лист4"}</definedName>
    <definedName name="цууу" localSheetId="39" hidden="1">{#N/A,#N/A,FALSE,"Лист4"}</definedName>
    <definedName name="цууу" localSheetId="40" hidden="1">{#N/A,#N/A,FALSE,"Лист4"}</definedName>
    <definedName name="цууу" localSheetId="41" hidden="1">{#N/A,#N/A,FALSE,"Лист4"}</definedName>
    <definedName name="цууу" localSheetId="42" hidden="1">{#N/A,#N/A,FALSE,"Лист4"}</definedName>
    <definedName name="цууу" localSheetId="47" hidden="1">{#N/A,#N/A,FALSE,"Лист4"}</definedName>
    <definedName name="цууу" localSheetId="53" hidden="1">{#N/A,#N/A,FALSE,"Лист4"}</definedName>
    <definedName name="цууу" localSheetId="84" hidden="1">{#N/A,#N/A,FALSE,"Лист4"}</definedName>
    <definedName name="цууу" localSheetId="85" hidden="1">{#N/A,#N/A,FALSE,"Лист4"}</definedName>
    <definedName name="цууу" localSheetId="76" hidden="1">{#N/A,#N/A,FALSE,"Лист4"}</definedName>
    <definedName name="цууу" localSheetId="80" hidden="1">{#N/A,#N/A,FALSE,"Лист4"}</definedName>
    <definedName name="цууу" localSheetId="81" hidden="1">{#N/A,#N/A,FALSE,"Лист4"}</definedName>
    <definedName name="цууу" localSheetId="82" hidden="1">{#N/A,#N/A,FALSE,"Лист4"}</definedName>
    <definedName name="цууу" localSheetId="83" hidden="1">{#N/A,#N/A,FALSE,"Лист4"}</definedName>
    <definedName name="цууу" localSheetId="86" hidden="1">{#N/A,#N/A,FALSE,"Лист4"}</definedName>
    <definedName name="цууу" localSheetId="95" hidden="1">{#N/A,#N/A,FALSE,"Лист4"}</definedName>
    <definedName name="цууу" localSheetId="96" hidden="1">{#N/A,#N/A,FALSE,"Лист4"}</definedName>
    <definedName name="цууу" localSheetId="100" hidden="1">{#N/A,#N/A,FALSE,"Лист4"}</definedName>
    <definedName name="цууу" localSheetId="102" hidden="1">{#N/A,#N/A,FALSE,"Лист4"}</definedName>
    <definedName name="цууу" localSheetId="103" hidden="1">{#N/A,#N/A,FALSE,"Лист4"}</definedName>
    <definedName name="цууу" localSheetId="104" hidden="1">{#N/A,#N/A,FALSE,"Лист4"}</definedName>
    <definedName name="цууу" localSheetId="105" hidden="1">{#N/A,#N/A,FALSE,"Лист4"}</definedName>
    <definedName name="цууу" localSheetId="18" hidden="1">{#N/A,#N/A,FALSE,"Лист4"}</definedName>
    <definedName name="цууу" localSheetId="19" hidden="1">{#N/A,#N/A,FALSE,"Лист4"}</definedName>
    <definedName name="цууу" localSheetId="74" hidden="1">{#N/A,#N/A,FALSE,"Лист4"}</definedName>
    <definedName name="цууу" hidden="1">{#N/A,#N/A,FALSE,"Лист4"}</definedName>
    <definedName name="цц" localSheetId="1" hidden="1">{#N/A,#N/A,FALSE,"Лист4"}</definedName>
    <definedName name="цц" localSheetId="35" hidden="1">{#N/A,#N/A,FALSE,"Лист4"}</definedName>
    <definedName name="цц" localSheetId="36" hidden="1">{#N/A,#N/A,FALSE,"Лист4"}</definedName>
    <definedName name="цц" localSheetId="37" hidden="1">{#N/A,#N/A,FALSE,"Лист4"}</definedName>
    <definedName name="цц" localSheetId="38" hidden="1">{#N/A,#N/A,FALSE,"Лист4"}</definedName>
    <definedName name="цц" localSheetId="39" hidden="1">{#N/A,#N/A,FALSE,"Лист4"}</definedName>
    <definedName name="цц" localSheetId="40" hidden="1">{#N/A,#N/A,FALSE,"Лист4"}</definedName>
    <definedName name="цц" localSheetId="41" hidden="1">{#N/A,#N/A,FALSE,"Лист4"}</definedName>
    <definedName name="цц" localSheetId="42" hidden="1">{#N/A,#N/A,FALSE,"Лист4"}</definedName>
    <definedName name="цц" localSheetId="47" hidden="1">{#N/A,#N/A,FALSE,"Лист4"}</definedName>
    <definedName name="цц" localSheetId="53" hidden="1">{#N/A,#N/A,FALSE,"Лист4"}</definedName>
    <definedName name="цц" localSheetId="84" hidden="1">{#N/A,#N/A,FALSE,"Лист4"}</definedName>
    <definedName name="цц" localSheetId="85" hidden="1">{#N/A,#N/A,FALSE,"Лист4"}</definedName>
    <definedName name="цц" localSheetId="76" hidden="1">{#N/A,#N/A,FALSE,"Лист4"}</definedName>
    <definedName name="цц" localSheetId="80" hidden="1">{#N/A,#N/A,FALSE,"Лист4"}</definedName>
    <definedName name="цц" localSheetId="81" hidden="1">{#N/A,#N/A,FALSE,"Лист4"}</definedName>
    <definedName name="цц" localSheetId="82" hidden="1">{#N/A,#N/A,FALSE,"Лист4"}</definedName>
    <definedName name="цц" localSheetId="83" hidden="1">{#N/A,#N/A,FALSE,"Лист4"}</definedName>
    <definedName name="цц" localSheetId="86" hidden="1">{#N/A,#N/A,FALSE,"Лист4"}</definedName>
    <definedName name="цц" localSheetId="95" hidden="1">{#N/A,#N/A,FALSE,"Лист4"}</definedName>
    <definedName name="цц" localSheetId="96" hidden="1">{#N/A,#N/A,FALSE,"Лист4"}</definedName>
    <definedName name="цц" localSheetId="100" hidden="1">{#N/A,#N/A,FALSE,"Лист4"}</definedName>
    <definedName name="цц" localSheetId="102" hidden="1">{#N/A,#N/A,FALSE,"Лист4"}</definedName>
    <definedName name="цц" localSheetId="103" hidden="1">{#N/A,#N/A,FALSE,"Лист4"}</definedName>
    <definedName name="цц" localSheetId="104" hidden="1">{#N/A,#N/A,FALSE,"Лист4"}</definedName>
    <definedName name="цц" localSheetId="105" hidden="1">{#N/A,#N/A,FALSE,"Лист4"}</definedName>
    <definedName name="цц" localSheetId="18" hidden="1">{#N/A,#N/A,FALSE,"Лист4"}</definedName>
    <definedName name="цц" localSheetId="19" hidden="1">{#N/A,#N/A,FALSE,"Лист4"}</definedName>
    <definedName name="цц" localSheetId="74" hidden="1">{#N/A,#N/A,FALSE,"Лист4"}</definedName>
    <definedName name="цц" hidden="1">{#N/A,#N/A,FALSE,"Лист4"}</definedName>
    <definedName name="ццвва" localSheetId="1" hidden="1">{#N/A,#N/A,FALSE,"Лист4"}</definedName>
    <definedName name="ццвва" localSheetId="35" hidden="1">{#N/A,#N/A,FALSE,"Лист4"}</definedName>
    <definedName name="ццвва" localSheetId="36" hidden="1">{#N/A,#N/A,FALSE,"Лист4"}</definedName>
    <definedName name="ццвва" localSheetId="37" hidden="1">{#N/A,#N/A,FALSE,"Лист4"}</definedName>
    <definedName name="ццвва" localSheetId="38" hidden="1">{#N/A,#N/A,FALSE,"Лист4"}</definedName>
    <definedName name="ццвва" localSheetId="39" hidden="1">{#N/A,#N/A,FALSE,"Лист4"}</definedName>
    <definedName name="ццвва" localSheetId="40" hidden="1">{#N/A,#N/A,FALSE,"Лист4"}</definedName>
    <definedName name="ццвва" localSheetId="41" hidden="1">{#N/A,#N/A,FALSE,"Лист4"}</definedName>
    <definedName name="ццвва" localSheetId="42" hidden="1">{#N/A,#N/A,FALSE,"Лист4"}</definedName>
    <definedName name="ццвва" localSheetId="47" hidden="1">{#N/A,#N/A,FALSE,"Лист4"}</definedName>
    <definedName name="ццвва" localSheetId="53" hidden="1">{#N/A,#N/A,FALSE,"Лист4"}</definedName>
    <definedName name="ццвва" localSheetId="84" hidden="1">{#N/A,#N/A,FALSE,"Лист4"}</definedName>
    <definedName name="ццвва" localSheetId="85" hidden="1">{#N/A,#N/A,FALSE,"Лист4"}</definedName>
    <definedName name="ццвва" localSheetId="76" hidden="1">{#N/A,#N/A,FALSE,"Лист4"}</definedName>
    <definedName name="ццвва" localSheetId="80" hidden="1">{#N/A,#N/A,FALSE,"Лист4"}</definedName>
    <definedName name="ццвва" localSheetId="81" hidden="1">{#N/A,#N/A,FALSE,"Лист4"}</definedName>
    <definedName name="ццвва" localSheetId="82" hidden="1">{#N/A,#N/A,FALSE,"Лист4"}</definedName>
    <definedName name="ццвва" localSheetId="83" hidden="1">{#N/A,#N/A,FALSE,"Лист4"}</definedName>
    <definedName name="ццвва" localSheetId="86" hidden="1">{#N/A,#N/A,FALSE,"Лист4"}</definedName>
    <definedName name="ццвва" localSheetId="95" hidden="1">{#N/A,#N/A,FALSE,"Лист4"}</definedName>
    <definedName name="ццвва" localSheetId="96" hidden="1">{#N/A,#N/A,FALSE,"Лист4"}</definedName>
    <definedName name="ццвва" localSheetId="100" hidden="1">{#N/A,#N/A,FALSE,"Лист4"}</definedName>
    <definedName name="ццвва" localSheetId="102" hidden="1">{#N/A,#N/A,FALSE,"Лист4"}</definedName>
    <definedName name="ццвва" localSheetId="103" hidden="1">{#N/A,#N/A,FALSE,"Лист4"}</definedName>
    <definedName name="ццвва" localSheetId="104" hidden="1">{#N/A,#N/A,FALSE,"Лист4"}</definedName>
    <definedName name="ццвва" localSheetId="105" hidden="1">{#N/A,#N/A,FALSE,"Лист4"}</definedName>
    <definedName name="ццвва" localSheetId="18" hidden="1">{#N/A,#N/A,FALSE,"Лист4"}</definedName>
    <definedName name="ццвва" localSheetId="19" hidden="1">{#N/A,#N/A,FALSE,"Лист4"}</definedName>
    <definedName name="ццвва" localSheetId="74" hidden="1">{#N/A,#N/A,FALSE,"Лист4"}</definedName>
    <definedName name="ццвва" hidden="1">{#N/A,#N/A,FALSE,"Лист4"}</definedName>
    <definedName name="ццецц" localSheetId="1" hidden="1">{#N/A,#N/A,FALSE,"Лист4"}</definedName>
    <definedName name="ццецц" localSheetId="35" hidden="1">{#N/A,#N/A,FALSE,"Лист4"}</definedName>
    <definedName name="ццецц" localSheetId="36" hidden="1">{#N/A,#N/A,FALSE,"Лист4"}</definedName>
    <definedName name="ццецц" localSheetId="37" hidden="1">{#N/A,#N/A,FALSE,"Лист4"}</definedName>
    <definedName name="ццецц" localSheetId="38" hidden="1">{#N/A,#N/A,FALSE,"Лист4"}</definedName>
    <definedName name="ццецц" localSheetId="39" hidden="1">{#N/A,#N/A,FALSE,"Лист4"}</definedName>
    <definedName name="ццецц" localSheetId="40" hidden="1">{#N/A,#N/A,FALSE,"Лист4"}</definedName>
    <definedName name="ццецц" localSheetId="41" hidden="1">{#N/A,#N/A,FALSE,"Лист4"}</definedName>
    <definedName name="ццецц" localSheetId="42" hidden="1">{#N/A,#N/A,FALSE,"Лист4"}</definedName>
    <definedName name="ццецц" localSheetId="47" hidden="1">{#N/A,#N/A,FALSE,"Лист4"}</definedName>
    <definedName name="ццецц" localSheetId="53" hidden="1">{#N/A,#N/A,FALSE,"Лист4"}</definedName>
    <definedName name="ццецц" localSheetId="84" hidden="1">{#N/A,#N/A,FALSE,"Лист4"}</definedName>
    <definedName name="ццецц" localSheetId="85" hidden="1">{#N/A,#N/A,FALSE,"Лист4"}</definedName>
    <definedName name="ццецц" localSheetId="76" hidden="1">{#N/A,#N/A,FALSE,"Лист4"}</definedName>
    <definedName name="ццецц" localSheetId="80" hidden="1">{#N/A,#N/A,FALSE,"Лист4"}</definedName>
    <definedName name="ццецц" localSheetId="81" hidden="1">{#N/A,#N/A,FALSE,"Лист4"}</definedName>
    <definedName name="ццецц" localSheetId="82" hidden="1">{#N/A,#N/A,FALSE,"Лист4"}</definedName>
    <definedName name="ццецц" localSheetId="83" hidden="1">{#N/A,#N/A,FALSE,"Лист4"}</definedName>
    <definedName name="ццецц" localSheetId="86" hidden="1">{#N/A,#N/A,FALSE,"Лист4"}</definedName>
    <definedName name="ццецц" localSheetId="95" hidden="1">{#N/A,#N/A,FALSE,"Лист4"}</definedName>
    <definedName name="ццецц" localSheetId="96" hidden="1">{#N/A,#N/A,FALSE,"Лист4"}</definedName>
    <definedName name="ццецц" localSheetId="100" hidden="1">{#N/A,#N/A,FALSE,"Лист4"}</definedName>
    <definedName name="ццецц" localSheetId="102" hidden="1">{#N/A,#N/A,FALSE,"Лист4"}</definedName>
    <definedName name="ццецц" localSheetId="103" hidden="1">{#N/A,#N/A,FALSE,"Лист4"}</definedName>
    <definedName name="ццецц" localSheetId="104" hidden="1">{#N/A,#N/A,FALSE,"Лист4"}</definedName>
    <definedName name="ццецц" localSheetId="105" hidden="1">{#N/A,#N/A,FALSE,"Лист4"}</definedName>
    <definedName name="ццецц" localSheetId="18" hidden="1">{#N/A,#N/A,FALSE,"Лист4"}</definedName>
    <definedName name="ццецц" localSheetId="19" hidden="1">{#N/A,#N/A,FALSE,"Лист4"}</definedName>
    <definedName name="ццецц" localSheetId="74" hidden="1">{#N/A,#N/A,FALSE,"Лист4"}</definedName>
    <definedName name="ццецц" hidden="1">{#N/A,#N/A,FALSE,"Лист4"}</definedName>
    <definedName name="ццеццке" localSheetId="1" hidden="1">{#N/A,#N/A,FALSE,"Лист4"}</definedName>
    <definedName name="ццеццке" localSheetId="35" hidden="1">{#N/A,#N/A,FALSE,"Лист4"}</definedName>
    <definedName name="ццеццке" localSheetId="36" hidden="1">{#N/A,#N/A,FALSE,"Лист4"}</definedName>
    <definedName name="ццеццке" localSheetId="37" hidden="1">{#N/A,#N/A,FALSE,"Лист4"}</definedName>
    <definedName name="ццеццке" localSheetId="38" hidden="1">{#N/A,#N/A,FALSE,"Лист4"}</definedName>
    <definedName name="ццеццке" localSheetId="39" hidden="1">{#N/A,#N/A,FALSE,"Лист4"}</definedName>
    <definedName name="ццеццке" localSheetId="40" hidden="1">{#N/A,#N/A,FALSE,"Лист4"}</definedName>
    <definedName name="ццеццке" localSheetId="41" hidden="1">{#N/A,#N/A,FALSE,"Лист4"}</definedName>
    <definedName name="ццеццке" localSheetId="42" hidden="1">{#N/A,#N/A,FALSE,"Лист4"}</definedName>
    <definedName name="ццеццке" localSheetId="47" hidden="1">{#N/A,#N/A,FALSE,"Лист4"}</definedName>
    <definedName name="ццеццке" localSheetId="53" hidden="1">{#N/A,#N/A,FALSE,"Лист4"}</definedName>
    <definedName name="ццеццке" localSheetId="84" hidden="1">{#N/A,#N/A,FALSE,"Лист4"}</definedName>
    <definedName name="ццеццке" localSheetId="85" hidden="1">{#N/A,#N/A,FALSE,"Лист4"}</definedName>
    <definedName name="ццеццке" localSheetId="76" hidden="1">{#N/A,#N/A,FALSE,"Лист4"}</definedName>
    <definedName name="ццеццке" localSheetId="80" hidden="1">{#N/A,#N/A,FALSE,"Лист4"}</definedName>
    <definedName name="ццеццке" localSheetId="81" hidden="1">{#N/A,#N/A,FALSE,"Лист4"}</definedName>
    <definedName name="ццеццке" localSheetId="82" hidden="1">{#N/A,#N/A,FALSE,"Лист4"}</definedName>
    <definedName name="ццеццке" localSheetId="83" hidden="1">{#N/A,#N/A,FALSE,"Лист4"}</definedName>
    <definedName name="ццеццке" localSheetId="86" hidden="1">{#N/A,#N/A,FALSE,"Лист4"}</definedName>
    <definedName name="ццеццке" localSheetId="95" hidden="1">{#N/A,#N/A,FALSE,"Лист4"}</definedName>
    <definedName name="ццеццке" localSheetId="96" hidden="1">{#N/A,#N/A,FALSE,"Лист4"}</definedName>
    <definedName name="ццеццке" localSheetId="100" hidden="1">{#N/A,#N/A,FALSE,"Лист4"}</definedName>
    <definedName name="ццеццке" localSheetId="102" hidden="1">{#N/A,#N/A,FALSE,"Лист4"}</definedName>
    <definedName name="ццеццке" localSheetId="103" hidden="1">{#N/A,#N/A,FALSE,"Лист4"}</definedName>
    <definedName name="ццеццке" localSheetId="104" hidden="1">{#N/A,#N/A,FALSE,"Лист4"}</definedName>
    <definedName name="ццеццке" localSheetId="105" hidden="1">{#N/A,#N/A,FALSE,"Лист4"}</definedName>
    <definedName name="ццеццке" localSheetId="18" hidden="1">{#N/A,#N/A,FALSE,"Лист4"}</definedName>
    <definedName name="ццеццке" localSheetId="19" hidden="1">{#N/A,#N/A,FALSE,"Лист4"}</definedName>
    <definedName name="ццеццке" localSheetId="74" hidden="1">{#N/A,#N/A,FALSE,"Лист4"}</definedName>
    <definedName name="ццеццке" hidden="1">{#N/A,#N/A,FALSE,"Лист4"}</definedName>
    <definedName name="ццеццкевап" localSheetId="1" hidden="1">{#N/A,#N/A,FALSE,"Лист4"}</definedName>
    <definedName name="ццеццкевап" localSheetId="35" hidden="1">{#N/A,#N/A,FALSE,"Лист4"}</definedName>
    <definedName name="ццеццкевап" localSheetId="36" hidden="1">{#N/A,#N/A,FALSE,"Лист4"}</definedName>
    <definedName name="ццеццкевап" localSheetId="37" hidden="1">{#N/A,#N/A,FALSE,"Лист4"}</definedName>
    <definedName name="ццеццкевап" localSheetId="38" hidden="1">{#N/A,#N/A,FALSE,"Лист4"}</definedName>
    <definedName name="ццеццкевап" localSheetId="39" hidden="1">{#N/A,#N/A,FALSE,"Лист4"}</definedName>
    <definedName name="ццеццкевап" localSheetId="40" hidden="1">{#N/A,#N/A,FALSE,"Лист4"}</definedName>
    <definedName name="ццеццкевап" localSheetId="41" hidden="1">{#N/A,#N/A,FALSE,"Лист4"}</definedName>
    <definedName name="ццеццкевап" localSheetId="42" hidden="1">{#N/A,#N/A,FALSE,"Лист4"}</definedName>
    <definedName name="ццеццкевап" localSheetId="47" hidden="1">{#N/A,#N/A,FALSE,"Лист4"}</definedName>
    <definedName name="ццеццкевап" localSheetId="53" hidden="1">{#N/A,#N/A,FALSE,"Лист4"}</definedName>
    <definedName name="ццеццкевап" localSheetId="84" hidden="1">{#N/A,#N/A,FALSE,"Лист4"}</definedName>
    <definedName name="ццеццкевап" localSheetId="85" hidden="1">{#N/A,#N/A,FALSE,"Лист4"}</definedName>
    <definedName name="ццеццкевап" localSheetId="76" hidden="1">{#N/A,#N/A,FALSE,"Лист4"}</definedName>
    <definedName name="ццеццкевап" localSheetId="80" hidden="1">{#N/A,#N/A,FALSE,"Лист4"}</definedName>
    <definedName name="ццеццкевап" localSheetId="81" hidden="1">{#N/A,#N/A,FALSE,"Лист4"}</definedName>
    <definedName name="ццеццкевап" localSheetId="82" hidden="1">{#N/A,#N/A,FALSE,"Лист4"}</definedName>
    <definedName name="ццеццкевап" localSheetId="83" hidden="1">{#N/A,#N/A,FALSE,"Лист4"}</definedName>
    <definedName name="ццеццкевап" localSheetId="86" hidden="1">{#N/A,#N/A,FALSE,"Лист4"}</definedName>
    <definedName name="ццеццкевап" localSheetId="95" hidden="1">{#N/A,#N/A,FALSE,"Лист4"}</definedName>
    <definedName name="ццеццкевап" localSheetId="96" hidden="1">{#N/A,#N/A,FALSE,"Лист4"}</definedName>
    <definedName name="ццеццкевап" localSheetId="100" hidden="1">{#N/A,#N/A,FALSE,"Лист4"}</definedName>
    <definedName name="ццеццкевап" localSheetId="102" hidden="1">{#N/A,#N/A,FALSE,"Лист4"}</definedName>
    <definedName name="ццеццкевап" localSheetId="103" hidden="1">{#N/A,#N/A,FALSE,"Лист4"}</definedName>
    <definedName name="ццеццкевап" localSheetId="104" hidden="1">{#N/A,#N/A,FALSE,"Лист4"}</definedName>
    <definedName name="ццеццкевап" localSheetId="105" hidden="1">{#N/A,#N/A,FALSE,"Лист4"}</definedName>
    <definedName name="ццеццкевап" localSheetId="18" hidden="1">{#N/A,#N/A,FALSE,"Лист4"}</definedName>
    <definedName name="ццеццкевап" localSheetId="19" hidden="1">{#N/A,#N/A,FALSE,"Лист4"}</definedName>
    <definedName name="ццеццкевап" localSheetId="74" hidden="1">{#N/A,#N/A,FALSE,"Лист4"}</definedName>
    <definedName name="ццеццкевап" hidden="1">{#N/A,#N/A,FALSE,"Лист4"}</definedName>
    <definedName name="ццке" localSheetId="1" hidden="1">{#N/A,#N/A,FALSE,"Лист4"}</definedName>
    <definedName name="ццке" localSheetId="35" hidden="1">{#N/A,#N/A,FALSE,"Лист4"}</definedName>
    <definedName name="ццке" localSheetId="36" hidden="1">{#N/A,#N/A,FALSE,"Лист4"}</definedName>
    <definedName name="ццке" localSheetId="37" hidden="1">{#N/A,#N/A,FALSE,"Лист4"}</definedName>
    <definedName name="ццке" localSheetId="38" hidden="1">{#N/A,#N/A,FALSE,"Лист4"}</definedName>
    <definedName name="ццке" localSheetId="39" hidden="1">{#N/A,#N/A,FALSE,"Лист4"}</definedName>
    <definedName name="ццке" localSheetId="40" hidden="1">{#N/A,#N/A,FALSE,"Лист4"}</definedName>
    <definedName name="ццке" localSheetId="41" hidden="1">{#N/A,#N/A,FALSE,"Лист4"}</definedName>
    <definedName name="ццке" localSheetId="42" hidden="1">{#N/A,#N/A,FALSE,"Лист4"}</definedName>
    <definedName name="ццке" localSheetId="47" hidden="1">{#N/A,#N/A,FALSE,"Лист4"}</definedName>
    <definedName name="ццке" localSheetId="53" hidden="1">{#N/A,#N/A,FALSE,"Лист4"}</definedName>
    <definedName name="ццке" localSheetId="84" hidden="1">{#N/A,#N/A,FALSE,"Лист4"}</definedName>
    <definedName name="ццке" localSheetId="85" hidden="1">{#N/A,#N/A,FALSE,"Лист4"}</definedName>
    <definedName name="ццке" localSheetId="76" hidden="1">{#N/A,#N/A,FALSE,"Лист4"}</definedName>
    <definedName name="ццке" localSheetId="80" hidden="1">{#N/A,#N/A,FALSE,"Лист4"}</definedName>
    <definedName name="ццке" localSheetId="81" hidden="1">{#N/A,#N/A,FALSE,"Лист4"}</definedName>
    <definedName name="ццке" localSheetId="82" hidden="1">{#N/A,#N/A,FALSE,"Лист4"}</definedName>
    <definedName name="ццке" localSheetId="83" hidden="1">{#N/A,#N/A,FALSE,"Лист4"}</definedName>
    <definedName name="ццке" localSheetId="86" hidden="1">{#N/A,#N/A,FALSE,"Лист4"}</definedName>
    <definedName name="ццке" localSheetId="95" hidden="1">{#N/A,#N/A,FALSE,"Лист4"}</definedName>
    <definedName name="ццке" localSheetId="96" hidden="1">{#N/A,#N/A,FALSE,"Лист4"}</definedName>
    <definedName name="ццке" localSheetId="100" hidden="1">{#N/A,#N/A,FALSE,"Лист4"}</definedName>
    <definedName name="ццке" localSheetId="102" hidden="1">{#N/A,#N/A,FALSE,"Лист4"}</definedName>
    <definedName name="ццке" localSheetId="103" hidden="1">{#N/A,#N/A,FALSE,"Лист4"}</definedName>
    <definedName name="ццке" localSheetId="104" hidden="1">{#N/A,#N/A,FALSE,"Лист4"}</definedName>
    <definedName name="ццке" localSheetId="105" hidden="1">{#N/A,#N/A,FALSE,"Лист4"}</definedName>
    <definedName name="ццке" localSheetId="18" hidden="1">{#N/A,#N/A,FALSE,"Лист4"}</definedName>
    <definedName name="ццке" localSheetId="19" hidden="1">{#N/A,#N/A,FALSE,"Лист4"}</definedName>
    <definedName name="ццке" localSheetId="74" hidden="1">{#N/A,#N/A,FALSE,"Лист4"}</definedName>
    <definedName name="ццке" hidden="1">{#N/A,#N/A,FALSE,"Лист4"}</definedName>
    <definedName name="ццук" localSheetId="1" hidden="1">{#N/A,#N/A,FALSE,"Лист4"}</definedName>
    <definedName name="ццук" localSheetId="35" hidden="1">{#N/A,#N/A,FALSE,"Лист4"}</definedName>
    <definedName name="ццук" localSheetId="36" hidden="1">{#N/A,#N/A,FALSE,"Лист4"}</definedName>
    <definedName name="ццук" localSheetId="37" hidden="1">{#N/A,#N/A,FALSE,"Лист4"}</definedName>
    <definedName name="ццук" localSheetId="38" hidden="1">{#N/A,#N/A,FALSE,"Лист4"}</definedName>
    <definedName name="ццук" localSheetId="39" hidden="1">{#N/A,#N/A,FALSE,"Лист4"}</definedName>
    <definedName name="ццук" localSheetId="40" hidden="1">{#N/A,#N/A,FALSE,"Лист4"}</definedName>
    <definedName name="ццук" localSheetId="41" hidden="1">{#N/A,#N/A,FALSE,"Лист4"}</definedName>
    <definedName name="ццук" localSheetId="42" hidden="1">{#N/A,#N/A,FALSE,"Лист4"}</definedName>
    <definedName name="ццук" localSheetId="47" hidden="1">{#N/A,#N/A,FALSE,"Лист4"}</definedName>
    <definedName name="ццук" localSheetId="53" hidden="1">{#N/A,#N/A,FALSE,"Лист4"}</definedName>
    <definedName name="ццук" localSheetId="84" hidden="1">{#N/A,#N/A,FALSE,"Лист4"}</definedName>
    <definedName name="ццук" localSheetId="85" hidden="1">{#N/A,#N/A,FALSE,"Лист4"}</definedName>
    <definedName name="ццук" localSheetId="76" hidden="1">{#N/A,#N/A,FALSE,"Лист4"}</definedName>
    <definedName name="ццук" localSheetId="80" hidden="1">{#N/A,#N/A,FALSE,"Лист4"}</definedName>
    <definedName name="ццук" localSheetId="81" hidden="1">{#N/A,#N/A,FALSE,"Лист4"}</definedName>
    <definedName name="ццук" localSheetId="82" hidden="1">{#N/A,#N/A,FALSE,"Лист4"}</definedName>
    <definedName name="ццук" localSheetId="83" hidden="1">{#N/A,#N/A,FALSE,"Лист4"}</definedName>
    <definedName name="ццук" localSheetId="86" hidden="1">{#N/A,#N/A,FALSE,"Лист4"}</definedName>
    <definedName name="ццук" localSheetId="95" hidden="1">{#N/A,#N/A,FALSE,"Лист4"}</definedName>
    <definedName name="ццук" localSheetId="96" hidden="1">{#N/A,#N/A,FALSE,"Лист4"}</definedName>
    <definedName name="ццук" localSheetId="100" hidden="1">{#N/A,#N/A,FALSE,"Лист4"}</definedName>
    <definedName name="ццук" localSheetId="102" hidden="1">{#N/A,#N/A,FALSE,"Лист4"}</definedName>
    <definedName name="ццук" localSheetId="103" hidden="1">{#N/A,#N/A,FALSE,"Лист4"}</definedName>
    <definedName name="ццук" localSheetId="104" hidden="1">{#N/A,#N/A,FALSE,"Лист4"}</definedName>
    <definedName name="ццук" localSheetId="105" hidden="1">{#N/A,#N/A,FALSE,"Лист4"}</definedName>
    <definedName name="ццук" localSheetId="18" hidden="1">{#N/A,#N/A,FALSE,"Лист4"}</definedName>
    <definedName name="ццук" localSheetId="19" hidden="1">{#N/A,#N/A,FALSE,"Лист4"}</definedName>
    <definedName name="ццук" localSheetId="74" hidden="1">{#N/A,#N/A,FALSE,"Лист4"}</definedName>
    <definedName name="ццук" hidden="1">{#N/A,#N/A,FALSE,"Лист4"}</definedName>
    <definedName name="цццецц" localSheetId="1" hidden="1">{#N/A,#N/A,FALSE,"Лист4"}</definedName>
    <definedName name="цццецц" localSheetId="35" hidden="1">{#N/A,#N/A,FALSE,"Лист4"}</definedName>
    <definedName name="цццецц" localSheetId="36" hidden="1">{#N/A,#N/A,FALSE,"Лист4"}</definedName>
    <definedName name="цццецц" localSheetId="37" hidden="1">{#N/A,#N/A,FALSE,"Лист4"}</definedName>
    <definedName name="цццецц" localSheetId="38" hidden="1">{#N/A,#N/A,FALSE,"Лист4"}</definedName>
    <definedName name="цццецц" localSheetId="39" hidden="1">{#N/A,#N/A,FALSE,"Лист4"}</definedName>
    <definedName name="цццецц" localSheetId="40" hidden="1">{#N/A,#N/A,FALSE,"Лист4"}</definedName>
    <definedName name="цццецц" localSheetId="41" hidden="1">{#N/A,#N/A,FALSE,"Лист4"}</definedName>
    <definedName name="цццецц" localSheetId="42" hidden="1">{#N/A,#N/A,FALSE,"Лист4"}</definedName>
    <definedName name="цццецц" localSheetId="47" hidden="1">{#N/A,#N/A,FALSE,"Лист4"}</definedName>
    <definedName name="цццецц" localSheetId="53" hidden="1">{#N/A,#N/A,FALSE,"Лист4"}</definedName>
    <definedName name="цццецц" localSheetId="84" hidden="1">{#N/A,#N/A,FALSE,"Лист4"}</definedName>
    <definedName name="цццецц" localSheetId="85" hidden="1">{#N/A,#N/A,FALSE,"Лист4"}</definedName>
    <definedName name="цццецц" localSheetId="76" hidden="1">{#N/A,#N/A,FALSE,"Лист4"}</definedName>
    <definedName name="цццецц" localSheetId="80" hidden="1">{#N/A,#N/A,FALSE,"Лист4"}</definedName>
    <definedName name="цццецц" localSheetId="81" hidden="1">{#N/A,#N/A,FALSE,"Лист4"}</definedName>
    <definedName name="цццецц" localSheetId="82" hidden="1">{#N/A,#N/A,FALSE,"Лист4"}</definedName>
    <definedName name="цццецц" localSheetId="83" hidden="1">{#N/A,#N/A,FALSE,"Лист4"}</definedName>
    <definedName name="цццецц" localSheetId="86" hidden="1">{#N/A,#N/A,FALSE,"Лист4"}</definedName>
    <definedName name="цццецц" localSheetId="95" hidden="1">{#N/A,#N/A,FALSE,"Лист4"}</definedName>
    <definedName name="цццецц" localSheetId="96" hidden="1">{#N/A,#N/A,FALSE,"Лист4"}</definedName>
    <definedName name="цццецц" localSheetId="100" hidden="1">{#N/A,#N/A,FALSE,"Лист4"}</definedName>
    <definedName name="цццецц" localSheetId="102" hidden="1">{#N/A,#N/A,FALSE,"Лист4"}</definedName>
    <definedName name="цццецц" localSheetId="103" hidden="1">{#N/A,#N/A,FALSE,"Лист4"}</definedName>
    <definedName name="цццецц" localSheetId="104" hidden="1">{#N/A,#N/A,FALSE,"Лист4"}</definedName>
    <definedName name="цццецц" localSheetId="105" hidden="1">{#N/A,#N/A,FALSE,"Лист4"}</definedName>
    <definedName name="цццецц" localSheetId="18" hidden="1">{#N/A,#N/A,FALSE,"Лист4"}</definedName>
    <definedName name="цццецц" localSheetId="19" hidden="1">{#N/A,#N/A,FALSE,"Лист4"}</definedName>
    <definedName name="цццецц" localSheetId="74" hidden="1">{#N/A,#N/A,FALSE,"Лист4"}</definedName>
    <definedName name="цццецц" hidden="1">{#N/A,#N/A,FALSE,"Лист4"}</definedName>
    <definedName name="цццкеец" localSheetId="1" hidden="1">{#N/A,#N/A,FALSE,"Лист4"}</definedName>
    <definedName name="цццкеец" localSheetId="35" hidden="1">{#N/A,#N/A,FALSE,"Лист4"}</definedName>
    <definedName name="цццкеец" localSheetId="36" hidden="1">{#N/A,#N/A,FALSE,"Лист4"}</definedName>
    <definedName name="цццкеец" localSheetId="37" hidden="1">{#N/A,#N/A,FALSE,"Лист4"}</definedName>
    <definedName name="цццкеец" localSheetId="38" hidden="1">{#N/A,#N/A,FALSE,"Лист4"}</definedName>
    <definedName name="цццкеец" localSheetId="39" hidden="1">{#N/A,#N/A,FALSE,"Лист4"}</definedName>
    <definedName name="цццкеец" localSheetId="40" hidden="1">{#N/A,#N/A,FALSE,"Лист4"}</definedName>
    <definedName name="цццкеец" localSheetId="41" hidden="1">{#N/A,#N/A,FALSE,"Лист4"}</definedName>
    <definedName name="цццкеец" localSheetId="42" hidden="1">{#N/A,#N/A,FALSE,"Лист4"}</definedName>
    <definedName name="цццкеец" localSheetId="47" hidden="1">{#N/A,#N/A,FALSE,"Лист4"}</definedName>
    <definedName name="цццкеец" localSheetId="53" hidden="1">{#N/A,#N/A,FALSE,"Лист4"}</definedName>
    <definedName name="цццкеец" localSheetId="84" hidden="1">{#N/A,#N/A,FALSE,"Лист4"}</definedName>
    <definedName name="цццкеец" localSheetId="85" hidden="1">{#N/A,#N/A,FALSE,"Лист4"}</definedName>
    <definedName name="цццкеец" localSheetId="76" hidden="1">{#N/A,#N/A,FALSE,"Лист4"}</definedName>
    <definedName name="цццкеец" localSheetId="80" hidden="1">{#N/A,#N/A,FALSE,"Лист4"}</definedName>
    <definedName name="цццкеец" localSheetId="81" hidden="1">{#N/A,#N/A,FALSE,"Лист4"}</definedName>
    <definedName name="цццкеец" localSheetId="82" hidden="1">{#N/A,#N/A,FALSE,"Лист4"}</definedName>
    <definedName name="цццкеец" localSheetId="83" hidden="1">{#N/A,#N/A,FALSE,"Лист4"}</definedName>
    <definedName name="цццкеец" localSheetId="86" hidden="1">{#N/A,#N/A,FALSE,"Лист4"}</definedName>
    <definedName name="цццкеец" localSheetId="95" hidden="1">{#N/A,#N/A,FALSE,"Лист4"}</definedName>
    <definedName name="цццкеец" localSheetId="96" hidden="1">{#N/A,#N/A,FALSE,"Лист4"}</definedName>
    <definedName name="цццкеец" localSheetId="100" hidden="1">{#N/A,#N/A,FALSE,"Лист4"}</definedName>
    <definedName name="цццкеец" localSheetId="102" hidden="1">{#N/A,#N/A,FALSE,"Лист4"}</definedName>
    <definedName name="цццкеец" localSheetId="103" hidden="1">{#N/A,#N/A,FALSE,"Лист4"}</definedName>
    <definedName name="цццкеец" localSheetId="104" hidden="1">{#N/A,#N/A,FALSE,"Лист4"}</definedName>
    <definedName name="цццкеец" localSheetId="105" hidden="1">{#N/A,#N/A,FALSE,"Лист4"}</definedName>
    <definedName name="цццкеец" localSheetId="18" hidden="1">{#N/A,#N/A,FALSE,"Лист4"}</definedName>
    <definedName name="цццкеец" localSheetId="19" hidden="1">{#N/A,#N/A,FALSE,"Лист4"}</definedName>
    <definedName name="цццкеец" localSheetId="74" hidden="1">{#N/A,#N/A,FALSE,"Лист4"}</definedName>
    <definedName name="цццкеец" hidden="1">{#N/A,#N/A,FALSE,"Лист4"}</definedName>
    <definedName name="цццц" localSheetId="1" hidden="1">{#N/A,#N/A,FALSE,"Лист4"}</definedName>
    <definedName name="цццц" localSheetId="35" hidden="1">{#N/A,#N/A,FALSE,"Лист4"}</definedName>
    <definedName name="цццц" localSheetId="36" hidden="1">{#N/A,#N/A,FALSE,"Лист4"}</definedName>
    <definedName name="цццц" localSheetId="37" hidden="1">{#N/A,#N/A,FALSE,"Лист4"}</definedName>
    <definedName name="цццц" localSheetId="38" hidden="1">{#N/A,#N/A,FALSE,"Лист4"}</definedName>
    <definedName name="цццц" localSheetId="39" hidden="1">{#N/A,#N/A,FALSE,"Лист4"}</definedName>
    <definedName name="цццц" localSheetId="40" hidden="1">{#N/A,#N/A,FALSE,"Лист4"}</definedName>
    <definedName name="цццц" localSheetId="41" hidden="1">{#N/A,#N/A,FALSE,"Лист4"}</definedName>
    <definedName name="цццц" localSheetId="42" hidden="1">{#N/A,#N/A,FALSE,"Лист4"}</definedName>
    <definedName name="цццц" localSheetId="47" hidden="1">{#N/A,#N/A,FALSE,"Лист4"}</definedName>
    <definedName name="цццц" localSheetId="53" hidden="1">{#N/A,#N/A,FALSE,"Лист4"}</definedName>
    <definedName name="цццц" localSheetId="84" hidden="1">{#N/A,#N/A,FALSE,"Лист4"}</definedName>
    <definedName name="цццц" localSheetId="85" hidden="1">{#N/A,#N/A,FALSE,"Лист4"}</definedName>
    <definedName name="цццц" localSheetId="76" hidden="1">{#N/A,#N/A,FALSE,"Лист4"}</definedName>
    <definedName name="цццц" localSheetId="80" hidden="1">{#N/A,#N/A,FALSE,"Лист4"}</definedName>
    <definedName name="цццц" localSheetId="81" hidden="1">{#N/A,#N/A,FALSE,"Лист4"}</definedName>
    <definedName name="цццц" localSheetId="82" hidden="1">{#N/A,#N/A,FALSE,"Лист4"}</definedName>
    <definedName name="цццц" localSheetId="83" hidden="1">{#N/A,#N/A,FALSE,"Лист4"}</definedName>
    <definedName name="цццц" localSheetId="86" hidden="1">{#N/A,#N/A,FALSE,"Лист4"}</definedName>
    <definedName name="цццц" localSheetId="95" hidden="1">{#N/A,#N/A,FALSE,"Лист4"}</definedName>
    <definedName name="цццц" localSheetId="96" hidden="1">{#N/A,#N/A,FALSE,"Лист4"}</definedName>
    <definedName name="цццц" localSheetId="100" hidden="1">{#N/A,#N/A,FALSE,"Лист4"}</definedName>
    <definedName name="цццц" localSheetId="102" hidden="1">{#N/A,#N/A,FALSE,"Лист4"}</definedName>
    <definedName name="цццц" localSheetId="103" hidden="1">{#N/A,#N/A,FALSE,"Лист4"}</definedName>
    <definedName name="цццц" localSheetId="104" hidden="1">{#N/A,#N/A,FALSE,"Лист4"}</definedName>
    <definedName name="цццц" localSheetId="105" hidden="1">{#N/A,#N/A,FALSE,"Лист4"}</definedName>
    <definedName name="цццц" localSheetId="18" hidden="1">{#N/A,#N/A,FALSE,"Лист4"}</definedName>
    <definedName name="цццц" localSheetId="19" hidden="1">{#N/A,#N/A,FALSE,"Лист4"}</definedName>
    <definedName name="цццц" localSheetId="74" hidden="1">{#N/A,#N/A,FALSE,"Лист4"}</definedName>
    <definedName name="цццц" hidden="1">{#N/A,#N/A,FALSE,"Лист4"}</definedName>
    <definedName name="ццццкц" localSheetId="1" hidden="1">{#N/A,#N/A,FALSE,"Лист4"}</definedName>
    <definedName name="ццццкц" localSheetId="35" hidden="1">{#N/A,#N/A,FALSE,"Лист4"}</definedName>
    <definedName name="ццццкц" localSheetId="36" hidden="1">{#N/A,#N/A,FALSE,"Лист4"}</definedName>
    <definedName name="ццццкц" localSheetId="37" hidden="1">{#N/A,#N/A,FALSE,"Лист4"}</definedName>
    <definedName name="ццццкц" localSheetId="38" hidden="1">{#N/A,#N/A,FALSE,"Лист4"}</definedName>
    <definedName name="ццццкц" localSheetId="39" hidden="1">{#N/A,#N/A,FALSE,"Лист4"}</definedName>
    <definedName name="ццццкц" localSheetId="40" hidden="1">{#N/A,#N/A,FALSE,"Лист4"}</definedName>
    <definedName name="ццццкц" localSheetId="41" hidden="1">{#N/A,#N/A,FALSE,"Лист4"}</definedName>
    <definedName name="ццццкц" localSheetId="42" hidden="1">{#N/A,#N/A,FALSE,"Лист4"}</definedName>
    <definedName name="ццццкц" localSheetId="47" hidden="1">{#N/A,#N/A,FALSE,"Лист4"}</definedName>
    <definedName name="ццццкц" localSheetId="53" hidden="1">{#N/A,#N/A,FALSE,"Лист4"}</definedName>
    <definedName name="ццццкц" localSheetId="84" hidden="1">{#N/A,#N/A,FALSE,"Лист4"}</definedName>
    <definedName name="ццццкц" localSheetId="85" hidden="1">{#N/A,#N/A,FALSE,"Лист4"}</definedName>
    <definedName name="ццццкц" localSheetId="76" hidden="1">{#N/A,#N/A,FALSE,"Лист4"}</definedName>
    <definedName name="ццццкц" localSheetId="80" hidden="1">{#N/A,#N/A,FALSE,"Лист4"}</definedName>
    <definedName name="ццццкц" localSheetId="81" hidden="1">{#N/A,#N/A,FALSE,"Лист4"}</definedName>
    <definedName name="ццццкц" localSheetId="82" hidden="1">{#N/A,#N/A,FALSE,"Лист4"}</definedName>
    <definedName name="ццццкц" localSheetId="83" hidden="1">{#N/A,#N/A,FALSE,"Лист4"}</definedName>
    <definedName name="ццццкц" localSheetId="86" hidden="1">{#N/A,#N/A,FALSE,"Лист4"}</definedName>
    <definedName name="ццццкц" localSheetId="95" hidden="1">{#N/A,#N/A,FALSE,"Лист4"}</definedName>
    <definedName name="ццццкц" localSheetId="96" hidden="1">{#N/A,#N/A,FALSE,"Лист4"}</definedName>
    <definedName name="ццццкц" localSheetId="100" hidden="1">{#N/A,#N/A,FALSE,"Лист4"}</definedName>
    <definedName name="ццццкц" localSheetId="102" hidden="1">{#N/A,#N/A,FALSE,"Лист4"}</definedName>
    <definedName name="ццццкц" localSheetId="103" hidden="1">{#N/A,#N/A,FALSE,"Лист4"}</definedName>
    <definedName name="ццццкц" localSheetId="104" hidden="1">{#N/A,#N/A,FALSE,"Лист4"}</definedName>
    <definedName name="ццццкц" localSheetId="105" hidden="1">{#N/A,#N/A,FALSE,"Лист4"}</definedName>
    <definedName name="ццццкц" localSheetId="18" hidden="1">{#N/A,#N/A,FALSE,"Лист4"}</definedName>
    <definedName name="ццццкц" localSheetId="19" hidden="1">{#N/A,#N/A,FALSE,"Лист4"}</definedName>
    <definedName name="ццццкц" localSheetId="74" hidden="1">{#N/A,#N/A,FALSE,"Лист4"}</definedName>
    <definedName name="ццццкц" hidden="1">{#N/A,#N/A,FALSE,"Лист4"}</definedName>
    <definedName name="ццццц" localSheetId="1" hidden="1">{#N/A,#N/A,FALSE,"Лист4"}</definedName>
    <definedName name="ццццц" localSheetId="35" hidden="1">{#N/A,#N/A,FALSE,"Лист4"}</definedName>
    <definedName name="ццццц" localSheetId="36" hidden="1">{#N/A,#N/A,FALSE,"Лист4"}</definedName>
    <definedName name="ццццц" localSheetId="37" hidden="1">{#N/A,#N/A,FALSE,"Лист4"}</definedName>
    <definedName name="ццццц" localSheetId="38" hidden="1">{#N/A,#N/A,FALSE,"Лист4"}</definedName>
    <definedName name="ццццц" localSheetId="39" hidden="1">{#N/A,#N/A,FALSE,"Лист4"}</definedName>
    <definedName name="ццццц" localSheetId="40" hidden="1">{#N/A,#N/A,FALSE,"Лист4"}</definedName>
    <definedName name="ццццц" localSheetId="41" hidden="1">{#N/A,#N/A,FALSE,"Лист4"}</definedName>
    <definedName name="ццццц" localSheetId="42" hidden="1">{#N/A,#N/A,FALSE,"Лист4"}</definedName>
    <definedName name="ццццц" localSheetId="47" hidden="1">{#N/A,#N/A,FALSE,"Лист4"}</definedName>
    <definedName name="ццццц" localSheetId="53" hidden="1">{#N/A,#N/A,FALSE,"Лист4"}</definedName>
    <definedName name="ццццц" localSheetId="84" hidden="1">{#N/A,#N/A,FALSE,"Лист4"}</definedName>
    <definedName name="ццццц" localSheetId="85" hidden="1">{#N/A,#N/A,FALSE,"Лист4"}</definedName>
    <definedName name="ццццц" localSheetId="76" hidden="1">{#N/A,#N/A,FALSE,"Лист4"}</definedName>
    <definedName name="ццццц" localSheetId="80" hidden="1">{#N/A,#N/A,FALSE,"Лист4"}</definedName>
    <definedName name="ццццц" localSheetId="81" hidden="1">{#N/A,#N/A,FALSE,"Лист4"}</definedName>
    <definedName name="ццццц" localSheetId="82" hidden="1">{#N/A,#N/A,FALSE,"Лист4"}</definedName>
    <definedName name="ццццц" localSheetId="83" hidden="1">{#N/A,#N/A,FALSE,"Лист4"}</definedName>
    <definedName name="ццццц" localSheetId="86" hidden="1">{#N/A,#N/A,FALSE,"Лист4"}</definedName>
    <definedName name="ццццц" localSheetId="95" hidden="1">{#N/A,#N/A,FALSE,"Лист4"}</definedName>
    <definedName name="ццццц" localSheetId="96" hidden="1">{#N/A,#N/A,FALSE,"Лист4"}</definedName>
    <definedName name="ццццц" localSheetId="100" hidden="1">{#N/A,#N/A,FALSE,"Лист4"}</definedName>
    <definedName name="ццццц" localSheetId="102" hidden="1">{#N/A,#N/A,FALSE,"Лист4"}</definedName>
    <definedName name="ццццц" localSheetId="103" hidden="1">{#N/A,#N/A,FALSE,"Лист4"}</definedName>
    <definedName name="ццццц" localSheetId="104" hidden="1">{#N/A,#N/A,FALSE,"Лист4"}</definedName>
    <definedName name="ццццц" localSheetId="105" hidden="1">{#N/A,#N/A,FALSE,"Лист4"}</definedName>
    <definedName name="ццццц" localSheetId="18" hidden="1">{#N/A,#N/A,FALSE,"Лист4"}</definedName>
    <definedName name="ццццц" localSheetId="19" hidden="1">{#N/A,#N/A,FALSE,"Лист4"}</definedName>
    <definedName name="ццццц" localSheetId="74" hidden="1">{#N/A,#N/A,FALSE,"Лист4"}</definedName>
    <definedName name="ццццц" hidden="1">{#N/A,#N/A,FALSE,"Лист4"}</definedName>
    <definedName name="цццццц" localSheetId="1" hidden="1">{#N/A,#N/A,FALSE,"Лист4"}</definedName>
    <definedName name="цццццц" localSheetId="35" hidden="1">{#N/A,#N/A,FALSE,"Лист4"}</definedName>
    <definedName name="цццццц" localSheetId="36" hidden="1">{#N/A,#N/A,FALSE,"Лист4"}</definedName>
    <definedName name="цццццц" localSheetId="37" hidden="1">{#N/A,#N/A,FALSE,"Лист4"}</definedName>
    <definedName name="цццццц" localSheetId="38" hidden="1">{#N/A,#N/A,FALSE,"Лист4"}</definedName>
    <definedName name="цццццц" localSheetId="39" hidden="1">{#N/A,#N/A,FALSE,"Лист4"}</definedName>
    <definedName name="цццццц" localSheetId="40" hidden="1">{#N/A,#N/A,FALSE,"Лист4"}</definedName>
    <definedName name="цццццц" localSheetId="41" hidden="1">{#N/A,#N/A,FALSE,"Лист4"}</definedName>
    <definedName name="цццццц" localSheetId="42" hidden="1">{#N/A,#N/A,FALSE,"Лист4"}</definedName>
    <definedName name="цццццц" localSheetId="47" hidden="1">{#N/A,#N/A,FALSE,"Лист4"}</definedName>
    <definedName name="цццццц" localSheetId="53" hidden="1">{#N/A,#N/A,FALSE,"Лист4"}</definedName>
    <definedName name="цццццц" localSheetId="84" hidden="1">{#N/A,#N/A,FALSE,"Лист4"}</definedName>
    <definedName name="цццццц" localSheetId="85" hidden="1">{#N/A,#N/A,FALSE,"Лист4"}</definedName>
    <definedName name="цццццц" localSheetId="76" hidden="1">{#N/A,#N/A,FALSE,"Лист4"}</definedName>
    <definedName name="цццццц" localSheetId="80" hidden="1">{#N/A,#N/A,FALSE,"Лист4"}</definedName>
    <definedName name="цццццц" localSheetId="81" hidden="1">{#N/A,#N/A,FALSE,"Лист4"}</definedName>
    <definedName name="цццццц" localSheetId="82" hidden="1">{#N/A,#N/A,FALSE,"Лист4"}</definedName>
    <definedName name="цццццц" localSheetId="83" hidden="1">{#N/A,#N/A,FALSE,"Лист4"}</definedName>
    <definedName name="цццццц" localSheetId="86" hidden="1">{#N/A,#N/A,FALSE,"Лист4"}</definedName>
    <definedName name="цццццц" localSheetId="95" hidden="1">{#N/A,#N/A,FALSE,"Лист4"}</definedName>
    <definedName name="цццццц" localSheetId="96" hidden="1">{#N/A,#N/A,FALSE,"Лист4"}</definedName>
    <definedName name="цццццц" localSheetId="100" hidden="1">{#N/A,#N/A,FALSE,"Лист4"}</definedName>
    <definedName name="цццццц" localSheetId="102" hidden="1">{#N/A,#N/A,FALSE,"Лист4"}</definedName>
    <definedName name="цццццц" localSheetId="103" hidden="1">{#N/A,#N/A,FALSE,"Лист4"}</definedName>
    <definedName name="цццццц" localSheetId="104" hidden="1">{#N/A,#N/A,FALSE,"Лист4"}</definedName>
    <definedName name="цццццц" localSheetId="105" hidden="1">{#N/A,#N/A,FALSE,"Лист4"}</definedName>
    <definedName name="цццццц" localSheetId="18" hidden="1">{#N/A,#N/A,FALSE,"Лист4"}</definedName>
    <definedName name="цццццц" localSheetId="19" hidden="1">{#N/A,#N/A,FALSE,"Лист4"}</definedName>
    <definedName name="цццццц" localSheetId="74" hidden="1">{#N/A,#N/A,FALSE,"Лист4"}</definedName>
    <definedName name="цццццц" hidden="1">{#N/A,#N/A,FALSE,"Лист4"}</definedName>
    <definedName name="чву" localSheetId="1" hidden="1">{#N/A,#N/A,FALSE,"Лист4"}</definedName>
    <definedName name="чву" localSheetId="35" hidden="1">{#N/A,#N/A,FALSE,"Лист4"}</definedName>
    <definedName name="чву" localSheetId="36" hidden="1">{#N/A,#N/A,FALSE,"Лист4"}</definedName>
    <definedName name="чву" localSheetId="37" hidden="1">{#N/A,#N/A,FALSE,"Лист4"}</definedName>
    <definedName name="чву" localSheetId="38" hidden="1">{#N/A,#N/A,FALSE,"Лист4"}</definedName>
    <definedName name="чву" localSheetId="39" hidden="1">{#N/A,#N/A,FALSE,"Лист4"}</definedName>
    <definedName name="чву" localSheetId="40" hidden="1">{#N/A,#N/A,FALSE,"Лист4"}</definedName>
    <definedName name="чву" localSheetId="41" hidden="1">{#N/A,#N/A,FALSE,"Лист4"}</definedName>
    <definedName name="чву" localSheetId="42" hidden="1">{#N/A,#N/A,FALSE,"Лист4"}</definedName>
    <definedName name="чву" localSheetId="47" hidden="1">{#N/A,#N/A,FALSE,"Лист4"}</definedName>
    <definedName name="чву" localSheetId="53" hidden="1">{#N/A,#N/A,FALSE,"Лист4"}</definedName>
    <definedName name="чву" localSheetId="84" hidden="1">{#N/A,#N/A,FALSE,"Лист4"}</definedName>
    <definedName name="чву" localSheetId="85" hidden="1">{#N/A,#N/A,FALSE,"Лист4"}</definedName>
    <definedName name="чву" localSheetId="76" hidden="1">{#N/A,#N/A,FALSE,"Лист4"}</definedName>
    <definedName name="чву" localSheetId="80" hidden="1">{#N/A,#N/A,FALSE,"Лист4"}</definedName>
    <definedName name="чву" localSheetId="81" hidden="1">{#N/A,#N/A,FALSE,"Лист4"}</definedName>
    <definedName name="чву" localSheetId="82" hidden="1">{#N/A,#N/A,FALSE,"Лист4"}</definedName>
    <definedName name="чву" localSheetId="83" hidden="1">{#N/A,#N/A,FALSE,"Лист4"}</definedName>
    <definedName name="чву" localSheetId="86" hidden="1">{#N/A,#N/A,FALSE,"Лист4"}</definedName>
    <definedName name="чву" localSheetId="95" hidden="1">{#N/A,#N/A,FALSE,"Лист4"}</definedName>
    <definedName name="чву" localSheetId="96" hidden="1">{#N/A,#N/A,FALSE,"Лист4"}</definedName>
    <definedName name="чву" localSheetId="100" hidden="1">{#N/A,#N/A,FALSE,"Лист4"}</definedName>
    <definedName name="чву" localSheetId="102" hidden="1">{#N/A,#N/A,FALSE,"Лист4"}</definedName>
    <definedName name="чву" localSheetId="103" hidden="1">{#N/A,#N/A,FALSE,"Лист4"}</definedName>
    <definedName name="чву" localSheetId="104" hidden="1">{#N/A,#N/A,FALSE,"Лист4"}</definedName>
    <definedName name="чву" localSheetId="105" hidden="1">{#N/A,#N/A,FALSE,"Лист4"}</definedName>
    <definedName name="чву" localSheetId="18" hidden="1">{#N/A,#N/A,FALSE,"Лист4"}</definedName>
    <definedName name="чву" localSheetId="19" hidden="1">{#N/A,#N/A,FALSE,"Лист4"}</definedName>
    <definedName name="чву" localSheetId="74" hidden="1">{#N/A,#N/A,FALSE,"Лист4"}</definedName>
    <definedName name="чву" hidden="1">{#N/A,#N/A,FALSE,"Лист4"}</definedName>
    <definedName name="черв" localSheetId="1" hidden="1">{#N/A,#N/A,FALSE,"т02бд"}</definedName>
    <definedName name="черв" localSheetId="35" hidden="1">{#N/A,#N/A,FALSE,"т02бд"}</definedName>
    <definedName name="черв" localSheetId="36" hidden="1">{#N/A,#N/A,FALSE,"т02бд"}</definedName>
    <definedName name="черв" localSheetId="37" hidden="1">{#N/A,#N/A,FALSE,"т02бд"}</definedName>
    <definedName name="черв" localSheetId="38" hidden="1">{#N/A,#N/A,FALSE,"т02бд"}</definedName>
    <definedName name="черв" localSheetId="39" hidden="1">{#N/A,#N/A,FALSE,"т02бд"}</definedName>
    <definedName name="черв" localSheetId="40" hidden="1">{#N/A,#N/A,FALSE,"т02бд"}</definedName>
    <definedName name="черв" localSheetId="41" hidden="1">{#N/A,#N/A,FALSE,"т02бд"}</definedName>
    <definedName name="черв" localSheetId="42" hidden="1">{#N/A,#N/A,FALSE,"т02бд"}</definedName>
    <definedName name="черв" localSheetId="47" hidden="1">{#N/A,#N/A,FALSE,"т02бд"}</definedName>
    <definedName name="черв" localSheetId="53" hidden="1">{#N/A,#N/A,FALSE,"т02бд"}</definedName>
    <definedName name="черв" localSheetId="84" hidden="1">{#N/A,#N/A,FALSE,"т02бд"}</definedName>
    <definedName name="черв" localSheetId="85" hidden="1">{#N/A,#N/A,FALSE,"т02бд"}</definedName>
    <definedName name="черв" localSheetId="76" hidden="1">{#N/A,#N/A,FALSE,"т02бд"}</definedName>
    <definedName name="черв" localSheetId="80" hidden="1">{#N/A,#N/A,FALSE,"т02бд"}</definedName>
    <definedName name="черв" localSheetId="81" hidden="1">{#N/A,#N/A,FALSE,"т02бд"}</definedName>
    <definedName name="черв" localSheetId="82" hidden="1">{#N/A,#N/A,FALSE,"т02бд"}</definedName>
    <definedName name="черв" localSheetId="83" hidden="1">{#N/A,#N/A,FALSE,"т02бд"}</definedName>
    <definedName name="черв" localSheetId="86" hidden="1">{#N/A,#N/A,FALSE,"т02бд"}</definedName>
    <definedName name="черв" localSheetId="95" hidden="1">{#N/A,#N/A,FALSE,"т02бд"}</definedName>
    <definedName name="черв" localSheetId="96" hidden="1">{#N/A,#N/A,FALSE,"т02бд"}</definedName>
    <definedName name="черв" localSheetId="100" hidden="1">{#N/A,#N/A,FALSE,"т02бд"}</definedName>
    <definedName name="черв" localSheetId="102" hidden="1">{#N/A,#N/A,FALSE,"т02бд"}</definedName>
    <definedName name="черв" localSheetId="103" hidden="1">{#N/A,#N/A,FALSE,"т02бд"}</definedName>
    <definedName name="черв" localSheetId="104" hidden="1">{#N/A,#N/A,FALSE,"т02бд"}</definedName>
    <definedName name="черв" localSheetId="105" hidden="1">{#N/A,#N/A,FALSE,"т02бд"}</definedName>
    <definedName name="черв" localSheetId="18" hidden="1">{#N/A,#N/A,FALSE,"т02бд"}</definedName>
    <definedName name="черв" localSheetId="19" hidden="1">{#N/A,#N/A,FALSE,"т02бд"}</definedName>
    <definedName name="черв" localSheetId="74" hidden="1">{#N/A,#N/A,FALSE,"т02бд"}</definedName>
    <definedName name="черв" hidden="1">{#N/A,#N/A,FALSE,"т02бд"}</definedName>
    <definedName name="чч" localSheetId="1" hidden="1">{#N/A,#N/A,FALSE,"Лист4"}</definedName>
    <definedName name="чч" localSheetId="35" hidden="1">{#N/A,#N/A,FALSE,"Лист4"}</definedName>
    <definedName name="чч" localSheetId="36" hidden="1">{#N/A,#N/A,FALSE,"Лист4"}</definedName>
    <definedName name="чч" localSheetId="37" hidden="1">{#N/A,#N/A,FALSE,"Лист4"}</definedName>
    <definedName name="чч" localSheetId="38" hidden="1">{#N/A,#N/A,FALSE,"Лист4"}</definedName>
    <definedName name="чч" localSheetId="39" hidden="1">{#N/A,#N/A,FALSE,"Лист4"}</definedName>
    <definedName name="чч" localSheetId="40" hidden="1">{#N/A,#N/A,FALSE,"Лист4"}</definedName>
    <definedName name="чч" localSheetId="41" hidden="1">{#N/A,#N/A,FALSE,"Лист4"}</definedName>
    <definedName name="чч" localSheetId="42" hidden="1">{#N/A,#N/A,FALSE,"Лист4"}</definedName>
    <definedName name="чч" localSheetId="47" hidden="1">{#N/A,#N/A,FALSE,"Лист4"}</definedName>
    <definedName name="чч" localSheetId="53" hidden="1">{#N/A,#N/A,FALSE,"Лист4"}</definedName>
    <definedName name="чч" localSheetId="84" hidden="1">{#N/A,#N/A,FALSE,"Лист4"}</definedName>
    <definedName name="чч" localSheetId="85" hidden="1">{#N/A,#N/A,FALSE,"Лист4"}</definedName>
    <definedName name="чч" localSheetId="76" hidden="1">{#N/A,#N/A,FALSE,"Лист4"}</definedName>
    <definedName name="чч" localSheetId="80" hidden="1">{#N/A,#N/A,FALSE,"Лист4"}</definedName>
    <definedName name="чч" localSheetId="81" hidden="1">{#N/A,#N/A,FALSE,"Лист4"}</definedName>
    <definedName name="чч" localSheetId="82" hidden="1">{#N/A,#N/A,FALSE,"Лист4"}</definedName>
    <definedName name="чч" localSheetId="83" hidden="1">{#N/A,#N/A,FALSE,"Лист4"}</definedName>
    <definedName name="чч" localSheetId="86" hidden="1">{#N/A,#N/A,FALSE,"Лист4"}</definedName>
    <definedName name="чч" localSheetId="95" hidden="1">{#N/A,#N/A,FALSE,"Лист4"}</definedName>
    <definedName name="чч" localSheetId="96" hidden="1">{#N/A,#N/A,FALSE,"Лист4"}</definedName>
    <definedName name="чч" localSheetId="100" hidden="1">{#N/A,#N/A,FALSE,"Лист4"}</definedName>
    <definedName name="чч" localSheetId="102" hidden="1">{#N/A,#N/A,FALSE,"Лист4"}</definedName>
    <definedName name="чч" localSheetId="103" hidden="1">{#N/A,#N/A,FALSE,"Лист4"}</definedName>
    <definedName name="чч" localSheetId="104" hidden="1">{#N/A,#N/A,FALSE,"Лист4"}</definedName>
    <definedName name="чч" localSheetId="105" hidden="1">{#N/A,#N/A,FALSE,"Лист4"}</definedName>
    <definedName name="чч" localSheetId="18" hidden="1">{#N/A,#N/A,FALSE,"Лист4"}</definedName>
    <definedName name="чч" localSheetId="19" hidden="1">{#N/A,#N/A,FALSE,"Лист4"}</definedName>
    <definedName name="чч" localSheetId="74" hidden="1">{#N/A,#N/A,FALSE,"Лист4"}</definedName>
    <definedName name="чч" hidden="1">{#N/A,#N/A,FALSE,"Лист4"}</definedName>
    <definedName name="ччч" localSheetId="1" hidden="1">{#N/A,#N/A,FALSE,"Лист4"}</definedName>
    <definedName name="ччч" localSheetId="35" hidden="1">{#N/A,#N/A,FALSE,"Лист4"}</definedName>
    <definedName name="ччч" localSheetId="36" hidden="1">{#N/A,#N/A,FALSE,"Лист4"}</definedName>
    <definedName name="ччч" localSheetId="37" hidden="1">{#N/A,#N/A,FALSE,"Лист4"}</definedName>
    <definedName name="ччч" localSheetId="38" hidden="1">{#N/A,#N/A,FALSE,"Лист4"}</definedName>
    <definedName name="ччч" localSheetId="39" hidden="1">{#N/A,#N/A,FALSE,"Лист4"}</definedName>
    <definedName name="ччч" localSheetId="40" hidden="1">{#N/A,#N/A,FALSE,"Лист4"}</definedName>
    <definedName name="ччч" localSheetId="41" hidden="1">{#N/A,#N/A,FALSE,"Лист4"}</definedName>
    <definedName name="ччч" localSheetId="42" hidden="1">{#N/A,#N/A,FALSE,"Лист4"}</definedName>
    <definedName name="ччч" localSheetId="47" hidden="1">{#N/A,#N/A,FALSE,"Лист4"}</definedName>
    <definedName name="ччч" localSheetId="53" hidden="1">{#N/A,#N/A,FALSE,"Лист4"}</definedName>
    <definedName name="ччч" localSheetId="84" hidden="1">{#N/A,#N/A,FALSE,"Лист4"}</definedName>
    <definedName name="ччч" localSheetId="85" hidden="1">{#N/A,#N/A,FALSE,"Лист4"}</definedName>
    <definedName name="ччч" localSheetId="76" hidden="1">{#N/A,#N/A,FALSE,"Лист4"}</definedName>
    <definedName name="ччч" localSheetId="80" hidden="1">{#N/A,#N/A,FALSE,"Лист4"}</definedName>
    <definedName name="ччч" localSheetId="81" hidden="1">{#N/A,#N/A,FALSE,"Лист4"}</definedName>
    <definedName name="ччч" localSheetId="82" hidden="1">{#N/A,#N/A,FALSE,"Лист4"}</definedName>
    <definedName name="ччч" localSheetId="83" hidden="1">{#N/A,#N/A,FALSE,"Лист4"}</definedName>
    <definedName name="ччч" localSheetId="86" hidden="1">{#N/A,#N/A,FALSE,"Лист4"}</definedName>
    <definedName name="ччч" localSheetId="95" hidden="1">{#N/A,#N/A,FALSE,"Лист4"}</definedName>
    <definedName name="ччч" localSheetId="96" hidden="1">{#N/A,#N/A,FALSE,"Лист4"}</definedName>
    <definedName name="ччч" localSheetId="100" hidden="1">{#N/A,#N/A,FALSE,"Лист4"}</definedName>
    <definedName name="ччч" localSheetId="102" hidden="1">{#N/A,#N/A,FALSE,"Лист4"}</definedName>
    <definedName name="ччч" localSheetId="103" hidden="1">{#N/A,#N/A,FALSE,"Лист4"}</definedName>
    <definedName name="ччч" localSheetId="104" hidden="1">{#N/A,#N/A,FALSE,"Лист4"}</definedName>
    <definedName name="ччч" localSheetId="105" hidden="1">{#N/A,#N/A,FALSE,"Лист4"}</definedName>
    <definedName name="ччч" localSheetId="18" hidden="1">{#N/A,#N/A,FALSE,"Лист4"}</definedName>
    <definedName name="ччч" localSheetId="19" hidden="1">{#N/A,#N/A,FALSE,"Лист4"}</definedName>
    <definedName name="ччч" localSheetId="74" hidden="1">{#N/A,#N/A,FALSE,"Лист4"}</definedName>
    <definedName name="ччч" hidden="1">{#N/A,#N/A,FALSE,"Лист4"}</definedName>
    <definedName name="шш" localSheetId="1" hidden="1">{#N/A,#N/A,FALSE,"Лист4"}</definedName>
    <definedName name="шш" localSheetId="35" hidden="1">{#N/A,#N/A,FALSE,"Лист4"}</definedName>
    <definedName name="шш" localSheetId="36" hidden="1">{#N/A,#N/A,FALSE,"Лист4"}</definedName>
    <definedName name="шш" localSheetId="37" hidden="1">{#N/A,#N/A,FALSE,"Лист4"}</definedName>
    <definedName name="шш" localSheetId="38" hidden="1">{#N/A,#N/A,FALSE,"Лист4"}</definedName>
    <definedName name="шш" localSheetId="39" hidden="1">{#N/A,#N/A,FALSE,"Лист4"}</definedName>
    <definedName name="шш" localSheetId="40" hidden="1">{#N/A,#N/A,FALSE,"Лист4"}</definedName>
    <definedName name="шш" localSheetId="41" hidden="1">{#N/A,#N/A,FALSE,"Лист4"}</definedName>
    <definedName name="шш" localSheetId="42" hidden="1">{#N/A,#N/A,FALSE,"Лист4"}</definedName>
    <definedName name="шш" localSheetId="47" hidden="1">{#N/A,#N/A,FALSE,"Лист4"}</definedName>
    <definedName name="шш" localSheetId="53" hidden="1">{#N/A,#N/A,FALSE,"Лист4"}</definedName>
    <definedName name="шш" localSheetId="84" hidden="1">{#N/A,#N/A,FALSE,"Лист4"}</definedName>
    <definedName name="шш" localSheetId="85" hidden="1">{#N/A,#N/A,FALSE,"Лист4"}</definedName>
    <definedName name="шш" localSheetId="76" hidden="1">{#N/A,#N/A,FALSE,"Лист4"}</definedName>
    <definedName name="шш" localSheetId="80" hidden="1">{#N/A,#N/A,FALSE,"Лист4"}</definedName>
    <definedName name="шш" localSheetId="81" hidden="1">{#N/A,#N/A,FALSE,"Лист4"}</definedName>
    <definedName name="шш" localSheetId="82" hidden="1">{#N/A,#N/A,FALSE,"Лист4"}</definedName>
    <definedName name="шш" localSheetId="83" hidden="1">{#N/A,#N/A,FALSE,"Лист4"}</definedName>
    <definedName name="шш" localSheetId="86" hidden="1">{#N/A,#N/A,FALSE,"Лист4"}</definedName>
    <definedName name="шш" localSheetId="95" hidden="1">{#N/A,#N/A,FALSE,"Лист4"}</definedName>
    <definedName name="шш" localSheetId="96" hidden="1">{#N/A,#N/A,FALSE,"Лист4"}</definedName>
    <definedName name="шш" localSheetId="100" hidden="1">{#N/A,#N/A,FALSE,"Лист4"}</definedName>
    <definedName name="шш" localSheetId="102" hidden="1">{#N/A,#N/A,FALSE,"Лист4"}</definedName>
    <definedName name="шш" localSheetId="103" hidden="1">{#N/A,#N/A,FALSE,"Лист4"}</definedName>
    <definedName name="шш" localSheetId="104" hidden="1">{#N/A,#N/A,FALSE,"Лист4"}</definedName>
    <definedName name="шш" localSheetId="105" hidden="1">{#N/A,#N/A,FALSE,"Лист4"}</definedName>
    <definedName name="шш" localSheetId="18" hidden="1">{#N/A,#N/A,FALSE,"Лист4"}</definedName>
    <definedName name="шш" localSheetId="19" hidden="1">{#N/A,#N/A,FALSE,"Лист4"}</definedName>
    <definedName name="шш" localSheetId="74" hidden="1">{#N/A,#N/A,FALSE,"Лист4"}</definedName>
    <definedName name="шш" hidden="1">{#N/A,#N/A,FALSE,"Лист4"}</definedName>
    <definedName name="шшшш" localSheetId="1" hidden="1">{#N/A,#N/A,FALSE,"Лист4"}</definedName>
    <definedName name="шшшш" localSheetId="35" hidden="1">{#N/A,#N/A,FALSE,"Лист4"}</definedName>
    <definedName name="шшшш" localSheetId="36" hidden="1">{#N/A,#N/A,FALSE,"Лист4"}</definedName>
    <definedName name="шшшш" localSheetId="37" hidden="1">{#N/A,#N/A,FALSE,"Лист4"}</definedName>
    <definedName name="шшшш" localSheetId="38" hidden="1">{#N/A,#N/A,FALSE,"Лист4"}</definedName>
    <definedName name="шшшш" localSheetId="39" hidden="1">{#N/A,#N/A,FALSE,"Лист4"}</definedName>
    <definedName name="шшшш" localSheetId="40" hidden="1">{#N/A,#N/A,FALSE,"Лист4"}</definedName>
    <definedName name="шшшш" localSheetId="41" hidden="1">{#N/A,#N/A,FALSE,"Лист4"}</definedName>
    <definedName name="шшшш" localSheetId="42" hidden="1">{#N/A,#N/A,FALSE,"Лист4"}</definedName>
    <definedName name="шшшш" localSheetId="47" hidden="1">{#N/A,#N/A,FALSE,"Лист4"}</definedName>
    <definedName name="шшшш" localSheetId="53" hidden="1">{#N/A,#N/A,FALSE,"Лист4"}</definedName>
    <definedName name="шшшш" localSheetId="84" hidden="1">{#N/A,#N/A,FALSE,"Лист4"}</definedName>
    <definedName name="шшшш" localSheetId="85" hidden="1">{#N/A,#N/A,FALSE,"Лист4"}</definedName>
    <definedName name="шшшш" localSheetId="76" hidden="1">{#N/A,#N/A,FALSE,"Лист4"}</definedName>
    <definedName name="шшшш" localSheetId="80" hidden="1">{#N/A,#N/A,FALSE,"Лист4"}</definedName>
    <definedName name="шшшш" localSheetId="81" hidden="1">{#N/A,#N/A,FALSE,"Лист4"}</definedName>
    <definedName name="шшшш" localSheetId="82" hidden="1">{#N/A,#N/A,FALSE,"Лист4"}</definedName>
    <definedName name="шшшш" localSheetId="83" hidden="1">{#N/A,#N/A,FALSE,"Лист4"}</definedName>
    <definedName name="шшшш" localSheetId="86" hidden="1">{#N/A,#N/A,FALSE,"Лист4"}</definedName>
    <definedName name="шшшш" localSheetId="95" hidden="1">{#N/A,#N/A,FALSE,"Лист4"}</definedName>
    <definedName name="шшшш" localSheetId="96" hidden="1">{#N/A,#N/A,FALSE,"Лист4"}</definedName>
    <definedName name="шшшш" localSheetId="100" hidden="1">{#N/A,#N/A,FALSE,"Лист4"}</definedName>
    <definedName name="шшшш" localSheetId="102" hidden="1">{#N/A,#N/A,FALSE,"Лист4"}</definedName>
    <definedName name="шшшш" localSheetId="103" hidden="1">{#N/A,#N/A,FALSE,"Лист4"}</definedName>
    <definedName name="шшшш" localSheetId="104" hidden="1">{#N/A,#N/A,FALSE,"Лист4"}</definedName>
    <definedName name="шшшш" localSheetId="105" hidden="1">{#N/A,#N/A,FALSE,"Лист4"}</definedName>
    <definedName name="шшшш" localSheetId="18" hidden="1">{#N/A,#N/A,FALSE,"Лист4"}</definedName>
    <definedName name="шшшш" localSheetId="19" hidden="1">{#N/A,#N/A,FALSE,"Лист4"}</definedName>
    <definedName name="шшшш" localSheetId="74" hidden="1">{#N/A,#N/A,FALSE,"Лист4"}</definedName>
    <definedName name="шшшш" hidden="1">{#N/A,#N/A,FALSE,"Лист4"}</definedName>
    <definedName name="щщ" localSheetId="1" hidden="1">{#N/A,#N/A,FALSE,"Лист4"}</definedName>
    <definedName name="щщ" localSheetId="35" hidden="1">{#N/A,#N/A,FALSE,"Лист4"}</definedName>
    <definedName name="щщ" localSheetId="36" hidden="1">{#N/A,#N/A,FALSE,"Лист4"}</definedName>
    <definedName name="щщ" localSheetId="37" hidden="1">{#N/A,#N/A,FALSE,"Лист4"}</definedName>
    <definedName name="щщ" localSheetId="38" hidden="1">{#N/A,#N/A,FALSE,"Лист4"}</definedName>
    <definedName name="щщ" localSheetId="39" hidden="1">{#N/A,#N/A,FALSE,"Лист4"}</definedName>
    <definedName name="щщ" localSheetId="40" hidden="1">{#N/A,#N/A,FALSE,"Лист4"}</definedName>
    <definedName name="щщ" localSheetId="41" hidden="1">{#N/A,#N/A,FALSE,"Лист4"}</definedName>
    <definedName name="щщ" localSheetId="42" hidden="1">{#N/A,#N/A,FALSE,"Лист4"}</definedName>
    <definedName name="щщ" localSheetId="47" hidden="1">{#N/A,#N/A,FALSE,"Лист4"}</definedName>
    <definedName name="щщ" localSheetId="53" hidden="1">{#N/A,#N/A,FALSE,"Лист4"}</definedName>
    <definedName name="щщ" localSheetId="84" hidden="1">{#N/A,#N/A,FALSE,"Лист4"}</definedName>
    <definedName name="щщ" localSheetId="85" hidden="1">{#N/A,#N/A,FALSE,"Лист4"}</definedName>
    <definedName name="щщ" localSheetId="76" hidden="1">{#N/A,#N/A,FALSE,"Лист4"}</definedName>
    <definedName name="щщ" localSheetId="80" hidden="1">{#N/A,#N/A,FALSE,"Лист4"}</definedName>
    <definedName name="щщ" localSheetId="81" hidden="1">{#N/A,#N/A,FALSE,"Лист4"}</definedName>
    <definedName name="щщ" localSheetId="82" hidden="1">{#N/A,#N/A,FALSE,"Лист4"}</definedName>
    <definedName name="щщ" localSheetId="83" hidden="1">{#N/A,#N/A,FALSE,"Лист4"}</definedName>
    <definedName name="щщ" localSheetId="86" hidden="1">{#N/A,#N/A,FALSE,"Лист4"}</definedName>
    <definedName name="щщ" localSheetId="95" hidden="1">{#N/A,#N/A,FALSE,"Лист4"}</definedName>
    <definedName name="щщ" localSheetId="96" hidden="1">{#N/A,#N/A,FALSE,"Лист4"}</definedName>
    <definedName name="щщ" localSheetId="100" hidden="1">{#N/A,#N/A,FALSE,"Лист4"}</definedName>
    <definedName name="щщ" localSheetId="102" hidden="1">{#N/A,#N/A,FALSE,"Лист4"}</definedName>
    <definedName name="щщ" localSheetId="103" hidden="1">{#N/A,#N/A,FALSE,"Лист4"}</definedName>
    <definedName name="щщ" localSheetId="104" hidden="1">{#N/A,#N/A,FALSE,"Лист4"}</definedName>
    <definedName name="щщ" localSheetId="105" hidden="1">{#N/A,#N/A,FALSE,"Лист4"}</definedName>
    <definedName name="щщ" localSheetId="18" hidden="1">{#N/A,#N/A,FALSE,"Лист4"}</definedName>
    <definedName name="щщ" localSheetId="19" hidden="1">{#N/A,#N/A,FALSE,"Лист4"}</definedName>
    <definedName name="щщ" localSheetId="74" hidden="1">{#N/A,#N/A,FALSE,"Лист4"}</definedName>
    <definedName name="щщ" hidden="1">{#N/A,#N/A,FALSE,"Лист4"}</definedName>
    <definedName name="щщщ" localSheetId="1" hidden="1">{#N/A,#N/A,FALSE,"Лист4"}</definedName>
    <definedName name="щщщ" localSheetId="35" hidden="1">{#N/A,#N/A,FALSE,"Лист4"}</definedName>
    <definedName name="щщщ" localSheetId="36" hidden="1">{#N/A,#N/A,FALSE,"Лист4"}</definedName>
    <definedName name="щщщ" localSheetId="37" hidden="1">{#N/A,#N/A,FALSE,"Лист4"}</definedName>
    <definedName name="щщщ" localSheetId="38" hidden="1">{#N/A,#N/A,FALSE,"Лист4"}</definedName>
    <definedName name="щщщ" localSheetId="39" hidden="1">{#N/A,#N/A,FALSE,"Лист4"}</definedName>
    <definedName name="щщщ" localSheetId="40" hidden="1">{#N/A,#N/A,FALSE,"Лист4"}</definedName>
    <definedName name="щщщ" localSheetId="41" hidden="1">{#N/A,#N/A,FALSE,"Лист4"}</definedName>
    <definedName name="щщщ" localSheetId="42" hidden="1">{#N/A,#N/A,FALSE,"Лист4"}</definedName>
    <definedName name="щщщ" localSheetId="47" hidden="1">{#N/A,#N/A,FALSE,"Лист4"}</definedName>
    <definedName name="щщщ" localSheetId="53" hidden="1">{#N/A,#N/A,FALSE,"Лист4"}</definedName>
    <definedName name="щщщ" localSheetId="84" hidden="1">{#N/A,#N/A,FALSE,"Лист4"}</definedName>
    <definedName name="щщщ" localSheetId="85" hidden="1">{#N/A,#N/A,FALSE,"Лист4"}</definedName>
    <definedName name="щщщ" localSheetId="76" hidden="1">{#N/A,#N/A,FALSE,"Лист4"}</definedName>
    <definedName name="щщщ" localSheetId="80" hidden="1">{#N/A,#N/A,FALSE,"Лист4"}</definedName>
    <definedName name="щщщ" localSheetId="81" hidden="1">{#N/A,#N/A,FALSE,"Лист4"}</definedName>
    <definedName name="щщщ" localSheetId="82" hidden="1">{#N/A,#N/A,FALSE,"Лист4"}</definedName>
    <definedName name="щщщ" localSheetId="83" hidden="1">{#N/A,#N/A,FALSE,"Лист4"}</definedName>
    <definedName name="щщщ" localSheetId="86" hidden="1">{#N/A,#N/A,FALSE,"Лист4"}</definedName>
    <definedName name="щщщ" localSheetId="95" hidden="1">{#N/A,#N/A,FALSE,"Лист4"}</definedName>
    <definedName name="щщщ" localSheetId="96" hidden="1">{#N/A,#N/A,FALSE,"Лист4"}</definedName>
    <definedName name="щщщ" localSheetId="100" hidden="1">{#N/A,#N/A,FALSE,"Лист4"}</definedName>
    <definedName name="щщщ" localSheetId="102" hidden="1">{#N/A,#N/A,FALSE,"Лист4"}</definedName>
    <definedName name="щщщ" localSheetId="103" hidden="1">{#N/A,#N/A,FALSE,"Лист4"}</definedName>
    <definedName name="щщщ" localSheetId="104" hidden="1">{#N/A,#N/A,FALSE,"Лист4"}</definedName>
    <definedName name="щщщ" localSheetId="105" hidden="1">{#N/A,#N/A,FALSE,"Лист4"}</definedName>
    <definedName name="щщщ" localSheetId="18" hidden="1">{#N/A,#N/A,FALSE,"Лист4"}</definedName>
    <definedName name="щщщ" localSheetId="19" hidden="1">{#N/A,#N/A,FALSE,"Лист4"}</definedName>
    <definedName name="щщщ" localSheetId="74" hidden="1">{#N/A,#N/A,FALSE,"Лист4"}</definedName>
    <definedName name="щщщ" hidden="1">{#N/A,#N/A,FALSE,"Лист4"}</definedName>
    <definedName name="щщщшг" localSheetId="1" hidden="1">{#N/A,#N/A,FALSE,"Лист4"}</definedName>
    <definedName name="щщщшг" localSheetId="35" hidden="1">{#N/A,#N/A,FALSE,"Лист4"}</definedName>
    <definedName name="щщщшг" localSheetId="36" hidden="1">{#N/A,#N/A,FALSE,"Лист4"}</definedName>
    <definedName name="щщщшг" localSheetId="37" hidden="1">{#N/A,#N/A,FALSE,"Лист4"}</definedName>
    <definedName name="щщщшг" localSheetId="38" hidden="1">{#N/A,#N/A,FALSE,"Лист4"}</definedName>
    <definedName name="щщщшг" localSheetId="39" hidden="1">{#N/A,#N/A,FALSE,"Лист4"}</definedName>
    <definedName name="щщщшг" localSheetId="40" hidden="1">{#N/A,#N/A,FALSE,"Лист4"}</definedName>
    <definedName name="щщщшг" localSheetId="41" hidden="1">{#N/A,#N/A,FALSE,"Лист4"}</definedName>
    <definedName name="щщщшг" localSheetId="42" hidden="1">{#N/A,#N/A,FALSE,"Лист4"}</definedName>
    <definedName name="щщщшг" localSheetId="47" hidden="1">{#N/A,#N/A,FALSE,"Лист4"}</definedName>
    <definedName name="щщщшг" localSheetId="53" hidden="1">{#N/A,#N/A,FALSE,"Лист4"}</definedName>
    <definedName name="щщщшг" localSheetId="84" hidden="1">{#N/A,#N/A,FALSE,"Лист4"}</definedName>
    <definedName name="щщщшг" localSheetId="85" hidden="1">{#N/A,#N/A,FALSE,"Лист4"}</definedName>
    <definedName name="щщщшг" localSheetId="76" hidden="1">{#N/A,#N/A,FALSE,"Лист4"}</definedName>
    <definedName name="щщщшг" localSheetId="80" hidden="1">{#N/A,#N/A,FALSE,"Лист4"}</definedName>
    <definedName name="щщщшг" localSheetId="81" hidden="1">{#N/A,#N/A,FALSE,"Лист4"}</definedName>
    <definedName name="щщщшг" localSheetId="82" hidden="1">{#N/A,#N/A,FALSE,"Лист4"}</definedName>
    <definedName name="щщщшг" localSheetId="83" hidden="1">{#N/A,#N/A,FALSE,"Лист4"}</definedName>
    <definedName name="щщщшг" localSheetId="86" hidden="1">{#N/A,#N/A,FALSE,"Лист4"}</definedName>
    <definedName name="щщщшг" localSheetId="95" hidden="1">{#N/A,#N/A,FALSE,"Лист4"}</definedName>
    <definedName name="щщщшг" localSheetId="96" hidden="1">{#N/A,#N/A,FALSE,"Лист4"}</definedName>
    <definedName name="щщщшг" localSheetId="100" hidden="1">{#N/A,#N/A,FALSE,"Лист4"}</definedName>
    <definedName name="щщщшг" localSheetId="102" hidden="1">{#N/A,#N/A,FALSE,"Лист4"}</definedName>
    <definedName name="щщщшг" localSheetId="103" hidden="1">{#N/A,#N/A,FALSE,"Лист4"}</definedName>
    <definedName name="щщщшг" localSheetId="104" hidden="1">{#N/A,#N/A,FALSE,"Лист4"}</definedName>
    <definedName name="щщщшг" localSheetId="105" hidden="1">{#N/A,#N/A,FALSE,"Лист4"}</definedName>
    <definedName name="щщщшг" localSheetId="18" hidden="1">{#N/A,#N/A,FALSE,"Лист4"}</definedName>
    <definedName name="щщщшг" localSheetId="19" hidden="1">{#N/A,#N/A,FALSE,"Лист4"}</definedName>
    <definedName name="щщщшг" localSheetId="74" hidden="1">{#N/A,#N/A,FALSE,"Лист4"}</definedName>
    <definedName name="щщщшг" hidden="1">{#N/A,#N/A,FALSE,"Лист4"}</definedName>
    <definedName name="юю" localSheetId="1" hidden="1">{#N/A,#N/A,FALSE,"Лист4"}</definedName>
    <definedName name="юю" localSheetId="35" hidden="1">{#N/A,#N/A,FALSE,"Лист4"}</definedName>
    <definedName name="юю" localSheetId="36" hidden="1">{#N/A,#N/A,FALSE,"Лист4"}</definedName>
    <definedName name="юю" localSheetId="37" hidden="1">{#N/A,#N/A,FALSE,"Лист4"}</definedName>
    <definedName name="юю" localSheetId="38" hidden="1">{#N/A,#N/A,FALSE,"Лист4"}</definedName>
    <definedName name="юю" localSheetId="39" hidden="1">{#N/A,#N/A,FALSE,"Лист4"}</definedName>
    <definedName name="юю" localSheetId="40" hidden="1">{#N/A,#N/A,FALSE,"Лист4"}</definedName>
    <definedName name="юю" localSheetId="41" hidden="1">{#N/A,#N/A,FALSE,"Лист4"}</definedName>
    <definedName name="юю" localSheetId="42" hidden="1">{#N/A,#N/A,FALSE,"Лист4"}</definedName>
    <definedName name="юю" localSheetId="47" hidden="1">{#N/A,#N/A,FALSE,"Лист4"}</definedName>
    <definedName name="юю" localSheetId="53" hidden="1">{#N/A,#N/A,FALSE,"Лист4"}</definedName>
    <definedName name="юю" localSheetId="84" hidden="1">{#N/A,#N/A,FALSE,"Лист4"}</definedName>
    <definedName name="юю" localSheetId="85" hidden="1">{#N/A,#N/A,FALSE,"Лист4"}</definedName>
    <definedName name="юю" localSheetId="76" hidden="1">{#N/A,#N/A,FALSE,"Лист4"}</definedName>
    <definedName name="юю" localSheetId="80" hidden="1">{#N/A,#N/A,FALSE,"Лист4"}</definedName>
    <definedName name="юю" localSheetId="81" hidden="1">{#N/A,#N/A,FALSE,"Лист4"}</definedName>
    <definedName name="юю" localSheetId="82" hidden="1">{#N/A,#N/A,FALSE,"Лист4"}</definedName>
    <definedName name="юю" localSheetId="83" hidden="1">{#N/A,#N/A,FALSE,"Лист4"}</definedName>
    <definedName name="юю" localSheetId="86" hidden="1">{#N/A,#N/A,FALSE,"Лист4"}</definedName>
    <definedName name="юю" localSheetId="95" hidden="1">{#N/A,#N/A,FALSE,"Лист4"}</definedName>
    <definedName name="юю" localSheetId="96" hidden="1">{#N/A,#N/A,FALSE,"Лист4"}</definedName>
    <definedName name="юю" localSheetId="100" hidden="1">{#N/A,#N/A,FALSE,"Лист4"}</definedName>
    <definedName name="юю" localSheetId="102" hidden="1">{#N/A,#N/A,FALSE,"Лист4"}</definedName>
    <definedName name="юю" localSheetId="103" hidden="1">{#N/A,#N/A,FALSE,"Лист4"}</definedName>
    <definedName name="юю" localSheetId="104" hidden="1">{#N/A,#N/A,FALSE,"Лист4"}</definedName>
    <definedName name="юю" localSheetId="105" hidden="1">{#N/A,#N/A,FALSE,"Лист4"}</definedName>
    <definedName name="юю" localSheetId="18" hidden="1">{#N/A,#N/A,FALSE,"Лист4"}</definedName>
    <definedName name="юю" localSheetId="19" hidden="1">{#N/A,#N/A,FALSE,"Лист4"}</definedName>
    <definedName name="юю" localSheetId="74" hidden="1">{#N/A,#N/A,FALSE,"Лист4"}</definedName>
    <definedName name="юю" hidden="1">{#N/A,#N/A,FALSE,"Лист4"}</definedName>
    <definedName name="ююю" localSheetId="1" hidden="1">{#N/A,#N/A,FALSE,"Лист4"}</definedName>
    <definedName name="ююю" localSheetId="35" hidden="1">{#N/A,#N/A,FALSE,"Лист4"}</definedName>
    <definedName name="ююю" localSheetId="36" hidden="1">{#N/A,#N/A,FALSE,"Лист4"}</definedName>
    <definedName name="ююю" localSheetId="37" hidden="1">{#N/A,#N/A,FALSE,"Лист4"}</definedName>
    <definedName name="ююю" localSheetId="38" hidden="1">{#N/A,#N/A,FALSE,"Лист4"}</definedName>
    <definedName name="ююю" localSheetId="39" hidden="1">{#N/A,#N/A,FALSE,"Лист4"}</definedName>
    <definedName name="ююю" localSheetId="40" hidden="1">{#N/A,#N/A,FALSE,"Лист4"}</definedName>
    <definedName name="ююю" localSheetId="41" hidden="1">{#N/A,#N/A,FALSE,"Лист4"}</definedName>
    <definedName name="ююю" localSheetId="42" hidden="1">{#N/A,#N/A,FALSE,"Лист4"}</definedName>
    <definedName name="ююю" localSheetId="47" hidden="1">{#N/A,#N/A,FALSE,"Лист4"}</definedName>
    <definedName name="ююю" localSheetId="53" hidden="1">{#N/A,#N/A,FALSE,"Лист4"}</definedName>
    <definedName name="ююю" localSheetId="84" hidden="1">{#N/A,#N/A,FALSE,"Лист4"}</definedName>
    <definedName name="ююю" localSheetId="85" hidden="1">{#N/A,#N/A,FALSE,"Лист4"}</definedName>
    <definedName name="ююю" localSheetId="76" hidden="1">{#N/A,#N/A,FALSE,"Лист4"}</definedName>
    <definedName name="ююю" localSheetId="80" hidden="1">{#N/A,#N/A,FALSE,"Лист4"}</definedName>
    <definedName name="ююю" localSheetId="81" hidden="1">{#N/A,#N/A,FALSE,"Лист4"}</definedName>
    <definedName name="ююю" localSheetId="82" hidden="1">{#N/A,#N/A,FALSE,"Лист4"}</definedName>
    <definedName name="ююю" localSheetId="83" hidden="1">{#N/A,#N/A,FALSE,"Лист4"}</definedName>
    <definedName name="ююю" localSheetId="86" hidden="1">{#N/A,#N/A,FALSE,"Лист4"}</definedName>
    <definedName name="ююю" localSheetId="95" hidden="1">{#N/A,#N/A,FALSE,"Лист4"}</definedName>
    <definedName name="ююю" localSheetId="96" hidden="1">{#N/A,#N/A,FALSE,"Лист4"}</definedName>
    <definedName name="ююю" localSheetId="100" hidden="1">{#N/A,#N/A,FALSE,"Лист4"}</definedName>
    <definedName name="ююю" localSheetId="102" hidden="1">{#N/A,#N/A,FALSE,"Лист4"}</definedName>
    <definedName name="ююю" localSheetId="103" hidden="1">{#N/A,#N/A,FALSE,"Лист4"}</definedName>
    <definedName name="ююю" localSheetId="104" hidden="1">{#N/A,#N/A,FALSE,"Лист4"}</definedName>
    <definedName name="ююю" localSheetId="105" hidden="1">{#N/A,#N/A,FALSE,"Лист4"}</definedName>
    <definedName name="ююю" localSheetId="18" hidden="1">{#N/A,#N/A,FALSE,"Лист4"}</definedName>
    <definedName name="ююю" localSheetId="19" hidden="1">{#N/A,#N/A,FALSE,"Лист4"}</definedName>
    <definedName name="ююю" localSheetId="74" hidden="1">{#N/A,#N/A,FALSE,"Лист4"}</definedName>
    <definedName name="ююю" hidden="1">{#N/A,#N/A,FALSE,"Лист4"}</definedName>
    <definedName name="яяя" localSheetId="1" hidden="1">{#N/A,#N/A,FALSE,"Лист4"}</definedName>
    <definedName name="яяя" localSheetId="35" hidden="1">{#N/A,#N/A,FALSE,"Лист4"}</definedName>
    <definedName name="яяя" localSheetId="36" hidden="1">{#N/A,#N/A,FALSE,"Лист4"}</definedName>
    <definedName name="яяя" localSheetId="37" hidden="1">{#N/A,#N/A,FALSE,"Лист4"}</definedName>
    <definedName name="яяя" localSheetId="38" hidden="1">{#N/A,#N/A,FALSE,"Лист4"}</definedName>
    <definedName name="яяя" localSheetId="39" hidden="1">{#N/A,#N/A,FALSE,"Лист4"}</definedName>
    <definedName name="яяя" localSheetId="40" hidden="1">{#N/A,#N/A,FALSE,"Лист4"}</definedName>
    <definedName name="яяя" localSheetId="41" hidden="1">{#N/A,#N/A,FALSE,"Лист4"}</definedName>
    <definedName name="яяя" localSheetId="42" hidden="1">{#N/A,#N/A,FALSE,"Лист4"}</definedName>
    <definedName name="яяя" localSheetId="47" hidden="1">{#N/A,#N/A,FALSE,"Лист4"}</definedName>
    <definedName name="яяя" localSheetId="53" hidden="1">{#N/A,#N/A,FALSE,"Лист4"}</definedName>
    <definedName name="яяя" localSheetId="84" hidden="1">{#N/A,#N/A,FALSE,"Лист4"}</definedName>
    <definedName name="яяя" localSheetId="85" hidden="1">{#N/A,#N/A,FALSE,"Лист4"}</definedName>
    <definedName name="яяя" localSheetId="76" hidden="1">{#N/A,#N/A,FALSE,"Лист4"}</definedName>
    <definedName name="яяя" localSheetId="80" hidden="1">{#N/A,#N/A,FALSE,"Лист4"}</definedName>
    <definedName name="яяя" localSheetId="81" hidden="1">{#N/A,#N/A,FALSE,"Лист4"}</definedName>
    <definedName name="яяя" localSheetId="82" hidden="1">{#N/A,#N/A,FALSE,"Лист4"}</definedName>
    <definedName name="яяя" localSheetId="83" hidden="1">{#N/A,#N/A,FALSE,"Лист4"}</definedName>
    <definedName name="яяя" localSheetId="86" hidden="1">{#N/A,#N/A,FALSE,"Лист4"}</definedName>
    <definedName name="яяя" localSheetId="95" hidden="1">{#N/A,#N/A,FALSE,"Лист4"}</definedName>
    <definedName name="яяя" localSheetId="96" hidden="1">{#N/A,#N/A,FALSE,"Лист4"}</definedName>
    <definedName name="яяя" localSheetId="100" hidden="1">{#N/A,#N/A,FALSE,"Лист4"}</definedName>
    <definedName name="яяя" localSheetId="102" hidden="1">{#N/A,#N/A,FALSE,"Лист4"}</definedName>
    <definedName name="яяя" localSheetId="103" hidden="1">{#N/A,#N/A,FALSE,"Лист4"}</definedName>
    <definedName name="яяя" localSheetId="104" hidden="1">{#N/A,#N/A,FALSE,"Лист4"}</definedName>
    <definedName name="яяя" localSheetId="105" hidden="1">{#N/A,#N/A,FALSE,"Лист4"}</definedName>
    <definedName name="яяя" localSheetId="18" hidden="1">{#N/A,#N/A,FALSE,"Лист4"}</definedName>
    <definedName name="яяя" localSheetId="19" hidden="1">{#N/A,#N/A,FALSE,"Лист4"}</definedName>
    <definedName name="яяя" localSheetId="74" hidden="1">{#N/A,#N/A,FALSE,"Лист4"}</definedName>
    <definedName name="яяя" hidden="1">{#N/A,#N/A,FALSE,"Лист4"}</definedName>
    <definedName name="яяяя" localSheetId="1" hidden="1">{#N/A,#N/A,FALSE,"Лист4"}</definedName>
    <definedName name="яяяя" localSheetId="35" hidden="1">{#N/A,#N/A,FALSE,"Лист4"}</definedName>
    <definedName name="яяяя" localSheetId="36" hidden="1">{#N/A,#N/A,FALSE,"Лист4"}</definedName>
    <definedName name="яяяя" localSheetId="37" hidden="1">{#N/A,#N/A,FALSE,"Лист4"}</definedName>
    <definedName name="яяяя" localSheetId="38" hidden="1">{#N/A,#N/A,FALSE,"Лист4"}</definedName>
    <definedName name="яяяя" localSheetId="39" hidden="1">{#N/A,#N/A,FALSE,"Лист4"}</definedName>
    <definedName name="яяяя" localSheetId="40" hidden="1">{#N/A,#N/A,FALSE,"Лист4"}</definedName>
    <definedName name="яяяя" localSheetId="41" hidden="1">{#N/A,#N/A,FALSE,"Лист4"}</definedName>
    <definedName name="яяяя" localSheetId="42" hidden="1">{#N/A,#N/A,FALSE,"Лист4"}</definedName>
    <definedName name="яяяя" localSheetId="47" hidden="1">{#N/A,#N/A,FALSE,"Лист4"}</definedName>
    <definedName name="яяяя" localSheetId="53" hidden="1">{#N/A,#N/A,FALSE,"Лист4"}</definedName>
    <definedName name="яяяя" localSheetId="84" hidden="1">{#N/A,#N/A,FALSE,"Лист4"}</definedName>
    <definedName name="яяяя" localSheetId="85" hidden="1">{#N/A,#N/A,FALSE,"Лист4"}</definedName>
    <definedName name="яяяя" localSheetId="76" hidden="1">{#N/A,#N/A,FALSE,"Лист4"}</definedName>
    <definedName name="яяяя" localSheetId="80" hidden="1">{#N/A,#N/A,FALSE,"Лист4"}</definedName>
    <definedName name="яяяя" localSheetId="81" hidden="1">{#N/A,#N/A,FALSE,"Лист4"}</definedName>
    <definedName name="яяяя" localSheetId="82" hidden="1">{#N/A,#N/A,FALSE,"Лист4"}</definedName>
    <definedName name="яяяя" localSheetId="83" hidden="1">{#N/A,#N/A,FALSE,"Лист4"}</definedName>
    <definedName name="яяяя" localSheetId="86" hidden="1">{#N/A,#N/A,FALSE,"Лист4"}</definedName>
    <definedName name="яяяя" localSheetId="95" hidden="1">{#N/A,#N/A,FALSE,"Лист4"}</definedName>
    <definedName name="яяяя" localSheetId="96" hidden="1">{#N/A,#N/A,FALSE,"Лист4"}</definedName>
    <definedName name="яяяя" localSheetId="100" hidden="1">{#N/A,#N/A,FALSE,"Лист4"}</definedName>
    <definedName name="яяяя" localSheetId="102" hidden="1">{#N/A,#N/A,FALSE,"Лист4"}</definedName>
    <definedName name="яяяя" localSheetId="103" hidden="1">{#N/A,#N/A,FALSE,"Лист4"}</definedName>
    <definedName name="яяяя" localSheetId="104" hidden="1">{#N/A,#N/A,FALSE,"Лист4"}</definedName>
    <definedName name="яяяя" localSheetId="105" hidden="1">{#N/A,#N/A,FALSE,"Лист4"}</definedName>
    <definedName name="яяяя" localSheetId="18" hidden="1">{#N/A,#N/A,FALSE,"Лист4"}</definedName>
    <definedName name="яяяя" localSheetId="19" hidden="1">{#N/A,#N/A,FALSE,"Лист4"}</definedName>
    <definedName name="яяяя" localSheetId="74"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activeSheetId="3"/>
  </customWorkbookViews>
</workbook>
</file>

<file path=xl/calcChain.xml><?xml version="1.0" encoding="utf-8"?>
<calcChain xmlns="http://schemas.openxmlformats.org/spreadsheetml/2006/main">
  <c r="F4" i="285" l="1"/>
  <c r="P4" i="373" l="1"/>
  <c r="C5" i="298"/>
  <c r="C6" i="298"/>
  <c r="C7" i="298"/>
  <c r="C8" i="298"/>
  <c r="C9" i="298"/>
  <c r="C10" i="298"/>
  <c r="C11" i="298"/>
  <c r="C4" i="298"/>
  <c r="I1" i="370" l="1"/>
  <c r="H19" i="357"/>
  <c r="H18" i="167"/>
  <c r="I1" i="308"/>
  <c r="S22" i="319"/>
  <c r="S21" i="319"/>
  <c r="K21" i="315"/>
  <c r="K20" i="315"/>
  <c r="H1" i="73"/>
  <c r="L19" i="334" l="1"/>
  <c r="B5" i="309" l="1"/>
  <c r="B4" i="309" l="1"/>
  <c r="B26" i="374" l="1"/>
  <c r="B25" i="374"/>
  <c r="B24" i="374"/>
  <c r="B23" i="374"/>
  <c r="B22" i="374"/>
  <c r="W4" i="374"/>
  <c r="V4" i="374"/>
  <c r="Q4" i="374"/>
  <c r="P4" i="374"/>
  <c r="K4" i="374"/>
  <c r="J4" i="374"/>
  <c r="B40" i="374"/>
  <c r="B39" i="374"/>
  <c r="B38" i="374"/>
  <c r="B37" i="374"/>
  <c r="B35" i="374"/>
  <c r="B34" i="374"/>
  <c r="B33" i="374"/>
  <c r="B32" i="374"/>
  <c r="B31" i="374"/>
  <c r="B30" i="374"/>
  <c r="B29" i="374"/>
  <c r="B28" i="374"/>
  <c r="B20" i="374"/>
  <c r="B19" i="374"/>
  <c r="B18" i="374"/>
  <c r="B17" i="374"/>
  <c r="B16" i="374"/>
  <c r="B15" i="374"/>
  <c r="B14" i="374"/>
  <c r="B13" i="374"/>
  <c r="B12" i="374"/>
  <c r="B11" i="374"/>
  <c r="B10" i="374"/>
  <c r="B9" i="374"/>
  <c r="B8" i="374"/>
  <c r="B7" i="374"/>
  <c r="B3" i="374"/>
  <c r="B2" i="374"/>
  <c r="B135" i="1" s="1"/>
  <c r="B6" i="374"/>
  <c r="F5" i="319"/>
  <c r="F6" i="319"/>
  <c r="F7" i="319"/>
  <c r="F8" i="319"/>
  <c r="F9" i="319"/>
  <c r="F4" i="319"/>
  <c r="E4" i="319"/>
  <c r="B4" i="1" l="1"/>
  <c r="R24" i="373"/>
  <c r="D4" i="373"/>
  <c r="E4" i="373"/>
  <c r="F4" i="373"/>
  <c r="G4" i="373"/>
  <c r="H4" i="373"/>
  <c r="I4" i="373"/>
  <c r="J4" i="373"/>
  <c r="K4" i="373"/>
  <c r="L4" i="373"/>
  <c r="M4" i="373"/>
  <c r="N4" i="373"/>
  <c r="O4" i="373"/>
  <c r="C4" i="373"/>
  <c r="Q1" i="373"/>
  <c r="B131" i="1" s="1"/>
  <c r="C1" i="373"/>
  <c r="B1" i="373"/>
  <c r="O19" i="373" l="1"/>
  <c r="N18" i="373"/>
  <c r="M17" i="373"/>
  <c r="L16" i="373"/>
  <c r="K15" i="373"/>
  <c r="J14" i="373"/>
  <c r="I13" i="373"/>
  <c r="H12" i="373"/>
  <c r="G11" i="373"/>
  <c r="F10" i="373"/>
  <c r="E9" i="373"/>
  <c r="D8" i="373"/>
  <c r="B130" i="1" l="1"/>
  <c r="H22" i="349"/>
  <c r="K19" i="348"/>
  <c r="H26" i="347"/>
  <c r="J21" i="345"/>
  <c r="E19" i="344"/>
  <c r="G17" i="371" l="1"/>
  <c r="C1" i="371"/>
  <c r="D1" i="371"/>
  <c r="E1" i="371"/>
  <c r="F1" i="371"/>
  <c r="G1" i="371"/>
  <c r="B1" i="371"/>
  <c r="F22" i="367" l="1"/>
  <c r="F23" i="367"/>
  <c r="B24" i="367"/>
  <c r="L16" i="369"/>
  <c r="L15" i="369"/>
  <c r="I18" i="337" l="1"/>
  <c r="F33" i="371" l="1"/>
  <c r="F28" i="371"/>
  <c r="F24" i="371"/>
  <c r="F20" i="371"/>
  <c r="F16" i="371"/>
  <c r="F12" i="371"/>
  <c r="F8" i="371"/>
  <c r="F4" i="371"/>
  <c r="B99" i="1"/>
  <c r="K26" i="370" l="1"/>
  <c r="S13" i="370"/>
  <c r="S10" i="370"/>
  <c r="K1" i="370"/>
  <c r="B7" i="1" s="1"/>
  <c r="E1" i="370"/>
  <c r="D1" i="370"/>
  <c r="C1" i="370"/>
  <c r="C63" i="370"/>
  <c r="C60" i="370"/>
  <c r="C57" i="370"/>
  <c r="E1" i="344" l="1"/>
  <c r="H1" i="349"/>
  <c r="K1" i="348"/>
  <c r="H1" i="347"/>
  <c r="J1" i="345"/>
  <c r="C1" i="349"/>
  <c r="D1" i="349"/>
  <c r="E1" i="349"/>
  <c r="B1" i="349"/>
  <c r="C1" i="348"/>
  <c r="D1" i="348"/>
  <c r="E1" i="348"/>
  <c r="F1" i="348"/>
  <c r="G1" i="348"/>
  <c r="B1" i="348"/>
  <c r="C1" i="347"/>
  <c r="D1" i="347"/>
  <c r="E1" i="347"/>
  <c r="B1" i="347"/>
  <c r="C1" i="345"/>
  <c r="D1" i="345"/>
  <c r="E1" i="345"/>
  <c r="F1" i="345"/>
  <c r="G1" i="345"/>
  <c r="B1" i="345"/>
  <c r="B1" i="344"/>
  <c r="B1" i="367" l="1"/>
  <c r="F19" i="362"/>
  <c r="G21" i="341" l="1"/>
  <c r="G1" i="341"/>
  <c r="C16" i="343"/>
  <c r="C17" i="343"/>
  <c r="J39" i="342"/>
  <c r="C1" i="343"/>
  <c r="J1" i="342"/>
  <c r="M22" i="342"/>
  <c r="J22" i="342"/>
  <c r="H27" i="342"/>
  <c r="G27" i="342"/>
  <c r="F27" i="342"/>
  <c r="E27" i="342"/>
  <c r="D27" i="342"/>
  <c r="C27" i="342"/>
  <c r="B27" i="342"/>
  <c r="F19" i="342"/>
  <c r="G19" i="342"/>
  <c r="H19" i="342"/>
  <c r="E19" i="342"/>
  <c r="D19" i="342"/>
  <c r="C19" i="342"/>
  <c r="B19" i="342"/>
  <c r="E12" i="342"/>
  <c r="D12" i="342"/>
  <c r="C12" i="342"/>
  <c r="B12" i="342"/>
  <c r="N4" i="342"/>
  <c r="J4" i="342"/>
  <c r="E4" i="342"/>
  <c r="F4" i="342"/>
  <c r="D4" i="342"/>
  <c r="C4" i="342"/>
  <c r="B4" i="342"/>
  <c r="A5" i="340"/>
  <c r="A6" i="340"/>
  <c r="A7" i="340"/>
  <c r="A8" i="340"/>
  <c r="A9" i="340"/>
  <c r="A10" i="340"/>
  <c r="A11" i="340"/>
  <c r="A12" i="340"/>
  <c r="A4" i="340"/>
  <c r="H21" i="340"/>
  <c r="H20" i="340"/>
  <c r="H1" i="340"/>
  <c r="F1" i="340"/>
  <c r="E1" i="340"/>
  <c r="D1" i="340"/>
  <c r="G20" i="339"/>
  <c r="G21" i="251"/>
  <c r="B1" i="251"/>
  <c r="G1" i="339"/>
  <c r="E1" i="339"/>
  <c r="D1" i="339"/>
  <c r="C1" i="339"/>
  <c r="G18" i="71" l="1"/>
  <c r="G1" i="71"/>
  <c r="C1" i="71"/>
  <c r="D1" i="71"/>
  <c r="B1" i="71"/>
  <c r="B67" i="1" l="1"/>
  <c r="D1" i="365"/>
  <c r="B62" i="1"/>
  <c r="L1" i="369"/>
  <c r="B66" i="1" s="1"/>
  <c r="I1" i="369"/>
  <c r="H1" i="369"/>
  <c r="G1" i="369"/>
  <c r="F1" i="369"/>
  <c r="E1" i="369"/>
  <c r="D1" i="369"/>
  <c r="C1" i="369"/>
  <c r="B1" i="369"/>
  <c r="F1" i="367"/>
  <c r="B65" i="1" s="1"/>
  <c r="D2" i="367"/>
  <c r="C2" i="367"/>
  <c r="B2" i="367"/>
  <c r="F18" i="366"/>
  <c r="F1" i="366"/>
  <c r="B64" i="1" s="1"/>
  <c r="D1" i="366"/>
  <c r="C1" i="366"/>
  <c r="B1" i="366"/>
  <c r="F19" i="365"/>
  <c r="F1" i="365"/>
  <c r="B63" i="1" s="1"/>
  <c r="C1" i="365"/>
  <c r="B1" i="365"/>
  <c r="E34" i="282" l="1"/>
  <c r="E17" i="364" l="1"/>
  <c r="D23" i="364"/>
  <c r="D21" i="364"/>
  <c r="D19" i="364"/>
  <c r="E18" i="364"/>
  <c r="D17" i="364"/>
  <c r="D15" i="364"/>
  <c r="D13" i="364"/>
  <c r="D11" i="364"/>
  <c r="D9" i="364"/>
  <c r="D7" i="364"/>
  <c r="D5" i="364"/>
  <c r="E1" i="364"/>
  <c r="B128" i="1" s="1"/>
  <c r="C1" i="364"/>
  <c r="B1" i="364"/>
  <c r="F19" i="282"/>
  <c r="F18" i="282"/>
  <c r="F17" i="282"/>
  <c r="K18" i="363" l="1"/>
  <c r="K1" i="363"/>
  <c r="B61" i="1" s="1"/>
  <c r="I1" i="363"/>
  <c r="H1" i="363"/>
  <c r="G1" i="363"/>
  <c r="F1" i="363"/>
  <c r="E1" i="363"/>
  <c r="D1" i="363"/>
  <c r="C1" i="363"/>
  <c r="B1" i="363"/>
  <c r="F1" i="362"/>
  <c r="B60" i="1" s="1"/>
  <c r="C1" i="362"/>
  <c r="B1" i="362"/>
  <c r="F19" i="361"/>
  <c r="F1" i="361"/>
  <c r="B59" i="1" s="1"/>
  <c r="C1" i="361"/>
  <c r="B1" i="361"/>
  <c r="K20" i="360"/>
  <c r="K1" i="360"/>
  <c r="B58" i="1" s="1"/>
  <c r="I1" i="360"/>
  <c r="H1" i="360"/>
  <c r="G1" i="360"/>
  <c r="F1" i="360"/>
  <c r="E1" i="360"/>
  <c r="D1" i="360"/>
  <c r="C1" i="360"/>
  <c r="B1" i="360"/>
  <c r="G17" i="359"/>
  <c r="G16" i="359"/>
  <c r="G1" i="359"/>
  <c r="B57" i="1" s="1"/>
  <c r="E1" i="359"/>
  <c r="D1" i="359"/>
  <c r="C1" i="359"/>
  <c r="B1" i="359"/>
  <c r="E17" i="358"/>
  <c r="E16" i="358"/>
  <c r="E1" i="358"/>
  <c r="B56" i="1" s="1"/>
  <c r="C1" i="358"/>
  <c r="B1" i="358"/>
  <c r="E1" i="357" l="1"/>
  <c r="F1" i="357"/>
  <c r="H20" i="357" l="1"/>
  <c r="H1" i="357"/>
  <c r="D1" i="357"/>
  <c r="C1" i="357"/>
  <c r="B1" i="357"/>
  <c r="E8" i="319" l="1"/>
  <c r="E6" i="319"/>
  <c r="A5" i="356"/>
  <c r="A6" i="356"/>
  <c r="A7" i="356"/>
  <c r="A8" i="356"/>
  <c r="A4" i="356"/>
  <c r="A13" i="355"/>
  <c r="A12" i="355"/>
  <c r="A11" i="355"/>
  <c r="A10" i="355"/>
  <c r="A9" i="355"/>
  <c r="A8" i="355"/>
  <c r="A7" i="355"/>
  <c r="A6" i="355"/>
  <c r="A5" i="355"/>
  <c r="A4" i="355"/>
  <c r="M1" i="319"/>
  <c r="N1" i="319"/>
  <c r="O1" i="319"/>
  <c r="L1" i="319"/>
  <c r="G1" i="315"/>
  <c r="H1" i="315"/>
  <c r="J18" i="30" l="1"/>
  <c r="F18" i="356" l="1"/>
  <c r="F1" i="356"/>
  <c r="B70" i="1" s="1"/>
  <c r="G18" i="355"/>
  <c r="E1" i="355"/>
  <c r="D1" i="355"/>
  <c r="G1" i="355"/>
  <c r="B69" i="1" s="1"/>
  <c r="G17" i="354"/>
  <c r="G21" i="354"/>
  <c r="G20" i="354"/>
  <c r="G19" i="354"/>
  <c r="G18" i="354"/>
  <c r="G1" i="354"/>
  <c r="B68" i="1" s="1"/>
  <c r="C1" i="354"/>
  <c r="B1" i="354"/>
  <c r="F18" i="336" l="1"/>
  <c r="F17" i="336"/>
  <c r="H18" i="350"/>
  <c r="H18" i="327" l="1"/>
  <c r="D1" i="327"/>
  <c r="E1" i="327"/>
  <c r="H1" i="327"/>
  <c r="C1" i="327"/>
  <c r="B1" i="327"/>
  <c r="F1" i="25"/>
  <c r="C4" i="73" l="1"/>
  <c r="C19" i="73"/>
  <c r="C14" i="73"/>
  <c r="C9" i="73"/>
  <c r="B12" i="1"/>
  <c r="D1" i="77" l="1"/>
  <c r="E1" i="79"/>
  <c r="E18" i="79"/>
  <c r="G18" i="78" l="1"/>
  <c r="G1" i="78"/>
  <c r="B16" i="1" s="1"/>
  <c r="E1" i="78"/>
  <c r="D1" i="78"/>
  <c r="C1" i="78"/>
  <c r="B1" i="78"/>
  <c r="F1" i="77" l="1"/>
  <c r="B15" i="1" s="1"/>
  <c r="C1" i="77"/>
  <c r="B1" i="77"/>
  <c r="F18" i="77"/>
  <c r="G18" i="76"/>
  <c r="G1" i="76"/>
  <c r="B14" i="1" s="1"/>
  <c r="E1" i="76"/>
  <c r="D1" i="76"/>
  <c r="C1" i="76"/>
  <c r="B1" i="76"/>
  <c r="G19" i="74"/>
  <c r="G18" i="74"/>
  <c r="G1" i="74"/>
  <c r="B13" i="1" s="1"/>
  <c r="E1" i="74"/>
  <c r="D1" i="74"/>
  <c r="C1" i="74"/>
  <c r="B1" i="74"/>
  <c r="F16" i="72" l="1"/>
  <c r="F1" i="72"/>
  <c r="B11" i="1" s="1"/>
  <c r="B7" i="72"/>
  <c r="H19" i="73"/>
  <c r="E1" i="82" l="1"/>
  <c r="B22" i="1" s="1"/>
  <c r="H1" i="353"/>
  <c r="B20" i="1" s="1"/>
  <c r="H17" i="353"/>
  <c r="C1" i="353"/>
  <c r="B1" i="353"/>
  <c r="I20" i="81"/>
  <c r="G2" i="81"/>
  <c r="F2" i="81"/>
  <c r="E2" i="81"/>
  <c r="D2" i="81"/>
  <c r="C2" i="81"/>
  <c r="B2" i="81"/>
  <c r="I1" i="81"/>
  <c r="B19" i="1" s="1"/>
  <c r="F1" i="81"/>
  <c r="D1" i="81"/>
  <c r="B1" i="81"/>
  <c r="I15" i="352"/>
  <c r="C10" i="352"/>
  <c r="C4" i="352"/>
  <c r="I1" i="352"/>
  <c r="B28" i="1" s="1"/>
  <c r="G1" i="352"/>
  <c r="F1" i="352"/>
  <c r="E1" i="352"/>
  <c r="A11" i="266"/>
  <c r="J16" i="266"/>
  <c r="J1" i="266"/>
  <c r="B27" i="1" s="1"/>
  <c r="H1" i="266"/>
  <c r="A15" i="266"/>
  <c r="A14" i="266"/>
  <c r="A13" i="266"/>
  <c r="A12" i="266"/>
  <c r="A10" i="266"/>
  <c r="A9" i="266"/>
  <c r="A8" i="266"/>
  <c r="A7" i="266"/>
  <c r="A6" i="266"/>
  <c r="A5" i="266"/>
  <c r="A4" i="266"/>
  <c r="N17" i="162"/>
  <c r="A6" i="162"/>
  <c r="A7" i="162"/>
  <c r="A8" i="162"/>
  <c r="A9" i="162"/>
  <c r="A10" i="162"/>
  <c r="A11" i="162"/>
  <c r="A12" i="162"/>
  <c r="A13" i="162"/>
  <c r="A14" i="162"/>
  <c r="A15" i="162"/>
  <c r="A16" i="162"/>
  <c r="A17" i="162"/>
  <c r="A18" i="162"/>
  <c r="A19" i="162"/>
  <c r="A20" i="162"/>
  <c r="A21" i="162"/>
  <c r="A22" i="162"/>
  <c r="A23" i="162"/>
  <c r="A24" i="162"/>
  <c r="A25" i="162"/>
  <c r="A4" i="162"/>
  <c r="G1" i="162"/>
  <c r="H1" i="162"/>
  <c r="I1" i="162"/>
  <c r="J1" i="162"/>
  <c r="K1" i="162"/>
  <c r="L1" i="162"/>
  <c r="N1" i="162"/>
  <c r="B26" i="1" s="1"/>
  <c r="F1" i="162"/>
  <c r="I25" i="162"/>
  <c r="I23" i="162"/>
  <c r="I21" i="162"/>
  <c r="I19" i="162"/>
  <c r="I17" i="162"/>
  <c r="I15" i="162"/>
  <c r="I13" i="162"/>
  <c r="I11" i="162"/>
  <c r="I9" i="162"/>
  <c r="I7" i="162"/>
  <c r="I5" i="162"/>
  <c r="A5" i="162"/>
  <c r="J15" i="88"/>
  <c r="E1" i="88"/>
  <c r="A7" i="88"/>
  <c r="A5" i="88"/>
  <c r="A6" i="88"/>
  <c r="A8" i="88"/>
  <c r="A9" i="88"/>
  <c r="A10" i="88"/>
  <c r="A11" i="88"/>
  <c r="A12" i="88"/>
  <c r="A13" i="88"/>
  <c r="A14" i="88"/>
  <c r="A15" i="88"/>
  <c r="A16" i="88"/>
  <c r="A17" i="88"/>
  <c r="A18" i="88"/>
  <c r="A19" i="88"/>
  <c r="A4" i="88"/>
  <c r="J1" i="88"/>
  <c r="B25" i="1" s="1"/>
  <c r="F1" i="88"/>
  <c r="E1" i="85"/>
  <c r="G21" i="292" l="1"/>
  <c r="G20" i="292"/>
  <c r="G19" i="292"/>
  <c r="D18" i="289"/>
  <c r="D17" i="289"/>
  <c r="B5" i="290"/>
  <c r="L1" i="298"/>
  <c r="B3" i="298"/>
  <c r="B2" i="298"/>
  <c r="M1" i="298"/>
  <c r="F21" i="292"/>
  <c r="F18" i="292"/>
  <c r="F16" i="292"/>
  <c r="F14" i="292"/>
  <c r="F12" i="292"/>
  <c r="F10" i="292"/>
  <c r="F8" i="292"/>
  <c r="F6" i="292"/>
  <c r="F4" i="292"/>
  <c r="F21" i="291"/>
  <c r="F18" i="291"/>
  <c r="F16" i="291"/>
  <c r="F14" i="291"/>
  <c r="F12" i="291"/>
  <c r="F10" i="291"/>
  <c r="F8" i="291"/>
  <c r="F6" i="291"/>
  <c r="F4" i="291"/>
  <c r="K21" i="288"/>
  <c r="C1" i="289"/>
  <c r="H18" i="290"/>
  <c r="B1" i="298" l="1"/>
  <c r="F21" i="286"/>
  <c r="A18" i="285"/>
  <c r="E28" i="282" l="1"/>
  <c r="I20" i="351" l="1"/>
  <c r="I1" i="351"/>
  <c r="B49" i="1" s="1"/>
  <c r="G1" i="351"/>
  <c r="F1" i="351"/>
  <c r="E1" i="351"/>
  <c r="D1" i="351"/>
  <c r="C1" i="351"/>
  <c r="B1" i="351"/>
  <c r="H19" i="350"/>
  <c r="H1" i="350"/>
  <c r="B48" i="1" s="1"/>
  <c r="F1" i="350"/>
  <c r="E1" i="350"/>
  <c r="D1" i="350"/>
  <c r="C1" i="350"/>
  <c r="B1" i="350"/>
  <c r="I15" i="308" l="1"/>
  <c r="I1" i="310"/>
  <c r="B5" i="308" l="1"/>
  <c r="B6" i="308"/>
  <c r="B7" i="308"/>
  <c r="B8" i="308"/>
  <c r="B9" i="308"/>
  <c r="B10" i="308"/>
  <c r="B11" i="308"/>
  <c r="B12" i="308"/>
  <c r="B13" i="308"/>
  <c r="B14" i="308"/>
  <c r="B15" i="308"/>
  <c r="B16" i="308"/>
  <c r="B4" i="308"/>
  <c r="G1" i="29" l="1"/>
  <c r="B10" i="309"/>
  <c r="B6" i="309"/>
  <c r="B7" i="309"/>
  <c r="B8" i="309"/>
  <c r="F4" i="309"/>
  <c r="E4" i="309"/>
  <c r="D4" i="309"/>
  <c r="C4" i="309"/>
  <c r="G18" i="26" l="1"/>
  <c r="B1" i="26"/>
  <c r="D1" i="25" l="1"/>
  <c r="E1" i="25"/>
  <c r="B125" i="1" l="1"/>
  <c r="B124" i="1"/>
  <c r="B123" i="1"/>
  <c r="B121" i="1"/>
  <c r="B116" i="1"/>
  <c r="A12" i="22" l="1"/>
  <c r="A8" i="22"/>
  <c r="A4" i="22"/>
  <c r="I21" i="19" l="1"/>
  <c r="I20" i="19"/>
  <c r="I22" i="19" l="1"/>
  <c r="E1" i="179" l="1"/>
  <c r="A6" i="19" l="1"/>
  <c r="A8" i="19"/>
  <c r="A4" i="19"/>
  <c r="O22" i="17" l="1"/>
  <c r="L4" i="17" l="1"/>
  <c r="L10" i="17"/>
  <c r="J1" i="17"/>
  <c r="G1" i="15" l="1"/>
  <c r="B45" i="1" l="1"/>
  <c r="B44" i="1"/>
  <c r="B43" i="1" l="1"/>
  <c r="B42" i="1"/>
  <c r="B41" i="1" l="1"/>
  <c r="B40" i="1"/>
  <c r="B1" i="330" l="1"/>
  <c r="I19" i="337"/>
  <c r="I1" i="337"/>
  <c r="B54" i="1" s="1"/>
  <c r="F1" i="337"/>
  <c r="E1" i="337"/>
  <c r="D1" i="337"/>
  <c r="C1" i="337"/>
  <c r="B1" i="337"/>
  <c r="F1" i="336"/>
  <c r="B53" i="1" s="1"/>
  <c r="D1" i="336"/>
  <c r="C1" i="336"/>
  <c r="B1" i="336"/>
  <c r="J19" i="335"/>
  <c r="J18" i="335"/>
  <c r="J1" i="335"/>
  <c r="B52" i="1" s="1"/>
  <c r="H1" i="335"/>
  <c r="G1" i="335"/>
  <c r="F1" i="335"/>
  <c r="E1" i="335"/>
  <c r="D1" i="335"/>
  <c r="C1" i="335"/>
  <c r="B1" i="335"/>
  <c r="L1" i="334"/>
  <c r="B51" i="1" s="1"/>
  <c r="J1" i="334"/>
  <c r="I1" i="334"/>
  <c r="H1" i="334"/>
  <c r="G1" i="334"/>
  <c r="F1" i="334"/>
  <c r="E1" i="334"/>
  <c r="D1" i="334"/>
  <c r="C1" i="334"/>
  <c r="B1" i="334"/>
  <c r="I19" i="333"/>
  <c r="I1" i="333"/>
  <c r="B50" i="1" s="1"/>
  <c r="G1" i="333"/>
  <c r="F1" i="333"/>
  <c r="E1" i="333"/>
  <c r="D1" i="333"/>
  <c r="C1" i="333"/>
  <c r="B1" i="333"/>
  <c r="I19" i="330"/>
  <c r="I18" i="330"/>
  <c r="I1" i="330"/>
  <c r="B47" i="1" s="1"/>
  <c r="G1" i="330"/>
  <c r="F1" i="330"/>
  <c r="E1" i="330"/>
  <c r="D1" i="330"/>
  <c r="C1" i="330"/>
  <c r="G22" i="251" l="1"/>
  <c r="F1" i="253"/>
  <c r="G1" i="253"/>
  <c r="Q1" i="170" l="1"/>
  <c r="R1" i="170"/>
  <c r="S1" i="170"/>
  <c r="T1" i="170"/>
  <c r="U1" i="170"/>
  <c r="V1" i="170"/>
  <c r="W1" i="170"/>
  <c r="X1" i="170"/>
  <c r="P1" i="170"/>
  <c r="Q29" i="170"/>
  <c r="R29" i="170" s="1"/>
  <c r="S29" i="170" s="1"/>
  <c r="T29" i="170" s="1"/>
  <c r="U29" i="170"/>
  <c r="V29" i="170" s="1"/>
  <c r="W29" i="170" s="1"/>
  <c r="X29" i="170" s="1"/>
  <c r="Q30" i="170"/>
  <c r="R30" i="170" s="1"/>
  <c r="S30" i="170" s="1"/>
  <c r="T30" i="170" s="1"/>
  <c r="U30" i="170"/>
  <c r="V30" i="170" s="1"/>
  <c r="W30" i="170" s="1"/>
  <c r="X30" i="170" s="1"/>
  <c r="Q31" i="170"/>
  <c r="R31" i="170" s="1"/>
  <c r="S31" i="170" s="1"/>
  <c r="T31" i="170" s="1"/>
  <c r="U31" i="170"/>
  <c r="V31" i="170" s="1"/>
  <c r="W31" i="170" s="1"/>
  <c r="X31" i="170" s="1"/>
  <c r="Q32" i="170"/>
  <c r="R32" i="170" s="1"/>
  <c r="S32" i="170" s="1"/>
  <c r="T32" i="170" s="1"/>
  <c r="U32" i="170"/>
  <c r="V32" i="170" s="1"/>
  <c r="W32" i="170" s="1"/>
  <c r="X32" i="170" s="1"/>
  <c r="Q33" i="170"/>
  <c r="R33" i="170" s="1"/>
  <c r="S33" i="170" s="1"/>
  <c r="T33" i="170" s="1"/>
  <c r="U33" i="170"/>
  <c r="V33" i="170" s="1"/>
  <c r="W33" i="170" s="1"/>
  <c r="X33" i="170" s="1"/>
  <c r="L19" i="329" l="1"/>
  <c r="L20" i="329"/>
  <c r="L1" i="329"/>
  <c r="B34" i="1" s="1"/>
  <c r="D1" i="329"/>
  <c r="E1" i="329"/>
  <c r="I1" i="329" s="1"/>
  <c r="F1" i="329"/>
  <c r="G1" i="329"/>
  <c r="H1" i="329" s="1"/>
  <c r="C1" i="329"/>
  <c r="J1" i="329" s="1"/>
  <c r="B1" i="329"/>
  <c r="G1" i="166" l="1"/>
  <c r="H1" i="166"/>
  <c r="B3" i="1" l="1"/>
  <c r="B6" i="1"/>
  <c r="B8" i="1"/>
  <c r="B23" i="1"/>
  <c r="B29" i="1"/>
  <c r="B30" i="1"/>
  <c r="B46" i="1"/>
  <c r="B55" i="1"/>
  <c r="B75" i="1"/>
  <c r="B87" i="1"/>
  <c r="B92" i="1"/>
  <c r="B104" i="1"/>
  <c r="B105" i="1"/>
  <c r="B111" i="1"/>
  <c r="B120" i="1"/>
  <c r="B126" i="1"/>
  <c r="B132" i="1"/>
  <c r="H25" i="327" l="1"/>
  <c r="W8" i="159" l="1"/>
  <c r="AE15" i="157"/>
  <c r="AE12" i="157"/>
  <c r="G1" i="328" l="1"/>
  <c r="E1" i="328"/>
  <c r="F1" i="328"/>
  <c r="I19" i="328"/>
  <c r="I1" i="328"/>
  <c r="B81" i="1" s="1"/>
  <c r="D1" i="328"/>
  <c r="C1" i="328"/>
  <c r="B1" i="328"/>
  <c r="B91" i="1" l="1"/>
  <c r="B1" i="29" l="1"/>
  <c r="C1" i="29"/>
  <c r="N1" i="318" l="1"/>
  <c r="B72" i="1" s="1"/>
  <c r="C1" i="315" l="1"/>
  <c r="D1" i="315"/>
  <c r="E1" i="315"/>
  <c r="F1" i="315"/>
  <c r="C1" i="320" l="1"/>
  <c r="D1" i="320"/>
  <c r="E1" i="320"/>
  <c r="B1" i="320"/>
  <c r="H19" i="320"/>
  <c r="H18" i="320"/>
  <c r="H1" i="320"/>
  <c r="B74" i="1" s="1"/>
  <c r="G1" i="319"/>
  <c r="H1" i="319"/>
  <c r="I1" i="319"/>
  <c r="J1" i="319"/>
  <c r="K1" i="319"/>
  <c r="S1" i="319"/>
  <c r="B73" i="1" s="1"/>
  <c r="S23" i="319"/>
  <c r="N21" i="318"/>
  <c r="C1" i="318"/>
  <c r="D1" i="318"/>
  <c r="E1" i="318"/>
  <c r="F1" i="318"/>
  <c r="G1" i="318"/>
  <c r="H1" i="318"/>
  <c r="I1" i="318"/>
  <c r="J1" i="318"/>
  <c r="B1" i="318"/>
  <c r="K1" i="315"/>
  <c r="B71" i="1" s="1"/>
  <c r="B1" i="315"/>
  <c r="I24" i="310" l="1"/>
  <c r="B11" i="309"/>
  <c r="I16" i="308"/>
  <c r="B90" i="1"/>
  <c r="D1" i="310"/>
  <c r="C1" i="310"/>
  <c r="B1" i="310"/>
  <c r="B1" i="309"/>
  <c r="B89" i="1" s="1"/>
  <c r="B88" i="1"/>
  <c r="G1" i="22" l="1"/>
  <c r="E1" i="22"/>
  <c r="F1" i="20" l="1"/>
  <c r="E1" i="20"/>
  <c r="D1" i="20"/>
  <c r="F1" i="19" l="1"/>
  <c r="E1" i="19"/>
  <c r="C1" i="17"/>
  <c r="G23" i="251" l="1"/>
  <c r="E18" i="300" l="1"/>
  <c r="E1" i="300"/>
  <c r="B129" i="1" s="1"/>
  <c r="C1" i="300"/>
  <c r="B1" i="300"/>
  <c r="M17" i="298"/>
  <c r="B127" i="1"/>
  <c r="G1" i="292"/>
  <c r="B103" i="1" s="1"/>
  <c r="E1" i="292"/>
  <c r="D1" i="292"/>
  <c r="C1" i="292"/>
  <c r="B1" i="292"/>
  <c r="G18" i="291"/>
  <c r="G1" i="291"/>
  <c r="B102" i="1" s="1"/>
  <c r="E1" i="291"/>
  <c r="D1" i="291"/>
  <c r="C1" i="291"/>
  <c r="B1" i="291"/>
  <c r="H19" i="290"/>
  <c r="H1" i="290"/>
  <c r="B98" i="1" s="1"/>
  <c r="F1" i="290"/>
  <c r="E1" i="290"/>
  <c r="D1" i="290"/>
  <c r="C1" i="290"/>
  <c r="B1" i="290"/>
  <c r="D1" i="289"/>
  <c r="L23" i="288"/>
  <c r="L22" i="288"/>
  <c r="L21" i="288"/>
  <c r="L1" i="288"/>
  <c r="B101" i="1" s="1"/>
  <c r="J1" i="288"/>
  <c r="I1" i="288"/>
  <c r="H1" i="288"/>
  <c r="G1" i="288"/>
  <c r="F1" i="288"/>
  <c r="E1" i="288"/>
  <c r="D1" i="288"/>
  <c r="C1" i="288"/>
  <c r="B1" i="288"/>
  <c r="G19" i="286"/>
  <c r="G1" i="286"/>
  <c r="B97" i="1" s="1"/>
  <c r="E1" i="286"/>
  <c r="D1" i="286"/>
  <c r="C1" i="286"/>
  <c r="B1" i="286"/>
  <c r="H19" i="285"/>
  <c r="H18" i="285"/>
  <c r="A17" i="285"/>
  <c r="A16" i="285"/>
  <c r="A15" i="285"/>
  <c r="A14" i="285"/>
  <c r="A13" i="285"/>
  <c r="A12" i="285"/>
  <c r="A11" i="285"/>
  <c r="A10" i="285"/>
  <c r="A9" i="285"/>
  <c r="A8" i="285"/>
  <c r="A7" i="285"/>
  <c r="A6" i="285"/>
  <c r="A5" i="285"/>
  <c r="A4" i="285"/>
  <c r="H1" i="285"/>
  <c r="B96" i="1" s="1"/>
  <c r="F1" i="285"/>
  <c r="E1" i="285"/>
  <c r="D1" i="285"/>
  <c r="F19" i="284"/>
  <c r="F18" i="284"/>
  <c r="F1" i="284"/>
  <c r="B95" i="1" s="1"/>
  <c r="E1" i="284"/>
  <c r="D1" i="284"/>
  <c r="C1" i="284"/>
  <c r="B1" i="284"/>
  <c r="K21" i="283"/>
  <c r="K20" i="283"/>
  <c r="K1" i="283"/>
  <c r="B94" i="1" s="1"/>
  <c r="I1" i="283"/>
  <c r="H1" i="283"/>
  <c r="G1" i="283"/>
  <c r="F1" i="283"/>
  <c r="E1" i="283"/>
  <c r="D1" i="283"/>
  <c r="C1" i="283"/>
  <c r="B1" i="283"/>
  <c r="F1" i="282"/>
  <c r="B93" i="1" s="1"/>
  <c r="D1" i="282"/>
  <c r="C1" i="282"/>
  <c r="B1" i="282"/>
  <c r="D23" i="300"/>
  <c r="D21" i="300"/>
  <c r="D19" i="300"/>
  <c r="D17" i="300"/>
  <c r="D15" i="300"/>
  <c r="D13" i="300"/>
  <c r="D11" i="300"/>
  <c r="D9" i="300"/>
  <c r="D7" i="300"/>
  <c r="D5" i="300"/>
  <c r="L23" i="298"/>
  <c r="L21" i="298"/>
  <c r="L19" i="298"/>
  <c r="L17" i="298"/>
  <c r="L15" i="298"/>
  <c r="L13" i="298"/>
  <c r="L11" i="298"/>
  <c r="L9" i="298"/>
  <c r="L7" i="298"/>
  <c r="L5" i="298"/>
  <c r="C20" i="289"/>
  <c r="C18" i="289"/>
  <c r="C16" i="289"/>
  <c r="C14" i="289"/>
  <c r="C12" i="289"/>
  <c r="C10" i="289"/>
  <c r="C8" i="289"/>
  <c r="C6" i="289"/>
  <c r="C4" i="289"/>
  <c r="K18" i="288"/>
  <c r="K16" i="288"/>
  <c r="K14" i="288"/>
  <c r="K12" i="288"/>
  <c r="K10" i="288"/>
  <c r="K8" i="288"/>
  <c r="K6" i="288"/>
  <c r="K4" i="288"/>
  <c r="F23" i="286"/>
  <c r="F18" i="286"/>
  <c r="F16" i="286"/>
  <c r="F14" i="286"/>
  <c r="F12" i="286"/>
  <c r="F10" i="286"/>
  <c r="F8" i="286"/>
  <c r="F6" i="286"/>
  <c r="F4" i="286"/>
  <c r="E42" i="282"/>
  <c r="E22" i="282"/>
  <c r="E16" i="282"/>
  <c r="E10" i="282"/>
  <c r="E4" i="282"/>
  <c r="B100" i="1" l="1"/>
  <c r="B1" i="289"/>
  <c r="I18" i="28"/>
  <c r="G1" i="266" l="1"/>
  <c r="F1" i="266"/>
  <c r="E1" i="266"/>
  <c r="E20" i="83" l="1"/>
  <c r="B5" i="83"/>
  <c r="E1" i="83"/>
  <c r="B21" i="1" s="1"/>
  <c r="E19" i="82"/>
  <c r="B5" i="82"/>
  <c r="I20" i="80" l="1"/>
  <c r="I1" i="80"/>
  <c r="B18" i="1" s="1"/>
  <c r="G1" i="80"/>
  <c r="F1" i="80"/>
  <c r="E1" i="80"/>
  <c r="D1" i="80"/>
  <c r="C1" i="80"/>
  <c r="B1" i="80"/>
  <c r="B10" i="1" l="1"/>
  <c r="F1" i="70" l="1"/>
  <c r="B9" i="1" s="1"/>
  <c r="D1" i="70"/>
  <c r="C1" i="70"/>
  <c r="B1" i="70"/>
  <c r="F21" i="70"/>
  <c r="B5" i="70"/>
  <c r="H1" i="29" l="1"/>
  <c r="E1" i="29"/>
  <c r="F1" i="29"/>
  <c r="I1" i="28" l="1"/>
  <c r="B86" i="1" s="1"/>
  <c r="F1" i="28"/>
  <c r="J21" i="253" l="1"/>
  <c r="J1" i="253"/>
  <c r="B38" i="1" s="1"/>
  <c r="E1" i="253"/>
  <c r="B1" i="253"/>
  <c r="C1" i="253"/>
  <c r="D1" i="253"/>
  <c r="G1" i="251" l="1"/>
  <c r="B39" i="1" s="1"/>
  <c r="C1" i="251"/>
  <c r="D1" i="251"/>
  <c r="E1" i="251"/>
  <c r="F1" i="172"/>
  <c r="E36" i="168"/>
  <c r="F36" i="168"/>
  <c r="G36" i="168"/>
  <c r="H36" i="168"/>
  <c r="I36" i="168"/>
  <c r="J36" i="168"/>
  <c r="K36" i="168"/>
  <c r="L36" i="168"/>
  <c r="M36" i="168"/>
  <c r="N36" i="168"/>
  <c r="O36" i="168"/>
  <c r="P36" i="168"/>
  <c r="Q36" i="168"/>
  <c r="R36" i="168"/>
  <c r="S36" i="168"/>
  <c r="T36" i="168"/>
  <c r="U36" i="168"/>
  <c r="V36" i="168"/>
  <c r="W36" i="168"/>
  <c r="X36" i="168"/>
  <c r="Y36" i="168"/>
  <c r="Z36" i="168"/>
  <c r="AA36" i="168"/>
  <c r="AB36" i="168"/>
  <c r="AC36" i="168"/>
  <c r="AD36" i="168"/>
  <c r="AE36" i="168"/>
  <c r="AF36" i="168"/>
  <c r="AG36" i="168"/>
  <c r="AH36" i="168"/>
  <c r="AI36" i="168"/>
  <c r="AJ36" i="168"/>
  <c r="AK36" i="168"/>
  <c r="AL36" i="168"/>
  <c r="AM36" i="168"/>
  <c r="AN36" i="168"/>
  <c r="AO36" i="168"/>
  <c r="AP36" i="168"/>
  <c r="AQ36" i="168"/>
  <c r="AR36" i="168"/>
  <c r="E37" i="168"/>
  <c r="F37" i="168"/>
  <c r="G37" i="168"/>
  <c r="H37" i="168"/>
  <c r="I37" i="168"/>
  <c r="J37" i="168"/>
  <c r="K37" i="168"/>
  <c r="L37" i="168"/>
  <c r="M37" i="168"/>
  <c r="N37" i="168"/>
  <c r="O37" i="168"/>
  <c r="P37" i="168"/>
  <c r="Q37" i="168"/>
  <c r="R37" i="168"/>
  <c r="S37" i="168"/>
  <c r="T37" i="168"/>
  <c r="U37" i="168"/>
  <c r="V37" i="168"/>
  <c r="W37" i="168"/>
  <c r="X37" i="168"/>
  <c r="Y37" i="168"/>
  <c r="Z37" i="168"/>
  <c r="AA37" i="168"/>
  <c r="AB37" i="168"/>
  <c r="AC37" i="168"/>
  <c r="AD37" i="168"/>
  <c r="AE37" i="168"/>
  <c r="AF37" i="168"/>
  <c r="AG37" i="168"/>
  <c r="AH37" i="168"/>
  <c r="AI37" i="168"/>
  <c r="AJ37" i="168"/>
  <c r="AK37" i="168"/>
  <c r="AL37" i="168"/>
  <c r="AM37" i="168"/>
  <c r="AN37" i="168"/>
  <c r="AO37" i="168"/>
  <c r="AP37" i="168"/>
  <c r="AQ37" i="168"/>
  <c r="AR37" i="168"/>
  <c r="E38" i="168"/>
  <c r="F38" i="168"/>
  <c r="G38" i="168"/>
  <c r="H38" i="168"/>
  <c r="I38" i="168"/>
  <c r="J38" i="168"/>
  <c r="K38" i="168"/>
  <c r="L38" i="168"/>
  <c r="M38" i="168"/>
  <c r="N38" i="168"/>
  <c r="O38" i="168"/>
  <c r="P38" i="168"/>
  <c r="Q38" i="168"/>
  <c r="R38" i="168"/>
  <c r="S38" i="168"/>
  <c r="T38" i="168"/>
  <c r="U38" i="168"/>
  <c r="V38" i="168"/>
  <c r="W38" i="168"/>
  <c r="X38" i="168"/>
  <c r="Y38" i="168"/>
  <c r="Z38" i="168"/>
  <c r="AA38" i="168"/>
  <c r="AB38" i="168"/>
  <c r="AC38" i="168"/>
  <c r="AD38" i="168"/>
  <c r="AE38" i="168"/>
  <c r="AF38" i="168"/>
  <c r="AG38" i="168"/>
  <c r="AH38" i="168"/>
  <c r="AI38" i="168"/>
  <c r="AJ38" i="168"/>
  <c r="AK38" i="168"/>
  <c r="AL38" i="168"/>
  <c r="AM38" i="168"/>
  <c r="AN38" i="168"/>
  <c r="AO38" i="168"/>
  <c r="AP38" i="168"/>
  <c r="AQ38" i="168"/>
  <c r="AR38" i="168"/>
  <c r="Q28" i="170"/>
  <c r="R28" i="170" s="1"/>
  <c r="S28" i="170" s="1"/>
  <c r="T28" i="170" s="1"/>
  <c r="U28" i="170"/>
  <c r="V28" i="170" s="1"/>
  <c r="W28" i="170" s="1"/>
  <c r="X28" i="170" s="1"/>
  <c r="B1" i="180" l="1"/>
  <c r="C1" i="180"/>
  <c r="I1" i="19" l="1"/>
  <c r="B78" i="1" s="1"/>
  <c r="D1" i="161" l="1"/>
  <c r="E1" i="161"/>
  <c r="F19" i="180" l="1"/>
  <c r="F1" i="180"/>
  <c r="B115" i="1" s="1"/>
  <c r="L1" i="179" l="1"/>
  <c r="U18" i="157" l="1"/>
  <c r="E17" i="85" l="1"/>
  <c r="B5" i="85"/>
  <c r="B24" i="1"/>
  <c r="J1" i="30" l="1"/>
  <c r="B84" i="1" s="1"/>
  <c r="F1" i="30" l="1"/>
  <c r="E1" i="30"/>
  <c r="D1" i="30"/>
  <c r="C1" i="30"/>
  <c r="B1" i="30"/>
  <c r="J19" i="30"/>
  <c r="D1" i="29"/>
  <c r="M18" i="29"/>
  <c r="M1" i="29"/>
  <c r="B85" i="1" s="1"/>
  <c r="E1" i="28"/>
  <c r="D1" i="28"/>
  <c r="C1" i="28"/>
  <c r="B1" i="28"/>
  <c r="I19" i="28"/>
  <c r="G19" i="26"/>
  <c r="G1" i="26"/>
  <c r="B83" i="1" s="1"/>
  <c r="D1" i="26"/>
  <c r="C1" i="26"/>
  <c r="I18" i="25"/>
  <c r="C1" i="25"/>
  <c r="B1" i="25"/>
  <c r="H1" i="25"/>
  <c r="B82" i="1" s="1"/>
  <c r="J20" i="172" l="1"/>
  <c r="J1" i="172"/>
  <c r="E1" i="172"/>
  <c r="D1" i="172"/>
  <c r="C1" i="172"/>
  <c r="B1" i="172"/>
  <c r="H21" i="170"/>
  <c r="H1" i="170"/>
  <c r="B36" i="1" s="1"/>
  <c r="F1" i="170"/>
  <c r="E1" i="170"/>
  <c r="D1" i="170"/>
  <c r="C1" i="170"/>
  <c r="B1" i="170"/>
  <c r="D17" i="168"/>
  <c r="D16" i="168"/>
  <c r="D15" i="168"/>
  <c r="D14" i="168"/>
  <c r="D13" i="168"/>
  <c r="D12" i="168"/>
  <c r="D11" i="168"/>
  <c r="D10" i="168"/>
  <c r="D9" i="168"/>
  <c r="D8" i="168"/>
  <c r="D7" i="168"/>
  <c r="D6" i="168"/>
  <c r="D5" i="168"/>
  <c r="D4" i="168"/>
  <c r="D3" i="168"/>
  <c r="D1" i="168"/>
  <c r="B35" i="1" s="1"/>
  <c r="H19" i="167"/>
  <c r="H1" i="167"/>
  <c r="B33" i="1" s="1"/>
  <c r="E1" i="167"/>
  <c r="D1" i="167"/>
  <c r="C1" i="167"/>
  <c r="B1" i="167"/>
  <c r="J19" i="166"/>
  <c r="J1" i="166"/>
  <c r="B32" i="1" s="1"/>
  <c r="E1" i="166"/>
  <c r="D1" i="166"/>
  <c r="C1" i="166"/>
  <c r="B1" i="166"/>
  <c r="H19" i="165"/>
  <c r="H18" i="165"/>
  <c r="H1" i="165"/>
  <c r="B31" i="1" s="1"/>
  <c r="C1" i="165"/>
  <c r="D1" i="165"/>
  <c r="E1" i="165"/>
  <c r="B1" i="165"/>
  <c r="B37" i="1" l="1"/>
  <c r="H22" i="186"/>
  <c r="H1" i="186"/>
  <c r="B122" i="1" s="1"/>
  <c r="D1" i="186"/>
  <c r="C1" i="186"/>
  <c r="B1" i="186"/>
  <c r="L20" i="179" l="1"/>
  <c r="I1" i="179"/>
  <c r="B106" i="1" s="1"/>
  <c r="D1" i="179"/>
  <c r="C1" i="179"/>
  <c r="U27" i="170" l="1"/>
  <c r="V27" i="170" s="1"/>
  <c r="W27" i="170" s="1"/>
  <c r="X27" i="170" s="1"/>
  <c r="Q27" i="170"/>
  <c r="R27" i="170" s="1"/>
  <c r="S27" i="170" s="1"/>
  <c r="T27" i="170" s="1"/>
  <c r="U26" i="170"/>
  <c r="V26" i="170" s="1"/>
  <c r="W26" i="170" s="1"/>
  <c r="X26" i="170" s="1"/>
  <c r="Q26" i="170"/>
  <c r="R26" i="170" s="1"/>
  <c r="S26" i="170" s="1"/>
  <c r="T26" i="170" s="1"/>
  <c r="U25" i="170"/>
  <c r="V25" i="170" s="1"/>
  <c r="W25" i="170" s="1"/>
  <c r="X25" i="170" s="1"/>
  <c r="Q25" i="170"/>
  <c r="R25" i="170" s="1"/>
  <c r="S25" i="170" s="1"/>
  <c r="T25" i="170" s="1"/>
  <c r="U24" i="170"/>
  <c r="V24" i="170" s="1"/>
  <c r="W24" i="170" s="1"/>
  <c r="X24" i="170" s="1"/>
  <c r="Q24" i="170"/>
  <c r="R24" i="170" s="1"/>
  <c r="S24" i="170" s="1"/>
  <c r="T24" i="170" s="1"/>
  <c r="U23" i="170"/>
  <c r="V23" i="170" s="1"/>
  <c r="W23" i="170" s="1"/>
  <c r="X23" i="170" s="1"/>
  <c r="Q23" i="170"/>
  <c r="R23" i="170" s="1"/>
  <c r="S23" i="170" s="1"/>
  <c r="T23" i="170" s="1"/>
  <c r="U22" i="170"/>
  <c r="V22" i="170" s="1"/>
  <c r="W22" i="170" s="1"/>
  <c r="X22" i="170" s="1"/>
  <c r="Q22" i="170"/>
  <c r="R22" i="170" s="1"/>
  <c r="S22" i="170" s="1"/>
  <c r="T22" i="170" s="1"/>
  <c r="U21" i="170"/>
  <c r="V21" i="170" s="1"/>
  <c r="W21" i="170" s="1"/>
  <c r="X21" i="170" s="1"/>
  <c r="Q21" i="170"/>
  <c r="R21" i="170" s="1"/>
  <c r="S21" i="170" s="1"/>
  <c r="T21" i="170" s="1"/>
  <c r="U20" i="170"/>
  <c r="V20" i="170" s="1"/>
  <c r="W20" i="170" s="1"/>
  <c r="X20" i="170" s="1"/>
  <c r="Q20" i="170"/>
  <c r="R20" i="170" s="1"/>
  <c r="S20" i="170" s="1"/>
  <c r="T20" i="170" s="1"/>
  <c r="U19" i="170"/>
  <c r="V19" i="170" s="1"/>
  <c r="W19" i="170" s="1"/>
  <c r="X19" i="170" s="1"/>
  <c r="Q19" i="170"/>
  <c r="R19" i="170" s="1"/>
  <c r="S19" i="170" s="1"/>
  <c r="T19" i="170" s="1"/>
  <c r="U18" i="170"/>
  <c r="V18" i="170" s="1"/>
  <c r="W18" i="170" s="1"/>
  <c r="X18" i="170" s="1"/>
  <c r="Q18" i="170"/>
  <c r="R18" i="170" s="1"/>
  <c r="S18" i="170" s="1"/>
  <c r="T18" i="170" s="1"/>
  <c r="U17" i="170"/>
  <c r="V17" i="170" s="1"/>
  <c r="W17" i="170" s="1"/>
  <c r="X17" i="170" s="1"/>
  <c r="Q17" i="170"/>
  <c r="R17" i="170" s="1"/>
  <c r="S17" i="170" s="1"/>
  <c r="T17" i="170" s="1"/>
  <c r="U16" i="170"/>
  <c r="V16" i="170" s="1"/>
  <c r="W16" i="170" s="1"/>
  <c r="X16" i="170" s="1"/>
  <c r="Q16" i="170"/>
  <c r="R16" i="170" s="1"/>
  <c r="S16" i="170" s="1"/>
  <c r="T16" i="170" s="1"/>
  <c r="U15" i="170"/>
  <c r="V15" i="170" s="1"/>
  <c r="W15" i="170" s="1"/>
  <c r="X15" i="170" s="1"/>
  <c r="Q15" i="170"/>
  <c r="R15" i="170" s="1"/>
  <c r="S15" i="170" s="1"/>
  <c r="T15" i="170" s="1"/>
  <c r="U14" i="170"/>
  <c r="V14" i="170" s="1"/>
  <c r="W14" i="170" s="1"/>
  <c r="X14" i="170" s="1"/>
  <c r="Q14" i="170"/>
  <c r="R14" i="170" s="1"/>
  <c r="S14" i="170" s="1"/>
  <c r="T14" i="170" s="1"/>
  <c r="U13" i="170"/>
  <c r="V13" i="170" s="1"/>
  <c r="W13" i="170" s="1"/>
  <c r="X13" i="170" s="1"/>
  <c r="Q13" i="170"/>
  <c r="R13" i="170" s="1"/>
  <c r="S13" i="170" s="1"/>
  <c r="T13" i="170" s="1"/>
  <c r="U12" i="170"/>
  <c r="V12" i="170" s="1"/>
  <c r="W12" i="170" s="1"/>
  <c r="X12" i="170" s="1"/>
  <c r="Q12" i="170"/>
  <c r="R12" i="170" s="1"/>
  <c r="S12" i="170" s="1"/>
  <c r="T12" i="170" s="1"/>
  <c r="U11" i="170"/>
  <c r="V11" i="170" s="1"/>
  <c r="W11" i="170" s="1"/>
  <c r="X11" i="170" s="1"/>
  <c r="Q11" i="170"/>
  <c r="R11" i="170" s="1"/>
  <c r="S11" i="170" s="1"/>
  <c r="T11" i="170" s="1"/>
  <c r="U10" i="170"/>
  <c r="V10" i="170" s="1"/>
  <c r="W10" i="170" s="1"/>
  <c r="X10" i="170" s="1"/>
  <c r="Q10" i="170"/>
  <c r="R10" i="170" s="1"/>
  <c r="S10" i="170" s="1"/>
  <c r="T10" i="170" s="1"/>
  <c r="U9" i="170"/>
  <c r="V9" i="170" s="1"/>
  <c r="W9" i="170" s="1"/>
  <c r="X9" i="170" s="1"/>
  <c r="Q9" i="170"/>
  <c r="R9" i="170" s="1"/>
  <c r="S9" i="170" s="1"/>
  <c r="T9" i="170" s="1"/>
  <c r="U8" i="170"/>
  <c r="V8" i="170" s="1"/>
  <c r="W8" i="170" s="1"/>
  <c r="X8" i="170" s="1"/>
  <c r="Q8" i="170"/>
  <c r="R8" i="170" s="1"/>
  <c r="S8" i="170" s="1"/>
  <c r="T8" i="170" s="1"/>
  <c r="U7" i="170"/>
  <c r="V7" i="170" s="1"/>
  <c r="W7" i="170" s="1"/>
  <c r="X7" i="170" s="1"/>
  <c r="Q7" i="170"/>
  <c r="R7" i="170" s="1"/>
  <c r="S7" i="170" s="1"/>
  <c r="T7" i="170" s="1"/>
  <c r="U6" i="170"/>
  <c r="V6" i="170" s="1"/>
  <c r="W6" i="170" s="1"/>
  <c r="X6" i="170" s="1"/>
  <c r="Q6" i="170"/>
  <c r="R6" i="170" s="1"/>
  <c r="S6" i="170" s="1"/>
  <c r="T6" i="170" s="1"/>
  <c r="U5" i="170"/>
  <c r="V5" i="170" s="1"/>
  <c r="W5" i="170" s="1"/>
  <c r="X5" i="170" s="1"/>
  <c r="Q5" i="170"/>
  <c r="R5" i="170" s="1"/>
  <c r="S5" i="170" s="1"/>
  <c r="T5" i="170" s="1"/>
  <c r="U4" i="170"/>
  <c r="V4" i="170" s="1"/>
  <c r="W4" i="170" s="1"/>
  <c r="X4" i="170" s="1"/>
  <c r="Q4" i="170"/>
  <c r="R4" i="170" s="1"/>
  <c r="S4" i="170" s="1"/>
  <c r="T4" i="170" s="1"/>
  <c r="C22" i="166"/>
  <c r="C21" i="166"/>
  <c r="C19" i="166"/>
  <c r="C18" i="166"/>
  <c r="B18" i="166"/>
  <c r="B17" i="166"/>
  <c r="C16" i="166"/>
  <c r="C15" i="166"/>
  <c r="B15" i="166"/>
  <c r="B14" i="166"/>
  <c r="C13" i="166"/>
  <c r="C12" i="166"/>
  <c r="B12" i="166"/>
  <c r="B11" i="166"/>
  <c r="C10" i="166"/>
  <c r="C9" i="166"/>
  <c r="B9" i="166"/>
  <c r="B8" i="166"/>
  <c r="C7" i="166"/>
  <c r="C6" i="166"/>
  <c r="B6" i="166"/>
  <c r="B5" i="166"/>
  <c r="C4" i="166"/>
  <c r="O23" i="17" l="1"/>
  <c r="I1" i="17" l="1"/>
  <c r="H1" i="17"/>
  <c r="G1" i="17"/>
  <c r="F1" i="17"/>
  <c r="E1" i="17"/>
  <c r="D1" i="17"/>
  <c r="K1" i="15"/>
  <c r="B76" i="1" s="1"/>
  <c r="G19" i="161" l="1"/>
  <c r="G1" i="161"/>
  <c r="B117" i="1" s="1"/>
  <c r="C1" i="161"/>
  <c r="B1" i="161"/>
  <c r="B1" i="157" l="1"/>
  <c r="U1" i="157"/>
  <c r="B134" i="1" s="1"/>
  <c r="M1" i="159"/>
  <c r="B133" i="1" s="1"/>
  <c r="M19" i="159"/>
  <c r="B1" i="159" l="1"/>
  <c r="E1" i="156" l="1"/>
  <c r="F1" i="156"/>
  <c r="H19" i="156"/>
  <c r="H1" i="156"/>
  <c r="B107" i="1" s="1"/>
  <c r="D1" i="156"/>
  <c r="C1" i="156"/>
  <c r="B1" i="156"/>
  <c r="F19" i="155"/>
  <c r="F1" i="155"/>
  <c r="B110" i="1" s="1"/>
  <c r="D1" i="155"/>
  <c r="C1" i="155"/>
  <c r="B1" i="155"/>
  <c r="F19" i="154" l="1"/>
  <c r="F1" i="154"/>
  <c r="B109" i="1" s="1"/>
  <c r="D1" i="154"/>
  <c r="C1" i="154"/>
  <c r="B1" i="154"/>
  <c r="B1" i="153"/>
  <c r="D1" i="153"/>
  <c r="F19" i="153"/>
  <c r="F1" i="153"/>
  <c r="B108" i="1" s="1"/>
  <c r="C1" i="153"/>
  <c r="H19" i="152" l="1"/>
  <c r="H1" i="152"/>
  <c r="B119" i="1" s="1"/>
  <c r="E1" i="152"/>
  <c r="D1" i="152"/>
  <c r="C1" i="152"/>
  <c r="B1" i="152"/>
  <c r="G19" i="151" l="1"/>
  <c r="G1" i="151"/>
  <c r="B118" i="1" s="1"/>
  <c r="E1" i="151"/>
  <c r="D1" i="151"/>
  <c r="C1" i="151"/>
  <c r="B1" i="151"/>
  <c r="G19" i="148" l="1"/>
  <c r="G1" i="148"/>
  <c r="B114" i="1" s="1"/>
  <c r="E1" i="148"/>
  <c r="D1" i="148"/>
  <c r="C1" i="148"/>
  <c r="B1" i="148"/>
  <c r="H19" i="147" l="1"/>
  <c r="H1" i="147"/>
  <c r="B113" i="1" s="1"/>
  <c r="F1" i="147"/>
  <c r="E1" i="147"/>
  <c r="D1" i="147"/>
  <c r="C1" i="147"/>
  <c r="B1" i="147"/>
  <c r="F19" i="146"/>
  <c r="F1" i="146"/>
  <c r="B112" i="1" s="1"/>
  <c r="C1" i="146"/>
  <c r="B1" i="146"/>
  <c r="J17" i="22"/>
  <c r="J1" i="22"/>
  <c r="B80" i="1" s="1"/>
  <c r="F1" i="22"/>
  <c r="J20" i="20"/>
  <c r="J1" i="20"/>
  <c r="B79" i="1" s="1"/>
  <c r="C1" i="20"/>
  <c r="B1" i="20"/>
  <c r="G1" i="19"/>
  <c r="O1" i="17"/>
  <c r="B77" i="1" s="1"/>
  <c r="K18" i="15"/>
  <c r="F1" i="15"/>
  <c r="E1" i="15"/>
  <c r="D1" i="15"/>
  <c r="C1" i="15"/>
  <c r="B1" i="15"/>
  <c r="B17" i="1"/>
</calcChain>
</file>

<file path=xl/sharedStrings.xml><?xml version="1.0" encoding="utf-8"?>
<sst xmlns="http://schemas.openxmlformats.org/spreadsheetml/2006/main" count="3546" uniqueCount="1703">
  <si>
    <t>ІСЦ</t>
  </si>
  <si>
    <t xml:space="preserve"> </t>
  </si>
  <si>
    <t>09.16</t>
  </si>
  <si>
    <t>01.17</t>
  </si>
  <si>
    <t>09.17</t>
  </si>
  <si>
    <t>01.18</t>
  </si>
  <si>
    <t>Core CPI</t>
  </si>
  <si>
    <t>Базовий ІСЦ</t>
  </si>
  <si>
    <t>Цільовий діапазон</t>
  </si>
  <si>
    <t>Нижня межа діапазону</t>
  </si>
  <si>
    <t>CPI</t>
  </si>
  <si>
    <t>Головне</t>
  </si>
  <si>
    <t>Українською</t>
  </si>
  <si>
    <t>Summary</t>
  </si>
  <si>
    <t>Джерело: ДССУ.</t>
  </si>
  <si>
    <t>Source: SSSU.</t>
  </si>
  <si>
    <t>CPI, % yoy</t>
  </si>
  <si>
    <t>Накопичувльано</t>
  </si>
  <si>
    <t>Raw-food prices</t>
  </si>
  <si>
    <t>Administered prices</t>
  </si>
  <si>
    <t>Fuel prices</t>
  </si>
  <si>
    <t>Ціни на сирі продукти</t>
  </si>
  <si>
    <t>Адміністративно регульвані ціни</t>
  </si>
  <si>
    <t>Ціни на паливо</t>
  </si>
  <si>
    <t>ІСЦ, % р/р</t>
  </si>
  <si>
    <t>Адміністративно регульовані ціни</t>
  </si>
  <si>
    <t>Cummulative</t>
  </si>
  <si>
    <t>I.14</t>
  </si>
  <si>
    <t>II.14</t>
  </si>
  <si>
    <t>III.14</t>
  </si>
  <si>
    <t>IV.14</t>
  </si>
  <si>
    <t>I.15</t>
  </si>
  <si>
    <t>II.15</t>
  </si>
  <si>
    <t>III.15</t>
  </si>
  <si>
    <t>IV.15</t>
  </si>
  <si>
    <t>I.16</t>
  </si>
  <si>
    <t>II.16</t>
  </si>
  <si>
    <t>III.16</t>
  </si>
  <si>
    <t>IV.16</t>
  </si>
  <si>
    <t>I.17</t>
  </si>
  <si>
    <t>II.17</t>
  </si>
  <si>
    <t>III.17</t>
  </si>
  <si>
    <t>IV.17</t>
  </si>
  <si>
    <t>I.18</t>
  </si>
  <si>
    <t>II.18</t>
  </si>
  <si>
    <t>III.18</t>
  </si>
  <si>
    <t>Джерело: ДССУ, розрахунки НБУ.</t>
  </si>
  <si>
    <t>Source: SSSU, NBU staff estimates.</t>
  </si>
  <si>
    <t>English</t>
  </si>
  <si>
    <t>Банки</t>
  </si>
  <si>
    <t>Підприємства</t>
  </si>
  <si>
    <t>Домогосподарства</t>
  </si>
  <si>
    <t>Фінансові аналітики</t>
  </si>
  <si>
    <t>Banks</t>
  </si>
  <si>
    <t>Corporates</t>
  </si>
  <si>
    <t>Households</t>
  </si>
  <si>
    <t>Financial analysts</t>
  </si>
  <si>
    <t>Інфляційні очікування на наступні 12 місяців, %</t>
  </si>
  <si>
    <t>Inflation Expectations for the Next 12 Months, %</t>
  </si>
  <si>
    <t>Джерело: НБУ, GfK Ukraine.</t>
  </si>
  <si>
    <t>Source: NBU, GfK Ukraine.</t>
  </si>
  <si>
    <t>Lower line</t>
  </si>
  <si>
    <t>Основний інфляційний тренд*, % річна зміна</t>
  </si>
  <si>
    <t>Джерело: розрахунки НБУ.</t>
  </si>
  <si>
    <t>Source: NBU staff estimates.</t>
  </si>
  <si>
    <t>Джерело: НБУ.</t>
  </si>
  <si>
    <t>Source: NBU.</t>
  </si>
  <si>
    <t>Продукти харчування*</t>
  </si>
  <si>
    <t>Послуги</t>
  </si>
  <si>
    <t>Одяг і взуття</t>
  </si>
  <si>
    <t>Інші непродовольчі товари</t>
  </si>
  <si>
    <t>Clothing &amp; Footwear</t>
  </si>
  <si>
    <t>Other nonfoods</t>
  </si>
  <si>
    <t>Services</t>
  </si>
  <si>
    <t>Processed foods</t>
  </si>
  <si>
    <t>* З високим ступенем обробки.</t>
  </si>
  <si>
    <t xml:space="preserve">Джерело: ДССУ, розрахунки НБУ. </t>
  </si>
  <si>
    <t xml:space="preserve">Source: SSSU, NBU staff estimates. </t>
  </si>
  <si>
    <t>Restaurants, cafés and the like</t>
  </si>
  <si>
    <t>Actual rentals for housing</t>
  </si>
  <si>
    <t>Оренда житла</t>
  </si>
  <si>
    <t>Maintenance and repair of the dwelling</t>
  </si>
  <si>
    <t>Hospital services</t>
  </si>
  <si>
    <t>Послуги лікарень</t>
  </si>
  <si>
    <t>Теплова карта* нормалізованих річних змін цін на послуги**, %</t>
  </si>
  <si>
    <t>Normalized* Services Inflation Heat Map** in Ukraine, %</t>
  </si>
  <si>
    <t>** Graphical representation of data where the individual values contained in a matrix are represented as colors. Red indicates higher inflation, blue lower inflation. The color of the components corresponds to the pace of normalized annual inflation.</t>
  </si>
  <si>
    <t>* Графічне представлення даних, у якому окремі значення, що містяться в матриці, представлено у вигляді кольорів від холодного (найнижчі значення) до теплого (найвищі значення). Забарвлення компонентів відповідає темпам нормалізованої річної інфляції.</t>
  </si>
  <si>
    <t xml:space="preserve">**Дані нормалізовані вирахуванням середньої зміни та діленням на стандартне відхилення. З розрахунку середнього значення та стандартного відхилення виключено 2015 рік. Детальніше – stlouisfed.org. </t>
  </si>
  <si>
    <t>Others</t>
  </si>
  <si>
    <t>Інші</t>
  </si>
  <si>
    <t>Харчова промисловість</t>
  </si>
  <si>
    <t>Food industry prices</t>
  </si>
  <si>
    <t>Price index for agricultural production</t>
  </si>
  <si>
    <t>Індекс цін реалізації продукції с/г</t>
  </si>
  <si>
    <t>Ціни на продукти з високим ступенем оброблення</t>
  </si>
  <si>
    <t>Raw food prices</t>
  </si>
  <si>
    <t>Processed prices</t>
  </si>
  <si>
    <t>Ціни на сирі продукти, продукти з високим ступенем оброблення, у харчовій промисловості та с/г, % р/р</t>
  </si>
  <si>
    <t>Металургія</t>
  </si>
  <si>
    <t>Машинобудування</t>
  </si>
  <si>
    <t>Дефлятор ВВП*</t>
  </si>
  <si>
    <t>&lt;&lt;</t>
  </si>
  <si>
    <t>Товари</t>
  </si>
  <si>
    <t>Первинні доходи</t>
  </si>
  <si>
    <t>Вторинні доходи</t>
  </si>
  <si>
    <t>Current account balance</t>
  </si>
  <si>
    <t>Goods (net)</t>
  </si>
  <si>
    <t>Services (net)</t>
  </si>
  <si>
    <t>Primary income</t>
  </si>
  <si>
    <t>Secondary income</t>
  </si>
  <si>
    <t>ІІ.16</t>
  </si>
  <si>
    <t>ІІ.17</t>
  </si>
  <si>
    <t>ІІІ.17</t>
  </si>
  <si>
    <t>ІІ.18</t>
  </si>
  <si>
    <t>Foods</t>
  </si>
  <si>
    <t>Європа</t>
  </si>
  <si>
    <t>Russia</t>
  </si>
  <si>
    <t>Other CIS</t>
  </si>
  <si>
    <t>Europe</t>
  </si>
  <si>
    <t>За рахунок обсягів</t>
  </si>
  <si>
    <t>І.18</t>
  </si>
  <si>
    <t>Poland</t>
  </si>
  <si>
    <t>Польща</t>
  </si>
  <si>
    <t>Росія</t>
  </si>
  <si>
    <t>Державний сектор</t>
  </si>
  <si>
    <t>Фінансовий рахунок</t>
  </si>
  <si>
    <t>Public sector</t>
  </si>
  <si>
    <t>FDI</t>
  </si>
  <si>
    <t>FX cash outside banks</t>
  </si>
  <si>
    <t>Financial account</t>
  </si>
  <si>
    <t>Міжнародні резерви, млрд дол.</t>
  </si>
  <si>
    <t xml:space="preserve">Міжнародні резерви та критерії їх адекватності, % </t>
  </si>
  <si>
    <t>International reserves, USD bn</t>
  </si>
  <si>
    <t xml:space="preserve">Adequacy Criteria of International Reserves, % </t>
  </si>
  <si>
    <t>І.15</t>
  </si>
  <si>
    <t>І.16</t>
  </si>
  <si>
    <t>ІII.16</t>
  </si>
  <si>
    <t>І.17</t>
  </si>
  <si>
    <t>ІII.17</t>
  </si>
  <si>
    <t>Сектор ЗДУ</t>
  </si>
  <si>
    <t>Центральний банк</t>
  </si>
  <si>
    <t>Central bank</t>
  </si>
  <si>
    <t>IІ.18</t>
  </si>
  <si>
    <t>%</t>
  </si>
  <si>
    <t>Промисловість</t>
  </si>
  <si>
    <t>Сільське господарство</t>
  </si>
  <si>
    <t>Agriculture</t>
  </si>
  <si>
    <t>Construction</t>
  </si>
  <si>
    <t>Будівництво</t>
  </si>
  <si>
    <t>Industry</t>
  </si>
  <si>
    <t>03.16</t>
  </si>
  <si>
    <t>06.16</t>
  </si>
  <si>
    <t>12.16</t>
  </si>
  <si>
    <t>03.17</t>
  </si>
  <si>
    <t>06.17</t>
  </si>
  <si>
    <t>12.17</t>
  </si>
  <si>
    <t>03.18</t>
  </si>
  <si>
    <t>06.18</t>
  </si>
  <si>
    <t>2015</t>
  </si>
  <si>
    <t>2016</t>
  </si>
  <si>
    <t>2017</t>
  </si>
  <si>
    <t>Social benefits</t>
  </si>
  <si>
    <t>Social transfers in kind</t>
  </si>
  <si>
    <t>ІI.15</t>
  </si>
  <si>
    <t>Облікова ставка</t>
  </si>
  <si>
    <t>Кредити овернайт НБУ</t>
  </si>
  <si>
    <t>ДС овернайт НБУ</t>
  </si>
  <si>
    <t>Коридор процентних ставок НБУ*</t>
  </si>
  <si>
    <t>Key policy rate</t>
  </si>
  <si>
    <t xml:space="preserve">Overnight loans </t>
  </si>
  <si>
    <t xml:space="preserve">Overnight CDs </t>
  </si>
  <si>
    <t>Overnight unsecured loans and deposits UIIR</t>
  </si>
  <si>
    <t>Interest rate corridor*</t>
  </si>
  <si>
    <t>Україна</t>
  </si>
  <si>
    <t>Ukraine</t>
  </si>
  <si>
    <t>Туреччина</t>
  </si>
  <si>
    <t>Turkey</t>
  </si>
  <si>
    <t>Півд. Африка</t>
  </si>
  <si>
    <t>South Africa</t>
  </si>
  <si>
    <t>Аргентина</t>
  </si>
  <si>
    <t>Argentina</t>
  </si>
  <si>
    <t>Індонезія</t>
  </si>
  <si>
    <t>Indonesia</t>
  </si>
  <si>
    <t>Бразилія</t>
  </si>
  <si>
    <t>Brazil</t>
  </si>
  <si>
    <t>Індія</t>
  </si>
  <si>
    <t>India</t>
  </si>
  <si>
    <t>Китай</t>
  </si>
  <si>
    <t>China</t>
  </si>
  <si>
    <t>Чилі</t>
  </si>
  <si>
    <t>Chile</t>
  </si>
  <si>
    <t>Румунія</t>
  </si>
  <si>
    <t>Romania</t>
  </si>
  <si>
    <t>Таїланд</t>
  </si>
  <si>
    <t>Thailand</t>
  </si>
  <si>
    <t>Угорщина</t>
  </si>
  <si>
    <t>Hungary</t>
  </si>
  <si>
    <t xml:space="preserve">Кредити НФК </t>
  </si>
  <si>
    <t xml:space="preserve">Кредити ДГ </t>
  </si>
  <si>
    <t xml:space="preserve">Депозити НФК </t>
  </si>
  <si>
    <t xml:space="preserve">Строкові депозити ДГ </t>
  </si>
  <si>
    <t>РЕОК</t>
  </si>
  <si>
    <t>НЕОК</t>
  </si>
  <si>
    <t>REER</t>
  </si>
  <si>
    <t>NEER</t>
  </si>
  <si>
    <t>FX interventions</t>
  </si>
  <si>
    <t>IІ.15</t>
  </si>
  <si>
    <t>IІ.16</t>
  </si>
  <si>
    <t>IІ.17</t>
  </si>
  <si>
    <t xml:space="preserve">Джерело: НБУ. </t>
  </si>
  <si>
    <t>ІІІ.18</t>
  </si>
  <si>
    <t xml:space="preserve">НФК у НВ </t>
  </si>
  <si>
    <t>ДГ в НВ</t>
  </si>
  <si>
    <t>IV.18</t>
  </si>
  <si>
    <t>І.19</t>
  </si>
  <si>
    <t>ІІ.19</t>
  </si>
  <si>
    <t>ІІІ.19</t>
  </si>
  <si>
    <t>IV.19</t>
  </si>
  <si>
    <t>І.20</t>
  </si>
  <si>
    <t>ІІ.20</t>
  </si>
  <si>
    <t>ІІІ.20</t>
  </si>
  <si>
    <t>IV.20</t>
  </si>
  <si>
    <t>UAwGDP</t>
  </si>
  <si>
    <t>IIІ.17</t>
  </si>
  <si>
    <t>IIІ.18</t>
  </si>
  <si>
    <t>World: Moody's Analytics Survey of Business Confidence</t>
  </si>
  <si>
    <t>J.P.Morgan Global Manufacturing PMI (п. ш.)</t>
  </si>
  <si>
    <t>J.P.Morgan Global Services PMI (п. ш.)</t>
  </si>
  <si>
    <t xml:space="preserve">Глобальний РМІ та рівень ділової довіри за результатами опитування Moody's </t>
  </si>
  <si>
    <t>J.P.Morgan Global Manufacturing PMI (RHS)</t>
  </si>
  <si>
    <t>J.P.Morgan Global Services PMI (RHS)</t>
  </si>
  <si>
    <t>Єврозона</t>
  </si>
  <si>
    <t>Єгипет</t>
  </si>
  <si>
    <t>Euro area</t>
  </si>
  <si>
    <t>Egypt</t>
  </si>
  <si>
    <t>Джерело:  Національні статистичні агенції, розрахунки НБУ.</t>
  </si>
  <si>
    <t>Source: National Statistical Offices, NBU staff estimates.</t>
  </si>
  <si>
    <t>США</t>
  </si>
  <si>
    <t>USA</t>
  </si>
  <si>
    <t>ECPI (% yoy, RHS)</t>
  </si>
  <si>
    <t>UAwCPI</t>
  </si>
  <si>
    <t>Білорусь</t>
  </si>
  <si>
    <t>Індекс споживчих цін окремих країн – ОТП України та середньозважений показник ІСЦ країн – ОТП України (UAwCPI), % р/р</t>
  </si>
  <si>
    <t xml:space="preserve">Euro area </t>
  </si>
  <si>
    <t>Belarus</t>
  </si>
  <si>
    <t>2018</t>
  </si>
  <si>
    <t>2019</t>
  </si>
  <si>
    <t>Джерело: оцінка НБУ.</t>
  </si>
  <si>
    <t>ECPI (поточний прогноз)</t>
  </si>
  <si>
    <t>ЕСРІ (попередній прогноз)</t>
  </si>
  <si>
    <t>ECPI (current forecast)</t>
  </si>
  <si>
    <t>ECPI (previous forecast)</t>
  </si>
  <si>
    <t>External Commodity Price Index (ЕСРІ), Dec 2004 = 1</t>
  </si>
  <si>
    <t>Залізна руда (поточний прогноз, п. ш.)</t>
  </si>
  <si>
    <t>Залізна руда (попередній прогноз, п. ш.)</t>
  </si>
  <si>
    <t>Світові ціни на чорні метали та залізну руду*, дол./т, середні за квартал</t>
  </si>
  <si>
    <t>Iron ore  (current forecast, RHS)</t>
  </si>
  <si>
    <t>Iron ore  (previous forecast, RHS)</t>
  </si>
  <si>
    <t>World Price of Ferrous Metals and Iron Ore*, USD/MT, quarterly average</t>
  </si>
  <si>
    <t>I.19</t>
  </si>
  <si>
    <t>II.19</t>
  </si>
  <si>
    <t>III.19</t>
  </si>
  <si>
    <t>*Steel Billet Exp FOB Ukraine та China import Iron Ore Fines 62% FE spot (CFR Tianjin port).</t>
  </si>
  <si>
    <t>I.20</t>
  </si>
  <si>
    <t>*Steel Billet Exp FOB Ukraine and China import Iron Ore Fines 62% FE spot (CFR Tianjin port).</t>
  </si>
  <si>
    <t>II.20</t>
  </si>
  <si>
    <t>III.20</t>
  </si>
  <si>
    <t>Кукурудза (поточний прогноз)</t>
  </si>
  <si>
    <t>Кукурудза (попередній прогноз)</t>
  </si>
  <si>
    <t>Пшениця (поточний прогноз)</t>
  </si>
  <si>
    <t>Пшениця (попередній прогноз)</t>
  </si>
  <si>
    <t>Світові ціни на зернові, дол./т, середні за квартал</t>
  </si>
  <si>
    <t>Maize (current forecast)</t>
  </si>
  <si>
    <t>Maize (previous forecast)</t>
  </si>
  <si>
    <t>Wheat (current forecast)</t>
  </si>
  <si>
    <t>Wheat (previous forecast)</t>
  </si>
  <si>
    <t>World Cereal Prices, USD/MT, quarterly average</t>
  </si>
  <si>
    <t>Brent (поточний прогноз)</t>
  </si>
  <si>
    <t>Brent (current forecast)</t>
  </si>
  <si>
    <t>Brent (previous forecast)</t>
  </si>
  <si>
    <t>Світове виробництво</t>
  </si>
  <si>
    <t>Світове споживання</t>
  </si>
  <si>
    <t>World Production</t>
  </si>
  <si>
    <t>World Consumption</t>
  </si>
  <si>
    <t>ВВП, % р/р</t>
  </si>
  <si>
    <t>Споживання</t>
  </si>
  <si>
    <t>Інвестиції (ВНОК)</t>
  </si>
  <si>
    <t>Зміна запасів</t>
  </si>
  <si>
    <t>Чистий експорт</t>
  </si>
  <si>
    <t>GDP, % yoy</t>
  </si>
  <si>
    <t>Consumption</t>
  </si>
  <si>
    <t>Gross fixed capital formation</t>
  </si>
  <si>
    <t>Change in inventories</t>
  </si>
  <si>
    <t>Net exports</t>
  </si>
  <si>
    <t>ВВП</t>
  </si>
  <si>
    <t>Потенційний ВВП</t>
  </si>
  <si>
    <t>GDP</t>
  </si>
  <si>
    <t>Potential GDP</t>
  </si>
  <si>
    <t>Actual and Potential GDP, % yoy</t>
  </si>
  <si>
    <t>Розрив ВВП, % від потенційного ВВП</t>
  </si>
  <si>
    <t>Output Gap, % of Potential GDP</t>
  </si>
  <si>
    <t>Source: NBU staff estimates</t>
  </si>
  <si>
    <t>Поточний рахунок, % від ВВП (п.ш.)</t>
  </si>
  <si>
    <t>Поточний рахунок, % від ВВП (попередній прогноз, п.ш.)</t>
  </si>
  <si>
    <t>Баланс товарів</t>
  </si>
  <si>
    <t xml:space="preserve">Баланс послуг </t>
  </si>
  <si>
    <t>Первинні доходи (сальдо)</t>
  </si>
  <si>
    <t>Вторинні доходи (сальдо)</t>
  </si>
  <si>
    <t>Сальдо поточного рахунку, млрд дол.</t>
  </si>
  <si>
    <t>Current account, % of GDP (RHS)</t>
  </si>
  <si>
    <t>Current account, % of GDP (previous forecast, RHS)</t>
  </si>
  <si>
    <t>Current Account, USD bn</t>
  </si>
  <si>
    <r>
      <t>Обсяги, млрд м</t>
    </r>
    <r>
      <rPr>
        <vertAlign val="superscript"/>
        <sz val="10"/>
        <rFont val="Arial"/>
        <family val="2"/>
        <charset val="204"/>
      </rPr>
      <t>3</t>
    </r>
    <r>
      <rPr>
        <sz val="10"/>
        <rFont val="Arial"/>
        <family val="2"/>
        <charset val="204"/>
      </rPr>
      <t xml:space="preserve"> (попередній прогноз)</t>
    </r>
  </si>
  <si>
    <r>
      <t>Price, USD/thsd. m</t>
    </r>
    <r>
      <rPr>
        <vertAlign val="superscript"/>
        <sz val="10"/>
        <rFont val="Arial"/>
        <family val="2"/>
        <charset val="204"/>
      </rPr>
      <t>3</t>
    </r>
    <r>
      <rPr>
        <sz val="10"/>
        <rFont val="Arial"/>
        <family val="2"/>
        <charset val="204"/>
      </rPr>
      <t xml:space="preserve"> (RHS)</t>
    </r>
  </si>
  <si>
    <r>
      <t>Price, USD/thsd. m</t>
    </r>
    <r>
      <rPr>
        <vertAlign val="superscript"/>
        <sz val="10"/>
        <rFont val="Arial"/>
        <family val="2"/>
        <charset val="204"/>
      </rPr>
      <t>3</t>
    </r>
    <r>
      <rPr>
        <sz val="10"/>
        <rFont val="Arial"/>
        <family val="2"/>
        <charset val="204"/>
      </rPr>
      <t xml:space="preserve"> (previous forecast, RHS)</t>
    </r>
  </si>
  <si>
    <r>
      <t>Volumes, bn. m</t>
    </r>
    <r>
      <rPr>
        <vertAlign val="superscript"/>
        <sz val="10"/>
        <rFont val="Arial"/>
        <family val="2"/>
        <charset val="204"/>
      </rPr>
      <t>3</t>
    </r>
  </si>
  <si>
    <r>
      <t>Volumes, bn. m</t>
    </r>
    <r>
      <rPr>
        <vertAlign val="superscript"/>
        <sz val="10"/>
        <rFont val="Arial"/>
        <family val="2"/>
        <charset val="204"/>
      </rPr>
      <t>3</t>
    </r>
    <r>
      <rPr>
        <sz val="10"/>
        <rFont val="Arial"/>
        <family val="2"/>
        <charset val="204"/>
      </rPr>
      <t xml:space="preserve"> (previous forecast)</t>
    </r>
  </si>
  <si>
    <t xml:space="preserve">Прямі іноземні інвестиції </t>
  </si>
  <si>
    <t>Готівкова валюта поза банками</t>
  </si>
  <si>
    <t>Фінансовий рахунок (попередній прогноз)</t>
  </si>
  <si>
    <t>Financial account (previous forecast)</t>
  </si>
  <si>
    <t>Валові міжнародні резерви</t>
  </si>
  <si>
    <t>Валові міжнародні резерви (попередній прогноз)</t>
  </si>
  <si>
    <t>Months of future imports (RHS)</t>
  </si>
  <si>
    <t>Months of future imports (previous forecast, RHS)</t>
  </si>
  <si>
    <t>International Reserves</t>
  </si>
  <si>
    <t>International Reserves (previous forecast)</t>
  </si>
  <si>
    <t>Реальний ВВП, % р/р</t>
  </si>
  <si>
    <t>Real GDP, % yoy</t>
  </si>
  <si>
    <t>ВНОК, % р/р</t>
  </si>
  <si>
    <t>ІДО, % (п. ш.)</t>
  </si>
  <si>
    <t>Роздрібний товарооборот</t>
  </si>
  <si>
    <t>Вантажний транспорт</t>
  </si>
  <si>
    <t>Retail trade turnover</t>
  </si>
  <si>
    <t>Freight turnover</t>
  </si>
  <si>
    <t>Джерело: ДКСУ, розрахунки НБУ.</t>
  </si>
  <si>
    <t>Source: STSU, NBU staff estimates.</t>
  </si>
  <si>
    <t>Other
 revenues</t>
  </si>
  <si>
    <t>Інші доходи</t>
  </si>
  <si>
    <t>Non-tax 
revenues</t>
  </si>
  <si>
    <t>Неподаткові 
надходження</t>
  </si>
  <si>
    <t>Other tax
 revenues</t>
  </si>
  <si>
    <t>Інші податкові
 надходження</t>
  </si>
  <si>
    <t>Royalties</t>
  </si>
  <si>
    <t>Рентна плата</t>
  </si>
  <si>
    <t>Excise tax</t>
  </si>
  <si>
    <t>Акцизний
 податок</t>
  </si>
  <si>
    <t>CIT</t>
  </si>
  <si>
    <t>ППП</t>
  </si>
  <si>
    <t>PIT</t>
  </si>
  <si>
    <t>ПДФО</t>
  </si>
  <si>
    <t>VAT</t>
  </si>
  <si>
    <t>ПДВ</t>
  </si>
  <si>
    <t>Tax revenues</t>
  </si>
  <si>
    <t>Доходи</t>
  </si>
  <si>
    <t>Неподаткові надходження</t>
  </si>
  <si>
    <t>Non-tax revenues</t>
  </si>
  <si>
    <t>Other revenues</t>
  </si>
  <si>
    <t>IІІ.17</t>
  </si>
  <si>
    <t>Внутрішні податки</t>
  </si>
  <si>
    <t>Domestic taxes</t>
  </si>
  <si>
    <t>Import taxes</t>
  </si>
  <si>
    <t>Оплата праці</t>
  </si>
  <si>
    <t>Товари і послуги</t>
  </si>
  <si>
    <t xml:space="preserve">Поточні трансферти </t>
  </si>
  <si>
    <t>Обслуговування боргу</t>
  </si>
  <si>
    <t>Інші поточні видатки</t>
  </si>
  <si>
    <t>Капітальні видатки</t>
  </si>
  <si>
    <t>Wages</t>
  </si>
  <si>
    <t>Goods and services</t>
  </si>
  <si>
    <t>Current transfers</t>
  </si>
  <si>
    <t>Debt service</t>
  </si>
  <si>
    <t>Others current expenditures</t>
  </si>
  <si>
    <t>Capital expenditures</t>
  </si>
  <si>
    <t>млрд грн</t>
  </si>
  <si>
    <t>UAH bn</t>
  </si>
  <si>
    <t>Борг, усього</t>
  </si>
  <si>
    <t>Внутрішній борг</t>
  </si>
  <si>
    <t xml:space="preserve">Зовнішній борг </t>
  </si>
  <si>
    <t>% до ВВП (п. ш.)</t>
  </si>
  <si>
    <t>Total debt</t>
  </si>
  <si>
    <t>Domestic debt</t>
  </si>
  <si>
    <t>Foreign debt</t>
  </si>
  <si>
    <t>Debt/GDP* (RHS)</t>
  </si>
  <si>
    <t>03.14</t>
  </si>
  <si>
    <t>06.14</t>
  </si>
  <si>
    <t>09.14</t>
  </si>
  <si>
    <t>12.14</t>
  </si>
  <si>
    <t>03.15</t>
  </si>
  <si>
    <t>06.15</t>
  </si>
  <si>
    <t>09.15</t>
  </si>
  <si>
    <t>12.15</t>
  </si>
  <si>
    <t>Source: MFU, SSSU, NBU staff estimates.</t>
  </si>
  <si>
    <t>Output by Selected Types of Activity, % yoy (quarterly averages)</t>
  </si>
  <si>
    <t>Внески в річну зміну доходів зведеного бюджету, в. п.</t>
  </si>
  <si>
    <t xml:space="preserve">Contributions to Annual Changes in Revenues  of the Consolidated Budget, pp
</t>
  </si>
  <si>
    <t>Global PMI and World Business Confidence</t>
  </si>
  <si>
    <t>Manufacturing PMI,  Selected Economies, points</t>
  </si>
  <si>
    <t xml:space="preserve">Consumer Price Index of Selected Ukraine’s MTP Countries and Weighted Average of Ukraine’s MTP Countries' CPI (UAwCPI), % yoy </t>
  </si>
  <si>
    <t>Current forecast</t>
  </si>
  <si>
    <t>Previous forecast</t>
  </si>
  <si>
    <t>Поточний прогноз</t>
  </si>
  <si>
    <t>Попередній прогноз</t>
  </si>
  <si>
    <t>Інвестиції</t>
  </si>
  <si>
    <t>Investment</t>
  </si>
  <si>
    <t>Inventories</t>
  </si>
  <si>
    <t>Exports</t>
  </si>
  <si>
    <t>Imports</t>
  </si>
  <si>
    <t>Експорт</t>
  </si>
  <si>
    <t>Імпорт</t>
  </si>
  <si>
    <t>Інвестиції в основний капітал</t>
  </si>
  <si>
    <t>Зведений бюджет, % ВВП</t>
  </si>
  <si>
    <t>Структурне сальдо без розрахунків з НБУ</t>
  </si>
  <si>
    <t>Циклічне сальдо</t>
  </si>
  <si>
    <t>Cyclical balance</t>
  </si>
  <si>
    <t>Structural balance excluding transfers with NBU</t>
  </si>
  <si>
    <t>Фактичне сальдо</t>
  </si>
  <si>
    <t>Первинне сальдо</t>
  </si>
  <si>
    <t>Total balance</t>
  </si>
  <si>
    <t>Primary balance</t>
  </si>
  <si>
    <t>Широкий дефіцит СЗДУ, млрд грн, і державний та гарантований державою борг, % ВВП</t>
  </si>
  <si>
    <t>Public debt, % of GDP (RHS)</t>
  </si>
  <si>
    <t>General government deficit</t>
  </si>
  <si>
    <t>Naftogaz</t>
  </si>
  <si>
    <t>Bank recapitalization &amp; other</t>
  </si>
  <si>
    <t>Дефіцит СЗДУ</t>
  </si>
  <si>
    <t>Фінансування НАК 'Нафтогаз'</t>
  </si>
  <si>
    <t>Рекапіталізація банків та інше</t>
  </si>
  <si>
    <t>Primary income balance (net)</t>
  </si>
  <si>
    <t>Secondary income balance (net)</t>
  </si>
  <si>
    <t>Імпорт газу</t>
  </si>
  <si>
    <t>Gas Imports</t>
  </si>
  <si>
    <t>Quarterly change</t>
  </si>
  <si>
    <t>Зміна за квартал</t>
  </si>
  <si>
    <t>Annual change</t>
  </si>
  <si>
    <t>Річна зміна</t>
  </si>
  <si>
    <t>Annual change (previous)</t>
  </si>
  <si>
    <t>Річна зміна (попередній прогноз)</t>
  </si>
  <si>
    <t>Core Inflation, %</t>
  </si>
  <si>
    <t>Базовий ІСЦ, %</t>
  </si>
  <si>
    <t>Raw food inflation, %</t>
  </si>
  <si>
    <t>Адміністративно регульовані ціни, %</t>
  </si>
  <si>
    <t>Core</t>
  </si>
  <si>
    <t>Admin</t>
  </si>
  <si>
    <t>Fuel</t>
  </si>
  <si>
    <t>CPI, %</t>
  </si>
  <si>
    <t>ІСЦ, %</t>
  </si>
  <si>
    <t>Базова інфляція</t>
  </si>
  <si>
    <t>Сирі продукти</t>
  </si>
  <si>
    <t>Адміністративні тарифи</t>
  </si>
  <si>
    <t>Паливо</t>
  </si>
  <si>
    <t>Внески в річну зміну ІСЦ за компонентами, в. п.</t>
  </si>
  <si>
    <t>Contributions to Annual CPI Growth by Main Components, pp</t>
  </si>
  <si>
    <t>Ціль</t>
  </si>
  <si>
    <t>Target</t>
  </si>
  <si>
    <t>Tolerance bands</t>
  </si>
  <si>
    <t>Contributions to Real GDP Growth, p. p.</t>
  </si>
  <si>
    <t>Source: IMF, STSU, MFU, NBU staff estimates.</t>
  </si>
  <si>
    <t>Джерело: МВФ, ДКСУ, МФУ, розрахунки НБУ.</t>
  </si>
  <si>
    <t>Administered Price Inflation, %</t>
  </si>
  <si>
    <t>Прогноз реального ВВП, % р/р</t>
  </si>
  <si>
    <t>Real GDP, yoy changes, %</t>
  </si>
  <si>
    <t>Прогноз ІСЦ та інфляційні цілі, % р/р</t>
  </si>
  <si>
    <t>немає дозволу</t>
  </si>
  <si>
    <t>no permission</t>
  </si>
  <si>
    <t>Податкові 
надходження</t>
  </si>
  <si>
    <t>Суми значень можуть не співпадати через заокруглення</t>
  </si>
  <si>
    <t>Values may not sum to total due to rounding</t>
  </si>
  <si>
    <t>Machinery</t>
  </si>
  <si>
    <t>By prices</t>
  </si>
  <si>
    <t>By volumes</t>
  </si>
  <si>
    <t>I.21</t>
  </si>
  <si>
    <t>II.21</t>
  </si>
  <si>
    <t>III.21</t>
  </si>
  <si>
    <t>IV.21</t>
  </si>
  <si>
    <t>Фінансовий рахунок: чисті зовнішні зобов’язання, млрд дол.</t>
  </si>
  <si>
    <t>International reserves (RHS)</t>
  </si>
  <si>
    <t>Unemployment</t>
  </si>
  <si>
    <t>Unemployment, sa</t>
  </si>
  <si>
    <t>Contributions to Annual Change in Nominal Household Income, pp</t>
  </si>
  <si>
    <t>Доходи від власності</t>
  </si>
  <si>
    <t>Property income</t>
  </si>
  <si>
    <t>Прибуток та зміш. дохід</t>
  </si>
  <si>
    <t>Cоц. допомоги</t>
  </si>
  <si>
    <t>Інші поточні трансф.</t>
  </si>
  <si>
    <t>Other current transfers</t>
  </si>
  <si>
    <t>Соц. трансф. в натурі</t>
  </si>
  <si>
    <t>Реальна заробітна плата</t>
  </si>
  <si>
    <t>Real wages</t>
  </si>
  <si>
    <t>Expectation of enterprises (balance of answers), pp, RHS</t>
  </si>
  <si>
    <t>07.18</t>
  </si>
  <si>
    <t>01.19</t>
  </si>
  <si>
    <t>12.18</t>
  </si>
  <si>
    <t>Освіта</t>
  </si>
  <si>
    <t>Education</t>
  </si>
  <si>
    <t>Інше</t>
  </si>
  <si>
    <t>2.1.1</t>
  </si>
  <si>
    <t>2.1.3</t>
  </si>
  <si>
    <t>2.1.4</t>
  </si>
  <si>
    <t>2.1.5</t>
  </si>
  <si>
    <t>2.1.6</t>
  </si>
  <si>
    <t>2.1.7</t>
  </si>
  <si>
    <t>2.1.2</t>
  </si>
  <si>
    <t>2.1.8</t>
  </si>
  <si>
    <t>2.1.9</t>
  </si>
  <si>
    <t>Інфляційний розвиток</t>
  </si>
  <si>
    <t>Inflation Development</t>
  </si>
  <si>
    <t>2.1</t>
  </si>
  <si>
    <t>2</t>
  </si>
  <si>
    <t>CPI target band</t>
  </si>
  <si>
    <t>Обсяги, млрд м3</t>
  </si>
  <si>
    <t>Приватне споживання*</t>
  </si>
  <si>
    <t>Private consumption*</t>
  </si>
  <si>
    <t>Government consumption</t>
  </si>
  <si>
    <t>* Включає кінцеві споживчі витрати домогосподарств та некомерційних організацій, що обслуговують домашні господарства.</t>
  </si>
  <si>
    <t>*Including consumption expenditures of households and non-profit institutions serving households.</t>
  </si>
  <si>
    <t>GFCF, % yoy</t>
  </si>
  <si>
    <t>Капітальні інвестиції, % р/р</t>
  </si>
  <si>
    <t>Торгівля і транспорт</t>
  </si>
  <si>
    <t>Телекомунікації</t>
  </si>
  <si>
    <t>Операції з нерухомістю</t>
  </si>
  <si>
    <t>Державне управління</t>
  </si>
  <si>
    <t>Внески видів діяльності в річну зміну капітальних інвестицій, в. п.</t>
  </si>
  <si>
    <t>Capital investment, % yoy</t>
  </si>
  <si>
    <t>Trade and transport</t>
  </si>
  <si>
    <t>Real estate operations</t>
  </si>
  <si>
    <t>Public administration, defense</t>
  </si>
  <si>
    <t>Contributions to Annual Growth of Capital Investment, pp</t>
  </si>
  <si>
    <t>low</t>
  </si>
  <si>
    <t>high</t>
  </si>
  <si>
    <t>1.10</t>
  </si>
  <si>
    <t>1.11</t>
  </si>
  <si>
    <t>1.12</t>
  </si>
  <si>
    <t>1.13</t>
  </si>
  <si>
    <t>1.14</t>
  </si>
  <si>
    <t>Зовнішнє середовище</t>
  </si>
  <si>
    <t>External Environment</t>
  </si>
  <si>
    <t>Попит і випуск</t>
  </si>
  <si>
    <t>Demand And Output</t>
  </si>
  <si>
    <t>2.2.1</t>
  </si>
  <si>
    <t>2.2.2</t>
  </si>
  <si>
    <t>2.2.3</t>
  </si>
  <si>
    <t>2.2.4</t>
  </si>
  <si>
    <t>2.2.5</t>
  </si>
  <si>
    <t>2.2.6</t>
  </si>
  <si>
    <t>2.2.7</t>
  </si>
  <si>
    <t>2.2.8</t>
  </si>
  <si>
    <t>2.5.1</t>
  </si>
  <si>
    <t>2.5.3</t>
  </si>
  <si>
    <t>2.5.5</t>
  </si>
  <si>
    <t>2.5.6</t>
  </si>
  <si>
    <t>2.5.8</t>
  </si>
  <si>
    <t>2.5.9</t>
  </si>
  <si>
    <t>2.5.10</t>
  </si>
  <si>
    <t>2.5.2</t>
  </si>
  <si>
    <t>2.5.4</t>
  </si>
  <si>
    <t>2.5.11</t>
  </si>
  <si>
    <t>Платіжний баланс</t>
  </si>
  <si>
    <t>Balance Of Payments</t>
  </si>
  <si>
    <t>2.3.1</t>
  </si>
  <si>
    <t>2.3.2</t>
  </si>
  <si>
    <t>2.3.3</t>
  </si>
  <si>
    <t>2.3.4</t>
  </si>
  <si>
    <t>2.3.5</t>
  </si>
  <si>
    <t>2.3.6</t>
  </si>
  <si>
    <t>Ринок робочої сили та доходи домогосподарств</t>
  </si>
  <si>
    <t>Labor Market And Household Income</t>
  </si>
  <si>
    <t>Внески категорій кінцевого використання в річну зміну реального ВВП, в. п.</t>
  </si>
  <si>
    <t>Випуск в окремих видах діяльності, % р/р (у середньому за квартал)</t>
  </si>
  <si>
    <t>Грудень 2018 року</t>
  </si>
  <si>
    <t xml:space="preserve">December 2018 </t>
  </si>
  <si>
    <t>* Різниця середньомісячної дохідності однорічних облігацій уряду на первинному ринку та прогнозу з інфляції на кінець 2019 року.</t>
  </si>
  <si>
    <t>ІІ.15</t>
  </si>
  <si>
    <t>ІІІ.15</t>
  </si>
  <si>
    <t>ІV.15</t>
  </si>
  <si>
    <t>зміцнення</t>
  </si>
  <si>
    <t>appreciation</t>
  </si>
  <si>
    <t>Зміна коррахунків банків</t>
  </si>
  <si>
    <t>Валютні інтервенції НБУ</t>
  </si>
  <si>
    <t>Перахування прибутку</t>
  </si>
  <si>
    <t>Конвертація валюти</t>
  </si>
  <si>
    <t>Стабілізаційні кредити</t>
  </si>
  <si>
    <t>Інші статті</t>
  </si>
  <si>
    <t xml:space="preserve">Фактори впливу на ліквідність банківської системи, млрд грн
</t>
  </si>
  <si>
    <t>Cash in circulation</t>
  </si>
  <si>
    <t>Cor. accounts</t>
  </si>
  <si>
    <t>Transfers of profit</t>
  </si>
  <si>
    <t>Stabilisation loans</t>
  </si>
  <si>
    <t>2.6.1</t>
  </si>
  <si>
    <t>2.6.2</t>
  </si>
  <si>
    <t>2.6.3</t>
  </si>
  <si>
    <t>2.6.4</t>
  </si>
  <si>
    <t>2.6.5</t>
  </si>
  <si>
    <t>2.6.6</t>
  </si>
  <si>
    <t>2.6.7</t>
  </si>
  <si>
    <t>2.6.8</t>
  </si>
  <si>
    <t>2.6.9</t>
  </si>
  <si>
    <t>2.6.10</t>
  </si>
  <si>
    <t>2.6.11</t>
  </si>
  <si>
    <t>І.21</t>
  </si>
  <si>
    <t>ІІ.21</t>
  </si>
  <si>
    <t>ІІІ.21</t>
  </si>
  <si>
    <t>3.5</t>
  </si>
  <si>
    <t>3.5.1</t>
  </si>
  <si>
    <t>3.5.2</t>
  </si>
  <si>
    <t>CPI,%</t>
  </si>
  <si>
    <t>ІI.17</t>
  </si>
  <si>
    <t>ІI.18</t>
  </si>
  <si>
    <t>Доходи, % р/р</t>
  </si>
  <si>
    <t>ІI.16</t>
  </si>
  <si>
    <t>2014</t>
  </si>
  <si>
    <t>Видатки, % р/р</t>
  </si>
  <si>
    <t xml:space="preserve">Contributions to Annual Changes in the Expenditures of the Consolidated Budget, pp
</t>
  </si>
  <si>
    <t>09.18</t>
  </si>
  <si>
    <t>2.4.1</t>
  </si>
  <si>
    <t>2.4.2</t>
  </si>
  <si>
    <t>2.4.3</t>
  </si>
  <si>
    <t>2.4.4</t>
  </si>
  <si>
    <t xml:space="preserve">2.4.5. </t>
  </si>
  <si>
    <t>Фіскальний сектор</t>
  </si>
  <si>
    <t>Fiscal Sector</t>
  </si>
  <si>
    <t>3.4</t>
  </si>
  <si>
    <t>3.4.1</t>
  </si>
  <si>
    <t>3.4.2</t>
  </si>
  <si>
    <t>Міжнародні резерви</t>
  </si>
  <si>
    <t>3.1.1</t>
  </si>
  <si>
    <t>3.1.2</t>
  </si>
  <si>
    <t>3.1.3</t>
  </si>
  <si>
    <t>3.1.4</t>
  </si>
  <si>
    <t>3.1.5</t>
  </si>
  <si>
    <t xml:space="preserve">Сальдо інструментів з регулювання ліквідності** </t>
  </si>
  <si>
    <t>Net liquidity management instruments**</t>
  </si>
  <si>
    <t>ДЦП у портфелі НБУ*</t>
  </si>
  <si>
    <t>Gov. bonds held by NBU*</t>
  </si>
  <si>
    <t>Determinants of the Banking System Liquidity, UAH bn</t>
  </si>
  <si>
    <t xml:space="preserve">Source: NBU. </t>
  </si>
  <si>
    <t>Risks to the Forecast</t>
  </si>
  <si>
    <t>Ризики прогнозу</t>
  </si>
  <si>
    <t>3.2.1</t>
  </si>
  <si>
    <t>3.2.3</t>
  </si>
  <si>
    <t>3.2.4</t>
  </si>
  <si>
    <t>3.2.5</t>
  </si>
  <si>
    <t>3.3.1</t>
  </si>
  <si>
    <t>3.3.3</t>
  </si>
  <si>
    <t>3.3.4</t>
  </si>
  <si>
    <t>3.3.5</t>
  </si>
  <si>
    <t>3.2.2</t>
  </si>
  <si>
    <t>3.3.2</t>
  </si>
  <si>
    <t>Source:  SSSU, NBU staff estimates.</t>
  </si>
  <si>
    <t>Реальна заробітна плата (попередній прогноз)</t>
  </si>
  <si>
    <t>Real wages (previous forecast)</t>
  </si>
  <si>
    <t>Реальна заробітна плата, % р/р, та рівень безробіття за методологією МОП, %</t>
  </si>
  <si>
    <t>Фінансовий рахунок:чисті зовнішні зобов'язання, млрд дол.</t>
  </si>
  <si>
    <t>Financial Account:net inflows, USD bn</t>
  </si>
  <si>
    <t>REER and Trade Balance</t>
  </si>
  <si>
    <t>Energy balance, USD bn</t>
  </si>
  <si>
    <t>Trade balance (w/o energy goods), USD bn</t>
  </si>
  <si>
    <t>REER, 12.1999=1 (RHS)</t>
  </si>
  <si>
    <t>Баланс енергоносіїв, млрд дол.</t>
  </si>
  <si>
    <t>Торговельний баланс (без енергоносіїв), млрд дол.</t>
  </si>
  <si>
    <t>ILO unemployment, sa (rhs)</t>
  </si>
  <si>
    <t>ILO unemployment, sa (previous forecast, rhs)</t>
  </si>
  <si>
    <t>Рівень безробіття, с/с (попередній прогноз, п.ш.)</t>
  </si>
  <si>
    <t>Рівень безробіття за методологією МОП, с/с (п.ш.)</t>
  </si>
  <si>
    <t>Продукти харчування</t>
  </si>
  <si>
    <t>ЖКГ</t>
  </si>
  <si>
    <t>Товари домашнього вжитку</t>
  </si>
  <si>
    <t>Охорона здоров’я</t>
  </si>
  <si>
    <t>Реальні кінцеві споживчі витрати домогосподарств за окремими цілями, % р/р</t>
  </si>
  <si>
    <t>Clothing and footwear</t>
  </si>
  <si>
    <t>Housing</t>
  </si>
  <si>
    <t>Furnishings</t>
  </si>
  <si>
    <t>Health</t>
  </si>
  <si>
    <t xml:space="preserve">Джерело: Національні статистичні агенції, розрахунки НБУ. </t>
  </si>
  <si>
    <t xml:space="preserve">Внески в річну зміну видатків зведеного бюджету, в. п. </t>
  </si>
  <si>
    <t>Державний та гарантований державою борг, млрд грн та % ВВП*</t>
  </si>
  <si>
    <t>Public and Publicly Guaranteed Debt, UAH bn and % of GDP*</t>
  </si>
  <si>
    <t>Індекс світових цін на товари українського експорту (ЕСРІ), 12.2004 = 1</t>
  </si>
  <si>
    <t>Ціни на сирі продовольчі товари, %</t>
  </si>
  <si>
    <t>Компоненти ВВП за категоріями кінцевого використання, % р/р</t>
  </si>
  <si>
    <t>Фактичний та потенційний ВВП, % р/р</t>
  </si>
  <si>
    <t>Consolidated budget, % of GDP</t>
  </si>
  <si>
    <t>РЕОК гривні та торговельний баланс</t>
  </si>
  <si>
    <t>Споживання СЗДУ</t>
  </si>
  <si>
    <t>Внески в річну зміну реального ВВП за категоріями кінцевого використання, в. п.</t>
  </si>
  <si>
    <t>Розрив ВВП, % потенційного ВВП</t>
  </si>
  <si>
    <t>Source: National statistical agencies, NBU staff estimates.</t>
  </si>
  <si>
    <t xml:space="preserve">Real wages, % yoy and ILO Unemployment sa, %  </t>
  </si>
  <si>
    <t xml:space="preserve">Core CPI </t>
  </si>
  <si>
    <t>* Data are normalized by subtracting the mean change and dividing by standard deviation. Data for 2015 is excluded from the mean and STD calculation. See more at stlouisfed.org.</t>
  </si>
  <si>
    <t xml:space="preserve">Raw and Processed Food Prices in Food Industry and Agricultural Production, % yoy </t>
  </si>
  <si>
    <t>FX conversion</t>
  </si>
  <si>
    <t>Consumption and Production of World Crude Oil and Other Liquids , Mbbl/d</t>
  </si>
  <si>
    <t xml:space="preserve">GDP components by end use, % yoy </t>
  </si>
  <si>
    <t>GDP gap, % of potential GDP</t>
  </si>
  <si>
    <t>Broad Public Sector Deficit, UAH bn &amp; Public Debt, % of GDP</t>
  </si>
  <si>
    <t>CPI Forecast and Inflation Targets, % yoy</t>
  </si>
  <si>
    <t>Real GDP Forecast, % yoy</t>
  </si>
  <si>
    <t>In percent of composite IMF measure, RHS</t>
  </si>
  <si>
    <t>As a ratio to short-term debt, RHS</t>
  </si>
  <si>
    <t>In months of future imports (normalized to 3m), RHS</t>
  </si>
  <si>
    <t>As a ratio to 20% of broad money, RHS</t>
  </si>
  <si>
    <t>Contributions of  Final Use Categories to Annual  GDP Growth, pp</t>
  </si>
  <si>
    <t>05.17</t>
  </si>
  <si>
    <t>05.18</t>
  </si>
  <si>
    <t>03.19</t>
  </si>
  <si>
    <t>Ринкові послуги</t>
  </si>
  <si>
    <t>Хімічне чищення</t>
  </si>
  <si>
    <t>Утримання будинків</t>
  </si>
  <si>
    <t>Туристичні послуги</t>
  </si>
  <si>
    <t>Фінансові послуги</t>
  </si>
  <si>
    <t>Tourist services</t>
  </si>
  <si>
    <t>Telecommunication services</t>
  </si>
  <si>
    <t>Market services</t>
  </si>
  <si>
    <t>Chemical cleaning</t>
  </si>
  <si>
    <t>Сукупний індекс витрат на виробництво с/г продукції</t>
  </si>
  <si>
    <t>Costs of agricultural production</t>
  </si>
  <si>
    <t>Інші виміри інфляції, у середньому за квартал, % р/р</t>
  </si>
  <si>
    <t>Алкогольні напої</t>
  </si>
  <si>
    <t>Тютюнові вироби</t>
  </si>
  <si>
    <t>Alcoholic beverages</t>
  </si>
  <si>
    <t>Tobacco</t>
  </si>
  <si>
    <t>Компоненти адміністративно регульованих цін, % р/р</t>
  </si>
  <si>
    <t>Administered Prices and Utility Tariffs, % yoy</t>
  </si>
  <si>
    <t>Квадратна заготовка (поточний прогноз)</t>
  </si>
  <si>
    <t>Квадратна заготовка (попередній прогноз)</t>
  </si>
  <si>
    <t>Steel billet (current forecast)</t>
  </si>
  <si>
    <t>Steel billet (previous forecast)</t>
  </si>
  <si>
    <t xml:space="preserve">Обсяги світового виробництва та споживання нафти та конденсату, млн бар./добу  </t>
  </si>
  <si>
    <t>Продукти інтелектуальної власності (3.6%)</t>
  </si>
  <si>
    <t>Житлові будівлі (14.2%)</t>
  </si>
  <si>
    <t>Машини та обладнання (44.6%)</t>
  </si>
  <si>
    <t>Інші  будівлі та споруди (34.0%)</t>
  </si>
  <si>
    <t>Intellectual property products (3.6%)</t>
  </si>
  <si>
    <t>Machinery and equipment (44.6%)</t>
  </si>
  <si>
    <t>Other buildings and structures (34.0%)</t>
  </si>
  <si>
    <t>Other items of FA</t>
  </si>
  <si>
    <t>Інші статті фін. рахунку</t>
  </si>
  <si>
    <t>У % до ВВП</t>
  </si>
  <si>
    <t>General government</t>
  </si>
  <si>
    <t xml:space="preserve"> % of GDP</t>
  </si>
  <si>
    <t>Чиста купівля валюти</t>
  </si>
  <si>
    <t>Зміна резервів</t>
  </si>
  <si>
    <t>Net  FX purchases</t>
  </si>
  <si>
    <t>Change in reserves</t>
  </si>
  <si>
    <t>Валові міжнародні резерви та їх зміна, млрд дол.</t>
  </si>
  <si>
    <t>WTOI (п. ш.)</t>
  </si>
  <si>
    <t>Реальний ВВП окремих країн та середньозважений показник економічного зростання в країнах – ОТП України (UAwGDP), % р/р</t>
  </si>
  <si>
    <t>Світові ціни на нафту марки Brent (дол./бар.) та ціни на природний газ на німецькому хабі (дол./м³)</t>
  </si>
  <si>
    <t>B.1.4</t>
  </si>
  <si>
    <t>B.1.3</t>
  </si>
  <si>
    <t>B.1.2</t>
  </si>
  <si>
    <t>B.1.1</t>
  </si>
  <si>
    <t>Energy</t>
  </si>
  <si>
    <t>Дохідність ОВДП</t>
  </si>
  <si>
    <t>Кредити НБУ до 14 днів</t>
  </si>
  <si>
    <t>UIIR кредити та депозити бланкові (овернайт)</t>
  </si>
  <si>
    <t>Government bonds</t>
  </si>
  <si>
    <t>Років до погашення</t>
  </si>
  <si>
    <t>Станом на 29.12.18</t>
  </si>
  <si>
    <t>Years to maturity</t>
  </si>
  <si>
    <t>As of 29.12.18</t>
  </si>
  <si>
    <t>* Спот-ставки з безперервним нарахуванням доходу, побудовані з використанням параметричної моделі Свенссона.</t>
  </si>
  <si>
    <t>Зміна готівки в обігу</t>
  </si>
  <si>
    <t>Other items</t>
  </si>
  <si>
    <t>** Різниця між залишками за ДС та короткостроковими кредитами рефінансування.</t>
  </si>
  <si>
    <t>* Difference between government bond purchases to the NBU portfolio and government debt repayments, including interest payments.</t>
  </si>
  <si>
    <t>** Difference between the stock of CDs and short-term refinancing loans.</t>
  </si>
  <si>
    <t xml:space="preserve">Чисті недефолтним позичальникам* </t>
  </si>
  <si>
    <t xml:space="preserve">* Кредити на понад 2 млн грн підприємствам, що не мали дефолтів у 2014-2019 роках.
</t>
  </si>
  <si>
    <t>Індекс РЕОК гривні, IV.2016=1</t>
  </si>
  <si>
    <t>Hryvnia REER Index, IV.2016=1</t>
  </si>
  <si>
    <t>Вакансії ДСЗУ та очікування підприємств щодо зміни кількості працівників у наступні 12 місяців</t>
  </si>
  <si>
    <t>Vacancies (SESU) and Expectations of Enterprises as to the Change in the Number of Employees 12-Month Ahead</t>
  </si>
  <si>
    <t xml:space="preserve">Джерело: ДСЗУ, опитування щодо ділових очікувань підприємств НБУ, розрахунки НБУ. </t>
  </si>
  <si>
    <t xml:space="preserve">Real GDP of Selected Countries and Weighted Average of Annual GDP Growth of Ukraine’s MTP Countries (UAwGDP), % yoy </t>
  </si>
  <si>
    <t>Source: SESU, Business outlook survey of Ukraine (NBU), NBU staff estimates.</t>
  </si>
  <si>
    <t>Чехія</t>
  </si>
  <si>
    <t>Czech Republic</t>
  </si>
  <si>
    <t>Внески в річну зміну номінальних доходів населення, в.п.</t>
  </si>
  <si>
    <t>B.1</t>
  </si>
  <si>
    <t>Станом на 29.03.19</t>
  </si>
  <si>
    <t>As of 29.03.19</t>
  </si>
  <si>
    <t>Вакансії ДСЗУ, на кінець кварталу, с/с, тис.</t>
  </si>
  <si>
    <t>Кукурудза</t>
  </si>
  <si>
    <t>Corn</t>
  </si>
  <si>
    <t>Енергоносії</t>
  </si>
  <si>
    <t>Хімічна продукція</t>
  </si>
  <si>
    <t>Chemicals</t>
  </si>
  <si>
    <t>Нафта та нафтопродукти</t>
  </si>
  <si>
    <t>Oil &amp; Oil products</t>
  </si>
  <si>
    <t>Природний газ</t>
  </si>
  <si>
    <t>Natural gas</t>
  </si>
  <si>
    <t>Вугілля</t>
  </si>
  <si>
    <t>Coal</t>
  </si>
  <si>
    <t xml:space="preserve">За рахунок цін </t>
  </si>
  <si>
    <t>Джерело: ДФСУ, розрахунки НБУ.</t>
  </si>
  <si>
    <t>Всього</t>
  </si>
  <si>
    <t>Total</t>
  </si>
  <si>
    <t>Усього</t>
  </si>
  <si>
    <t>B.4</t>
  </si>
  <si>
    <t>B.4.1</t>
  </si>
  <si>
    <t>B.4.2</t>
  </si>
  <si>
    <t>Пенсійні виплати</t>
  </si>
  <si>
    <t>Інші соціальні виплати</t>
  </si>
  <si>
    <t>Pension spending</t>
  </si>
  <si>
    <t>Other social benefits</t>
  </si>
  <si>
    <t xml:space="preserve">Зовнішні запозичення                    </t>
  </si>
  <si>
    <t xml:space="preserve">Внутрішні зобов'язання </t>
  </si>
  <si>
    <t>Зовнішні зобов'язання</t>
  </si>
  <si>
    <t>Приватизація</t>
  </si>
  <si>
    <t>Foreign borrowings</t>
  </si>
  <si>
    <t>Domestic redemptions</t>
  </si>
  <si>
    <t>Foreign redemptions</t>
  </si>
  <si>
    <t>Privatization</t>
  </si>
  <si>
    <t>Deposit finance</t>
  </si>
  <si>
    <t>01.16</t>
  </si>
  <si>
    <t>Чисті надходження від МВФ</t>
  </si>
  <si>
    <t>Net IMF disbursements</t>
  </si>
  <si>
    <t>Чисті інші надходження</t>
  </si>
  <si>
    <t>Net other disbursements</t>
  </si>
  <si>
    <t>Source: HIS Markit, Moody’s.</t>
  </si>
  <si>
    <t xml:space="preserve">Джерело: HIS Markit, Moody’s. </t>
  </si>
  <si>
    <t>Виплати дивідендів</t>
  </si>
  <si>
    <t>Виплати за реструктуризованим боргом</t>
  </si>
  <si>
    <t>Інші виплати</t>
  </si>
  <si>
    <t>Надходження з оплати праці</t>
  </si>
  <si>
    <t>Інші надходження</t>
  </si>
  <si>
    <t>Dividends payments</t>
  </si>
  <si>
    <t xml:space="preserve"> Public debt service payments</t>
  </si>
  <si>
    <t>Compensation of employees</t>
  </si>
  <si>
    <t>Others repayments</t>
  </si>
  <si>
    <t>Other receivables</t>
  </si>
  <si>
    <t>Валовий зовнішній борг, млрд дол.</t>
  </si>
  <si>
    <t>Реальний сектор*</t>
  </si>
  <si>
    <t>Corporates*</t>
  </si>
  <si>
    <t>цілі та цільовий діапазон інфляції</t>
  </si>
  <si>
    <t>targets and target range for inflation</t>
  </si>
  <si>
    <t xml:space="preserve">довірчі
інтервали </t>
  </si>
  <si>
    <t>confidence
interval</t>
  </si>
  <si>
    <t>CPI (eop, % yoy) and Inflation Targets</t>
  </si>
  <si>
    <t>Прогноз</t>
  </si>
  <si>
    <t>Forecast</t>
  </si>
  <si>
    <t>Горизонт монетарної політики</t>
  </si>
  <si>
    <t>Monetary policy horizon</t>
  </si>
  <si>
    <t>* Включно з міжфірмовим боргом.</t>
  </si>
  <si>
    <t>* Including intercompany lending.</t>
  </si>
  <si>
    <t>* Різниця між обсягами купівлі ДЦП у портфель НБУ та обсягами погашення урядом, включаючи відсоткові платежі.</t>
  </si>
  <si>
    <t>Покриття майбутнього імпорту (у % до 3-міс. норми, п.ш.)</t>
  </si>
  <si>
    <t>Покриття 20% широкої грошової маси (п.ш.)</t>
  </si>
  <si>
    <t>Покриття короткострокового боргу (п.ш.)</t>
  </si>
  <si>
    <t>У % до композитного критерію МВФ (п.ш.)</t>
  </si>
  <si>
    <t>Underlying Inflation Trends*, %  yoy</t>
  </si>
  <si>
    <t>Real Final Consumption Expenditure of Households by Purpose, % yoy</t>
  </si>
  <si>
    <t xml:space="preserve"> Changes in revenues, % yoy</t>
  </si>
  <si>
    <t xml:space="preserve">Changes in expenditures,  % yoy </t>
  </si>
  <si>
    <t>Operating surplus 
and mixed income</t>
  </si>
  <si>
    <t>* Spot rates with continuously compounded interest plotted using Svensson parametric model.</t>
  </si>
  <si>
    <t>Revenues,
total</t>
  </si>
  <si>
    <t>Household term deposits</t>
  </si>
  <si>
    <t>3.2.6</t>
  </si>
  <si>
    <t>3.2.7</t>
  </si>
  <si>
    <t>3.2.8</t>
  </si>
  <si>
    <t>06.19</t>
  </si>
  <si>
    <t>Range of core inflation rates</t>
  </si>
  <si>
    <t>Показники базової інфляції</t>
  </si>
  <si>
    <t>* Read more in the January 2017 Inflation Report (pages 20–21).</t>
  </si>
  <si>
    <t>Цілі з інфляції</t>
  </si>
  <si>
    <t>Target bands</t>
  </si>
  <si>
    <t>Inflation targets</t>
  </si>
  <si>
    <t>ІІІ.16</t>
  </si>
  <si>
    <t xml:space="preserve"> II.19</t>
  </si>
  <si>
    <t>Основні компоненти БІСЦ c/c, % кв/кв</t>
  </si>
  <si>
    <t>Main Components of Core CPI, sa, % qoq</t>
  </si>
  <si>
    <t>01.14</t>
  </si>
  <si>
    <t>05.15</t>
  </si>
  <si>
    <t>Nonfoods</t>
  </si>
  <si>
    <t>Wages, sa</t>
  </si>
  <si>
    <t>Адміністративні ціни</t>
  </si>
  <si>
    <t>Непродовольчі товари</t>
  </si>
  <si>
    <t>Заробітна плата, с/с</t>
  </si>
  <si>
    <t>Компоненти ІСЦ та заробітна плата*, 01.2014 = 100</t>
  </si>
  <si>
    <t>CPI Components and Wages*, 01.2014=100</t>
  </si>
  <si>
    <t>* Дефльовані на ІСЦ.</t>
  </si>
  <si>
    <t>* CPI deflated.</t>
  </si>
  <si>
    <t>Відпочинок та спорт</t>
  </si>
  <si>
    <t>Перукарні та манікюр</t>
  </si>
  <si>
    <t>Ресторани та готелі</t>
  </si>
  <si>
    <t>Recreation and sport</t>
  </si>
  <si>
    <t>Personal care services</t>
  </si>
  <si>
    <t>Financial services</t>
  </si>
  <si>
    <t xml:space="preserve">Внески компонентів до річної зміни ІСЦ, в. п. </t>
  </si>
  <si>
    <t xml:space="preserve">Contributions to Annual Inflation, pp </t>
  </si>
  <si>
    <t>Транспортні послуги</t>
  </si>
  <si>
    <t>Transport services</t>
  </si>
  <si>
    <t xml:space="preserve">Водопостачання </t>
  </si>
  <si>
    <t>Water supply</t>
  </si>
  <si>
    <t>GDP Deflator*</t>
  </si>
  <si>
    <t>Будівельно-монтажні роботи**</t>
  </si>
  <si>
    <t>Construction and assembly operations**</t>
  </si>
  <si>
    <t>* Дані за II квартал 2019 року – за оцінками НБУ.</t>
  </si>
  <si>
    <t>** Для IІ кварталу 2019 року дані за два місяці.</t>
  </si>
  <si>
    <t>* Data for Q2 2019 – according to the NBU staff estimates.</t>
  </si>
  <si>
    <t>** Data for Q2 2019 - for two months</t>
  </si>
  <si>
    <t>Інші види нефінансових активів (3.6%)</t>
  </si>
  <si>
    <t>Dwellings (14.2%)</t>
  </si>
  <si>
    <t>Other types of non-financial assets (3.6%)</t>
  </si>
  <si>
    <t>Сектори послуг*</t>
  </si>
  <si>
    <t>Внески видів діяльності в річну зміну ВВП, в. п.</t>
  </si>
  <si>
    <t>Service sector*</t>
  </si>
  <si>
    <t>Contributions of Types of Economic Activity to Annual GDP Growth, pp</t>
  </si>
  <si>
    <t>* Уключаючи освіту, охорону здоров'я, фінансову та страхову діяльність, операції з нерухомим майном, державне управління та оборону.</t>
  </si>
  <si>
    <t>* Including education, health care, financial and insurance activities, real estate activities, public administration and defence.</t>
  </si>
  <si>
    <t>Реальний ВВП, споживчі настрої населення та ділові очікування підприємств</t>
  </si>
  <si>
    <t>Consumer sentiment index, p (RHS)</t>
  </si>
  <si>
    <t>Business expectation index, % (RHS)</t>
  </si>
  <si>
    <t>II.19*</t>
  </si>
  <si>
    <t>Пасажирський транспорт</t>
  </si>
  <si>
    <t>Passenger turnover</t>
  </si>
  <si>
    <t>Внески видів нефінансових активів в річну зміну ВНОК, в. п. (частка у ВНОК у 2018 році, %)</t>
  </si>
  <si>
    <t>ІСН, п. (п. ш.)</t>
  </si>
  <si>
    <t>07.19</t>
  </si>
  <si>
    <t>Борговий капітал приватного сектору</t>
  </si>
  <si>
    <t>Debt flows to private sector</t>
  </si>
  <si>
    <t>2013</t>
  </si>
  <si>
    <t>02.18</t>
  </si>
  <si>
    <t>08.18</t>
  </si>
  <si>
    <t>11.18</t>
  </si>
  <si>
    <t>02.19</t>
  </si>
  <si>
    <t>05.19</t>
  </si>
  <si>
    <t>Середнє очікування інфляції на наступні 12 місяців</t>
  </si>
  <si>
    <t>Вставка: Сприйняття інфляції домогосподарствами</t>
  </si>
  <si>
    <t>B.2</t>
  </si>
  <si>
    <t>B.2.1</t>
  </si>
  <si>
    <t>B.2.2</t>
  </si>
  <si>
    <t>B.2.3</t>
  </si>
  <si>
    <t>B.2.4</t>
  </si>
  <si>
    <t>B.2.5</t>
  </si>
  <si>
    <t>Сприйняття інфляції за інтервальним питанням, інфляційні очікування та ІСЦ, % р/р (за датою опитування)</t>
  </si>
  <si>
    <t>Середнє сприйняття інфляції за попередні 12 місяців</t>
  </si>
  <si>
    <t>Великобританія</t>
  </si>
  <si>
    <t>Нова Зеландія</t>
  </si>
  <si>
    <t>Швеція</t>
  </si>
  <si>
    <t>Норвегія</t>
  </si>
  <si>
    <t>Сприйняття інфляції, %</t>
  </si>
  <si>
    <t>Різниця у в.п. (п.ш.)</t>
  </si>
  <si>
    <t>Розкид значень сприйняття інфляції за попередні 12 місяців за відкритим питанням</t>
  </si>
  <si>
    <t>Середні інтервальні оцінки сприйняття інфляції за демографічними характеристиками респондентів</t>
  </si>
  <si>
    <t xml:space="preserve"> Рівень доходу</t>
  </si>
  <si>
    <t>Статус зайнятості</t>
  </si>
  <si>
    <t xml:space="preserve">Рівень освіти </t>
  </si>
  <si>
    <t>Село</t>
  </si>
  <si>
    <t>Низький</t>
  </si>
  <si>
    <t>Середній</t>
  </si>
  <si>
    <t>Високий</t>
  </si>
  <si>
    <t>Початкова</t>
  </si>
  <si>
    <t>Загальна середня</t>
  </si>
  <si>
    <t>Повна загальна середня</t>
  </si>
  <si>
    <t>Початкова вища</t>
  </si>
  <si>
    <t>Бакалавр</t>
  </si>
  <si>
    <t>Магістр</t>
  </si>
  <si>
    <t>Працює за наймом</t>
  </si>
  <si>
    <t>Зареєстрований ПП</t>
  </si>
  <si>
    <t>Самозайнятий</t>
  </si>
  <si>
    <t>Студент</t>
  </si>
  <si>
    <t>Домогосподарка</t>
  </si>
  <si>
    <t>Пенсіонер</t>
  </si>
  <si>
    <t>Місто&lt;=100</t>
  </si>
  <si>
    <t>Місто 101-500</t>
  </si>
  <si>
    <t xml:space="preserve">Місто &gt;500 </t>
  </si>
  <si>
    <t>Фактичний показник інфляції, %</t>
  </si>
  <si>
    <t>Сальдо рахунку поточних операцій</t>
  </si>
  <si>
    <t>Рахунок поточних операцій у січні-травні, млрд дол.</t>
  </si>
  <si>
    <t>Current Account Balance in January-May, USD bn</t>
  </si>
  <si>
    <t>Customs clearance of previously imported cars with foreign registration</t>
  </si>
  <si>
    <t>Розмитнення ввезених раніше авто з іноземною реєстрацією</t>
  </si>
  <si>
    <t>Джерело: НБУ, Укравтопром.</t>
  </si>
  <si>
    <t>Source: NBU, Ukravtoprom.</t>
  </si>
  <si>
    <t>I</t>
  </si>
  <si>
    <t>II</t>
  </si>
  <si>
    <t>III</t>
  </si>
  <si>
    <t>IV</t>
  </si>
  <si>
    <t>II*</t>
  </si>
  <si>
    <t>Залізні руди</t>
  </si>
  <si>
    <t>Iron ores</t>
  </si>
  <si>
    <t>Metallurgy</t>
  </si>
  <si>
    <t>Раніше ввезені авто</t>
  </si>
  <si>
    <t>Previously imported cars</t>
  </si>
  <si>
    <t xml:space="preserve">Експорт </t>
  </si>
  <si>
    <t>*Дані за квітень-травень 2019 року.</t>
  </si>
  <si>
    <t>*Data for April-May 2019.</t>
  </si>
  <si>
    <t>Внески в річну зміну експорту та імпорту товарів, в. п.</t>
  </si>
  <si>
    <t>За рахунок цін</t>
  </si>
  <si>
    <t>04-
05.19</t>
  </si>
  <si>
    <t>Енергетичний імпорт</t>
  </si>
  <si>
    <t>Energy Imports</t>
  </si>
  <si>
    <t>Ввезені раніше авто з іноземною реєстрацією</t>
  </si>
  <si>
    <t>Previously imported cars with foreign registration</t>
  </si>
  <si>
    <t>Неенергетичний імпорт**</t>
  </si>
  <si>
    <t>Non-energy imports**</t>
  </si>
  <si>
    <t>Абсолютна річна зміна експорту й імпорту окремих* товарів у 2019 році, млрд дол.</t>
  </si>
  <si>
    <t>Джерело: ДФСУ, Укравтопром, розрахунки НБУ.</t>
  </si>
  <si>
    <t>Source: SFSU, Ukravtoprom, NBU staff estimates.</t>
  </si>
  <si>
    <t>Засоби виробництва</t>
  </si>
  <si>
    <t>Capital Goods</t>
  </si>
  <si>
    <t>Засоби виробництва (без раніше ввезених авто)</t>
  </si>
  <si>
    <t>Capital goods (excl. previously imported cars)</t>
  </si>
  <si>
    <t>Товари проміжного споживання</t>
  </si>
  <si>
    <t>Intermediate consumption goods</t>
  </si>
  <si>
    <t>Споживчі товари</t>
  </si>
  <si>
    <t>Consumer goods</t>
  </si>
  <si>
    <t>Споживчі товари (без раніше ввезених авто)</t>
  </si>
  <si>
    <t>Consumer goods (excl. previously imported cars)</t>
  </si>
  <si>
    <t>Джерело: Укравтопром, ДФСУ, розрахунки НБУ.</t>
  </si>
  <si>
    <t>04-05.19</t>
  </si>
  <si>
    <t xml:space="preserve">I.18 </t>
  </si>
  <si>
    <t>Сальдо рахунку первинних доходів</t>
  </si>
  <si>
    <t>Primary income balance, 12-m rolling, USD bn</t>
  </si>
  <si>
    <t>Сальдо рахунку первинних доходів, 12-місячна плинна, млрд дол.</t>
  </si>
  <si>
    <t>Розрив ВВП, % потенційного ВВП (попередній прогноз)</t>
  </si>
  <si>
    <t>GDP gap, % of potential GDP (previous forecast)</t>
  </si>
  <si>
    <t>Реальний сектор</t>
  </si>
  <si>
    <t>* Додатні значення – приплив капіталу.</t>
  </si>
  <si>
    <t>Потоки боргового капіталу*, млрд дол.</t>
  </si>
  <si>
    <t>Вставка:  Валовий зовнішній борг: останні тенденції</t>
  </si>
  <si>
    <t>Box: Ukraine's gross external debt: recent trends</t>
  </si>
  <si>
    <t>06.19*</t>
  </si>
  <si>
    <t xml:space="preserve">         06.19*</t>
  </si>
  <si>
    <t>Виплати за ОЗДП</t>
  </si>
  <si>
    <t xml:space="preserve">   II.19</t>
  </si>
  <si>
    <t>Грузія</t>
  </si>
  <si>
    <t>Ямайка</t>
  </si>
  <si>
    <t>Молдова</t>
  </si>
  <si>
    <t>Еквадор</t>
  </si>
  <si>
    <t>Гана</t>
  </si>
  <si>
    <t>Нігерія</t>
  </si>
  <si>
    <t>&lt; 200</t>
  </si>
  <si>
    <t>200-600</t>
  </si>
  <si>
    <t>&gt; 600</t>
  </si>
  <si>
    <t>&lt; 5</t>
  </si>
  <si>
    <t>&gt; 15</t>
  </si>
  <si>
    <t>Державний борг в іноземній валюті (% від загального державного боргу)</t>
  </si>
  <si>
    <t>&lt; 20</t>
  </si>
  <si>
    <t>20-60</t>
  </si>
  <si>
    <t>&gt; 60</t>
  </si>
  <si>
    <t>Державний борг у власності нерезидентів (% від загального державного боргу)</t>
  </si>
  <si>
    <t>&lt; 15</t>
  </si>
  <si>
    <t>15-45</t>
  </si>
  <si>
    <t>&gt; 45</t>
  </si>
  <si>
    <t>5-15</t>
  </si>
  <si>
    <t xml:space="preserve">Public debt in foreign currency (share of total)
</t>
  </si>
  <si>
    <t xml:space="preserve">Public debt held by nonresidents (share of total)
</t>
  </si>
  <si>
    <t>Low risk</t>
  </si>
  <si>
    <t>Moderate risk</t>
  </si>
  <si>
    <t>High risk</t>
  </si>
  <si>
    <t>Eurobonds redemption</t>
  </si>
  <si>
    <t>Georgia</t>
  </si>
  <si>
    <t xml:space="preserve">Jamaica </t>
  </si>
  <si>
    <t>Ecuador</t>
  </si>
  <si>
    <t>Moldova</t>
  </si>
  <si>
    <t>Ghana</t>
  </si>
  <si>
    <t>Pakistan</t>
  </si>
  <si>
    <t>Nigeria</t>
  </si>
  <si>
    <t>I.2019</t>
  </si>
  <si>
    <t>Прострочена заборгованість</t>
  </si>
  <si>
    <t>Arrears</t>
  </si>
  <si>
    <t>Інша заборгованість</t>
  </si>
  <si>
    <t>Other debt</t>
  </si>
  <si>
    <t>B.4.T.1</t>
  </si>
  <si>
    <t>Споживчі витрати СЗДУ</t>
  </si>
  <si>
    <t>Споживчі витрати СЗДУ (без ефекту монетизації)</t>
  </si>
  <si>
    <t>Кінцеві споживчі витрати</t>
  </si>
  <si>
    <t>Household consumption</t>
  </si>
  <si>
    <t>Household consumption (excl. the effect of monetization)</t>
  </si>
  <si>
    <t>Government consumption (excl. the effect of monetization)</t>
  </si>
  <si>
    <t>Final consumption expenditure</t>
  </si>
  <si>
    <t>ЖКГ (без ефекту монетизації)</t>
  </si>
  <si>
    <t>Housing (excl. the effect of monetization)</t>
  </si>
  <si>
    <t>2.5.7</t>
  </si>
  <si>
    <t>ДС НБУ до 14 днів</t>
  </si>
  <si>
    <t xml:space="preserve">Процентні ставки НБУ, UIIR та дохідність 1-річних ОВДП на первинному ринку, % </t>
  </si>
  <si>
    <t xml:space="preserve">NBU Policy Rates, UIIR and 1-year Bond Yield on Primary Market, % </t>
  </si>
  <si>
    <t xml:space="preserve">Криві безкупонної дохідності гривневих ОВДП на вторинному ринку*, % </t>
  </si>
  <si>
    <t xml:space="preserve">Zero Coupon Yield Curves for Hryvnia Bonds on the Secondary Market*, % </t>
  </si>
  <si>
    <t>Червень 2019 року</t>
  </si>
  <si>
    <t>J.P. Morgan EMBI spread (Червень 2019 року)</t>
  </si>
  <si>
    <t xml:space="preserve">June 2019 </t>
  </si>
  <si>
    <t>J.P. Morgan EMBI spread (June 2019)</t>
  </si>
  <si>
    <t xml:space="preserve">Середньозважені процентні ставки в НВ за новими кредитами (без овердрафту) і депозитами, % </t>
  </si>
  <si>
    <t>Non-financial corporation deposits</t>
  </si>
  <si>
    <t>Купівля на вторинному ринку</t>
  </si>
  <si>
    <t>Купівля при первинному розміщенні</t>
  </si>
  <si>
    <t>Продаж на вторинному ринку</t>
  </si>
  <si>
    <t>Погашення та купон</t>
  </si>
  <si>
    <t>Secondary market purchase</t>
  </si>
  <si>
    <t>Primary market purchase</t>
  </si>
  <si>
    <t>Secondary market sale</t>
  </si>
  <si>
    <t>Redemption of principal and coupon</t>
  </si>
  <si>
    <t>Операції нерезидентів та графік погашення гривневих ОВДП*, млрд грн</t>
  </si>
  <si>
    <t>I.12</t>
  </si>
  <si>
    <t>II.12</t>
  </si>
  <si>
    <t>III.12</t>
  </si>
  <si>
    <t>IV.12</t>
  </si>
  <si>
    <t>I.13</t>
  </si>
  <si>
    <t>II.13</t>
  </si>
  <si>
    <t>III.13</t>
  </si>
  <si>
    <t>IV.13</t>
  </si>
  <si>
    <t>Індекс тиску на валютний ринок*</t>
  </si>
  <si>
    <t>девальваційний тиск</t>
  </si>
  <si>
    <t>devaluation pressure</t>
  </si>
  <si>
    <t>НФК в ІВ (у дол. екв.)</t>
  </si>
  <si>
    <t>ДГ в ІВ (у дол. екв.)</t>
  </si>
  <si>
    <t>Депозити, IV.2014=100</t>
  </si>
  <si>
    <t>Deposits, IV.2014=100</t>
  </si>
  <si>
    <t xml:space="preserve">Валові кредити НФК </t>
  </si>
  <si>
    <t>Чисті кредити НФК без Приватбанку**</t>
  </si>
  <si>
    <t>Кредити ДГ</t>
  </si>
  <si>
    <t xml:space="preserve">Кредити в гривні, IV.2014=100
</t>
  </si>
  <si>
    <t xml:space="preserve">Loans in Domestic Currency, IV.2014=100
</t>
  </si>
  <si>
    <t>довірчі інтервали</t>
  </si>
  <si>
    <t>Key policy rate, average, %</t>
  </si>
  <si>
    <t>confidence interval</t>
  </si>
  <si>
    <t>Монетарні умови та фінансові ринки</t>
  </si>
  <si>
    <t>Monetary Conditions and Financial Markets</t>
  </si>
  <si>
    <t>* Loans over UAH 2 m to businesses that have not defaulted since 2014.</t>
  </si>
  <si>
    <t>** Приватбанк виключено з розрахунку чистих кредитів через суттєве доформування резервів після націоналізації.</t>
  </si>
  <si>
    <t>** PrivatBank was excluded from the calculation of net loans due to the significant formation of reserves after nationalization.</t>
  </si>
  <si>
    <t>JP Morgan EMBI+ для окремих ЕМ</t>
  </si>
  <si>
    <t>JP Morgan EMBI+ for Selected EM</t>
  </si>
  <si>
    <t>Джерело: Bloomberg.</t>
  </si>
  <si>
    <t>Source: Bloomberg.</t>
  </si>
  <si>
    <t>Поточна ставка, %</t>
  </si>
  <si>
    <t>Current policy rate, %</t>
  </si>
  <si>
    <t>UA</t>
  </si>
  <si>
    <t>EG</t>
  </si>
  <si>
    <t>ПАР</t>
  </si>
  <si>
    <t>ZA</t>
  </si>
  <si>
    <t>BR</t>
  </si>
  <si>
    <t>Мексика</t>
  </si>
  <si>
    <t>Mexico</t>
  </si>
  <si>
    <t>MX</t>
  </si>
  <si>
    <t>RU</t>
  </si>
  <si>
    <t>ID</t>
  </si>
  <si>
    <t>Колумбія</t>
  </si>
  <si>
    <t>Columbia</t>
  </si>
  <si>
    <t>CO</t>
  </si>
  <si>
    <t>RO</t>
  </si>
  <si>
    <t>IN</t>
  </si>
  <si>
    <t>CL</t>
  </si>
  <si>
    <t>HU</t>
  </si>
  <si>
    <t>PL</t>
  </si>
  <si>
    <t>CZ</t>
  </si>
  <si>
    <t>GE</t>
  </si>
  <si>
    <t>Філіппіни</t>
  </si>
  <si>
    <t>Philippines</t>
  </si>
  <si>
    <t>PH</t>
  </si>
  <si>
    <t>Джерело: офіційні сторінки окремих центральних банків.</t>
  </si>
  <si>
    <t>Source: official web-pages of selected central banks.</t>
  </si>
  <si>
    <t>Ключові процентні ставки окремих центральних банків EM, %</t>
  </si>
  <si>
    <t>Key Policy Rates of Selected EM Central Banks, %</t>
  </si>
  <si>
    <t>Інфляція, % р/р, грудень</t>
  </si>
  <si>
    <t>Інфляція, % р/р, червень</t>
  </si>
  <si>
    <t>База</t>
  </si>
  <si>
    <t>Вище/нижче прогнозу</t>
  </si>
  <si>
    <t>Інфляційна ціль ЦБ</t>
  </si>
  <si>
    <t>Нижня межа</t>
  </si>
  <si>
    <t>Верхня межа</t>
  </si>
  <si>
    <t>Інфляція в окремих ЕМ, %</t>
  </si>
  <si>
    <t>Inflation, % yoy, December</t>
  </si>
  <si>
    <t>Inflation, % yoy, June</t>
  </si>
  <si>
    <t>Base</t>
  </si>
  <si>
    <t>Above/below forecast</t>
  </si>
  <si>
    <t>Inflation target</t>
  </si>
  <si>
    <t>Lower bound</t>
  </si>
  <si>
    <t>Upper bound</t>
  </si>
  <si>
    <t>TR</t>
  </si>
  <si>
    <t>Джерело: національні статистичні агенції, офіційні сторінки окремих центральних банків.</t>
  </si>
  <si>
    <t>Source: national statistical agencies, official web-pages of selected central banks.</t>
  </si>
  <si>
    <t>Баланс поточного рахунку окремих ЕМ, % ВВП</t>
  </si>
  <si>
    <t>CN</t>
  </si>
  <si>
    <t>Джерело: IMF WEO April 2019, IMF Assessing Reserve Adequacy.</t>
  </si>
  <si>
    <t>Source: IMF WEO April 2019, IMF Assessing Reserve Adequacy.</t>
  </si>
  <si>
    <t>Коефіцієнт</t>
  </si>
  <si>
    <t>Довірчий інтервал</t>
  </si>
  <si>
    <t>Перенесення курсу на інфляцію та чутливість інфляційних очікувань в окремих ЕМ</t>
  </si>
  <si>
    <t>Coefficient</t>
  </si>
  <si>
    <t>Confidence interval</t>
  </si>
  <si>
    <t>Exchange Rate Pass-Through and Sensitivity of Inflation Expectations in Selected EMs</t>
  </si>
  <si>
    <t>Середня сила ефекту перенесення курсу на інфляцію, коеф.</t>
  </si>
  <si>
    <t>Average pass-through of exchange rate on inflation, ratio</t>
  </si>
  <si>
    <t>Чутливість інфляційних очікувань до інфляційних шоків, п.п. (п.ш.)</t>
  </si>
  <si>
    <t>Sensitivity of inflation expectations to inflation shocks, p.p. (RHS)</t>
  </si>
  <si>
    <t>Джерело: World Bank.</t>
  </si>
  <si>
    <t>Source: World Bank.</t>
  </si>
  <si>
    <t>ФРС (верхня межа)</t>
  </si>
  <si>
    <t>Депозитна ставка ЄЦБ</t>
  </si>
  <si>
    <t xml:space="preserve">Банк Англії </t>
  </si>
  <si>
    <t>Ключові ставки провідних центральних банків, %</t>
  </si>
  <si>
    <t>Federal Reserve (upper bound)</t>
  </si>
  <si>
    <t>ECB Deposit Facility Rate</t>
  </si>
  <si>
    <t>Bank of England</t>
  </si>
  <si>
    <t>Key Policy Rates of Major Central Banks, %</t>
  </si>
  <si>
    <t>Джерело: офіційні сторінки центральних банків, розрахунки НБУ на основі Bloomberg.</t>
  </si>
  <si>
    <t>Source: official web-pages of central banks, NBU staff estimates based on Bloomberg.</t>
  </si>
  <si>
    <t>10-річні облігації уряду США</t>
  </si>
  <si>
    <t>10-річні облігації уряду Німеччини</t>
  </si>
  <si>
    <t>Дохідність 10-річних державних облігацій США та Німеччини, %</t>
  </si>
  <si>
    <t>U.S. Treasury 10-Year Yield</t>
  </si>
  <si>
    <t>Germany Bund 10-Year Yield</t>
  </si>
  <si>
    <t>Джерело: Refinitiv Datastream, прогноз НБУ.</t>
  </si>
  <si>
    <t>Source: Refinitiv Datastream, NBU staff estimates.</t>
  </si>
  <si>
    <t>U.S. and Germany Government Bond 10-Year Yields, %</t>
  </si>
  <si>
    <t>Історія прогнозів ставки за федеральними коштами на основі ф'ючерсів, %</t>
  </si>
  <si>
    <t>History of Fed Funds Rate Forecasts Based on Futures, %</t>
  </si>
  <si>
    <t>Джерело: Federal Reserve, Bloomberg, Haver Analytics, DB Global Research.</t>
  </si>
  <si>
    <t>Source: Federal Reserve, Bloomberg, Haver Analytics, DB Global Research.</t>
  </si>
  <si>
    <t xml:space="preserve">World Trade Volume, Weighted Average of Annual GDP Growth of Ukraine’s MTP Countries (UAwGDP) and World Trade Outlook Indicator (WTOI)
</t>
  </si>
  <si>
    <t xml:space="preserve">Кількісні обсяги світової торгівлі, середньозважений показник зростання ВВП в країнах - ОТП України (UAwGDP) та випереджаючий індикатор WTOI </t>
  </si>
  <si>
    <t>World Trade Volume, % yoy</t>
  </si>
  <si>
    <t>WTOI, p. (RHS)</t>
  </si>
  <si>
    <t>Source: WTO, NBU calculations.</t>
  </si>
  <si>
    <t xml:space="preserve">Джерело: СОТ, розрахунки НБУ. </t>
  </si>
  <si>
    <t>Кількісні обсяги світової торгівлі, % р/р</t>
  </si>
  <si>
    <t>ІI.19</t>
  </si>
  <si>
    <t>UAwGDP, % yoy</t>
  </si>
  <si>
    <t>UAwGDP, % р/р</t>
  </si>
  <si>
    <t>РМІ промисловості окремих країн світу</t>
  </si>
  <si>
    <t xml:space="preserve">Джерело: HIS Markit. </t>
  </si>
  <si>
    <t>Source: HIS Markit.</t>
  </si>
  <si>
    <t>ECPI (% р/p, п. ш.)</t>
  </si>
  <si>
    <t>Brent (попередній прогноз)</t>
  </si>
  <si>
    <t>Natural gas (current forecast)</t>
  </si>
  <si>
    <t>Natural gas (previous forecast)</t>
  </si>
  <si>
    <t>Природний газ (поточний прогноз)</t>
  </si>
  <si>
    <t>Природний газ (попередній прогноз)</t>
  </si>
  <si>
    <t xml:space="preserve">World Crude Oil  Prices (USD/bbl) and German Hub Natural Gas Prices  (USD/m³) </t>
  </si>
  <si>
    <t>Source: U.S. Energy Information Administration, July 9, 2019.</t>
  </si>
  <si>
    <t>Джерело: U.S. Energy Information Administration, 09 липня 2019.</t>
  </si>
  <si>
    <r>
      <t xml:space="preserve">Індекси світового фондового ринку та MSCI EM Currency, 01.01.2016 = 100 </t>
    </r>
    <r>
      <rPr>
        <b/>
        <sz val="9.5"/>
        <color rgb="FF000000"/>
        <rFont val="Arial"/>
        <family val="2"/>
        <charset val="204"/>
      </rPr>
      <t xml:space="preserve"> </t>
    </r>
  </si>
  <si>
    <t>Джерело: Refinitiv Datastream.</t>
  </si>
  <si>
    <t>Source: Refinitiv Datastream.</t>
  </si>
  <si>
    <t>Сальдо фінансового рахунку</t>
  </si>
  <si>
    <t>Financial account balance</t>
  </si>
  <si>
    <t>Джерело: Мінфін, Bloomberg, розрахунки НБУ.</t>
  </si>
  <si>
    <t>Source: Ministry of finance, Bloomberg, NBU staff estimates.</t>
  </si>
  <si>
    <t>Базовий</t>
  </si>
  <si>
    <t>Baseline</t>
  </si>
  <si>
    <t>Історичний</t>
  </si>
  <si>
    <t>Historical scenario</t>
  </si>
  <si>
    <t>Шок економічного зростання</t>
  </si>
  <si>
    <t>Шок обмінного курсу</t>
  </si>
  <si>
    <t>Real exchange rate shock</t>
  </si>
  <si>
    <t>Growth shock</t>
  </si>
  <si>
    <t>Джерело:  розрахунки НБУ.</t>
  </si>
  <si>
    <t>Пакистан</t>
  </si>
  <si>
    <t>Номінальна</t>
  </si>
  <si>
    <t>Реальна, ex ante*</t>
  </si>
  <si>
    <t>Реальна, ex post**</t>
  </si>
  <si>
    <t>Nominal</t>
  </si>
  <si>
    <t>* Дефльована на очікування фінансових аналітиків щодо інфляції через 12 місяців.</t>
  </si>
  <si>
    <t>** Дефльована на фактичну річну базову інфляцію.</t>
  </si>
  <si>
    <t>* Deflated by 12-month ahead inflation expectations of financial analysts.</t>
  </si>
  <si>
    <t>Станом на 16.07.19</t>
  </si>
  <si>
    <t>As of 16.07.19</t>
  </si>
  <si>
    <t>B.4.3</t>
  </si>
  <si>
    <t>Реальні кінцеві споживчі витрати, % р/р</t>
  </si>
  <si>
    <t>Final Consumption Expenditure, % yoy</t>
  </si>
  <si>
    <t>Споживчі витрати ДГ</t>
  </si>
  <si>
    <t>Споживчі витрати ДГ (без ефекту монетизації)</t>
  </si>
  <si>
    <t>* Пунктирні лінії відображають оцінки НБУ без впливу ефектів перерозподілу від монетизації субсидій.</t>
  </si>
  <si>
    <t>* Dotted lines reflect NBU staff estimates obtained by excluding the effect of monetization.</t>
  </si>
  <si>
    <t>Абсолютна річна зміна імпорту окремих енергоносіїв, млн дол.</t>
  </si>
  <si>
    <t>Загальне сальдо**</t>
  </si>
  <si>
    <t>Скориговане первинне сальдо**</t>
  </si>
  <si>
    <t>Сальдо СЗДУ за різними вимірами</t>
  </si>
  <si>
    <t>Balance**</t>
  </si>
  <si>
    <t>Adjusted primary balance **</t>
  </si>
  <si>
    <t xml:space="preserve">Fiscal Balance of the General Government </t>
  </si>
  <si>
    <t>ІV.17</t>
  </si>
  <si>
    <t>ІV.18</t>
  </si>
  <si>
    <t>IІ.19*</t>
  </si>
  <si>
    <t>ІI.19*</t>
  </si>
  <si>
    <t>* Оцінка НБУ на основі оперативних даних та власних прогнозів.</t>
  </si>
  <si>
    <t>** Загальне сальдо (% до ВВП) – сальдо зведеного бюджету з урахуванням позичок, наданих Пенсійному фонду з ЄКР</t>
  </si>
  <si>
    <t xml:space="preserve">** Циклічно скориговане первинне сальдо СЗДУ (% від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t>
  </si>
  <si>
    <t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t>
  </si>
  <si>
    <t>* The NBU estimates are based on operational data and own forecasts.</t>
  </si>
  <si>
    <t>** Balance (% of GDP) – consolidated budget balance, taking into account loans to the Pension Fund from STA.</t>
  </si>
  <si>
    <t>** Сyclically adjusted primary fiscal balance (CAPB) of the general government (% of potential GDP).</t>
  </si>
  <si>
    <t>CAPB is the difference between seasonally adjusted revenues, in the structure of which tax revenues are adjusted for cyclical changes in GDP, and seasonally adjusted primary expenditures).</t>
  </si>
  <si>
    <t>Абсолютна та відносна річні зміни доходів зведеного бюджету в січні - травні 2019 року, млрд грн (% р/р)</t>
  </si>
  <si>
    <t>Consolidated Budget Revenues, absolute annual change in January - May 2019, UAH bn (% yoy)</t>
  </si>
  <si>
    <t xml:space="preserve">Відхилення виконання від плану податкових надходжень загального фонду державного бюджету в січні – травні 2019 року, млрд грн </t>
  </si>
  <si>
    <t>Інші
податки</t>
  </si>
  <si>
    <t>Other taxes</t>
  </si>
  <si>
    <t>Акцизний
податок</t>
  </si>
  <si>
    <t>04-05.  19</t>
  </si>
  <si>
    <t>* rolling GDP for 2019 –  GDP Q2 2019 NBU estimates.</t>
  </si>
  <si>
    <t xml:space="preserve">*плинне ВВП за 2019 рік –  ВВП 2018 і І кв. 2019 років фактичні дані та ВВП ІІ кв. 2019 року оцінка НБУ. </t>
  </si>
  <si>
    <t>Consolidated Budget: funding needs and sources of financing, UAH bn</t>
  </si>
  <si>
    <t>~600</t>
  </si>
  <si>
    <t>&gt;30</t>
  </si>
  <si>
    <t>&gt;65</t>
  </si>
  <si>
    <t>&gt;60</t>
  </si>
  <si>
    <t>2.4.6</t>
  </si>
  <si>
    <t>2.4.7</t>
  </si>
  <si>
    <t>Рівень безробіття за методологією МОП*, %</t>
  </si>
  <si>
    <t>ILO Unemployment*, %</t>
  </si>
  <si>
    <t>Податки з увезених товарів</t>
  </si>
  <si>
    <t>Розмитнення автівок*</t>
  </si>
  <si>
    <t>Стокгольмський арбітраж</t>
  </si>
  <si>
    <t>04-05.        19</t>
  </si>
  <si>
    <t>Stockholm Arbitrage</t>
  </si>
  <si>
    <t xml:space="preserve">Внутрішні запозичення            </t>
  </si>
  <si>
    <t>Фінансування за активними операціями*</t>
  </si>
  <si>
    <t>Cальдо ("-" профіцит)*</t>
  </si>
  <si>
    <t>Кошти НБУ</t>
  </si>
  <si>
    <t>Конвертація валюти ("-" продаж)</t>
  </si>
  <si>
    <t>Domestic borrowings</t>
  </si>
  <si>
    <t>Balance (- surplus)*</t>
  </si>
  <si>
    <t>NBU`s transfers</t>
  </si>
  <si>
    <t>FX conversion (-selling)</t>
  </si>
  <si>
    <t>Потреба</t>
  </si>
  <si>
    <t xml:space="preserve">H1 18  </t>
  </si>
  <si>
    <t>Needs</t>
  </si>
  <si>
    <t>Джерела</t>
  </si>
  <si>
    <t>Sources</t>
  </si>
  <si>
    <t xml:space="preserve">H2 18 </t>
  </si>
  <si>
    <t xml:space="preserve">H1 19  </t>
  </si>
  <si>
    <t>* Фінансування за активними операціями серед іншого включає зміну коштів на ЄКР.</t>
  </si>
  <si>
    <t xml:space="preserve">  Сальдо зведеного бюджету відкорегованє на суму перерахувань НБУ.</t>
  </si>
  <si>
    <t>Сustoms clearance of cars*</t>
  </si>
  <si>
    <r>
      <t>Джерело: МФУ, ДССУ, розрахунки НБУ</t>
    </r>
    <r>
      <rPr>
        <sz val="7"/>
        <color theme="0"/>
        <rFont val="Arial"/>
        <family val="2"/>
        <charset val="204"/>
      </rPr>
      <t>.</t>
    </r>
  </si>
  <si>
    <t>Source: Ukravtoprom, SFSU, NBU staff estimates.</t>
  </si>
  <si>
    <t>Source: SFSU, NBU staff estimates.</t>
  </si>
  <si>
    <t>Основні компоненти базового ІСЦ, %</t>
  </si>
  <si>
    <t>Main components of Core CPI, %</t>
  </si>
  <si>
    <t>Clothes &amp; footwear</t>
  </si>
  <si>
    <t xml:space="preserve">Валовий зовнішній борг України за різними сценаріями,* % ВВП </t>
  </si>
  <si>
    <t>International Reserves and Their Change by Instruments, USD bn</t>
  </si>
  <si>
    <t>% of gross external debt (RHS)</t>
  </si>
  <si>
    <t>% до валового зовнішнього боргу (п.ш.)</t>
  </si>
  <si>
    <t>Безробіття</t>
  </si>
  <si>
    <t>с/с</t>
  </si>
  <si>
    <t>Участь у робочій силі</t>
  </si>
  <si>
    <t>Зайнятість</t>
  </si>
  <si>
    <t xml:space="preserve">Рівень участі в робочій силі та рівень зайнятості*, % </t>
  </si>
  <si>
    <t>Labor force participation</t>
  </si>
  <si>
    <t>sa</t>
  </si>
  <si>
    <t>Employment</t>
  </si>
  <si>
    <t>Labor Force Participation and Employment Rate*, %</t>
  </si>
  <si>
    <t>Кількість вакансій в ДСЗУ, c/c, тис.</t>
  </si>
  <si>
    <t>Крива Беверіджа</t>
  </si>
  <si>
    <t>ILO Unemployment, sa, %</t>
  </si>
  <si>
    <t>Number of vacancies, SESU, sa, thsd persons</t>
  </si>
  <si>
    <t>Beveridge Curve</t>
  </si>
  <si>
    <t>I.2013</t>
  </si>
  <si>
    <t>II.2013</t>
  </si>
  <si>
    <t>IIІ.2013</t>
  </si>
  <si>
    <t>IV.2013</t>
  </si>
  <si>
    <t>I.2014</t>
  </si>
  <si>
    <t>II.2014</t>
  </si>
  <si>
    <t>III.2014</t>
  </si>
  <si>
    <t>IV.2014</t>
  </si>
  <si>
    <t>I.2015</t>
  </si>
  <si>
    <t>II.2015</t>
  </si>
  <si>
    <t>III.2015</t>
  </si>
  <si>
    <t>IV.2015</t>
  </si>
  <si>
    <t>I.2016</t>
  </si>
  <si>
    <t>II.2016</t>
  </si>
  <si>
    <t>III.2016</t>
  </si>
  <si>
    <t>IV.2016</t>
  </si>
  <si>
    <t>Джерело: ДССУ, ДСЗУ, розрахунки НБУ.</t>
  </si>
  <si>
    <t>I.2017</t>
  </si>
  <si>
    <t>II.2017</t>
  </si>
  <si>
    <t>Source: SSSU, SESU, NBU staff estimates.</t>
  </si>
  <si>
    <t>III.2017</t>
  </si>
  <si>
    <t>IV.2017</t>
  </si>
  <si>
    <t>I.2018</t>
  </si>
  <si>
    <t>II.2018</t>
  </si>
  <si>
    <t>III.2018</t>
  </si>
  <si>
    <t>IV.2018</t>
  </si>
  <si>
    <t>Оплата праці в Україні</t>
  </si>
  <si>
    <t>Оплата праці з-за кордону</t>
  </si>
  <si>
    <t>Wages in Ukraine</t>
  </si>
  <si>
    <t>Wages from abroad</t>
  </si>
  <si>
    <t>Реальна ставка</t>
  </si>
  <si>
    <t>Нейтральна ставка</t>
  </si>
  <si>
    <t xml:space="preserve">Реальна процентна ставка*, % </t>
  </si>
  <si>
    <t>* Дефльована на інфляційні очікування, отримані на основі Квартальної прогнозної моделі.</t>
  </si>
  <si>
    <t>Real Rate</t>
  </si>
  <si>
    <t>Neutral Rate</t>
  </si>
  <si>
    <t>* Deflated by inflation expectations that are based on the quarterly forecast model.</t>
  </si>
  <si>
    <t>3.4.3</t>
  </si>
  <si>
    <t>Вставка: Монетарна політика центральних банків країн, ринки яких розвиваються, в умовах посилення торгового протистояння</t>
  </si>
  <si>
    <t>Box: Monetary Policy of Emerging Market Central Banks Amid Escalating Trade Tensions</t>
  </si>
  <si>
    <t>B.1.5</t>
  </si>
  <si>
    <t>Продуктивність</t>
  </si>
  <si>
    <t>Реальна зарплата (дефльована на дефлятор ВВП)</t>
  </si>
  <si>
    <t>Реальна зарплата (дефльована на ІСЦ)</t>
  </si>
  <si>
    <t>Productivity</t>
  </si>
  <si>
    <t>Real wages (deflated by GDP deflator)</t>
  </si>
  <si>
    <t>I.03</t>
  </si>
  <si>
    <t>II.03</t>
  </si>
  <si>
    <t>IІI.03</t>
  </si>
  <si>
    <t>IV.03</t>
  </si>
  <si>
    <t>I.04</t>
  </si>
  <si>
    <t>II.04</t>
  </si>
  <si>
    <t>IІI.04</t>
  </si>
  <si>
    <t>IV.04</t>
  </si>
  <si>
    <t>I.05</t>
  </si>
  <si>
    <t>II.05</t>
  </si>
  <si>
    <t>IІI.05</t>
  </si>
  <si>
    <t>IV.05</t>
  </si>
  <si>
    <t>I.06</t>
  </si>
  <si>
    <t>II.06</t>
  </si>
  <si>
    <t>IІI.06</t>
  </si>
  <si>
    <t>IV.06</t>
  </si>
  <si>
    <t>I.07</t>
  </si>
  <si>
    <t>II.07</t>
  </si>
  <si>
    <t>IІI.07</t>
  </si>
  <si>
    <t>IV.07</t>
  </si>
  <si>
    <t>I.08</t>
  </si>
  <si>
    <t>II.08</t>
  </si>
  <si>
    <t>IІI.08</t>
  </si>
  <si>
    <t>IV.08</t>
  </si>
  <si>
    <t>I.09</t>
  </si>
  <si>
    <t>II.09</t>
  </si>
  <si>
    <t>IІI.09</t>
  </si>
  <si>
    <t>IV.09</t>
  </si>
  <si>
    <t>I.10</t>
  </si>
  <si>
    <t>II.10</t>
  </si>
  <si>
    <t>IІI.10</t>
  </si>
  <si>
    <t>IV.10</t>
  </si>
  <si>
    <t>I.11</t>
  </si>
  <si>
    <t>II.11</t>
  </si>
  <si>
    <t>IІI.11</t>
  </si>
  <si>
    <t>IV.11</t>
  </si>
  <si>
    <t>IIІ.12</t>
  </si>
  <si>
    <t>IIІ.13</t>
  </si>
  <si>
    <t>Відкритий</t>
  </si>
  <si>
    <t>Внутрішній</t>
  </si>
  <si>
    <t>Бюджетний</t>
  </si>
  <si>
    <t>Budget</t>
  </si>
  <si>
    <t>2019*</t>
  </si>
  <si>
    <t>Відкритий сектор</t>
  </si>
  <si>
    <t>Внутрішній сектор</t>
  </si>
  <si>
    <t>Tradables sector</t>
  </si>
  <si>
    <t>Non-tradables sector</t>
  </si>
  <si>
    <t>Словаччина</t>
  </si>
  <si>
    <t>Slovakia</t>
  </si>
  <si>
    <t>Джерело: МОП.</t>
  </si>
  <si>
    <t>Source: ILO.</t>
  </si>
  <si>
    <t>Вставка: Зв’язок між продуктивністю праці, реальною зарплатою та інфляцією</t>
  </si>
  <si>
    <t>B.3</t>
  </si>
  <si>
    <t>ІСЦ (станом на кінець періоду, % р/р) та інфляційні цілі</t>
  </si>
  <si>
    <t>Average perception of inflation in the past 12 months</t>
  </si>
  <si>
    <t>Average expectation of inflation in the next 12 months</t>
  </si>
  <si>
    <t>Inflation perception (interval question), inflation expectations, and CPI, % yoy (as of survey date)</t>
  </si>
  <si>
    <t>Джерело: GfK Ukraine, розрахунки НБУ.</t>
  </si>
  <si>
    <t>Source: GfK Ukraine, NBU staff estimates.</t>
  </si>
  <si>
    <t>Inflation perception, %</t>
  </si>
  <si>
    <t>Actual CPI, %</t>
  </si>
  <si>
    <t>Сприйняття та фактичні показники інфляції в Україні та інших країнах світу*</t>
  </si>
  <si>
    <t>*Показники Швеції, Норвегії, Нової Зеландії та Росії наведені на грудень, Великобританії – на листопад, США та Чехії – на травень 2018 року; України – на січень 2018; єврозони – середнє значення за квітень 2013-липень 2015.</t>
  </si>
  <si>
    <t>US</t>
  </si>
  <si>
    <t>UK</t>
  </si>
  <si>
    <t>NZ</t>
  </si>
  <si>
    <t>Sweden</t>
  </si>
  <si>
    <t>Eurozone</t>
  </si>
  <si>
    <t>Norway</t>
  </si>
  <si>
    <t>Джерело: ДССУ, GfK Ukraine, ФРС, ЄЦБ, Банк Англії, Резервний банк Нової Зеландії, Національний інститут економічних досліджень Швеції, Норвезький банк, Національний банк Чехії, ФСДС Росії.</t>
  </si>
  <si>
    <t>Village</t>
  </si>
  <si>
    <t>Розмір населеного пункту, тис. осіб</t>
  </si>
  <si>
    <t>City 101-500</t>
  </si>
  <si>
    <t>City &lt;=100</t>
  </si>
  <si>
    <t xml:space="preserve">City &gt;500 </t>
  </si>
  <si>
    <t>Population in the locality, thousands</t>
  </si>
  <si>
    <t xml:space="preserve"> Income level</t>
  </si>
  <si>
    <t>High</t>
  </si>
  <si>
    <t>Average</t>
  </si>
  <si>
    <t>Low</t>
  </si>
  <si>
    <t>Employee</t>
  </si>
  <si>
    <t>Entrepreneur</t>
  </si>
  <si>
    <t>Self-employed</t>
  </si>
  <si>
    <t>Student</t>
  </si>
  <si>
    <t>Housewife</t>
  </si>
  <si>
    <t>Retiree</t>
  </si>
  <si>
    <t>Primary</t>
  </si>
  <si>
    <t>Secondary</t>
  </si>
  <si>
    <t>Full secondary</t>
  </si>
  <si>
    <t>Primary high</t>
  </si>
  <si>
    <t>Bachelor</t>
  </si>
  <si>
    <t>Master</t>
  </si>
  <si>
    <t>Employment status</t>
  </si>
  <si>
    <t>Education level</t>
  </si>
  <si>
    <t>Financial Account: Net Financial Liabilities, USD bn</t>
  </si>
  <si>
    <t>Overall Debt Flows*, USD bn</t>
  </si>
  <si>
    <t>Gross External Debt, USD bn</t>
  </si>
  <si>
    <t>Ключова ставка НБУ та її реальні виміри, середня, %</t>
  </si>
  <si>
    <t>** Deflated by actual annual rate of core inflation.</t>
  </si>
  <si>
    <t>* Верхня межа – процентні ставки за кредитами овернайт НБУ, нижня – за ДС овернайт НБУ.</t>
  </si>
  <si>
    <t>* Upper bound – interest rate on overnight loans of the NBU, lower bound  –  overnight CDs of the NBU.</t>
  </si>
  <si>
    <t xml:space="preserve">Weighted Average Interest Rates on New Hryvnia Loans (excl. overdrafts) and Deposits, % </t>
  </si>
  <si>
    <t>Exchange Market Pressure Index*</t>
  </si>
  <si>
    <t xml:space="preserve">Облікова ставка НБУ, середня, % </t>
  </si>
  <si>
    <t>Рівень безробіття за МОП, с/с, %</t>
  </si>
  <si>
    <t xml:space="preserve">    04-
05.19</t>
  </si>
  <si>
    <t>Global Equity Benchmarks and MSCI EM Currency Index, 01 Jan 2016 = 100</t>
  </si>
  <si>
    <t>Inflation in Selected EMs, %</t>
  </si>
  <si>
    <t>Current Account Balance in Selected EMs, % of GDP</t>
  </si>
  <si>
    <t>* У II кварталі 2019 року: ВВП – оцінка НБУ, ІСН – у середньому за квітень-травень 2019 року.</t>
  </si>
  <si>
    <t>* Q2 2019: GDP – NBU estimates, CSI – average for April-May 2019.</t>
  </si>
  <si>
    <t>Exports and Imports of Selected* Goods in 2019, yoy change, USD bn</t>
  </si>
  <si>
    <t>Імпорт товарів за широкими економічними категоріями, % р/р</t>
  </si>
  <si>
    <t>Imports by Broad Economic Categories, % yoy</t>
  </si>
  <si>
    <t>Primary Income Balance, 12-m rolling, USD bn</t>
  </si>
  <si>
    <t>* Охоплення 73% товарів в експорті, 56% товарів в імпорті.</t>
  </si>
  <si>
    <t>** Без урахування розмитнення раніше ввезених авто з іноземною реєстрацією.</t>
  </si>
  <si>
    <t>** Excluding customs clearance of previously imported cars with foreign registration.</t>
  </si>
  <si>
    <t>Other  inflation measures, quarterly averages, % yoy</t>
  </si>
  <si>
    <t>Reserve adequacy*, % (RHS)</t>
  </si>
  <si>
    <t>Зміна з початку 2019 року**, б.п.</t>
  </si>
  <si>
    <t>Change from the beginning of 2019**, bp</t>
  </si>
  <si>
    <t>*Latest available data is December (for Sweden, Norway, New Zealand, and Russia), November (for UK), May 2018 (for U.S. and Czech Republic); January 2018 (for Ukraine) ; for the euro area – average for April 2013-July 2015.</t>
  </si>
  <si>
    <t>Source: SSSU, GfK Ukraine, FRB, ECB, Bank of England, Reserve Bank of New Zealand, National Institute of Economic Research in Sweden, Norges Bank, Czech National Bank,  Central Bank of the Russian Federation.</t>
  </si>
  <si>
    <t>Distribution of inflation perceptions over previous 12 months (open question)</t>
  </si>
  <si>
    <t>Average inflation perception by demographic characteristics of respondents (interval question)</t>
  </si>
  <si>
    <t>* Except for 2014-2015. For Crimea – until 2013.</t>
  </si>
  <si>
    <t>Contributions of Non-Financial Assets to Annual GFCF Growth, pp (% of GFCF, 2018)</t>
  </si>
  <si>
    <t>Real GDP, Consumer Sentiment and Corporate Expectations</t>
  </si>
  <si>
    <t xml:space="preserve">Внески в абсолютну річну зміну робочої сили, тис. осіб </t>
  </si>
  <si>
    <t>Contributions to Annual Change in Labor Force, thsd persons</t>
  </si>
  <si>
    <t>Productivity and Staff Real Wage Indices, sa, Q1 2010=100</t>
  </si>
  <si>
    <t>Real wages (deflated by CPI)</t>
  </si>
  <si>
    <t>Індекси продуктивності праці та реальної зарплати штатних працівників, с/с, I квартал 2010=100</t>
  </si>
  <si>
    <t>РЕОК, попередній прогноз
(середній за квартал)</t>
  </si>
  <si>
    <t>НЕОК, попередній прогноз
(середній за квартал)</t>
  </si>
  <si>
    <t>Індекси РЕОК та НЕОК гривні, середній, 12.2011=1</t>
  </si>
  <si>
    <t>REER, previous forecast
(quarterly average)</t>
  </si>
  <si>
    <t>NEER, previous forecast
(quarterly average)</t>
  </si>
  <si>
    <t>Залишок ОВДП</t>
  </si>
  <si>
    <t>Volume in circulation</t>
  </si>
  <si>
    <t>* У середньому за квітень-травень 2019 року.</t>
  </si>
  <si>
    <t>* Average for April-May 2019.</t>
  </si>
  <si>
    <t>Additionally, one-off proceeds (such as unplanned funds from special confiscation and effects from the Stockholm Arbitration) are subtracted from revenues. Positive value indicates tight fiscal policy, negative – expansionary fiscal policy.</t>
  </si>
  <si>
    <t xml:space="preserve">Deviation between actual and projected receipts of the general fund  by selected taxes in January - May 2019, UAH bn </t>
  </si>
  <si>
    <t>*The customs clearance of cars transported into the customs territory of Ukraine which fall under the customs regime of transit or temporary import (according to Law of Ukraine, dated 08.11.2018 "On amendments to the tax code of Ukraine concerning the excise tax on cars")</t>
  </si>
  <si>
    <t>Non-tradable</t>
  </si>
  <si>
    <t>Tradable</t>
  </si>
  <si>
    <t>Номінальні доходи, % р/р</t>
  </si>
  <si>
    <t>Nominal income, yoy</t>
  </si>
  <si>
    <t>* За січень ‒ травень 2019 року.</t>
  </si>
  <si>
    <t>* Jan ‒ May 2019.</t>
  </si>
  <si>
    <t xml:space="preserve">Дохідність ДЦП у реальному вимірі* та премія за ризик окремих країн EM, % </t>
  </si>
  <si>
    <t>*Deposit finance, among others, includes changes of balances held in the STA</t>
  </si>
  <si>
    <t>The consolidated budget balance was adjusted to include transfers to the NBU.</t>
  </si>
  <si>
    <t>Contributions to Annual Change in Exports and Imports, pp</t>
  </si>
  <si>
    <t>* 73% of goods exports, 56% of goods imports.</t>
  </si>
  <si>
    <t>Gross External Debt under Different Scenarios,* % GDP</t>
  </si>
  <si>
    <t>14-day loans</t>
  </si>
  <si>
    <t>14-day CDs</t>
  </si>
  <si>
    <t xml:space="preserve">Real Sovereign Bond Yields* and Risk Premium in Selected EMs, % </t>
  </si>
  <si>
    <t>* Difference between monthly averages of 1-year bond yield on the primary market and inflation forecasts as of end-2019.</t>
  </si>
  <si>
    <t>Loans to non-financial corporations</t>
  </si>
  <si>
    <t>Loans to households</t>
  </si>
  <si>
    <t>* 5-day weighted rolling sum of UAH/USD exchange rate changes and ratio of net NBU`s FX interventions to foreign reserves. Weight of exchnage rate - 1/4, weight of FX interventions - 3/4.</t>
  </si>
  <si>
    <t>Households in hryvnia</t>
  </si>
  <si>
    <t>Households in FX (USD equivalent)</t>
  </si>
  <si>
    <t>To nonfinancial corporations (gross)</t>
  </si>
  <si>
    <t>Annual changes</t>
  </si>
  <si>
    <t>Quarterly changes</t>
  </si>
  <si>
    <t>Annual changes (previous)</t>
  </si>
  <si>
    <t>Real Interest Rate*, %</t>
  </si>
  <si>
    <t>В.5</t>
  </si>
  <si>
    <t>Вставка. Публікація прогнозу облікової ставки</t>
  </si>
  <si>
    <t>В.5.1</t>
  </si>
  <si>
    <t>Hryvnia REER and NEER Indices, Average, 12.2011=1</t>
  </si>
  <si>
    <t xml:space="preserve">Nominal and Real Key Policy Rates, average, % </t>
  </si>
  <si>
    <t>Non-financial corporations in hryvnia</t>
  </si>
  <si>
    <t>Non-financial corporations in FX (USD equivalent)</t>
  </si>
  <si>
    <t>s</t>
  </si>
  <si>
    <t>Other non-foods</t>
  </si>
  <si>
    <t>Absolute Annual Change in Selected Energy Imports, USD mn</t>
  </si>
  <si>
    <t>Transactions in Hryvnia Domestic Government Bonds by Non-residents and their Scheduled Redemptions*, bn UAH</t>
  </si>
  <si>
    <t>Box: Publishing the NBU’s key policy rate forecast</t>
  </si>
  <si>
    <t>Apr.16</t>
  </si>
  <si>
    <t>Jul.16</t>
  </si>
  <si>
    <t>Oct.16</t>
  </si>
  <si>
    <t>Jan.17</t>
  </si>
  <si>
    <t>Apr.17</t>
  </si>
  <si>
    <t>Jul.17</t>
  </si>
  <si>
    <t>Oct.17</t>
  </si>
  <si>
    <t>Jan.18</t>
  </si>
  <si>
    <t>Apr.18</t>
  </si>
  <si>
    <t>Jul.18</t>
  </si>
  <si>
    <t>Oct.18</t>
  </si>
  <si>
    <t>Jan.19</t>
  </si>
  <si>
    <t>Apr.19</t>
  </si>
  <si>
    <t>Фактичний рівень облікової ставки</t>
  </si>
  <si>
    <t>Прогноз облікової ставки</t>
  </si>
  <si>
    <t>Ключова ставка НБУ: фактичний рівень та прогноз, середньоквартальна, %</t>
  </si>
  <si>
    <t>NBU's key policy rate: actual level and forecast, quarterly average, %</t>
  </si>
  <si>
    <t>Actual level</t>
  </si>
  <si>
    <t>Валовий зовнішній борг України та частка простроченої заборгованості реального сектору за негарантованими кредитами, млрд дол.</t>
  </si>
  <si>
    <t>Ukraine's Gross External Debt and Share of Other Sectors Nonguaranteed Loans Arrears, USD bn</t>
  </si>
  <si>
    <t>Якщо не позначено інше – пунктирна лінія в графіках означає попередній прогноз</t>
  </si>
  <si>
    <t>Dotted line in charts refers to previous forecast unless otherwise stated</t>
  </si>
  <si>
    <t>В.3.1</t>
  </si>
  <si>
    <t>В.3.2</t>
  </si>
  <si>
    <t>В.3.3</t>
  </si>
  <si>
    <t>В.3.4</t>
  </si>
  <si>
    <t>Source: DekaBank, Consensus Economics, Refinitiv, Bloomberg, NBU staff forecast and estimates.</t>
  </si>
  <si>
    <t>Джерело: DekaBank, Consensus Economics, Refinitiv, Bloomberg, прогноз та розрахунки НБУ.</t>
  </si>
  <si>
    <t>* У % до робочої сили у віці 15–70 років.</t>
  </si>
  <si>
    <t>* As a % of population aged 15–70 in the labor force.</t>
  </si>
  <si>
    <t>* У % до всього населення у віці 15–70 років.</t>
  </si>
  <si>
    <t>* As a % of total population aged 15–70.</t>
  </si>
  <si>
    <t>15‒24 роки</t>
  </si>
  <si>
    <t>25‒29 років</t>
  </si>
  <si>
    <t>30‒34 роки</t>
  </si>
  <si>
    <t>35‒39 років</t>
  </si>
  <si>
    <t>40‒49 років</t>
  </si>
  <si>
    <t>50‒59 років</t>
  </si>
  <si>
    <t>60‒70 років</t>
  </si>
  <si>
    <t>15‒24</t>
  </si>
  <si>
    <t>25‒29</t>
  </si>
  <si>
    <t>30‒34</t>
  </si>
  <si>
    <t>35‒39</t>
  </si>
  <si>
    <t>40‒49</t>
  </si>
  <si>
    <t>50‒59</t>
  </si>
  <si>
    <t>60‒70</t>
  </si>
  <si>
    <t>Робоча сила</t>
  </si>
  <si>
    <t>Labor force</t>
  </si>
  <si>
    <t xml:space="preserve">I півріччя 2018  </t>
  </si>
  <si>
    <t xml:space="preserve">II півріччя 2018 </t>
  </si>
  <si>
    <t xml:space="preserve"> Січень – травень 2019</t>
  </si>
  <si>
    <t>EN</t>
  </si>
  <si>
    <t>-</t>
  </si>
  <si>
    <t>Продуктивність праці* в окремих країнах, 2018 рік</t>
  </si>
  <si>
    <t>Labor Productivity* in Selected Countries, 2018</t>
  </si>
  <si>
    <t>* У постійних цінах 2010 року, тис. дол.</t>
  </si>
  <si>
    <t>* In constant 2010, thousand USD.</t>
  </si>
  <si>
    <t>Vacancies (SESU), end of quarter, sa, thousand</t>
  </si>
  <si>
    <t>Macro Forecast</t>
  </si>
  <si>
    <t>Економіка України: поточні тенденції</t>
  </si>
  <si>
    <t>Economy of Ukraine: Current Trends</t>
  </si>
  <si>
    <t>Економіка України: прогноз</t>
  </si>
  <si>
    <t>Economy of Ukraine: Forecast</t>
  </si>
  <si>
    <t>Labor Productivity Indices by Sector, 2002=100</t>
  </si>
  <si>
    <t>Індекси продуктивності праці за секторами, 2002=100</t>
  </si>
  <si>
    <t>Box: Household inflation perceptions</t>
  </si>
  <si>
    <t>Box: Relationship between Labor Productivity, Real Wages and Inflation</t>
  </si>
  <si>
    <t>Індекси реальної зарплати штатних працівників та продуктивності в окремих секторах, 2010=100</t>
  </si>
  <si>
    <t>Productivity and Staff Real Wage Indices by Sector, 2010=100</t>
  </si>
  <si>
    <t>Очікування підприємств (баланс відповідей), в.п. (п.ш.)</t>
  </si>
  <si>
    <t>Міжнародні резерви (п.ш.)</t>
  </si>
  <si>
    <t>Станом на 31.03.2019</t>
  </si>
  <si>
    <t>Risk Assessment for EMs: Debt Profile</t>
  </si>
  <si>
    <t>As of 31.03.2019</t>
  </si>
  <si>
    <t>* Cума сальдо поточного рахунку платіжного балансу та виплат основних сум за зовнішнім боргом протягом року.</t>
  </si>
  <si>
    <t>Потреба в зовнішньому фінансуванні* (% ВВП)</t>
  </si>
  <si>
    <t xml:space="preserve">External financing requirements* (percent of GDP)
</t>
  </si>
  <si>
    <t>Державний та гарантований борг, % ВВП (п.ш.)</t>
  </si>
  <si>
    <r>
      <t>Ціна, дол. США/тис. м</t>
    </r>
    <r>
      <rPr>
        <vertAlign val="superscript"/>
        <sz val="10"/>
        <rFont val="Arial"/>
        <family val="2"/>
        <charset val="204"/>
      </rPr>
      <t>3</t>
    </r>
    <r>
      <rPr>
        <sz val="10"/>
        <rFont val="Arial"/>
        <family val="2"/>
        <charset val="204"/>
      </rPr>
      <t xml:space="preserve"> (попередній прогноз, п.ш.)</t>
    </r>
  </si>
  <si>
    <r>
      <t>Ціна, дол. США/тис. м</t>
    </r>
    <r>
      <rPr>
        <vertAlign val="superscript"/>
        <sz val="10"/>
        <rFont val="Arial"/>
        <family val="2"/>
        <charset val="204"/>
      </rPr>
      <t>3</t>
    </r>
    <r>
      <rPr>
        <sz val="10"/>
        <rFont val="Arial"/>
        <family val="2"/>
        <charset val="204"/>
      </rPr>
      <t xml:space="preserve"> (п.ш.)</t>
    </r>
  </si>
  <si>
    <t>РЕОК, 12.1999=1 (п.ш.)</t>
  </si>
  <si>
    <t>У місяцях імпорту майбутнього періоду (п.ш.)</t>
  </si>
  <si>
    <t>У місяцях імпорту майбутнього періоду (попередній прогноз, п.ш.)</t>
  </si>
  <si>
    <t>ЕМВІ спред</t>
  </si>
  <si>
    <t>EMBI spread</t>
  </si>
  <si>
    <t>* За винятком 2014-2015 років. Для АР Крим – до 2013 року.</t>
  </si>
  <si>
    <t>Inflation perceptions and actual CPI in Ukraine and other countries*</t>
  </si>
  <si>
    <t>Difference, pp (RHS)</t>
  </si>
  <si>
    <t>Нормалізоване середнє відхилення регіонального ІСЦ від загального ІСЦ (2009–2018 роки*), в. п.</t>
  </si>
  <si>
    <t>Normalized standard deviation of regional CPI  from the overall CPI (2009–2018 yoy*), pp</t>
  </si>
  <si>
    <t>Telecommunications</t>
  </si>
  <si>
    <t xml:space="preserve">* Детальніше – в "Інфляційному звіті" за січень 2017 року (стор. 20-21).
</t>
  </si>
  <si>
    <t>Czech
Republic</t>
  </si>
  <si>
    <t xml:space="preserve">*Розмитнення транспортних засобів,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t>
  </si>
  <si>
    <t>Відношення зовнішнього боргу до ВВП за окремими країнами*,%</t>
  </si>
  <si>
    <t>External Debt to GDP Ratio in Selected Countries*, %</t>
  </si>
  <si>
    <t>* Дані по Еквадору, Гані, Ямайці та Пакистану - 2017 рік, решта – 2018 рік.</t>
  </si>
  <si>
    <t>*  Попередні дані та оцінки НБУ.</t>
  </si>
  <si>
    <t>* Preliminary data and NBU staff estimates.</t>
  </si>
  <si>
    <t>* Positive value – capital inflows.</t>
  </si>
  <si>
    <t xml:space="preserve">* Data on Ecuador, Ghana, Jamaica and Pakistan refers to 2017, others - 2018. </t>
  </si>
  <si>
    <t>*  Current account balance plus amortization of total short-term external debt at remaining maturity.</t>
  </si>
  <si>
    <t>Оцінка ризиків боргу згідно з методологією МВФ</t>
  </si>
  <si>
    <t xml:space="preserve">* Базовий сценарій - прогноз, закладений в поточний Інфляційний звіт НБУ, з 2022 року – з урахуванням 4% зростання реального ВВП, дефлятора ВВП – 5% та зміни номінального обмінного курсу на рівні 1%; історичний сценарій – на підставі середніх значень за останні 10 років; шок економічного зростання (зростання реального ВВП за базовим сценарієм зменшується на 50% його стандартного відхилення за  2009–2018 роки); шок обмінного курсу (30% девальвація гривні у 2020 році). </t>
  </si>
  <si>
    <t>* Baseline scenario uses current inflation report projections, from 2022 - is based on the assumption  of real GDP  growth at 4%, GDP deflator at 5% and 1% change of nominal exchange rate. The historical averages are calculated over the ten-year period; growth shock (minus one-half standard deviations  in 2009-2018); real exchange rate shock (one time 30 percent real depreciation in 2020).</t>
  </si>
  <si>
    <t>* Станом на 12.07.2019.</t>
  </si>
  <si>
    <t>* As of 12.07.2019.</t>
  </si>
  <si>
    <t>Real, ex ante*</t>
  </si>
  <si>
    <t>Real, ex post**</t>
  </si>
  <si>
    <t>* 5-денна зважена ковзна сума зміни обмінного курсу гривні до долара та співвідношення сальдо інтервенцій НБУ до міжнародних резервів. Вага курсу - 1/4, інтервенцій - 3/4.</t>
  </si>
  <si>
    <t>To households</t>
  </si>
  <si>
    <t>To nonfinancial corporations excluding Privatbank**(net)</t>
  </si>
  <si>
    <t>To non-default borrowers* (net)</t>
  </si>
  <si>
    <t>Jul.19</t>
  </si>
  <si>
    <t xml:space="preserve">Зведений бюджет: ресурсна потреба та джерела її фінансування, млрд грн </t>
  </si>
  <si>
    <t>Достатність резервів*, (п.ш.)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</si>
</sst>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64" formatCode="_-* #,##0.00\ _₴_-;\-* #,##0.00\ _₴_-;_-* &quot;-&quot;??\ _₴_-;_-@_-"/>
    <numFmt numFmtId="165" formatCode="_-* #,##0.00_₴_-;\-* #,##0.00_₴_-;_-* &quot;-&quot;??_₴_-;_-@_-"/>
    <numFmt numFmtId="166" formatCode="0.0"/>
    <numFmt numFmtId="167" formatCode="mm/yyyy"/>
    <numFmt numFmtId="168" formatCode="mm/yy"/>
    <numFmt numFmtId="169" formatCode="yyyy"/>
    <numFmt numFmtId="170" formatCode="#,##0.0"/>
    <numFmt numFmtId="171" formatCode="0.00000"/>
    <numFmt numFmtId="172" formatCode="_-* #,##0.00\ _г_р_н_._-;\-* #,##0.00\ _г_р_н_._-;_-* &quot;-&quot;??\ _г_р_н_._-;_-@_-"/>
    <numFmt numFmtId="173" formatCode="#,##0.0\ _г_р_н_.;[Red]\-#,##0.0\ _г_р_н_."/>
    <numFmt numFmtId="174" formatCode="#,##0.0_ ;\-#,##0.0\ "/>
    <numFmt numFmtId="175" formatCode="dd/mm/yy;@"/>
    <numFmt numFmtId="176" formatCode="0.000"/>
    <numFmt numFmtId="177" formatCode="#,##0\ &quot;грн.&quot;;[Red]\-#,##0\ &quot;грн.&quot;"/>
    <numFmt numFmtId="178" formatCode="_-* #,##0_р_._-;\-* #,##0_р_._-;_-* &quot;-&quot;_р_._-;_-@_-"/>
    <numFmt numFmtId="179" formatCode="&quot;Ј&quot;#,##0.00;[Red]\-&quot;Ј&quot;#,##0.00"/>
    <numFmt numFmtId="180" formatCode="#."/>
    <numFmt numFmtId="181" formatCode="0.0000"/>
    <numFmt numFmtId="182" formatCode="#,##0.0\ _₴"/>
    <numFmt numFmtId="183" formatCode="#,##0.00_ ;\-#,##0.00\ "/>
    <numFmt numFmtId="184" formatCode="0.000000"/>
    <numFmt numFmtId="185" formatCode="_(* #,##0.000_);_(* \-#,##0.000_);_(* &quot;--&quot;_);_(@_)"/>
    <numFmt numFmtId="186" formatCode="General_)"/>
  </numFmts>
  <fonts count="174">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sz val="10"/>
      <color rgb="FFFF0000"/>
      <name val="Arial"/>
      <family val="2"/>
      <charset val="204"/>
    </font>
    <font>
      <sz val="7.5"/>
      <name val="Arial"/>
      <family val="2"/>
      <charset val="204"/>
    </font>
    <font>
      <sz val="7.5"/>
      <color indexed="12"/>
      <name val="Arial"/>
      <family val="2"/>
      <charset val="204"/>
    </font>
    <font>
      <sz val="10"/>
      <color theme="0" tint="-0.499984740745262"/>
      <name val="Arial"/>
      <family val="2"/>
      <charset val="204"/>
    </font>
    <font>
      <u/>
      <sz val="10"/>
      <color theme="10"/>
      <name val="Arial"/>
      <family val="2"/>
      <charset val="204"/>
    </font>
    <font>
      <b/>
      <sz val="10"/>
      <color theme="0"/>
      <name val="Arial"/>
      <family val="2"/>
      <charset val="204"/>
    </font>
    <font>
      <sz val="8"/>
      <name val="Arial"/>
      <family val="2"/>
      <charset val="204"/>
    </font>
    <font>
      <sz val="10"/>
      <color theme="0"/>
      <name val="Arial Cyr"/>
      <charset val="204"/>
    </font>
    <font>
      <u/>
      <sz val="10"/>
      <color theme="0"/>
      <name val="Arial"/>
      <family val="2"/>
      <charset val="204"/>
    </font>
    <font>
      <vertAlign val="superscript"/>
      <sz val="1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b/>
      <sz val="8.5"/>
      <color rgb="FF000000"/>
      <name val="Arial"/>
      <family val="2"/>
      <charset val="204"/>
    </font>
    <font>
      <sz val="10"/>
      <name val="Arial"/>
      <family val="2"/>
    </font>
    <font>
      <sz val="7"/>
      <color rgb="FF000000"/>
      <name val="Arial"/>
      <family val="2"/>
      <charset val="204"/>
    </font>
    <font>
      <i/>
      <sz val="7"/>
      <color rgb="FF000000"/>
      <name val="Arial"/>
      <family val="2"/>
      <charset val="204"/>
    </font>
    <font>
      <i/>
      <sz val="10"/>
      <name val="Calibri"/>
      <family val="2"/>
      <charset val="204"/>
    </font>
    <font>
      <b/>
      <sz val="9.5"/>
      <color rgb="FF000000"/>
      <name val="Arial"/>
      <family val="2"/>
      <charset val="204"/>
    </font>
    <font>
      <sz val="9"/>
      <name val="UkrainianKudriashov"/>
      <family val="1"/>
    </font>
    <font>
      <b/>
      <i/>
      <sz val="10"/>
      <name val="Arial"/>
      <family val="2"/>
      <charset val="204"/>
    </font>
    <font>
      <sz val="11"/>
      <color theme="0"/>
      <name val="Arial"/>
      <family val="2"/>
      <charset val="204"/>
      <scheme val="minor"/>
    </font>
    <font>
      <sz val="7"/>
      <color theme="0"/>
      <name val="Arial"/>
      <family val="2"/>
      <charset val="204"/>
    </font>
    <font>
      <sz val="10"/>
      <name val="Arial"/>
      <family val="2"/>
      <charset val="238"/>
    </font>
    <font>
      <i/>
      <sz val="10"/>
      <name val="Arial"/>
      <family val="2"/>
      <charset val="204"/>
    </font>
    <font>
      <sz val="10"/>
      <name val="Arial CE"/>
      <charset val="238"/>
    </font>
    <font>
      <b/>
      <sz val="8.4"/>
      <color indexed="8"/>
      <name val="Arial"/>
      <family val="2"/>
      <charset val="204"/>
    </font>
    <font>
      <i/>
      <sz val="8"/>
      <name val="Arial"/>
      <family val="2"/>
      <charset val="204"/>
    </font>
    <font>
      <sz val="11"/>
      <color indexed="8"/>
      <name val="Arial"/>
      <family val="2"/>
      <charset val="204"/>
    </font>
    <font>
      <b/>
      <sz val="11"/>
      <color indexed="8"/>
      <name val="Arial"/>
      <family val="2"/>
      <charset val="204"/>
    </font>
    <font>
      <b/>
      <sz val="10"/>
      <color indexed="8"/>
      <name val="Arial"/>
      <family val="2"/>
      <charset val="204"/>
    </font>
    <font>
      <b/>
      <sz val="10"/>
      <color theme="4"/>
      <name val="Arial"/>
      <family val="2"/>
      <charset val="204"/>
    </font>
    <font>
      <sz val="10"/>
      <color theme="4"/>
      <name val="Arial"/>
      <family val="2"/>
      <charset val="204"/>
    </font>
    <font>
      <sz val="10"/>
      <color theme="6"/>
      <name val="Arial"/>
      <family val="2"/>
      <charset val="204"/>
    </font>
    <font>
      <i/>
      <sz val="10"/>
      <color theme="3"/>
      <name val="Arial"/>
      <family val="2"/>
      <charset val="204"/>
    </font>
    <font>
      <sz val="7.5"/>
      <color rgb="FF141414"/>
      <name val="Arial"/>
      <family val="2"/>
      <charset val="204"/>
    </font>
    <font>
      <sz val="11"/>
      <name val="Arial"/>
      <family val="2"/>
      <charset val="204"/>
    </font>
    <font>
      <u/>
      <sz val="11"/>
      <color theme="10"/>
      <name val="Arial"/>
      <family val="2"/>
      <charset val="204"/>
      <scheme val="minor"/>
    </font>
    <font>
      <sz val="9"/>
      <color rgb="FF141414"/>
      <name val="Arial"/>
      <family val="2"/>
      <charset val="204"/>
    </font>
    <font>
      <u/>
      <sz val="10"/>
      <color theme="1"/>
      <name val="Arial"/>
      <family val="2"/>
      <charset val="204"/>
    </font>
    <font>
      <b/>
      <sz val="10"/>
      <name val="Arial Cyr"/>
      <charset val="204"/>
    </font>
    <font>
      <sz val="10"/>
      <color theme="1" tint="-0.499984740745262"/>
      <name val="Arial"/>
      <family val="2"/>
      <charset val="204"/>
    </font>
    <font>
      <sz val="10"/>
      <color rgb="FFFFFFFF"/>
      <name val="Arial"/>
      <family val="2"/>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7.5"/>
      <color theme="0"/>
      <name val="Arial"/>
      <family val="2"/>
      <charset val="204"/>
    </font>
    <font>
      <sz val="10"/>
      <color rgb="FF000000"/>
      <name val="Lucida Sans Unicode"/>
      <family val="2"/>
      <charset val="204"/>
    </font>
    <font>
      <sz val="9"/>
      <color rgb="FF000000"/>
      <name val="Arial"/>
      <family val="2"/>
      <charset val="204"/>
    </font>
    <font>
      <sz val="10"/>
      <color theme="0"/>
      <name val="Arial"/>
      <family val="2"/>
      <charset val="204"/>
      <scheme val="minor"/>
    </font>
    <font>
      <sz val="10"/>
      <color indexed="8"/>
      <name val="MS Sans Serif"/>
      <charset val="204"/>
    </font>
    <font>
      <i/>
      <sz val="10"/>
      <name val="Arial Cyr"/>
      <charset val="204"/>
    </font>
    <font>
      <sz val="7.5"/>
      <color theme="0" tint="-0.14999847407452621"/>
      <name val="Arial"/>
      <family val="2"/>
      <charset val="204"/>
    </font>
    <font>
      <sz val="9"/>
      <color indexed="8"/>
      <name val="Arial"/>
      <family val="2"/>
      <charset val="204"/>
      <scheme val="major"/>
    </font>
    <font>
      <sz val="11"/>
      <name val="Calibri"/>
      <family val="2"/>
      <charset val="204"/>
    </font>
    <font>
      <sz val="11"/>
      <color theme="0"/>
      <name val="Arial"/>
      <family val="2"/>
      <charset val="204"/>
    </font>
    <font>
      <sz val="11"/>
      <color rgb="FF000000"/>
      <name val="Calibri"/>
      <family val="2"/>
      <charset val="204"/>
    </font>
    <font>
      <b/>
      <sz val="11"/>
      <color rgb="FFFF0000"/>
      <name val="Calibri"/>
      <family val="2"/>
      <charset val="204"/>
    </font>
    <font>
      <sz val="10"/>
      <color theme="1"/>
      <name val="Arial Cyr"/>
      <charset val="204"/>
    </font>
    <font>
      <u/>
      <sz val="10"/>
      <color rgb="FF0563C1"/>
      <name val="Arial"/>
      <family val="2"/>
      <charset val="204"/>
    </font>
    <font>
      <sz val="10"/>
      <color theme="1"/>
      <name val="Arial"/>
      <family val="2"/>
    </font>
    <font>
      <sz val="10"/>
      <color theme="0"/>
      <name val="Arial"/>
      <family val="2"/>
    </font>
    <font>
      <sz val="9"/>
      <color theme="1"/>
      <name val="Arial"/>
      <family val="2"/>
      <charset val="204"/>
    </font>
    <font>
      <sz val="9"/>
      <color theme="0"/>
      <name val="Arial"/>
      <family val="2"/>
      <charset val="204"/>
    </font>
    <font>
      <b/>
      <sz val="12"/>
      <color rgb="FF000000"/>
      <name val="Arial"/>
      <family val="2"/>
      <charset val="204"/>
    </font>
    <font>
      <b/>
      <sz val="12"/>
      <name val="Arial"/>
      <family val="2"/>
      <charset val="204"/>
    </font>
    <font>
      <sz val="7.5"/>
      <color rgb="FF000000"/>
      <name val="Arial"/>
      <family val="2"/>
      <charset val="204"/>
    </font>
    <font>
      <sz val="9"/>
      <color theme="1"/>
      <name val="Arial"/>
      <family val="2"/>
      <charset val="204"/>
      <scheme val="minor"/>
    </font>
    <font>
      <sz val="11"/>
      <color rgb="FFFF0000"/>
      <name val="Arial"/>
      <family val="2"/>
      <charset val="204"/>
      <scheme val="minor"/>
    </font>
    <font>
      <b/>
      <sz val="11"/>
      <color theme="1"/>
      <name val="Arial"/>
      <family val="2"/>
      <charset val="204"/>
      <scheme val="minor"/>
    </font>
    <font>
      <u/>
      <sz val="10"/>
      <name val="Arial"/>
      <family val="2"/>
      <charset val="204"/>
    </font>
    <font>
      <b/>
      <sz val="10"/>
      <color theme="1"/>
      <name val="Arial"/>
      <family val="2"/>
      <charset val="204"/>
      <scheme val="minor"/>
    </font>
    <font>
      <sz val="10"/>
      <color theme="1"/>
      <name val="Arial"/>
      <family val="2"/>
      <scheme val="minor"/>
    </font>
    <font>
      <u/>
      <sz val="12"/>
      <color theme="10"/>
      <name val="Arial"/>
      <family val="2"/>
      <charset val="204"/>
      <scheme val="minor"/>
    </font>
    <font>
      <sz val="10"/>
      <name val="Tms Rmn"/>
    </font>
    <font>
      <b/>
      <sz val="11"/>
      <name val="Arial"/>
      <family val="2"/>
      <charset val="204"/>
    </font>
    <font>
      <sz val="10"/>
      <name val="Times New Roman"/>
      <family val="1"/>
      <charset val="204"/>
    </font>
    <font>
      <b/>
      <sz val="10"/>
      <color theme="0" tint="-0.499984740745262"/>
      <name val="Arial"/>
      <family val="2"/>
      <charset val="204"/>
    </font>
    <font>
      <b/>
      <sz val="11"/>
      <color theme="0" tint="-0.499984740745262"/>
      <name val="Arial"/>
      <family val="2"/>
      <charset val="204"/>
    </font>
    <font>
      <sz val="11"/>
      <color theme="0" tint="-0.499984740745262"/>
      <name val="Arial"/>
      <family val="2"/>
      <charset val="204"/>
    </font>
    <font>
      <sz val="12"/>
      <color indexed="8"/>
      <name val="Arial"/>
      <family val="2"/>
      <charset val="204"/>
      <scheme val="minor"/>
    </font>
    <font>
      <sz val="12"/>
      <color indexed="10"/>
      <name val="Arial"/>
      <family val="2"/>
      <charset val="204"/>
      <scheme val="minor"/>
    </font>
    <font>
      <sz val="12"/>
      <color rgb="FFFF0000"/>
      <name val="Arial"/>
      <family val="2"/>
      <charset val="204"/>
      <scheme val="minor"/>
    </font>
    <font>
      <sz val="12"/>
      <color theme="0" tint="-0.499984740745262"/>
      <name val="Arial"/>
      <family val="2"/>
      <charset val="204"/>
      <scheme val="minor"/>
    </font>
    <font>
      <sz val="11"/>
      <color rgb="FFFF0000"/>
      <name val="Arial"/>
      <family val="2"/>
      <charset val="204"/>
    </font>
    <font>
      <b/>
      <sz val="11"/>
      <color rgb="FFFF0000"/>
      <name val="Arial"/>
      <family val="2"/>
      <charset val="204"/>
    </font>
    <font>
      <b/>
      <sz val="12"/>
      <color rgb="FFFF0000"/>
      <name val="Arial"/>
      <family val="2"/>
      <charset val="204"/>
      <scheme val="minor"/>
    </font>
    <font>
      <b/>
      <sz val="12"/>
      <color theme="0" tint="-0.499984740745262"/>
      <name val="Arial"/>
      <family val="2"/>
      <charset val="204"/>
      <scheme val="minor"/>
    </font>
    <font>
      <i/>
      <sz val="10"/>
      <name val="Arial"/>
      <family val="2"/>
      <charset val="204"/>
      <scheme val="minor"/>
    </font>
  </fonts>
  <fills count="3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FFFF00"/>
        <bgColor indexed="64"/>
      </patternFill>
    </fill>
    <fill>
      <patternFill patternType="solid">
        <fgColor rgb="FF91C864"/>
        <bgColor indexed="64"/>
      </patternFill>
    </fill>
    <fill>
      <patternFill patternType="solid">
        <fgColor rgb="FFFF0000"/>
        <bgColor indexed="64"/>
      </patternFill>
    </fill>
    <fill>
      <patternFill patternType="solid">
        <fgColor theme="8" tint="0.79998168889431442"/>
        <bgColor indexed="64"/>
      </patternFill>
    </fill>
    <fill>
      <patternFill patternType="solid">
        <fgColor rgb="FFFFC000"/>
        <bgColor indexed="64"/>
      </patternFill>
    </fill>
    <fill>
      <patternFill patternType="solid">
        <fgColor theme="1" tint="0.89999084444715716"/>
        <bgColor indexed="64"/>
      </patternFill>
    </fill>
    <fill>
      <patternFill patternType="solid">
        <fgColor theme="5" tint="0.79998168889431442"/>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style="medium">
        <color rgb="FFC0C0C0"/>
      </right>
      <top/>
      <bottom style="medium">
        <color rgb="FFC0C0C0"/>
      </bottom>
      <diagonal/>
    </border>
    <border>
      <left/>
      <right/>
      <top/>
      <bottom style="thin">
        <color indexed="64"/>
      </bottom>
      <diagonal/>
    </border>
    <border>
      <left/>
      <right/>
      <top style="medium">
        <color rgb="FFDC4B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style="thin">
        <color indexed="62"/>
      </top>
      <bottom style="double">
        <color indexed="62"/>
      </bottom>
      <diagonal/>
    </border>
    <border>
      <left style="thin">
        <color auto="1"/>
      </left>
      <right/>
      <top/>
      <bottom/>
      <diagonal/>
    </border>
    <border>
      <left/>
      <right/>
      <top/>
      <bottom style="thin">
        <color rgb="FF505050"/>
      </bottom>
      <diagonal/>
    </border>
    <border>
      <left style="thin">
        <color theme="8"/>
      </left>
      <right/>
      <top style="thin">
        <color theme="8"/>
      </top>
      <bottom/>
      <diagonal/>
    </border>
    <border>
      <left/>
      <right/>
      <top style="thin">
        <color theme="8"/>
      </top>
      <bottom/>
      <diagonal/>
    </border>
    <border>
      <left style="thin">
        <color theme="9"/>
      </left>
      <right/>
      <top style="thin">
        <color theme="8"/>
      </top>
      <bottom/>
      <diagonal/>
    </border>
    <border>
      <left/>
      <right style="thin">
        <color theme="9"/>
      </right>
      <top style="thin">
        <color theme="8"/>
      </top>
      <bottom/>
      <diagonal/>
    </border>
    <border>
      <left/>
      <right style="thin">
        <color theme="8"/>
      </right>
      <top style="thin">
        <color theme="8"/>
      </top>
      <bottom/>
      <diagonal/>
    </border>
    <border>
      <left style="thin">
        <color theme="8"/>
      </left>
      <right/>
      <top/>
      <bottom/>
      <diagonal/>
    </border>
    <border>
      <left style="thin">
        <color theme="9"/>
      </left>
      <right/>
      <top/>
      <bottom/>
      <diagonal/>
    </border>
    <border>
      <left/>
      <right style="thin">
        <color theme="9"/>
      </right>
      <top/>
      <bottom/>
      <diagonal/>
    </border>
    <border>
      <left/>
      <right style="thin">
        <color theme="8"/>
      </right>
      <top/>
      <bottom/>
      <diagonal/>
    </border>
    <border>
      <left style="thin">
        <color theme="8"/>
      </left>
      <right/>
      <top/>
      <bottom style="thin">
        <color theme="8"/>
      </bottom>
      <diagonal/>
    </border>
    <border>
      <left/>
      <right/>
      <top/>
      <bottom style="thin">
        <color theme="8"/>
      </bottom>
      <diagonal/>
    </border>
    <border>
      <left style="thin">
        <color theme="9"/>
      </left>
      <right/>
      <top/>
      <bottom style="thin">
        <color theme="8"/>
      </bottom>
      <diagonal/>
    </border>
    <border>
      <left/>
      <right style="thin">
        <color theme="9"/>
      </right>
      <top/>
      <bottom style="thin">
        <color theme="8"/>
      </bottom>
      <diagonal/>
    </border>
    <border>
      <left/>
      <right style="thin">
        <color theme="8"/>
      </right>
      <top/>
      <bottom style="thin">
        <color theme="8"/>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hair">
        <color theme="7" tint="0.59996337778862885"/>
      </left>
      <right/>
      <top/>
      <bottom/>
      <diagonal/>
    </border>
    <border>
      <left/>
      <right style="hair">
        <color theme="5" tint="0.59996337778862885"/>
      </right>
      <top/>
      <bottom/>
      <diagonal/>
    </border>
    <border>
      <left/>
      <right style="hair">
        <color theme="5" tint="0.59996337778862885"/>
      </right>
      <top/>
      <bottom style="thin">
        <color theme="5" tint="0.59996337778862885"/>
      </bottom>
      <diagonal/>
    </border>
    <border>
      <left/>
      <right/>
      <top/>
      <bottom style="thin">
        <color theme="5" tint="0.59996337778862885"/>
      </bottom>
      <diagonal/>
    </border>
  </borders>
  <cellStyleXfs count="466">
    <xf numFmtId="0" fontId="0" fillId="0" borderId="0"/>
    <xf numFmtId="0" fontId="39" fillId="0" borderId="0"/>
    <xf numFmtId="0" fontId="38" fillId="0" borderId="0"/>
    <xf numFmtId="0" fontId="37" fillId="0" borderId="0"/>
    <xf numFmtId="0" fontId="36" fillId="0" borderId="0"/>
    <xf numFmtId="0" fontId="48" fillId="0" borderId="0" applyNumberFormat="0" applyFill="0" applyBorder="0" applyAlignment="0" applyProtection="0"/>
    <xf numFmtId="0" fontId="37" fillId="0" borderId="0"/>
    <xf numFmtId="0" fontId="35" fillId="0" borderId="0"/>
    <xf numFmtId="0" fontId="34" fillId="0" borderId="0"/>
    <xf numFmtId="0" fontId="37" fillId="0" borderId="0"/>
    <xf numFmtId="0" fontId="33" fillId="0" borderId="0"/>
    <xf numFmtId="0" fontId="34" fillId="0" borderId="0"/>
    <xf numFmtId="0" fontId="38" fillId="0" borderId="0"/>
    <xf numFmtId="172" fontId="38" fillId="0" borderId="0" applyFont="0" applyFill="0" applyBorder="0" applyAlignment="0" applyProtection="0"/>
    <xf numFmtId="0" fontId="55" fillId="0" borderId="0"/>
    <xf numFmtId="0" fontId="38" fillId="0" borderId="0"/>
    <xf numFmtId="0" fontId="34" fillId="0" borderId="0"/>
    <xf numFmtId="172" fontId="56" fillId="0" borderId="0" applyFont="0" applyFill="0" applyBorder="0" applyAlignment="0" applyProtection="0"/>
    <xf numFmtId="0" fontId="34" fillId="0" borderId="0"/>
    <xf numFmtId="0" fontId="38" fillId="0" borderId="0"/>
    <xf numFmtId="0" fontId="37" fillId="0" borderId="0"/>
    <xf numFmtId="0" fontId="37" fillId="0" borderId="0"/>
    <xf numFmtId="0" fontId="38" fillId="0" borderId="0"/>
    <xf numFmtId="0" fontId="32" fillId="0" borderId="0"/>
    <xf numFmtId="0" fontId="31" fillId="0" borderId="0"/>
    <xf numFmtId="0" fontId="30" fillId="0" borderId="0"/>
    <xf numFmtId="0" fontId="29" fillId="0" borderId="0"/>
    <xf numFmtId="0" fontId="29" fillId="0" borderId="0"/>
    <xf numFmtId="0" fontId="28" fillId="0" borderId="0"/>
    <xf numFmtId="0" fontId="28" fillId="0" borderId="0"/>
    <xf numFmtId="0" fontId="69" fillId="0" borderId="0"/>
    <xf numFmtId="0" fontId="27" fillId="0" borderId="0"/>
    <xf numFmtId="0" fontId="69" fillId="0" borderId="0"/>
    <xf numFmtId="0" fontId="71" fillId="0" borderId="0"/>
    <xf numFmtId="0" fontId="27" fillId="0" borderId="0"/>
    <xf numFmtId="0" fontId="38" fillId="0" borderId="0"/>
    <xf numFmtId="0" fontId="56" fillId="0" borderId="0"/>
    <xf numFmtId="0" fontId="26" fillId="0" borderId="0"/>
    <xf numFmtId="0" fontId="33" fillId="0" borderId="0"/>
    <xf numFmtId="0" fontId="83" fillId="0" borderId="0" applyNumberFormat="0" applyFill="0" applyBorder="0" applyAlignment="0" applyProtection="0"/>
    <xf numFmtId="0" fontId="25" fillId="0" borderId="0"/>
    <xf numFmtId="0" fontId="24" fillId="0" borderId="0"/>
    <xf numFmtId="0" fontId="24" fillId="0" borderId="0"/>
    <xf numFmtId="0" fontId="38" fillId="0" borderId="0"/>
    <xf numFmtId="0" fontId="37" fillId="0" borderId="0"/>
    <xf numFmtId="0" fontId="48" fillId="0" borderId="0" applyNumberFormat="0" applyFill="0" applyBorder="0" applyAlignment="0" applyProtection="0"/>
    <xf numFmtId="164" fontId="37" fillId="0" borderId="0" applyFont="0" applyFill="0" applyBorder="0" applyAlignment="0" applyProtection="0"/>
    <xf numFmtId="0" fontId="23" fillId="0" borderId="0"/>
    <xf numFmtId="0" fontId="22" fillId="0" borderId="0"/>
    <xf numFmtId="0" fontId="21" fillId="0" borderId="0"/>
    <xf numFmtId="49" fontId="91" fillId="0" borderId="0">
      <alignment horizontal="centerContinuous" vertical="top" wrapText="1"/>
    </xf>
    <xf numFmtId="0" fontId="92" fillId="5" borderId="0" applyNumberFormat="0" applyBorder="0" applyAlignment="0" applyProtection="0"/>
    <xf numFmtId="0" fontId="92" fillId="6" borderId="0" applyNumberFormat="0" applyBorder="0" applyAlignment="0" applyProtection="0"/>
    <xf numFmtId="0" fontId="92" fillId="7" borderId="0" applyNumberFormat="0" applyBorder="0" applyAlignment="0" applyProtection="0"/>
    <xf numFmtId="0" fontId="92" fillId="8" borderId="0" applyNumberFormat="0" applyBorder="0" applyAlignment="0" applyProtection="0"/>
    <xf numFmtId="0" fontId="92" fillId="9" borderId="0" applyNumberFormat="0" applyBorder="0" applyAlignment="0" applyProtection="0"/>
    <xf numFmtId="0" fontId="92" fillId="10"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92" fillId="11" borderId="0" applyNumberFormat="0" applyBorder="0" applyAlignment="0" applyProtection="0"/>
    <xf numFmtId="0" fontId="92" fillId="12" borderId="0" applyNumberFormat="0" applyBorder="0" applyAlignment="0" applyProtection="0"/>
    <xf numFmtId="0" fontId="92" fillId="13" borderId="0" applyNumberFormat="0" applyBorder="0" applyAlignment="0" applyProtection="0"/>
    <xf numFmtId="0" fontId="92" fillId="8" borderId="0" applyNumberFormat="0" applyBorder="0" applyAlignment="0" applyProtection="0"/>
    <xf numFmtId="0" fontId="92" fillId="11" borderId="0" applyNumberFormat="0" applyBorder="0" applyAlignment="0" applyProtection="0"/>
    <xf numFmtId="0" fontId="92" fillId="14"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6" fillId="14" borderId="0" applyNumberFormat="0" applyBorder="0" applyAlignment="0" applyProtection="0"/>
    <xf numFmtId="0" fontId="93" fillId="15" borderId="0" applyNumberFormat="0" applyBorder="0" applyAlignment="0" applyProtection="0"/>
    <xf numFmtId="0" fontId="93" fillId="12" borderId="0" applyNumberFormat="0" applyBorder="0" applyAlignment="0" applyProtection="0"/>
    <xf numFmtId="0" fontId="93" fillId="13" borderId="0" applyNumberFormat="0" applyBorder="0" applyAlignment="0" applyProtection="0"/>
    <xf numFmtId="0" fontId="93" fillId="16" borderId="0" applyNumberFormat="0" applyBorder="0" applyAlignment="0" applyProtection="0"/>
    <xf numFmtId="0" fontId="93" fillId="17" borderId="0" applyNumberFormat="0" applyBorder="0" applyAlignment="0" applyProtection="0"/>
    <xf numFmtId="0" fontId="93" fillId="18" borderId="0" applyNumberFormat="0" applyBorder="0" applyAlignment="0" applyProtection="0"/>
    <xf numFmtId="0" fontId="94" fillId="15" borderId="0" applyNumberFormat="0" applyBorder="0" applyAlignment="0" applyProtection="0"/>
    <xf numFmtId="0" fontId="94" fillId="12" borderId="0" applyNumberFormat="0" applyBorder="0" applyAlignment="0" applyProtection="0"/>
    <xf numFmtId="0" fontId="94" fillId="13"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3" fillId="19" borderId="0" applyNumberFormat="0" applyBorder="0" applyAlignment="0" applyProtection="0"/>
    <xf numFmtId="0" fontId="93" fillId="20" borderId="0" applyNumberFormat="0" applyBorder="0" applyAlignment="0" applyProtection="0"/>
    <xf numFmtId="0" fontId="93" fillId="21" borderId="0" applyNumberFormat="0" applyBorder="0" applyAlignment="0" applyProtection="0"/>
    <xf numFmtId="0" fontId="93" fillId="16" borderId="0" applyNumberFormat="0" applyBorder="0" applyAlignment="0" applyProtection="0"/>
    <xf numFmtId="0" fontId="93" fillId="17" borderId="0" applyNumberFormat="0" applyBorder="0" applyAlignment="0" applyProtection="0"/>
    <xf numFmtId="0" fontId="93" fillId="22" borderId="0" applyNumberFormat="0" applyBorder="0" applyAlignment="0" applyProtection="0"/>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6" fillId="6" borderId="0" applyNumberFormat="0" applyBorder="0" applyAlignment="0" applyProtection="0"/>
    <xf numFmtId="0" fontId="97" fillId="23" borderId="5" applyNumberFormat="0" applyAlignment="0" applyProtection="0"/>
    <xf numFmtId="0" fontId="98" fillId="24" borderId="6" applyNumberFormat="0" applyAlignment="0" applyProtection="0"/>
    <xf numFmtId="38" fontId="90" fillId="0" borderId="0" applyFont="0" applyFill="0" applyBorder="0" applyAlignment="0" applyProtection="0"/>
    <xf numFmtId="178" fontId="38" fillId="0" borderId="0" applyFont="0" applyFill="0" applyBorder="0" applyAlignment="0" applyProtection="0"/>
    <xf numFmtId="177" fontId="90" fillId="0" borderId="0" applyFont="0" applyFill="0" applyBorder="0" applyAlignment="0" applyProtection="0"/>
    <xf numFmtId="180" fontId="99" fillId="0" borderId="0">
      <protection locked="0"/>
    </xf>
    <xf numFmtId="0" fontId="100" fillId="0" borderId="0" applyNumberFormat="0" applyFill="0" applyBorder="0" applyAlignment="0" applyProtection="0"/>
    <xf numFmtId="180" fontId="99" fillId="0" borderId="0">
      <protection locked="0"/>
    </xf>
    <xf numFmtId="0" fontId="101" fillId="7" borderId="0" applyNumberFormat="0" applyBorder="0" applyAlignment="0" applyProtection="0"/>
    <xf numFmtId="0" fontId="102" fillId="0" borderId="7" applyNumberFormat="0" applyFill="0" applyAlignment="0" applyProtection="0"/>
    <xf numFmtId="0" fontId="103" fillId="0" borderId="8" applyNumberFormat="0" applyFill="0" applyAlignment="0" applyProtection="0"/>
    <xf numFmtId="0" fontId="104" fillId="0" borderId="9" applyNumberFormat="0" applyFill="0" applyAlignment="0" applyProtection="0"/>
    <xf numFmtId="0" fontId="104" fillId="0" borderId="0" applyNumberFormat="0" applyFill="0" applyBorder="0" applyAlignment="0" applyProtection="0"/>
    <xf numFmtId="180" fontId="105" fillId="0" borderId="0">
      <protection locked="0"/>
    </xf>
    <xf numFmtId="180" fontId="105" fillId="0" borderId="0">
      <protection locked="0"/>
    </xf>
    <xf numFmtId="0" fontId="43" fillId="0" borderId="0"/>
    <xf numFmtId="0" fontId="106" fillId="0" borderId="0"/>
    <xf numFmtId="0" fontId="107" fillId="10" borderId="5" applyNumberFormat="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08" fillId="0" borderId="10" applyNumberFormat="0" applyFill="0" applyAlignment="0" applyProtection="0"/>
    <xf numFmtId="0" fontId="109" fillId="25" borderId="0" applyNumberFormat="0" applyBorder="0" applyAlignment="0" applyProtection="0"/>
    <xf numFmtId="0" fontId="92" fillId="26" borderId="11" applyNumberFormat="0" applyFont="0" applyAlignment="0" applyProtection="0"/>
    <xf numFmtId="165" fontId="106" fillId="0" borderId="0" applyFont="0" applyFill="0" applyBorder="0" applyAlignment="0" applyProtection="0"/>
    <xf numFmtId="0" fontId="110" fillId="23" borderId="12" applyNumberFormat="0" applyAlignment="0" applyProtection="0"/>
    <xf numFmtId="0" fontId="37" fillId="27" borderId="0">
      <alignment horizontal="right" vertical="top"/>
    </xf>
    <xf numFmtId="0" fontId="37" fillId="27" borderId="0">
      <alignment horizontal="center" vertical="center"/>
    </xf>
    <xf numFmtId="0" fontId="37" fillId="27" borderId="0">
      <alignment horizontal="left" vertical="top"/>
    </xf>
    <xf numFmtId="0" fontId="37" fillId="27" borderId="0">
      <alignment horizontal="left" vertical="top"/>
    </xf>
    <xf numFmtId="0" fontId="37" fillId="27" borderId="0">
      <alignment horizontal="right" vertical="top"/>
    </xf>
    <xf numFmtId="0" fontId="37" fillId="27" borderId="0">
      <alignment horizontal="right" vertical="top"/>
    </xf>
    <xf numFmtId="0" fontId="111" fillId="0" borderId="0" applyNumberFormat="0" applyFill="0" applyBorder="0" applyAlignment="0" applyProtection="0"/>
    <xf numFmtId="180" fontId="99" fillId="0" borderId="13">
      <protection locked="0"/>
    </xf>
    <xf numFmtId="0" fontId="112" fillId="0" borderId="0" applyNumberFormat="0" applyFill="0" applyBorder="0" applyAlignment="0" applyProtection="0"/>
    <xf numFmtId="0" fontId="94" fillId="19" borderId="0" applyNumberFormat="0" applyBorder="0" applyAlignment="0" applyProtection="0"/>
    <xf numFmtId="0" fontId="94" fillId="20" borderId="0" applyNumberFormat="0" applyBorder="0" applyAlignment="0" applyProtection="0"/>
    <xf numFmtId="0" fontId="94" fillId="21"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22" borderId="0" applyNumberFormat="0" applyBorder="0" applyAlignment="0" applyProtection="0"/>
    <xf numFmtId="0" fontId="113" fillId="10" borderId="5" applyNumberFormat="0" applyAlignment="0" applyProtection="0"/>
    <xf numFmtId="0" fontId="114" fillId="23" borderId="12" applyNumberFormat="0" applyAlignment="0" applyProtection="0"/>
    <xf numFmtId="0" fontId="115" fillId="23" borderId="5" applyNumberFormat="0" applyAlignment="0" applyProtection="0"/>
    <xf numFmtId="179" fontId="116" fillId="0" borderId="0" applyFont="0" applyFill="0" applyBorder="0" applyAlignment="0" applyProtection="0"/>
    <xf numFmtId="0" fontId="91" fillId="0" borderId="3">
      <alignment horizontal="centerContinuous" vertical="top" wrapText="1"/>
    </xf>
    <xf numFmtId="0" fontId="117" fillId="0" borderId="7" applyNumberFormat="0" applyFill="0" applyAlignment="0" applyProtection="0"/>
    <xf numFmtId="0" fontId="118" fillId="0" borderId="8" applyNumberFormat="0" applyFill="0" applyAlignment="0" applyProtection="0"/>
    <xf numFmtId="0" fontId="119" fillId="0" borderId="9" applyNumberFormat="0" applyFill="0" applyAlignment="0" applyProtection="0"/>
    <xf numFmtId="0" fontId="119" fillId="0" borderId="0" applyNumberFormat="0" applyFill="0" applyBorder="0" applyAlignment="0" applyProtection="0"/>
    <xf numFmtId="0" fontId="120" fillId="0" borderId="14" applyNumberFormat="0" applyFill="0" applyAlignment="0" applyProtection="0"/>
    <xf numFmtId="0" fontId="121" fillId="24" borderId="6" applyNumberFormat="0" applyAlignment="0" applyProtection="0"/>
    <xf numFmtId="0" fontId="122" fillId="0" borderId="0" applyNumberFormat="0" applyFill="0" applyBorder="0" applyAlignment="0" applyProtection="0"/>
    <xf numFmtId="0" fontId="123" fillId="25" borderId="0" applyNumberFormat="0" applyBorder="0" applyAlignment="0" applyProtection="0"/>
    <xf numFmtId="0" fontId="124" fillId="6" borderId="0" applyNumberFormat="0" applyBorder="0" applyAlignment="0" applyProtection="0"/>
    <xf numFmtId="0" fontId="125" fillId="0" borderId="0" applyNumberFormat="0" applyFill="0" applyBorder="0" applyAlignment="0" applyProtection="0"/>
    <xf numFmtId="0" fontId="38" fillId="26" borderId="11" applyNumberFormat="0" applyFont="0" applyAlignment="0" applyProtection="0"/>
    <xf numFmtId="9" fontId="38" fillId="0" borderId="0" applyFont="0" applyFill="0" applyBorder="0" applyAlignment="0" applyProtection="0"/>
    <xf numFmtId="0" fontId="126" fillId="0" borderId="10" applyNumberFormat="0" applyFill="0" applyAlignment="0" applyProtection="0"/>
    <xf numFmtId="0" fontId="127" fillId="0" borderId="0" applyNumberFormat="0" applyFill="0" applyBorder="0" applyAlignment="0" applyProtection="0"/>
    <xf numFmtId="38" fontId="116" fillId="0" borderId="0" applyFont="0" applyFill="0" applyBorder="0" applyAlignment="0" applyProtection="0"/>
    <xf numFmtId="40" fontId="116" fillId="0" borderId="0" applyFont="0" applyFill="0" applyBorder="0" applyAlignment="0" applyProtection="0"/>
    <xf numFmtId="40" fontId="90" fillId="0" borderId="0" applyFont="0" applyFill="0" applyBorder="0" applyAlignment="0" applyProtection="0"/>
    <xf numFmtId="0" fontId="128" fillId="7" borderId="0" applyNumberFormat="0" applyBorder="0" applyAlignment="0" applyProtection="0"/>
    <xf numFmtId="49" fontId="91" fillId="0" borderId="1">
      <alignment horizontal="center" vertical="center" wrapText="1"/>
    </xf>
    <xf numFmtId="0" fontId="20" fillId="0" borderId="0"/>
    <xf numFmtId="0" fontId="20" fillId="0" borderId="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6" fillId="14" borderId="0" applyNumberFormat="0" applyBorder="0" applyAlignment="0" applyProtection="0"/>
    <xf numFmtId="0" fontId="94" fillId="15" borderId="0" applyNumberFormat="0" applyBorder="0" applyAlignment="0" applyProtection="0"/>
    <xf numFmtId="0" fontId="94" fillId="12" borderId="0" applyNumberFormat="0" applyBorder="0" applyAlignment="0" applyProtection="0"/>
    <xf numFmtId="0" fontId="94" fillId="13"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19" borderId="0" applyNumberFormat="0" applyBorder="0" applyAlignment="0" applyProtection="0"/>
    <xf numFmtId="0" fontId="94" fillId="20" borderId="0" applyNumberFormat="0" applyBorder="0" applyAlignment="0" applyProtection="0"/>
    <xf numFmtId="0" fontId="94" fillId="21"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22" borderId="0" applyNumberFormat="0" applyBorder="0" applyAlignment="0" applyProtection="0"/>
    <xf numFmtId="0" fontId="113" fillId="10" borderId="5" applyNumberFormat="0" applyAlignment="0" applyProtection="0"/>
    <xf numFmtId="0" fontId="114" fillId="23" borderId="12" applyNumberFormat="0" applyAlignment="0" applyProtection="0"/>
    <xf numFmtId="0" fontId="115" fillId="23" borderId="5" applyNumberFormat="0" applyAlignment="0" applyProtection="0"/>
    <xf numFmtId="0" fontId="117" fillId="0" borderId="7" applyNumberFormat="0" applyFill="0" applyAlignment="0" applyProtection="0"/>
    <xf numFmtId="0" fontId="118" fillId="0" borderId="8" applyNumberFormat="0" applyFill="0" applyAlignment="0" applyProtection="0"/>
    <xf numFmtId="0" fontId="119" fillId="0" borderId="9" applyNumberFormat="0" applyFill="0" applyAlignment="0" applyProtection="0"/>
    <xf numFmtId="0" fontId="119" fillId="0" borderId="0" applyNumberFormat="0" applyFill="0" applyBorder="0" applyAlignment="0" applyProtection="0"/>
    <xf numFmtId="0" fontId="120" fillId="0" borderId="14" applyNumberFormat="0" applyFill="0" applyAlignment="0" applyProtection="0"/>
    <xf numFmtId="0" fontId="121" fillId="24" borderId="6" applyNumberFormat="0" applyAlignment="0" applyProtection="0"/>
    <xf numFmtId="0" fontId="122" fillId="0" borderId="0" applyNumberFormat="0" applyFill="0" applyBorder="0" applyAlignment="0" applyProtection="0"/>
    <xf numFmtId="0" fontId="123" fillId="25" borderId="0" applyNumberFormat="0" applyBorder="0" applyAlignment="0" applyProtection="0"/>
    <xf numFmtId="0" fontId="124" fillId="6" borderId="0" applyNumberFormat="0" applyBorder="0" applyAlignment="0" applyProtection="0"/>
    <xf numFmtId="0" fontId="125" fillId="0" borderId="0" applyNumberFormat="0" applyFill="0" applyBorder="0" applyAlignment="0" applyProtection="0"/>
    <xf numFmtId="0" fontId="38" fillId="26" borderId="11" applyNumberFormat="0" applyFont="0" applyAlignment="0" applyProtection="0"/>
    <xf numFmtId="9" fontId="38" fillId="0" borderId="0" applyFont="0" applyFill="0" applyBorder="0" applyAlignment="0" applyProtection="0"/>
    <xf numFmtId="0" fontId="126" fillId="0" borderId="10" applyNumberFormat="0" applyFill="0" applyAlignment="0" applyProtection="0"/>
    <xf numFmtId="0" fontId="127" fillId="0" borderId="0" applyNumberFormat="0" applyFill="0" applyBorder="0" applyAlignment="0" applyProtection="0"/>
    <xf numFmtId="0" fontId="128" fillId="7" borderId="0" applyNumberFormat="0" applyBorder="0" applyAlignment="0" applyProtection="0"/>
    <xf numFmtId="0" fontId="20" fillId="0" borderId="0"/>
    <xf numFmtId="0" fontId="20" fillId="0" borderId="0"/>
    <xf numFmtId="0" fontId="38" fillId="0" borderId="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6" fillId="14" borderId="0" applyNumberFormat="0" applyBorder="0" applyAlignment="0" applyProtection="0"/>
    <xf numFmtId="0" fontId="94" fillId="15" borderId="0" applyNumberFormat="0" applyBorder="0" applyAlignment="0" applyProtection="0"/>
    <xf numFmtId="0" fontId="94" fillId="12" borderId="0" applyNumberFormat="0" applyBorder="0" applyAlignment="0" applyProtection="0"/>
    <xf numFmtId="0" fontId="94" fillId="13"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19" borderId="0" applyNumberFormat="0" applyBorder="0" applyAlignment="0" applyProtection="0"/>
    <xf numFmtId="0" fontId="94" fillId="20" borderId="0" applyNumberFormat="0" applyBorder="0" applyAlignment="0" applyProtection="0"/>
    <xf numFmtId="0" fontId="94" fillId="21"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22" borderId="0" applyNumberFormat="0" applyBorder="0" applyAlignment="0" applyProtection="0"/>
    <xf numFmtId="0" fontId="113" fillId="10" borderId="5" applyNumberFormat="0" applyAlignment="0" applyProtection="0"/>
    <xf numFmtId="0" fontId="114" fillId="23" borderId="12" applyNumberFormat="0" applyAlignment="0" applyProtection="0"/>
    <xf numFmtId="0" fontId="115" fillId="23" borderId="5" applyNumberFormat="0" applyAlignment="0" applyProtection="0"/>
    <xf numFmtId="0" fontId="117" fillId="0" borderId="7" applyNumberFormat="0" applyFill="0" applyAlignment="0" applyProtection="0"/>
    <xf numFmtId="0" fontId="118" fillId="0" borderId="8" applyNumberFormat="0" applyFill="0" applyAlignment="0" applyProtection="0"/>
    <xf numFmtId="0" fontId="119" fillId="0" borderId="9" applyNumberFormat="0" applyFill="0" applyAlignment="0" applyProtection="0"/>
    <xf numFmtId="0" fontId="119" fillId="0" borderId="0" applyNumberFormat="0" applyFill="0" applyBorder="0" applyAlignment="0" applyProtection="0"/>
    <xf numFmtId="0" fontId="120" fillId="0" borderId="14" applyNumberFormat="0" applyFill="0" applyAlignment="0" applyProtection="0"/>
    <xf numFmtId="0" fontId="121" fillId="24" borderId="6" applyNumberFormat="0" applyAlignment="0" applyProtection="0"/>
    <xf numFmtId="0" fontId="122" fillId="0" borderId="0" applyNumberFormat="0" applyFill="0" applyBorder="0" applyAlignment="0" applyProtection="0"/>
    <xf numFmtId="0" fontId="123" fillId="25" borderId="0" applyNumberFormat="0" applyBorder="0" applyAlignment="0" applyProtection="0"/>
    <xf numFmtId="0" fontId="124" fillId="6" borderId="0" applyNumberFormat="0" applyBorder="0" applyAlignment="0" applyProtection="0"/>
    <xf numFmtId="0" fontId="125" fillId="0" borderId="0" applyNumberFormat="0" applyFill="0" applyBorder="0" applyAlignment="0" applyProtection="0"/>
    <xf numFmtId="0" fontId="38" fillId="26" borderId="11" applyNumberFormat="0" applyFont="0" applyAlignment="0" applyProtection="0"/>
    <xf numFmtId="9" fontId="38" fillId="0" borderId="0" applyFont="0" applyFill="0" applyBorder="0" applyAlignment="0" applyProtection="0"/>
    <xf numFmtId="0" fontId="126" fillId="0" borderId="10" applyNumberFormat="0" applyFill="0" applyAlignment="0" applyProtection="0"/>
    <xf numFmtId="0" fontId="127" fillId="0" borderId="0" applyNumberFormat="0" applyFill="0" applyBorder="0" applyAlignment="0" applyProtection="0"/>
    <xf numFmtId="0" fontId="128" fillId="7"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129" fillId="0" borderId="0"/>
    <xf numFmtId="9" fontId="129" fillId="0" borderId="0" applyFont="0" applyFill="0" applyBorder="0" applyAlignment="0" applyProtection="0"/>
    <xf numFmtId="0" fontId="20" fillId="0" borderId="0"/>
    <xf numFmtId="0" fontId="38" fillId="0" borderId="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6" fillId="14" borderId="0" applyNumberFormat="0" applyBorder="0" applyAlignment="0" applyProtection="0"/>
    <xf numFmtId="0" fontId="94" fillId="15" borderId="0" applyNumberFormat="0" applyBorder="0" applyAlignment="0" applyProtection="0"/>
    <xf numFmtId="0" fontId="94" fillId="12" borderId="0" applyNumberFormat="0" applyBorder="0" applyAlignment="0" applyProtection="0"/>
    <xf numFmtId="0" fontId="94" fillId="13"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19" borderId="0" applyNumberFormat="0" applyBorder="0" applyAlignment="0" applyProtection="0"/>
    <xf numFmtId="0" fontId="94" fillId="20" borderId="0" applyNumberFormat="0" applyBorder="0" applyAlignment="0" applyProtection="0"/>
    <xf numFmtId="0" fontId="94" fillId="21"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22" borderId="0" applyNumberFormat="0" applyBorder="0" applyAlignment="0" applyProtection="0"/>
    <xf numFmtId="0" fontId="113" fillId="10" borderId="5" applyNumberFormat="0" applyAlignment="0" applyProtection="0"/>
    <xf numFmtId="0" fontId="114" fillId="23" borderId="12" applyNumberFormat="0" applyAlignment="0" applyProtection="0"/>
    <xf numFmtId="0" fontId="115" fillId="23" borderId="5" applyNumberFormat="0" applyAlignment="0" applyProtection="0"/>
    <xf numFmtId="0" fontId="117" fillId="0" borderId="7" applyNumberFormat="0" applyFill="0" applyAlignment="0" applyProtection="0"/>
    <xf numFmtId="0" fontId="118" fillId="0" borderId="8" applyNumberFormat="0" applyFill="0" applyAlignment="0" applyProtection="0"/>
    <xf numFmtId="0" fontId="119" fillId="0" borderId="9" applyNumberFormat="0" applyFill="0" applyAlignment="0" applyProtection="0"/>
    <xf numFmtId="0" fontId="119" fillId="0" borderId="0" applyNumberFormat="0" applyFill="0" applyBorder="0" applyAlignment="0" applyProtection="0"/>
    <xf numFmtId="0" fontId="120" fillId="0" borderId="14" applyNumberFormat="0" applyFill="0" applyAlignment="0" applyProtection="0"/>
    <xf numFmtId="0" fontId="121" fillId="24" borderId="6" applyNumberFormat="0" applyAlignment="0" applyProtection="0"/>
    <xf numFmtId="0" fontId="122" fillId="0" borderId="0" applyNumberFormat="0" applyFill="0" applyBorder="0" applyAlignment="0" applyProtection="0"/>
    <xf numFmtId="0" fontId="123" fillId="25" borderId="0" applyNumberFormat="0" applyBorder="0" applyAlignment="0" applyProtection="0"/>
    <xf numFmtId="0" fontId="124" fillId="6" borderId="0" applyNumberFormat="0" applyBorder="0" applyAlignment="0" applyProtection="0"/>
    <xf numFmtId="0" fontId="125" fillId="0" borderId="0" applyNumberFormat="0" applyFill="0" applyBorder="0" applyAlignment="0" applyProtection="0"/>
    <xf numFmtId="0" fontId="38" fillId="26" borderId="11" applyNumberFormat="0" applyFont="0" applyAlignment="0" applyProtection="0"/>
    <xf numFmtId="9" fontId="38" fillId="0" borderId="0" applyFont="0" applyFill="0" applyBorder="0" applyAlignment="0" applyProtection="0"/>
    <xf numFmtId="0" fontId="126" fillId="0" borderId="10" applyNumberFormat="0" applyFill="0" applyAlignment="0" applyProtection="0"/>
    <xf numFmtId="0" fontId="127" fillId="0" borderId="0" applyNumberFormat="0" applyFill="0" applyBorder="0" applyAlignment="0" applyProtection="0"/>
    <xf numFmtId="0" fontId="128" fillId="7"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8" fillId="0" borderId="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6" fillId="14" borderId="0" applyNumberFormat="0" applyBorder="0" applyAlignment="0" applyProtection="0"/>
    <xf numFmtId="0" fontId="94" fillId="15" borderId="0" applyNumberFormat="0" applyBorder="0" applyAlignment="0" applyProtection="0"/>
    <xf numFmtId="0" fontId="94" fillId="12" borderId="0" applyNumberFormat="0" applyBorder="0" applyAlignment="0" applyProtection="0"/>
    <xf numFmtId="0" fontId="94" fillId="13"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19" borderId="0" applyNumberFormat="0" applyBorder="0" applyAlignment="0" applyProtection="0"/>
    <xf numFmtId="0" fontId="94" fillId="20" borderId="0" applyNumberFormat="0" applyBorder="0" applyAlignment="0" applyProtection="0"/>
    <xf numFmtId="0" fontId="94" fillId="21"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22" borderId="0" applyNumberFormat="0" applyBorder="0" applyAlignment="0" applyProtection="0"/>
    <xf numFmtId="0" fontId="113" fillId="10" borderId="5" applyNumberFormat="0" applyAlignment="0" applyProtection="0"/>
    <xf numFmtId="0" fontId="114" fillId="23" borderId="12" applyNumberFormat="0" applyAlignment="0" applyProtection="0"/>
    <xf numFmtId="0" fontId="115" fillId="23" borderId="5" applyNumberFormat="0" applyAlignment="0" applyProtection="0"/>
    <xf numFmtId="0" fontId="117" fillId="0" borderId="7" applyNumberFormat="0" applyFill="0" applyAlignment="0" applyProtection="0"/>
    <xf numFmtId="0" fontId="118" fillId="0" borderId="8" applyNumberFormat="0" applyFill="0" applyAlignment="0" applyProtection="0"/>
    <xf numFmtId="0" fontId="119" fillId="0" borderId="9" applyNumberFormat="0" applyFill="0" applyAlignment="0" applyProtection="0"/>
    <xf numFmtId="0" fontId="119" fillId="0" borderId="0" applyNumberFormat="0" applyFill="0" applyBorder="0" applyAlignment="0" applyProtection="0"/>
    <xf numFmtId="0" fontId="120" fillId="0" borderId="14" applyNumberFormat="0" applyFill="0" applyAlignment="0" applyProtection="0"/>
    <xf numFmtId="0" fontId="121" fillId="24" borderId="6" applyNumberFormat="0" applyAlignment="0" applyProtection="0"/>
    <xf numFmtId="0" fontId="122" fillId="0" borderId="0" applyNumberFormat="0" applyFill="0" applyBorder="0" applyAlignment="0" applyProtection="0"/>
    <xf numFmtId="0" fontId="123" fillId="25" borderId="0" applyNumberFormat="0" applyBorder="0" applyAlignment="0" applyProtection="0"/>
    <xf numFmtId="0" fontId="124" fillId="6" borderId="0" applyNumberFormat="0" applyBorder="0" applyAlignment="0" applyProtection="0"/>
    <xf numFmtId="0" fontId="125" fillId="0" borderId="0" applyNumberFormat="0" applyFill="0" applyBorder="0" applyAlignment="0" applyProtection="0"/>
    <xf numFmtId="0" fontId="38" fillId="26" borderId="11" applyNumberFormat="0" applyFont="0" applyAlignment="0" applyProtection="0"/>
    <xf numFmtId="9" fontId="38" fillId="0" borderId="0" applyFont="0" applyFill="0" applyBorder="0" applyAlignment="0" applyProtection="0"/>
    <xf numFmtId="0" fontId="126" fillId="0" borderId="10" applyNumberFormat="0" applyFill="0" applyAlignment="0" applyProtection="0"/>
    <xf numFmtId="0" fontId="127" fillId="0" borderId="0" applyNumberFormat="0" applyFill="0" applyBorder="0" applyAlignment="0" applyProtection="0"/>
    <xf numFmtId="0" fontId="128" fillId="7"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60" fillId="0" borderId="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6" fillId="14" borderId="0" applyNumberFormat="0" applyBorder="0" applyAlignment="0" applyProtection="0"/>
    <xf numFmtId="0" fontId="94" fillId="15" borderId="0" applyNumberFormat="0" applyBorder="0" applyAlignment="0" applyProtection="0"/>
    <xf numFmtId="0" fontId="94" fillId="12" borderId="0" applyNumberFormat="0" applyBorder="0" applyAlignment="0" applyProtection="0"/>
    <xf numFmtId="0" fontId="94" fillId="13"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56" fillId="11" borderId="0" applyNumberFormat="0" applyBorder="0" applyAlignment="0" applyProtection="0"/>
    <xf numFmtId="0" fontId="56" fillId="6" borderId="0" applyNumberFormat="0" applyBorder="0" applyAlignment="0" applyProtection="0"/>
    <xf numFmtId="0" fontId="56" fillId="8"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13" borderId="0" applyNumberFormat="0" applyBorder="0" applyAlignment="0" applyProtection="0"/>
    <xf numFmtId="0" fontId="56" fillId="9" borderId="0" applyNumberFormat="0" applyBorder="0" applyAlignment="0" applyProtection="0"/>
    <xf numFmtId="0" fontId="94" fillId="18" borderId="0" applyNumberFormat="0" applyBorder="0" applyAlignment="0" applyProtection="0"/>
    <xf numFmtId="0" fontId="94" fillId="12" borderId="0" applyNumberFormat="0" applyBorder="0" applyAlignment="0" applyProtection="0"/>
    <xf numFmtId="0" fontId="56" fillId="12" borderId="0" applyNumberFormat="0" applyBorder="0" applyAlignment="0" applyProtection="0"/>
    <xf numFmtId="0" fontId="56" fillId="8" borderId="0" applyNumberFormat="0" applyBorder="0" applyAlignment="0" applyProtection="0"/>
    <xf numFmtId="0" fontId="94" fillId="17" borderId="0" applyNumberFormat="0" applyBorder="0" applyAlignment="0" applyProtection="0"/>
    <xf numFmtId="0" fontId="94" fillId="15" borderId="0" applyNumberFormat="0" applyBorder="0" applyAlignment="0" applyProtection="0"/>
    <xf numFmtId="0" fontId="56" fillId="11" borderId="0" applyNumberFormat="0" applyBorder="0" applyAlignment="0" applyProtection="0"/>
    <xf numFmtId="0" fontId="56" fillId="7" borderId="0" applyNumberFormat="0" applyBorder="0" applyAlignment="0" applyProtection="0"/>
    <xf numFmtId="0" fontId="94" fillId="13" borderId="0" applyNumberFormat="0" applyBorder="0" applyAlignment="0" applyProtection="0"/>
    <xf numFmtId="0" fontId="94" fillId="16" borderId="0" applyNumberFormat="0" applyBorder="0" applyAlignment="0" applyProtection="0"/>
    <xf numFmtId="0" fontId="56" fillId="14" borderId="0" applyNumberFormat="0" applyBorder="0" applyAlignment="0" applyProtection="0"/>
    <xf numFmtId="0" fontId="19" fillId="0" borderId="0"/>
    <xf numFmtId="0" fontId="38" fillId="0" borderId="0"/>
    <xf numFmtId="0" fontId="18" fillId="0" borderId="0"/>
    <xf numFmtId="0" fontId="54" fillId="0" borderId="0"/>
    <xf numFmtId="0" fontId="132" fillId="0" borderId="0"/>
    <xf numFmtId="0" fontId="18" fillId="0" borderId="0"/>
    <xf numFmtId="0" fontId="18" fillId="0" borderId="0"/>
    <xf numFmtId="0" fontId="37" fillId="0" borderId="0"/>
    <xf numFmtId="0" fontId="18" fillId="0" borderId="0"/>
    <xf numFmtId="0" fontId="17" fillId="0" borderId="0"/>
    <xf numFmtId="0" fontId="17" fillId="0" borderId="0"/>
    <xf numFmtId="0" fontId="38" fillId="0" borderId="0"/>
    <xf numFmtId="0" fontId="17" fillId="0" borderId="0"/>
    <xf numFmtId="0" fontId="33" fillId="0" borderId="0"/>
    <xf numFmtId="0" fontId="135"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139" fillId="0" borderId="0"/>
    <xf numFmtId="0" fontId="8" fillId="0" borderId="0"/>
    <xf numFmtId="0" fontId="8" fillId="0" borderId="0"/>
    <xf numFmtId="0" fontId="9" fillId="0" borderId="0"/>
    <xf numFmtId="0" fontId="9" fillId="0" borderId="0"/>
    <xf numFmtId="0" fontId="9" fillId="0" borderId="0"/>
    <xf numFmtId="0" fontId="9" fillId="0" borderId="0"/>
    <xf numFmtId="0" fontId="7" fillId="0" borderId="0"/>
    <xf numFmtId="0" fontId="6" fillId="0" borderId="0"/>
    <xf numFmtId="0" fontId="6" fillId="0" borderId="0"/>
    <xf numFmtId="0" fontId="6" fillId="0" borderId="0"/>
    <xf numFmtId="0" fontId="5" fillId="0" borderId="0"/>
    <xf numFmtId="0" fontId="139" fillId="0" borderId="0"/>
    <xf numFmtId="0" fontId="4" fillId="0" borderId="0"/>
    <xf numFmtId="0" fontId="3" fillId="0" borderId="0"/>
    <xf numFmtId="0" fontId="3" fillId="0" borderId="0"/>
    <xf numFmtId="0" fontId="2" fillId="0" borderId="0"/>
    <xf numFmtId="0" fontId="1" fillId="0" borderId="0"/>
    <xf numFmtId="0" fontId="37" fillId="0" borderId="0"/>
    <xf numFmtId="0" fontId="38" fillId="0" borderId="0"/>
    <xf numFmtId="0" fontId="159" fillId="0" borderId="0"/>
    <xf numFmtId="0" fontId="161" fillId="0" borderId="0"/>
    <xf numFmtId="186" fontId="159" fillId="0" borderId="0"/>
  </cellStyleXfs>
  <cellXfs count="796">
    <xf numFmtId="0" fontId="0" fillId="0" borderId="0" xfId="0"/>
    <xf numFmtId="0" fontId="37" fillId="0" borderId="0" xfId="0" applyFont="1"/>
    <xf numFmtId="0" fontId="40" fillId="0" borderId="0" xfId="0" applyFont="1"/>
    <xf numFmtId="0" fontId="37" fillId="0" borderId="0" xfId="0" applyFont="1" applyAlignment="1">
      <alignment horizontal="left" indent="1"/>
    </xf>
    <xf numFmtId="0" fontId="37" fillId="0" borderId="0" xfId="0" applyFont="1" applyAlignment="1">
      <alignment horizontal="left" indent="2"/>
    </xf>
    <xf numFmtId="0" fontId="41" fillId="0" borderId="0" xfId="0" applyFont="1"/>
    <xf numFmtId="0" fontId="37" fillId="0" borderId="0" xfId="3" applyFill="1"/>
    <xf numFmtId="0" fontId="37" fillId="0" borderId="0" xfId="3" applyFont="1" applyFill="1"/>
    <xf numFmtId="166" fontId="37" fillId="0" borderId="0" xfId="3" applyNumberFormat="1" applyFont="1" applyFill="1"/>
    <xf numFmtId="0" fontId="40" fillId="0" borderId="0" xfId="3" applyFont="1" applyFill="1"/>
    <xf numFmtId="166" fontId="40" fillId="0" borderId="0" xfId="3" applyNumberFormat="1" applyFont="1" applyFill="1"/>
    <xf numFmtId="167" fontId="40" fillId="0" borderId="0" xfId="3" applyNumberFormat="1" applyFont="1" applyFill="1"/>
    <xf numFmtId="168" fontId="0" fillId="0" borderId="0" xfId="0" applyNumberFormat="1"/>
    <xf numFmtId="166" fontId="0" fillId="0" borderId="0" xfId="0" applyNumberFormat="1"/>
    <xf numFmtId="166" fontId="37" fillId="0" borderId="0" xfId="2" applyNumberFormat="1" applyFont="1" applyFill="1" applyBorder="1" applyAlignment="1">
      <alignment horizontal="left"/>
    </xf>
    <xf numFmtId="0" fontId="37" fillId="0" borderId="0" xfId="2" applyNumberFormat="1" applyFont="1" applyFill="1" applyBorder="1" applyAlignment="1">
      <alignment horizontal="left"/>
    </xf>
    <xf numFmtId="0" fontId="45" fillId="0" borderId="0" xfId="2" applyFont="1" applyFill="1" applyBorder="1"/>
    <xf numFmtId="0" fontId="46" fillId="0" borderId="0" xfId="2" applyFont="1" applyFill="1" applyBorder="1"/>
    <xf numFmtId="0" fontId="45" fillId="0" borderId="0" xfId="2" applyNumberFormat="1" applyFont="1" applyFill="1" applyBorder="1" applyAlignment="1">
      <alignment vertical="top"/>
    </xf>
    <xf numFmtId="0" fontId="48" fillId="0" borderId="0" xfId="5" applyFill="1" applyBorder="1"/>
    <xf numFmtId="0" fontId="49" fillId="0" borderId="0" xfId="0" applyFont="1"/>
    <xf numFmtId="0" fontId="38" fillId="0" borderId="0" xfId="2" applyBorder="1"/>
    <xf numFmtId="49" fontId="38" fillId="0" borderId="0" xfId="2" applyNumberFormat="1" applyBorder="1"/>
    <xf numFmtId="0" fontId="38" fillId="0" borderId="0" xfId="2" applyBorder="1" applyAlignment="1">
      <alignment wrapText="1"/>
    </xf>
    <xf numFmtId="49" fontId="38" fillId="0" borderId="0" xfId="2" applyNumberFormat="1" applyFont="1" applyFill="1" applyBorder="1"/>
    <xf numFmtId="170" fontId="38" fillId="0" borderId="0" xfId="2" applyNumberFormat="1" applyBorder="1"/>
    <xf numFmtId="0" fontId="37" fillId="0" borderId="0" xfId="6" applyFont="1"/>
    <xf numFmtId="0" fontId="38" fillId="0" borderId="0" xfId="2"/>
    <xf numFmtId="166" fontId="38" fillId="0" borderId="0" xfId="2" applyNumberFormat="1"/>
    <xf numFmtId="49" fontId="38" fillId="0" borderId="0" xfId="2" applyNumberFormat="1" applyBorder="1" applyAlignment="1">
      <alignment wrapText="1"/>
    </xf>
    <xf numFmtId="166" fontId="38" fillId="0" borderId="0" xfId="2" applyNumberFormat="1" applyBorder="1"/>
    <xf numFmtId="49" fontId="38" fillId="0" borderId="0" xfId="2" applyNumberFormat="1" applyFill="1" applyBorder="1"/>
    <xf numFmtId="0" fontId="38" fillId="0" borderId="0" xfId="2" applyFill="1" applyBorder="1"/>
    <xf numFmtId="0" fontId="38" fillId="0" borderId="0" xfId="2" applyBorder="1" applyAlignment="1"/>
    <xf numFmtId="0" fontId="38" fillId="2" borderId="0" xfId="2" applyFill="1" applyBorder="1"/>
    <xf numFmtId="0" fontId="40" fillId="0" borderId="0" xfId="6" applyFont="1"/>
    <xf numFmtId="0" fontId="37" fillId="0" borderId="0" xfId="6"/>
    <xf numFmtId="168" fontId="37" fillId="0" borderId="0" xfId="6" applyNumberFormat="1"/>
    <xf numFmtId="166" fontId="37" fillId="0" borderId="0" xfId="6" applyNumberFormat="1"/>
    <xf numFmtId="168" fontId="40" fillId="0" borderId="0" xfId="6" applyNumberFormat="1" applyFont="1"/>
    <xf numFmtId="171" fontId="37" fillId="0" borderId="0" xfId="6" applyNumberFormat="1"/>
    <xf numFmtId="168" fontId="37" fillId="0" borderId="0" xfId="6" applyNumberFormat="1" applyFont="1"/>
    <xf numFmtId="166" fontId="47" fillId="0" borderId="0" xfId="6" applyNumberFormat="1" applyFont="1"/>
    <xf numFmtId="0" fontId="37" fillId="0" borderId="0" xfId="6" applyFont="1" applyAlignment="1">
      <alignment horizontal="left" indent="2"/>
    </xf>
    <xf numFmtId="0" fontId="51" fillId="0" borderId="0" xfId="2" applyFont="1" applyBorder="1"/>
    <xf numFmtId="0" fontId="52" fillId="0" borderId="0" xfId="5" applyFont="1" applyFill="1" applyBorder="1"/>
    <xf numFmtId="0" fontId="51" fillId="0" borderId="0" xfId="2" applyFont="1"/>
    <xf numFmtId="167" fontId="37" fillId="0" borderId="0" xfId="3" applyNumberFormat="1" applyFont="1" applyFill="1"/>
    <xf numFmtId="166" fontId="0" fillId="0" borderId="0" xfId="0" applyNumberFormat="1" applyAlignment="1">
      <alignment horizontal="center"/>
    </xf>
    <xf numFmtId="168" fontId="40" fillId="0" borderId="0" xfId="6" applyNumberFormat="1" applyFont="1" applyFill="1" applyBorder="1"/>
    <xf numFmtId="0" fontId="37" fillId="0" borderId="0" xfId="12" applyFont="1" applyFill="1" applyBorder="1"/>
    <xf numFmtId="166" fontId="37" fillId="0" borderId="0" xfId="12" applyNumberFormat="1" applyFont="1" applyFill="1" applyBorder="1" applyAlignment="1">
      <alignment horizontal="center"/>
    </xf>
    <xf numFmtId="0" fontId="37" fillId="0" borderId="0" xfId="12" applyFont="1"/>
    <xf numFmtId="14" fontId="37" fillId="0" borderId="0" xfId="12" applyNumberFormat="1" applyFont="1" applyFill="1" applyBorder="1"/>
    <xf numFmtId="1" fontId="37" fillId="0" borderId="0" xfId="12" applyNumberFormat="1" applyFont="1" applyFill="1" applyBorder="1" applyAlignment="1">
      <alignment horizontal="center"/>
    </xf>
    <xf numFmtId="14" fontId="40" fillId="0" borderId="0" xfId="12" applyNumberFormat="1" applyFont="1" applyFill="1" applyBorder="1"/>
    <xf numFmtId="0" fontId="37" fillId="0" borderId="0" xfId="12" applyFont="1" applyFill="1"/>
    <xf numFmtId="1" fontId="37" fillId="0" borderId="0" xfId="12" applyNumberFormat="1" applyFont="1" applyFill="1" applyBorder="1"/>
    <xf numFmtId="166" fontId="37" fillId="0" borderId="0" xfId="12" applyNumberFormat="1" applyFont="1" applyFill="1" applyBorder="1"/>
    <xf numFmtId="0" fontId="59" fillId="0" borderId="0" xfId="0" applyFont="1" applyAlignment="1">
      <alignment horizontal="left" vertical="center" wrapText="1" indent="1"/>
    </xf>
    <xf numFmtId="0" fontId="42" fillId="0" borderId="0" xfId="0" applyFont="1" applyFill="1" applyAlignment="1">
      <alignment horizontal="right"/>
    </xf>
    <xf numFmtId="174" fontId="60" fillId="0" borderId="0" xfId="0" applyNumberFormat="1" applyFont="1" applyFill="1" applyBorder="1" applyAlignment="1">
      <alignment horizontal="right"/>
    </xf>
    <xf numFmtId="0" fontId="61" fillId="0" borderId="0" xfId="0" applyFont="1" applyAlignment="1">
      <alignment horizontal="justify" vertical="center" wrapText="1"/>
    </xf>
    <xf numFmtId="0" fontId="62" fillId="0" borderId="0" xfId="0" applyFont="1" applyAlignment="1">
      <alignment horizontal="justify" vertical="center" wrapText="1"/>
    </xf>
    <xf numFmtId="14" fontId="44" fillId="0" borderId="0" xfId="0" applyNumberFormat="1" applyFont="1"/>
    <xf numFmtId="0" fontId="63" fillId="0" borderId="0" xfId="0" applyFont="1"/>
    <xf numFmtId="14" fontId="42" fillId="0" borderId="0" xfId="0" applyNumberFormat="1" applyFont="1" applyFill="1" applyBorder="1" applyAlignment="1">
      <alignment horizontal="right" vertical="top" indent="1"/>
    </xf>
    <xf numFmtId="14" fontId="42" fillId="0" borderId="2" xfId="0" applyNumberFormat="1" applyFont="1" applyFill="1" applyBorder="1" applyAlignment="1">
      <alignment horizontal="right" vertical="top" indent="1"/>
    </xf>
    <xf numFmtId="14" fontId="37" fillId="0" borderId="0" xfId="19" applyNumberFormat="1" applyFont="1" applyFill="1" applyBorder="1" applyAlignment="1">
      <alignment horizontal="right" vertical="center" wrapText="1"/>
    </xf>
    <xf numFmtId="14" fontId="37" fillId="0" borderId="0" xfId="19" applyNumberFormat="1" applyFont="1" applyFill="1" applyBorder="1" applyAlignment="1">
      <alignment horizontal="right" vertical="top"/>
    </xf>
    <xf numFmtId="14" fontId="37" fillId="0" borderId="0" xfId="0" applyNumberFormat="1" applyFont="1" applyFill="1" applyAlignment="1">
      <alignment horizontal="right"/>
    </xf>
    <xf numFmtId="168" fontId="0" fillId="0" borderId="0" xfId="0" applyNumberFormat="1" applyFont="1" applyFill="1" applyBorder="1" applyAlignment="1" applyProtection="1"/>
    <xf numFmtId="2" fontId="0" fillId="0" borderId="0" xfId="0" applyNumberFormat="1" applyFont="1" applyFill="1" applyBorder="1" applyAlignment="1" applyProtection="1"/>
    <xf numFmtId="0" fontId="62" fillId="0" borderId="0" xfId="0" applyFont="1" applyAlignment="1">
      <alignment horizontal="left" vertical="center" wrapText="1" indent="1"/>
    </xf>
    <xf numFmtId="175" fontId="0" fillId="0" borderId="0" xfId="0" applyNumberFormat="1" applyFont="1" applyFill="1" applyBorder="1" applyAlignment="1" applyProtection="1"/>
    <xf numFmtId="14" fontId="42" fillId="0" borderId="0" xfId="0" applyNumberFormat="1" applyFont="1" applyFill="1" applyBorder="1" applyAlignment="1">
      <alignment vertical="top"/>
    </xf>
    <xf numFmtId="0" fontId="57" fillId="0" borderId="0" xfId="0" applyFont="1" applyFill="1" applyAlignment="1">
      <alignment horizontal="right"/>
    </xf>
    <xf numFmtId="0" fontId="61" fillId="0" borderId="0" xfId="0" applyFont="1" applyAlignment="1">
      <alignment horizontal="left" vertical="center" wrapText="1" indent="1"/>
    </xf>
    <xf numFmtId="2" fontId="0" fillId="0" borderId="0" xfId="0" applyNumberFormat="1"/>
    <xf numFmtId="0" fontId="0" fillId="0" borderId="0" xfId="0" applyFont="1" applyFill="1" applyAlignment="1">
      <alignment horizontal="right"/>
    </xf>
    <xf numFmtId="166" fontId="0" fillId="0" borderId="0" xfId="0" applyNumberFormat="1" applyFont="1" applyFill="1"/>
    <xf numFmtId="0" fontId="0" fillId="3" borderId="0" xfId="0" applyFont="1" applyFill="1" applyAlignment="1">
      <alignment horizontal="right"/>
    </xf>
    <xf numFmtId="166" fontId="0" fillId="3" borderId="0" xfId="0" applyNumberFormat="1" applyFont="1" applyFill="1"/>
    <xf numFmtId="166" fontId="0" fillId="3" borderId="0" xfId="0" applyNumberFormat="1" applyFill="1"/>
    <xf numFmtId="49" fontId="0" fillId="0" borderId="0" xfId="0" applyNumberFormat="1"/>
    <xf numFmtId="0" fontId="48" fillId="0" borderId="0" xfId="5"/>
    <xf numFmtId="0" fontId="65" fillId="0" borderId="0" xfId="6" applyFont="1"/>
    <xf numFmtId="0" fontId="37" fillId="0" borderId="0" xfId="21"/>
    <xf numFmtId="0" fontId="37" fillId="0" borderId="0" xfId="21" applyFont="1"/>
    <xf numFmtId="0" fontId="37" fillId="0" borderId="0" xfId="21" applyFont="1" applyFill="1" applyBorder="1"/>
    <xf numFmtId="169" fontId="37" fillId="0" borderId="0" xfId="21" applyNumberFormat="1" applyFont="1" applyFill="1" applyBorder="1"/>
    <xf numFmtId="166" fontId="37" fillId="0" borderId="0" xfId="21" applyNumberFormat="1" applyFont="1" applyFill="1" applyBorder="1" applyAlignment="1">
      <alignment horizontal="center"/>
    </xf>
    <xf numFmtId="166" fontId="37" fillId="0" borderId="0" xfId="21" applyNumberFormat="1" applyFont="1" applyFill="1" applyBorder="1" applyAlignment="1">
      <alignment horizontal="center" wrapText="1"/>
    </xf>
    <xf numFmtId="0" fontId="37" fillId="0" borderId="0" xfId="21" applyFont="1" applyFill="1" applyBorder="1" applyAlignment="1">
      <alignment horizontal="left"/>
    </xf>
    <xf numFmtId="0" fontId="40" fillId="0" borderId="0" xfId="21" applyFont="1" applyFill="1" applyBorder="1"/>
    <xf numFmtId="0" fontId="40" fillId="0" borderId="0" xfId="21" applyFont="1"/>
    <xf numFmtId="166" fontId="0" fillId="0" borderId="0" xfId="0" applyNumberFormat="1" applyBorder="1"/>
    <xf numFmtId="14" fontId="58" fillId="0" borderId="0" xfId="0" applyNumberFormat="1" applyFont="1" applyFill="1" applyBorder="1" applyAlignment="1">
      <alignment vertical="top"/>
    </xf>
    <xf numFmtId="14" fontId="37" fillId="0" borderId="0" xfId="0" applyNumberFormat="1" applyFont="1" applyFill="1" applyBorder="1" applyAlignment="1">
      <alignment vertical="center" wrapText="1"/>
    </xf>
    <xf numFmtId="14" fontId="42" fillId="0" borderId="0" xfId="0" applyNumberFormat="1" applyFont="1" applyFill="1" applyBorder="1" applyAlignment="1">
      <alignment vertical="center" wrapText="1"/>
    </xf>
    <xf numFmtId="14" fontId="37" fillId="0" borderId="0" xfId="0" applyNumberFormat="1" applyFont="1" applyFill="1" applyBorder="1" applyAlignment="1"/>
    <xf numFmtId="0" fontId="0" fillId="0" borderId="0" xfId="0" applyBorder="1"/>
    <xf numFmtId="166" fontId="37" fillId="0" borderId="0" xfId="6" applyNumberFormat="1" applyFont="1"/>
    <xf numFmtId="0" fontId="48" fillId="0" borderId="0" xfId="5" applyFont="1" applyFill="1" applyBorder="1"/>
    <xf numFmtId="0" fontId="37" fillId="0" borderId="0" xfId="2" applyFont="1"/>
    <xf numFmtId="0" fontId="42" fillId="0" borderId="0" xfId="7" applyFont="1"/>
    <xf numFmtId="166" fontId="42" fillId="0" borderId="0" xfId="7" applyNumberFormat="1" applyFont="1"/>
    <xf numFmtId="1" fontId="37" fillId="0" borderId="0" xfId="2" applyNumberFormat="1" applyFont="1"/>
    <xf numFmtId="0" fontId="40" fillId="0" borderId="0" xfId="2" applyFont="1"/>
    <xf numFmtId="171" fontId="37" fillId="0" borderId="0" xfId="6" applyNumberFormat="1" applyFill="1" applyBorder="1"/>
    <xf numFmtId="0" fontId="40" fillId="0" borderId="0" xfId="9" applyFont="1"/>
    <xf numFmtId="0" fontId="37" fillId="0" borderId="0" xfId="2" applyFont="1" applyBorder="1" applyAlignment="1"/>
    <xf numFmtId="0" fontId="40" fillId="0" borderId="0" xfId="12" applyFont="1"/>
    <xf numFmtId="0" fontId="40" fillId="0" borderId="0" xfId="12" applyFont="1" applyAlignment="1"/>
    <xf numFmtId="0" fontId="48" fillId="0" borderId="0" xfId="5" applyFill="1" applyBorder="1" applyAlignment="1">
      <alignment vertical="center"/>
    </xf>
    <xf numFmtId="0" fontId="37" fillId="0" borderId="0" xfId="6" applyAlignment="1">
      <alignment vertical="center"/>
    </xf>
    <xf numFmtId="0" fontId="37" fillId="0" borderId="0" xfId="6" applyFont="1" applyAlignment="1">
      <alignment vertical="center"/>
    </xf>
    <xf numFmtId="0" fontId="38" fillId="0" borderId="0" xfId="19" applyAlignment="1">
      <alignment vertical="center"/>
    </xf>
    <xf numFmtId="166" fontId="37" fillId="0" borderId="0" xfId="6" applyNumberFormat="1" applyAlignment="1">
      <alignment vertical="center"/>
    </xf>
    <xf numFmtId="0" fontId="42" fillId="0" borderId="0" xfId="19" applyFont="1" applyFill="1" applyAlignment="1">
      <alignment vertical="center"/>
    </xf>
    <xf numFmtId="166" fontId="37" fillId="0" borderId="0" xfId="6" applyNumberFormat="1" applyFont="1" applyAlignment="1">
      <alignment vertical="center"/>
    </xf>
    <xf numFmtId="0" fontId="40" fillId="0" borderId="0" xfId="6" applyFont="1" applyAlignment="1">
      <alignment horizontal="left" vertical="center" readingOrder="1"/>
    </xf>
    <xf numFmtId="0" fontId="40" fillId="0" borderId="0" xfId="6" applyFont="1" applyAlignment="1">
      <alignment vertical="center"/>
    </xf>
    <xf numFmtId="0" fontId="40" fillId="0" borderId="0" xfId="6" applyFont="1" applyAlignment="1">
      <alignment horizontal="left" vertical="center"/>
    </xf>
    <xf numFmtId="0" fontId="37" fillId="0" borderId="0" xfId="0" applyFont="1" applyBorder="1"/>
    <xf numFmtId="0" fontId="40" fillId="0" borderId="0" xfId="0" applyFont="1" applyBorder="1"/>
    <xf numFmtId="0" fontId="37" fillId="0" borderId="0" xfId="21" applyAlignment="1"/>
    <xf numFmtId="0" fontId="37" fillId="0" borderId="0" xfId="21" applyFont="1" applyAlignment="1"/>
    <xf numFmtId="0" fontId="38" fillId="0" borderId="0" xfId="22" applyFont="1" applyAlignment="1"/>
    <xf numFmtId="166" fontId="37" fillId="0" borderId="0" xfId="21" applyNumberFormat="1"/>
    <xf numFmtId="0" fontId="37" fillId="0" borderId="0" xfId="21" applyFont="1" applyFill="1" applyAlignment="1"/>
    <xf numFmtId="0" fontId="37" fillId="0" borderId="0" xfId="0" applyFont="1" applyFill="1" applyAlignment="1">
      <alignment horizontal="left" indent="2"/>
    </xf>
    <xf numFmtId="0" fontId="72" fillId="0" borderId="0" xfId="36" applyFont="1" applyFill="1" applyAlignment="1">
      <alignment vertical="center" readingOrder="1"/>
    </xf>
    <xf numFmtId="2" fontId="38" fillId="0" borderId="0" xfId="2" applyNumberFormat="1" applyBorder="1"/>
    <xf numFmtId="166" fontId="37" fillId="4" borderId="0" xfId="35" applyNumberFormat="1" applyFont="1" applyFill="1" applyBorder="1"/>
    <xf numFmtId="166" fontId="37" fillId="0" borderId="0" xfId="35" applyNumberFormat="1" applyFont="1" applyFill="1" applyBorder="1"/>
    <xf numFmtId="166" fontId="41" fillId="0" borderId="0" xfId="35" applyNumberFormat="1" applyFont="1" applyFill="1" applyBorder="1"/>
    <xf numFmtId="0" fontId="0" fillId="0" borderId="0" xfId="0" applyFill="1" applyBorder="1"/>
    <xf numFmtId="166" fontId="37" fillId="0" borderId="0" xfId="21" applyNumberFormat="1" applyFill="1"/>
    <xf numFmtId="0" fontId="37" fillId="0" borderId="0" xfId="2" applyFont="1" applyFill="1" applyBorder="1" applyAlignment="1"/>
    <xf numFmtId="0" fontId="37" fillId="0" borderId="0" xfId="21" applyFill="1" applyAlignment="1"/>
    <xf numFmtId="0" fontId="37" fillId="0" borderId="0" xfId="21" applyFill="1"/>
    <xf numFmtId="0" fontId="37" fillId="0" borderId="0" xfId="21" applyFill="1" applyBorder="1"/>
    <xf numFmtId="0" fontId="37" fillId="0" borderId="0" xfId="21" applyFill="1" applyBorder="1" applyAlignment="1"/>
    <xf numFmtId="0" fontId="37" fillId="0" borderId="0" xfId="21" applyFont="1" applyFill="1" applyBorder="1" applyAlignment="1"/>
    <xf numFmtId="166" fontId="37" fillId="0" borderId="0" xfId="21" applyNumberFormat="1" applyFill="1" applyBorder="1"/>
    <xf numFmtId="166" fontId="72" fillId="0" borderId="0" xfId="36" applyNumberFormat="1" applyFont="1" applyFill="1" applyAlignment="1">
      <alignment vertical="center" readingOrder="1"/>
    </xf>
    <xf numFmtId="9" fontId="73" fillId="0" borderId="0" xfId="30" applyNumberFormat="1" applyFont="1" applyFill="1"/>
    <xf numFmtId="0" fontId="37" fillId="0" borderId="0" xfId="36" applyFont="1" applyFill="1"/>
    <xf numFmtId="0" fontId="74" fillId="0" borderId="0" xfId="36" applyFont="1" applyFill="1"/>
    <xf numFmtId="9" fontId="50" fillId="0" borderId="0" xfId="30" applyNumberFormat="1" applyFont="1" applyFill="1"/>
    <xf numFmtId="9" fontId="37" fillId="0" borderId="0" xfId="30" applyNumberFormat="1" applyFont="1" applyFill="1"/>
    <xf numFmtId="166" fontId="37" fillId="0" borderId="0" xfId="36" applyNumberFormat="1" applyFont="1" applyFill="1"/>
    <xf numFmtId="166" fontId="75" fillId="0" borderId="0" xfId="36" applyNumberFormat="1" applyFont="1" applyFill="1"/>
    <xf numFmtId="166" fontId="74" fillId="0" borderId="0" xfId="36" applyNumberFormat="1" applyFont="1" applyFill="1"/>
    <xf numFmtId="166" fontId="37" fillId="0" borderId="0" xfId="32" applyNumberFormat="1" applyFont="1" applyFill="1"/>
    <xf numFmtId="166" fontId="37" fillId="0" borderId="0" xfId="2" applyNumberFormat="1" applyFont="1" applyFill="1"/>
    <xf numFmtId="0" fontId="37" fillId="0" borderId="0" xfId="31" applyFont="1" applyFill="1"/>
    <xf numFmtId="0" fontId="37" fillId="0" borderId="0" xfId="31" applyFont="1" applyFill="1" applyBorder="1"/>
    <xf numFmtId="166" fontId="37" fillId="0" borderId="0" xfId="31" applyNumberFormat="1" applyFont="1" applyFill="1" applyBorder="1"/>
    <xf numFmtId="166" fontId="76" fillId="0" borderId="0" xfId="2" applyNumberFormat="1" applyFont="1" applyFill="1"/>
    <xf numFmtId="0" fontId="42" fillId="0" borderId="0" xfId="31" applyFont="1" applyFill="1"/>
    <xf numFmtId="9" fontId="70" fillId="0" borderId="0" xfId="30" applyNumberFormat="1" applyFont="1" applyFill="1"/>
    <xf numFmtId="0" fontId="37" fillId="0" borderId="0" xfId="31" applyFont="1" applyFill="1" applyBorder="1" applyAlignment="1">
      <alignment horizontal="right"/>
    </xf>
    <xf numFmtId="166" fontId="70" fillId="0" borderId="0" xfId="31" applyNumberFormat="1" applyFont="1" applyFill="1"/>
    <xf numFmtId="166" fontId="37" fillId="0" borderId="0" xfId="31" applyNumberFormat="1" applyFont="1" applyFill="1"/>
    <xf numFmtId="2" fontId="37" fillId="0" borderId="0" xfId="31" applyNumberFormat="1" applyFont="1" applyFill="1"/>
    <xf numFmtId="166" fontId="42" fillId="0" borderId="0" xfId="31" applyNumberFormat="1" applyFont="1" applyFill="1"/>
    <xf numFmtId="0" fontId="54" fillId="0" borderId="0" xfId="2" applyFont="1" applyFill="1" applyAlignment="1">
      <alignment horizontal="left" vertical="center" readingOrder="1"/>
    </xf>
    <xf numFmtId="0" fontId="77" fillId="0" borderId="0" xfId="0" applyFont="1"/>
    <xf numFmtId="0" fontId="78" fillId="0" borderId="0" xfId="0" applyFont="1"/>
    <xf numFmtId="166" fontId="37" fillId="0" borderId="0" xfId="0" applyNumberFormat="1" applyFont="1"/>
    <xf numFmtId="0" fontId="42" fillId="0" borderId="0" xfId="37" applyFont="1" applyBorder="1"/>
    <xf numFmtId="168" fontId="37" fillId="0" borderId="0" xfId="37" applyNumberFormat="1" applyFont="1" applyBorder="1" applyAlignment="1">
      <alignment horizontal="right"/>
    </xf>
    <xf numFmtId="166" fontId="42" fillId="0" borderId="0" xfId="37" applyNumberFormat="1" applyFont="1" applyBorder="1"/>
    <xf numFmtId="0" fontId="79" fillId="0" borderId="0" xfId="0" applyFont="1" applyBorder="1"/>
    <xf numFmtId="166" fontId="40" fillId="0" borderId="0" xfId="6" applyNumberFormat="1" applyFont="1"/>
    <xf numFmtId="0" fontId="62" fillId="0" borderId="0" xfId="6" applyFont="1" applyAlignment="1">
      <alignment horizontal="justify" vertical="center" wrapText="1"/>
    </xf>
    <xf numFmtId="1" fontId="37" fillId="0" borderId="0" xfId="12" applyNumberFormat="1" applyFont="1" applyFill="1"/>
    <xf numFmtId="166" fontId="37" fillId="0" borderId="0" xfId="21" applyNumberFormat="1" applyAlignment="1"/>
    <xf numFmtId="0" fontId="38" fillId="0" borderId="0" xfId="2" applyAlignment="1">
      <alignment horizontal="center"/>
    </xf>
    <xf numFmtId="49" fontId="51" fillId="0" borderId="0" xfId="2" applyNumberFormat="1" applyFont="1" applyBorder="1"/>
    <xf numFmtId="0" fontId="38" fillId="0" borderId="0" xfId="2" applyAlignment="1"/>
    <xf numFmtId="166" fontId="38" fillId="0" borderId="0" xfId="2" applyNumberFormat="1" applyAlignment="1"/>
    <xf numFmtId="166" fontId="38" fillId="0" borderId="0" xfId="2" applyNumberFormat="1" applyBorder="1" applyAlignment="1"/>
    <xf numFmtId="0" fontId="51" fillId="0" borderId="0" xfId="2" applyFont="1" applyBorder="1" applyAlignment="1"/>
    <xf numFmtId="0" fontId="51" fillId="0" borderId="0" xfId="2" applyFont="1" applyAlignment="1"/>
    <xf numFmtId="0" fontId="51" fillId="0" borderId="0" xfId="2" applyFont="1" applyAlignment="1">
      <alignment horizontal="center"/>
    </xf>
    <xf numFmtId="49" fontId="51" fillId="0" borderId="0" xfId="2" applyNumberFormat="1" applyFont="1" applyAlignment="1">
      <alignment horizontal="center"/>
    </xf>
    <xf numFmtId="166" fontId="51" fillId="0" borderId="0" xfId="2" applyNumberFormat="1" applyFont="1"/>
    <xf numFmtId="49" fontId="51" fillId="0" borderId="0" xfId="2" applyNumberFormat="1" applyFont="1" applyBorder="1" applyAlignment="1">
      <alignment wrapText="1"/>
    </xf>
    <xf numFmtId="0" fontId="51" fillId="0" borderId="0" xfId="2" applyFont="1" applyBorder="1" applyAlignment="1">
      <alignment wrapText="1"/>
    </xf>
    <xf numFmtId="166" fontId="51" fillId="0" borderId="0" xfId="2" applyNumberFormat="1" applyFont="1" applyBorder="1"/>
    <xf numFmtId="0" fontId="40" fillId="0" borderId="0" xfId="7" applyFont="1"/>
    <xf numFmtId="0" fontId="80" fillId="0" borderId="0" xfId="0" applyFont="1"/>
    <xf numFmtId="0" fontId="33" fillId="0" borderId="0" xfId="38"/>
    <xf numFmtId="0" fontId="33" fillId="0" borderId="0" xfId="38" applyBorder="1" applyAlignment="1">
      <alignment wrapText="1"/>
    </xf>
    <xf numFmtId="0" fontId="33" fillId="0" borderId="0" xfId="38" applyFill="1" applyBorder="1" applyAlignment="1">
      <alignment wrapText="1"/>
    </xf>
    <xf numFmtId="0" fontId="37" fillId="0" borderId="0" xfId="6" applyBorder="1"/>
    <xf numFmtId="0" fontId="33" fillId="0" borderId="0" xfId="38" applyBorder="1"/>
    <xf numFmtId="49" fontId="38" fillId="0" borderId="0" xfId="2" applyNumberFormat="1"/>
    <xf numFmtId="1" fontId="37" fillId="0" borderId="0" xfId="6" applyNumberFormat="1"/>
    <xf numFmtId="166" fontId="42" fillId="0" borderId="0" xfId="6" applyNumberFormat="1" applyFont="1"/>
    <xf numFmtId="1" fontId="38" fillId="0" borderId="0" xfId="2" applyNumberFormat="1" applyBorder="1" applyAlignment="1"/>
    <xf numFmtId="1" fontId="37" fillId="0" borderId="0" xfId="6" applyNumberFormat="1" applyFont="1"/>
    <xf numFmtId="0" fontId="42" fillId="0" borderId="0" xfId="6" applyFont="1"/>
    <xf numFmtId="0" fontId="37" fillId="0" borderId="0" xfId="3" applyFont="1" applyFill="1" applyAlignment="1">
      <alignment wrapText="1"/>
    </xf>
    <xf numFmtId="0" fontId="40" fillId="0" borderId="0" xfId="6" applyFont="1" applyAlignment="1"/>
    <xf numFmtId="0" fontId="40" fillId="0" borderId="0" xfId="41" applyFont="1" applyFill="1"/>
    <xf numFmtId="0" fontId="42" fillId="0" borderId="0" xfId="41" applyFont="1" applyFill="1"/>
    <xf numFmtId="168" fontId="43" fillId="0" borderId="0" xfId="41" applyNumberFormat="1" applyFont="1" applyFill="1" applyBorder="1" applyAlignment="1">
      <alignment horizontal="center"/>
    </xf>
    <xf numFmtId="49" fontId="40" fillId="0" borderId="0" xfId="6" applyNumberFormat="1" applyFont="1" applyFill="1" applyBorder="1"/>
    <xf numFmtId="166" fontId="42" fillId="0" borderId="0" xfId="41" applyNumberFormat="1" applyFont="1" applyFill="1"/>
    <xf numFmtId="49" fontId="40" fillId="0" borderId="0" xfId="6" applyNumberFormat="1" applyFont="1" applyFill="1"/>
    <xf numFmtId="168" fontId="40" fillId="0" borderId="0" xfId="41" applyNumberFormat="1" applyFont="1" applyFill="1" applyBorder="1" applyAlignment="1">
      <alignment horizontal="center"/>
    </xf>
    <xf numFmtId="0" fontId="44" fillId="0" borderId="0" xfId="41" applyFont="1" applyFill="1"/>
    <xf numFmtId="0" fontId="81" fillId="0" borderId="0" xfId="6" applyFont="1" applyBorder="1" applyAlignment="1">
      <alignment vertical="center" wrapText="1"/>
    </xf>
    <xf numFmtId="0" fontId="82" fillId="0" borderId="0" xfId="6" applyFont="1" applyBorder="1" applyAlignment="1">
      <alignment vertical="center" wrapText="1"/>
    </xf>
    <xf numFmtId="0" fontId="82" fillId="0" borderId="0" xfId="6" applyFont="1" applyAlignment="1">
      <alignment vertical="center" wrapText="1"/>
    </xf>
    <xf numFmtId="0" fontId="85" fillId="0" borderId="0" xfId="5" applyFont="1" applyFill="1" applyBorder="1"/>
    <xf numFmtId="0" fontId="42" fillId="0" borderId="0" xfId="3" applyFont="1" applyFill="1"/>
    <xf numFmtId="166" fontId="42" fillId="0" borderId="0" xfId="3" applyNumberFormat="1" applyFont="1" applyFill="1"/>
    <xf numFmtId="49" fontId="40" fillId="0" borderId="0" xfId="6" applyNumberFormat="1" applyFont="1"/>
    <xf numFmtId="49" fontId="37" fillId="0" borderId="0" xfId="0" applyNumberFormat="1" applyFont="1"/>
    <xf numFmtId="49" fontId="48" fillId="0" borderId="0" xfId="5" applyNumberFormat="1"/>
    <xf numFmtId="166" fontId="86" fillId="0" borderId="0" xfId="0" applyNumberFormat="1" applyFont="1" applyAlignment="1">
      <alignment horizontal="center"/>
    </xf>
    <xf numFmtId="176" fontId="37" fillId="0" borderId="0" xfId="6" applyNumberFormat="1"/>
    <xf numFmtId="0" fontId="37" fillId="0" borderId="0" xfId="43" applyFont="1" applyBorder="1" applyAlignment="1"/>
    <xf numFmtId="166" fontId="87" fillId="0" borderId="0" xfId="21" applyNumberFormat="1" applyFont="1" applyFill="1" applyBorder="1" applyAlignment="1">
      <alignment horizontal="center"/>
    </xf>
    <xf numFmtId="166" fontId="87" fillId="0" borderId="0" xfId="21" applyNumberFormat="1" applyFont="1" applyFill="1" applyBorder="1" applyAlignment="1">
      <alignment horizontal="center" wrapText="1"/>
    </xf>
    <xf numFmtId="0" fontId="40" fillId="0" borderId="0" xfId="44" applyFont="1" applyFill="1" applyBorder="1" applyAlignment="1"/>
    <xf numFmtId="0" fontId="37" fillId="0" borderId="0" xfId="44" applyFont="1" applyFill="1" applyBorder="1" applyAlignment="1">
      <alignment horizontal="left"/>
    </xf>
    <xf numFmtId="0" fontId="37" fillId="0" borderId="0" xfId="44" applyFont="1"/>
    <xf numFmtId="0" fontId="37" fillId="0" borderId="0" xfId="44"/>
    <xf numFmtId="0" fontId="37" fillId="0" borderId="0" xfId="44" applyFont="1" applyFill="1" applyBorder="1"/>
    <xf numFmtId="0" fontId="42" fillId="0" borderId="0" xfId="44" applyFont="1" applyFill="1" applyBorder="1" applyAlignment="1"/>
    <xf numFmtId="0" fontId="37" fillId="0" borderId="0" xfId="44" applyFont="1" applyAlignment="1"/>
    <xf numFmtId="1" fontId="37" fillId="0" borderId="0" xfId="44" applyNumberFormat="1" applyFont="1" applyFill="1" applyBorder="1"/>
    <xf numFmtId="166" fontId="37" fillId="0" borderId="0" xfId="44" applyNumberFormat="1" applyFont="1" applyFill="1" applyBorder="1" applyAlignment="1">
      <alignment horizontal="center"/>
    </xf>
    <xf numFmtId="166" fontId="42" fillId="0" borderId="0" xfId="44" applyNumberFormat="1" applyFont="1" applyFill="1" applyBorder="1"/>
    <xf numFmtId="49" fontId="40" fillId="0" borderId="0" xfId="44" applyNumberFormat="1" applyFont="1" applyFill="1" applyBorder="1"/>
    <xf numFmtId="0" fontId="37" fillId="0" borderId="0" xfId="44" applyFont="1" applyFill="1" applyBorder="1" applyAlignment="1">
      <alignment horizontal="center"/>
    </xf>
    <xf numFmtId="166" fontId="42" fillId="0" borderId="0" xfId="44" applyNumberFormat="1" applyFont="1" applyFill="1" applyBorder="1" applyAlignment="1">
      <alignment horizontal="center"/>
    </xf>
    <xf numFmtId="0" fontId="42" fillId="0" borderId="0" xfId="44" applyFont="1" applyFill="1" applyBorder="1" applyAlignment="1">
      <alignment horizontal="center"/>
    </xf>
    <xf numFmtId="49" fontId="42" fillId="0" borderId="0" xfId="44" applyNumberFormat="1" applyFont="1" applyFill="1" applyBorder="1"/>
    <xf numFmtId="167" fontId="42" fillId="0" borderId="0" xfId="44" applyNumberFormat="1" applyFont="1" applyFill="1" applyBorder="1"/>
    <xf numFmtId="167" fontId="37" fillId="0" borderId="0" xfId="44" applyNumberFormat="1" applyFont="1" applyFill="1" applyBorder="1"/>
    <xf numFmtId="0" fontId="40" fillId="0" borderId="0" xfId="44" applyFont="1"/>
    <xf numFmtId="1" fontId="37" fillId="0" borderId="0" xfId="44" applyNumberFormat="1" applyFont="1" applyFill="1" applyBorder="1" applyAlignment="1">
      <alignment horizontal="center"/>
    </xf>
    <xf numFmtId="0" fontId="40" fillId="0" borderId="0" xfId="44" applyFont="1" applyFill="1" applyBorder="1"/>
    <xf numFmtId="0" fontId="37" fillId="0" borderId="0" xfId="44" applyNumberFormat="1" applyFont="1" applyFill="1" applyBorder="1"/>
    <xf numFmtId="0" fontId="37" fillId="0" borderId="0" xfId="44" applyAlignment="1"/>
    <xf numFmtId="166" fontId="37" fillId="0" borderId="0" xfId="44" applyNumberFormat="1"/>
    <xf numFmtId="166" fontId="37" fillId="0" borderId="0" xfId="44" applyNumberFormat="1" applyAlignment="1">
      <alignment horizontal="center" vertical="center"/>
    </xf>
    <xf numFmtId="0" fontId="48" fillId="0" borderId="0" xfId="45" applyFill="1" applyBorder="1"/>
    <xf numFmtId="174" fontId="65" fillId="0" borderId="0" xfId="6" applyNumberFormat="1" applyFont="1"/>
    <xf numFmtId="0" fontId="88" fillId="0" borderId="0" xfId="6" applyFont="1"/>
    <xf numFmtId="0" fontId="37" fillId="0" borderId="0" xfId="0" applyFont="1" applyAlignment="1">
      <alignment horizontal="left" wrapText="1" indent="2"/>
    </xf>
    <xf numFmtId="171" fontId="38" fillId="0" borderId="0" xfId="2" applyNumberFormat="1" applyAlignment="1"/>
    <xf numFmtId="0" fontId="37" fillId="0" borderId="0" xfId="7" applyFont="1"/>
    <xf numFmtId="166" fontId="37" fillId="0" borderId="0" xfId="7" applyNumberFormat="1" applyFont="1"/>
    <xf numFmtId="176" fontId="37" fillId="0" borderId="0" xfId="258" applyNumberFormat="1" applyFont="1" applyFill="1" applyBorder="1" applyAlignment="1">
      <alignment horizontal="center" vertical="center"/>
    </xf>
    <xf numFmtId="166" fontId="0" fillId="0" borderId="0" xfId="0" applyNumberFormat="1" applyFill="1"/>
    <xf numFmtId="0" fontId="37" fillId="3" borderId="0" xfId="0" applyFont="1" applyFill="1" applyAlignment="1">
      <alignment horizontal="right"/>
    </xf>
    <xf numFmtId="9" fontId="69" fillId="0" borderId="0" xfId="30" applyNumberFormat="1"/>
    <xf numFmtId="0" fontId="74" fillId="0" borderId="0" xfId="36" applyFont="1" applyFill="1" applyBorder="1"/>
    <xf numFmtId="0" fontId="48" fillId="0" borderId="0" xfId="5" applyAlignment="1">
      <alignment horizontal="left"/>
    </xf>
    <xf numFmtId="168" fontId="37" fillId="0" borderId="0" xfId="6" applyNumberFormat="1" applyAlignment="1">
      <alignment horizontal="left"/>
    </xf>
    <xf numFmtId="0" fontId="37" fillId="0" borderId="0" xfId="0" applyFont="1" applyAlignment="1">
      <alignment horizontal="left"/>
    </xf>
    <xf numFmtId="0" fontId="0" fillId="0" borderId="0" xfId="0" applyAlignment="1">
      <alignment horizontal="left"/>
    </xf>
    <xf numFmtId="2" fontId="0" fillId="0" borderId="0" xfId="0" applyNumberFormat="1" applyAlignment="1">
      <alignment horizontal="center"/>
    </xf>
    <xf numFmtId="176" fontId="37" fillId="0" borderId="0" xfId="3" applyNumberFormat="1" applyFont="1" applyFill="1"/>
    <xf numFmtId="14" fontId="42" fillId="0" borderId="0" xfId="0" applyNumberFormat="1" applyFont="1" applyFill="1"/>
    <xf numFmtId="0" fontId="0" fillId="0" borderId="0" xfId="0" applyFill="1"/>
    <xf numFmtId="0" fontId="40" fillId="0" borderId="0" xfId="0" applyFont="1" applyFill="1"/>
    <xf numFmtId="0" fontId="48" fillId="0" borderId="0" xfId="5" applyNumberFormat="1" applyFill="1" applyBorder="1"/>
    <xf numFmtId="0" fontId="37" fillId="0" borderId="0" xfId="3" applyFont="1" applyFill="1" applyAlignment="1">
      <alignment horizontal="left"/>
    </xf>
    <xf numFmtId="166" fontId="37" fillId="0" borderId="0" xfId="12" applyNumberFormat="1" applyFont="1" applyFill="1"/>
    <xf numFmtId="0" fontId="42" fillId="0" borderId="0" xfId="37" applyFont="1" applyFill="1" applyBorder="1"/>
    <xf numFmtId="0" fontId="133" fillId="0" borderId="0" xfId="0" applyFont="1"/>
    <xf numFmtId="0" fontId="37" fillId="0" borderId="0" xfId="21" applyAlignment="1">
      <alignment horizontal="center"/>
    </xf>
    <xf numFmtId="166" fontId="37" fillId="0" borderId="0" xfId="21" applyNumberFormat="1" applyAlignment="1">
      <alignment horizontal="center"/>
    </xf>
    <xf numFmtId="2" fontId="42" fillId="0" borderId="0" xfId="0" applyNumberFormat="1" applyFont="1" applyFill="1"/>
    <xf numFmtId="0" fontId="37" fillId="0" borderId="0" xfId="6" applyAlignment="1">
      <alignment horizontal="left" vertical="center"/>
    </xf>
    <xf numFmtId="0" fontId="37" fillId="0" borderId="0" xfId="6" applyFill="1" applyAlignment="1">
      <alignment vertical="center"/>
    </xf>
    <xf numFmtId="166" fontId="37" fillId="0" borderId="0" xfId="6" applyNumberFormat="1" applyFill="1" applyAlignment="1">
      <alignment vertical="center"/>
    </xf>
    <xf numFmtId="0" fontId="40" fillId="0" borderId="0" xfId="6" applyFont="1" applyFill="1" applyAlignment="1">
      <alignment vertical="center"/>
    </xf>
    <xf numFmtId="166" fontId="38" fillId="0" borderId="0" xfId="0" applyNumberFormat="1" applyFont="1" applyAlignment="1">
      <alignment horizontal="center"/>
    </xf>
    <xf numFmtId="166" fontId="37" fillId="0" borderId="0" xfId="0" applyNumberFormat="1" applyFont="1" applyAlignment="1">
      <alignment horizontal="center"/>
    </xf>
    <xf numFmtId="0" fontId="131" fillId="0" borderId="0" xfId="0" applyFont="1"/>
    <xf numFmtId="0" fontId="40" fillId="0" borderId="0" xfId="9" applyFont="1" applyFill="1" applyBorder="1" applyAlignment="1">
      <alignment horizontal="left" vertical="top"/>
    </xf>
    <xf numFmtId="167" fontId="40" fillId="0" borderId="0" xfId="9" applyNumberFormat="1" applyFont="1" applyFill="1" applyBorder="1" applyAlignment="1">
      <alignment horizontal="left" vertical="top"/>
    </xf>
    <xf numFmtId="0" fontId="130" fillId="0" borderId="0" xfId="2" applyFont="1" applyBorder="1" applyAlignment="1"/>
    <xf numFmtId="0" fontId="42" fillId="0" borderId="0" xfId="0" applyFont="1" applyAlignment="1">
      <alignment horizontal="left" indent="2"/>
    </xf>
    <xf numFmtId="166" fontId="37" fillId="0" borderId="0" xfId="33" applyNumberFormat="1" applyFont="1" applyFill="1"/>
    <xf numFmtId="166" fontId="37" fillId="0" borderId="0" xfId="33" applyNumberFormat="1" applyFont="1" applyFill="1" applyBorder="1"/>
    <xf numFmtId="0" fontId="37" fillId="0" borderId="0" xfId="36" applyFont="1" applyFill="1" applyBorder="1"/>
    <xf numFmtId="166" fontId="41" fillId="0" borderId="0" xfId="36" applyNumberFormat="1" applyFont="1" applyFill="1" applyBorder="1"/>
    <xf numFmtId="0" fontId="136" fillId="0" borderId="0" xfId="2" applyFont="1" applyBorder="1" applyAlignment="1"/>
    <xf numFmtId="0" fontId="77" fillId="0" borderId="0" xfId="0" applyFont="1" applyAlignment="1">
      <alignment horizontal="left"/>
    </xf>
    <xf numFmtId="0" fontId="58" fillId="0" borderId="0" xfId="0" applyFont="1" applyAlignment="1">
      <alignment horizontal="left" indent="1"/>
    </xf>
    <xf numFmtId="166" fontId="40" fillId="0" borderId="0" xfId="21" applyNumberFormat="1" applyFont="1"/>
    <xf numFmtId="49" fontId="37" fillId="0" borderId="0" xfId="44" applyNumberFormat="1"/>
    <xf numFmtId="166" fontId="40" fillId="0" borderId="0" xfId="2" applyNumberFormat="1" applyFont="1" applyFill="1"/>
    <xf numFmtId="166" fontId="137" fillId="4" borderId="0" xfId="2" applyNumberFormat="1" applyFont="1" applyFill="1" applyBorder="1" applyAlignment="1"/>
    <xf numFmtId="0" fontId="78" fillId="0" borderId="0" xfId="3" applyFont="1" applyFill="1"/>
    <xf numFmtId="166" fontId="78" fillId="0" borderId="0" xfId="3" applyNumberFormat="1" applyFont="1" applyFill="1"/>
    <xf numFmtId="0" fontId="40" fillId="0" borderId="0" xfId="0" quotePrefix="1" applyFont="1"/>
    <xf numFmtId="166" fontId="46" fillId="0" borderId="0" xfId="2" applyNumberFormat="1" applyFont="1" applyFill="1" applyBorder="1"/>
    <xf numFmtId="0" fontId="37" fillId="0" borderId="0" xfId="426"/>
    <xf numFmtId="0" fontId="37" fillId="0" borderId="0" xfId="426" applyFont="1"/>
    <xf numFmtId="0" fontId="37" fillId="0" borderId="0" xfId="426" applyFill="1"/>
    <xf numFmtId="0" fontId="40" fillId="0" borderId="0" xfId="426" applyFont="1" applyFill="1"/>
    <xf numFmtId="0" fontId="40" fillId="0" borderId="0" xfId="426" applyFont="1"/>
    <xf numFmtId="0" fontId="89" fillId="0" borderId="0" xfId="426" applyFont="1" applyFill="1" applyBorder="1" applyAlignment="1">
      <alignment horizontal="left"/>
    </xf>
    <xf numFmtId="166" fontId="89" fillId="0" borderId="0" xfId="426" applyNumberFormat="1" applyFont="1" applyFill="1" applyBorder="1"/>
    <xf numFmtId="168" fontId="89" fillId="0" borderId="0" xfId="426" applyNumberFormat="1" applyFont="1" applyFill="1" applyBorder="1" applyAlignment="1">
      <alignment horizontal="center"/>
    </xf>
    <xf numFmtId="0" fontId="42" fillId="0" borderId="0" xfId="6" applyFont="1" applyBorder="1"/>
    <xf numFmtId="0" fontId="89" fillId="0" borderId="0" xfId="426" applyFont="1" applyFill="1" applyBorder="1"/>
    <xf numFmtId="0" fontId="89" fillId="0" borderId="0" xfId="426" applyFont="1" applyFill="1" applyBorder="1" applyAlignment="1"/>
    <xf numFmtId="0" fontId="134" fillId="0" borderId="0" xfId="426" applyFont="1" applyFill="1" applyBorder="1"/>
    <xf numFmtId="49" fontId="134" fillId="0" borderId="0" xfId="426" applyNumberFormat="1" applyFont="1" applyFill="1" applyBorder="1"/>
    <xf numFmtId="2" fontId="37" fillId="0" borderId="0" xfId="21" applyNumberFormat="1"/>
    <xf numFmtId="0" fontId="37" fillId="0" borderId="0" xfId="44" applyAlignment="1">
      <alignment horizontal="center"/>
    </xf>
    <xf numFmtId="166" fontId="37" fillId="0" borderId="0" xfId="44" applyNumberFormat="1" applyAlignment="1">
      <alignment horizontal="center"/>
    </xf>
    <xf numFmtId="166" fontId="60" fillId="0" borderId="0" xfId="382" applyNumberFormat="1"/>
    <xf numFmtId="166" fontId="60" fillId="3" borderId="0" xfId="382" applyNumberFormat="1" applyFont="1" applyFill="1"/>
    <xf numFmtId="0" fontId="37" fillId="0" borderId="0" xfId="44" applyAlignment="1">
      <alignment horizontal="center" vertical="center"/>
    </xf>
    <xf numFmtId="174" fontId="37" fillId="0" borderId="0" xfId="6" applyNumberFormat="1"/>
    <xf numFmtId="174" fontId="65" fillId="0" borderId="0" xfId="426" applyNumberFormat="1" applyFont="1" applyBorder="1"/>
    <xf numFmtId="0" fontId="40" fillId="4" borderId="0" xfId="6" applyFont="1" applyFill="1"/>
    <xf numFmtId="0" fontId="37" fillId="4" borderId="0" xfId="426" applyFont="1" applyFill="1"/>
    <xf numFmtId="0" fontId="37" fillId="4" borderId="0" xfId="6" applyFill="1"/>
    <xf numFmtId="0" fontId="37" fillId="4" borderId="0" xfId="6" applyFont="1" applyFill="1"/>
    <xf numFmtId="0" fontId="38" fillId="0" borderId="0" xfId="2" applyBorder="1" applyAlignment="1">
      <alignment horizontal="center"/>
    </xf>
    <xf numFmtId="49" fontId="38" fillId="0" borderId="0" xfId="2" applyNumberFormat="1" applyFill="1"/>
    <xf numFmtId="14" fontId="0" fillId="0" borderId="0" xfId="0" applyNumberFormat="1"/>
    <xf numFmtId="2" fontId="37" fillId="0" borderId="0" xfId="0" applyNumberFormat="1" applyFont="1"/>
    <xf numFmtId="0" fontId="37" fillId="0" borderId="0" xfId="6" applyAlignment="1">
      <alignment horizontal="right"/>
    </xf>
    <xf numFmtId="182" fontId="37" fillId="0" borderId="0" xfId="6" applyNumberFormat="1" applyAlignment="1">
      <alignment horizontal="right"/>
    </xf>
    <xf numFmtId="182" fontId="38" fillId="0" borderId="0" xfId="2" applyNumberFormat="1" applyBorder="1" applyAlignment="1">
      <alignment horizontal="right"/>
    </xf>
    <xf numFmtId="182" fontId="37" fillId="0" borderId="0" xfId="6" applyNumberFormat="1" applyFont="1" applyAlignment="1">
      <alignment horizontal="right"/>
    </xf>
    <xf numFmtId="14" fontId="40" fillId="0" borderId="0" xfId="447" applyNumberFormat="1" applyFont="1" applyFill="1" applyBorder="1"/>
    <xf numFmtId="17" fontId="42" fillId="0" borderId="0" xfId="0" applyNumberFormat="1" applyFont="1" applyAlignment="1">
      <alignment horizontal="left" indent="2"/>
    </xf>
    <xf numFmtId="0" fontId="40" fillId="0" borderId="0" xfId="12" applyFont="1" applyFill="1" applyAlignment="1"/>
    <xf numFmtId="0" fontId="89" fillId="0" borderId="0" xfId="449" applyFont="1"/>
    <xf numFmtId="0" fontId="134" fillId="0" borderId="0" xfId="449" applyFont="1"/>
    <xf numFmtId="4" fontId="134" fillId="0" borderId="0" xfId="449" applyNumberFormat="1" applyFont="1"/>
    <xf numFmtId="4" fontId="89" fillId="0" borderId="0" xfId="449" applyNumberFormat="1" applyFont="1"/>
    <xf numFmtId="166" fontId="37" fillId="0" borderId="0" xfId="3" applyNumberFormat="1" applyFill="1"/>
    <xf numFmtId="49" fontId="37" fillId="0" borderId="0" xfId="5" applyNumberFormat="1" applyFont="1"/>
    <xf numFmtId="0" fontId="0" fillId="0" borderId="0" xfId="0" applyAlignment="1">
      <alignment horizontal="left" vertical="center" wrapText="1"/>
    </xf>
    <xf numFmtId="49" fontId="0" fillId="0" borderId="0" xfId="0" applyNumberFormat="1" applyAlignment="1">
      <alignment horizontal="left" vertical="center" wrapText="1"/>
    </xf>
    <xf numFmtId="0" fontId="7" fillId="0" borderId="0" xfId="450"/>
    <xf numFmtId="0" fontId="38" fillId="0" borderId="0" xfId="2" applyFill="1" applyBorder="1" applyAlignment="1"/>
    <xf numFmtId="166" fontId="7" fillId="0" borderId="0" xfId="450" applyNumberFormat="1"/>
    <xf numFmtId="0" fontId="51" fillId="0" borderId="0" xfId="2" applyFont="1" applyFill="1" applyBorder="1" applyAlignment="1"/>
    <xf numFmtId="0" fontId="37" fillId="0" borderId="0" xfId="426" applyAlignment="1"/>
    <xf numFmtId="0" fontId="59" fillId="0" borderId="0" xfId="452" applyFont="1" applyAlignment="1">
      <alignment horizontal="left" vertical="center" wrapText="1"/>
    </xf>
    <xf numFmtId="0" fontId="133" fillId="0" borderId="0" xfId="426" applyFont="1" applyAlignment="1">
      <alignment horizontal="justify" vertical="center"/>
    </xf>
    <xf numFmtId="0" fontId="44" fillId="0" borderId="0" xfId="6" applyFont="1" applyAlignment="1">
      <alignment vertical="center"/>
    </xf>
    <xf numFmtId="166" fontId="44" fillId="0" borderId="0" xfId="6" applyNumberFormat="1" applyFont="1" applyAlignment="1">
      <alignment vertical="center"/>
    </xf>
    <xf numFmtId="0" fontId="42" fillId="0" borderId="0" xfId="426" applyFont="1"/>
    <xf numFmtId="0" fontId="42" fillId="0" borderId="0" xfId="452" applyFont="1"/>
    <xf numFmtId="49" fontId="42" fillId="0" borderId="0" xfId="452" applyNumberFormat="1" applyFont="1"/>
    <xf numFmtId="166" fontId="42" fillId="0" borderId="0" xfId="452" applyNumberFormat="1" applyFont="1"/>
    <xf numFmtId="181" fontId="42" fillId="0" borderId="0" xfId="452" applyNumberFormat="1" applyFont="1"/>
    <xf numFmtId="0" fontId="40" fillId="0" borderId="0" xfId="452" applyFont="1"/>
    <xf numFmtId="166" fontId="40" fillId="0" borderId="0" xfId="452" applyNumberFormat="1" applyFont="1"/>
    <xf numFmtId="166" fontId="42" fillId="0" borderId="0" xfId="452" applyNumberFormat="1" applyFont="1" applyFill="1"/>
    <xf numFmtId="1" fontId="42" fillId="0" borderId="0" xfId="452" applyNumberFormat="1" applyFont="1"/>
    <xf numFmtId="176" fontId="42" fillId="0" borderId="0" xfId="452" applyNumberFormat="1" applyFont="1"/>
    <xf numFmtId="166" fontId="42" fillId="0" borderId="0" xfId="452" applyNumberFormat="1" applyFont="1" applyBorder="1"/>
    <xf numFmtId="0" fontId="42" fillId="0" borderId="0" xfId="452" applyFont="1" applyBorder="1"/>
    <xf numFmtId="49" fontId="42" fillId="0" borderId="0" xfId="452" applyNumberFormat="1" applyFont="1" applyBorder="1"/>
    <xf numFmtId="4" fontId="66" fillId="0" borderId="0" xfId="452" applyNumberFormat="1" applyFont="1" applyFill="1" applyBorder="1" applyAlignment="1">
      <alignment horizontal="right"/>
    </xf>
    <xf numFmtId="0" fontId="40" fillId="0" borderId="0" xfId="452" applyFont="1" applyBorder="1"/>
    <xf numFmtId="0" fontId="59" fillId="0" borderId="0" xfId="452" applyFont="1" applyAlignment="1">
      <alignment horizontal="left" vertical="center" wrapText="1" indent="1"/>
    </xf>
    <xf numFmtId="182" fontId="37" fillId="0" borderId="0" xfId="6" applyNumberFormat="1"/>
    <xf numFmtId="166" fontId="37" fillId="0" borderId="0" xfId="426" applyNumberFormat="1"/>
    <xf numFmtId="166" fontId="37" fillId="0" borderId="0" xfId="452" applyNumberFormat="1" applyFont="1"/>
    <xf numFmtId="166" fontId="37" fillId="0" borderId="0" xfId="452" applyNumberFormat="1" applyFont="1" applyFill="1"/>
    <xf numFmtId="175" fontId="138" fillId="4" borderId="0" xfId="0" applyNumberFormat="1" applyFont="1" applyFill="1" applyBorder="1" applyAlignment="1">
      <alignment vertical="center" wrapText="1"/>
    </xf>
    <xf numFmtId="0" fontId="40" fillId="0" borderId="0" xfId="2" applyFont="1" applyFill="1" applyBorder="1" applyAlignment="1"/>
    <xf numFmtId="0" fontId="131" fillId="0" borderId="0" xfId="0" applyFont="1" applyAlignment="1">
      <alignment horizontal="left" vertical="center" wrapText="1"/>
    </xf>
    <xf numFmtId="0" fontId="140" fillId="0" borderId="0" xfId="36" applyFont="1" applyFill="1"/>
    <xf numFmtId="0" fontId="45" fillId="0" borderId="0" xfId="6" applyFont="1" applyBorder="1" applyAlignment="1">
      <alignment vertical="top" wrapText="1"/>
    </xf>
    <xf numFmtId="166" fontId="45" fillId="0" borderId="0" xfId="2" applyNumberFormat="1" applyFont="1" applyFill="1" applyBorder="1" applyAlignment="1">
      <alignment horizontal="left"/>
    </xf>
    <xf numFmtId="166" fontId="81" fillId="0" borderId="0" xfId="6" applyNumberFormat="1" applyFont="1" applyBorder="1" applyAlignment="1">
      <alignment vertical="center" wrapText="1"/>
    </xf>
    <xf numFmtId="166" fontId="137" fillId="4" borderId="17" xfId="2" applyNumberFormat="1" applyFont="1" applyFill="1" applyBorder="1" applyAlignment="1"/>
    <xf numFmtId="166" fontId="137" fillId="4" borderId="18" xfId="2" applyNumberFormat="1" applyFont="1" applyFill="1" applyBorder="1" applyAlignment="1"/>
    <xf numFmtId="166" fontId="137" fillId="4" borderId="19" xfId="2" applyNumberFormat="1" applyFont="1" applyFill="1" applyBorder="1" applyAlignment="1"/>
    <xf numFmtId="166" fontId="137" fillId="4" borderId="20" xfId="2" applyNumberFormat="1" applyFont="1" applyFill="1" applyBorder="1" applyAlignment="1"/>
    <xf numFmtId="166" fontId="137" fillId="4" borderId="21" xfId="2" applyNumberFormat="1" applyFont="1" applyFill="1" applyBorder="1" applyAlignment="1"/>
    <xf numFmtId="166" fontId="137" fillId="4" borderId="22" xfId="2" applyNumberFormat="1" applyFont="1" applyFill="1" applyBorder="1" applyAlignment="1"/>
    <xf numFmtId="166" fontId="137" fillId="4" borderId="23" xfId="2" applyNumberFormat="1" applyFont="1" applyFill="1" applyBorder="1" applyAlignment="1"/>
    <xf numFmtId="166" fontId="137" fillId="4" borderId="24" xfId="2" applyNumberFormat="1" applyFont="1" applyFill="1" applyBorder="1" applyAlignment="1"/>
    <xf numFmtId="166" fontId="137" fillId="4" borderId="25" xfId="2" applyNumberFormat="1" applyFont="1" applyFill="1" applyBorder="1" applyAlignment="1"/>
    <xf numFmtId="166" fontId="137" fillId="4" borderId="26" xfId="2" applyNumberFormat="1" applyFont="1" applyFill="1" applyBorder="1" applyAlignment="1"/>
    <xf numFmtId="166" fontId="137" fillId="4" borderId="27" xfId="2" applyNumberFormat="1" applyFont="1" applyFill="1" applyBorder="1" applyAlignment="1"/>
    <xf numFmtId="166" fontId="137" fillId="4" borderId="28" xfId="2" applyNumberFormat="1" applyFont="1" applyFill="1" applyBorder="1" applyAlignment="1"/>
    <xf numFmtId="166" fontId="137" fillId="4" borderId="29" xfId="2" applyNumberFormat="1" applyFont="1" applyFill="1" applyBorder="1" applyAlignment="1"/>
    <xf numFmtId="166" fontId="137" fillId="4" borderId="30" xfId="2" applyNumberFormat="1" applyFont="1" applyFill="1" applyBorder="1" applyAlignment="1"/>
    <xf numFmtId="168" fontId="42" fillId="0" borderId="0" xfId="3" applyNumberFormat="1" applyFont="1" applyFill="1"/>
    <xf numFmtId="2" fontId="37" fillId="0" borderId="0" xfId="6" applyNumberFormat="1"/>
    <xf numFmtId="2" fontId="37" fillId="4" borderId="0" xfId="6" applyNumberFormat="1" applyFill="1"/>
    <xf numFmtId="183" fontId="37" fillId="0" borderId="0" xfId="6" applyNumberFormat="1"/>
    <xf numFmtId="183" fontId="65" fillId="0" borderId="0" xfId="426" applyNumberFormat="1" applyFont="1" applyBorder="1"/>
    <xf numFmtId="183" fontId="65" fillId="0" borderId="0" xfId="6" applyNumberFormat="1" applyFont="1"/>
    <xf numFmtId="166" fontId="37" fillId="4" borderId="0" xfId="6" applyNumberFormat="1" applyFont="1" applyFill="1"/>
    <xf numFmtId="184" fontId="37" fillId="0" borderId="0" xfId="6" applyNumberFormat="1"/>
    <xf numFmtId="0" fontId="44" fillId="0" borderId="0" xfId="6" applyFont="1"/>
    <xf numFmtId="0" fontId="37" fillId="0" borderId="0" xfId="41" applyFont="1" applyFill="1"/>
    <xf numFmtId="0" fontId="48" fillId="4" borderId="0" xfId="5" applyFill="1" applyBorder="1"/>
    <xf numFmtId="0" fontId="0" fillId="4" borderId="0" xfId="0" applyFill="1"/>
    <xf numFmtId="0" fontId="37" fillId="4" borderId="0" xfId="0" applyFont="1" applyFill="1"/>
    <xf numFmtId="166" fontId="0" fillId="4" borderId="0" xfId="0" applyNumberFormat="1" applyFill="1"/>
    <xf numFmtId="0" fontId="0" fillId="4" borderId="0" xfId="0" applyFill="1" applyAlignment="1">
      <alignment horizontal="center" wrapText="1"/>
    </xf>
    <xf numFmtId="0" fontId="0" fillId="4" borderId="0" xfId="0" applyFill="1" applyAlignment="1">
      <alignment horizontal="right" wrapText="1"/>
    </xf>
    <xf numFmtId="0" fontId="48" fillId="4" borderId="0" xfId="5" applyFill="1" applyBorder="1" applyAlignment="1">
      <alignment vertical="top"/>
    </xf>
    <xf numFmtId="0" fontId="37" fillId="4" borderId="0" xfId="0" applyFont="1" applyFill="1" applyAlignment="1">
      <alignment wrapText="1"/>
    </xf>
    <xf numFmtId="0" fontId="141" fillId="0" borderId="0" xfId="0" applyFont="1" applyAlignment="1">
      <alignment horizontal="right" vertical="center"/>
    </xf>
    <xf numFmtId="0" fontId="142" fillId="0" borderId="0" xfId="0" applyFont="1" applyAlignment="1">
      <alignment horizontal="right" vertical="center"/>
    </xf>
    <xf numFmtId="0" fontId="38" fillId="0" borderId="0" xfId="2" applyAlignment="1">
      <alignment horizontal="center"/>
    </xf>
    <xf numFmtId="166" fontId="51" fillId="0" borderId="0" xfId="2" applyNumberFormat="1" applyFont="1" applyAlignment="1"/>
    <xf numFmtId="0" fontId="38" fillId="0" borderId="32" xfId="2" applyBorder="1"/>
    <xf numFmtId="166" fontId="38" fillId="0" borderId="32" xfId="2" applyNumberFormat="1" applyBorder="1"/>
    <xf numFmtId="166" fontId="38" fillId="0" borderId="32" xfId="2" applyNumberFormat="1" applyBorder="1" applyAlignment="1"/>
    <xf numFmtId="166" fontId="38" fillId="0" borderId="33" xfId="2" applyNumberFormat="1" applyBorder="1" applyAlignment="1"/>
    <xf numFmtId="166" fontId="38" fillId="0" borderId="34" xfId="2" applyNumberFormat="1" applyBorder="1" applyAlignment="1"/>
    <xf numFmtId="166" fontId="38" fillId="0" borderId="34" xfId="2" applyNumberFormat="1" applyBorder="1"/>
    <xf numFmtId="0" fontId="38" fillId="0" borderId="3" xfId="2" applyBorder="1"/>
    <xf numFmtId="166" fontId="38" fillId="0" borderId="3" xfId="2" applyNumberFormat="1" applyBorder="1"/>
    <xf numFmtId="166" fontId="38" fillId="0" borderId="36" xfId="2" applyNumberFormat="1" applyBorder="1"/>
    <xf numFmtId="166" fontId="38" fillId="0" borderId="3" xfId="2" applyNumberFormat="1" applyBorder="1" applyAlignment="1"/>
    <xf numFmtId="166" fontId="38" fillId="0" borderId="36" xfId="2" applyNumberFormat="1" applyBorder="1" applyAlignment="1"/>
    <xf numFmtId="0" fontId="51" fillId="0" borderId="0" xfId="2" applyFont="1" applyFill="1" applyBorder="1"/>
    <xf numFmtId="49" fontId="37" fillId="0" borderId="0" xfId="2" applyNumberFormat="1" applyFont="1"/>
    <xf numFmtId="0" fontId="37" fillId="0" borderId="0" xfId="2" applyFont="1" applyAlignment="1">
      <alignment vertical="center" wrapText="1"/>
    </xf>
    <xf numFmtId="49" fontId="37" fillId="0" borderId="0" xfId="6" applyNumberFormat="1"/>
    <xf numFmtId="49" fontId="37" fillId="0" borderId="0" xfId="6" applyNumberFormat="1" applyAlignment="1">
      <alignment horizontal="left"/>
    </xf>
    <xf numFmtId="0" fontId="42" fillId="0" borderId="0" xfId="0" applyFont="1"/>
    <xf numFmtId="0" fontId="89" fillId="0" borderId="0" xfId="450" applyFont="1"/>
    <xf numFmtId="0" fontId="38" fillId="0" borderId="0" xfId="2" applyFont="1" applyBorder="1" applyAlignment="1"/>
    <xf numFmtId="166" fontId="67" fillId="0" borderId="0" xfId="450" applyNumberFormat="1" applyFont="1"/>
    <xf numFmtId="0" fontId="68" fillId="0" borderId="0" xfId="0" applyFont="1" applyBorder="1" applyAlignment="1">
      <alignment horizontal="left" vertical="center" wrapText="1"/>
    </xf>
    <xf numFmtId="0" fontId="67" fillId="0" borderId="0" xfId="450" applyFont="1"/>
    <xf numFmtId="0" fontId="68" fillId="0" borderId="0" xfId="0" applyFont="1" applyBorder="1" applyAlignment="1">
      <alignment horizontal="left" vertical="top" wrapText="1"/>
    </xf>
    <xf numFmtId="166" fontId="51" fillId="0" borderId="0" xfId="2" applyNumberFormat="1" applyFont="1" applyBorder="1" applyAlignment="1"/>
    <xf numFmtId="166" fontId="89" fillId="0" borderId="0" xfId="450" applyNumberFormat="1" applyFont="1"/>
    <xf numFmtId="0" fontId="134" fillId="0" borderId="0" xfId="2" applyFont="1" applyBorder="1" applyAlignment="1"/>
    <xf numFmtId="0" fontId="40" fillId="0" borderId="0" xfId="12" applyFont="1" applyFill="1"/>
    <xf numFmtId="0" fontId="42" fillId="0" borderId="0" xfId="0" applyFont="1" applyFill="1"/>
    <xf numFmtId="166" fontId="42" fillId="0" borderId="0" xfId="0" applyNumberFormat="1" applyFont="1"/>
    <xf numFmtId="0" fontId="83" fillId="0" borderId="0" xfId="39" applyFill="1" applyBorder="1"/>
    <xf numFmtId="0" fontId="0" fillId="0" borderId="0" xfId="0" applyNumberFormat="1"/>
    <xf numFmtId="0" fontId="37" fillId="0" borderId="0" xfId="6" applyNumberFormat="1"/>
    <xf numFmtId="0" fontId="37" fillId="0" borderId="0" xfId="6" applyNumberFormat="1" applyFont="1" applyFill="1" applyBorder="1"/>
    <xf numFmtId="0" fontId="144" fillId="0" borderId="0" xfId="39" applyNumberFormat="1" applyFont="1" applyFill="1" applyBorder="1"/>
    <xf numFmtId="0" fontId="37" fillId="0" borderId="0" xfId="0" applyNumberFormat="1" applyFont="1" applyFill="1" applyBorder="1"/>
    <xf numFmtId="0" fontId="145" fillId="0" borderId="0" xfId="2" applyFont="1"/>
    <xf numFmtId="176" fontId="145" fillId="0" borderId="0" xfId="2" applyNumberFormat="1" applyFont="1"/>
    <xf numFmtId="0" fontId="145" fillId="0" borderId="0" xfId="2" applyFont="1" applyFill="1"/>
    <xf numFmtId="14" fontId="48" fillId="0" borderId="0" xfId="39" applyNumberFormat="1" applyFont="1" applyFill="1" applyBorder="1"/>
    <xf numFmtId="0" fontId="42" fillId="0" borderId="0" xfId="0" applyFont="1" applyBorder="1"/>
    <xf numFmtId="0" fontId="42" fillId="0" borderId="0" xfId="0" applyFont="1" applyBorder="1" applyAlignment="1">
      <alignment horizontal="center"/>
    </xf>
    <xf numFmtId="0" fontId="42" fillId="0" borderId="0" xfId="0" applyFont="1" applyBorder="1" applyAlignment="1">
      <alignment horizontal="center" vertical="top"/>
    </xf>
    <xf numFmtId="14" fontId="42" fillId="0" borderId="0" xfId="0" applyNumberFormat="1" applyFont="1" applyBorder="1" applyAlignment="1">
      <alignment horizontal="center" vertical="top"/>
    </xf>
    <xf numFmtId="0" fontId="146" fillId="0" borderId="0" xfId="2" applyFont="1"/>
    <xf numFmtId="168" fontId="42" fillId="0" borderId="0" xfId="0" applyNumberFormat="1" applyFont="1"/>
    <xf numFmtId="168" fontId="42" fillId="3" borderId="0" xfId="0" applyNumberFormat="1" applyFont="1" applyFill="1"/>
    <xf numFmtId="166" fontId="42" fillId="3" borderId="0" xfId="0" applyNumberFormat="1" applyFont="1" applyFill="1"/>
    <xf numFmtId="0" fontId="147" fillId="0" borderId="0" xfId="0" applyFont="1" applyFill="1" applyAlignment="1"/>
    <xf numFmtId="0" fontId="147" fillId="31" borderId="0" xfId="0" applyFont="1" applyFill="1" applyAlignment="1"/>
    <xf numFmtId="176" fontId="0" fillId="0" borderId="0" xfId="0" applyNumberFormat="1"/>
    <xf numFmtId="176" fontId="37" fillId="2" borderId="0" xfId="258" applyNumberFormat="1" applyFont="1" applyFill="1" applyBorder="1" applyAlignment="1">
      <alignment horizontal="center" vertical="center"/>
    </xf>
    <xf numFmtId="176" fontId="0" fillId="2" borderId="0" xfId="0" applyNumberFormat="1" applyFill="1"/>
    <xf numFmtId="166" fontId="0" fillId="2" borderId="0" xfId="0" applyNumberFormat="1" applyFill="1"/>
    <xf numFmtId="166" fontId="60" fillId="0" borderId="0" xfId="382" applyNumberFormat="1" applyFont="1" applyFill="1"/>
    <xf numFmtId="166" fontId="57" fillId="0" borderId="0" xfId="0" applyNumberFormat="1" applyFont="1" applyFill="1" applyAlignment="1">
      <alignment horizontal="right"/>
    </xf>
    <xf numFmtId="176" fontId="57" fillId="0" borderId="0" xfId="0" applyNumberFormat="1" applyFont="1" applyFill="1"/>
    <xf numFmtId="166" fontId="57" fillId="0" borderId="0" xfId="0" applyNumberFormat="1" applyFont="1" applyFill="1"/>
    <xf numFmtId="0" fontId="37" fillId="0" borderId="0" xfId="0" applyFont="1" applyFill="1"/>
    <xf numFmtId="166" fontId="37" fillId="0" borderId="0" xfId="0" applyNumberFormat="1" applyFont="1" applyFill="1"/>
    <xf numFmtId="176" fontId="148" fillId="0" borderId="0" xfId="0" applyNumberFormat="1" applyFont="1" applyFill="1"/>
    <xf numFmtId="0" fontId="40" fillId="0" borderId="0" xfId="0" applyFont="1" applyFill="1" applyAlignment="1">
      <alignment horizontal="right"/>
    </xf>
    <xf numFmtId="0" fontId="50" fillId="0" borderId="0" xfId="426" applyFont="1"/>
    <xf numFmtId="166" fontId="37" fillId="0" borderId="0" xfId="2" applyNumberFormat="1" applyFont="1"/>
    <xf numFmtId="0" fontId="37" fillId="0" borderId="0" xfId="426" applyBorder="1"/>
    <xf numFmtId="0" fontId="84" fillId="0" borderId="0" xfId="426" applyFont="1"/>
    <xf numFmtId="0" fontId="37" fillId="0" borderId="0" xfId="426" applyFont="1" applyBorder="1" applyAlignment="1">
      <alignment horizontal="center" vertical="center" wrapText="1"/>
    </xf>
    <xf numFmtId="0" fontId="148" fillId="0" borderId="0" xfId="426" applyFont="1"/>
    <xf numFmtId="0" fontId="45" fillId="0" borderId="0" xfId="426" applyFont="1" applyAlignment="1">
      <alignment horizontal="justify" vertical="center"/>
    </xf>
    <xf numFmtId="0" fontId="42" fillId="0" borderId="0" xfId="457" applyFont="1" applyFill="1" applyAlignment="1">
      <alignment vertical="center"/>
    </xf>
    <xf numFmtId="0" fontId="42" fillId="0" borderId="0" xfId="457" applyFont="1" applyFill="1" applyAlignment="1">
      <alignment horizontal="center" vertical="center"/>
    </xf>
    <xf numFmtId="0" fontId="42" fillId="0" borderId="0" xfId="458" applyFont="1" applyAlignment="1">
      <alignment vertical="center"/>
    </xf>
    <xf numFmtId="166" fontId="42" fillId="0" borderId="0" xfId="457" applyNumberFormat="1" applyFont="1" applyFill="1" applyAlignment="1">
      <alignment horizontal="center" vertical="center"/>
    </xf>
    <xf numFmtId="166" fontId="42" fillId="0" borderId="0" xfId="457" applyNumberFormat="1" applyFont="1" applyFill="1" applyAlignment="1">
      <alignment vertical="center"/>
    </xf>
    <xf numFmtId="0" fontId="58" fillId="0" borderId="0" xfId="458" applyFont="1" applyFill="1" applyAlignment="1">
      <alignment vertical="center"/>
    </xf>
    <xf numFmtId="0" fontId="42" fillId="0" borderId="0" xfId="457" applyFont="1" applyFill="1" applyAlignment="1">
      <alignment vertical="center" wrapText="1"/>
    </xf>
    <xf numFmtId="0" fontId="37" fillId="0" borderId="0" xfId="457" applyFont="1" applyFill="1" applyAlignment="1">
      <alignment vertical="center"/>
    </xf>
    <xf numFmtId="0" fontId="133" fillId="0" borderId="0" xfId="426" applyFont="1"/>
    <xf numFmtId="0" fontId="37" fillId="0" borderId="0" xfId="426" applyAlignment="1">
      <alignment wrapText="1"/>
    </xf>
    <xf numFmtId="166" fontId="37" fillId="0" borderId="0" xfId="426" applyNumberFormat="1" applyAlignment="1">
      <alignment wrapText="1"/>
    </xf>
    <xf numFmtId="0" fontId="42" fillId="0" borderId="0" xfId="426" applyFont="1" applyBorder="1"/>
    <xf numFmtId="49" fontId="37" fillId="0" borderId="0" xfId="426" applyNumberFormat="1" applyFont="1"/>
    <xf numFmtId="49" fontId="42" fillId="0" borderId="0" xfId="458" applyNumberFormat="1" applyFont="1"/>
    <xf numFmtId="0" fontId="40" fillId="0" borderId="0" xfId="458" applyFont="1"/>
    <xf numFmtId="166" fontId="40" fillId="0" borderId="0" xfId="458" applyNumberFormat="1" applyFont="1"/>
    <xf numFmtId="166" fontId="42" fillId="0" borderId="0" xfId="458" applyNumberFormat="1" applyFont="1"/>
    <xf numFmtId="49" fontId="40" fillId="0" borderId="0" xfId="458" applyNumberFormat="1" applyFont="1"/>
    <xf numFmtId="0" fontId="37" fillId="0" borderId="0" xfId="452" applyFont="1"/>
    <xf numFmtId="0" fontId="37" fillId="0" borderId="0" xfId="452" applyFont="1" applyBorder="1"/>
    <xf numFmtId="0" fontId="149" fillId="0" borderId="0" xfId="0" applyFont="1" applyAlignment="1">
      <alignment horizontal="left" vertical="center" readingOrder="1"/>
    </xf>
    <xf numFmtId="14" fontId="48" fillId="0" borderId="0" xfId="5" quotePrefix="1" applyNumberFormat="1"/>
    <xf numFmtId="0" fontId="48" fillId="0" borderId="0" xfId="5" quotePrefix="1" applyNumberFormat="1"/>
    <xf numFmtId="0" fontId="61" fillId="0" borderId="0" xfId="0" applyFont="1" applyBorder="1" applyAlignment="1">
      <alignment horizontal="left" vertical="top" wrapText="1"/>
    </xf>
    <xf numFmtId="0" fontId="61" fillId="0" borderId="0" xfId="0" applyFont="1" applyBorder="1" applyAlignment="1">
      <alignment horizontal="center" vertical="center"/>
    </xf>
    <xf numFmtId="0" fontId="68" fillId="0" borderId="0" xfId="0" applyFont="1" applyFill="1" applyBorder="1" applyAlignment="1">
      <alignment horizontal="center" vertical="center"/>
    </xf>
    <xf numFmtId="0" fontId="44" fillId="0" borderId="0" xfId="6" applyFont="1" applyFill="1" applyAlignment="1">
      <alignment vertical="center"/>
    </xf>
    <xf numFmtId="0" fontId="44" fillId="0" borderId="0" xfId="426" applyFont="1"/>
    <xf numFmtId="0" fontId="37" fillId="0" borderId="0" xfId="426" applyFont="1" applyFill="1"/>
    <xf numFmtId="0" fontId="37" fillId="0" borderId="0" xfId="6" applyFont="1" applyFill="1" applyAlignment="1">
      <alignment vertical="center"/>
    </xf>
    <xf numFmtId="0" fontId="38" fillId="0" borderId="0" xfId="2" applyAlignment="1">
      <alignment vertical="center"/>
    </xf>
    <xf numFmtId="0" fontId="150" fillId="0" borderId="0" xfId="0" applyFont="1" applyAlignment="1">
      <alignment horizontal="left" vertical="center" readingOrder="1"/>
    </xf>
    <xf numFmtId="0" fontId="51" fillId="0" borderId="0" xfId="2" applyFont="1" applyAlignment="1">
      <alignment vertical="center"/>
    </xf>
    <xf numFmtId="0" fontId="151" fillId="0" borderId="0" xfId="0" applyFont="1" applyAlignment="1">
      <alignment horizontal="justify" vertical="center"/>
    </xf>
    <xf numFmtId="0" fontId="152" fillId="0" borderId="0" xfId="0" applyFont="1"/>
    <xf numFmtId="0" fontId="153" fillId="0" borderId="0" xfId="459" applyFont="1" applyFill="1" applyBorder="1"/>
    <xf numFmtId="0" fontId="2" fillId="0" borderId="0" xfId="459" applyFill="1" applyBorder="1"/>
    <xf numFmtId="0" fontId="2" fillId="0" borderId="0" xfId="459" applyBorder="1"/>
    <xf numFmtId="0" fontId="54" fillId="0" borderId="0" xfId="459" applyFont="1" applyFill="1" applyBorder="1"/>
    <xf numFmtId="166" fontId="2" fillId="0" borderId="0" xfId="459" applyNumberFormat="1" applyBorder="1"/>
    <xf numFmtId="0" fontId="154" fillId="0" borderId="0" xfId="459" applyFont="1" applyFill="1" applyBorder="1"/>
    <xf numFmtId="0" fontId="154" fillId="0" borderId="0" xfId="459" applyFont="1" applyBorder="1"/>
    <xf numFmtId="0" fontId="153" fillId="0" borderId="0" xfId="459" applyFont="1" applyBorder="1"/>
    <xf numFmtId="2" fontId="42" fillId="0" borderId="0" xfId="0" applyNumberFormat="1" applyFont="1" applyAlignment="1">
      <alignment horizontal="left" indent="2"/>
    </xf>
    <xf numFmtId="170" fontId="89" fillId="0" borderId="0" xfId="449" applyNumberFormat="1" applyFont="1"/>
    <xf numFmtId="166" fontId="37" fillId="0" borderId="0" xfId="426" applyNumberFormat="1" applyAlignment="1">
      <alignment horizontal="center"/>
    </xf>
    <xf numFmtId="0" fontId="42" fillId="0" borderId="0" xfId="41" applyFont="1" applyFill="1" applyAlignment="1">
      <alignment horizontal="center" vertical="center"/>
    </xf>
    <xf numFmtId="168" fontId="42" fillId="0" borderId="0" xfId="6" applyNumberFormat="1" applyFont="1"/>
    <xf numFmtId="0" fontId="40" fillId="4" borderId="0" xfId="0" applyFont="1" applyFill="1"/>
    <xf numFmtId="0" fontId="151" fillId="0" borderId="1" xfId="0" applyFont="1" applyBorder="1" applyAlignment="1">
      <alignment horizontal="center" vertical="center"/>
    </xf>
    <xf numFmtId="0" fontId="151" fillId="29" borderId="1" xfId="0" applyFont="1" applyFill="1" applyBorder="1" applyAlignment="1">
      <alignment horizontal="center" vertical="center"/>
    </xf>
    <xf numFmtId="0" fontId="151" fillId="28" borderId="1" xfId="0" applyFont="1" applyFill="1" applyBorder="1" applyAlignment="1">
      <alignment horizontal="center" vertical="center"/>
    </xf>
    <xf numFmtId="0" fontId="151" fillId="30" borderId="1" xfId="0" applyFont="1" applyFill="1" applyBorder="1" applyAlignment="1">
      <alignment horizontal="center" vertical="center"/>
    </xf>
    <xf numFmtId="0" fontId="151" fillId="0" borderId="1" xfId="0" applyFont="1" applyBorder="1" applyAlignment="1">
      <alignment horizontal="left" vertical="top" wrapText="1"/>
    </xf>
    <xf numFmtId="0" fontId="151" fillId="32" borderId="1" xfId="0" applyFont="1" applyFill="1" applyBorder="1" applyAlignment="1">
      <alignment horizontal="center" vertical="center"/>
    </xf>
    <xf numFmtId="49" fontId="151" fillId="0" borderId="1" xfId="0" applyNumberFormat="1" applyFont="1" applyBorder="1" applyAlignment="1">
      <alignment horizontal="center" vertical="center"/>
    </xf>
    <xf numFmtId="0" fontId="42" fillId="4" borderId="0" xfId="0" applyFont="1" applyFill="1" applyAlignment="1">
      <alignment wrapText="1"/>
    </xf>
    <xf numFmtId="0" fontId="42" fillId="4" borderId="0" xfId="0" applyFont="1" applyFill="1"/>
    <xf numFmtId="0" fontId="42" fillId="4" borderId="0" xfId="0" applyFont="1" applyFill="1" applyAlignment="1">
      <alignment vertical="center"/>
    </xf>
    <xf numFmtId="0" fontId="42" fillId="4" borderId="0" xfId="0" applyFont="1" applyFill="1" applyAlignment="1">
      <alignment horizontal="center" wrapText="1"/>
    </xf>
    <xf numFmtId="0" fontId="42" fillId="4" borderId="0" xfId="0" applyFont="1" applyFill="1" applyAlignment="1">
      <alignment horizontal="left" wrapText="1"/>
    </xf>
    <xf numFmtId="166" fontId="42" fillId="4" borderId="0" xfId="0" applyNumberFormat="1" applyFont="1" applyFill="1"/>
    <xf numFmtId="166" fontId="40" fillId="0" borderId="0" xfId="426" applyNumberFormat="1" applyFont="1" applyAlignment="1">
      <alignment horizontal="center"/>
    </xf>
    <xf numFmtId="0" fontId="143" fillId="0" borderId="0" xfId="2" applyFont="1" applyBorder="1"/>
    <xf numFmtId="49" fontId="37" fillId="0" borderId="0" xfId="6" applyNumberFormat="1" applyAlignment="1">
      <alignment wrapText="1"/>
    </xf>
    <xf numFmtId="0" fontId="40" fillId="0" borderId="0" xfId="5" applyFont="1" applyFill="1" applyBorder="1"/>
    <xf numFmtId="2" fontId="37" fillId="0" borderId="0" xfId="6" applyNumberFormat="1" applyFont="1"/>
    <xf numFmtId="0" fontId="42" fillId="0" borderId="0" xfId="460" applyFont="1" applyBorder="1"/>
    <xf numFmtId="168" fontId="37" fillId="0" borderId="0" xfId="460" applyNumberFormat="1" applyFont="1" applyBorder="1" applyAlignment="1">
      <alignment horizontal="right"/>
    </xf>
    <xf numFmtId="166" fontId="42" fillId="0" borderId="0" xfId="460" applyNumberFormat="1" applyFont="1" applyBorder="1"/>
    <xf numFmtId="0" fontId="40" fillId="0" borderId="0" xfId="460" applyFont="1" applyBorder="1"/>
    <xf numFmtId="0" fontId="42" fillId="0" borderId="0" xfId="460" applyFont="1" applyFill="1" applyBorder="1"/>
    <xf numFmtId="0" fontId="48" fillId="0" borderId="0" xfId="5" applyFill="1" applyBorder="1" applyAlignment="1"/>
    <xf numFmtId="0" fontId="37" fillId="0" borderId="0" xfId="44" applyFill="1" applyAlignment="1"/>
    <xf numFmtId="0" fontId="8" fillId="0" borderId="0" xfId="445"/>
    <xf numFmtId="0" fontId="8" fillId="0" borderId="0" xfId="445" applyFont="1"/>
    <xf numFmtId="0" fontId="89" fillId="0" borderId="0" xfId="445" applyFont="1"/>
    <xf numFmtId="17" fontId="89" fillId="0" borderId="0" xfId="445" applyNumberFormat="1" applyFont="1" applyAlignment="1">
      <alignment horizontal="center" vertical="center"/>
    </xf>
    <xf numFmtId="0" fontId="89" fillId="0" borderId="0" xfId="445" applyFont="1" applyAlignment="1">
      <alignment horizontal="center" vertical="center"/>
    </xf>
    <xf numFmtId="0" fontId="130" fillId="0" borderId="34" xfId="461" applyFont="1" applyFill="1" applyBorder="1" applyAlignment="1">
      <alignment horizontal="right"/>
    </xf>
    <xf numFmtId="166" fontId="156" fillId="0" borderId="0" xfId="461" applyNumberFormat="1" applyFont="1" applyFill="1" applyBorder="1" applyAlignment="1">
      <alignment horizontal="right"/>
    </xf>
    <xf numFmtId="166" fontId="89" fillId="0" borderId="0" xfId="445" applyNumberFormat="1" applyFont="1" applyFill="1"/>
    <xf numFmtId="166" fontId="130" fillId="0" borderId="0" xfId="445" applyNumberFormat="1" applyFont="1" applyFill="1"/>
    <xf numFmtId="0" fontId="89" fillId="0" borderId="0" xfId="445" applyFont="1" applyFill="1"/>
    <xf numFmtId="0" fontId="130" fillId="0" borderId="36" xfId="461" applyFont="1" applyFill="1" applyBorder="1" applyAlignment="1">
      <alignment horizontal="right"/>
    </xf>
    <xf numFmtId="0" fontId="157" fillId="0" borderId="0" xfId="445" applyFont="1"/>
    <xf numFmtId="0" fontId="158" fillId="0" borderId="0" xfId="5" applyFont="1" applyFill="1" applyBorder="1"/>
    <xf numFmtId="166" fontId="38" fillId="0" borderId="0" xfId="2" applyNumberFormat="1" applyFill="1" applyBorder="1" applyAlignment="1"/>
    <xf numFmtId="0" fontId="7" fillId="0" borderId="0" xfId="450" applyFill="1"/>
    <xf numFmtId="0" fontId="89" fillId="0" borderId="0" xfId="445" applyFont="1" applyAlignment="1">
      <alignment horizontal="left"/>
    </xf>
    <xf numFmtId="0" fontId="89" fillId="0" borderId="0" xfId="445" applyFont="1" applyAlignment="1"/>
    <xf numFmtId="0" fontId="130" fillId="0" borderId="0" xfId="462" applyFont="1"/>
    <xf numFmtId="0" fontId="134" fillId="0" borderId="0" xfId="462" applyFont="1"/>
    <xf numFmtId="186" fontId="75" fillId="33" borderId="0" xfId="465" applyNumberFormat="1" applyFont="1" applyFill="1" applyBorder="1" applyAlignment="1" applyProtection="1">
      <alignment horizontal="left"/>
    </xf>
    <xf numFmtId="1" fontId="82" fillId="33" borderId="0" xfId="464" applyNumberFormat="1" applyFont="1" applyFill="1" applyBorder="1"/>
    <xf numFmtId="166" fontId="82" fillId="33" borderId="0" xfId="464" applyNumberFormat="1" applyFont="1" applyFill="1" applyBorder="1"/>
    <xf numFmtId="0" fontId="160" fillId="33" borderId="0" xfId="462" applyFont="1" applyFill="1" applyBorder="1"/>
    <xf numFmtId="186" fontId="160" fillId="0" borderId="0" xfId="465" applyNumberFormat="1" applyFont="1" applyFill="1" applyBorder="1" applyAlignment="1" applyProtection="1">
      <alignment horizontal="left" indent="2"/>
    </xf>
    <xf numFmtId="1" fontId="160" fillId="4" borderId="0" xfId="464" applyNumberFormat="1" applyFont="1" applyFill="1" applyBorder="1" applyAlignment="1">
      <alignment horizontal="right" vertical="center"/>
    </xf>
    <xf numFmtId="1" fontId="82" fillId="4" borderId="0" xfId="464" applyNumberFormat="1" applyFont="1" applyFill="1" applyBorder="1" applyAlignment="1">
      <alignment horizontal="right" vertical="center"/>
    </xf>
    <xf numFmtId="186" fontId="75" fillId="0" borderId="0" xfId="465" applyNumberFormat="1" applyFont="1" applyFill="1" applyBorder="1" applyAlignment="1" applyProtection="1">
      <alignment horizontal="left" indent="2"/>
    </xf>
    <xf numFmtId="166" fontId="160" fillId="4" borderId="0" xfId="464" applyNumberFormat="1" applyFont="1" applyFill="1" applyBorder="1" applyAlignment="1">
      <alignment horizontal="right" vertical="center"/>
    </xf>
    <xf numFmtId="166" fontId="82" fillId="4" borderId="0" xfId="464" applyNumberFormat="1" applyFont="1" applyFill="1" applyBorder="1" applyAlignment="1">
      <alignment horizontal="right" vertical="center"/>
    </xf>
    <xf numFmtId="186" fontId="74" fillId="0" borderId="0" xfId="465" applyNumberFormat="1" applyFont="1" applyFill="1" applyBorder="1" applyAlignment="1" applyProtection="1">
      <alignment horizontal="left" indent="2"/>
    </xf>
    <xf numFmtId="166" fontId="82" fillId="4" borderId="0" xfId="462" applyNumberFormat="1" applyFont="1" applyFill="1" applyBorder="1" applyAlignment="1">
      <alignment horizontal="right"/>
    </xf>
    <xf numFmtId="1" fontId="74" fillId="0" borderId="0" xfId="465" applyNumberFormat="1" applyFont="1" applyFill="1" applyBorder="1" applyAlignment="1" applyProtection="1">
      <alignment horizontal="left" indent="2"/>
    </xf>
    <xf numFmtId="1" fontId="75" fillId="0" borderId="0" xfId="465" applyNumberFormat="1" applyFont="1" applyFill="1" applyBorder="1" applyAlignment="1" applyProtection="1">
      <alignment horizontal="left" indent="2"/>
    </xf>
    <xf numFmtId="166" fontId="160" fillId="4" borderId="0" xfId="462" applyNumberFormat="1" applyFont="1" applyFill="1" applyBorder="1" applyAlignment="1">
      <alignment horizontal="right"/>
    </xf>
    <xf numFmtId="1" fontId="74" fillId="0" borderId="0" xfId="465" applyNumberFormat="1" applyFont="1" applyFill="1" applyBorder="1" applyAlignment="1" applyProtection="1">
      <alignment horizontal="left" indent="4"/>
    </xf>
    <xf numFmtId="1" fontId="74" fillId="0" borderId="0" xfId="465" applyNumberFormat="1" applyFont="1" applyFill="1" applyBorder="1" applyAlignment="1" applyProtection="1">
      <alignment horizontal="left" indent="6"/>
    </xf>
    <xf numFmtId="186" fontId="165" fillId="0" borderId="0" xfId="465" applyNumberFormat="1" applyFont="1" applyFill="1" applyBorder="1" applyAlignment="1" applyProtection="1">
      <alignment horizontal="left"/>
    </xf>
    <xf numFmtId="166" fontId="166" fillId="0" borderId="0" xfId="462" applyNumberFormat="1" applyFont="1" applyBorder="1" applyAlignment="1">
      <alignment horizontal="right"/>
    </xf>
    <xf numFmtId="166" fontId="167" fillId="0" borderId="0" xfId="462" applyNumberFormat="1" applyFont="1" applyBorder="1" applyAlignment="1">
      <alignment horizontal="right"/>
    </xf>
    <xf numFmtId="166" fontId="168" fillId="0" borderId="0" xfId="462" applyNumberFormat="1" applyFont="1" applyBorder="1" applyAlignment="1">
      <alignment horizontal="right"/>
    </xf>
    <xf numFmtId="166" fontId="169" fillId="33" borderId="0" xfId="464" applyNumberFormat="1" applyFont="1" applyFill="1" applyBorder="1"/>
    <xf numFmtId="186" fontId="170" fillId="33" borderId="0" xfId="465" applyNumberFormat="1" applyFont="1" applyFill="1" applyBorder="1" applyAlignment="1" applyProtection="1">
      <alignment horizontal="left"/>
    </xf>
    <xf numFmtId="0" fontId="170" fillId="33" borderId="0" xfId="462" applyFont="1" applyFill="1" applyBorder="1"/>
    <xf numFmtId="0" fontId="163" fillId="33" borderId="0" xfId="462" applyFont="1" applyFill="1" applyBorder="1"/>
    <xf numFmtId="1" fontId="74" fillId="0" borderId="0" xfId="465" applyNumberFormat="1" applyFont="1" applyFill="1" applyBorder="1" applyAlignment="1" applyProtection="1">
      <alignment horizontal="left" indent="5"/>
    </xf>
    <xf numFmtId="0" fontId="130" fillId="0" borderId="0" xfId="462" applyFont="1" applyBorder="1"/>
    <xf numFmtId="186" fontId="165" fillId="0" borderId="0" xfId="465" applyNumberFormat="1" applyFont="1" applyFill="1" applyBorder="1" applyAlignment="1" applyProtection="1">
      <alignment horizontal="left" indent="1"/>
    </xf>
    <xf numFmtId="186" fontId="167" fillId="0" borderId="0" xfId="465" applyNumberFormat="1" applyFont="1" applyFill="1" applyBorder="1" applyAlignment="1" applyProtection="1">
      <alignment horizontal="left" indent="1"/>
    </xf>
    <xf numFmtId="186" fontId="168" fillId="0" borderId="0" xfId="465" applyNumberFormat="1" applyFont="1" applyFill="1" applyBorder="1" applyAlignment="1" applyProtection="1">
      <alignment horizontal="left" indent="1"/>
    </xf>
    <xf numFmtId="166" fontId="171" fillId="0" borderId="0" xfId="464" applyNumberFormat="1" applyFont="1" applyFill="1" applyBorder="1" applyAlignment="1">
      <alignment horizontal="right" vertical="center"/>
    </xf>
    <xf numFmtId="166" fontId="171" fillId="4" borderId="0" xfId="464" applyNumberFormat="1" applyFont="1" applyFill="1" applyBorder="1" applyAlignment="1">
      <alignment horizontal="right" vertical="center"/>
    </xf>
    <xf numFmtId="166" fontId="167" fillId="4" borderId="0" xfId="462" applyNumberFormat="1" applyFont="1" applyFill="1" applyBorder="1" applyAlignment="1">
      <alignment horizontal="right"/>
    </xf>
    <xf numFmtId="166" fontId="172" fillId="4" borderId="0" xfId="464" applyNumberFormat="1" applyFont="1" applyFill="1" applyBorder="1" applyAlignment="1">
      <alignment horizontal="right" vertical="center"/>
    </xf>
    <xf numFmtId="166" fontId="160" fillId="0" borderId="0" xfId="462" applyNumberFormat="1" applyFont="1" applyFill="1" applyBorder="1" applyAlignment="1">
      <alignment horizontal="right"/>
    </xf>
    <xf numFmtId="4" fontId="130" fillId="0" borderId="0" xfId="462" applyNumberFormat="1" applyFont="1" applyBorder="1"/>
    <xf numFmtId="0" fontId="173" fillId="0" borderId="0" xfId="462" applyFont="1" applyBorder="1" applyAlignment="1">
      <alignment horizontal="left"/>
    </xf>
    <xf numFmtId="0" fontId="173" fillId="0" borderId="0" xfId="462" applyFont="1"/>
    <xf numFmtId="166" fontId="130" fillId="0" borderId="0" xfId="462" applyNumberFormat="1" applyFont="1"/>
    <xf numFmtId="1" fontId="130" fillId="0" borderId="0" xfId="462" applyNumberFormat="1" applyFont="1"/>
    <xf numFmtId="0" fontId="160" fillId="34" borderId="0" xfId="464" applyFont="1" applyFill="1" applyBorder="1" applyAlignment="1">
      <alignment horizontal="center" vertical="top"/>
    </xf>
    <xf numFmtId="1" fontId="163" fillId="4" borderId="37" xfId="464" applyNumberFormat="1" applyFont="1" applyFill="1" applyBorder="1" applyAlignment="1">
      <alignment horizontal="right" vertical="center"/>
    </xf>
    <xf numFmtId="166" fontId="163" fillId="4" borderId="37" xfId="464" applyNumberFormat="1" applyFont="1" applyFill="1" applyBorder="1" applyAlignment="1">
      <alignment horizontal="right" vertical="center"/>
    </xf>
    <xf numFmtId="166" fontId="164" fillId="4" borderId="37" xfId="462" applyNumberFormat="1" applyFont="1" applyFill="1" applyBorder="1" applyAlignment="1">
      <alignment horizontal="right"/>
    </xf>
    <xf numFmtId="166" fontId="163" fillId="4" borderId="37" xfId="462" applyNumberFormat="1" applyFont="1" applyFill="1" applyBorder="1" applyAlignment="1">
      <alignment horizontal="right"/>
    </xf>
    <xf numFmtId="166" fontId="82" fillId="4" borderId="38" xfId="462" applyNumberFormat="1" applyFont="1" applyFill="1" applyBorder="1" applyAlignment="1">
      <alignment horizontal="right"/>
    </xf>
    <xf numFmtId="166" fontId="164" fillId="4" borderId="38" xfId="462" applyNumberFormat="1" applyFont="1" applyFill="1" applyBorder="1" applyAlignment="1">
      <alignment horizontal="right"/>
    </xf>
    <xf numFmtId="166" fontId="163" fillId="4" borderId="38" xfId="462" applyNumberFormat="1" applyFont="1" applyFill="1" applyBorder="1" applyAlignment="1">
      <alignment horizontal="right"/>
    </xf>
    <xf numFmtId="166" fontId="160" fillId="4" borderId="38" xfId="462" applyNumberFormat="1" applyFont="1" applyFill="1" applyBorder="1" applyAlignment="1">
      <alignment horizontal="right"/>
    </xf>
    <xf numFmtId="1" fontId="74" fillId="0" borderId="40" xfId="465" applyNumberFormat="1" applyFont="1" applyFill="1" applyBorder="1" applyAlignment="1" applyProtection="1">
      <alignment horizontal="left" indent="2"/>
    </xf>
    <xf numFmtId="166" fontId="82" fillId="4" borderId="40" xfId="462" applyNumberFormat="1" applyFont="1" applyFill="1" applyBorder="1" applyAlignment="1">
      <alignment horizontal="right"/>
    </xf>
    <xf numFmtId="166" fontId="160" fillId="0" borderId="40" xfId="462" applyNumberFormat="1" applyFont="1" applyFill="1" applyBorder="1" applyAlignment="1">
      <alignment horizontal="right"/>
    </xf>
    <xf numFmtId="166" fontId="160" fillId="4" borderId="39" xfId="462" applyNumberFormat="1" applyFont="1" applyFill="1" applyBorder="1" applyAlignment="1">
      <alignment horizontal="right"/>
    </xf>
    <xf numFmtId="166" fontId="164" fillId="4" borderId="39" xfId="462" applyNumberFormat="1" applyFont="1" applyFill="1" applyBorder="1" applyAlignment="1">
      <alignment horizontal="right"/>
    </xf>
    <xf numFmtId="49" fontId="48" fillId="0" borderId="0" xfId="5" applyNumberFormat="1" applyAlignment="1">
      <alignment wrapText="1"/>
    </xf>
    <xf numFmtId="0" fontId="58" fillId="0" borderId="0" xfId="0" applyFont="1"/>
    <xf numFmtId="0" fontId="151" fillId="0" borderId="1" xfId="0" applyFont="1" applyBorder="1" applyAlignment="1">
      <alignment horizontal="center" vertical="center" wrapText="1"/>
    </xf>
    <xf numFmtId="0" fontId="40" fillId="4" borderId="0" xfId="0" applyFont="1" applyFill="1" applyAlignment="1">
      <alignment wrapText="1"/>
    </xf>
    <xf numFmtId="0" fontId="40" fillId="4" borderId="0" xfId="0" applyFont="1" applyFill="1" applyAlignment="1"/>
    <xf numFmtId="166" fontId="40" fillId="0" borderId="0" xfId="12" applyNumberFormat="1" applyFont="1" applyFill="1" applyBorder="1" applyAlignment="1">
      <alignment horizontal="center"/>
    </xf>
    <xf numFmtId="0" fontId="85" fillId="4" borderId="0" xfId="5" applyFont="1" applyFill="1" applyBorder="1"/>
    <xf numFmtId="0" fontId="143" fillId="4" borderId="0" xfId="2" applyFont="1" applyFill="1" applyBorder="1" applyAlignment="1"/>
    <xf numFmtId="0" fontId="42" fillId="4" borderId="0" xfId="9" applyFont="1" applyFill="1"/>
    <xf numFmtId="0" fontId="40" fillId="4" borderId="0" xfId="9" applyFont="1" applyFill="1" applyBorder="1"/>
    <xf numFmtId="0" fontId="40" fillId="4" borderId="0" xfId="9" applyFont="1" applyFill="1" applyBorder="1" applyAlignment="1">
      <alignment horizontal="left" vertical="top"/>
    </xf>
    <xf numFmtId="0" fontId="40" fillId="4" borderId="0" xfId="9" applyFont="1" applyFill="1" applyBorder="1" applyAlignment="1">
      <alignment horizontal="left"/>
    </xf>
    <xf numFmtId="0" fontId="40" fillId="4" borderId="0" xfId="9" applyFont="1" applyFill="1" applyAlignment="1"/>
    <xf numFmtId="0" fontId="40" fillId="4" borderId="0" xfId="9" applyFont="1" applyFill="1"/>
    <xf numFmtId="168" fontId="42" fillId="4" borderId="0" xfId="9" applyNumberFormat="1" applyFont="1" applyFill="1" applyBorder="1"/>
    <xf numFmtId="166" fontId="42" fillId="4" borderId="0" xfId="9" applyNumberFormat="1" applyFont="1" applyFill="1" applyBorder="1" applyAlignment="1">
      <alignment horizontal="center"/>
    </xf>
    <xf numFmtId="168" fontId="40" fillId="4" borderId="0" xfId="6" applyNumberFormat="1" applyFont="1" applyFill="1" applyBorder="1" applyAlignment="1">
      <alignment horizontal="right"/>
    </xf>
    <xf numFmtId="168" fontId="42" fillId="4" borderId="0" xfId="6" applyNumberFormat="1" applyFont="1" applyFill="1" applyBorder="1" applyAlignment="1">
      <alignment horizontal="right"/>
    </xf>
    <xf numFmtId="166" fontId="42" fillId="4" borderId="0" xfId="9" applyNumberFormat="1" applyFont="1" applyFill="1"/>
    <xf numFmtId="168" fontId="37" fillId="4" borderId="0" xfId="9" applyNumberFormat="1" applyFont="1" applyFill="1" applyBorder="1"/>
    <xf numFmtId="166" fontId="37" fillId="4" borderId="0" xfId="9" applyNumberFormat="1" applyFont="1" applyFill="1" applyBorder="1" applyAlignment="1">
      <alignment horizontal="center"/>
    </xf>
    <xf numFmtId="0" fontId="37" fillId="4" borderId="0" xfId="9" applyFont="1" applyFill="1"/>
    <xf numFmtId="0" fontId="37" fillId="4" borderId="0" xfId="9" applyFill="1"/>
    <xf numFmtId="166" fontId="37" fillId="4" borderId="0" xfId="9" applyNumberFormat="1" applyFill="1"/>
    <xf numFmtId="0" fontId="130" fillId="4" borderId="0" xfId="2" applyFont="1" applyFill="1" applyBorder="1" applyAlignment="1"/>
    <xf numFmtId="166" fontId="37" fillId="4" borderId="0" xfId="444" applyNumberFormat="1" applyFont="1" applyFill="1" applyBorder="1" applyAlignment="1">
      <alignment horizontal="center"/>
    </xf>
    <xf numFmtId="0" fontId="48" fillId="4" borderId="0" xfId="5" applyFont="1" applyFill="1" applyBorder="1"/>
    <xf numFmtId="0" fontId="37" fillId="4" borderId="0" xfId="2" applyFont="1" applyFill="1" applyBorder="1" applyAlignment="1"/>
    <xf numFmtId="0" fontId="42" fillId="4" borderId="0" xfId="444" applyFont="1" applyFill="1"/>
    <xf numFmtId="14" fontId="40" fillId="4" borderId="0" xfId="3" applyNumberFormat="1" applyFont="1" applyFill="1"/>
    <xf numFmtId="0" fontId="40" fillId="4" borderId="0" xfId="3" applyFont="1" applyFill="1" applyAlignment="1">
      <alignment horizontal="left" vertical="top"/>
    </xf>
    <xf numFmtId="0" fontId="40" fillId="4" borderId="0" xfId="444" applyFont="1" applyFill="1"/>
    <xf numFmtId="0" fontId="40" fillId="4" borderId="0" xfId="3" applyFont="1" applyFill="1" applyAlignment="1"/>
    <xf numFmtId="175" fontId="37" fillId="4" borderId="0" xfId="444" applyNumberFormat="1" applyFont="1" applyFill="1" applyBorder="1"/>
    <xf numFmtId="166" fontId="37" fillId="4" borderId="0" xfId="445" applyNumberFormat="1" applyFont="1" applyFill="1" applyBorder="1" applyAlignment="1">
      <alignment horizontal="center"/>
    </xf>
    <xf numFmtId="1" fontId="42" fillId="4" borderId="0" xfId="444" applyNumberFormat="1" applyFont="1" applyFill="1"/>
    <xf numFmtId="0" fontId="37" fillId="4" borderId="0" xfId="3" applyFont="1" applyFill="1" applyAlignment="1"/>
    <xf numFmtId="0" fontId="37" fillId="4" borderId="0" xfId="3" applyFont="1" applyFill="1" applyAlignment="1">
      <alignment horizontal="left"/>
    </xf>
    <xf numFmtId="0" fontId="37" fillId="4" borderId="0" xfId="3" applyFont="1" applyFill="1"/>
    <xf numFmtId="166" fontId="37" fillId="4" borderId="0" xfId="3" applyNumberFormat="1" applyFont="1" applyFill="1"/>
    <xf numFmtId="0" fontId="40" fillId="4" borderId="0" xfId="3" applyFont="1" applyFill="1"/>
    <xf numFmtId="166" fontId="40" fillId="4" borderId="0" xfId="3" applyNumberFormat="1" applyFont="1" applyFill="1"/>
    <xf numFmtId="0" fontId="40" fillId="4" borderId="0" xfId="3" applyFont="1" applyFill="1" applyAlignment="1">
      <alignment horizontal="left"/>
    </xf>
    <xf numFmtId="175" fontId="37" fillId="4" borderId="0" xfId="3" applyNumberFormat="1" applyFont="1" applyFill="1" applyBorder="1"/>
    <xf numFmtId="175" fontId="37" fillId="4" borderId="0" xfId="3" applyNumberFormat="1" applyFill="1"/>
    <xf numFmtId="175" fontId="42" fillId="4" borderId="0" xfId="444" applyNumberFormat="1" applyFont="1" applyFill="1"/>
    <xf numFmtId="14" fontId="42" fillId="4" borderId="0" xfId="444" applyNumberFormat="1" applyFont="1" applyFill="1"/>
    <xf numFmtId="0" fontId="37" fillId="4" borderId="0" xfId="3" applyFill="1"/>
    <xf numFmtId="14" fontId="37" fillId="4" borderId="0" xfId="3" applyNumberFormat="1" applyFill="1"/>
    <xf numFmtId="0" fontId="40" fillId="4" borderId="0" xfId="2" applyFont="1" applyFill="1" applyBorder="1" applyAlignment="1"/>
    <xf numFmtId="49" fontId="40" fillId="4" borderId="0" xfId="3" applyNumberFormat="1" applyFont="1" applyFill="1" applyAlignment="1">
      <alignment horizontal="left" vertical="top"/>
    </xf>
    <xf numFmtId="170" fontId="37" fillId="4" borderId="0" xfId="444" applyNumberFormat="1" applyFont="1" applyFill="1" applyBorder="1"/>
    <xf numFmtId="166" fontId="40" fillId="4" borderId="0" xfId="444" applyNumberFormat="1" applyFont="1" applyFill="1" applyBorder="1" applyAlignment="1">
      <alignment horizontal="left"/>
    </xf>
    <xf numFmtId="14" fontId="37" fillId="4" borderId="0" xfId="444" applyNumberFormat="1" applyFont="1" applyFill="1" applyBorder="1"/>
    <xf numFmtId="14" fontId="37" fillId="4" borderId="0" xfId="6" applyNumberFormat="1" applyFont="1" applyFill="1" applyBorder="1"/>
    <xf numFmtId="166" fontId="37" fillId="4" borderId="0" xfId="6" applyNumberFormat="1" applyFont="1" applyFill="1" applyBorder="1" applyAlignment="1">
      <alignment horizontal="center"/>
    </xf>
    <xf numFmtId="14" fontId="37" fillId="4" borderId="0" xfId="6" applyNumberFormat="1" applyFill="1"/>
    <xf numFmtId="0" fontId="37" fillId="4" borderId="0" xfId="3" applyFont="1" applyFill="1" applyAlignment="1">
      <alignment horizontal="center" vertical="top" wrapText="1"/>
    </xf>
    <xf numFmtId="166" fontId="37" fillId="4" borderId="0" xfId="3" applyNumberFormat="1" applyFont="1" applyFill="1" applyBorder="1" applyAlignment="1">
      <alignment horizontal="center"/>
    </xf>
    <xf numFmtId="49" fontId="37" fillId="4" borderId="0" xfId="2" applyNumberFormat="1" applyFont="1" applyFill="1" applyBorder="1" applyAlignment="1"/>
    <xf numFmtId="0" fontId="37" fillId="4" borderId="0" xfId="446" applyFont="1" applyFill="1" applyAlignment="1">
      <alignment horizontal="center" vertical="center"/>
    </xf>
    <xf numFmtId="0" fontId="42" fillId="4" borderId="0" xfId="446" applyFont="1" applyFill="1"/>
    <xf numFmtId="0" fontId="40" fillId="4" borderId="0" xfId="446" applyFont="1" applyFill="1"/>
    <xf numFmtId="49" fontId="40" fillId="4" borderId="0" xfId="6" applyNumberFormat="1" applyFont="1" applyFill="1"/>
    <xf numFmtId="0" fontId="40" fillId="4" borderId="0" xfId="446" applyFont="1" applyFill="1" applyAlignment="1">
      <alignment horizontal="center" vertical="center"/>
    </xf>
    <xf numFmtId="0" fontId="54" fillId="4" borderId="0" xfId="422" applyFont="1" applyFill="1"/>
    <xf numFmtId="168" fontId="40" fillId="4" borderId="0" xfId="446" applyNumberFormat="1" applyFont="1" applyFill="1" applyBorder="1" applyAlignment="1">
      <alignment horizontal="left"/>
    </xf>
    <xf numFmtId="166" fontId="42" fillId="4" borderId="0" xfId="446" applyNumberFormat="1" applyFont="1" applyFill="1" applyBorder="1" applyAlignment="1">
      <alignment horizontal="center"/>
    </xf>
    <xf numFmtId="0" fontId="79" fillId="4" borderId="0" xfId="0" applyFont="1" applyFill="1" applyBorder="1"/>
    <xf numFmtId="0" fontId="43" fillId="4" borderId="0" xfId="446" applyFont="1" applyFill="1"/>
    <xf numFmtId="166" fontId="42" fillId="4" borderId="0" xfId="446" applyNumberFormat="1" applyFont="1" applyFill="1"/>
    <xf numFmtId="166" fontId="42" fillId="4" borderId="0" xfId="446" applyNumberFormat="1" applyFont="1" applyFill="1" applyAlignment="1">
      <alignment horizontal="center"/>
    </xf>
    <xf numFmtId="0" fontId="40" fillId="4" borderId="0" xfId="0" applyFont="1" applyFill="1" applyBorder="1"/>
    <xf numFmtId="168" fontId="43" fillId="4" borderId="0" xfId="446" applyNumberFormat="1" applyFont="1" applyFill="1" applyBorder="1" applyAlignment="1">
      <alignment horizontal="center"/>
    </xf>
    <xf numFmtId="0" fontId="44" fillId="4" borderId="0" xfId="446" applyFont="1" applyFill="1"/>
    <xf numFmtId="167" fontId="40" fillId="4" borderId="0" xfId="9" applyNumberFormat="1" applyFont="1" applyFill="1" applyBorder="1"/>
    <xf numFmtId="167" fontId="40" fillId="4" borderId="0" xfId="9" applyNumberFormat="1" applyFont="1" applyFill="1" applyBorder="1" applyAlignment="1">
      <alignment horizontal="left" vertical="top"/>
    </xf>
    <xf numFmtId="167" fontId="40" fillId="4" borderId="0" xfId="9" applyNumberFormat="1" applyFont="1" applyFill="1" applyBorder="1" applyAlignment="1">
      <alignment horizontal="center" wrapText="1"/>
    </xf>
    <xf numFmtId="0" fontId="40" fillId="4" borderId="0" xfId="9" applyFont="1" applyFill="1" applyBorder="1" applyAlignment="1">
      <alignment horizontal="center" wrapText="1"/>
    </xf>
    <xf numFmtId="166" fontId="40" fillId="4" borderId="0" xfId="9" applyNumberFormat="1" applyFont="1" applyFill="1" applyBorder="1"/>
    <xf numFmtId="166" fontId="37" fillId="4" borderId="0" xfId="9" applyNumberFormat="1" applyFont="1" applyFill="1"/>
    <xf numFmtId="0" fontId="37" fillId="4" borderId="0" xfId="9" applyFont="1" applyFill="1" applyBorder="1" applyAlignment="1">
      <alignment horizontal="center"/>
    </xf>
    <xf numFmtId="0" fontId="37" fillId="4" borderId="0" xfId="12" applyFont="1" applyFill="1" applyBorder="1"/>
    <xf numFmtId="0" fontId="37" fillId="4" borderId="0" xfId="12" applyFont="1" applyFill="1"/>
    <xf numFmtId="0" fontId="40" fillId="4" borderId="0" xfId="12" applyFont="1" applyFill="1" applyBorder="1"/>
    <xf numFmtId="0" fontId="40" fillId="4" borderId="0" xfId="12" applyFont="1" applyFill="1" applyBorder="1" applyAlignment="1">
      <alignment horizontal="left"/>
    </xf>
    <xf numFmtId="0" fontId="40" fillId="4" borderId="0" xfId="12" applyFont="1" applyFill="1" applyAlignment="1"/>
    <xf numFmtId="0" fontId="40" fillId="4" borderId="0" xfId="12" applyFont="1" applyFill="1"/>
    <xf numFmtId="17" fontId="37" fillId="4" borderId="0" xfId="12" applyNumberFormat="1" applyFont="1" applyFill="1" applyBorder="1" applyAlignment="1">
      <alignment horizontal="right"/>
    </xf>
    <xf numFmtId="166" fontId="37" fillId="4" borderId="0" xfId="13" applyNumberFormat="1" applyFont="1" applyFill="1" applyBorder="1" applyAlignment="1">
      <alignment horizontal="center"/>
    </xf>
    <xf numFmtId="166" fontId="37" fillId="4" borderId="0" xfId="12" applyNumberFormat="1" applyFont="1" applyFill="1"/>
    <xf numFmtId="166" fontId="37" fillId="4" borderId="0" xfId="12" applyNumberFormat="1" applyFont="1" applyFill="1" applyBorder="1"/>
    <xf numFmtId="0" fontId="40" fillId="4" borderId="0" xfId="456" applyFont="1" applyFill="1" applyAlignment="1"/>
    <xf numFmtId="0" fontId="155" fillId="4" borderId="0" xfId="5" applyFont="1" applyFill="1" applyBorder="1"/>
    <xf numFmtId="0" fontId="40" fillId="4" borderId="0" xfId="9" applyFont="1" applyFill="1" applyAlignment="1">
      <alignment horizontal="left" vertical="top"/>
    </xf>
    <xf numFmtId="168" fontId="37" fillId="4" borderId="0" xfId="9" applyNumberFormat="1" applyFont="1" applyFill="1" applyBorder="1" applyAlignment="1">
      <alignment horizontal="right"/>
    </xf>
    <xf numFmtId="2" fontId="37" fillId="4" borderId="0" xfId="9" applyNumberFormat="1" applyFont="1" applyFill="1" applyAlignment="1">
      <alignment horizontal="right"/>
    </xf>
    <xf numFmtId="168" fontId="40" fillId="4" borderId="0" xfId="9" applyNumberFormat="1" applyFont="1" applyFill="1" applyAlignment="1">
      <alignment horizontal="right"/>
    </xf>
    <xf numFmtId="2" fontId="37" fillId="4" borderId="0" xfId="9" applyNumberFormat="1" applyFill="1" applyAlignment="1">
      <alignment horizontal="right"/>
    </xf>
    <xf numFmtId="0" fontId="40" fillId="4" borderId="0" xfId="9" applyFont="1" applyFill="1" applyAlignment="1">
      <alignment horizontal="right"/>
    </xf>
    <xf numFmtId="2" fontId="37" fillId="4" borderId="0" xfId="9" applyNumberFormat="1" applyFill="1"/>
    <xf numFmtId="0" fontId="37" fillId="4" borderId="0" xfId="9" applyFill="1" applyAlignment="1">
      <alignment horizontal="right"/>
    </xf>
    <xf numFmtId="0" fontId="37" fillId="4" borderId="0" xfId="9" applyFill="1" applyAlignment="1">
      <alignment horizontal="left"/>
    </xf>
    <xf numFmtId="168" fontId="40" fillId="4" borderId="0" xfId="9" applyNumberFormat="1" applyFont="1" applyFill="1" applyBorder="1"/>
    <xf numFmtId="0" fontId="134" fillId="4" borderId="0" xfId="2" applyFont="1" applyFill="1" applyBorder="1" applyAlignment="1"/>
    <xf numFmtId="14" fontId="0" fillId="4" borderId="0" xfId="0" applyNumberFormat="1" applyFill="1"/>
    <xf numFmtId="4" fontId="0" fillId="4" borderId="0" xfId="0" applyNumberFormat="1" applyFill="1"/>
    <xf numFmtId="17" fontId="40" fillId="4" borderId="0" xfId="12" applyNumberFormat="1" applyFont="1" applyFill="1" applyBorder="1" applyAlignment="1">
      <alignment horizontal="right"/>
    </xf>
    <xf numFmtId="0" fontId="38" fillId="4" borderId="0" xfId="2" applyFill="1" applyBorder="1" applyAlignment="1"/>
    <xf numFmtId="0" fontId="40" fillId="4" borderId="0" xfId="12" applyFont="1" applyFill="1" applyAlignment="1">
      <alignment horizontal="left" vertical="center" readingOrder="1"/>
    </xf>
    <xf numFmtId="166" fontId="37" fillId="4" borderId="0" xfId="12" applyNumberFormat="1" applyFont="1" applyFill="1" applyBorder="1" applyAlignment="1">
      <alignment horizontal="center"/>
    </xf>
    <xf numFmtId="0" fontId="0" fillId="4" borderId="0" xfId="12" applyFont="1" applyFill="1" applyAlignment="1">
      <alignment horizontal="left" vertical="center" readingOrder="1"/>
    </xf>
    <xf numFmtId="0" fontId="53" fillId="4" borderId="0" xfId="12" applyFont="1" applyFill="1"/>
    <xf numFmtId="1" fontId="37" fillId="4" borderId="0" xfId="14" applyNumberFormat="1" applyFont="1" applyFill="1" applyBorder="1" applyAlignment="1">
      <alignment horizontal="left"/>
    </xf>
    <xf numFmtId="0" fontId="40" fillId="4" borderId="0" xfId="12" applyFont="1" applyFill="1" applyAlignment="1">
      <alignment wrapText="1"/>
    </xf>
    <xf numFmtId="167" fontId="40" fillId="4" borderId="0" xfId="9" applyNumberFormat="1" applyFont="1" applyFill="1" applyBorder="1" applyAlignment="1">
      <alignment horizontal="left" vertical="top" wrapText="1"/>
    </xf>
    <xf numFmtId="168" fontId="37" fillId="4" borderId="0" xfId="12" applyNumberFormat="1" applyFont="1" applyFill="1" applyBorder="1" applyAlignment="1">
      <alignment horizontal="right"/>
    </xf>
    <xf numFmtId="0" fontId="37" fillId="4" borderId="0" xfId="15" applyFont="1" applyFill="1" applyBorder="1"/>
    <xf numFmtId="0" fontId="37" fillId="4" borderId="0" xfId="15" applyFont="1" applyFill="1"/>
    <xf numFmtId="0" fontId="40" fillId="4" borderId="0" xfId="15" applyFont="1" applyFill="1" applyBorder="1" applyAlignment="1">
      <alignment horizontal="left" vertical="top"/>
    </xf>
    <xf numFmtId="0" fontId="40" fillId="4" borderId="0" xfId="15" applyFont="1" applyFill="1" applyBorder="1"/>
    <xf numFmtId="0" fontId="40" fillId="4" borderId="0" xfId="9" applyFont="1" applyFill="1" applyAlignment="1">
      <alignment horizontal="left" vertical="center" readingOrder="1"/>
    </xf>
    <xf numFmtId="17" fontId="37" fillId="4" borderId="0" xfId="15" applyNumberFormat="1" applyFont="1" applyFill="1" applyBorder="1" applyAlignment="1">
      <alignment horizontal="right"/>
    </xf>
    <xf numFmtId="173" fontId="37" fillId="4" borderId="0" xfId="13" applyNumberFormat="1" applyFont="1" applyFill="1" applyBorder="1"/>
    <xf numFmtId="173" fontId="37" fillId="4" borderId="0" xfId="15" applyNumberFormat="1" applyFont="1" applyFill="1"/>
    <xf numFmtId="168" fontId="40" fillId="4" borderId="0" xfId="12" applyNumberFormat="1" applyFont="1" applyFill="1" applyBorder="1" applyAlignment="1">
      <alignment horizontal="right"/>
    </xf>
    <xf numFmtId="0" fontId="42" fillId="4" borderId="0" xfId="447" applyFont="1" applyFill="1"/>
    <xf numFmtId="173" fontId="37" fillId="4" borderId="0" xfId="15" applyNumberFormat="1" applyFont="1" applyFill="1" applyBorder="1"/>
    <xf numFmtId="0" fontId="40" fillId="4" borderId="0" xfId="447" applyFont="1" applyFill="1" applyAlignment="1"/>
    <xf numFmtId="0" fontId="37" fillId="0" borderId="0" xfId="0" applyFont="1" applyAlignment="1">
      <alignment horizontal="center"/>
    </xf>
    <xf numFmtId="0" fontId="42" fillId="0" borderId="0" xfId="0" applyFont="1" applyAlignment="1">
      <alignment horizontal="center"/>
    </xf>
    <xf numFmtId="0" fontId="42" fillId="0" borderId="0" xfId="0" applyFont="1" applyFill="1" applyAlignment="1">
      <alignment horizontal="center"/>
    </xf>
    <xf numFmtId="0" fontId="42" fillId="0" borderId="0" xfId="0" applyFont="1" applyAlignment="1">
      <alignment horizontal="center" wrapText="1"/>
    </xf>
    <xf numFmtId="0" fontId="145" fillId="0" borderId="0" xfId="2" applyFont="1" applyAlignment="1">
      <alignment horizontal="center"/>
    </xf>
    <xf numFmtId="2" fontId="145" fillId="0" borderId="0" xfId="2" applyNumberFormat="1" applyFont="1" applyAlignment="1">
      <alignment horizontal="center" wrapText="1"/>
    </xf>
    <xf numFmtId="0" fontId="145" fillId="0" borderId="0" xfId="2" applyFont="1" applyAlignment="1">
      <alignment horizontal="center" wrapText="1"/>
    </xf>
    <xf numFmtId="169" fontId="81" fillId="0" borderId="0" xfId="6" applyNumberFormat="1" applyFont="1" applyBorder="1" applyAlignment="1">
      <alignment horizontal="center" vertical="center" wrapText="1"/>
    </xf>
    <xf numFmtId="0" fontId="84" fillId="0" borderId="4" xfId="6" applyFont="1" applyBorder="1" applyAlignment="1">
      <alignment horizontal="justify" vertical="center" wrapText="1"/>
    </xf>
    <xf numFmtId="49" fontId="81" fillId="0" borderId="16" xfId="6" applyNumberFormat="1" applyFont="1" applyBorder="1" applyAlignment="1">
      <alignment horizontal="center" vertical="center" wrapText="1"/>
    </xf>
    <xf numFmtId="0" fontId="38" fillId="0" borderId="0" xfId="2" applyAlignment="1">
      <alignment horizontal="center"/>
    </xf>
    <xf numFmtId="49" fontId="38" fillId="0" borderId="0" xfId="2" applyNumberFormat="1" applyAlignment="1">
      <alignment horizontal="center" wrapText="1"/>
    </xf>
    <xf numFmtId="49" fontId="38" fillId="0" borderId="0" xfId="2" applyNumberFormat="1" applyAlignment="1">
      <alignment horizontal="center"/>
    </xf>
    <xf numFmtId="0" fontId="38" fillId="0" borderId="31" xfId="2" applyBorder="1" applyAlignment="1">
      <alignment horizontal="center"/>
    </xf>
    <xf numFmtId="0" fontId="38" fillId="0" borderId="15" xfId="2" applyBorder="1" applyAlignment="1">
      <alignment horizontal="center"/>
    </xf>
    <xf numFmtId="0" fontId="38" fillId="0" borderId="35" xfId="2" applyBorder="1" applyAlignment="1">
      <alignment horizontal="center"/>
    </xf>
    <xf numFmtId="2" fontId="38" fillId="0" borderId="0" xfId="2" applyNumberFormat="1" applyBorder="1" applyAlignment="1">
      <alignment horizontal="center"/>
    </xf>
    <xf numFmtId="2" fontId="38" fillId="0" borderId="0" xfId="2" applyNumberFormat="1" applyBorder="1" applyAlignment="1">
      <alignment horizontal="center" wrapText="1"/>
    </xf>
    <xf numFmtId="166" fontId="38" fillId="0" borderId="0" xfId="2" applyNumberFormat="1" applyBorder="1" applyAlignment="1">
      <alignment horizontal="center"/>
    </xf>
    <xf numFmtId="0" fontId="37" fillId="0" borderId="0" xfId="2" applyFont="1" applyAlignment="1">
      <alignment horizontal="center" wrapText="1"/>
    </xf>
    <xf numFmtId="0" fontId="37" fillId="0" borderId="0" xfId="2" applyFont="1" applyAlignment="1">
      <alignment horizontal="center" vertical="center"/>
    </xf>
    <xf numFmtId="0" fontId="37" fillId="0" borderId="0" xfId="2" applyFont="1" applyAlignment="1">
      <alignment horizontal="center" vertical="center" wrapText="1"/>
    </xf>
    <xf numFmtId="0" fontId="41" fillId="34" borderId="0" xfId="464" applyFont="1" applyFill="1" applyBorder="1" applyAlignment="1">
      <alignment horizontal="center" vertical="center" wrapText="1"/>
    </xf>
    <xf numFmtId="0" fontId="162" fillId="34" borderId="0" xfId="464" applyFont="1" applyFill="1" applyBorder="1" applyAlignment="1">
      <alignment horizontal="center" vertical="center" wrapText="1"/>
    </xf>
    <xf numFmtId="0" fontId="160" fillId="34" borderId="0" xfId="464" applyFont="1" applyFill="1" applyBorder="1" applyAlignment="1">
      <alignment horizontal="center" vertical="center"/>
    </xf>
    <xf numFmtId="0" fontId="150" fillId="0" borderId="0" xfId="462" applyFont="1" applyBorder="1" applyAlignment="1">
      <alignment horizontal="center"/>
    </xf>
    <xf numFmtId="185" fontId="160" fillId="34" borderId="0" xfId="463" applyNumberFormat="1" applyFont="1" applyFill="1" applyBorder="1" applyAlignment="1">
      <alignment horizontal="center" vertical="center"/>
    </xf>
  </cellXfs>
  <cellStyles count="466">
    <cellStyle name="100" xfId="50"/>
    <cellStyle name="20% - Accent1" xfId="51"/>
    <cellStyle name="20% - Accent2" xfId="52"/>
    <cellStyle name="20% - Accent3" xfId="53"/>
    <cellStyle name="20% - Accent4" xfId="54"/>
    <cellStyle name="20% - Accent5" xfId="55"/>
    <cellStyle name="20% - Accent6" xfId="56"/>
    <cellStyle name="20% - Акцент1 2" xfId="162"/>
    <cellStyle name="20% — акцент1 2" xfId="57"/>
    <cellStyle name="20% - Акцент1 3" xfId="207"/>
    <cellStyle name="20% — акцент1 3" xfId="383"/>
    <cellStyle name="20% - Акцент1 4" xfId="259"/>
    <cellStyle name="20% — акцент1 4" xfId="405"/>
    <cellStyle name="20% - Акцент1 5" xfId="314"/>
    <cellStyle name="20% - Акцент2 2" xfId="163"/>
    <cellStyle name="20% — акцент2 2" xfId="58"/>
    <cellStyle name="20% - Акцент2 3" xfId="208"/>
    <cellStyle name="20% — акцент2 3" xfId="384"/>
    <cellStyle name="20% - Акцент2 4" xfId="260"/>
    <cellStyle name="20% — акцент2 4" xfId="402"/>
    <cellStyle name="20% - Акцент2 5" xfId="315"/>
    <cellStyle name="20% - Акцент3 2" xfId="164"/>
    <cellStyle name="20% — акцент3 2" xfId="59"/>
    <cellStyle name="20% - Акцент3 3" xfId="209"/>
    <cellStyle name="20% — акцент3 3" xfId="385"/>
    <cellStyle name="20% - Акцент3 4" xfId="261"/>
    <cellStyle name="20% — акцент3 4" xfId="415"/>
    <cellStyle name="20% - Акцент3 5" xfId="316"/>
    <cellStyle name="20% - Акцент4 2" xfId="165"/>
    <cellStyle name="20% — акцент4 2" xfId="60"/>
    <cellStyle name="20% - Акцент4 3" xfId="210"/>
    <cellStyle name="20% — акцент4 3" xfId="386"/>
    <cellStyle name="20% - Акцент4 4" xfId="262"/>
    <cellStyle name="20% — акцент4 4" xfId="411"/>
    <cellStyle name="20% - Акцент4 5" xfId="317"/>
    <cellStyle name="20% - Акцент5 2" xfId="166"/>
    <cellStyle name="20% — акцент5 2" xfId="61"/>
    <cellStyle name="20% - Акцент5 3" xfId="211"/>
    <cellStyle name="20% — акцент5 3" xfId="387"/>
    <cellStyle name="20% - Акцент5 4" xfId="263"/>
    <cellStyle name="20% — акцент5 4" xfId="407"/>
    <cellStyle name="20% - Акцент5 5" xfId="318"/>
    <cellStyle name="20% - Акцент6 2" xfId="167"/>
    <cellStyle name="20% — акцент6 2" xfId="62"/>
    <cellStyle name="20% - Акцент6 3" xfId="212"/>
    <cellStyle name="20% — акцент6 3" xfId="388"/>
    <cellStyle name="20% - Акцент6 4" xfId="264"/>
    <cellStyle name="20% — акцент6 4" xfId="404"/>
    <cellStyle name="20% - Акцент6 5" xfId="319"/>
    <cellStyle name="40% - Accent1" xfId="63"/>
    <cellStyle name="40% - Accent2" xfId="64"/>
    <cellStyle name="40% - Accent3" xfId="65"/>
    <cellStyle name="40% - Accent4" xfId="66"/>
    <cellStyle name="40% - Accent5" xfId="67"/>
    <cellStyle name="40% - Accent6" xfId="68"/>
    <cellStyle name="40% - Акцент1 2" xfId="168"/>
    <cellStyle name="40% — акцент1 2" xfId="69"/>
    <cellStyle name="40% - Акцент1 3" xfId="213"/>
    <cellStyle name="40% — акцент1 3" xfId="389"/>
    <cellStyle name="40% - Акцент1 4" xfId="265"/>
    <cellStyle name="40% — акцент1 4" xfId="414"/>
    <cellStyle name="40% - Акцент1 5" xfId="320"/>
    <cellStyle name="40% - Акцент2 2" xfId="169"/>
    <cellStyle name="40% — акцент2 2" xfId="70"/>
    <cellStyle name="40% - Акцент2 3" xfId="214"/>
    <cellStyle name="40% — акцент2 3" xfId="390"/>
    <cellStyle name="40% - Акцент2 4" xfId="266"/>
    <cellStyle name="40% — акцент2 4" xfId="410"/>
    <cellStyle name="40% - Акцент2 5" xfId="321"/>
    <cellStyle name="40% - Акцент3 2" xfId="170"/>
    <cellStyle name="40% — акцент3 2" xfId="71"/>
    <cellStyle name="40% - Акцент3 3" xfId="215"/>
    <cellStyle name="40% — акцент3 3" xfId="391"/>
    <cellStyle name="40% - Акцент3 4" xfId="267"/>
    <cellStyle name="40% — акцент3 4" xfId="406"/>
    <cellStyle name="40% - Акцент3 5" xfId="322"/>
    <cellStyle name="40% - Акцент4 2" xfId="171"/>
    <cellStyle name="40% — акцент4 2" xfId="72"/>
    <cellStyle name="40% - Акцент4 3" xfId="216"/>
    <cellStyle name="40% — акцент4 3" xfId="392"/>
    <cellStyle name="40% - Акцент4 4" xfId="268"/>
    <cellStyle name="40% — акцент4 4" xfId="403"/>
    <cellStyle name="40% - Акцент4 5" xfId="323"/>
    <cellStyle name="40% - Акцент5 2" xfId="172"/>
    <cellStyle name="40% — акцент5 2" xfId="73"/>
    <cellStyle name="40% - Акцент5 3" xfId="217"/>
    <cellStyle name="40% — акцент5 3" xfId="393"/>
    <cellStyle name="40% - Акцент5 4" xfId="269"/>
    <cellStyle name="40% — акцент5 4" xfId="401"/>
    <cellStyle name="40% - Акцент5 5" xfId="324"/>
    <cellStyle name="40% - Акцент6 2" xfId="173"/>
    <cellStyle name="40% — акцент6 2" xfId="74"/>
    <cellStyle name="40% - Акцент6 3" xfId="218"/>
    <cellStyle name="40% — акцент6 3" xfId="394"/>
    <cellStyle name="40% - Акцент6 4" xfId="270"/>
    <cellStyle name="40% — акцент6 4" xfId="418"/>
    <cellStyle name="40% - Акцент6 5" xfId="325"/>
    <cellStyle name="60% - Accent1" xfId="75"/>
    <cellStyle name="60% - Accent2" xfId="76"/>
    <cellStyle name="60% - Accent3" xfId="77"/>
    <cellStyle name="60% - Accent4" xfId="78"/>
    <cellStyle name="60% - Accent5" xfId="79"/>
    <cellStyle name="60% - Accent6" xfId="80"/>
    <cellStyle name="60% - Акцент1 2" xfId="174"/>
    <cellStyle name="60% — акцент1 2" xfId="81"/>
    <cellStyle name="60% - Акцент1 3" xfId="219"/>
    <cellStyle name="60% — акцент1 3" xfId="395"/>
    <cellStyle name="60% - Акцент1 4" xfId="271"/>
    <cellStyle name="60% — акцент1 4" xfId="413"/>
    <cellStyle name="60% - Акцент1 5" xfId="326"/>
    <cellStyle name="60% - Акцент2 2" xfId="175"/>
    <cellStyle name="60% — акцент2 2" xfId="82"/>
    <cellStyle name="60% - Акцент2 3" xfId="220"/>
    <cellStyle name="60% — акцент2 3" xfId="396"/>
    <cellStyle name="60% - Акцент2 4" xfId="272"/>
    <cellStyle name="60% — акцент2 4" xfId="409"/>
    <cellStyle name="60% - Акцент2 5" xfId="327"/>
    <cellStyle name="60% - Акцент3 2" xfId="176"/>
    <cellStyle name="60% — акцент3 2" xfId="83"/>
    <cellStyle name="60% - Акцент3 3" xfId="221"/>
    <cellStyle name="60% — акцент3 3" xfId="397"/>
    <cellStyle name="60% - Акцент3 4" xfId="273"/>
    <cellStyle name="60% — акцент3 4" xfId="416"/>
    <cellStyle name="60% - Акцент3 5" xfId="328"/>
    <cellStyle name="60% - Акцент4 2" xfId="177"/>
    <cellStyle name="60% — акцент4 2" xfId="84"/>
    <cellStyle name="60% - Акцент4 3" xfId="222"/>
    <cellStyle name="60% — акцент4 3" xfId="398"/>
    <cellStyle name="60% - Акцент4 4" xfId="274"/>
    <cellStyle name="60% — акцент4 4" xfId="417"/>
    <cellStyle name="60% - Акцент4 5" xfId="329"/>
    <cellStyle name="60% - Акцент5 2" xfId="178"/>
    <cellStyle name="60% — акцент5 2" xfId="85"/>
    <cellStyle name="60% - Акцент5 3" xfId="223"/>
    <cellStyle name="60% — акцент5 3" xfId="399"/>
    <cellStyle name="60% - Акцент5 4" xfId="275"/>
    <cellStyle name="60% — акцент5 4" xfId="412"/>
    <cellStyle name="60% - Акцент5 5" xfId="330"/>
    <cellStyle name="60% - Акцент6 2" xfId="179"/>
    <cellStyle name="60% — акцент6 2" xfId="86"/>
    <cellStyle name="60% - Акцент6 3" xfId="224"/>
    <cellStyle name="60% — акцент6 3" xfId="400"/>
    <cellStyle name="60% - Акцент6 4" xfId="276"/>
    <cellStyle name="60% — акцент6 4" xfId="408"/>
    <cellStyle name="60% - Акцент6 5" xfId="331"/>
    <cellStyle name="Accent1" xfId="87"/>
    <cellStyle name="Accent2" xfId="88"/>
    <cellStyle name="Accent3" xfId="89"/>
    <cellStyle name="Accent4" xfId="90"/>
    <cellStyle name="Accent5" xfId="91"/>
    <cellStyle name="Accent6" xfId="92"/>
    <cellStyle name="Aeia?nnueea" xfId="93"/>
    <cellStyle name="Ãèïåðññûëêà" xfId="94"/>
    <cellStyle name="Bad" xfId="95"/>
    <cellStyle name="Calculation" xfId="96"/>
    <cellStyle name="Check Cell" xfId="97"/>
    <cellStyle name="Comma [0]" xfId="98"/>
    <cellStyle name="Comma [0]䧟Лист3" xfId="99"/>
    <cellStyle name="Currency [0]" xfId="100"/>
    <cellStyle name="Date" xfId="101"/>
    <cellStyle name="Explanatory Text" xfId="102"/>
    <cellStyle name="Fixed" xfId="103"/>
    <cellStyle name="Good" xfId="104"/>
    <cellStyle name="Heading 1" xfId="105"/>
    <cellStyle name="Heading 2" xfId="106"/>
    <cellStyle name="Heading 3" xfId="107"/>
    <cellStyle name="Heading 4" xfId="108"/>
    <cellStyle name="Heading1" xfId="109"/>
    <cellStyle name="Heading2" xfId="110"/>
    <cellStyle name="Iau?iue_Eeno1" xfId="111"/>
    <cellStyle name="Îáû÷íûé_Tranche" xfId="112"/>
    <cellStyle name="Input" xfId="113"/>
    <cellStyle name="Ioe?uaaaoayny aeia?nnueea" xfId="114"/>
    <cellStyle name="Îòêðûâàâøàÿñÿ ãèïåðññûëêà" xfId="115"/>
    <cellStyle name="Linked Cell" xfId="116"/>
    <cellStyle name="Neutral" xfId="117"/>
    <cellStyle name="Normal 2" xfId="382"/>
    <cellStyle name="Normal_SEI(feb17)" xfId="465"/>
    <cellStyle name="Normal_sum" xfId="463"/>
    <cellStyle name="normální_Graf III.3_ZOI_IV_2008_III_2" xfId="30"/>
    <cellStyle name="normální_Graf III.4 " xfId="32"/>
    <cellStyle name="normální_ZOI_II_2010_III_2" xfId="33"/>
    <cellStyle name="Note" xfId="118"/>
    <cellStyle name="Ôèíàíñîâûé_Tranche" xfId="119"/>
    <cellStyle name="Output" xfId="120"/>
    <cellStyle name="S0" xfId="121"/>
    <cellStyle name="S1" xfId="122"/>
    <cellStyle name="S2" xfId="123"/>
    <cellStyle name="S4" xfId="124"/>
    <cellStyle name="S5" xfId="125"/>
    <cellStyle name="S6" xfId="126"/>
    <cellStyle name="Title" xfId="127"/>
    <cellStyle name="Total" xfId="128"/>
    <cellStyle name="Warning Text" xfId="129"/>
    <cellStyle name="Акцент1 2" xfId="180"/>
    <cellStyle name="Акцент1 3" xfId="225"/>
    <cellStyle name="Акцент1 4" xfId="277"/>
    <cellStyle name="Акцент1 5" xfId="332"/>
    <cellStyle name="Акцент1 6" xfId="130"/>
    <cellStyle name="Акцент2 2" xfId="181"/>
    <cellStyle name="Акцент2 3" xfId="226"/>
    <cellStyle name="Акцент2 4" xfId="278"/>
    <cellStyle name="Акцент2 5" xfId="333"/>
    <cellStyle name="Акцент2 6" xfId="131"/>
    <cellStyle name="Акцент3 2" xfId="182"/>
    <cellStyle name="Акцент3 3" xfId="227"/>
    <cellStyle name="Акцент3 4" xfId="279"/>
    <cellStyle name="Акцент3 5" xfId="334"/>
    <cellStyle name="Акцент3 6" xfId="132"/>
    <cellStyle name="Акцент4 2" xfId="183"/>
    <cellStyle name="Акцент4 3" xfId="228"/>
    <cellStyle name="Акцент4 4" xfId="280"/>
    <cellStyle name="Акцент4 5" xfId="335"/>
    <cellStyle name="Акцент4 6" xfId="133"/>
    <cellStyle name="Акцент5 2" xfId="184"/>
    <cellStyle name="Акцент5 3" xfId="229"/>
    <cellStyle name="Акцент5 4" xfId="281"/>
    <cellStyle name="Акцент5 5" xfId="336"/>
    <cellStyle name="Акцент5 6" xfId="134"/>
    <cellStyle name="Акцент6 2" xfId="185"/>
    <cellStyle name="Акцент6 3" xfId="230"/>
    <cellStyle name="Акцент6 4" xfId="282"/>
    <cellStyle name="Акцент6 5" xfId="337"/>
    <cellStyle name="Акцент6 6" xfId="135"/>
    <cellStyle name="Ввод  2" xfId="186"/>
    <cellStyle name="Ввод  3" xfId="231"/>
    <cellStyle name="Ввод  4" xfId="283"/>
    <cellStyle name="Ввод  5" xfId="338"/>
    <cellStyle name="Ввод  6" xfId="136"/>
    <cellStyle name="Вывод 2" xfId="187"/>
    <cellStyle name="Вывод 3" xfId="232"/>
    <cellStyle name="Вывод 4" xfId="284"/>
    <cellStyle name="Вывод 5" xfId="339"/>
    <cellStyle name="Вывод 6" xfId="137"/>
    <cellStyle name="Вычисление 2" xfId="188"/>
    <cellStyle name="Вычисление 3" xfId="233"/>
    <cellStyle name="Вычисление 4" xfId="285"/>
    <cellStyle name="Вычисление 5" xfId="340"/>
    <cellStyle name="Вычисление 6" xfId="138"/>
    <cellStyle name="Гіперпосилання" xfId="5" builtinId="8"/>
    <cellStyle name="Гіперпосилання 2" xfId="39"/>
    <cellStyle name="Гіперпосилання 2 2" xfId="45"/>
    <cellStyle name="Денджный_CPI (2)" xfId="139"/>
    <cellStyle name="Заголовки до таблиць в бюлетень" xfId="140"/>
    <cellStyle name="Заголовок 1 2" xfId="189"/>
    <cellStyle name="Заголовок 1 3" xfId="234"/>
    <cellStyle name="Заголовок 1 4" xfId="286"/>
    <cellStyle name="Заголовок 1 5" xfId="341"/>
    <cellStyle name="Заголовок 1 6" xfId="141"/>
    <cellStyle name="Заголовок 2 2" xfId="190"/>
    <cellStyle name="Заголовок 2 3" xfId="235"/>
    <cellStyle name="Заголовок 2 4" xfId="287"/>
    <cellStyle name="Заголовок 2 5" xfId="342"/>
    <cellStyle name="Заголовок 2 6" xfId="142"/>
    <cellStyle name="Заголовок 3 2" xfId="191"/>
    <cellStyle name="Заголовок 3 3" xfId="236"/>
    <cellStyle name="Заголовок 3 4" xfId="288"/>
    <cellStyle name="Заголовок 3 5" xfId="343"/>
    <cellStyle name="Заголовок 3 6" xfId="143"/>
    <cellStyle name="Заголовок 4 2" xfId="192"/>
    <cellStyle name="Заголовок 4 3" xfId="237"/>
    <cellStyle name="Заголовок 4 4" xfId="289"/>
    <cellStyle name="Заголовок 4 5" xfId="344"/>
    <cellStyle name="Заголовок 4 6" xfId="144"/>
    <cellStyle name="Звичайний" xfId="0" builtinId="0"/>
    <cellStyle name="Звичайний 10" xfId="29"/>
    <cellStyle name="Звичайний 10 2" xfId="429"/>
    <cellStyle name="Звичайний 10 2 2" xfId="452"/>
    <cellStyle name="Звичайний 10 2 2 2" xfId="458"/>
    <cellStyle name="Звичайний 11" xfId="34"/>
    <cellStyle name="Звичайний 11 2" xfId="37"/>
    <cellStyle name="Звичайний 11 2 2" xfId="425"/>
    <cellStyle name="Звичайний 11 2 3" xfId="435"/>
    <cellStyle name="Звичайний 11 2 3 2" xfId="448"/>
    <cellStyle name="Звичайний 11 2 4" xfId="460"/>
    <cellStyle name="Звичайний 12" xfId="36"/>
    <cellStyle name="Звичайний 13" xfId="38"/>
    <cellStyle name="Звичайний 13 2" xfId="423"/>
    <cellStyle name="Звичайний 14" xfId="40"/>
    <cellStyle name="Звичайний 14 2" xfId="42"/>
    <cellStyle name="Звичайний 14 3" xfId="459"/>
    <cellStyle name="Звичайний 15" xfId="48"/>
    <cellStyle name="Звичайний 16" xfId="49"/>
    <cellStyle name="Звичайний 16 2" xfId="441"/>
    <cellStyle name="Звичайний 17" xfId="433"/>
    <cellStyle name="Звичайний 18" xfId="434"/>
    <cellStyle name="Звичайний 19" xfId="437"/>
    <cellStyle name="Звичайний 19 2" xfId="449"/>
    <cellStyle name="Звичайний 2" xfId="2"/>
    <cellStyle name="Звичайний 2 2" xfId="7"/>
    <cellStyle name="Звичайний 2 2 2" xfId="43"/>
    <cellStyle name="Звичайний 2 3" xfId="426"/>
    <cellStyle name="Звичайний 2 4" xfId="455"/>
    <cellStyle name="Звичайний 20" xfId="438"/>
    <cellStyle name="Звичайний 21" xfId="439"/>
    <cellStyle name="Звичайний 21 2" xfId="445"/>
    <cellStyle name="Звичайний 22" xfId="442"/>
    <cellStyle name="Звичайний 23" xfId="443"/>
    <cellStyle name="Звичайний 24" xfId="450"/>
    <cellStyle name="Звичайний 25" xfId="454"/>
    <cellStyle name="Звичайний 26" xfId="464"/>
    <cellStyle name="Звичайний 3" xfId="1"/>
    <cellStyle name="Звичайний 3 2" xfId="6"/>
    <cellStyle name="Звичайний 3 2 2" xfId="422"/>
    <cellStyle name="Звичайний 3 3" xfId="430"/>
    <cellStyle name="Звичайний 3 4" xfId="432"/>
    <cellStyle name="Звичайний 4" xfId="3"/>
    <cellStyle name="Звичайний 5" xfId="8"/>
    <cellStyle name="Звичайний 5 2" xfId="424"/>
    <cellStyle name="Звичайний 5 2 2" xfId="447"/>
    <cellStyle name="Звичайний 6" xfId="15"/>
    <cellStyle name="Звичайний 7" xfId="24"/>
    <cellStyle name="Звичайний 8" xfId="25"/>
    <cellStyle name="Звичайний 9" xfId="27"/>
    <cellStyle name="Итог 2" xfId="193"/>
    <cellStyle name="Итог 3" xfId="238"/>
    <cellStyle name="Итог 4" xfId="290"/>
    <cellStyle name="Итог 5" xfId="345"/>
    <cellStyle name="Итог 6" xfId="145"/>
    <cellStyle name="Контрольная ячейка 2" xfId="194"/>
    <cellStyle name="Контрольная ячейка 3" xfId="239"/>
    <cellStyle name="Контрольная ячейка 4" xfId="291"/>
    <cellStyle name="Контрольная ячейка 5" xfId="346"/>
    <cellStyle name="Контрольная ячейка 6" xfId="146"/>
    <cellStyle name="Название 2" xfId="195"/>
    <cellStyle name="Название 3" xfId="240"/>
    <cellStyle name="Название 4" xfId="292"/>
    <cellStyle name="Название 5" xfId="347"/>
    <cellStyle name="Название 6" xfId="147"/>
    <cellStyle name="Нейтральный 2" xfId="196"/>
    <cellStyle name="Нейтральный 3" xfId="241"/>
    <cellStyle name="Нейтральный 4" xfId="293"/>
    <cellStyle name="Нейтральный 5" xfId="348"/>
    <cellStyle name="Нейтральный 6" xfId="148"/>
    <cellStyle name="Обычный 10" xfId="255"/>
    <cellStyle name="Обычный 11" xfId="258"/>
    <cellStyle name="Обычный 12" xfId="257"/>
    <cellStyle name="Обычный 12 2" xfId="366"/>
    <cellStyle name="Обычный 13" xfId="21"/>
    <cellStyle name="Обычный 13 2" xfId="377"/>
    <cellStyle name="Обычный 13 3" xfId="44"/>
    <cellStyle name="Обычный 13 4" xfId="311"/>
    <cellStyle name="Обычный 14" xfId="313"/>
    <cellStyle name="Обычный 15" xfId="312"/>
    <cellStyle name="Обычный 16" xfId="378"/>
    <cellStyle name="Обычный 17" xfId="379"/>
    <cellStyle name="Обычный 17 2 2" xfId="12"/>
    <cellStyle name="Обычный 18" xfId="380"/>
    <cellStyle name="Обычный 19" xfId="381"/>
    <cellStyle name="Обычный 2" xfId="9"/>
    <cellStyle name="Обычный 2 10" xfId="419"/>
    <cellStyle name="Обычный 2 2" xfId="14"/>
    <cellStyle name="Обычный 2 2 2" xfId="251"/>
    <cellStyle name="Обычный 2 2 2 2" xfId="307"/>
    <cellStyle name="Обычный 2 2 2 2 2" xfId="373"/>
    <cellStyle name="Обычный 2 2 2 3" xfId="362"/>
    <cellStyle name="Обычный 2 2 3" xfId="303"/>
    <cellStyle name="Обычный 2 2 3 2" xfId="369"/>
    <cellStyle name="Обычный 2 2 4" xfId="358"/>
    <cellStyle name="Обычный 2 2 5" xfId="204"/>
    <cellStyle name="Обычный 2 3" xfId="31"/>
    <cellStyle name="Обычный 2 3 2" xfId="305"/>
    <cellStyle name="Обычный 2 3 2 2" xfId="371"/>
    <cellStyle name="Обычный 2 3 3" xfId="360"/>
    <cellStyle name="Обычный 2 3 4" xfId="249"/>
    <cellStyle name="Обычный 2 4" xfId="35"/>
    <cellStyle name="Обычный 2 4 2" xfId="367"/>
    <cellStyle name="Обычный 2 4 3" xfId="301"/>
    <cellStyle name="Обычный 2 5" xfId="356"/>
    <cellStyle name="Обычный 2 6" xfId="160"/>
    <cellStyle name="Обычный 2 8" xfId="26"/>
    <cellStyle name="Обычный 2 8 2" xfId="28"/>
    <cellStyle name="Обычный 2 8 2 2" xfId="428"/>
    <cellStyle name="Обычный 2 8 2 2 2" xfId="451"/>
    <cellStyle name="Обычный 2 8 2 2 2 2" xfId="457"/>
    <cellStyle name="Обычный 2 8 3" xfId="431"/>
    <cellStyle name="Обычный 2 8 3 2" xfId="453"/>
    <cellStyle name="Обычный 23" xfId="436"/>
    <cellStyle name="Обычный 23 3" xfId="4"/>
    <cellStyle name="Обычный 23 3 2" xfId="11"/>
    <cellStyle name="Обычный 23 3 2 2" xfId="421"/>
    <cellStyle name="Обычный 23 3 2 2 2" xfId="446"/>
    <cellStyle name="Обычный 23 3 2 3" xfId="456"/>
    <cellStyle name="Обычный 23 3 3" xfId="41"/>
    <cellStyle name="Обычный 3" xfId="19"/>
    <cellStyle name="Обычный 4" xfId="10"/>
    <cellStyle name="Обычный 4 2" xfId="20"/>
    <cellStyle name="Обычный 4 2 2" xfId="306"/>
    <cellStyle name="Обычный 4 2 2 2" xfId="372"/>
    <cellStyle name="Обычный 4 2 3" xfId="361"/>
    <cellStyle name="Обычный 4 2 4" xfId="250"/>
    <cellStyle name="Обычный 4 3" xfId="302"/>
    <cellStyle name="Обычный 4 3 2" xfId="368"/>
    <cellStyle name="Обычный 4 4" xfId="357"/>
    <cellStyle name="Обычный 4 5" xfId="161"/>
    <cellStyle name="Обычный 4 6" xfId="444"/>
    <cellStyle name="Обычный 5" xfId="205"/>
    <cellStyle name="Обычный 5 2" xfId="304"/>
    <cellStyle name="Обычный 5 2 2" xfId="370"/>
    <cellStyle name="Обычный 5 3" xfId="359"/>
    <cellStyle name="Обычный 55" xfId="420"/>
    <cellStyle name="Обычный 57" xfId="16"/>
    <cellStyle name="Обычный 57 2" xfId="427"/>
    <cellStyle name="Обычный 57 3" xfId="18"/>
    <cellStyle name="Обычный 58" xfId="23"/>
    <cellStyle name="Обычный 58 2" xfId="47"/>
    <cellStyle name="Обычный 58 2 2" xfId="440"/>
    <cellStyle name="Обычный 6" xfId="206"/>
    <cellStyle name="Обычный 7" xfId="252"/>
    <cellStyle name="Обычный 7 2" xfId="308"/>
    <cellStyle name="Обычный 7 2 2" xfId="374"/>
    <cellStyle name="Обычный 7 3" xfId="363"/>
    <cellStyle name="Обычный 8" xfId="253"/>
    <cellStyle name="Обычный 8 2" xfId="309"/>
    <cellStyle name="Обычный 8 2 2" xfId="375"/>
    <cellStyle name="Обычный 8 3" xfId="364"/>
    <cellStyle name="Обычный 9" xfId="254"/>
    <cellStyle name="Обычный 9 2" xfId="310"/>
    <cellStyle name="Обычный 9 2 2" xfId="376"/>
    <cellStyle name="Обычный 9 3" xfId="365"/>
    <cellStyle name="Обычный_Forec table IMF style 39" xfId="462"/>
    <cellStyle name="Обычный_GDP_forecast" xfId="461"/>
    <cellStyle name="Обычный_ПБсічень09" xfId="22"/>
    <cellStyle name="Плохой 2" xfId="197"/>
    <cellStyle name="Плохой 3" xfId="242"/>
    <cellStyle name="Плохой 4" xfId="294"/>
    <cellStyle name="Плохой 5" xfId="349"/>
    <cellStyle name="Плохой 6" xfId="149"/>
    <cellStyle name="Пояснение 2" xfId="198"/>
    <cellStyle name="Пояснение 3" xfId="243"/>
    <cellStyle name="Пояснение 4" xfId="295"/>
    <cellStyle name="Пояснение 5" xfId="350"/>
    <cellStyle name="Пояснение 6" xfId="150"/>
    <cellStyle name="Примечание 2" xfId="199"/>
    <cellStyle name="Примечание 3" xfId="244"/>
    <cellStyle name="Примечание 4" xfId="296"/>
    <cellStyle name="Примечание 5" xfId="351"/>
    <cellStyle name="Примечание 6" xfId="151"/>
    <cellStyle name="Процентный 2" xfId="200"/>
    <cellStyle name="Процентный 3" xfId="245"/>
    <cellStyle name="Процентный 4" xfId="256"/>
    <cellStyle name="Процентный 5" xfId="297"/>
    <cellStyle name="Процентный 6" xfId="352"/>
    <cellStyle name="Процентный 7" xfId="152"/>
    <cellStyle name="Связанная ячейка 2" xfId="201"/>
    <cellStyle name="Связанная ячейка 3" xfId="246"/>
    <cellStyle name="Связанная ячейка 4" xfId="298"/>
    <cellStyle name="Связанная ячейка 5" xfId="353"/>
    <cellStyle name="Связанная ячейка 6" xfId="153"/>
    <cellStyle name="Текст предупреждения 2" xfId="202"/>
    <cellStyle name="Текст предупреждения 3" xfId="247"/>
    <cellStyle name="Текст предупреждения 4" xfId="299"/>
    <cellStyle name="Текст предупреждения 5" xfId="354"/>
    <cellStyle name="Текст предупреждения 6" xfId="154"/>
    <cellStyle name="Тысячи [0]_1995-нові" xfId="155"/>
    <cellStyle name="Тысячи_1995-нові" xfId="156"/>
    <cellStyle name="Финансовый 3" xfId="17"/>
    <cellStyle name="Фінансовий 2" xfId="13"/>
    <cellStyle name="Фінансовий 3" xfId="46"/>
    <cellStyle name="Фᦸнансовый" xfId="157"/>
    <cellStyle name="Хороший 2" xfId="203"/>
    <cellStyle name="Хороший 3" xfId="248"/>
    <cellStyle name="Хороший 4" xfId="300"/>
    <cellStyle name="Хороший 5" xfId="355"/>
    <cellStyle name="Хороший 6" xfId="158"/>
    <cellStyle name="Шапка" xfId="159"/>
  </cellStyles>
  <dxfs count="0"/>
  <tableStyles count="0" defaultTableStyle="TableStyleMedium2" defaultPivotStyle="PivotStyleLight16"/>
  <colors>
    <mruColors>
      <color rgb="FFED7D31"/>
      <color rgb="FF7D0532"/>
      <color rgb="FFFB9BC0"/>
      <color rgb="FF8C969B"/>
      <color rgb="FF057D46"/>
      <color rgb="FFC00000"/>
      <color rgb="FFFFD347"/>
      <color rgb="FF005591"/>
      <color rgb="FF46AFE6"/>
      <color rgb="FF50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1.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2.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0.xml.rels><?xml version="1.0" encoding="UTF-8" standalone="yes"?>
<Relationships xmlns="http://schemas.openxmlformats.org/package/2006/relationships"><Relationship Id="rId2" Type="http://schemas.openxmlformats.org/officeDocument/2006/relationships/chartUserShapes" Target="../drawings/drawing124.xml"/><Relationship Id="rId1" Type="http://schemas.openxmlformats.org/officeDocument/2006/relationships/image" Target="../media/image1.png"/></Relationships>
</file>

<file path=xl/charts/_rels/chart101.xml.rels><?xml version="1.0" encoding="UTF-8" standalone="yes"?>
<Relationships xmlns="http://schemas.openxmlformats.org/package/2006/relationships"><Relationship Id="rId1" Type="http://schemas.openxmlformats.org/officeDocument/2006/relationships/image" Target="../media/image28.jpg"/></Relationships>
</file>

<file path=xl/charts/_rels/chart102.xml.rels><?xml version="1.0" encoding="UTF-8" standalone="yes"?>
<Relationships xmlns="http://schemas.openxmlformats.org/package/2006/relationships"><Relationship Id="rId1" Type="http://schemas.openxmlformats.org/officeDocument/2006/relationships/image" Target="../media/image28.jpg"/></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openxmlformats.org/officeDocument/2006/relationships/image" Target="../media/image1.png"/><Relationship Id="rId1" Type="http://schemas.openxmlformats.org/officeDocument/2006/relationships/themeOverride" Target="../theme/themeOverride24.xml"/></Relationships>
</file>

<file path=xl/charts/_rels/chart105.xml.rels><?xml version="1.0" encoding="UTF-8" standalone="yes"?>
<Relationships xmlns="http://schemas.openxmlformats.org/package/2006/relationships"><Relationship Id="rId2" Type="http://schemas.openxmlformats.org/officeDocument/2006/relationships/chartUserShapes" Target="../drawings/drawing131.xml"/><Relationship Id="rId1" Type="http://schemas.openxmlformats.org/officeDocument/2006/relationships/image" Target="../media/image1.png"/></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6.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themeOverride" Target="../theme/themeOverride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themeOverride" Target="../theme/themeOverride4.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7.xml.rels><?xml version="1.0" encoding="UTF-8" standalone="yes"?>
<Relationships xmlns="http://schemas.openxmlformats.org/package/2006/relationships"><Relationship Id="rId1" Type="http://schemas.openxmlformats.org/officeDocument/2006/relationships/image" Target="../media/image1.png"/></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1.xml"/><Relationship Id="rId1" Type="http://schemas.microsoft.com/office/2011/relationships/chartStyle" Target="style1.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8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8.xml"/></Relationships>
</file>

<file path=xl/charts/_rels/chart8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9.xml"/></Relationships>
</file>

<file path=xl/charts/_rels/chart8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0.xml"/></Relationships>
</file>

<file path=xl/charts/_rels/chart8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1.xml"/></Relationships>
</file>

<file path=xl/charts/_rels/chart8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2.xml"/></Relationships>
</file>

<file path=xl/charts/_rels/chart8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3.xml"/></Relationships>
</file>

<file path=xl/charts/_rels/chart87.xml.rels><?xml version="1.0" encoding="UTF-8" standalone="yes"?>
<Relationships xmlns="http://schemas.openxmlformats.org/package/2006/relationships"><Relationship Id="rId1" Type="http://schemas.openxmlformats.org/officeDocument/2006/relationships/image" Target="../media/image1.png"/></Relationships>
</file>

<file path=xl/charts/_rels/chart88.xml.rels><?xml version="1.0" encoding="UTF-8" standalone="yes"?>
<Relationships xmlns="http://schemas.openxmlformats.org/package/2006/relationships"><Relationship Id="rId1" Type="http://schemas.openxmlformats.org/officeDocument/2006/relationships/image" Target="../media/image1.png"/></Relationships>
</file>

<file path=xl/charts/_rels/chart89.xml.rels><?xml version="1.0" encoding="UTF-8" standalone="yes"?>
<Relationships xmlns="http://schemas.openxmlformats.org/package/2006/relationships"><Relationship Id="rId1" Type="http://schemas.openxmlformats.org/officeDocument/2006/relationships/image" Target="../media/image1.png"/></Relationships>
</file>

<file path=xl/charts/_rels/chart90.xml.rels><?xml version="1.0" encoding="UTF-8" standalone="yes"?>
<Relationships xmlns="http://schemas.openxmlformats.org/package/2006/relationships"><Relationship Id="rId1" Type="http://schemas.openxmlformats.org/officeDocument/2006/relationships/image" Target="../media/image1.png"/></Relationships>
</file>

<file path=xl/charts/_rels/chart91.xml.rels><?xml version="1.0" encoding="UTF-8" standalone="yes"?>
<Relationships xmlns="http://schemas.openxmlformats.org/package/2006/relationships"><Relationship Id="rId1" Type="http://schemas.openxmlformats.org/officeDocument/2006/relationships/image" Target="../media/image1.png"/></Relationships>
</file>

<file path=xl/charts/_rels/chart92.xml.rels><?xml version="1.0" encoding="UTF-8" standalone="yes"?>
<Relationships xmlns="http://schemas.openxmlformats.org/package/2006/relationships"><Relationship Id="rId1" Type="http://schemas.openxmlformats.org/officeDocument/2006/relationships/image" Target="../media/image1.png"/></Relationships>
</file>

<file path=xl/charts/_rels/chart93.xml.rels><?xml version="1.0" encoding="UTF-8" standalone="yes"?>
<Relationships xmlns="http://schemas.openxmlformats.org/package/2006/relationships"><Relationship Id="rId2" Type="http://schemas.openxmlformats.org/officeDocument/2006/relationships/chartUserShapes" Target="../drawings/drawing115.xml"/><Relationship Id="rId1" Type="http://schemas.openxmlformats.org/officeDocument/2006/relationships/image" Target="../media/image1.png"/></Relationships>
</file>

<file path=xl/charts/_rels/chart94.xml.rels><?xml version="1.0" encoding="UTF-8" standalone="yes"?>
<Relationships xmlns="http://schemas.openxmlformats.org/package/2006/relationships"><Relationship Id="rId1" Type="http://schemas.openxmlformats.org/officeDocument/2006/relationships/image" Target="../media/image1.png"/></Relationships>
</file>

<file path=xl/charts/_rels/chart95.xml.rels><?xml version="1.0" encoding="UTF-8" standalone="yes"?>
<Relationships xmlns="http://schemas.openxmlformats.org/package/2006/relationships"><Relationship Id="rId1" Type="http://schemas.openxmlformats.org/officeDocument/2006/relationships/image" Target="../media/image1.png"/></Relationships>
</file>

<file path=xl/charts/_rels/chart96.xml.rels><?xml version="1.0" encoding="UTF-8" standalone="yes"?>
<Relationships xmlns="http://schemas.openxmlformats.org/package/2006/relationships"><Relationship Id="rId2" Type="http://schemas.openxmlformats.org/officeDocument/2006/relationships/chartUserShapes" Target="../drawings/drawing119.xml"/><Relationship Id="rId1" Type="http://schemas.openxmlformats.org/officeDocument/2006/relationships/image" Target="../media/image1.png"/></Relationships>
</file>

<file path=xl/charts/_rels/chart97.xml.rels><?xml version="1.0" encoding="UTF-8" standalone="yes"?>
<Relationships xmlns="http://schemas.openxmlformats.org/package/2006/relationships"><Relationship Id="rId1" Type="http://schemas.openxmlformats.org/officeDocument/2006/relationships/image" Target="../media/image1.png"/></Relationships>
</file>

<file path=xl/charts/_rels/chart98.xml.rels><?xml version="1.0" encoding="UTF-8" standalone="yes"?>
<Relationships xmlns="http://schemas.openxmlformats.org/package/2006/relationships"><Relationship Id="rId1" Type="http://schemas.openxmlformats.org/officeDocument/2006/relationships/image" Target="../media/image1.png"/></Relationships>
</file>

<file path=xl/charts/_rels/chart99.xml.rels><?xml version="1.0" encoding="UTF-8" standalone="yes"?>
<Relationships xmlns="http://schemas.openxmlformats.org/package/2006/relationships"><Relationship Id="rId1" Type="http://schemas.openxmlformats.org/officeDocument/2006/relationships/image" Target="../media/image1.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63E-2"/>
          <c:y val="3.003747272554786E-2"/>
          <c:w val="0.91924238683127568"/>
          <c:h val="0.67110473389621483"/>
        </c:manualLayout>
      </c:layout>
      <c:areaChart>
        <c:grouping val="stacked"/>
        <c:varyColors val="0"/>
        <c:ser>
          <c:idx val="2"/>
          <c:order val="1"/>
          <c:tx>
            <c:strRef>
              <c:f>'0'!$E$1</c:f>
              <c:strCache>
                <c:ptCount val="1"/>
                <c:pt idx="0">
                  <c:v>Цільовий діапазон</c:v>
                </c:pt>
              </c:strCache>
            </c:strRef>
          </c:tx>
          <c:spPr>
            <a:noFill/>
            <a:ln>
              <a:noFill/>
            </a:ln>
            <a:effectLst/>
            <a:extLst>
              <a:ext uri="{91240B29-F687-4F45-9708-019B960494DF}">
                <a14:hiddenLine xmlns:a14="http://schemas.microsoft.com/office/drawing/2010/main">
                  <a:noFill/>
                </a14:hiddenLine>
              </a:ext>
            </a:extLst>
          </c:spPr>
          <c:cat>
            <c:strRef>
              <c:f>'0'!$B$4:$B$66</c:f>
              <c:strCache>
                <c:ptCount val="61"/>
                <c:pt idx="0">
                  <c:v>IV.16</c:v>
                </c:pt>
                <c:pt idx="3">
                  <c:v>I.17</c:v>
                </c:pt>
                <c:pt idx="6">
                  <c:v>II.17</c:v>
                </c:pt>
                <c:pt idx="9">
                  <c:v>III.17</c:v>
                </c:pt>
                <c:pt idx="12">
                  <c:v>IV.17</c:v>
                </c:pt>
                <c:pt idx="15">
                  <c:v>I.18</c:v>
                </c:pt>
                <c:pt idx="18">
                  <c:v>II.18</c:v>
                </c:pt>
                <c:pt idx="21">
                  <c:v>III.18</c:v>
                </c:pt>
                <c:pt idx="24">
                  <c:v>IV.18</c:v>
                </c:pt>
                <c:pt idx="27">
                  <c:v>I.19</c:v>
                </c:pt>
                <c:pt idx="30">
                  <c:v>II.19</c:v>
                </c:pt>
                <c:pt idx="33">
                  <c:v>III.19</c:v>
                </c:pt>
                <c:pt idx="36">
                  <c:v>IV.19</c:v>
                </c:pt>
                <c:pt idx="39">
                  <c:v>I.20</c:v>
                </c:pt>
                <c:pt idx="42">
                  <c:v>II.20</c:v>
                </c:pt>
                <c:pt idx="45">
                  <c:v>III.20</c:v>
                </c:pt>
                <c:pt idx="48">
                  <c:v>IV.20</c:v>
                </c:pt>
                <c:pt idx="51">
                  <c:v>I.21</c:v>
                </c:pt>
                <c:pt idx="54">
                  <c:v>II.21</c:v>
                </c:pt>
                <c:pt idx="57">
                  <c:v>III.21</c:v>
                </c:pt>
                <c:pt idx="60">
                  <c:v>IV.21</c:v>
                </c:pt>
              </c:strCache>
            </c:strRef>
          </c:cat>
          <c:val>
            <c:numRef>
              <c:f>'0'!$E$4:$E$66</c:f>
              <c:numCache>
                <c:formatCode>General</c:formatCode>
                <c:ptCount val="63"/>
                <c:pt idx="0">
                  <c:v>9</c:v>
                </c:pt>
                <c:pt idx="1">
                  <c:v>9</c:v>
                </c:pt>
                <c:pt idx="2">
                  <c:v>9</c:v>
                </c:pt>
                <c:pt idx="3">
                  <c:v>9</c:v>
                </c:pt>
                <c:pt idx="4">
                  <c:v>9</c:v>
                </c:pt>
                <c:pt idx="5">
                  <c:v>9</c:v>
                </c:pt>
                <c:pt idx="6">
                  <c:v>9</c:v>
                </c:pt>
                <c:pt idx="7">
                  <c:v>9</c:v>
                </c:pt>
                <c:pt idx="8">
                  <c:v>9</c:v>
                </c:pt>
                <c:pt idx="9">
                  <c:v>7</c:v>
                </c:pt>
                <c:pt idx="10">
                  <c:v>7</c:v>
                </c:pt>
                <c:pt idx="11">
                  <c:v>7</c:v>
                </c:pt>
                <c:pt idx="12">
                  <c:v>6</c:v>
                </c:pt>
                <c:pt idx="13">
                  <c:v>6</c:v>
                </c:pt>
                <c:pt idx="14">
                  <c:v>6</c:v>
                </c:pt>
                <c:pt idx="15">
                  <c:v>5.5</c:v>
                </c:pt>
                <c:pt idx="16">
                  <c:v>5.5</c:v>
                </c:pt>
                <c:pt idx="17">
                  <c:v>5.5</c:v>
                </c:pt>
                <c:pt idx="18">
                  <c:v>5</c:v>
                </c:pt>
                <c:pt idx="19">
                  <c:v>5</c:v>
                </c:pt>
                <c:pt idx="20">
                  <c:v>5</c:v>
                </c:pt>
                <c:pt idx="21">
                  <c:v>4.5</c:v>
                </c:pt>
                <c:pt idx="22">
                  <c:v>4.5</c:v>
                </c:pt>
                <c:pt idx="23">
                  <c:v>4.5</c:v>
                </c:pt>
                <c:pt idx="24">
                  <c:v>4</c:v>
                </c:pt>
                <c:pt idx="25">
                  <c:v>4</c:v>
                </c:pt>
                <c:pt idx="26">
                  <c:v>4</c:v>
                </c:pt>
                <c:pt idx="27">
                  <c:v>3.75</c:v>
                </c:pt>
                <c:pt idx="28">
                  <c:v>3.75</c:v>
                </c:pt>
                <c:pt idx="29">
                  <c:v>3.75</c:v>
                </c:pt>
                <c:pt idx="30">
                  <c:v>3.5</c:v>
                </c:pt>
                <c:pt idx="31">
                  <c:v>3.5</c:v>
                </c:pt>
                <c:pt idx="32">
                  <c:v>3.5</c:v>
                </c:pt>
                <c:pt idx="33">
                  <c:v>3.25</c:v>
                </c:pt>
                <c:pt idx="34">
                  <c:v>3.25</c:v>
                </c:pt>
                <c:pt idx="35">
                  <c:v>3.25</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numCache>
            </c:numRef>
          </c:val>
          <c:extLst>
            <c:ext xmlns:c16="http://schemas.microsoft.com/office/drawing/2014/chart" uri="{C3380CC4-5D6E-409C-BE32-E72D297353CC}">
              <c16:uniqueId val="{00000000-5ED0-42A7-AD70-3D226426825B}"/>
            </c:ext>
          </c:extLst>
        </c:ser>
        <c:ser>
          <c:idx val="4"/>
          <c:order val="2"/>
          <c:tx>
            <c:strRef>
              <c:f>'0'!$E$1</c:f>
              <c:strCache>
                <c:ptCount val="1"/>
                <c:pt idx="0">
                  <c:v>Цільовий діапазон</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'0'!$B$4:$B$66</c:f>
              <c:strCache>
                <c:ptCount val="61"/>
                <c:pt idx="0">
                  <c:v>IV.16</c:v>
                </c:pt>
                <c:pt idx="3">
                  <c:v>I.17</c:v>
                </c:pt>
                <c:pt idx="6">
                  <c:v>II.17</c:v>
                </c:pt>
                <c:pt idx="9">
                  <c:v>III.17</c:v>
                </c:pt>
                <c:pt idx="12">
                  <c:v>IV.17</c:v>
                </c:pt>
                <c:pt idx="15">
                  <c:v>I.18</c:v>
                </c:pt>
                <c:pt idx="18">
                  <c:v>II.18</c:v>
                </c:pt>
                <c:pt idx="21">
                  <c:v>III.18</c:v>
                </c:pt>
                <c:pt idx="24">
                  <c:v>IV.18</c:v>
                </c:pt>
                <c:pt idx="27">
                  <c:v>I.19</c:v>
                </c:pt>
                <c:pt idx="30">
                  <c:v>II.19</c:v>
                </c:pt>
                <c:pt idx="33">
                  <c:v>III.19</c:v>
                </c:pt>
                <c:pt idx="36">
                  <c:v>IV.19</c:v>
                </c:pt>
                <c:pt idx="39">
                  <c:v>I.20</c:v>
                </c:pt>
                <c:pt idx="42">
                  <c:v>II.20</c:v>
                </c:pt>
                <c:pt idx="45">
                  <c:v>III.20</c:v>
                </c:pt>
                <c:pt idx="48">
                  <c:v>IV.20</c:v>
                </c:pt>
                <c:pt idx="51">
                  <c:v>I.21</c:v>
                </c:pt>
                <c:pt idx="54">
                  <c:v>II.21</c:v>
                </c:pt>
                <c:pt idx="57">
                  <c:v>III.21</c:v>
                </c:pt>
                <c:pt idx="60">
                  <c:v>IV.21</c:v>
                </c:pt>
              </c:strCache>
            </c:strRef>
          </c:cat>
          <c:val>
            <c:numRef>
              <c:f>'0'!$G$4:$G$66</c:f>
              <c:numCache>
                <c:formatCode>General</c:formatCode>
                <c:ptCount val="63"/>
                <c:pt idx="0">
                  <c:v>6</c:v>
                </c:pt>
                <c:pt idx="1">
                  <c:v>6</c:v>
                </c:pt>
                <c:pt idx="2">
                  <c:v>6</c:v>
                </c:pt>
                <c:pt idx="3">
                  <c:v>6</c:v>
                </c:pt>
                <c:pt idx="4">
                  <c:v>6</c:v>
                </c:pt>
                <c:pt idx="5">
                  <c:v>6</c:v>
                </c:pt>
                <c:pt idx="6">
                  <c:v>6</c:v>
                </c:pt>
                <c:pt idx="7">
                  <c:v>6</c:v>
                </c:pt>
                <c:pt idx="8">
                  <c:v>6</c:v>
                </c:pt>
                <c:pt idx="9">
                  <c:v>6</c:v>
                </c:pt>
                <c:pt idx="10">
                  <c:v>6</c:v>
                </c:pt>
                <c:pt idx="11">
                  <c:v>6</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numCache>
            </c:numRef>
          </c:val>
          <c:extLst>
            <c:ext xmlns:c16="http://schemas.microsoft.com/office/drawing/2014/chart" uri="{C3380CC4-5D6E-409C-BE32-E72D297353CC}">
              <c16:uniqueId val="{00000001-5ED0-42A7-AD70-3D226426825B}"/>
            </c:ext>
          </c:extLst>
        </c:ser>
        <c:dLbls>
          <c:showLegendKey val="0"/>
          <c:showVal val="0"/>
          <c:showCatName val="0"/>
          <c:showSerName val="0"/>
          <c:showPercent val="0"/>
          <c:showBubbleSize val="0"/>
        </c:dLbls>
        <c:axId val="300634360"/>
        <c:axId val="300632400"/>
      </c:areaChart>
      <c:areaChart>
        <c:grouping val="standard"/>
        <c:varyColors val="0"/>
        <c:ser>
          <c:idx val="6"/>
          <c:order val="4"/>
          <c:tx>
            <c:strRef>
              <c:f>'0'!$J$1</c:f>
              <c:strCache>
                <c:ptCount val="1"/>
              </c:strCache>
            </c:strRef>
          </c:tx>
          <c:spPr>
            <a:noFill/>
            <a:ln w="19050">
              <a:noFill/>
            </a:ln>
          </c:spPr>
          <c:val>
            <c:numRef>
              <c:f>'0'!$J$4:$J$66</c:f>
              <c:numCache>
                <c:formatCode>General</c:formatCode>
                <c:ptCount val="63"/>
                <c:pt idx="3">
                  <c:v>18</c:v>
                </c:pt>
                <c:pt idx="15">
                  <c:v>18</c:v>
                </c:pt>
                <c:pt idx="27">
                  <c:v>18</c:v>
                </c:pt>
                <c:pt idx="39">
                  <c:v>18</c:v>
                </c:pt>
                <c:pt idx="51">
                  <c:v>18</c:v>
                </c:pt>
              </c:numCache>
            </c:numRef>
          </c:val>
          <c:extLst>
            <c:ext xmlns:c16="http://schemas.microsoft.com/office/drawing/2014/chart" uri="{C3380CC4-5D6E-409C-BE32-E72D297353CC}">
              <c16:uniqueId val="{00000002-5ED0-42A7-AD70-3D226426825B}"/>
            </c:ext>
          </c:extLst>
        </c:ser>
        <c:dLbls>
          <c:showLegendKey val="0"/>
          <c:showVal val="0"/>
          <c:showCatName val="0"/>
          <c:showSerName val="0"/>
          <c:showPercent val="0"/>
          <c:showBubbleSize val="0"/>
        </c:dLbls>
        <c:dropLines>
          <c:spPr>
            <a:ln w="3175">
              <a:solidFill>
                <a:srgbClr val="8C969B">
                  <a:alpha val="50000"/>
                </a:srgbClr>
              </a:solidFill>
            </a:ln>
          </c:spPr>
        </c:dropLines>
        <c:axId val="621430632"/>
        <c:axId val="621429976"/>
      </c:areaChart>
      <c:lineChart>
        <c:grouping val="standard"/>
        <c:varyColors val="0"/>
        <c:ser>
          <c:idx val="1"/>
          <c:order val="0"/>
          <c:tx>
            <c:strRef>
              <c:f>'0'!$D$1</c:f>
              <c:strCache>
                <c:ptCount val="1"/>
                <c:pt idx="0">
                  <c:v>Попередній прогноз</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3-5ED0-42A7-AD70-3D226426825B}"/>
              </c:ext>
            </c:extLst>
          </c:dPt>
          <c:dPt>
            <c:idx val="26"/>
            <c:marker>
              <c:symbol val="circle"/>
              <c:size val="5"/>
              <c:spPr>
                <a:solidFill>
                  <a:srgbClr val="005591"/>
                </a:solidFill>
                <a:ln>
                  <a:noFill/>
                </a:ln>
              </c:spPr>
            </c:marker>
            <c:bubble3D val="0"/>
            <c:extLst>
              <c:ext xmlns:c16="http://schemas.microsoft.com/office/drawing/2014/chart" uri="{C3380CC4-5D6E-409C-BE32-E72D297353CC}">
                <c16:uniqueId val="{00000004-5ED0-42A7-AD70-3D226426825B}"/>
              </c:ext>
            </c:extLst>
          </c:dPt>
          <c:dPt>
            <c:idx val="38"/>
            <c:marker>
              <c:symbol val="circle"/>
              <c:size val="5"/>
              <c:spPr>
                <a:solidFill>
                  <a:srgbClr val="005591"/>
                </a:solidFill>
              </c:spPr>
            </c:marker>
            <c:bubble3D val="0"/>
            <c:extLst>
              <c:ext xmlns:c16="http://schemas.microsoft.com/office/drawing/2014/chart" uri="{C3380CC4-5D6E-409C-BE32-E72D297353CC}">
                <c16:uniqueId val="{00000005-5ED0-42A7-AD70-3D226426825B}"/>
              </c:ext>
            </c:extLst>
          </c:dPt>
          <c:cat>
            <c:strRef>
              <c:f>'0'!$A$4:$A$66</c:f>
              <c:strCache>
                <c:ptCount val="62"/>
                <c:pt idx="1">
                  <c:v>IV.16</c:v>
                </c:pt>
                <c:pt idx="7">
                  <c:v>II.17</c:v>
                </c:pt>
                <c:pt idx="13">
                  <c:v>IV.17</c:v>
                </c:pt>
                <c:pt idx="19">
                  <c:v>II.18</c:v>
                </c:pt>
                <c:pt idx="25">
                  <c:v>IV.18</c:v>
                </c:pt>
                <c:pt idx="31">
                  <c:v>II.19</c:v>
                </c:pt>
                <c:pt idx="37">
                  <c:v>IV.19</c:v>
                </c:pt>
                <c:pt idx="43">
                  <c:v>II.20</c:v>
                </c:pt>
                <c:pt idx="49">
                  <c:v>IV.20</c:v>
                </c:pt>
                <c:pt idx="55">
                  <c:v>II.21</c:v>
                </c:pt>
                <c:pt idx="61">
                  <c:v>IV.21</c:v>
                </c:pt>
              </c:strCache>
            </c:strRef>
          </c:cat>
          <c:val>
            <c:numRef>
              <c:f>'0'!$D$4:$D$66</c:f>
              <c:numCache>
                <c:formatCode>General</c:formatCode>
                <c:ptCount val="63"/>
                <c:pt idx="26" formatCode="0.0">
                  <c:v>9.8000000000000007</c:v>
                </c:pt>
                <c:pt idx="29" formatCode="0.0">
                  <c:v>8.6</c:v>
                </c:pt>
                <c:pt idx="32" formatCode="0.0">
                  <c:v>8.6</c:v>
                </c:pt>
                <c:pt idx="35" formatCode="0.0">
                  <c:v>7.3</c:v>
                </c:pt>
                <c:pt idx="38" formatCode="0.0">
                  <c:v>6.3</c:v>
                </c:pt>
                <c:pt idx="41" formatCode="0.0">
                  <c:v>5.8</c:v>
                </c:pt>
                <c:pt idx="44" formatCode="0.0">
                  <c:v>5.7</c:v>
                </c:pt>
                <c:pt idx="47" formatCode="0.0">
                  <c:v>5.8</c:v>
                </c:pt>
                <c:pt idx="50" formatCode="0.0">
                  <c:v>5</c:v>
                </c:pt>
                <c:pt idx="53" formatCode="0.0">
                  <c:v>5</c:v>
                </c:pt>
                <c:pt idx="56" formatCode="0.0">
                  <c:v>5.0999999999999996</c:v>
                </c:pt>
                <c:pt idx="59" formatCode="0.0">
                  <c:v>5.0999999999999996</c:v>
                </c:pt>
                <c:pt idx="62" formatCode="0.0">
                  <c:v>5</c:v>
                </c:pt>
              </c:numCache>
            </c:numRef>
          </c:val>
          <c:smooth val="0"/>
          <c:extLst>
            <c:ext xmlns:c16="http://schemas.microsoft.com/office/drawing/2014/chart" uri="{C3380CC4-5D6E-409C-BE32-E72D297353CC}">
              <c16:uniqueId val="{00000006-5ED0-42A7-AD70-3D226426825B}"/>
            </c:ext>
          </c:extLst>
        </c:ser>
        <c:ser>
          <c:idx val="5"/>
          <c:order val="3"/>
          <c:tx>
            <c:strRef>
              <c:f>'0'!$I$1</c:f>
              <c:strCache>
                <c:ptCount val="1"/>
                <c:pt idx="0">
                  <c:v>Ціль</c:v>
                </c:pt>
              </c:strCache>
            </c:strRef>
          </c:tx>
          <c:spPr>
            <a:ln w="25400" cmpd="sng">
              <a:solidFill>
                <a:srgbClr val="057D46"/>
              </a:solidFill>
              <a:prstDash val="solid"/>
            </a:ln>
          </c:spPr>
          <c:marker>
            <c:symbol val="none"/>
          </c:marker>
          <c:cat>
            <c:strRef>
              <c:f>'0'!$A$4:$A$66</c:f>
              <c:strCache>
                <c:ptCount val="62"/>
                <c:pt idx="1">
                  <c:v>IV.16</c:v>
                </c:pt>
                <c:pt idx="7">
                  <c:v>II.17</c:v>
                </c:pt>
                <c:pt idx="13">
                  <c:v>IV.17</c:v>
                </c:pt>
                <c:pt idx="19">
                  <c:v>II.18</c:v>
                </c:pt>
                <c:pt idx="25">
                  <c:v>IV.18</c:v>
                </c:pt>
                <c:pt idx="31">
                  <c:v>II.19</c:v>
                </c:pt>
                <c:pt idx="37">
                  <c:v>IV.19</c:v>
                </c:pt>
                <c:pt idx="43">
                  <c:v>II.20</c:v>
                </c:pt>
                <c:pt idx="49">
                  <c:v>IV.20</c:v>
                </c:pt>
                <c:pt idx="55">
                  <c:v>II.21</c:v>
                </c:pt>
                <c:pt idx="61">
                  <c:v>IV.21</c:v>
                </c:pt>
              </c:strCache>
            </c:strRef>
          </c:cat>
          <c:val>
            <c:numRef>
              <c:f>'0'!$I$4:$I$66</c:f>
              <c:numCache>
                <c:formatCode>General</c:formatCode>
                <c:ptCount val="63"/>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numCache>
            </c:numRef>
          </c:val>
          <c:smooth val="0"/>
          <c:extLst>
            <c:ext xmlns:c16="http://schemas.microsoft.com/office/drawing/2014/chart" uri="{C3380CC4-5D6E-409C-BE32-E72D297353CC}">
              <c16:uniqueId val="{00000007-5ED0-42A7-AD70-3D226426825B}"/>
            </c:ext>
          </c:extLst>
        </c:ser>
        <c:ser>
          <c:idx val="0"/>
          <c:order val="6"/>
          <c:tx>
            <c:strRef>
              <c:f>'0'!$C$1</c:f>
              <c:strCache>
                <c:ptCount val="1"/>
                <c:pt idx="0">
                  <c:v>ІСЦ</c:v>
                </c:pt>
              </c:strCache>
            </c:strRef>
          </c:tx>
          <c:spPr>
            <a:ln w="25400" cmpd="sng">
              <a:solidFill>
                <a:srgbClr val="005591"/>
              </a:solidFill>
              <a:prstDash val="solid"/>
            </a:ln>
          </c:spPr>
          <c:marker>
            <c:symbol val="none"/>
          </c:marker>
          <c:dPt>
            <c:idx val="2"/>
            <c:marker>
              <c:symbol val="circle"/>
              <c:size val="5"/>
              <c:spPr>
                <a:solidFill>
                  <a:srgbClr val="005591"/>
                </a:solidFill>
              </c:spPr>
            </c:marker>
            <c:bubble3D val="0"/>
            <c:extLst>
              <c:ext xmlns:c16="http://schemas.microsoft.com/office/drawing/2014/chart" uri="{C3380CC4-5D6E-409C-BE32-E72D297353CC}">
                <c16:uniqueId val="{00000008-5ED0-42A7-AD70-3D226426825B}"/>
              </c:ext>
            </c:extLst>
          </c:dPt>
          <c:dPt>
            <c:idx val="5"/>
            <c:bubble3D val="0"/>
            <c:extLst>
              <c:ext xmlns:c16="http://schemas.microsoft.com/office/drawing/2014/chart" uri="{C3380CC4-5D6E-409C-BE32-E72D297353CC}">
                <c16:uniqueId val="{00000009-5ED0-42A7-AD70-3D226426825B}"/>
              </c:ext>
            </c:extLst>
          </c:dPt>
          <c:dPt>
            <c:idx val="6"/>
            <c:bubble3D val="0"/>
            <c:extLst>
              <c:ext xmlns:c16="http://schemas.microsoft.com/office/drawing/2014/chart" uri="{C3380CC4-5D6E-409C-BE32-E72D297353CC}">
                <c16:uniqueId val="{0000000A-5ED0-42A7-AD70-3D226426825B}"/>
              </c:ext>
            </c:extLst>
          </c:dPt>
          <c:dPt>
            <c:idx val="8"/>
            <c:bubble3D val="0"/>
            <c:extLst>
              <c:ext xmlns:c16="http://schemas.microsoft.com/office/drawing/2014/chart" uri="{C3380CC4-5D6E-409C-BE32-E72D297353CC}">
                <c16:uniqueId val="{0000000B-5ED0-42A7-AD70-3D226426825B}"/>
              </c:ext>
            </c:extLst>
          </c:dPt>
          <c:dPt>
            <c:idx val="11"/>
            <c:bubble3D val="0"/>
            <c:extLst>
              <c:ext xmlns:c16="http://schemas.microsoft.com/office/drawing/2014/chart" uri="{C3380CC4-5D6E-409C-BE32-E72D297353CC}">
                <c16:uniqueId val="{0000000C-5ED0-42A7-AD70-3D226426825B}"/>
              </c:ext>
            </c:extLst>
          </c:dPt>
          <c:dPt>
            <c:idx val="14"/>
            <c:marker>
              <c:symbol val="circle"/>
              <c:size val="5"/>
              <c:spPr>
                <a:solidFill>
                  <a:srgbClr val="005591"/>
                </a:solidFill>
              </c:spPr>
            </c:marker>
            <c:bubble3D val="0"/>
            <c:extLst>
              <c:ext xmlns:c16="http://schemas.microsoft.com/office/drawing/2014/chart" uri="{C3380CC4-5D6E-409C-BE32-E72D297353CC}">
                <c16:uniqueId val="{0000000D-5ED0-42A7-AD70-3D226426825B}"/>
              </c:ext>
            </c:extLst>
          </c:dPt>
          <c:dPt>
            <c:idx val="17"/>
            <c:bubble3D val="0"/>
            <c:extLst>
              <c:ext xmlns:c16="http://schemas.microsoft.com/office/drawing/2014/chart" uri="{C3380CC4-5D6E-409C-BE32-E72D297353CC}">
                <c16:uniqueId val="{0000000E-5ED0-42A7-AD70-3D226426825B}"/>
              </c:ext>
            </c:extLst>
          </c:dPt>
          <c:dPt>
            <c:idx val="20"/>
            <c:bubble3D val="0"/>
            <c:extLst>
              <c:ext xmlns:c16="http://schemas.microsoft.com/office/drawing/2014/chart" uri="{C3380CC4-5D6E-409C-BE32-E72D297353CC}">
                <c16:uniqueId val="{0000000F-5ED0-42A7-AD70-3D226426825B}"/>
              </c:ext>
            </c:extLst>
          </c:dPt>
          <c:dPt>
            <c:idx val="23"/>
            <c:bubble3D val="0"/>
            <c:extLst>
              <c:ext xmlns:c16="http://schemas.microsoft.com/office/drawing/2014/chart" uri="{C3380CC4-5D6E-409C-BE32-E72D297353CC}">
                <c16:uniqueId val="{00000010-5ED0-42A7-AD70-3D226426825B}"/>
              </c:ext>
            </c:extLst>
          </c:dPt>
          <c:dPt>
            <c:idx val="26"/>
            <c:bubble3D val="0"/>
            <c:extLst>
              <c:ext xmlns:c16="http://schemas.microsoft.com/office/drawing/2014/chart" uri="{C3380CC4-5D6E-409C-BE32-E72D297353CC}">
                <c16:uniqueId val="{00000011-5ED0-42A7-AD70-3D226426825B}"/>
              </c:ext>
            </c:extLst>
          </c:dPt>
          <c:dPt>
            <c:idx val="29"/>
            <c:bubble3D val="0"/>
            <c:extLst>
              <c:ext xmlns:c16="http://schemas.microsoft.com/office/drawing/2014/chart" uri="{C3380CC4-5D6E-409C-BE32-E72D297353CC}">
                <c16:uniqueId val="{00000012-5ED0-42A7-AD70-3D226426825B}"/>
              </c:ext>
            </c:extLst>
          </c:dPt>
          <c:dPt>
            <c:idx val="32"/>
            <c:bubble3D val="0"/>
            <c:extLst>
              <c:ext xmlns:c16="http://schemas.microsoft.com/office/drawing/2014/chart" uri="{C3380CC4-5D6E-409C-BE32-E72D297353CC}">
                <c16:uniqueId val="{00000013-5ED0-42A7-AD70-3D226426825B}"/>
              </c:ext>
            </c:extLst>
          </c:dPt>
          <c:dPt>
            <c:idx val="35"/>
            <c:bubble3D val="0"/>
            <c:extLst>
              <c:ext xmlns:c16="http://schemas.microsoft.com/office/drawing/2014/chart" uri="{C3380CC4-5D6E-409C-BE32-E72D297353CC}">
                <c16:uniqueId val="{00000014-5ED0-42A7-AD70-3D226426825B}"/>
              </c:ext>
            </c:extLst>
          </c:dPt>
          <c:dPt>
            <c:idx val="38"/>
            <c:bubble3D val="0"/>
            <c:extLst>
              <c:ext xmlns:c16="http://schemas.microsoft.com/office/drawing/2014/chart" uri="{C3380CC4-5D6E-409C-BE32-E72D297353CC}">
                <c16:uniqueId val="{00000015-5ED0-42A7-AD70-3D226426825B}"/>
              </c:ext>
            </c:extLst>
          </c:dPt>
          <c:dPt>
            <c:idx val="41"/>
            <c:bubble3D val="0"/>
            <c:extLst>
              <c:ext xmlns:c16="http://schemas.microsoft.com/office/drawing/2014/chart" uri="{C3380CC4-5D6E-409C-BE32-E72D297353CC}">
                <c16:uniqueId val="{00000016-5ED0-42A7-AD70-3D226426825B}"/>
              </c:ext>
            </c:extLst>
          </c:dPt>
          <c:dPt>
            <c:idx val="44"/>
            <c:bubble3D val="0"/>
            <c:extLst>
              <c:ext xmlns:c16="http://schemas.microsoft.com/office/drawing/2014/chart" uri="{C3380CC4-5D6E-409C-BE32-E72D297353CC}">
                <c16:uniqueId val="{00000017-5ED0-42A7-AD70-3D226426825B}"/>
              </c:ext>
            </c:extLst>
          </c:dPt>
          <c:dPt>
            <c:idx val="47"/>
            <c:bubble3D val="0"/>
            <c:extLst>
              <c:ext xmlns:c16="http://schemas.microsoft.com/office/drawing/2014/chart" uri="{C3380CC4-5D6E-409C-BE32-E72D297353CC}">
                <c16:uniqueId val="{00000018-5ED0-42A7-AD70-3D226426825B}"/>
              </c:ext>
            </c:extLst>
          </c:dPt>
          <c:dPt>
            <c:idx val="50"/>
            <c:marker>
              <c:symbol val="circle"/>
              <c:size val="5"/>
              <c:spPr>
                <a:solidFill>
                  <a:srgbClr val="005591"/>
                </a:solidFill>
              </c:spPr>
            </c:marker>
            <c:bubble3D val="0"/>
            <c:extLst>
              <c:ext xmlns:c16="http://schemas.microsoft.com/office/drawing/2014/chart" uri="{C3380CC4-5D6E-409C-BE32-E72D297353CC}">
                <c16:uniqueId val="{00000019-5ED0-42A7-AD70-3D226426825B}"/>
              </c:ext>
            </c:extLst>
          </c:dPt>
          <c:dPt>
            <c:idx val="53"/>
            <c:bubble3D val="0"/>
            <c:extLst>
              <c:ext xmlns:c16="http://schemas.microsoft.com/office/drawing/2014/chart" uri="{C3380CC4-5D6E-409C-BE32-E72D297353CC}">
                <c16:uniqueId val="{0000001A-5ED0-42A7-AD70-3D226426825B}"/>
              </c:ext>
            </c:extLst>
          </c:dPt>
          <c:dPt>
            <c:idx val="56"/>
            <c:bubble3D val="0"/>
            <c:extLst>
              <c:ext xmlns:c16="http://schemas.microsoft.com/office/drawing/2014/chart" uri="{C3380CC4-5D6E-409C-BE32-E72D297353CC}">
                <c16:uniqueId val="{0000001B-5ED0-42A7-AD70-3D226426825B}"/>
              </c:ext>
            </c:extLst>
          </c:dPt>
          <c:dPt>
            <c:idx val="59"/>
            <c:bubble3D val="0"/>
            <c:extLst>
              <c:ext xmlns:c16="http://schemas.microsoft.com/office/drawing/2014/chart" uri="{C3380CC4-5D6E-409C-BE32-E72D297353CC}">
                <c16:uniqueId val="{0000001C-5ED0-42A7-AD70-3D226426825B}"/>
              </c:ext>
            </c:extLst>
          </c:dPt>
          <c:dPt>
            <c:idx val="62"/>
            <c:marker>
              <c:symbol val="circle"/>
              <c:size val="5"/>
              <c:spPr>
                <a:solidFill>
                  <a:srgbClr val="005591"/>
                </a:solidFill>
              </c:spPr>
            </c:marker>
            <c:bubble3D val="0"/>
            <c:extLst>
              <c:ext xmlns:c16="http://schemas.microsoft.com/office/drawing/2014/chart" uri="{C3380CC4-5D6E-409C-BE32-E72D297353CC}">
                <c16:uniqueId val="{0000001D-5ED0-42A7-AD70-3D226426825B}"/>
              </c:ext>
            </c:extLst>
          </c:dPt>
          <c:cat>
            <c:strRef>
              <c:f>'0'!$A$4:$A$66</c:f>
              <c:strCache>
                <c:ptCount val="62"/>
                <c:pt idx="1">
                  <c:v>IV.16</c:v>
                </c:pt>
                <c:pt idx="7">
                  <c:v>II.17</c:v>
                </c:pt>
                <c:pt idx="13">
                  <c:v>IV.17</c:v>
                </c:pt>
                <c:pt idx="19">
                  <c:v>II.18</c:v>
                </c:pt>
                <c:pt idx="25">
                  <c:v>IV.18</c:v>
                </c:pt>
                <c:pt idx="31">
                  <c:v>II.19</c:v>
                </c:pt>
                <c:pt idx="37">
                  <c:v>IV.19</c:v>
                </c:pt>
                <c:pt idx="43">
                  <c:v>II.20</c:v>
                </c:pt>
                <c:pt idx="49">
                  <c:v>IV.20</c:v>
                </c:pt>
                <c:pt idx="55">
                  <c:v>II.21</c:v>
                </c:pt>
                <c:pt idx="61">
                  <c:v>IV.21</c:v>
                </c:pt>
              </c:strCache>
            </c:strRef>
          </c:cat>
          <c:val>
            <c:numRef>
              <c:f>'0'!$C$4:$C$66</c:f>
              <c:numCache>
                <c:formatCode>General</c:formatCode>
                <c:ptCount val="63"/>
                <c:pt idx="2">
                  <c:v>12.4</c:v>
                </c:pt>
                <c:pt idx="5" formatCode="0.0">
                  <c:v>15.1</c:v>
                </c:pt>
                <c:pt idx="8" formatCode="0.0">
                  <c:v>15.6</c:v>
                </c:pt>
                <c:pt idx="11" formatCode="0.0">
                  <c:v>16.399999999999999</c:v>
                </c:pt>
                <c:pt idx="14" formatCode="0.0">
                  <c:v>13.7</c:v>
                </c:pt>
                <c:pt idx="17" formatCode="0.0">
                  <c:v>13.2</c:v>
                </c:pt>
                <c:pt idx="20" formatCode="0.0">
                  <c:v>9.9</c:v>
                </c:pt>
                <c:pt idx="23" formatCode="0.0">
                  <c:v>8.9</c:v>
                </c:pt>
                <c:pt idx="26" formatCode="0.0">
                  <c:v>9.8000000000000007</c:v>
                </c:pt>
                <c:pt idx="29" formatCode="0.0">
                  <c:v>8.6</c:v>
                </c:pt>
                <c:pt idx="32" formatCode="0.0">
                  <c:v>9</c:v>
                </c:pt>
                <c:pt idx="35" formatCode="0.0">
                  <c:v>7.7</c:v>
                </c:pt>
                <c:pt idx="38" formatCode="0.0">
                  <c:v>6.3</c:v>
                </c:pt>
                <c:pt idx="41" formatCode="0.0">
                  <c:v>6</c:v>
                </c:pt>
                <c:pt idx="44" formatCode="0.0">
                  <c:v>5.2</c:v>
                </c:pt>
                <c:pt idx="47" formatCode="0.0">
                  <c:v>5.2</c:v>
                </c:pt>
                <c:pt idx="50" formatCode="0.0">
                  <c:v>5</c:v>
                </c:pt>
                <c:pt idx="53" formatCode="0.0">
                  <c:v>5</c:v>
                </c:pt>
                <c:pt idx="56" formatCode="0.0">
                  <c:v>5.2</c:v>
                </c:pt>
                <c:pt idx="59" formatCode="0.0">
                  <c:v>5.3</c:v>
                </c:pt>
                <c:pt idx="62" formatCode="0.0">
                  <c:v>5</c:v>
                </c:pt>
              </c:numCache>
            </c:numRef>
          </c:val>
          <c:smooth val="0"/>
          <c:extLst>
            <c:ext xmlns:c16="http://schemas.microsoft.com/office/drawing/2014/chart" uri="{C3380CC4-5D6E-409C-BE32-E72D297353CC}">
              <c16:uniqueId val="{0000001E-5ED0-42A7-AD70-3D226426825B}"/>
            </c:ext>
          </c:extLst>
        </c:ser>
        <c:dLbls>
          <c:showLegendKey val="0"/>
          <c:showVal val="0"/>
          <c:showCatName val="0"/>
          <c:showSerName val="0"/>
          <c:showPercent val="0"/>
          <c:showBubbleSize val="0"/>
        </c:dLbls>
        <c:marker val="1"/>
        <c:smooth val="0"/>
        <c:axId val="300634360"/>
        <c:axId val="300632400"/>
      </c:lineChart>
      <c:scatterChart>
        <c:scatterStyle val="lineMarker"/>
        <c:varyColors val="0"/>
        <c:ser>
          <c:idx val="3"/>
          <c:order val="5"/>
          <c:tx>
            <c:strRef>
              <c:f>'0'!$H$1</c:f>
              <c:strCache>
                <c:ptCount val="1"/>
              </c:strCache>
            </c:strRef>
          </c:tx>
          <c:spPr>
            <a:ln w="19050">
              <a:noFill/>
            </a:ln>
          </c:spPr>
          <c:marker>
            <c:symbol val="circle"/>
            <c:size val="3"/>
            <c:spPr>
              <a:solidFill>
                <a:srgbClr val="057D46"/>
              </a:solidFill>
              <a:ln w="19050" cmpd="sng">
                <a:solidFill>
                  <a:srgbClr val="057D46"/>
                </a:solidFill>
                <a:prstDash val="solid"/>
              </a:ln>
            </c:spPr>
          </c:marker>
          <c:xVal>
            <c:strRef>
              <c:f>'0'!$A$4:$A$66</c:f>
              <c:strCache>
                <c:ptCount val="62"/>
                <c:pt idx="1">
                  <c:v>IV.16</c:v>
                </c:pt>
                <c:pt idx="7">
                  <c:v>II.17</c:v>
                </c:pt>
                <c:pt idx="13">
                  <c:v>IV.17</c:v>
                </c:pt>
                <c:pt idx="19">
                  <c:v>II.18</c:v>
                </c:pt>
                <c:pt idx="25">
                  <c:v>IV.18</c:v>
                </c:pt>
                <c:pt idx="31">
                  <c:v>II.19</c:v>
                </c:pt>
                <c:pt idx="37">
                  <c:v>IV.19</c:v>
                </c:pt>
                <c:pt idx="43">
                  <c:v>II.20</c:v>
                </c:pt>
                <c:pt idx="49">
                  <c:v>IV.20</c:v>
                </c:pt>
                <c:pt idx="55">
                  <c:v>II.21</c:v>
                </c:pt>
                <c:pt idx="61">
                  <c:v>IV.21</c:v>
                </c:pt>
              </c:strCache>
            </c:strRef>
          </c:xVal>
          <c:yVal>
            <c:numRef>
              <c:f>'0'!$H$4:$H$66</c:f>
              <c:numCache>
                <c:formatCode>General</c:formatCode>
                <c:ptCount val="63"/>
                <c:pt idx="2" formatCode="0.0">
                  <c:v>12</c:v>
                </c:pt>
                <c:pt idx="5" formatCode="0.0">
                  <c:v>12</c:v>
                </c:pt>
                <c:pt idx="8" formatCode="0.0">
                  <c:v>12</c:v>
                </c:pt>
                <c:pt idx="11" formatCode="0.0">
                  <c:v>10</c:v>
                </c:pt>
                <c:pt idx="14" formatCode="0.0">
                  <c:v>8</c:v>
                </c:pt>
                <c:pt idx="17" formatCode="0.0">
                  <c:v>7.5</c:v>
                </c:pt>
                <c:pt idx="20" formatCode="0.0">
                  <c:v>7</c:v>
                </c:pt>
                <c:pt idx="23" formatCode="0.0">
                  <c:v>6.5</c:v>
                </c:pt>
                <c:pt idx="26" formatCode="0.0">
                  <c:v>6</c:v>
                </c:pt>
                <c:pt idx="29" formatCode="0.0">
                  <c:v>5.75</c:v>
                </c:pt>
                <c:pt idx="32" formatCode="0.0">
                  <c:v>5.5</c:v>
                </c:pt>
                <c:pt idx="35" formatCode="0.0">
                  <c:v>5.25</c:v>
                </c:pt>
              </c:numCache>
            </c:numRef>
          </c:yVal>
          <c:smooth val="0"/>
          <c:extLst>
            <c:ext xmlns:c16="http://schemas.microsoft.com/office/drawing/2014/chart" uri="{C3380CC4-5D6E-409C-BE32-E72D297353CC}">
              <c16:uniqueId val="{0000001F-5ED0-42A7-AD70-3D226426825B}"/>
            </c:ext>
          </c:extLst>
        </c:ser>
        <c:dLbls>
          <c:showLegendKey val="0"/>
          <c:showVal val="0"/>
          <c:showCatName val="0"/>
          <c:showSerName val="0"/>
          <c:showPercent val="0"/>
          <c:showBubbleSize val="0"/>
        </c:dLbls>
        <c:axId val="300634360"/>
        <c:axId val="300632400"/>
      </c:scatterChart>
      <c:dateAx>
        <c:axId val="300634360"/>
        <c:scaling>
          <c:orientation val="minMax"/>
        </c:scaling>
        <c:delete val="0"/>
        <c:axPos val="b"/>
        <c:numFmt formatCode="#\ ###;\-\ #\ ###;;" sourceLinked="0"/>
        <c:majorTickMark val="none"/>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0632400"/>
        <c:crosses val="autoZero"/>
        <c:auto val="0"/>
        <c:lblOffset val="100"/>
        <c:baseTimeUnit val="days"/>
        <c:minorUnit val="12"/>
      </c:dateAx>
      <c:valAx>
        <c:axId val="300632400"/>
        <c:scaling>
          <c:orientation val="minMax"/>
          <c:max val="18"/>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0634360"/>
        <c:crosses val="autoZero"/>
        <c:crossBetween val="between"/>
      </c:valAx>
      <c:valAx>
        <c:axId val="621429976"/>
        <c:scaling>
          <c:orientation val="minMax"/>
          <c:max val="18"/>
        </c:scaling>
        <c:delete val="1"/>
        <c:axPos val="r"/>
        <c:numFmt formatCode="General" sourceLinked="1"/>
        <c:majorTickMark val="out"/>
        <c:minorTickMark val="none"/>
        <c:tickLblPos val="nextTo"/>
        <c:crossAx val="621430632"/>
        <c:crosses val="max"/>
        <c:crossBetween val="between"/>
      </c:valAx>
      <c:dateAx>
        <c:axId val="621430632"/>
        <c:scaling>
          <c:orientation val="minMax"/>
        </c:scaling>
        <c:delete val="1"/>
        <c:axPos val="b"/>
        <c:majorTickMark val="out"/>
        <c:minorTickMark val="none"/>
        <c:tickLblPos val="nextTo"/>
        <c:crossAx val="621429976"/>
        <c:crosses val="autoZero"/>
        <c:auto val="0"/>
        <c:lblOffset val="100"/>
        <c:baseTimeUnit val="days"/>
      </c:dateAx>
      <c:spPr>
        <a:blipFill dpi="0" rotWithShape="1">
          <a:blip xmlns:r="http://schemas.openxmlformats.org/officeDocument/2006/relationships" r:embed="rId2"/>
          <a:srcRect/>
          <a:stretch>
            <a:fillRect l="54000"/>
          </a:stretch>
        </a:blipFill>
        <a:ln w="9525">
          <a:solidFill>
            <a:sysClr val="windowText" lastClr="000000"/>
          </a:solidFill>
        </a:ln>
        <a:effectLst/>
        <a:extLst/>
      </c:spPr>
    </c:plotArea>
    <c:legend>
      <c:legendPos val="r"/>
      <c:legendEntry>
        <c:idx val="1"/>
        <c:delete val="1"/>
      </c:legendEntry>
      <c:legendEntry>
        <c:idx val="2"/>
        <c:delete val="1"/>
      </c:legendEntry>
      <c:legendEntry>
        <c:idx val="3"/>
        <c:delete val="1"/>
      </c:legendEntry>
      <c:legendEntry>
        <c:idx val="6"/>
        <c:delete val="1"/>
      </c:legendEntry>
      <c:layout>
        <c:manualLayout>
          <c:xMode val="edge"/>
          <c:yMode val="edge"/>
          <c:x val="0"/>
          <c:y val="0.82508111184897071"/>
          <c:w val="0.96018312757201651"/>
          <c:h val="0.16911441039749553"/>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9999999999999E-2"/>
          <c:y val="2.5806451612903226E-2"/>
          <c:w val="0.9458333333333333"/>
          <c:h val="0.83870967741935487"/>
        </c:manualLayout>
      </c:layout>
      <c:barChart>
        <c:barDir val="col"/>
        <c:grouping val="clustered"/>
        <c:varyColors val="0"/>
        <c:ser>
          <c:idx val="0"/>
          <c:order val="0"/>
          <c:tx>
            <c:strRef>
              <c:f>'B.1.4'!$E$1</c:f>
              <c:strCache>
                <c:ptCount val="1"/>
                <c:pt idx="0">
                  <c:v>2016</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'B.1.4'!$D$4:$D$15</c:f>
              <c:strCache>
                <c:ptCount val="12"/>
                <c:pt idx="0">
                  <c:v>RU</c:v>
                </c:pt>
                <c:pt idx="1">
                  <c:v>HU</c:v>
                </c:pt>
                <c:pt idx="2">
                  <c:v>CN</c:v>
                </c:pt>
                <c:pt idx="3">
                  <c:v>CZ</c:v>
                </c:pt>
                <c:pt idx="4">
                  <c:v>PL</c:v>
                </c:pt>
                <c:pt idx="5">
                  <c:v>IN</c:v>
                </c:pt>
                <c:pt idx="6">
                  <c:v>MX</c:v>
                </c:pt>
                <c:pt idx="7">
                  <c:v>UA</c:v>
                </c:pt>
                <c:pt idx="8">
                  <c:v>CL</c:v>
                </c:pt>
                <c:pt idx="9">
                  <c:v>RO</c:v>
                </c:pt>
                <c:pt idx="10">
                  <c:v>TR</c:v>
                </c:pt>
                <c:pt idx="11">
                  <c:v>EG</c:v>
                </c:pt>
              </c:strCache>
            </c:strRef>
          </c:cat>
          <c:val>
            <c:numRef>
              <c:f>'B.1.4'!$E$4:$E$15</c:f>
              <c:numCache>
                <c:formatCode>General</c:formatCode>
                <c:ptCount val="12"/>
                <c:pt idx="0">
                  <c:v>1.9</c:v>
                </c:pt>
                <c:pt idx="1">
                  <c:v>6.2</c:v>
                </c:pt>
                <c:pt idx="2">
                  <c:v>1.8</c:v>
                </c:pt>
                <c:pt idx="3">
                  <c:v>1.6</c:v>
                </c:pt>
                <c:pt idx="4">
                  <c:v>-0.5</c:v>
                </c:pt>
                <c:pt idx="5">
                  <c:v>-0.6</c:v>
                </c:pt>
                <c:pt idx="6">
                  <c:v>-2.2999999999999998</c:v>
                </c:pt>
                <c:pt idx="7">
                  <c:v>-1.4</c:v>
                </c:pt>
                <c:pt idx="8">
                  <c:v>-1.6</c:v>
                </c:pt>
                <c:pt idx="9">
                  <c:v>-2.1</c:v>
                </c:pt>
                <c:pt idx="10">
                  <c:v>-3.8</c:v>
                </c:pt>
                <c:pt idx="11">
                  <c:v>-6</c:v>
                </c:pt>
              </c:numCache>
            </c:numRef>
          </c:val>
          <c:extLst>
            <c:ext xmlns:c16="http://schemas.microsoft.com/office/drawing/2014/chart" uri="{C3380CC4-5D6E-409C-BE32-E72D297353CC}">
              <c16:uniqueId val="{00000000-74DB-4017-8175-2D4D6013D409}"/>
            </c:ext>
          </c:extLst>
        </c:ser>
        <c:ser>
          <c:idx val="1"/>
          <c:order val="1"/>
          <c:tx>
            <c:strRef>
              <c:f>'B.1.4'!$F$1</c:f>
              <c:strCache>
                <c:ptCount val="1"/>
                <c:pt idx="0">
                  <c:v>2017</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'B.1.4'!$D$4:$D$15</c:f>
              <c:strCache>
                <c:ptCount val="12"/>
                <c:pt idx="0">
                  <c:v>RU</c:v>
                </c:pt>
                <c:pt idx="1">
                  <c:v>HU</c:v>
                </c:pt>
                <c:pt idx="2">
                  <c:v>CN</c:v>
                </c:pt>
                <c:pt idx="3">
                  <c:v>CZ</c:v>
                </c:pt>
                <c:pt idx="4">
                  <c:v>PL</c:v>
                </c:pt>
                <c:pt idx="5">
                  <c:v>IN</c:v>
                </c:pt>
                <c:pt idx="6">
                  <c:v>MX</c:v>
                </c:pt>
                <c:pt idx="7">
                  <c:v>UA</c:v>
                </c:pt>
                <c:pt idx="8">
                  <c:v>CL</c:v>
                </c:pt>
                <c:pt idx="9">
                  <c:v>RO</c:v>
                </c:pt>
                <c:pt idx="10">
                  <c:v>TR</c:v>
                </c:pt>
                <c:pt idx="11">
                  <c:v>EG</c:v>
                </c:pt>
              </c:strCache>
            </c:strRef>
          </c:cat>
          <c:val>
            <c:numRef>
              <c:f>'B.1.4'!$F$4:$F$15</c:f>
              <c:numCache>
                <c:formatCode>General</c:formatCode>
                <c:ptCount val="12"/>
                <c:pt idx="0">
                  <c:v>2.1</c:v>
                </c:pt>
                <c:pt idx="1">
                  <c:v>2.8</c:v>
                </c:pt>
                <c:pt idx="2">
                  <c:v>1.4</c:v>
                </c:pt>
                <c:pt idx="3">
                  <c:v>1.1000000000000001</c:v>
                </c:pt>
                <c:pt idx="4">
                  <c:v>0.1</c:v>
                </c:pt>
                <c:pt idx="5">
                  <c:v>-1.8</c:v>
                </c:pt>
                <c:pt idx="6">
                  <c:v>-1.7</c:v>
                </c:pt>
                <c:pt idx="7">
                  <c:v>-2.2000000000000002</c:v>
                </c:pt>
                <c:pt idx="8">
                  <c:v>-2.1</c:v>
                </c:pt>
                <c:pt idx="9">
                  <c:v>-3.2</c:v>
                </c:pt>
                <c:pt idx="10">
                  <c:v>-5.6</c:v>
                </c:pt>
                <c:pt idx="11">
                  <c:v>-6.1</c:v>
                </c:pt>
              </c:numCache>
            </c:numRef>
          </c:val>
          <c:extLst>
            <c:ext xmlns:c16="http://schemas.microsoft.com/office/drawing/2014/chart" uri="{C3380CC4-5D6E-409C-BE32-E72D297353CC}">
              <c16:uniqueId val="{00000001-74DB-4017-8175-2D4D6013D409}"/>
            </c:ext>
          </c:extLst>
        </c:ser>
        <c:ser>
          <c:idx val="2"/>
          <c:order val="2"/>
          <c:tx>
            <c:strRef>
              <c:f>'B.1.4'!$G$1</c:f>
              <c:strCache>
                <c:ptCount val="1"/>
                <c:pt idx="0">
                  <c:v>2018</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'B.1.4'!$D$4:$D$15</c:f>
              <c:strCache>
                <c:ptCount val="12"/>
                <c:pt idx="0">
                  <c:v>RU</c:v>
                </c:pt>
                <c:pt idx="1">
                  <c:v>HU</c:v>
                </c:pt>
                <c:pt idx="2">
                  <c:v>CN</c:v>
                </c:pt>
                <c:pt idx="3">
                  <c:v>CZ</c:v>
                </c:pt>
                <c:pt idx="4">
                  <c:v>PL</c:v>
                </c:pt>
                <c:pt idx="5">
                  <c:v>IN</c:v>
                </c:pt>
                <c:pt idx="6">
                  <c:v>MX</c:v>
                </c:pt>
                <c:pt idx="7">
                  <c:v>UA</c:v>
                </c:pt>
                <c:pt idx="8">
                  <c:v>CL</c:v>
                </c:pt>
                <c:pt idx="9">
                  <c:v>RO</c:v>
                </c:pt>
                <c:pt idx="10">
                  <c:v>TR</c:v>
                </c:pt>
                <c:pt idx="11">
                  <c:v>EG</c:v>
                </c:pt>
              </c:strCache>
            </c:strRef>
          </c:cat>
          <c:val>
            <c:numRef>
              <c:f>'B.1.4'!$G$4:$G$15</c:f>
              <c:numCache>
                <c:formatCode>General</c:formatCode>
                <c:ptCount val="12"/>
                <c:pt idx="0">
                  <c:v>7</c:v>
                </c:pt>
                <c:pt idx="1">
                  <c:v>0.5</c:v>
                </c:pt>
                <c:pt idx="2">
                  <c:v>0.4</c:v>
                </c:pt>
                <c:pt idx="3">
                  <c:v>0.2</c:v>
                </c:pt>
                <c:pt idx="4">
                  <c:v>-0.7</c:v>
                </c:pt>
                <c:pt idx="5">
                  <c:v>-2.5</c:v>
                </c:pt>
                <c:pt idx="6">
                  <c:v>-1.8</c:v>
                </c:pt>
                <c:pt idx="7">
                  <c:v>-3.7</c:v>
                </c:pt>
                <c:pt idx="8">
                  <c:v>-3.1</c:v>
                </c:pt>
                <c:pt idx="9">
                  <c:v>-4.5999999999999996</c:v>
                </c:pt>
                <c:pt idx="10">
                  <c:v>-3.6</c:v>
                </c:pt>
                <c:pt idx="11">
                  <c:v>-2.4</c:v>
                </c:pt>
              </c:numCache>
            </c:numRef>
          </c:val>
          <c:extLst>
            <c:ext xmlns:c16="http://schemas.microsoft.com/office/drawing/2014/chart" uri="{C3380CC4-5D6E-409C-BE32-E72D297353CC}">
              <c16:uniqueId val="{00000002-74DB-4017-8175-2D4D6013D409}"/>
            </c:ext>
          </c:extLst>
        </c:ser>
        <c:dLbls>
          <c:showLegendKey val="0"/>
          <c:showVal val="0"/>
          <c:showCatName val="0"/>
          <c:showSerName val="0"/>
          <c:showPercent val="0"/>
          <c:showBubbleSize val="0"/>
        </c:dLbls>
        <c:gapWidth val="70"/>
        <c:axId val="648249816"/>
        <c:axId val="648250208"/>
      </c:barChart>
      <c:lineChart>
        <c:grouping val="standard"/>
        <c:varyColors val="0"/>
        <c:ser>
          <c:idx val="3"/>
          <c:order val="3"/>
          <c:tx>
            <c:strRef>
              <c:f>'B.1.4'!$H$1</c:f>
              <c:strCache>
                <c:ptCount val="1"/>
                <c:pt idx="0">
                  <c:v>Достатність резервів*, (п.ш.)</c:v>
                </c:pt>
              </c:strCache>
            </c:strRef>
          </c:tx>
          <c:spPr>
            <a:ln w="25400" cmpd="sng">
              <a:noFill/>
              <a:prstDash val="solid"/>
            </a:ln>
          </c:spPr>
          <c:marker>
            <c:symbol val="circle"/>
            <c:size val="5"/>
            <c:spPr>
              <a:solidFill>
                <a:srgbClr val="DC4B64"/>
              </a:solidFill>
              <a:ln w="25400">
                <a:noFill/>
                <a:prstDash val="solid"/>
              </a:ln>
            </c:spPr>
          </c:marker>
          <c:cat>
            <c:strRef>
              <c:f>'B.1.4'!$D$4:$D$15</c:f>
              <c:strCache>
                <c:ptCount val="12"/>
                <c:pt idx="0">
                  <c:v>RU</c:v>
                </c:pt>
                <c:pt idx="1">
                  <c:v>HU</c:v>
                </c:pt>
                <c:pt idx="2">
                  <c:v>CN</c:v>
                </c:pt>
                <c:pt idx="3">
                  <c:v>CZ</c:v>
                </c:pt>
                <c:pt idx="4">
                  <c:v>PL</c:v>
                </c:pt>
                <c:pt idx="5">
                  <c:v>IN</c:v>
                </c:pt>
                <c:pt idx="6">
                  <c:v>MX</c:v>
                </c:pt>
                <c:pt idx="7">
                  <c:v>UA</c:v>
                </c:pt>
                <c:pt idx="8">
                  <c:v>CL</c:v>
                </c:pt>
                <c:pt idx="9">
                  <c:v>RO</c:v>
                </c:pt>
                <c:pt idx="10">
                  <c:v>TR</c:v>
                </c:pt>
                <c:pt idx="11">
                  <c:v>EG</c:v>
                </c:pt>
              </c:strCache>
            </c:strRef>
          </c:cat>
          <c:val>
            <c:numRef>
              <c:f>'B.1.4'!$H$4:$H$15</c:f>
              <c:numCache>
                <c:formatCode>0.0</c:formatCode>
                <c:ptCount val="12"/>
                <c:pt idx="0">
                  <c:v>323.89999999999998</c:v>
                </c:pt>
                <c:pt idx="1">
                  <c:v>108.5</c:v>
                </c:pt>
                <c:pt idx="2">
                  <c:v>85</c:v>
                </c:pt>
                <c:pt idx="4">
                  <c:v>120.4</c:v>
                </c:pt>
                <c:pt idx="5">
                  <c:v>138.69999999999999</c:v>
                </c:pt>
                <c:pt idx="6">
                  <c:v>116.1</c:v>
                </c:pt>
                <c:pt idx="7">
                  <c:v>78.599999999999994</c:v>
                </c:pt>
                <c:pt idx="8">
                  <c:v>89.5</c:v>
                </c:pt>
                <c:pt idx="9">
                  <c:v>129.69999999999999</c:v>
                </c:pt>
                <c:pt idx="10">
                  <c:v>75</c:v>
                </c:pt>
                <c:pt idx="11">
                  <c:v>85.3</c:v>
                </c:pt>
              </c:numCache>
            </c:numRef>
          </c:val>
          <c:smooth val="0"/>
          <c:extLst>
            <c:ext xmlns:c16="http://schemas.microsoft.com/office/drawing/2014/chart" uri="{C3380CC4-5D6E-409C-BE32-E72D297353CC}">
              <c16:uniqueId val="{00000003-74DB-4017-8175-2D4D6013D409}"/>
            </c:ext>
          </c:extLst>
        </c:ser>
        <c:dLbls>
          <c:showLegendKey val="0"/>
          <c:showVal val="0"/>
          <c:showCatName val="0"/>
          <c:showSerName val="0"/>
          <c:showPercent val="0"/>
          <c:showBubbleSize val="0"/>
        </c:dLbls>
        <c:marker val="1"/>
        <c:smooth val="0"/>
        <c:axId val="648250992"/>
        <c:axId val="648250600"/>
      </c:lineChart>
      <c:catAx>
        <c:axId val="64824981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50208"/>
        <c:crosses val="autoZero"/>
        <c:auto val="1"/>
        <c:lblAlgn val="ctr"/>
        <c:lblOffset val="100"/>
        <c:noMultiLvlLbl val="0"/>
      </c:catAx>
      <c:valAx>
        <c:axId val="6482502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49816"/>
        <c:crosses val="autoZero"/>
        <c:crossBetween val="between"/>
      </c:valAx>
      <c:valAx>
        <c:axId val="648250600"/>
        <c:scaling>
          <c:orientation val="minMax"/>
          <c:min val="-400"/>
        </c:scaling>
        <c:delete val="0"/>
        <c:axPos val="r"/>
        <c:numFmt formatCode="General" sourceLinked="0"/>
        <c:majorTickMark val="in"/>
        <c:minorTickMark val="none"/>
        <c:tickLblPos val="high"/>
        <c:spPr>
          <a:ln>
            <a:solidFill>
              <a:srgbClr val="505050"/>
            </a:solidFill>
          </a:ln>
        </c:spPr>
        <c:txPr>
          <a:bodyPr rot="0" vert="horz"/>
          <a:lstStyle/>
          <a:p>
            <a:pPr>
              <a:defRPr/>
            </a:pPr>
            <a:endParaRPr lang="uk-UA"/>
          </a:p>
        </c:txPr>
        <c:crossAx val="648250992"/>
        <c:crosses val="max"/>
        <c:crossBetween val="between"/>
      </c:valAx>
      <c:catAx>
        <c:axId val="648250992"/>
        <c:scaling>
          <c:orientation val="minMax"/>
        </c:scaling>
        <c:delete val="1"/>
        <c:axPos val="b"/>
        <c:numFmt formatCode="General" sourceLinked="1"/>
        <c:majorTickMark val="out"/>
        <c:minorTickMark val="none"/>
        <c:tickLblPos val="nextTo"/>
        <c:crossAx val="648250600"/>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774193548387097"/>
          <c:w val="0.96250000000000002"/>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131018870693E-2"/>
          <c:y val="2.8588041431261774E-2"/>
          <c:w val="0.89627608401084014"/>
          <c:h val="0.885270715630885"/>
        </c:manualLayout>
      </c:layout>
      <c:areaChart>
        <c:grouping val="stacked"/>
        <c:varyColors val="0"/>
        <c:ser>
          <c:idx val="9"/>
          <c:order val="0"/>
          <c:spPr>
            <a:noFill/>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'3.4.1'!$C$4:$C$23</c:f>
              <c:numCache>
                <c:formatCode>0.0</c:formatCode>
                <c:ptCount val="20"/>
                <c:pt idx="0">
                  <c:v>14</c:v>
                </c:pt>
                <c:pt idx="1">
                  <c:v>12.95</c:v>
                </c:pt>
                <c:pt idx="2">
                  <c:v>12.5</c:v>
                </c:pt>
                <c:pt idx="3">
                  <c:v>13.4</c:v>
                </c:pt>
                <c:pt idx="4">
                  <c:v>15.92</c:v>
                </c:pt>
                <c:pt idx="5">
                  <c:v>17</c:v>
                </c:pt>
                <c:pt idx="6">
                  <c:v>17.57</c:v>
                </c:pt>
                <c:pt idx="7">
                  <c:v>18</c:v>
                </c:pt>
                <c:pt idx="8">
                  <c:v>18</c:v>
                </c:pt>
                <c:pt idx="9">
                  <c:v>17.64</c:v>
                </c:pt>
                <c:pt idx="10">
                  <c:v>16.170000000000002</c:v>
                </c:pt>
                <c:pt idx="11">
                  <c:v>14.31</c:v>
                </c:pt>
                <c:pt idx="12">
                  <c:v>11.31</c:v>
                </c:pt>
                <c:pt idx="13">
                  <c:v>8.24</c:v>
                </c:pt>
                <c:pt idx="14">
                  <c:v>5.38</c:v>
                </c:pt>
                <c:pt idx="15">
                  <c:v>4.0599999999999996</c:v>
                </c:pt>
                <c:pt idx="16">
                  <c:v>3.06</c:v>
                </c:pt>
                <c:pt idx="17">
                  <c:v>2.56</c:v>
                </c:pt>
                <c:pt idx="18">
                  <c:v>2.12</c:v>
                </c:pt>
                <c:pt idx="19">
                  <c:v>1.76</c:v>
                </c:pt>
              </c:numCache>
            </c:numRef>
          </c:val>
          <c:extLst>
            <c:ext xmlns:c16="http://schemas.microsoft.com/office/drawing/2014/chart" uri="{C3380CC4-5D6E-409C-BE32-E72D297353CC}">
              <c16:uniqueId val="{00000000-E0DC-4D7D-9C9B-F7BEEA9A904C}"/>
            </c:ext>
          </c:extLst>
        </c:ser>
        <c:ser>
          <c:idx val="7"/>
          <c:order val="1"/>
          <c:tx>
            <c:strRef>
              <c:f>'3.4.1'!$D$1</c:f>
              <c:strCache>
                <c:ptCount val="1"/>
                <c:pt idx="0">
                  <c:v>-90%</c:v>
                </c:pt>
              </c:strCache>
            </c:strRef>
          </c:tx>
          <c:spPr>
            <a:solidFill>
              <a:srgbClr val="057D46">
                <a:alpha val="3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'3.4.1'!$D$4:$D$23</c:f>
              <c:numCache>
                <c:formatCode>0.0</c:formatCode>
                <c:ptCount val="20"/>
                <c:pt idx="10">
                  <c:v>0.28999999999999998</c:v>
                </c:pt>
                <c:pt idx="11">
                  <c:v>0.59</c:v>
                </c:pt>
                <c:pt idx="12">
                  <c:v>1.04</c:v>
                </c:pt>
                <c:pt idx="13">
                  <c:v>1.39</c:v>
                </c:pt>
                <c:pt idx="14">
                  <c:v>1.87</c:v>
                </c:pt>
                <c:pt idx="15">
                  <c:v>2.0099999999999998</c:v>
                </c:pt>
                <c:pt idx="16">
                  <c:v>2.12</c:v>
                </c:pt>
                <c:pt idx="17">
                  <c:v>2.21</c:v>
                </c:pt>
                <c:pt idx="18">
                  <c:v>2.27</c:v>
                </c:pt>
                <c:pt idx="19">
                  <c:v>2.3199999999999998</c:v>
                </c:pt>
              </c:numCache>
            </c:numRef>
          </c:val>
          <c:extLst>
            <c:ext xmlns:c16="http://schemas.microsoft.com/office/drawing/2014/chart" uri="{C3380CC4-5D6E-409C-BE32-E72D297353CC}">
              <c16:uniqueId val="{00000001-E0DC-4D7D-9C9B-F7BEEA9A904C}"/>
            </c:ext>
          </c:extLst>
        </c:ser>
        <c:ser>
          <c:idx val="6"/>
          <c:order val="2"/>
          <c:tx>
            <c:strRef>
              <c:f>'3.4.1'!$E$1</c:f>
              <c:strCache>
                <c:ptCount val="1"/>
                <c:pt idx="0">
                  <c:v>-70%</c:v>
                </c:pt>
              </c:strCache>
            </c:strRef>
          </c:tx>
          <c:spPr>
            <a:solidFill>
              <a:srgbClr val="057D46">
                <a:alpha val="5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'3.4.1'!$E$4:$E$23</c:f>
              <c:numCache>
                <c:formatCode>0.0</c:formatCode>
                <c:ptCount val="20"/>
                <c:pt idx="10">
                  <c:v>0.18</c:v>
                </c:pt>
                <c:pt idx="11">
                  <c:v>0.37</c:v>
                </c:pt>
                <c:pt idx="12">
                  <c:v>0.66</c:v>
                </c:pt>
                <c:pt idx="13">
                  <c:v>0.87</c:v>
                </c:pt>
                <c:pt idx="14">
                  <c:v>1.18</c:v>
                </c:pt>
                <c:pt idx="15">
                  <c:v>1.27</c:v>
                </c:pt>
                <c:pt idx="16">
                  <c:v>1.34</c:v>
                </c:pt>
                <c:pt idx="17">
                  <c:v>1.39</c:v>
                </c:pt>
                <c:pt idx="18">
                  <c:v>1.43</c:v>
                </c:pt>
                <c:pt idx="19">
                  <c:v>1.46</c:v>
                </c:pt>
              </c:numCache>
            </c:numRef>
          </c:val>
          <c:extLst>
            <c:ext xmlns:c16="http://schemas.microsoft.com/office/drawing/2014/chart" uri="{C3380CC4-5D6E-409C-BE32-E72D297353CC}">
              <c16:uniqueId val="{00000002-E0DC-4D7D-9C9B-F7BEEA9A904C}"/>
            </c:ext>
          </c:extLst>
        </c:ser>
        <c:ser>
          <c:idx val="5"/>
          <c:order val="3"/>
          <c:tx>
            <c:strRef>
              <c:f>'3.4.1'!$F$1</c:f>
              <c:strCache>
                <c:ptCount val="1"/>
                <c:pt idx="0">
                  <c:v>-50%</c:v>
                </c:pt>
              </c:strCache>
            </c:strRef>
          </c:tx>
          <c:spPr>
            <a:solidFill>
              <a:srgbClr val="057D46">
                <a:alpha val="7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'3.4.1'!$F$4:$F$23</c:f>
              <c:numCache>
                <c:formatCode>0.0</c:formatCode>
                <c:ptCount val="20"/>
                <c:pt idx="10">
                  <c:v>0.15</c:v>
                </c:pt>
                <c:pt idx="11">
                  <c:v>0.31</c:v>
                </c:pt>
                <c:pt idx="12">
                  <c:v>0.55000000000000004</c:v>
                </c:pt>
                <c:pt idx="13">
                  <c:v>0.73</c:v>
                </c:pt>
                <c:pt idx="14">
                  <c:v>0.98</c:v>
                </c:pt>
                <c:pt idx="15">
                  <c:v>1.05</c:v>
                </c:pt>
                <c:pt idx="16">
                  <c:v>1.1100000000000001</c:v>
                </c:pt>
                <c:pt idx="17">
                  <c:v>1.1599999999999999</c:v>
                </c:pt>
                <c:pt idx="18">
                  <c:v>1.19</c:v>
                </c:pt>
                <c:pt idx="19">
                  <c:v>1.21</c:v>
                </c:pt>
              </c:numCache>
            </c:numRef>
          </c:val>
          <c:extLst>
            <c:ext xmlns:c16="http://schemas.microsoft.com/office/drawing/2014/chart" uri="{C3380CC4-5D6E-409C-BE32-E72D297353CC}">
              <c16:uniqueId val="{00000003-E0DC-4D7D-9C9B-F7BEEA9A904C}"/>
            </c:ext>
          </c:extLst>
        </c:ser>
        <c:ser>
          <c:idx val="4"/>
          <c:order val="4"/>
          <c:tx>
            <c:strRef>
              <c:f>'3.4.1'!$G$1</c:f>
              <c:strCache>
                <c:ptCount val="1"/>
                <c:pt idx="0">
                  <c:v>-30%</c:v>
                </c:pt>
              </c:strCache>
            </c:strRef>
          </c:tx>
          <c:spPr>
            <a:solidFill>
              <a:srgbClr val="057D46">
                <a:alpha val="9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'3.4.1'!$G$4:$G$23</c:f>
              <c:numCache>
                <c:formatCode>0.0</c:formatCode>
                <c:ptCount val="20"/>
                <c:pt idx="10">
                  <c:v>0.16</c:v>
                </c:pt>
                <c:pt idx="11">
                  <c:v>0.34</c:v>
                </c:pt>
                <c:pt idx="12">
                  <c:v>0.59</c:v>
                </c:pt>
                <c:pt idx="13">
                  <c:v>0.79</c:v>
                </c:pt>
                <c:pt idx="14">
                  <c:v>1.06</c:v>
                </c:pt>
                <c:pt idx="15">
                  <c:v>1.1399999999999999</c:v>
                </c:pt>
                <c:pt idx="16">
                  <c:v>1.2</c:v>
                </c:pt>
                <c:pt idx="17">
                  <c:v>1.25</c:v>
                </c:pt>
                <c:pt idx="18">
                  <c:v>1.29</c:v>
                </c:pt>
                <c:pt idx="19">
                  <c:v>1.31</c:v>
                </c:pt>
              </c:numCache>
            </c:numRef>
          </c:val>
          <c:extLst>
            <c:ext xmlns:c16="http://schemas.microsoft.com/office/drawing/2014/chart" uri="{C3380CC4-5D6E-409C-BE32-E72D297353CC}">
              <c16:uniqueId val="{00000004-E0DC-4D7D-9C9B-F7BEEA9A904C}"/>
            </c:ext>
          </c:extLst>
        </c:ser>
        <c:ser>
          <c:idx val="0"/>
          <c:order val="5"/>
          <c:tx>
            <c:strRef>
              <c:f>'3.4.1'!$H$1</c:f>
              <c:strCache>
                <c:ptCount val="1"/>
                <c:pt idx="0">
                  <c:v>30%</c:v>
                </c:pt>
              </c:strCache>
            </c:strRef>
          </c:tx>
          <c:spPr>
            <a:solidFill>
              <a:srgbClr val="057D46">
                <a:alpha val="90000"/>
              </a:srgbClr>
            </a:solidFill>
            <a:ln>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'3.4.1'!$H$4:$H$23</c:f>
              <c:numCache>
                <c:formatCode>0.0</c:formatCode>
                <c:ptCount val="20"/>
                <c:pt idx="10">
                  <c:v>0.23</c:v>
                </c:pt>
                <c:pt idx="11">
                  <c:v>0.48</c:v>
                </c:pt>
                <c:pt idx="12">
                  <c:v>0.85</c:v>
                </c:pt>
                <c:pt idx="13">
                  <c:v>1.1200000000000001</c:v>
                </c:pt>
                <c:pt idx="14">
                  <c:v>1.51</c:v>
                </c:pt>
                <c:pt idx="15">
                  <c:v>1.63</c:v>
                </c:pt>
                <c:pt idx="16">
                  <c:v>1.72</c:v>
                </c:pt>
                <c:pt idx="17">
                  <c:v>1.79</c:v>
                </c:pt>
                <c:pt idx="18">
                  <c:v>1.84</c:v>
                </c:pt>
                <c:pt idx="19">
                  <c:v>1.88</c:v>
                </c:pt>
              </c:numCache>
            </c:numRef>
          </c:val>
          <c:extLst>
            <c:ext xmlns:c16="http://schemas.microsoft.com/office/drawing/2014/chart" uri="{C3380CC4-5D6E-409C-BE32-E72D297353CC}">
              <c16:uniqueId val="{00000005-E0DC-4D7D-9C9B-F7BEEA9A904C}"/>
            </c:ext>
          </c:extLst>
        </c:ser>
        <c:ser>
          <c:idx val="3"/>
          <c:order val="6"/>
          <c:tx>
            <c:strRef>
              <c:f>'3.4.1'!$I$1</c:f>
              <c:strCache>
                <c:ptCount val="1"/>
                <c:pt idx="0">
                  <c:v>50%</c:v>
                </c:pt>
              </c:strCache>
            </c:strRef>
          </c:tx>
          <c:spPr>
            <a:solidFill>
              <a:srgbClr val="057D46">
                <a:alpha val="7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'3.4.1'!$I$4:$I$23</c:f>
              <c:numCache>
                <c:formatCode>0.0</c:formatCode>
                <c:ptCount val="20"/>
                <c:pt idx="10">
                  <c:v>0.22</c:v>
                </c:pt>
                <c:pt idx="11">
                  <c:v>0.44</c:v>
                </c:pt>
                <c:pt idx="12">
                  <c:v>0.78</c:v>
                </c:pt>
                <c:pt idx="13">
                  <c:v>1.04</c:v>
                </c:pt>
                <c:pt idx="14">
                  <c:v>1.4</c:v>
                </c:pt>
                <c:pt idx="15">
                  <c:v>1.5</c:v>
                </c:pt>
                <c:pt idx="16">
                  <c:v>1.59</c:v>
                </c:pt>
                <c:pt idx="17">
                  <c:v>1.65</c:v>
                </c:pt>
                <c:pt idx="18">
                  <c:v>1.7</c:v>
                </c:pt>
                <c:pt idx="19">
                  <c:v>1.73</c:v>
                </c:pt>
              </c:numCache>
            </c:numRef>
          </c:val>
          <c:extLst>
            <c:ext xmlns:c16="http://schemas.microsoft.com/office/drawing/2014/chart" uri="{C3380CC4-5D6E-409C-BE32-E72D297353CC}">
              <c16:uniqueId val="{00000006-E0DC-4D7D-9C9B-F7BEEA9A904C}"/>
            </c:ext>
          </c:extLst>
        </c:ser>
        <c:ser>
          <c:idx val="2"/>
          <c:order val="7"/>
          <c:tx>
            <c:strRef>
              <c:f>'3.4.1'!$J$1</c:f>
              <c:strCache>
                <c:ptCount val="1"/>
                <c:pt idx="0">
                  <c:v>70%</c:v>
                </c:pt>
              </c:strCache>
            </c:strRef>
          </c:tx>
          <c:spPr>
            <a:solidFill>
              <a:srgbClr val="057D46">
                <a:alpha val="5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'3.4.1'!$J$4:$J$23</c:f>
              <c:numCache>
                <c:formatCode>0.0</c:formatCode>
                <c:ptCount val="20"/>
                <c:pt idx="10">
                  <c:v>0.26</c:v>
                </c:pt>
                <c:pt idx="11">
                  <c:v>0.53</c:v>
                </c:pt>
                <c:pt idx="12">
                  <c:v>0.94</c:v>
                </c:pt>
                <c:pt idx="13">
                  <c:v>1.25</c:v>
                </c:pt>
                <c:pt idx="14">
                  <c:v>1.68</c:v>
                </c:pt>
                <c:pt idx="15">
                  <c:v>1.81</c:v>
                </c:pt>
                <c:pt idx="16">
                  <c:v>1.91</c:v>
                </c:pt>
                <c:pt idx="17">
                  <c:v>1.99</c:v>
                </c:pt>
                <c:pt idx="18">
                  <c:v>2.0499999999999998</c:v>
                </c:pt>
                <c:pt idx="19">
                  <c:v>2.09</c:v>
                </c:pt>
              </c:numCache>
            </c:numRef>
          </c:val>
          <c:extLst>
            <c:ext xmlns:c16="http://schemas.microsoft.com/office/drawing/2014/chart" uri="{C3380CC4-5D6E-409C-BE32-E72D297353CC}">
              <c16:uniqueId val="{00000007-E0DC-4D7D-9C9B-F7BEEA9A904C}"/>
            </c:ext>
          </c:extLst>
        </c:ser>
        <c:ser>
          <c:idx val="1"/>
          <c:order val="8"/>
          <c:tx>
            <c:strRef>
              <c:f>'3.4.1'!$K$1</c:f>
              <c:strCache>
                <c:ptCount val="1"/>
                <c:pt idx="0">
                  <c:v>90%</c:v>
                </c:pt>
              </c:strCache>
            </c:strRef>
          </c:tx>
          <c:spPr>
            <a:solidFill>
              <a:srgbClr val="057D46">
                <a:alpha val="3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'3.4.1'!$K$4:$K$23</c:f>
              <c:numCache>
                <c:formatCode>0.0</c:formatCode>
                <c:ptCount val="20"/>
                <c:pt idx="10">
                  <c:v>0.41</c:v>
                </c:pt>
                <c:pt idx="11">
                  <c:v>0.85</c:v>
                </c:pt>
                <c:pt idx="12">
                  <c:v>1.49</c:v>
                </c:pt>
                <c:pt idx="13">
                  <c:v>1.98</c:v>
                </c:pt>
                <c:pt idx="14">
                  <c:v>2.67</c:v>
                </c:pt>
                <c:pt idx="15">
                  <c:v>2.87</c:v>
                </c:pt>
                <c:pt idx="16">
                  <c:v>3.03</c:v>
                </c:pt>
                <c:pt idx="17">
                  <c:v>3.15</c:v>
                </c:pt>
                <c:pt idx="18">
                  <c:v>3.24</c:v>
                </c:pt>
                <c:pt idx="19">
                  <c:v>3.31</c:v>
                </c:pt>
              </c:numCache>
            </c:numRef>
          </c:val>
          <c:extLst>
            <c:ext xmlns:c16="http://schemas.microsoft.com/office/drawing/2014/chart" uri="{C3380CC4-5D6E-409C-BE32-E72D297353CC}">
              <c16:uniqueId val="{00000008-E0DC-4D7D-9C9B-F7BEEA9A904C}"/>
            </c:ext>
          </c:extLst>
        </c:ser>
        <c:dLbls>
          <c:showLegendKey val="0"/>
          <c:showVal val="0"/>
          <c:showCatName val="0"/>
          <c:showSerName val="0"/>
          <c:showPercent val="0"/>
          <c:showBubbleSize val="0"/>
        </c:dLbls>
        <c:axId val="953796768"/>
        <c:axId val="953797160"/>
      </c:areaChart>
      <c:lineChart>
        <c:grouping val="standard"/>
        <c:varyColors val="0"/>
        <c:ser>
          <c:idx val="8"/>
          <c:order val="9"/>
          <c:spPr>
            <a:ln>
              <a:solidFill>
                <a:srgbClr val="057D46"/>
              </a:solidFill>
            </a:ln>
          </c:spPr>
          <c:marker>
            <c:symbol val="none"/>
          </c:marke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'3.4.1'!$B$4:$B$23</c:f>
              <c:numCache>
                <c:formatCode>0.0</c:formatCode>
                <c:ptCount val="20"/>
                <c:pt idx="0">
                  <c:v>14</c:v>
                </c:pt>
                <c:pt idx="1">
                  <c:v>12.95</c:v>
                </c:pt>
                <c:pt idx="2">
                  <c:v>12.5</c:v>
                </c:pt>
                <c:pt idx="3">
                  <c:v>13.4</c:v>
                </c:pt>
                <c:pt idx="4">
                  <c:v>15.92</c:v>
                </c:pt>
                <c:pt idx="5">
                  <c:v>17</c:v>
                </c:pt>
                <c:pt idx="6">
                  <c:v>17.57</c:v>
                </c:pt>
                <c:pt idx="7">
                  <c:v>18</c:v>
                </c:pt>
                <c:pt idx="8">
                  <c:v>18</c:v>
                </c:pt>
                <c:pt idx="9">
                  <c:v>17.64</c:v>
                </c:pt>
                <c:pt idx="10">
                  <c:v>16.96</c:v>
                </c:pt>
                <c:pt idx="11">
                  <c:v>15.92</c:v>
                </c:pt>
                <c:pt idx="12">
                  <c:v>14.15</c:v>
                </c:pt>
                <c:pt idx="13">
                  <c:v>12.01</c:v>
                </c:pt>
                <c:pt idx="14">
                  <c:v>10.46</c:v>
                </c:pt>
                <c:pt idx="15">
                  <c:v>9.5299999999999994</c:v>
                </c:pt>
                <c:pt idx="16">
                  <c:v>8.83</c:v>
                </c:pt>
                <c:pt idx="17">
                  <c:v>8.57</c:v>
                </c:pt>
                <c:pt idx="18">
                  <c:v>8.3000000000000007</c:v>
                </c:pt>
                <c:pt idx="19">
                  <c:v>8.06</c:v>
                </c:pt>
              </c:numCache>
            </c:numRef>
          </c:val>
          <c:smooth val="0"/>
          <c:extLst>
            <c:ext xmlns:c16="http://schemas.microsoft.com/office/drawing/2014/chart" uri="{C3380CC4-5D6E-409C-BE32-E72D297353CC}">
              <c16:uniqueId val="{00000009-E0DC-4D7D-9C9B-F7BEEA9A904C}"/>
            </c:ext>
          </c:extLst>
        </c:ser>
        <c:dLbls>
          <c:showLegendKey val="0"/>
          <c:showVal val="0"/>
          <c:showCatName val="0"/>
          <c:showSerName val="0"/>
          <c:showPercent val="0"/>
          <c:showBubbleSize val="0"/>
        </c:dLbls>
        <c:marker val="1"/>
        <c:smooth val="0"/>
        <c:axId val="953796768"/>
        <c:axId val="953797160"/>
      </c:lineChart>
      <c:catAx>
        <c:axId val="953796768"/>
        <c:scaling>
          <c:orientation val="minMax"/>
        </c:scaling>
        <c:delete val="0"/>
        <c:axPos val="b"/>
        <c:majorGridlines>
          <c:spPr>
            <a:ln w="3175">
              <a:solidFill>
                <a:srgbClr val="8C969B">
                  <a:alpha val="49804"/>
                </a:srgbClr>
              </a:solidFill>
              <a:prstDash val="solid"/>
            </a:ln>
          </c:spPr>
        </c:majorGridlines>
        <c:numFmt formatCode="General" sourceLinked="1"/>
        <c:majorTickMark val="in"/>
        <c:minorTickMark val="none"/>
        <c:tickLblPos val="low"/>
        <c:spPr>
          <a:ln w="9525">
            <a:solidFill>
              <a:srgbClr val="505050"/>
            </a:solidFill>
            <a:prstDash val="sysDot"/>
          </a:ln>
        </c:spPr>
        <c:txPr>
          <a:bodyPr rot="0" vert="horz"/>
          <a:lstStyle/>
          <a:p>
            <a:pPr>
              <a:defRPr/>
            </a:pPr>
            <a:endParaRPr lang="uk-UA"/>
          </a:p>
        </c:txPr>
        <c:crossAx val="953797160"/>
        <c:crossesAt val="-4"/>
        <c:auto val="1"/>
        <c:lblAlgn val="ctr"/>
        <c:lblOffset val="100"/>
        <c:tickLblSkip val="1"/>
        <c:tickMarkSkip val="4"/>
        <c:noMultiLvlLbl val="0"/>
      </c:catAx>
      <c:valAx>
        <c:axId val="953797160"/>
        <c:scaling>
          <c:orientation val="minMax"/>
          <c:max val="20"/>
          <c:min val="0"/>
        </c:scaling>
        <c:delete val="0"/>
        <c:axPos val="l"/>
        <c:majorGridlines>
          <c:spPr>
            <a:ln w="3175">
              <a:solidFill>
                <a:srgbClr val="8C969B">
                  <a:alpha val="50000"/>
                </a:srgb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953796768"/>
        <c:crosses val="autoZero"/>
        <c:crossBetween val="between"/>
        <c:majorUnit val="4"/>
      </c:valAx>
      <c:spPr>
        <a:blipFill dpi="0" rotWithShape="1">
          <a:blip xmlns:r="http://schemas.openxmlformats.org/officeDocument/2006/relationships" r:embed="rId1"/>
          <a:srcRect/>
          <a:stretch>
            <a:fillRect l="49000"/>
          </a:stretch>
        </a:blipFill>
        <a:ln w="9525">
          <a:solidFill>
            <a:srgbClr val="505050"/>
          </a:solidFill>
        </a:ln>
      </c:spPr>
    </c:plotArea>
    <c:plotVisOnly val="1"/>
    <c:dispBlanksAs val="gap"/>
    <c:showDLblsOverMax val="0"/>
  </c:chart>
  <c:spPr>
    <a:solidFill>
      <a:srgbClr val="FFFFFF"/>
    </a:solidFill>
    <a:ln w="9525">
      <a:noFill/>
    </a:ln>
  </c:spPr>
  <c:txPr>
    <a:bodyPr/>
    <a:lstStyle/>
    <a:p>
      <a:pPr>
        <a:defRPr sz="750" b="0" i="0" u="none" strike="noStrike" baseline="0">
          <a:solidFill>
            <a:sysClr val="windowText" lastClr="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844387410287126E-2"/>
          <c:y val="5.2838709677419354E-2"/>
          <c:w val="0.88171883202099732"/>
          <c:h val="0.73716462861497156"/>
        </c:manualLayout>
      </c:layout>
      <c:lineChart>
        <c:grouping val="standard"/>
        <c:varyColors val="0"/>
        <c:ser>
          <c:idx val="0"/>
          <c:order val="0"/>
          <c:tx>
            <c:strRef>
              <c:f>'3.4.2'!$B$1</c:f>
              <c:strCache>
                <c:ptCount val="1"/>
                <c:pt idx="0">
                  <c:v>Реальна ставка</c:v>
                </c:pt>
              </c:strCache>
            </c:strRef>
          </c:tx>
          <c:spPr>
            <a:ln w="25400" cmpd="sng">
              <a:solidFill>
                <a:srgbClr val="057D46"/>
              </a:solidFill>
              <a:prstDash val="solid"/>
            </a:ln>
          </c:spPr>
          <c:marker>
            <c:symbol val="none"/>
          </c:marker>
          <c:cat>
            <c:strRef>
              <c:f>'3.4.2'!$D$4:$D$23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'3.4.2'!$B$4:$B$23</c:f>
              <c:numCache>
                <c:formatCode>#\ ##0.0</c:formatCode>
                <c:ptCount val="20"/>
                <c:pt idx="0">
                  <c:v>4.9000000000000004</c:v>
                </c:pt>
                <c:pt idx="1">
                  <c:v>3.7</c:v>
                </c:pt>
                <c:pt idx="2">
                  <c:v>1</c:v>
                </c:pt>
                <c:pt idx="3">
                  <c:v>4.5999999999999996</c:v>
                </c:pt>
                <c:pt idx="4">
                  <c:v>7.8</c:v>
                </c:pt>
                <c:pt idx="5">
                  <c:v>11.5</c:v>
                </c:pt>
                <c:pt idx="6">
                  <c:v>10.6</c:v>
                </c:pt>
                <c:pt idx="7">
                  <c:v>10.8</c:v>
                </c:pt>
                <c:pt idx="8">
                  <c:v>12.5</c:v>
                </c:pt>
                <c:pt idx="9">
                  <c:v>11.4</c:v>
                </c:pt>
                <c:pt idx="10">
                  <c:v>11.1</c:v>
                </c:pt>
                <c:pt idx="11">
                  <c:v>10.199999999999999</c:v>
                </c:pt>
                <c:pt idx="12">
                  <c:v>9.1999999999999993</c:v>
                </c:pt>
                <c:pt idx="13">
                  <c:v>7.5</c:v>
                </c:pt>
                <c:pt idx="14">
                  <c:v>6.2</c:v>
                </c:pt>
                <c:pt idx="15">
                  <c:v>4.9000000000000004</c:v>
                </c:pt>
                <c:pt idx="16">
                  <c:v>4.3</c:v>
                </c:pt>
                <c:pt idx="17">
                  <c:v>3.8</c:v>
                </c:pt>
                <c:pt idx="18">
                  <c:v>3.5</c:v>
                </c:pt>
                <c:pt idx="19">
                  <c:v>3.4</c:v>
                </c:pt>
              </c:numCache>
            </c:numRef>
          </c:val>
          <c:smooth val="0"/>
          <c:extLst>
            <c:ext xmlns:c16="http://schemas.microsoft.com/office/drawing/2014/chart" uri="{C3380CC4-5D6E-409C-BE32-E72D297353CC}">
              <c16:uniqueId val="{00000000-93C6-4831-8F1E-3D4AE909BB73}"/>
            </c:ext>
          </c:extLst>
        </c:ser>
        <c:ser>
          <c:idx val="1"/>
          <c:order val="1"/>
          <c:tx>
            <c:strRef>
              <c:f>'3.4.2'!$C$1</c:f>
              <c:strCache>
                <c:ptCount val="1"/>
                <c:pt idx="0">
                  <c:v>Нейтральна ставка</c:v>
                </c:pt>
              </c:strCache>
            </c:strRef>
          </c:tx>
          <c:spPr>
            <a:ln w="25400" cmpd="sng">
              <a:solidFill>
                <a:srgbClr val="91C864"/>
              </a:solidFill>
              <a:prstDash val="solid"/>
            </a:ln>
          </c:spPr>
          <c:marker>
            <c:symbol val="none"/>
          </c:marker>
          <c:cat>
            <c:strRef>
              <c:f>'3.4.2'!$D$4:$D$23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'3.4.2'!$C$4:$C$23</c:f>
              <c:numCache>
                <c:formatCode>#\ ##0.0</c:formatCode>
                <c:ptCount val="20"/>
                <c:pt idx="0">
                  <c:v>4.4000000000000004</c:v>
                </c:pt>
                <c:pt idx="1">
                  <c:v>4</c:v>
                </c:pt>
                <c:pt idx="2">
                  <c:v>3.1</c:v>
                </c:pt>
                <c:pt idx="3">
                  <c:v>3.3</c:v>
                </c:pt>
                <c:pt idx="4">
                  <c:v>3.4</c:v>
                </c:pt>
                <c:pt idx="5">
                  <c:v>3.8</c:v>
                </c:pt>
                <c:pt idx="6">
                  <c:v>3.8</c:v>
                </c:pt>
                <c:pt idx="7">
                  <c:v>3.5</c:v>
                </c:pt>
                <c:pt idx="8">
                  <c:v>3.3</c:v>
                </c:pt>
                <c:pt idx="9">
                  <c:v>3</c:v>
                </c:pt>
                <c:pt idx="10">
                  <c:v>3</c:v>
                </c:pt>
                <c:pt idx="11">
                  <c:v>3</c:v>
                </c:pt>
                <c:pt idx="12">
                  <c:v>3</c:v>
                </c:pt>
                <c:pt idx="13">
                  <c:v>3</c:v>
                </c:pt>
                <c:pt idx="14">
                  <c:v>3</c:v>
                </c:pt>
                <c:pt idx="15">
                  <c:v>3</c:v>
                </c:pt>
                <c:pt idx="16">
                  <c:v>3</c:v>
                </c:pt>
                <c:pt idx="17">
                  <c:v>3</c:v>
                </c:pt>
                <c:pt idx="18">
                  <c:v>3</c:v>
                </c:pt>
                <c:pt idx="19">
                  <c:v>3</c:v>
                </c:pt>
              </c:numCache>
            </c:numRef>
          </c:val>
          <c:smooth val="0"/>
          <c:extLst>
            <c:ext xmlns:c16="http://schemas.microsoft.com/office/drawing/2014/chart" uri="{C3380CC4-5D6E-409C-BE32-E72D297353CC}">
              <c16:uniqueId val="{00000001-93C6-4831-8F1E-3D4AE909BB73}"/>
            </c:ext>
          </c:extLst>
        </c:ser>
        <c:dLbls>
          <c:showLegendKey val="0"/>
          <c:showVal val="0"/>
          <c:showCatName val="0"/>
          <c:showSerName val="0"/>
          <c:showPercent val="0"/>
          <c:showBubbleSize val="0"/>
        </c:dLbls>
        <c:smooth val="0"/>
        <c:axId val="953797944"/>
        <c:axId val="953798336"/>
      </c:lineChart>
      <c:catAx>
        <c:axId val="9537979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3798336"/>
        <c:crosses val="autoZero"/>
        <c:auto val="1"/>
        <c:lblAlgn val="ctr"/>
        <c:lblOffset val="100"/>
        <c:tickMarkSkip val="4"/>
        <c:noMultiLvlLbl val="0"/>
      </c:catAx>
      <c:valAx>
        <c:axId val="953798336"/>
        <c:scaling>
          <c:orientation val="minMax"/>
          <c:max val="14"/>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3797944"/>
        <c:crosses val="autoZero"/>
        <c:crossBetween val="between"/>
      </c:valAx>
      <c:spPr>
        <a:blipFill dpi="0" rotWithShape="1">
          <a:blip xmlns:r="http://schemas.openxmlformats.org/officeDocument/2006/relationships" r:embed="rId1">
            <a:alphaModFix amt="30000"/>
          </a:blip>
          <a:srcRect/>
          <a:stretch>
            <a:fillRect l="50000"/>
          </a:stretch>
        </a:blipFill>
        <a:ln w="9525">
          <a:solidFill>
            <a:srgbClr val="505050"/>
          </a:solidFill>
        </a:ln>
      </c:spPr>
    </c:plotArea>
    <c:legend>
      <c:legendPos val="b"/>
      <c:layout>
        <c:manualLayout>
          <c:xMode val="edge"/>
          <c:yMode val="edge"/>
          <c:x val="0"/>
          <c:y val="0.8774193548387097"/>
          <c:w val="0.97916666666666663"/>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844387410287126E-2"/>
          <c:y val="5.2838709677419354E-2"/>
          <c:w val="0.88171883202099732"/>
          <c:h val="0.84776370695598546"/>
        </c:manualLayout>
      </c:layout>
      <c:lineChart>
        <c:grouping val="standard"/>
        <c:varyColors val="0"/>
        <c:ser>
          <c:idx val="0"/>
          <c:order val="0"/>
          <c:tx>
            <c:strRef>
              <c:f>'3.4.3'!$B$1</c:f>
              <c:strCache>
                <c:ptCount val="1"/>
                <c:pt idx="0">
                  <c:v>Поточний прогноз</c:v>
                </c:pt>
              </c:strCache>
            </c:strRef>
          </c:tx>
          <c:spPr>
            <a:ln w="25400" cmpd="sng">
              <a:solidFill>
                <a:srgbClr val="057D46"/>
              </a:solidFill>
              <a:prstDash val="solid"/>
            </a:ln>
          </c:spPr>
          <c:marker>
            <c:symbol val="none"/>
          </c:marker>
          <c:cat>
            <c:strRef>
              <c:f>'3.4.3'!$D$4:$D$23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'3.4.3'!$B$4:$B$23</c:f>
              <c:numCache>
                <c:formatCode>#,##0.00</c:formatCode>
                <c:ptCount val="20"/>
                <c:pt idx="0">
                  <c:v>0.98</c:v>
                </c:pt>
                <c:pt idx="1">
                  <c:v>1</c:v>
                </c:pt>
                <c:pt idx="2">
                  <c:v>1.02</c:v>
                </c:pt>
                <c:pt idx="3">
                  <c:v>1.01</c:v>
                </c:pt>
                <c:pt idx="4">
                  <c:v>0.99</c:v>
                </c:pt>
                <c:pt idx="5">
                  <c:v>1.08</c:v>
                </c:pt>
                <c:pt idx="6">
                  <c:v>1.07</c:v>
                </c:pt>
                <c:pt idx="7">
                  <c:v>1.1000000000000001</c:v>
                </c:pt>
                <c:pt idx="8">
                  <c:v>1.1499999999999999</c:v>
                </c:pt>
                <c:pt idx="9">
                  <c:v>1.19</c:v>
                </c:pt>
                <c:pt idx="10">
                  <c:v>1.19</c:v>
                </c:pt>
                <c:pt idx="11">
                  <c:v>1.18</c:v>
                </c:pt>
                <c:pt idx="12">
                  <c:v>1.19</c:v>
                </c:pt>
                <c:pt idx="13">
                  <c:v>1.19</c:v>
                </c:pt>
                <c:pt idx="14">
                  <c:v>1.18</c:v>
                </c:pt>
                <c:pt idx="15">
                  <c:v>1.17</c:v>
                </c:pt>
                <c:pt idx="16">
                  <c:v>1.18</c:v>
                </c:pt>
                <c:pt idx="17">
                  <c:v>1.19</c:v>
                </c:pt>
                <c:pt idx="18">
                  <c:v>1.18</c:v>
                </c:pt>
                <c:pt idx="19">
                  <c:v>1.17</c:v>
                </c:pt>
              </c:numCache>
            </c:numRef>
          </c:val>
          <c:smooth val="0"/>
          <c:extLst>
            <c:ext xmlns:c16="http://schemas.microsoft.com/office/drawing/2014/chart" uri="{C3380CC4-5D6E-409C-BE32-E72D297353CC}">
              <c16:uniqueId val="{00000000-BD07-49CA-8308-0D351EB274AB}"/>
            </c:ext>
          </c:extLst>
        </c:ser>
        <c:ser>
          <c:idx val="1"/>
          <c:order val="1"/>
          <c:tx>
            <c:strRef>
              <c:f>'3.4.3'!$C$1</c:f>
              <c:strCache>
                <c:ptCount val="1"/>
                <c:pt idx="0">
                  <c:v>Попередній прогноз</c:v>
                </c:pt>
              </c:strCache>
            </c:strRef>
          </c:tx>
          <c:spPr>
            <a:ln w="25400" cmpd="sng">
              <a:solidFill>
                <a:srgbClr val="057D46"/>
              </a:solidFill>
              <a:prstDash val="sysDot"/>
            </a:ln>
          </c:spPr>
          <c:marker>
            <c:symbol val="none"/>
          </c:marker>
          <c:cat>
            <c:strRef>
              <c:f>'3.4.3'!$D$4:$D$23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'3.4.3'!$C$4:$C$23</c:f>
              <c:numCache>
                <c:formatCode>#,##0.00</c:formatCode>
                <c:ptCount val="20"/>
                <c:pt idx="0">
                  <c:v>0.98</c:v>
                </c:pt>
                <c:pt idx="1">
                  <c:v>1</c:v>
                </c:pt>
                <c:pt idx="2">
                  <c:v>1.02</c:v>
                </c:pt>
                <c:pt idx="3">
                  <c:v>1.01</c:v>
                </c:pt>
                <c:pt idx="4">
                  <c:v>0.99</c:v>
                </c:pt>
                <c:pt idx="5">
                  <c:v>1.08</c:v>
                </c:pt>
                <c:pt idx="6">
                  <c:v>1.07</c:v>
                </c:pt>
                <c:pt idx="7">
                  <c:v>1.1000000000000001</c:v>
                </c:pt>
                <c:pt idx="8">
                  <c:v>1.1499999999999999</c:v>
                </c:pt>
                <c:pt idx="9">
                  <c:v>1.17</c:v>
                </c:pt>
                <c:pt idx="10">
                  <c:v>1.1499999999999999</c:v>
                </c:pt>
                <c:pt idx="11">
                  <c:v>1.1399999999999999</c:v>
                </c:pt>
                <c:pt idx="12">
                  <c:v>1.1499999999999999</c:v>
                </c:pt>
                <c:pt idx="13">
                  <c:v>1.1599999999999999</c:v>
                </c:pt>
                <c:pt idx="14">
                  <c:v>1.1399999999999999</c:v>
                </c:pt>
                <c:pt idx="15">
                  <c:v>1.1299999999999999</c:v>
                </c:pt>
                <c:pt idx="16">
                  <c:v>1.1399999999999999</c:v>
                </c:pt>
                <c:pt idx="17">
                  <c:v>1.1399999999999999</c:v>
                </c:pt>
                <c:pt idx="18">
                  <c:v>1.1200000000000001</c:v>
                </c:pt>
                <c:pt idx="19">
                  <c:v>1.1100000000000001</c:v>
                </c:pt>
              </c:numCache>
            </c:numRef>
          </c:val>
          <c:smooth val="0"/>
          <c:extLst>
            <c:ext xmlns:c16="http://schemas.microsoft.com/office/drawing/2014/chart" uri="{C3380CC4-5D6E-409C-BE32-E72D297353CC}">
              <c16:uniqueId val="{00000001-BD07-49CA-8308-0D351EB274AB}"/>
            </c:ext>
          </c:extLst>
        </c:ser>
        <c:dLbls>
          <c:showLegendKey val="0"/>
          <c:showVal val="0"/>
          <c:showCatName val="0"/>
          <c:showSerName val="0"/>
          <c:showPercent val="0"/>
          <c:showBubbleSize val="0"/>
        </c:dLbls>
        <c:smooth val="0"/>
        <c:axId val="953799120"/>
        <c:axId val="953799512"/>
      </c:lineChart>
      <c:catAx>
        <c:axId val="95379912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3799512"/>
        <c:crosses val="autoZero"/>
        <c:auto val="1"/>
        <c:lblAlgn val="ctr"/>
        <c:lblOffset val="100"/>
        <c:tickMarkSkip val="4"/>
        <c:noMultiLvlLbl val="0"/>
      </c:catAx>
      <c:valAx>
        <c:axId val="953799512"/>
        <c:scaling>
          <c:orientation val="minMax"/>
          <c:min val="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3799120"/>
        <c:crosses val="autoZero"/>
        <c:crossBetween val="between"/>
      </c:valAx>
      <c:spPr>
        <a:blipFill dpi="0" rotWithShape="1">
          <a:blip xmlns:r="http://schemas.openxmlformats.org/officeDocument/2006/relationships" r:embed="rId1">
            <a:alphaModFix amt="30000"/>
          </a:blip>
          <a:srcRect/>
          <a:stretch>
            <a:fillRect l="50000"/>
          </a:stretch>
        </a:blipFill>
        <a:ln w="9525">
          <a:solidFill>
            <a:srgbClr val="505050"/>
          </a:solidFill>
        </a:ln>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lineChart>
        <c:grouping val="standard"/>
        <c:varyColors val="0"/>
        <c:ser>
          <c:idx val="0"/>
          <c:order val="0"/>
          <c:tx>
            <c:strRef>
              <c:f>'В.5.1'!$B$1</c:f>
              <c:strCache>
                <c:ptCount val="1"/>
                <c:pt idx="0">
                  <c:v>Фактичний рівень облікової ставки</c:v>
                </c:pt>
              </c:strCache>
            </c:strRef>
          </c:tx>
          <c:spPr>
            <a:ln w="28575" cmpd="sng">
              <a:solidFill>
                <a:srgbClr val="057D46"/>
              </a:solidFill>
              <a:prstDash val="solid"/>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'В.5.1'!$B$7:$B$30</c:f>
              <c:numCache>
                <c:formatCode>0.0</c:formatCode>
                <c:ptCount val="24"/>
                <c:pt idx="0">
                  <c:v>22</c:v>
                </c:pt>
                <c:pt idx="1">
                  <c:v>19.190000000000001</c:v>
                </c:pt>
                <c:pt idx="2">
                  <c:v>15.72</c:v>
                </c:pt>
                <c:pt idx="3">
                  <c:v>14.290322580645162</c:v>
                </c:pt>
                <c:pt idx="4">
                  <c:v>14</c:v>
                </c:pt>
                <c:pt idx="5">
                  <c:v>12.945519713261648</c:v>
                </c:pt>
                <c:pt idx="6">
                  <c:v>12.5</c:v>
                </c:pt>
                <c:pt idx="7">
                  <c:v>13.403225806451614</c:v>
                </c:pt>
                <c:pt idx="8">
                  <c:v>15.92</c:v>
                </c:pt>
                <c:pt idx="9">
                  <c:v>17</c:v>
                </c:pt>
                <c:pt idx="10">
                  <c:v>17.57</c:v>
                </c:pt>
                <c:pt idx="11">
                  <c:v>18</c:v>
                </c:pt>
                <c:pt idx="12">
                  <c:v>18</c:v>
                </c:pt>
                <c:pt idx="13">
                  <c:v>17.64</c:v>
                </c:pt>
              </c:numCache>
            </c:numRef>
          </c:val>
          <c:smooth val="0"/>
          <c:extLst>
            <c:ext xmlns:c16="http://schemas.microsoft.com/office/drawing/2014/chart" uri="{C3380CC4-5D6E-409C-BE32-E72D297353CC}">
              <c16:uniqueId val="{00000000-CB7D-4416-9AE9-A3481BE2B150}"/>
            </c:ext>
          </c:extLst>
        </c:ser>
        <c:ser>
          <c:idx val="1"/>
          <c:order val="1"/>
          <c:tx>
            <c:strRef>
              <c:f>'В.5.1'!$C$1</c:f>
              <c:strCache>
                <c:ptCount val="1"/>
                <c:pt idx="0">
                  <c:v>Прогноз облікової ставки</c:v>
                </c:pt>
              </c:strCache>
            </c:strRef>
          </c:tx>
          <c:spPr>
            <a:ln w="9525" cmpd="sng">
              <a:solidFill>
                <a:srgbClr val="91C864"/>
              </a:solidFill>
              <a:prstDash val="solid"/>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'В.5.1'!$C$7:$C$30</c:f>
              <c:numCache>
                <c:formatCode>0.0</c:formatCode>
                <c:ptCount val="24"/>
                <c:pt idx="1">
                  <c:v>19</c:v>
                </c:pt>
                <c:pt idx="2">
                  <c:v>17.5</c:v>
                </c:pt>
                <c:pt idx="3">
                  <c:v>16</c:v>
                </c:pt>
                <c:pt idx="4">
                  <c:v>14.3</c:v>
                </c:pt>
                <c:pt idx="5">
                  <c:v>12.9</c:v>
                </c:pt>
                <c:pt idx="6">
                  <c:v>11.3</c:v>
                </c:pt>
                <c:pt idx="7">
                  <c:v>10.3</c:v>
                </c:pt>
              </c:numCache>
            </c:numRef>
          </c:val>
          <c:smooth val="0"/>
          <c:extLst>
            <c:ext xmlns:c16="http://schemas.microsoft.com/office/drawing/2014/chart" uri="{C3380CC4-5D6E-409C-BE32-E72D297353CC}">
              <c16:uniqueId val="{00000001-CB7D-4416-9AE9-A3481BE2B150}"/>
            </c:ext>
          </c:extLst>
        </c:ser>
        <c:ser>
          <c:idx val="2"/>
          <c:order val="2"/>
          <c:spPr>
            <a:ln w="9525">
              <a:solidFill>
                <a:srgbClr val="91C864"/>
              </a:solidFill>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'В.5.1'!$D$7:$D$30</c:f>
              <c:numCache>
                <c:formatCode>0.0</c:formatCode>
                <c:ptCount val="24"/>
                <c:pt idx="1">
                  <c:v>19.190000000000001</c:v>
                </c:pt>
                <c:pt idx="2">
                  <c:v>15.8</c:v>
                </c:pt>
                <c:pt idx="3">
                  <c:v>14.833333333333334</c:v>
                </c:pt>
                <c:pt idx="4">
                  <c:v>13</c:v>
                </c:pt>
                <c:pt idx="5">
                  <c:v>11.833333333333334</c:v>
                </c:pt>
                <c:pt idx="6">
                  <c:v>10.166666666666666</c:v>
                </c:pt>
                <c:pt idx="7">
                  <c:v>9.75</c:v>
                </c:pt>
                <c:pt idx="8">
                  <c:v>9.25</c:v>
                </c:pt>
                <c:pt idx="9">
                  <c:v>8.9166666666666661</c:v>
                </c:pt>
                <c:pt idx="10">
                  <c:v>8.5</c:v>
                </c:pt>
                <c:pt idx="11">
                  <c:v>8.25</c:v>
                </c:pt>
              </c:numCache>
            </c:numRef>
          </c:val>
          <c:smooth val="0"/>
          <c:extLst>
            <c:ext xmlns:c16="http://schemas.microsoft.com/office/drawing/2014/chart" uri="{C3380CC4-5D6E-409C-BE32-E72D297353CC}">
              <c16:uniqueId val="{00000002-CB7D-4416-9AE9-A3481BE2B150}"/>
            </c:ext>
          </c:extLst>
        </c:ser>
        <c:ser>
          <c:idx val="3"/>
          <c:order val="3"/>
          <c:spPr>
            <a:ln w="9525">
              <a:solidFill>
                <a:srgbClr val="91C864"/>
              </a:solidFill>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'В.5.1'!$E$7:$E$30</c:f>
              <c:numCache>
                <c:formatCode>0.0</c:formatCode>
                <c:ptCount val="24"/>
                <c:pt idx="2">
                  <c:v>15.72</c:v>
                </c:pt>
                <c:pt idx="3">
                  <c:v>14.1666666666667</c:v>
                </c:pt>
                <c:pt idx="4">
                  <c:v>12.811827956989248</c:v>
                </c:pt>
                <c:pt idx="5">
                  <c:v>11.745698924731181</c:v>
                </c:pt>
                <c:pt idx="6">
                  <c:v>10.582974910394265</c:v>
                </c:pt>
                <c:pt idx="7">
                  <c:v>9.634408602150538</c:v>
                </c:pt>
                <c:pt idx="8">
                  <c:v>9.0806451612903221</c:v>
                </c:pt>
                <c:pt idx="9">
                  <c:v>8.5</c:v>
                </c:pt>
                <c:pt idx="10">
                  <c:v>7.916666666666667</c:v>
                </c:pt>
                <c:pt idx="11">
                  <c:v>7.25</c:v>
                </c:pt>
              </c:numCache>
            </c:numRef>
          </c:val>
          <c:smooth val="0"/>
          <c:extLst>
            <c:ext xmlns:c16="http://schemas.microsoft.com/office/drawing/2014/chart" uri="{C3380CC4-5D6E-409C-BE32-E72D297353CC}">
              <c16:uniqueId val="{00000003-CB7D-4416-9AE9-A3481BE2B150}"/>
            </c:ext>
          </c:extLst>
        </c:ser>
        <c:ser>
          <c:idx val="4"/>
          <c:order val="4"/>
          <c:spPr>
            <a:ln w="9525">
              <a:solidFill>
                <a:srgbClr val="91C864"/>
              </a:solidFill>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'В.5.1'!$F$7:$F$30</c:f>
              <c:numCache>
                <c:formatCode>0.0</c:formatCode>
                <c:ptCount val="24"/>
                <c:pt idx="3">
                  <c:v>14.290322580645162</c:v>
                </c:pt>
                <c:pt idx="4">
                  <c:v>14</c:v>
                </c:pt>
                <c:pt idx="5">
                  <c:v>13.373297491039425</c:v>
                </c:pt>
                <c:pt idx="6">
                  <c:v>12.126164874551973</c:v>
                </c:pt>
                <c:pt idx="7">
                  <c:v>11.13978494623656</c:v>
                </c:pt>
                <c:pt idx="8">
                  <c:v>10.250576036866359</c:v>
                </c:pt>
                <c:pt idx="9">
                  <c:v>9.2473118279569899</c:v>
                </c:pt>
                <c:pt idx="10">
                  <c:v>8.4973118279569899</c:v>
                </c:pt>
                <c:pt idx="11">
                  <c:v>7.75</c:v>
                </c:pt>
              </c:numCache>
            </c:numRef>
          </c:val>
          <c:smooth val="0"/>
          <c:extLst>
            <c:ext xmlns:c16="http://schemas.microsoft.com/office/drawing/2014/chart" uri="{C3380CC4-5D6E-409C-BE32-E72D297353CC}">
              <c16:uniqueId val="{00000004-CB7D-4416-9AE9-A3481BE2B150}"/>
            </c:ext>
          </c:extLst>
        </c:ser>
        <c:ser>
          <c:idx val="5"/>
          <c:order val="5"/>
          <c:spPr>
            <a:ln w="9525">
              <a:solidFill>
                <a:srgbClr val="91C864"/>
              </a:solidFill>
              <a:prstDash val="solid"/>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'В.5.1'!$G$7:$G$30</c:f>
              <c:numCache>
                <c:formatCode>0.0</c:formatCode>
                <c:ptCount val="24"/>
                <c:pt idx="4">
                  <c:v>14</c:v>
                </c:pt>
                <c:pt idx="5">
                  <c:v>13.373297491039425</c:v>
                </c:pt>
                <c:pt idx="6">
                  <c:v>12.126164874551973</c:v>
                </c:pt>
                <c:pt idx="7">
                  <c:v>11.13978494623656</c:v>
                </c:pt>
                <c:pt idx="8">
                  <c:v>10.250576036866359</c:v>
                </c:pt>
                <c:pt idx="9">
                  <c:v>9.2473118279569899</c:v>
                </c:pt>
                <c:pt idx="10">
                  <c:v>8.4973118279569899</c:v>
                </c:pt>
                <c:pt idx="11">
                  <c:v>7.75</c:v>
                </c:pt>
                <c:pt idx="12">
                  <c:v>7.5</c:v>
                </c:pt>
                <c:pt idx="13">
                  <c:v>7.373655913978495</c:v>
                </c:pt>
                <c:pt idx="14">
                  <c:v>7.25</c:v>
                </c:pt>
                <c:pt idx="15">
                  <c:v>7.040322580645161</c:v>
                </c:pt>
              </c:numCache>
            </c:numRef>
          </c:val>
          <c:smooth val="0"/>
          <c:extLst>
            <c:ext xmlns:c16="http://schemas.microsoft.com/office/drawing/2014/chart" uri="{C3380CC4-5D6E-409C-BE32-E72D297353CC}">
              <c16:uniqueId val="{00000005-CB7D-4416-9AE9-A3481BE2B150}"/>
            </c:ext>
          </c:extLst>
        </c:ser>
        <c:ser>
          <c:idx val="6"/>
          <c:order val="6"/>
          <c:spPr>
            <a:ln w="9525">
              <a:solidFill>
                <a:srgbClr val="91C864"/>
              </a:solidFill>
              <a:prstDash val="solid"/>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'В.5.1'!$H$7:$H$30</c:f>
              <c:numCache>
                <c:formatCode>0.0</c:formatCode>
                <c:ptCount val="24"/>
                <c:pt idx="5">
                  <c:v>12.945519713261648</c:v>
                </c:pt>
                <c:pt idx="6">
                  <c:v>12.5</c:v>
                </c:pt>
                <c:pt idx="7">
                  <c:v>12.13978494623656</c:v>
                </c:pt>
                <c:pt idx="8">
                  <c:v>11.913978494623656</c:v>
                </c:pt>
                <c:pt idx="9">
                  <c:v>10.74731182795699</c:v>
                </c:pt>
                <c:pt idx="10">
                  <c:v>9.4973118279569899</c:v>
                </c:pt>
                <c:pt idx="11">
                  <c:v>8.75</c:v>
                </c:pt>
                <c:pt idx="12">
                  <c:v>8.456989247311828</c:v>
                </c:pt>
                <c:pt idx="13">
                  <c:v>8.1236559139784941</c:v>
                </c:pt>
                <c:pt idx="14">
                  <c:v>7.958333333333333</c:v>
                </c:pt>
                <c:pt idx="15">
                  <c:v>7.540322580645161</c:v>
                </c:pt>
              </c:numCache>
            </c:numRef>
          </c:val>
          <c:smooth val="0"/>
          <c:extLst>
            <c:ext xmlns:c16="http://schemas.microsoft.com/office/drawing/2014/chart" uri="{C3380CC4-5D6E-409C-BE32-E72D297353CC}">
              <c16:uniqueId val="{00000006-CB7D-4416-9AE9-A3481BE2B150}"/>
            </c:ext>
          </c:extLst>
        </c:ser>
        <c:ser>
          <c:idx val="7"/>
          <c:order val="7"/>
          <c:spPr>
            <a:ln w="9525">
              <a:solidFill>
                <a:srgbClr val="91C864"/>
              </a:solidFill>
              <a:prstDash val="solid"/>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'В.5.1'!$I$7:$I$30</c:f>
              <c:numCache>
                <c:formatCode>0.0</c:formatCode>
                <c:ptCount val="24"/>
                <c:pt idx="6">
                  <c:v>12.5</c:v>
                </c:pt>
                <c:pt idx="7">
                  <c:v>13.220430107526882</c:v>
                </c:pt>
                <c:pt idx="8">
                  <c:v>13.5</c:v>
                </c:pt>
                <c:pt idx="9">
                  <c:v>13.5</c:v>
                </c:pt>
                <c:pt idx="10">
                  <c:v>13.5</c:v>
                </c:pt>
                <c:pt idx="11">
                  <c:v>12.672043010752688</c:v>
                </c:pt>
                <c:pt idx="12">
                  <c:v>10.193548387096774</c:v>
                </c:pt>
                <c:pt idx="13">
                  <c:v>8.788978494623656</c:v>
                </c:pt>
                <c:pt idx="14">
                  <c:v>8.2473118279569899</c:v>
                </c:pt>
                <c:pt idx="15">
                  <c:v>7.330645161290323</c:v>
                </c:pt>
              </c:numCache>
            </c:numRef>
          </c:val>
          <c:smooth val="0"/>
          <c:extLst>
            <c:ext xmlns:c16="http://schemas.microsoft.com/office/drawing/2014/chart" uri="{C3380CC4-5D6E-409C-BE32-E72D297353CC}">
              <c16:uniqueId val="{00000007-CB7D-4416-9AE9-A3481BE2B150}"/>
            </c:ext>
          </c:extLst>
        </c:ser>
        <c:ser>
          <c:idx val="8"/>
          <c:order val="8"/>
          <c:spPr>
            <a:ln w="9525">
              <a:solidFill>
                <a:srgbClr val="91C864"/>
              </a:solidFill>
              <a:prstDash val="solid"/>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'В.5.1'!$J$7:$J$30</c:f>
              <c:numCache>
                <c:formatCode>0.0</c:formatCode>
                <c:ptCount val="24"/>
                <c:pt idx="7">
                  <c:v>13.403225806451614</c:v>
                </c:pt>
                <c:pt idx="8">
                  <c:v>16.080645161290324</c:v>
                </c:pt>
                <c:pt idx="9">
                  <c:v>17.5</c:v>
                </c:pt>
                <c:pt idx="10">
                  <c:v>17.5</c:v>
                </c:pt>
                <c:pt idx="11">
                  <c:v>17.5</c:v>
                </c:pt>
                <c:pt idx="12">
                  <c:v>17.5</c:v>
                </c:pt>
                <c:pt idx="13">
                  <c:v>15.587096774193549</c:v>
                </c:pt>
                <c:pt idx="14">
                  <c:v>13.193548387096774</c:v>
                </c:pt>
                <c:pt idx="15">
                  <c:v>12.075268817204302</c:v>
                </c:pt>
                <c:pt idx="16">
                  <c:v>11</c:v>
                </c:pt>
                <c:pt idx="17">
                  <c:v>10.591397849462366</c:v>
                </c:pt>
                <c:pt idx="18">
                  <c:v>9.564516129032258</c:v>
                </c:pt>
                <c:pt idx="19">
                  <c:v>8.9408602150537622</c:v>
                </c:pt>
              </c:numCache>
            </c:numRef>
          </c:val>
          <c:smooth val="0"/>
          <c:extLst>
            <c:ext xmlns:c16="http://schemas.microsoft.com/office/drawing/2014/chart" uri="{C3380CC4-5D6E-409C-BE32-E72D297353CC}">
              <c16:uniqueId val="{00000008-CB7D-4416-9AE9-A3481BE2B150}"/>
            </c:ext>
          </c:extLst>
        </c:ser>
        <c:ser>
          <c:idx val="9"/>
          <c:order val="9"/>
          <c:spPr>
            <a:ln w="9525">
              <a:solidFill>
                <a:srgbClr val="91C864"/>
              </a:solidFill>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'В.5.1'!$K$7:$K$30</c:f>
              <c:numCache>
                <c:formatCode>General</c:formatCode>
                <c:ptCount val="24"/>
                <c:pt idx="8" formatCode="0.0">
                  <c:v>15.92</c:v>
                </c:pt>
                <c:pt idx="9" formatCode="0.0">
                  <c:v>17</c:v>
                </c:pt>
                <c:pt idx="10" formatCode="0.0">
                  <c:v>17</c:v>
                </c:pt>
                <c:pt idx="11" formatCode="0.0">
                  <c:v>17</c:v>
                </c:pt>
                <c:pt idx="12" formatCode="0.0">
                  <c:v>17</c:v>
                </c:pt>
                <c:pt idx="13" formatCode="0.0">
                  <c:v>17</c:v>
                </c:pt>
                <c:pt idx="14" formatCode="0.0">
                  <c:v>15.862365591397852</c:v>
                </c:pt>
                <c:pt idx="15" formatCode="0.0">
                  <c:v>14.075268817204302</c:v>
                </c:pt>
                <c:pt idx="16" formatCode="0.0">
                  <c:v>12.10752688172043</c:v>
                </c:pt>
                <c:pt idx="17" formatCode="0.0">
                  <c:v>10.862365591397849</c:v>
                </c:pt>
                <c:pt idx="18" formatCode="0.0">
                  <c:v>9.9311827956989251</c:v>
                </c:pt>
                <c:pt idx="19" formatCode="0.0">
                  <c:v>9.0376344086021501</c:v>
                </c:pt>
              </c:numCache>
            </c:numRef>
          </c:val>
          <c:smooth val="0"/>
          <c:extLst>
            <c:ext xmlns:c16="http://schemas.microsoft.com/office/drawing/2014/chart" uri="{C3380CC4-5D6E-409C-BE32-E72D297353CC}">
              <c16:uniqueId val="{00000009-CB7D-4416-9AE9-A3481BE2B150}"/>
            </c:ext>
          </c:extLst>
        </c:ser>
        <c:ser>
          <c:idx val="10"/>
          <c:order val="10"/>
          <c:tx>
            <c:v>Прогноз облікової ставки</c:v>
          </c:tx>
          <c:spPr>
            <a:ln w="9525">
              <a:solidFill>
                <a:srgbClr val="91C864"/>
              </a:solidFill>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'В.5.1'!$L$7:$L$30</c:f>
              <c:numCache>
                <c:formatCode>General</c:formatCode>
                <c:ptCount val="24"/>
                <c:pt idx="9" formatCode="0.0">
                  <c:v>17</c:v>
                </c:pt>
                <c:pt idx="10" formatCode="0.0">
                  <c:v>17.870967741935502</c:v>
                </c:pt>
                <c:pt idx="11" formatCode="0.0">
                  <c:v>18</c:v>
                </c:pt>
                <c:pt idx="12" formatCode="0.0">
                  <c:v>18</c:v>
                </c:pt>
                <c:pt idx="13" formatCode="0.0">
                  <c:v>18</c:v>
                </c:pt>
                <c:pt idx="14" formatCode="0.0">
                  <c:v>15.831541218637993</c:v>
                </c:pt>
                <c:pt idx="15" formatCode="0.0">
                  <c:v>13.258064516129032</c:v>
                </c:pt>
                <c:pt idx="16" formatCode="0.0">
                  <c:v>11.908602150537634</c:v>
                </c:pt>
                <c:pt idx="17" formatCode="0.0">
                  <c:v>10.666666666666666</c:v>
                </c:pt>
                <c:pt idx="18" formatCode="0.0">
                  <c:v>9.8189964157706076</c:v>
                </c:pt>
                <c:pt idx="19" formatCode="0.0">
                  <c:v>9</c:v>
                </c:pt>
                <c:pt idx="20" formatCode="0.0">
                  <c:v>9</c:v>
                </c:pt>
                <c:pt idx="21" formatCode="0.0">
                  <c:v>9</c:v>
                </c:pt>
                <c:pt idx="22" formatCode="0.0">
                  <c:v>9</c:v>
                </c:pt>
                <c:pt idx="23" formatCode="0.0">
                  <c:v>8.155913978494624</c:v>
                </c:pt>
              </c:numCache>
            </c:numRef>
          </c:val>
          <c:smooth val="0"/>
          <c:extLst>
            <c:ext xmlns:c16="http://schemas.microsoft.com/office/drawing/2014/chart" uri="{C3380CC4-5D6E-409C-BE32-E72D297353CC}">
              <c16:uniqueId val="{0000000A-CB7D-4416-9AE9-A3481BE2B150}"/>
            </c:ext>
          </c:extLst>
        </c:ser>
        <c:ser>
          <c:idx val="11"/>
          <c:order val="11"/>
          <c:spPr>
            <a:ln w="9525">
              <a:solidFill>
                <a:srgbClr val="91C864"/>
              </a:solidFill>
              <a:prstDash val="solid"/>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'В.5.1'!$M$7:$M$30</c:f>
              <c:numCache>
                <c:formatCode>General</c:formatCode>
                <c:ptCount val="24"/>
                <c:pt idx="10" formatCode="0.0">
                  <c:v>17.57</c:v>
                </c:pt>
                <c:pt idx="11" formatCode="0.0">
                  <c:v>18</c:v>
                </c:pt>
                <c:pt idx="12" formatCode="0.0">
                  <c:v>18</c:v>
                </c:pt>
                <c:pt idx="13" formatCode="0.0">
                  <c:v>18</c:v>
                </c:pt>
                <c:pt idx="14" formatCode="0.0">
                  <c:v>16.512544802867385</c:v>
                </c:pt>
                <c:pt idx="15" formatCode="0.0">
                  <c:v>15.397849462365592</c:v>
                </c:pt>
                <c:pt idx="16" formatCode="0.0">
                  <c:v>13.908602150537634</c:v>
                </c:pt>
                <c:pt idx="17" formatCode="0.0">
                  <c:v>12.277777777777779</c:v>
                </c:pt>
                <c:pt idx="18" formatCode="0.0">
                  <c:v>10.915770609318995</c:v>
                </c:pt>
                <c:pt idx="19" formatCode="0.0">
                  <c:v>9.7956989247311821</c:v>
                </c:pt>
                <c:pt idx="20" formatCode="0.0">
                  <c:v>9</c:v>
                </c:pt>
                <c:pt idx="21" formatCode="0.0">
                  <c:v>9</c:v>
                </c:pt>
                <c:pt idx="22" formatCode="0.0">
                  <c:v>9</c:v>
                </c:pt>
                <c:pt idx="23" formatCode="0.0">
                  <c:v>8.258064516129032</c:v>
                </c:pt>
              </c:numCache>
            </c:numRef>
          </c:val>
          <c:smooth val="0"/>
          <c:extLst>
            <c:ext xmlns:c16="http://schemas.microsoft.com/office/drawing/2014/chart" uri="{C3380CC4-5D6E-409C-BE32-E72D297353CC}">
              <c16:uniqueId val="{0000000B-CB7D-4416-9AE9-A3481BE2B150}"/>
            </c:ext>
          </c:extLst>
        </c:ser>
        <c:ser>
          <c:idx val="12"/>
          <c:order val="12"/>
          <c:spPr>
            <a:ln w="9525">
              <a:solidFill>
                <a:srgbClr val="91C864"/>
              </a:solidFill>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'В.5.1'!$N$7:$N$30</c:f>
              <c:numCache>
                <c:formatCode>General</c:formatCode>
                <c:ptCount val="24"/>
                <c:pt idx="11" formatCode="0.0">
                  <c:v>18</c:v>
                </c:pt>
                <c:pt idx="12" formatCode="0.0">
                  <c:v>18</c:v>
                </c:pt>
                <c:pt idx="13" formatCode="0.0">
                  <c:v>17.305555555555557</c:v>
                </c:pt>
                <c:pt idx="14" formatCode="0.0">
                  <c:v>16.457885304659499</c:v>
                </c:pt>
                <c:pt idx="15" formatCode="0.0">
                  <c:v>15.526881720430106</c:v>
                </c:pt>
                <c:pt idx="16" formatCode="0.0">
                  <c:v>14.150537634408602</c:v>
                </c:pt>
                <c:pt idx="17" formatCode="0.0">
                  <c:v>12.277777777777779</c:v>
                </c:pt>
                <c:pt idx="18" formatCode="0.0">
                  <c:v>10.915770609318995</c:v>
                </c:pt>
                <c:pt idx="19" formatCode="0.0">
                  <c:v>9.7956989247311821</c:v>
                </c:pt>
                <c:pt idx="20" formatCode="0.0">
                  <c:v>9</c:v>
                </c:pt>
                <c:pt idx="21" formatCode="0.0">
                  <c:v>9</c:v>
                </c:pt>
                <c:pt idx="22" formatCode="0.0">
                  <c:v>9</c:v>
                </c:pt>
                <c:pt idx="23" formatCode="0.0">
                  <c:v>8.8978494623655919</c:v>
                </c:pt>
              </c:numCache>
            </c:numRef>
          </c:val>
          <c:smooth val="0"/>
          <c:extLst>
            <c:ext xmlns:c16="http://schemas.microsoft.com/office/drawing/2014/chart" uri="{C3380CC4-5D6E-409C-BE32-E72D297353CC}">
              <c16:uniqueId val="{0000000C-CB7D-4416-9AE9-A3481BE2B150}"/>
            </c:ext>
          </c:extLst>
        </c:ser>
        <c:ser>
          <c:idx val="13"/>
          <c:order val="13"/>
          <c:spPr>
            <a:ln w="9525">
              <a:solidFill>
                <a:srgbClr val="91C864"/>
              </a:solidFill>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'В.5.1'!$O$7:$O$30</c:f>
              <c:numCache>
                <c:formatCode>General</c:formatCode>
                <c:ptCount val="24"/>
                <c:pt idx="12" formatCode="0.0">
                  <c:v>18</c:v>
                </c:pt>
                <c:pt idx="13" formatCode="0.0">
                  <c:v>17.505555555555556</c:v>
                </c:pt>
                <c:pt idx="14" formatCode="0.0">
                  <c:v>16.457885304659499</c:v>
                </c:pt>
                <c:pt idx="15" formatCode="0.0">
                  <c:v>15.526881720430106</c:v>
                </c:pt>
                <c:pt idx="16" formatCode="0.0">
                  <c:v>14.150537634408602</c:v>
                </c:pt>
                <c:pt idx="17" formatCode="0.0">
                  <c:v>12.277777777777779</c:v>
                </c:pt>
                <c:pt idx="18" formatCode="0.0">
                  <c:v>10.915770609318995</c:v>
                </c:pt>
                <c:pt idx="19" formatCode="0.0">
                  <c:v>9.7956989247311821</c:v>
                </c:pt>
                <c:pt idx="20" formatCode="0.0">
                  <c:v>9</c:v>
                </c:pt>
                <c:pt idx="21" formatCode="0.0">
                  <c:v>8.6388888888888875</c:v>
                </c:pt>
                <c:pt idx="22" formatCode="0.0">
                  <c:v>8.3611111111111125</c:v>
                </c:pt>
                <c:pt idx="23" formatCode="0.0">
                  <c:v>8</c:v>
                </c:pt>
              </c:numCache>
            </c:numRef>
          </c:val>
          <c:smooth val="0"/>
          <c:extLst>
            <c:ext xmlns:c16="http://schemas.microsoft.com/office/drawing/2014/chart" uri="{C3380CC4-5D6E-409C-BE32-E72D297353CC}">
              <c16:uniqueId val="{0000000D-CB7D-4416-9AE9-A3481BE2B150}"/>
            </c:ext>
          </c:extLst>
        </c:ser>
        <c:ser>
          <c:idx val="14"/>
          <c:order val="14"/>
          <c:spPr>
            <a:ln w="9525">
              <a:solidFill>
                <a:schemeClr val="bg2"/>
              </a:solidFill>
            </a:ln>
          </c:spPr>
          <c:marker>
            <c:symbol val="none"/>
          </c:marker>
          <c:val>
            <c:numRef>
              <c:f>'В.5.1'!$P$7:$P$30</c:f>
              <c:numCache>
                <c:formatCode>General</c:formatCode>
                <c:ptCount val="24"/>
                <c:pt idx="13" formatCode="0.0">
                  <c:v>17.64</c:v>
                </c:pt>
                <c:pt idx="14" formatCode="0.0">
                  <c:v>16.96</c:v>
                </c:pt>
                <c:pt idx="15" formatCode="0.0">
                  <c:v>15.92</c:v>
                </c:pt>
                <c:pt idx="16" formatCode="0.0">
                  <c:v>14.15</c:v>
                </c:pt>
                <c:pt idx="17" formatCode="0.0">
                  <c:v>12.01</c:v>
                </c:pt>
                <c:pt idx="18" formatCode="0.0">
                  <c:v>10.46</c:v>
                </c:pt>
                <c:pt idx="19" formatCode="0.0">
                  <c:v>9.5299999999999994</c:v>
                </c:pt>
                <c:pt idx="20" formatCode="0.0">
                  <c:v>8.83</c:v>
                </c:pt>
                <c:pt idx="21" formatCode="0.0">
                  <c:v>8.57</c:v>
                </c:pt>
                <c:pt idx="22" formatCode="0.0">
                  <c:v>8.3000000000000007</c:v>
                </c:pt>
                <c:pt idx="23" formatCode="0.0">
                  <c:v>8.06</c:v>
                </c:pt>
              </c:numCache>
            </c:numRef>
          </c:val>
          <c:smooth val="0"/>
          <c:extLst>
            <c:ext xmlns:c16="http://schemas.microsoft.com/office/drawing/2014/chart" uri="{C3380CC4-5D6E-409C-BE32-E72D297353CC}">
              <c16:uniqueId val="{00000000-BAA6-48F6-9EF0-3E9301CF723C}"/>
            </c:ext>
          </c:extLst>
        </c:ser>
        <c:dLbls>
          <c:showLegendKey val="0"/>
          <c:showVal val="0"/>
          <c:showCatName val="0"/>
          <c:showSerName val="0"/>
          <c:showPercent val="0"/>
          <c:showBubbleSize val="0"/>
        </c:dLbls>
        <c:smooth val="0"/>
        <c:axId val="531005960"/>
        <c:axId val="531007600"/>
      </c:lineChart>
      <c:catAx>
        <c:axId val="531005960"/>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31007600"/>
        <c:crosses val="autoZero"/>
        <c:auto val="1"/>
        <c:lblAlgn val="ctr"/>
        <c:lblOffset val="100"/>
        <c:tickMarkSkip val="4"/>
        <c:noMultiLvlLbl val="0"/>
      </c:catAx>
      <c:valAx>
        <c:axId val="531007600"/>
        <c:scaling>
          <c:orientation val="minMax"/>
          <c:max val="22"/>
          <c:min val="6"/>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31005960"/>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r"/>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ayout>
        <c:manualLayout>
          <c:xMode val="edge"/>
          <c:yMode val="edge"/>
          <c:x val="7.4415857138323729E-2"/>
          <c:y val="0.84968636226057015"/>
          <c:w val="0.78198793007724732"/>
          <c:h val="0.15031363773942982"/>
        </c:manualLayout>
      </c:layout>
      <c:overlay val="0"/>
    </c:legend>
    <c:plotVisOnly val="1"/>
    <c:dispBlanksAs val="gap"/>
    <c:showDLblsOverMax val="0"/>
  </c:chart>
  <c:spPr>
    <a:solidFill>
      <a:schemeClr val="bg1"/>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051E-2"/>
          <c:y val="4.6271186440677965E-2"/>
          <c:w val="0.8779445538057743"/>
          <c:h val="0.87233551314560254"/>
        </c:manualLayout>
      </c:layout>
      <c:areaChart>
        <c:grouping val="stacked"/>
        <c:varyColors val="0"/>
        <c:ser>
          <c:idx val="9"/>
          <c:order val="0"/>
          <c:spPr>
            <a:no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'3.5.1'!$C$5:$C$10</c:f>
              <c:numCache>
                <c:formatCode>0.0</c:formatCode>
                <c:ptCount val="6"/>
                <c:pt idx="2">
                  <c:v>3.3</c:v>
                </c:pt>
                <c:pt idx="3">
                  <c:v>9.7000000000000003E-2</c:v>
                </c:pt>
                <c:pt idx="4">
                  <c:v>-2.028</c:v>
                </c:pt>
                <c:pt idx="5">
                  <c:v>-2.2799999999999998</c:v>
                </c:pt>
              </c:numCache>
            </c:numRef>
          </c:val>
          <c:extLst>
            <c:ext xmlns:c16="http://schemas.microsoft.com/office/drawing/2014/chart" uri="{C3380CC4-5D6E-409C-BE32-E72D297353CC}">
              <c16:uniqueId val="{00000000-91DB-43AD-B072-01DE59DB4D7A}"/>
            </c:ext>
          </c:extLst>
        </c:ser>
        <c:ser>
          <c:idx val="6"/>
          <c:order val="1"/>
          <c:tx>
            <c:strRef>
              <c:f>'3.5.1'!$D$1</c:f>
              <c:strCache>
                <c:ptCount val="1"/>
                <c:pt idx="0">
                  <c:v>-90%</c:v>
                </c:pt>
              </c:strCache>
            </c:strRef>
          </c:tx>
          <c:spPr>
            <a:solidFill>
              <a:srgbClr val="46AFE6">
                <a:lumMod val="40000"/>
                <a:lumOff val="60000"/>
              </a:srgbClr>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'3.5.1'!$D$5:$D$10</c:f>
              <c:numCache>
                <c:formatCode>0.0</c:formatCode>
                <c:ptCount val="6"/>
                <c:pt idx="3">
                  <c:v>1.073</c:v>
                </c:pt>
                <c:pt idx="4">
                  <c:v>1.9339999999999999</c:v>
                </c:pt>
                <c:pt idx="5">
                  <c:v>2.214</c:v>
                </c:pt>
              </c:numCache>
            </c:numRef>
          </c:val>
          <c:extLst>
            <c:ext xmlns:c16="http://schemas.microsoft.com/office/drawing/2014/chart" uri="{C3380CC4-5D6E-409C-BE32-E72D297353CC}">
              <c16:uniqueId val="{00000002-91DB-43AD-B072-01DE59DB4D7A}"/>
            </c:ext>
          </c:extLst>
        </c:ser>
        <c:ser>
          <c:idx val="5"/>
          <c:order val="2"/>
          <c:tx>
            <c:strRef>
              <c:f>'3.5.1'!$E$1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'3.5.1'!$E$5:$E$10</c:f>
              <c:numCache>
                <c:formatCode>0.0</c:formatCode>
                <c:ptCount val="6"/>
                <c:pt idx="3">
                  <c:v>0.63800000000000001</c:v>
                </c:pt>
                <c:pt idx="4">
                  <c:v>1.1499999999999999</c:v>
                </c:pt>
                <c:pt idx="5">
                  <c:v>1.3169999999999999</c:v>
                </c:pt>
              </c:numCache>
            </c:numRef>
          </c:val>
          <c:extLst>
            <c:ext xmlns:c16="http://schemas.microsoft.com/office/drawing/2014/chart" uri="{C3380CC4-5D6E-409C-BE32-E72D297353CC}">
              <c16:uniqueId val="{00000003-91DB-43AD-B072-01DE59DB4D7A}"/>
            </c:ext>
          </c:extLst>
        </c:ser>
        <c:ser>
          <c:idx val="4"/>
          <c:order val="3"/>
          <c:tx>
            <c:strRef>
              <c:f>'3.5.1'!$F$1</c:f>
              <c:strCache>
                <c:ptCount val="1"/>
                <c:pt idx="0">
                  <c:v>-50%</c:v>
                </c:pt>
              </c:strCache>
            </c:strRef>
          </c:tx>
          <c:spPr>
            <a:solidFill>
              <a:srgbClr val="46AFE6"/>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'3.5.1'!$F$5:$F$10</c:f>
              <c:numCache>
                <c:formatCode>0.0</c:formatCode>
                <c:ptCount val="6"/>
                <c:pt idx="3">
                  <c:v>0.51</c:v>
                </c:pt>
                <c:pt idx="4">
                  <c:v>0.91900000000000004</c:v>
                </c:pt>
                <c:pt idx="5">
                  <c:v>1.052</c:v>
                </c:pt>
              </c:numCache>
            </c:numRef>
          </c:val>
          <c:extLst>
            <c:ext xmlns:c16="http://schemas.microsoft.com/office/drawing/2014/chart" uri="{C3380CC4-5D6E-409C-BE32-E72D297353CC}">
              <c16:uniqueId val="{00000004-91DB-43AD-B072-01DE59DB4D7A}"/>
            </c:ext>
          </c:extLst>
        </c:ser>
        <c:ser>
          <c:idx val="0"/>
          <c:order val="4"/>
          <c:tx>
            <c:strRef>
              <c:f>'3.5.1'!$G$1</c:f>
              <c:strCache>
                <c:ptCount val="1"/>
                <c:pt idx="0">
                  <c:v>-30%</c:v>
                </c:pt>
              </c:strCache>
            </c:strRef>
          </c:tx>
          <c:spPr>
            <a:solidFill>
              <a:srgbClr val="46AFE6">
                <a:lumMod val="75000"/>
              </a:srgbClr>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'3.5.1'!$G$5:$G$10</c:f>
              <c:numCache>
                <c:formatCode>0.0</c:formatCode>
                <c:ptCount val="6"/>
                <c:pt idx="3">
                  <c:v>0.68</c:v>
                </c:pt>
                <c:pt idx="4">
                  <c:v>1.2250000000000001</c:v>
                </c:pt>
                <c:pt idx="5">
                  <c:v>1.4019999999999999</c:v>
                </c:pt>
              </c:numCache>
            </c:numRef>
          </c:val>
          <c:extLst>
            <c:ext xmlns:c16="http://schemas.microsoft.com/office/drawing/2014/chart" uri="{C3380CC4-5D6E-409C-BE32-E72D297353CC}">
              <c16:uniqueId val="{00000005-91DB-43AD-B072-01DE59DB4D7A}"/>
            </c:ext>
          </c:extLst>
        </c:ser>
        <c:ser>
          <c:idx val="3"/>
          <c:order val="5"/>
          <c:tx>
            <c:strRef>
              <c:f>'3.5.1'!$H$1</c:f>
              <c:strCache>
                <c:ptCount val="1"/>
                <c:pt idx="0">
                  <c:v>30%</c:v>
                </c:pt>
              </c:strCache>
            </c:strRef>
          </c:tx>
          <c:spPr>
            <a:solidFill>
              <a:srgbClr val="46AFE6">
                <a:lumMod val="75000"/>
              </a:srgbClr>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'3.5.1'!$H$5:$H$10</c:f>
              <c:numCache>
                <c:formatCode>0.0</c:formatCode>
                <c:ptCount val="6"/>
                <c:pt idx="3">
                  <c:v>0.52300000000000002</c:v>
                </c:pt>
                <c:pt idx="4">
                  <c:v>0.94199999999999995</c:v>
                </c:pt>
                <c:pt idx="5">
                  <c:v>1.0780000000000001</c:v>
                </c:pt>
              </c:numCache>
            </c:numRef>
          </c:val>
          <c:extLst>
            <c:ext xmlns:c16="http://schemas.microsoft.com/office/drawing/2014/chart" uri="{C3380CC4-5D6E-409C-BE32-E72D297353CC}">
              <c16:uniqueId val="{00000006-91DB-43AD-B072-01DE59DB4D7A}"/>
            </c:ext>
          </c:extLst>
        </c:ser>
        <c:ser>
          <c:idx val="2"/>
          <c:order val="6"/>
          <c:tx>
            <c:strRef>
              <c:f>'3.5.1'!$I$1</c:f>
              <c:strCache>
                <c:ptCount val="1"/>
                <c:pt idx="0">
                  <c:v>50%</c:v>
                </c:pt>
              </c:strCache>
            </c:strRef>
          </c:tx>
          <c:spPr>
            <a:solidFill>
              <a:srgbClr val="46AFE6"/>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'3.5.1'!$I$5:$I$10</c:f>
              <c:numCache>
                <c:formatCode>0.0</c:formatCode>
                <c:ptCount val="6"/>
                <c:pt idx="3">
                  <c:v>0.39200000000000002</c:v>
                </c:pt>
                <c:pt idx="4">
                  <c:v>0.70699999999999996</c:v>
                </c:pt>
                <c:pt idx="5">
                  <c:v>0.80900000000000005</c:v>
                </c:pt>
              </c:numCache>
            </c:numRef>
          </c:val>
          <c:extLst>
            <c:ext xmlns:c16="http://schemas.microsoft.com/office/drawing/2014/chart" uri="{C3380CC4-5D6E-409C-BE32-E72D297353CC}">
              <c16:uniqueId val="{00000007-91DB-43AD-B072-01DE59DB4D7A}"/>
            </c:ext>
          </c:extLst>
        </c:ser>
        <c:ser>
          <c:idx val="1"/>
          <c:order val="7"/>
          <c:tx>
            <c:strRef>
              <c:f>'3.5.1'!$J$1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'3.5.1'!$J$5:$J$10</c:f>
              <c:numCache>
                <c:formatCode>0.0</c:formatCode>
                <c:ptCount val="6"/>
                <c:pt idx="3">
                  <c:v>0.49099999999999999</c:v>
                </c:pt>
                <c:pt idx="4">
                  <c:v>0.88500000000000001</c:v>
                </c:pt>
                <c:pt idx="5">
                  <c:v>1.0129999999999999</c:v>
                </c:pt>
              </c:numCache>
            </c:numRef>
          </c:val>
          <c:extLst>
            <c:ext xmlns:c16="http://schemas.microsoft.com/office/drawing/2014/chart" uri="{C3380CC4-5D6E-409C-BE32-E72D297353CC}">
              <c16:uniqueId val="{00000008-91DB-43AD-B072-01DE59DB4D7A}"/>
            </c:ext>
          </c:extLst>
        </c:ser>
        <c:ser>
          <c:idx val="7"/>
          <c:order val="9"/>
          <c:tx>
            <c:strRef>
              <c:f>'3.5.1'!$K$1</c:f>
              <c:strCache>
                <c:ptCount val="1"/>
                <c:pt idx="0">
                  <c:v>90%</c:v>
                </c:pt>
              </c:strCache>
            </c:strRef>
          </c:tx>
          <c:spPr>
            <a:solidFill>
              <a:srgbClr val="46AFE6">
                <a:lumMod val="40000"/>
                <a:lumOff val="60000"/>
              </a:srgbClr>
            </a:solidFill>
          </c:spPr>
          <c:cat>
            <c:numRef>
              <c:f>'3.5.1'!$A$5:$A$10</c:f>
              <c:numCache>
                <c:formatCode>General</c:formatCode>
                <c:ptCount val="6"/>
                <c:pt idx="0">
                  <c:v>2016</c:v>
                </c:pt>
                <c:pt idx="1">
                  <c:v>2017</c:v>
                </c:pt>
                <c:pt idx="2">
                  <c:v>2018</c:v>
                </c:pt>
                <c:pt idx="3">
                  <c:v>2019</c:v>
                </c:pt>
                <c:pt idx="4">
                  <c:v>2020</c:v>
                </c:pt>
                <c:pt idx="5">
                  <c:v>2021</c:v>
                </c:pt>
              </c:numCache>
            </c:numRef>
          </c:cat>
          <c:val>
            <c:numRef>
              <c:f>'3.5.1'!$K$5:$K$10</c:f>
              <c:numCache>
                <c:formatCode>General</c:formatCode>
                <c:ptCount val="6"/>
                <c:pt idx="3" formatCode="0.0">
                  <c:v>0.82599999999999996</c:v>
                </c:pt>
                <c:pt idx="4" formatCode="0.0">
                  <c:v>1.4870000000000001</c:v>
                </c:pt>
                <c:pt idx="5" formatCode="0.0">
                  <c:v>1.7030000000000001</c:v>
                </c:pt>
              </c:numCache>
            </c:numRef>
          </c:val>
          <c:extLst>
            <c:ext xmlns:c16="http://schemas.microsoft.com/office/drawing/2014/chart" uri="{C3380CC4-5D6E-409C-BE32-E72D297353CC}">
              <c16:uniqueId val="{00000001-91DB-43AD-B072-01DE59DB4D7A}"/>
            </c:ext>
          </c:extLst>
        </c:ser>
        <c:dLbls>
          <c:showLegendKey val="0"/>
          <c:showVal val="0"/>
          <c:showCatName val="0"/>
          <c:showSerName val="0"/>
          <c:showPercent val="0"/>
          <c:showBubbleSize val="0"/>
        </c:dLbls>
        <c:axId val="953800296"/>
        <c:axId val="953800688"/>
      </c:areaChart>
      <c:lineChart>
        <c:grouping val="standard"/>
        <c:varyColors val="0"/>
        <c:ser>
          <c:idx val="8"/>
          <c:order val="8"/>
          <c:tx>
            <c:strRef>
              <c:f>'3.5.1'!$B$1</c:f>
              <c:strCache>
                <c:ptCount val="1"/>
                <c:pt idx="0">
                  <c:v>ВВП</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0-DF25-4CA9-8F8B-3FCB59C8EF51}"/>
                </c:ext>
              </c:extLst>
            </c:dLbl>
            <c:dLbl>
              <c:idx val="1"/>
              <c:delete val="1"/>
              <c:extLst>
                <c:ext xmlns:c15="http://schemas.microsoft.com/office/drawing/2012/chart" uri="{CE6537A1-D6FC-4f65-9D91-7224C49458BB}"/>
                <c:ext xmlns:c16="http://schemas.microsoft.com/office/drawing/2014/chart" uri="{C3380CC4-5D6E-409C-BE32-E72D297353CC}">
                  <c16:uniqueId val="{00000001-DF25-4CA9-8F8B-3FCB59C8EF51}"/>
                </c:ext>
              </c:extLst>
            </c:dLbl>
            <c:dLbl>
              <c:idx val="2"/>
              <c:delete val="1"/>
              <c:extLst>
                <c:ext xmlns:c15="http://schemas.microsoft.com/office/drawing/2012/chart" uri="{CE6537A1-D6FC-4f65-9D91-7224C49458BB}"/>
                <c:ext xmlns:c16="http://schemas.microsoft.com/office/drawing/2014/chart" uri="{C3380CC4-5D6E-409C-BE32-E72D297353CC}">
                  <c16:uniqueId val="{00000003-DF25-4CA9-8F8B-3FCB59C8EF51}"/>
                </c:ext>
              </c:extLst>
            </c:dLbl>
            <c:dLbl>
              <c:idx val="5"/>
              <c:layout>
                <c:manualLayout>
                  <c:x val="-7.3802165354330707E-2"/>
                  <c:y val="-5.26131055651941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25-4CA9-8F8B-3FCB59C8EF51}"/>
                </c:ext>
              </c:extLst>
            </c:dLbl>
            <c:spPr>
              <a:noFill/>
              <a:ln>
                <a:noFill/>
              </a:ln>
              <a:effectLst/>
            </c:spPr>
            <c:txPr>
              <a:bodyPr wrap="square" lIns="38100" tIns="19050" rIns="38100" bIns="19050" anchor="ctr">
                <a:spAutoFit/>
              </a:bodyPr>
              <a:lstStyle/>
              <a:p>
                <a:pPr>
                  <a:defRPr b="1">
                    <a:solidFill>
                      <a:schemeClr val="bg1"/>
                    </a:solidFil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'3.5.1'!$A$5:$A$10</c:f>
              <c:numCache>
                <c:formatCode>General</c:formatCode>
                <c:ptCount val="6"/>
                <c:pt idx="0">
                  <c:v>2016</c:v>
                </c:pt>
                <c:pt idx="1">
                  <c:v>2017</c:v>
                </c:pt>
                <c:pt idx="2">
                  <c:v>2018</c:v>
                </c:pt>
                <c:pt idx="3">
                  <c:v>2019</c:v>
                </c:pt>
                <c:pt idx="4">
                  <c:v>2020</c:v>
                </c:pt>
                <c:pt idx="5">
                  <c:v>2021</c:v>
                </c:pt>
              </c:numCache>
            </c:numRef>
          </c:cat>
          <c:val>
            <c:numRef>
              <c:f>'3.5.1'!$B$5:$B$10</c:f>
              <c:numCache>
                <c:formatCode>0.0</c:formatCode>
                <c:ptCount val="6"/>
                <c:pt idx="0">
                  <c:v>2.4</c:v>
                </c:pt>
                <c:pt idx="1">
                  <c:v>2.5</c:v>
                </c:pt>
                <c:pt idx="2">
                  <c:v>3.3</c:v>
                </c:pt>
                <c:pt idx="3">
                  <c:v>3</c:v>
                </c:pt>
                <c:pt idx="4">
                  <c:v>3.2</c:v>
                </c:pt>
                <c:pt idx="5">
                  <c:v>3.7</c:v>
                </c:pt>
              </c:numCache>
            </c:numRef>
          </c:val>
          <c:smooth val="0"/>
          <c:extLst>
            <c:ext xmlns:c16="http://schemas.microsoft.com/office/drawing/2014/chart" uri="{C3380CC4-5D6E-409C-BE32-E72D297353CC}">
              <c16:uniqueId val="{0000000D-91DB-43AD-B072-01DE59DB4D7A}"/>
            </c:ext>
          </c:extLst>
        </c:ser>
        <c:dLbls>
          <c:showLegendKey val="0"/>
          <c:showVal val="0"/>
          <c:showCatName val="0"/>
          <c:showSerName val="0"/>
          <c:showPercent val="0"/>
          <c:showBubbleSize val="0"/>
        </c:dLbls>
        <c:marker val="1"/>
        <c:smooth val="0"/>
        <c:axId val="953800296"/>
        <c:axId val="953800688"/>
      </c:lineChart>
      <c:dateAx>
        <c:axId val="95380029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3800688"/>
        <c:crossesAt val="0"/>
        <c:auto val="0"/>
        <c:lblOffset val="100"/>
        <c:baseTimeUnit val="days"/>
        <c:majorUnit val="1"/>
        <c:minorUnit val="1"/>
      </c:dateAx>
      <c:valAx>
        <c:axId val="953800688"/>
        <c:scaling>
          <c:orientation val="minMax"/>
          <c:max val="10"/>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3800296"/>
        <c:crosses val="autoZero"/>
        <c:crossBetween val="between"/>
        <c:majorUnit val="5"/>
      </c:valAx>
      <c:spPr>
        <a:blipFill dpi="0" rotWithShape="1">
          <a:blip xmlns:r="http://schemas.openxmlformats.org/officeDocument/2006/relationships" r:embed="rId2"/>
          <a:srcRect/>
          <a:stretch>
            <a:fillRect l="5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7593733595800526"/>
          <c:y val="0.18654966857956312"/>
          <c:w val="0.11896653543307087"/>
          <c:h val="0.24963032163352461"/>
        </c:manualLayout>
      </c:layout>
      <c:overlay val="0"/>
    </c:legend>
    <c:plotVisOnly val="1"/>
    <c:dispBlanksAs val="gap"/>
    <c:showDLblsOverMax val="0"/>
  </c:chart>
  <c:spPr>
    <a:noFill/>
    <a:ln w="9525">
      <a:noFill/>
    </a:ln>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4921259845" footer="0.4921259845"/>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409E-2"/>
          <c:y val="3.929083333333333E-2"/>
          <c:w val="0.89627608401084014"/>
          <c:h val="0.87678460837887062"/>
        </c:manualLayout>
      </c:layout>
      <c:areaChart>
        <c:grouping val="stacked"/>
        <c:varyColors val="0"/>
        <c:ser>
          <c:idx val="9"/>
          <c:order val="0"/>
          <c:spPr>
            <a:noFill/>
            <a:ln>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'3.5.2'!$C$4:$C$23</c:f>
              <c:numCache>
                <c:formatCode>0.0</c:formatCode>
                <c:ptCount val="20"/>
                <c:pt idx="0">
                  <c:v>15.1</c:v>
                </c:pt>
                <c:pt idx="1">
                  <c:v>15.6</c:v>
                </c:pt>
                <c:pt idx="2">
                  <c:v>16.399999999999999</c:v>
                </c:pt>
                <c:pt idx="3">
                  <c:v>13.7</c:v>
                </c:pt>
                <c:pt idx="4">
                  <c:v>13.2</c:v>
                </c:pt>
                <c:pt idx="5">
                  <c:v>9.9</c:v>
                </c:pt>
                <c:pt idx="6">
                  <c:v>8.9</c:v>
                </c:pt>
                <c:pt idx="9">
                  <c:v>9</c:v>
                </c:pt>
                <c:pt idx="10">
                  <c:v>5.86</c:v>
                </c:pt>
                <c:pt idx="11">
                  <c:v>2.91</c:v>
                </c:pt>
                <c:pt idx="12">
                  <c:v>1.53</c:v>
                </c:pt>
                <c:pt idx="13">
                  <c:v>0.1</c:v>
                </c:pt>
                <c:pt idx="14">
                  <c:v>-0.1</c:v>
                </c:pt>
                <c:pt idx="15">
                  <c:v>-0.63</c:v>
                </c:pt>
                <c:pt idx="16">
                  <c:v>-1</c:v>
                </c:pt>
                <c:pt idx="17">
                  <c:v>-1.04</c:v>
                </c:pt>
                <c:pt idx="18">
                  <c:v>-1</c:v>
                </c:pt>
                <c:pt idx="19">
                  <c:v>-1.27</c:v>
                </c:pt>
              </c:numCache>
            </c:numRef>
          </c:val>
          <c:extLst>
            <c:ext xmlns:c16="http://schemas.microsoft.com/office/drawing/2014/chart" uri="{C3380CC4-5D6E-409C-BE32-E72D297353CC}">
              <c16:uniqueId val="{00000000-4C3F-4EC8-8DE2-3228503DB9AD}"/>
            </c:ext>
          </c:extLst>
        </c:ser>
        <c:ser>
          <c:idx val="5"/>
          <c:order val="1"/>
          <c:tx>
            <c:strRef>
              <c:f>'3.5.2'!$D$1</c:f>
              <c:strCache>
                <c:ptCount val="1"/>
                <c:pt idx="0">
                  <c:v>-90%</c:v>
                </c:pt>
              </c:strCache>
            </c:strRef>
          </c:tx>
          <c:spPr>
            <a:solidFill>
              <a:schemeClr val="bg2">
                <a:lumMod val="20000"/>
                <a:lumOff val="80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'3.5.2'!$D$4:$D$23</c:f>
              <c:numCache>
                <c:formatCode>0.0</c:formatCode>
                <c:ptCount val="20"/>
                <c:pt idx="9">
                  <c:v>0</c:v>
                </c:pt>
                <c:pt idx="10">
                  <c:v>0.69</c:v>
                </c:pt>
                <c:pt idx="11">
                  <c:v>1.24</c:v>
                </c:pt>
                <c:pt idx="12">
                  <c:v>1.64</c:v>
                </c:pt>
                <c:pt idx="13">
                  <c:v>1.89</c:v>
                </c:pt>
                <c:pt idx="14">
                  <c:v>1.96</c:v>
                </c:pt>
                <c:pt idx="15">
                  <c:v>2.08</c:v>
                </c:pt>
                <c:pt idx="16">
                  <c:v>2.2200000000000002</c:v>
                </c:pt>
                <c:pt idx="17">
                  <c:v>2.2999999999999998</c:v>
                </c:pt>
                <c:pt idx="18">
                  <c:v>2.31</c:v>
                </c:pt>
                <c:pt idx="19">
                  <c:v>2.3199999999999998</c:v>
                </c:pt>
              </c:numCache>
            </c:numRef>
          </c:val>
          <c:extLst>
            <c:ext xmlns:c16="http://schemas.microsoft.com/office/drawing/2014/chart" uri="{C3380CC4-5D6E-409C-BE32-E72D297353CC}">
              <c16:uniqueId val="{00000003-4C3F-4EC8-8DE2-3228503DB9AD}"/>
            </c:ext>
          </c:extLst>
        </c:ser>
        <c:ser>
          <c:idx val="6"/>
          <c:order val="2"/>
          <c:tx>
            <c:strRef>
              <c:f>'3.5.2'!$E$1</c:f>
              <c:strCache>
                <c:ptCount val="1"/>
                <c:pt idx="0">
                  <c:v>-70%</c:v>
                </c:pt>
              </c:strCache>
            </c:strRef>
          </c:tx>
          <c:spPr>
            <a:solidFill>
              <a:schemeClr val="bg2">
                <a:lumMod val="60000"/>
                <a:lumOff val="40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'3.5.2'!$E$4:$E$23</c:f>
              <c:numCache>
                <c:formatCode>0.0</c:formatCode>
                <c:ptCount val="20"/>
                <c:pt idx="9">
                  <c:v>0</c:v>
                </c:pt>
                <c:pt idx="10">
                  <c:v>0.41</c:v>
                </c:pt>
                <c:pt idx="11">
                  <c:v>0.74</c:v>
                </c:pt>
                <c:pt idx="12">
                  <c:v>0.98</c:v>
                </c:pt>
                <c:pt idx="13">
                  <c:v>1.1200000000000001</c:v>
                </c:pt>
                <c:pt idx="14">
                  <c:v>1.1599999999999999</c:v>
                </c:pt>
                <c:pt idx="15">
                  <c:v>1.24</c:v>
                </c:pt>
                <c:pt idx="16">
                  <c:v>1.32</c:v>
                </c:pt>
                <c:pt idx="17">
                  <c:v>1.37</c:v>
                </c:pt>
                <c:pt idx="18">
                  <c:v>1.38</c:v>
                </c:pt>
                <c:pt idx="19">
                  <c:v>1.38</c:v>
                </c:pt>
              </c:numCache>
            </c:numRef>
          </c:val>
          <c:extLst>
            <c:ext xmlns:c16="http://schemas.microsoft.com/office/drawing/2014/chart" uri="{C3380CC4-5D6E-409C-BE32-E72D297353CC}">
              <c16:uniqueId val="{00000002-4C3F-4EC8-8DE2-3228503DB9AD}"/>
            </c:ext>
          </c:extLst>
        </c:ser>
        <c:ser>
          <c:idx val="4"/>
          <c:order val="3"/>
          <c:tx>
            <c:strRef>
              <c:f>'3.5.2'!$F$1</c:f>
              <c:strCache>
                <c:ptCount val="1"/>
                <c:pt idx="0">
                  <c:v>-50%</c:v>
                </c:pt>
              </c:strCache>
            </c:strRef>
          </c:tx>
          <c:spPr>
            <a:solidFill>
              <a:schemeClr val="bg2"/>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'3.5.2'!$F$4:$F$23</c:f>
              <c:numCache>
                <c:formatCode>0.0</c:formatCode>
                <c:ptCount val="20"/>
                <c:pt idx="9">
                  <c:v>0</c:v>
                </c:pt>
                <c:pt idx="10">
                  <c:v>0.33</c:v>
                </c:pt>
                <c:pt idx="11">
                  <c:v>0.59</c:v>
                </c:pt>
                <c:pt idx="12">
                  <c:v>0.78</c:v>
                </c:pt>
                <c:pt idx="13">
                  <c:v>0.9</c:v>
                </c:pt>
                <c:pt idx="14">
                  <c:v>0.93</c:v>
                </c:pt>
                <c:pt idx="15">
                  <c:v>0.99</c:v>
                </c:pt>
                <c:pt idx="16">
                  <c:v>1.06</c:v>
                </c:pt>
                <c:pt idx="17">
                  <c:v>1.0900000000000001</c:v>
                </c:pt>
                <c:pt idx="18">
                  <c:v>1.1000000000000001</c:v>
                </c:pt>
                <c:pt idx="19">
                  <c:v>1.1000000000000001</c:v>
                </c:pt>
              </c:numCache>
            </c:numRef>
          </c:val>
          <c:extLst>
            <c:ext xmlns:c16="http://schemas.microsoft.com/office/drawing/2014/chart" uri="{C3380CC4-5D6E-409C-BE32-E72D297353CC}">
              <c16:uniqueId val="{00000004-4C3F-4EC8-8DE2-3228503DB9AD}"/>
            </c:ext>
          </c:extLst>
        </c:ser>
        <c:ser>
          <c:idx val="0"/>
          <c:order val="4"/>
          <c:tx>
            <c:strRef>
              <c:f>'3.5.2'!$G$1</c:f>
              <c:strCache>
                <c:ptCount val="1"/>
                <c:pt idx="0">
                  <c:v>-30%</c:v>
                </c:pt>
              </c:strCache>
            </c:strRef>
          </c:tx>
          <c:spPr>
            <a:solidFill>
              <a:schemeClr val="bg2">
                <a:lumMod val="75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'3.5.2'!$G$4:$G$23</c:f>
              <c:numCache>
                <c:formatCode>0.0</c:formatCode>
                <c:ptCount val="20"/>
                <c:pt idx="9">
                  <c:v>0</c:v>
                </c:pt>
                <c:pt idx="10">
                  <c:v>0.44</c:v>
                </c:pt>
                <c:pt idx="11">
                  <c:v>0.78</c:v>
                </c:pt>
                <c:pt idx="12">
                  <c:v>1.04</c:v>
                </c:pt>
                <c:pt idx="13">
                  <c:v>1.19</c:v>
                </c:pt>
                <c:pt idx="14">
                  <c:v>1.24</c:v>
                </c:pt>
                <c:pt idx="15">
                  <c:v>1.32</c:v>
                </c:pt>
                <c:pt idx="16">
                  <c:v>1.41</c:v>
                </c:pt>
                <c:pt idx="17">
                  <c:v>1.45</c:v>
                </c:pt>
                <c:pt idx="18">
                  <c:v>1.47</c:v>
                </c:pt>
                <c:pt idx="19">
                  <c:v>1.47</c:v>
                </c:pt>
              </c:numCache>
            </c:numRef>
          </c:val>
          <c:extLst>
            <c:ext xmlns:c16="http://schemas.microsoft.com/office/drawing/2014/chart" uri="{C3380CC4-5D6E-409C-BE32-E72D297353CC}">
              <c16:uniqueId val="{00000005-4C3F-4EC8-8DE2-3228503DB9AD}"/>
            </c:ext>
          </c:extLst>
        </c:ser>
        <c:ser>
          <c:idx val="3"/>
          <c:order val="5"/>
          <c:tx>
            <c:strRef>
              <c:f>'3.5.2'!$H$1</c:f>
              <c:strCache>
                <c:ptCount val="1"/>
                <c:pt idx="0">
                  <c:v>30%</c:v>
                </c:pt>
              </c:strCache>
            </c:strRef>
          </c:tx>
          <c:spPr>
            <a:solidFill>
              <a:schemeClr val="bg2">
                <a:lumMod val="75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'3.5.2'!$H$4:$H$23</c:f>
              <c:numCache>
                <c:formatCode>0.0</c:formatCode>
                <c:ptCount val="20"/>
                <c:pt idx="9">
                  <c:v>0</c:v>
                </c:pt>
                <c:pt idx="10">
                  <c:v>0.56999999999999995</c:v>
                </c:pt>
                <c:pt idx="11">
                  <c:v>1.02</c:v>
                </c:pt>
                <c:pt idx="12">
                  <c:v>1.35</c:v>
                </c:pt>
                <c:pt idx="13">
                  <c:v>1.55</c:v>
                </c:pt>
                <c:pt idx="14">
                  <c:v>1.61</c:v>
                </c:pt>
                <c:pt idx="15">
                  <c:v>1.71</c:v>
                </c:pt>
                <c:pt idx="16">
                  <c:v>1.83</c:v>
                </c:pt>
                <c:pt idx="17">
                  <c:v>1.89</c:v>
                </c:pt>
                <c:pt idx="18">
                  <c:v>1.91</c:v>
                </c:pt>
                <c:pt idx="19">
                  <c:v>1.91</c:v>
                </c:pt>
              </c:numCache>
            </c:numRef>
          </c:val>
          <c:extLst>
            <c:ext xmlns:c16="http://schemas.microsoft.com/office/drawing/2014/chart" uri="{C3380CC4-5D6E-409C-BE32-E72D297353CC}">
              <c16:uniqueId val="{00000006-4C3F-4EC8-8DE2-3228503DB9AD}"/>
            </c:ext>
          </c:extLst>
        </c:ser>
        <c:ser>
          <c:idx val="2"/>
          <c:order val="6"/>
          <c:tx>
            <c:strRef>
              <c:f>'3.5.2'!$I$1</c:f>
              <c:strCache>
                <c:ptCount val="1"/>
                <c:pt idx="0">
                  <c:v>50%</c:v>
                </c:pt>
              </c:strCache>
            </c:strRef>
          </c:tx>
          <c:spPr>
            <a:solidFill>
              <a:schemeClr val="bg2"/>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'3.5.2'!$I$4:$I$23</c:f>
              <c:numCache>
                <c:formatCode>0.0</c:formatCode>
                <c:ptCount val="20"/>
                <c:pt idx="9">
                  <c:v>0</c:v>
                </c:pt>
                <c:pt idx="10">
                  <c:v>0.43</c:v>
                </c:pt>
                <c:pt idx="11">
                  <c:v>0.76</c:v>
                </c:pt>
                <c:pt idx="12">
                  <c:v>1.01</c:v>
                </c:pt>
                <c:pt idx="13">
                  <c:v>1.17</c:v>
                </c:pt>
                <c:pt idx="14">
                  <c:v>1.21</c:v>
                </c:pt>
                <c:pt idx="15">
                  <c:v>1.29</c:v>
                </c:pt>
                <c:pt idx="16">
                  <c:v>1.37</c:v>
                </c:pt>
                <c:pt idx="17">
                  <c:v>1.42</c:v>
                </c:pt>
                <c:pt idx="18">
                  <c:v>1.43</c:v>
                </c:pt>
                <c:pt idx="19">
                  <c:v>1.43</c:v>
                </c:pt>
              </c:numCache>
            </c:numRef>
          </c:val>
          <c:extLst>
            <c:ext xmlns:c16="http://schemas.microsoft.com/office/drawing/2014/chart" uri="{C3380CC4-5D6E-409C-BE32-E72D297353CC}">
              <c16:uniqueId val="{00000007-4C3F-4EC8-8DE2-3228503DB9AD}"/>
            </c:ext>
          </c:extLst>
        </c:ser>
        <c:ser>
          <c:idx val="1"/>
          <c:order val="7"/>
          <c:tx>
            <c:strRef>
              <c:f>'3.5.2'!$J$1</c:f>
              <c:strCache>
                <c:ptCount val="1"/>
                <c:pt idx="0">
                  <c:v>70%</c:v>
                </c:pt>
              </c:strCache>
            </c:strRef>
          </c:tx>
          <c:spPr>
            <a:solidFill>
              <a:schemeClr val="bg2">
                <a:lumMod val="60000"/>
                <a:lumOff val="40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'3.5.2'!$J$4:$J$23</c:f>
              <c:numCache>
                <c:formatCode>0.0</c:formatCode>
                <c:ptCount val="20"/>
                <c:pt idx="9">
                  <c:v>0</c:v>
                </c:pt>
                <c:pt idx="10">
                  <c:v>0.53</c:v>
                </c:pt>
                <c:pt idx="11">
                  <c:v>0.96</c:v>
                </c:pt>
                <c:pt idx="12">
                  <c:v>1.27</c:v>
                </c:pt>
                <c:pt idx="13">
                  <c:v>1.46</c:v>
                </c:pt>
                <c:pt idx="14">
                  <c:v>1.51</c:v>
                </c:pt>
                <c:pt idx="15">
                  <c:v>1.61</c:v>
                </c:pt>
                <c:pt idx="16">
                  <c:v>1.72</c:v>
                </c:pt>
                <c:pt idx="17">
                  <c:v>1.78</c:v>
                </c:pt>
                <c:pt idx="18">
                  <c:v>1.79</c:v>
                </c:pt>
                <c:pt idx="19">
                  <c:v>1.79</c:v>
                </c:pt>
              </c:numCache>
            </c:numRef>
          </c:val>
          <c:extLst>
            <c:ext xmlns:c16="http://schemas.microsoft.com/office/drawing/2014/chart" uri="{C3380CC4-5D6E-409C-BE32-E72D297353CC}">
              <c16:uniqueId val="{00000008-4C3F-4EC8-8DE2-3228503DB9AD}"/>
            </c:ext>
          </c:extLst>
        </c:ser>
        <c:ser>
          <c:idx val="7"/>
          <c:order val="12"/>
          <c:tx>
            <c:strRef>
              <c:f>'3.5.2'!$K$1</c:f>
              <c:strCache>
                <c:ptCount val="1"/>
                <c:pt idx="0">
                  <c:v>90%</c:v>
                </c:pt>
              </c:strCache>
            </c:strRef>
          </c:tx>
          <c:spPr>
            <a:solidFill>
              <a:schemeClr val="bg2">
                <a:lumMod val="20000"/>
                <a:lumOff val="80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'3.5.2'!$K$4:$K$23</c:f>
              <c:numCache>
                <c:formatCode>0.0</c:formatCode>
                <c:ptCount val="20"/>
                <c:pt idx="9">
                  <c:v>0</c:v>
                </c:pt>
                <c:pt idx="10">
                  <c:v>0.89</c:v>
                </c:pt>
                <c:pt idx="11">
                  <c:v>1.61</c:v>
                </c:pt>
                <c:pt idx="12">
                  <c:v>2.13</c:v>
                </c:pt>
                <c:pt idx="13">
                  <c:v>2.4500000000000002</c:v>
                </c:pt>
                <c:pt idx="14">
                  <c:v>2.54</c:v>
                </c:pt>
                <c:pt idx="15">
                  <c:v>2.71</c:v>
                </c:pt>
                <c:pt idx="16">
                  <c:v>2.89</c:v>
                </c:pt>
                <c:pt idx="17">
                  <c:v>2.98</c:v>
                </c:pt>
                <c:pt idx="18">
                  <c:v>3.01</c:v>
                </c:pt>
                <c:pt idx="19">
                  <c:v>3.02</c:v>
                </c:pt>
              </c:numCache>
            </c:numRef>
          </c:val>
          <c:extLst>
            <c:ext xmlns:c16="http://schemas.microsoft.com/office/drawing/2014/chart" uri="{C3380CC4-5D6E-409C-BE32-E72D297353CC}">
              <c16:uniqueId val="{00000001-4C3F-4EC8-8DE2-3228503DB9AD}"/>
            </c:ext>
          </c:extLst>
        </c:ser>
        <c:dLbls>
          <c:showLegendKey val="0"/>
          <c:showVal val="0"/>
          <c:showCatName val="0"/>
          <c:showSerName val="0"/>
          <c:showPercent val="0"/>
          <c:showBubbleSize val="0"/>
        </c:dLbls>
        <c:axId val="953801472"/>
        <c:axId val="953801864"/>
      </c:areaChart>
      <c:lineChart>
        <c:grouping val="standard"/>
        <c:varyColors val="0"/>
        <c:ser>
          <c:idx val="11"/>
          <c:order val="8"/>
          <c:tx>
            <c:strRef>
              <c:f>'3.5.2'!$N$1</c:f>
              <c:strCache>
                <c:ptCount val="1"/>
              </c:strCache>
            </c:strRef>
          </c:tx>
          <c:spPr>
            <a:ln w="3175">
              <a:solidFill>
                <a:schemeClr val="accent3"/>
              </a:solidFill>
              <a:prstDash val="dash"/>
            </a:ln>
          </c:spPr>
          <c:marker>
            <c:symbol val="circle"/>
            <c:size val="4"/>
            <c:spPr>
              <a:solidFill>
                <a:schemeClr val="accent3"/>
              </a:solidFill>
              <a:ln>
                <a:solidFill>
                  <a:schemeClr val="accent3"/>
                </a:solidFill>
              </a:ln>
            </c:spPr>
          </c:marke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'3.5.2'!$N$4:$N$23</c:f>
              <c:numCache>
                <c:formatCode>General</c:formatCode>
                <c:ptCount val="20"/>
                <c:pt idx="0">
                  <c:v>12</c:v>
                </c:pt>
                <c:pt idx="1">
                  <c:v>12</c:v>
                </c:pt>
                <c:pt idx="2">
                  <c:v>10</c:v>
                </c:pt>
                <c:pt idx="3">
                  <c:v>8</c:v>
                </c:pt>
                <c:pt idx="4">
                  <c:v>7.5</c:v>
                </c:pt>
                <c:pt idx="5" formatCode="0.0">
                  <c:v>7</c:v>
                </c:pt>
                <c:pt idx="6" formatCode="0.0">
                  <c:v>6.5</c:v>
                </c:pt>
                <c:pt idx="7" formatCode="0.0">
                  <c:v>6</c:v>
                </c:pt>
                <c:pt idx="8" formatCode="0.0">
                  <c:v>5.75</c:v>
                </c:pt>
                <c:pt idx="9" formatCode="0.0">
                  <c:v>5.5</c:v>
                </c:pt>
                <c:pt idx="10" formatCode="0.0">
                  <c:v>5.25</c:v>
                </c:pt>
                <c:pt idx="11" formatCode="0.0">
                  <c:v>5</c:v>
                </c:pt>
                <c:pt idx="12" formatCode="0.0">
                  <c:v>5</c:v>
                </c:pt>
                <c:pt idx="13" formatCode="0.0">
                  <c:v>5</c:v>
                </c:pt>
                <c:pt idx="14" formatCode="0.0">
                  <c:v>5</c:v>
                </c:pt>
                <c:pt idx="15" formatCode="0.0">
                  <c:v>5</c:v>
                </c:pt>
                <c:pt idx="16" formatCode="0.0">
                  <c:v>5</c:v>
                </c:pt>
                <c:pt idx="17" formatCode="0.0">
                  <c:v>5</c:v>
                </c:pt>
                <c:pt idx="18">
                  <c:v>5</c:v>
                </c:pt>
                <c:pt idx="19">
                  <c:v>5</c:v>
                </c:pt>
              </c:numCache>
            </c:numRef>
          </c:val>
          <c:smooth val="0"/>
          <c:extLst>
            <c:ext xmlns:c16="http://schemas.microsoft.com/office/drawing/2014/chart" uri="{C3380CC4-5D6E-409C-BE32-E72D297353CC}">
              <c16:uniqueId val="{0000000B-4C3F-4EC8-8DE2-3228503DB9AD}"/>
            </c:ext>
          </c:extLst>
        </c:ser>
        <c:ser>
          <c:idx val="10"/>
          <c:order val="9"/>
          <c:tx>
            <c:strRef>
              <c:f>'3.5.2'!$M$1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'3.5.2'!$M$4:$M$23</c:f>
              <c:numCache>
                <c:formatCode>General</c:formatCode>
                <c:ptCount val="20"/>
                <c:pt idx="0">
                  <c:v>9</c:v>
                </c:pt>
                <c:pt idx="1">
                  <c:v>9</c:v>
                </c:pt>
                <c:pt idx="2">
                  <c:v>7</c:v>
                </c:pt>
                <c:pt idx="3">
                  <c:v>6</c:v>
                </c:pt>
                <c:pt idx="4">
                  <c:v>5.5</c:v>
                </c:pt>
                <c:pt idx="5" formatCode="0.0">
                  <c:v>5</c:v>
                </c:pt>
                <c:pt idx="6" formatCode="0.0">
                  <c:v>4.5</c:v>
                </c:pt>
                <c:pt idx="7" formatCode="0.0">
                  <c:v>4</c:v>
                </c:pt>
                <c:pt idx="8" formatCode="0.0">
                  <c:v>3.75</c:v>
                </c:pt>
                <c:pt idx="9" formatCode="0.0">
                  <c:v>3.5</c:v>
                </c:pt>
                <c:pt idx="10" formatCode="0.0">
                  <c:v>3.25</c:v>
                </c:pt>
                <c:pt idx="11" formatCode="0.0">
                  <c:v>4</c:v>
                </c:pt>
                <c:pt idx="12" formatCode="0.0">
                  <c:v>4</c:v>
                </c:pt>
                <c:pt idx="13" formatCode="0.0">
                  <c:v>4</c:v>
                </c:pt>
                <c:pt idx="14" formatCode="0.0">
                  <c:v>4</c:v>
                </c:pt>
                <c:pt idx="15" formatCode="0.0">
                  <c:v>4</c:v>
                </c:pt>
                <c:pt idx="16" formatCode="0.0">
                  <c:v>4</c:v>
                </c:pt>
                <c:pt idx="17" formatCode="0.0">
                  <c:v>4</c:v>
                </c:pt>
                <c:pt idx="18">
                  <c:v>4</c:v>
                </c:pt>
                <c:pt idx="19">
                  <c:v>4</c:v>
                </c:pt>
              </c:numCache>
            </c:numRef>
          </c:val>
          <c:smooth val="0"/>
          <c:extLst>
            <c:ext xmlns:c16="http://schemas.microsoft.com/office/drawing/2014/chart" uri="{C3380CC4-5D6E-409C-BE32-E72D297353CC}">
              <c16:uniqueId val="{0000000A-4C3F-4EC8-8DE2-3228503DB9AD}"/>
            </c:ext>
          </c:extLst>
        </c:ser>
        <c:ser>
          <c:idx val="12"/>
          <c:order val="10"/>
          <c:tx>
            <c:strRef>
              <c:f>'3.5.2'!$O$1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'3.5.2'!$O$4:$O$23</c:f>
              <c:numCache>
                <c:formatCode>General</c:formatCode>
                <c:ptCount val="20"/>
                <c:pt idx="0">
                  <c:v>15</c:v>
                </c:pt>
                <c:pt idx="1">
                  <c:v>15</c:v>
                </c:pt>
                <c:pt idx="2">
                  <c:v>13</c:v>
                </c:pt>
                <c:pt idx="3">
                  <c:v>10</c:v>
                </c:pt>
                <c:pt idx="4">
                  <c:v>9.5</c:v>
                </c:pt>
                <c:pt idx="5" formatCode="0.0">
                  <c:v>9</c:v>
                </c:pt>
                <c:pt idx="6" formatCode="0.0">
                  <c:v>8.5</c:v>
                </c:pt>
                <c:pt idx="7" formatCode="0.0">
                  <c:v>8</c:v>
                </c:pt>
                <c:pt idx="8" formatCode="0.0">
                  <c:v>7.75</c:v>
                </c:pt>
                <c:pt idx="9" formatCode="0.0">
                  <c:v>7.5</c:v>
                </c:pt>
                <c:pt idx="10" formatCode="0.0">
                  <c:v>7.25</c:v>
                </c:pt>
                <c:pt idx="11" formatCode="0.0">
                  <c:v>6</c:v>
                </c:pt>
                <c:pt idx="12" formatCode="0.0">
                  <c:v>6</c:v>
                </c:pt>
                <c:pt idx="13" formatCode="0.0">
                  <c:v>6</c:v>
                </c:pt>
                <c:pt idx="14" formatCode="0.0">
                  <c:v>6</c:v>
                </c:pt>
                <c:pt idx="15" formatCode="0.0">
                  <c:v>6</c:v>
                </c:pt>
                <c:pt idx="16" formatCode="0.0">
                  <c:v>6</c:v>
                </c:pt>
                <c:pt idx="17" formatCode="0.0">
                  <c:v>6</c:v>
                </c:pt>
                <c:pt idx="18">
                  <c:v>6</c:v>
                </c:pt>
                <c:pt idx="19">
                  <c:v>6</c:v>
                </c:pt>
              </c:numCache>
            </c:numRef>
          </c:val>
          <c:smooth val="0"/>
          <c:extLst>
            <c:ext xmlns:c16="http://schemas.microsoft.com/office/drawing/2014/chart" uri="{C3380CC4-5D6E-409C-BE32-E72D297353CC}">
              <c16:uniqueId val="{0000000C-4C3F-4EC8-8DE2-3228503DB9AD}"/>
            </c:ext>
          </c:extLst>
        </c:ser>
        <c:ser>
          <c:idx val="8"/>
          <c:order val="11"/>
          <c:tx>
            <c:strRef>
              <c:f>'3.5.2'!$B$1</c:f>
              <c:strCache>
                <c:ptCount val="1"/>
                <c:pt idx="0">
                  <c:v>ІСЦ</c:v>
                </c:pt>
              </c:strCache>
            </c:strRef>
          </c:tx>
          <c:spPr>
            <a:ln>
              <a:solidFill>
                <a:schemeClr val="tx2"/>
              </a:solidFill>
            </a:ln>
          </c:spPr>
          <c:marker>
            <c:symbol val="none"/>
          </c:marke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'3.5.2'!$B$4:$B$23</c:f>
              <c:numCache>
                <c:formatCode>0.0</c:formatCode>
                <c:ptCount val="20"/>
                <c:pt idx="0">
                  <c:v>15.1</c:v>
                </c:pt>
                <c:pt idx="1">
                  <c:v>15.6</c:v>
                </c:pt>
                <c:pt idx="2">
                  <c:v>16.399999999999999</c:v>
                </c:pt>
                <c:pt idx="3">
                  <c:v>13.7</c:v>
                </c:pt>
                <c:pt idx="4">
                  <c:v>13.2</c:v>
                </c:pt>
                <c:pt idx="5">
                  <c:v>9.9</c:v>
                </c:pt>
                <c:pt idx="6">
                  <c:v>8.9</c:v>
                </c:pt>
                <c:pt idx="7">
                  <c:v>9.8000000000000007</c:v>
                </c:pt>
                <c:pt idx="8">
                  <c:v>8.6</c:v>
                </c:pt>
                <c:pt idx="9">
                  <c:v>9</c:v>
                </c:pt>
                <c:pt idx="10">
                  <c:v>7.7</c:v>
                </c:pt>
                <c:pt idx="11">
                  <c:v>6.3</c:v>
                </c:pt>
                <c:pt idx="12">
                  <c:v>6</c:v>
                </c:pt>
                <c:pt idx="13">
                  <c:v>5.2</c:v>
                </c:pt>
                <c:pt idx="14">
                  <c:v>5.2</c:v>
                </c:pt>
                <c:pt idx="15">
                  <c:v>5</c:v>
                </c:pt>
                <c:pt idx="16">
                  <c:v>5</c:v>
                </c:pt>
                <c:pt idx="17">
                  <c:v>5.2</c:v>
                </c:pt>
                <c:pt idx="18">
                  <c:v>5.3</c:v>
                </c:pt>
                <c:pt idx="19">
                  <c:v>5</c:v>
                </c:pt>
              </c:numCache>
            </c:numRef>
          </c:val>
          <c:smooth val="0"/>
          <c:extLst>
            <c:ext xmlns:c16="http://schemas.microsoft.com/office/drawing/2014/chart" uri="{C3380CC4-5D6E-409C-BE32-E72D297353CC}">
              <c16:uniqueId val="{00000009-4C3F-4EC8-8DE2-3228503DB9AD}"/>
            </c:ext>
          </c:extLst>
        </c:ser>
        <c:dLbls>
          <c:showLegendKey val="0"/>
          <c:showVal val="0"/>
          <c:showCatName val="0"/>
          <c:showSerName val="0"/>
          <c:showPercent val="0"/>
          <c:showBubbleSize val="0"/>
        </c:dLbls>
        <c:marker val="1"/>
        <c:smooth val="0"/>
        <c:axId val="953801472"/>
        <c:axId val="953801864"/>
      </c:lineChart>
      <c:catAx>
        <c:axId val="953801472"/>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953801864"/>
        <c:crossesAt val="0"/>
        <c:auto val="1"/>
        <c:lblAlgn val="ctr"/>
        <c:lblOffset val="100"/>
        <c:tickLblSkip val="1"/>
        <c:tickMarkSkip val="4"/>
        <c:noMultiLvlLbl val="0"/>
      </c:catAx>
      <c:valAx>
        <c:axId val="953801864"/>
        <c:scaling>
          <c:orientation val="minMax"/>
          <c:max val="20"/>
          <c:min val="-5"/>
        </c:scaling>
        <c:delete val="0"/>
        <c:axPos val="l"/>
        <c:majorGridlines>
          <c:spPr>
            <a:ln w="6350">
              <a:solidFill>
                <a:schemeClr val="bg1">
                  <a:lumMod val="85000"/>
                </a:schemeClr>
              </a:solidFill>
            </a:ln>
          </c:spPr>
        </c:majorGridlines>
        <c:numFmt formatCode="0" sourceLinked="0"/>
        <c:majorTickMark val="none"/>
        <c:minorTickMark val="none"/>
        <c:tickLblPos val="nextTo"/>
        <c:spPr>
          <a:ln w="9525">
            <a:solidFill>
              <a:srgbClr val="505050"/>
            </a:solidFill>
            <a:prstDash val="solid"/>
          </a:ln>
        </c:spPr>
        <c:txPr>
          <a:bodyPr rot="0" vert="horz"/>
          <a:lstStyle/>
          <a:p>
            <a:pPr>
              <a:defRPr/>
            </a:pPr>
            <a:endParaRPr lang="uk-UA"/>
          </a:p>
        </c:txPr>
        <c:crossAx val="953801472"/>
        <c:crosses val="autoZero"/>
        <c:crossBetween val="between"/>
        <c:majorUnit val="5"/>
      </c:valAx>
      <c:spPr>
        <a:blipFill dpi="0" rotWithShape="1">
          <a:blip xmlns:r="http://schemas.openxmlformats.org/officeDocument/2006/relationships" r:embed="rId1">
            <a:alphaModFix amt="75000"/>
          </a:blip>
          <a:srcRect/>
          <a:stretch>
            <a:fillRect l="5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6.5888429752066074E-2"/>
          <c:y val="0.65964874857792943"/>
          <c:w val="0.20523186409550045"/>
          <c:h val="0.25863196814562001"/>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8776978417266189E-2"/>
          <c:w val="0.98333333333333328"/>
          <c:h val="0.93525179856115104"/>
        </c:manualLayout>
      </c:layout>
      <c:barChart>
        <c:barDir val="col"/>
        <c:grouping val="clustered"/>
        <c:varyColors val="0"/>
        <c:ser>
          <c:idx val="0"/>
          <c:order val="0"/>
          <c:tx>
            <c:strRef>
              <c:f>'B.1.5'!$E$1</c:f>
              <c:strCache>
                <c:ptCount val="1"/>
                <c:pt idx="0">
                  <c:v>Коефіцієнт</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'B.1.5'!$C$4:$D$15</c:f>
              <c:multiLvlStrCache>
                <c:ptCount val="12"/>
                <c:lvl>
                  <c:pt idx="0">
                    <c:v>IN</c:v>
                  </c:pt>
                  <c:pt idx="1">
                    <c:v>RU</c:v>
                  </c:pt>
                  <c:pt idx="2">
                    <c:v>CN</c:v>
                  </c:pt>
                  <c:pt idx="3">
                    <c:v>TR</c:v>
                  </c:pt>
                  <c:pt idx="4">
                    <c:v>MX</c:v>
                  </c:pt>
                  <c:pt idx="5">
                    <c:v>PL</c:v>
                  </c:pt>
                  <c:pt idx="6">
                    <c:v>RU</c:v>
                  </c:pt>
                  <c:pt idx="7">
                    <c:v>MX</c:v>
                  </c:pt>
                  <c:pt idx="8">
                    <c:v>TR</c:v>
                  </c:pt>
                  <c:pt idx="9">
                    <c:v>IN</c:v>
                  </c:pt>
                  <c:pt idx="10">
                    <c:v>PL</c:v>
                  </c:pt>
                  <c:pt idx="11">
                    <c:v>CL</c:v>
                  </c:pt>
                </c:lvl>
                <c:lvl>
                  <c:pt idx="0">
                    <c:v>Середня сила ефекту перенесення курсу на інфляцію, коеф.</c:v>
                  </c:pt>
                  <c:pt idx="6">
                    <c:v>Чутливість інфляційних очікувань до інфляційних шоків, п.п. (п.ш.)</c:v>
                  </c:pt>
                </c:lvl>
              </c:multiLvlStrCache>
            </c:multiLvlStrRef>
          </c:cat>
          <c:val>
            <c:numRef>
              <c:f>'B.1.5'!$E$4:$E$15</c:f>
              <c:numCache>
                <c:formatCode>0.000</c:formatCode>
                <c:ptCount val="12"/>
                <c:pt idx="0">
                  <c:v>0.14699999999999999</c:v>
                </c:pt>
                <c:pt idx="1">
                  <c:v>0.113</c:v>
                </c:pt>
                <c:pt idx="2">
                  <c:v>0.08</c:v>
                </c:pt>
                <c:pt idx="3">
                  <c:v>0.03</c:v>
                </c:pt>
                <c:pt idx="4">
                  <c:v>8.0000000000000002E-3</c:v>
                </c:pt>
                <c:pt idx="5">
                  <c:v>7.0000000000000001E-3</c:v>
                </c:pt>
              </c:numCache>
            </c:numRef>
          </c:val>
          <c:extLst>
            <c:ext xmlns:c16="http://schemas.microsoft.com/office/drawing/2014/chart" uri="{C3380CC4-5D6E-409C-BE32-E72D297353CC}">
              <c16:uniqueId val="{00000000-3671-42F6-B4B9-B5FBB2639A92}"/>
            </c:ext>
          </c:extLst>
        </c:ser>
        <c:dLbls>
          <c:showLegendKey val="0"/>
          <c:showVal val="0"/>
          <c:showCatName val="0"/>
          <c:showSerName val="0"/>
          <c:showPercent val="0"/>
          <c:showBubbleSize val="0"/>
        </c:dLbls>
        <c:gapWidth val="70"/>
        <c:axId val="648251776"/>
        <c:axId val="645218096"/>
      </c:barChart>
      <c:barChart>
        <c:barDir val="col"/>
        <c:grouping val="clustered"/>
        <c:varyColors val="0"/>
        <c:ser>
          <c:idx val="1"/>
          <c:order val="1"/>
          <c:tx>
            <c:strRef>
              <c:f>'B.1.5'!$F$1</c:f>
              <c:strCache>
                <c:ptCount val="1"/>
                <c:pt idx="0">
                  <c:v>Коефіцієнт</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errBars>
            <c:errBarType val="both"/>
            <c:errValType val="cust"/>
            <c:noEndCap val="0"/>
            <c:plus>
              <c:numRef>
                <c:f>'B.1.5'!$G$4:$G$15</c:f>
                <c:numCache>
                  <c:formatCode>General</c:formatCode>
                  <c:ptCount val="12"/>
                  <c:pt idx="6">
                    <c:v>0.19800000000000001</c:v>
                  </c:pt>
                  <c:pt idx="7">
                    <c:v>0.215</c:v>
                  </c:pt>
                  <c:pt idx="8">
                    <c:v>0.22800000000000001</c:v>
                  </c:pt>
                  <c:pt idx="9">
                    <c:v>0.17799999999999999</c:v>
                  </c:pt>
                  <c:pt idx="10">
                    <c:v>0.19600000000000001</c:v>
                  </c:pt>
                  <c:pt idx="11">
                    <c:v>0.17799999999999999</c:v>
                  </c:pt>
                </c:numCache>
              </c:numRef>
            </c:plus>
            <c:minus>
              <c:numRef>
                <c:f>'B.1.5'!$G$4:$G$15</c:f>
                <c:numCache>
                  <c:formatCode>General</c:formatCode>
                  <c:ptCount val="12"/>
                  <c:pt idx="6">
                    <c:v>0.19800000000000001</c:v>
                  </c:pt>
                  <c:pt idx="7">
                    <c:v>0.215</c:v>
                  </c:pt>
                  <c:pt idx="8">
                    <c:v>0.22800000000000001</c:v>
                  </c:pt>
                  <c:pt idx="9">
                    <c:v>0.17799999999999999</c:v>
                  </c:pt>
                  <c:pt idx="10">
                    <c:v>0.19600000000000001</c:v>
                  </c:pt>
                  <c:pt idx="11">
                    <c:v>0.17799999999999999</c:v>
                  </c:pt>
                </c:numCache>
              </c:numRef>
            </c:minus>
            <c:spPr>
              <a:ln w="12700">
                <a:solidFill>
                  <a:srgbClr val="7D0532"/>
                </a:solidFill>
              </a:ln>
            </c:spPr>
          </c:errBars>
          <c:cat>
            <c:multiLvlStrRef>
              <c:f>'B.1.5'!$C$4:$D$15</c:f>
              <c:multiLvlStrCache>
                <c:ptCount val="12"/>
                <c:lvl>
                  <c:pt idx="0">
                    <c:v>IN</c:v>
                  </c:pt>
                  <c:pt idx="1">
                    <c:v>RU</c:v>
                  </c:pt>
                  <c:pt idx="2">
                    <c:v>CN</c:v>
                  </c:pt>
                  <c:pt idx="3">
                    <c:v>TR</c:v>
                  </c:pt>
                  <c:pt idx="4">
                    <c:v>MX</c:v>
                  </c:pt>
                  <c:pt idx="5">
                    <c:v>PL</c:v>
                  </c:pt>
                  <c:pt idx="6">
                    <c:v>RU</c:v>
                  </c:pt>
                  <c:pt idx="7">
                    <c:v>MX</c:v>
                  </c:pt>
                  <c:pt idx="8">
                    <c:v>TR</c:v>
                  </c:pt>
                  <c:pt idx="9">
                    <c:v>IN</c:v>
                  </c:pt>
                  <c:pt idx="10">
                    <c:v>PL</c:v>
                  </c:pt>
                  <c:pt idx="11">
                    <c:v>CL</c:v>
                  </c:pt>
                </c:lvl>
                <c:lvl>
                  <c:pt idx="0">
                    <c:v>Середня сила ефекту перенесення курсу на інфляцію, коеф.</c:v>
                  </c:pt>
                  <c:pt idx="6">
                    <c:v>Чутливість інфляційних очікувань до інфляційних шоків, п.п. (п.ш.)</c:v>
                  </c:pt>
                </c:lvl>
              </c:multiLvlStrCache>
            </c:multiLvlStrRef>
          </c:cat>
          <c:val>
            <c:numRef>
              <c:f>'B.1.5'!$F$4:$F$15</c:f>
              <c:numCache>
                <c:formatCode>0.000</c:formatCode>
                <c:ptCount val="12"/>
                <c:pt idx="6">
                  <c:v>0.82199999999999995</c:v>
                </c:pt>
                <c:pt idx="7">
                  <c:v>0.59599999999999997</c:v>
                </c:pt>
                <c:pt idx="8">
                  <c:v>0.35</c:v>
                </c:pt>
                <c:pt idx="9">
                  <c:v>0.33</c:v>
                </c:pt>
                <c:pt idx="10">
                  <c:v>0.26900000000000002</c:v>
                </c:pt>
                <c:pt idx="11">
                  <c:v>0.23200000000000001</c:v>
                </c:pt>
              </c:numCache>
            </c:numRef>
          </c:val>
          <c:extLst>
            <c:ext xmlns:c16="http://schemas.microsoft.com/office/drawing/2014/chart" uri="{C3380CC4-5D6E-409C-BE32-E72D297353CC}">
              <c16:uniqueId val="{00000001-3671-42F6-B4B9-B5FBB2639A92}"/>
            </c:ext>
          </c:extLst>
        </c:ser>
        <c:dLbls>
          <c:showLegendKey val="0"/>
          <c:showVal val="0"/>
          <c:showCatName val="0"/>
          <c:showSerName val="0"/>
          <c:showPercent val="0"/>
          <c:showBubbleSize val="0"/>
        </c:dLbls>
        <c:gapWidth val="75"/>
        <c:axId val="645218880"/>
        <c:axId val="645218488"/>
      </c:barChart>
      <c:catAx>
        <c:axId val="64825177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218096"/>
        <c:crosses val="autoZero"/>
        <c:auto val="1"/>
        <c:lblAlgn val="ctr"/>
        <c:lblOffset val="100"/>
        <c:noMultiLvlLbl val="0"/>
      </c:catAx>
      <c:valAx>
        <c:axId val="645218096"/>
        <c:scaling>
          <c:orientation val="minMax"/>
          <c:max val="0.1500000000000000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51776"/>
        <c:crosses val="autoZero"/>
        <c:crossBetween val="between"/>
        <c:majorUnit val="2.5000000000000005E-2"/>
      </c:valAx>
      <c:valAx>
        <c:axId val="645218488"/>
        <c:scaling>
          <c:orientation val="minMax"/>
        </c:scaling>
        <c:delete val="0"/>
        <c:axPos val="r"/>
        <c:numFmt formatCode="#,##0.0" sourceLinked="0"/>
        <c:majorTickMark val="in"/>
        <c:minorTickMark val="none"/>
        <c:tickLblPos val="high"/>
        <c:spPr>
          <a:ln w="9525">
            <a:solidFill>
              <a:srgbClr val="505050"/>
            </a:solidFill>
          </a:ln>
        </c:spPr>
        <c:txPr>
          <a:bodyPr rot="0" vert="horz"/>
          <a:lstStyle/>
          <a:p>
            <a:pPr>
              <a:defRPr sz="750">
                <a:latin typeface="Arial"/>
                <a:ea typeface="Arial"/>
                <a:cs typeface="Arial"/>
              </a:defRPr>
            </a:pPr>
            <a:endParaRPr lang="uk-UA"/>
          </a:p>
        </c:txPr>
        <c:crossAx val="645218880"/>
        <c:crosses val="max"/>
        <c:crossBetween val="between"/>
      </c:valAx>
      <c:catAx>
        <c:axId val="645218880"/>
        <c:scaling>
          <c:orientation val="minMax"/>
        </c:scaling>
        <c:delete val="1"/>
        <c:axPos val="b"/>
        <c:numFmt formatCode="General" sourceLinked="1"/>
        <c:majorTickMark val="out"/>
        <c:minorTickMark val="none"/>
        <c:tickLblPos val="nextTo"/>
        <c:crossAx val="645218488"/>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2.0833333333333333E-3"/>
          <c:y val="2.5806451612903226E-2"/>
          <c:w val="0.96250000000000002"/>
          <c:h val="0.83870967741935487"/>
        </c:manualLayout>
      </c:layout>
      <c:areaChart>
        <c:grouping val="stacked"/>
        <c:varyColors val="0"/>
        <c:ser>
          <c:idx val="4"/>
          <c:order val="0"/>
          <c:tx>
            <c:v> </c:v>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val>
            <c:numRef>
              <c:f>'2.1.1'!$D$4:$D$33</c:f>
              <c:numCache>
                <c:formatCode>0.0</c:formatCode>
                <c:ptCount val="30"/>
                <c:pt idx="0">
                  <c:v>5.21</c:v>
                </c:pt>
                <c:pt idx="1">
                  <c:v>5.6</c:v>
                </c:pt>
                <c:pt idx="2">
                  <c:v>6.12</c:v>
                </c:pt>
                <c:pt idx="3">
                  <c:v>6.26</c:v>
                </c:pt>
                <c:pt idx="4">
                  <c:v>6.5</c:v>
                </c:pt>
                <c:pt idx="5">
                  <c:v>6.8</c:v>
                </c:pt>
                <c:pt idx="6">
                  <c:v>6.94</c:v>
                </c:pt>
                <c:pt idx="7">
                  <c:v>7.14</c:v>
                </c:pt>
                <c:pt idx="8">
                  <c:v>7.62</c:v>
                </c:pt>
                <c:pt idx="9">
                  <c:v>7.53</c:v>
                </c:pt>
                <c:pt idx="10">
                  <c:v>7.8</c:v>
                </c:pt>
                <c:pt idx="11">
                  <c:v>8.1999999999999993</c:v>
                </c:pt>
                <c:pt idx="12">
                  <c:v>8.58</c:v>
                </c:pt>
                <c:pt idx="13">
                  <c:v>8.6300000000000008</c:v>
                </c:pt>
                <c:pt idx="14">
                  <c:v>8.64</c:v>
                </c:pt>
                <c:pt idx="15">
                  <c:v>8.43</c:v>
                </c:pt>
                <c:pt idx="16">
                  <c:v>8.09</c:v>
                </c:pt>
                <c:pt idx="17">
                  <c:v>7.97</c:v>
                </c:pt>
                <c:pt idx="18">
                  <c:v>7.86</c:v>
                </c:pt>
                <c:pt idx="19">
                  <c:v>7.93</c:v>
                </c:pt>
                <c:pt idx="20">
                  <c:v>8.02</c:v>
                </c:pt>
                <c:pt idx="21">
                  <c:v>8.42</c:v>
                </c:pt>
                <c:pt idx="22">
                  <c:v>8.31</c:v>
                </c:pt>
                <c:pt idx="23">
                  <c:v>8.09</c:v>
                </c:pt>
                <c:pt idx="24" formatCode="General">
                  <c:v>7.7</c:v>
                </c:pt>
                <c:pt idx="25" formatCode="General">
                  <c:v>7.3</c:v>
                </c:pt>
                <c:pt idx="26" formatCode="General">
                  <c:v>6.7</c:v>
                </c:pt>
                <c:pt idx="27" formatCode="General">
                  <c:v>6.8</c:v>
                </c:pt>
                <c:pt idx="28" formatCode="General">
                  <c:v>7.1</c:v>
                </c:pt>
                <c:pt idx="29" formatCode="General">
                  <c:v>7.1</c:v>
                </c:pt>
              </c:numCache>
            </c:numRef>
          </c:val>
          <c:extLst>
            <c:ext xmlns:c16="http://schemas.microsoft.com/office/drawing/2014/chart" uri="{C3380CC4-5D6E-409C-BE32-E72D297353CC}">
              <c16:uniqueId val="{00000000-949C-4A08-AD42-238C67DB1492}"/>
            </c:ext>
          </c:extLst>
        </c:ser>
        <c:ser>
          <c:idx val="7"/>
          <c:order val="1"/>
          <c:tx>
            <c:strRef>
              <c:f>'2.1.1'!$E$1</c:f>
              <c:strCache>
                <c:ptCount val="1"/>
                <c:pt idx="0">
                  <c:v>Показники базової інфляції</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val>
            <c:numRef>
              <c:f>'2.1.1'!$E$4:$E$33</c:f>
              <c:numCache>
                <c:formatCode>0.0</c:formatCode>
                <c:ptCount val="30"/>
                <c:pt idx="0">
                  <c:v>2.39</c:v>
                </c:pt>
                <c:pt idx="1">
                  <c:v>2.76</c:v>
                </c:pt>
                <c:pt idx="2">
                  <c:v>2.66</c:v>
                </c:pt>
                <c:pt idx="3">
                  <c:v>3.01</c:v>
                </c:pt>
                <c:pt idx="4">
                  <c:v>3.09</c:v>
                </c:pt>
                <c:pt idx="5">
                  <c:v>5.56</c:v>
                </c:pt>
                <c:pt idx="6">
                  <c:v>5.93</c:v>
                </c:pt>
                <c:pt idx="7">
                  <c:v>5.63</c:v>
                </c:pt>
                <c:pt idx="8">
                  <c:v>6.38</c:v>
                </c:pt>
                <c:pt idx="9">
                  <c:v>5.82</c:v>
                </c:pt>
                <c:pt idx="10">
                  <c:v>4.71</c:v>
                </c:pt>
                <c:pt idx="11">
                  <c:v>4.22</c:v>
                </c:pt>
                <c:pt idx="12">
                  <c:v>3.96</c:v>
                </c:pt>
                <c:pt idx="13">
                  <c:v>3.86</c:v>
                </c:pt>
                <c:pt idx="14">
                  <c:v>4.0999999999999996</c:v>
                </c:pt>
                <c:pt idx="15">
                  <c:v>3.85</c:v>
                </c:pt>
                <c:pt idx="16">
                  <c:v>2.73</c:v>
                </c:pt>
                <c:pt idx="17">
                  <c:v>1.48</c:v>
                </c:pt>
                <c:pt idx="18">
                  <c:v>1.28</c:v>
                </c:pt>
                <c:pt idx="19">
                  <c:v>1.1100000000000001</c:v>
                </c:pt>
                <c:pt idx="20">
                  <c:v>1.24</c:v>
                </c:pt>
                <c:pt idx="21">
                  <c:v>1.21</c:v>
                </c:pt>
                <c:pt idx="22">
                  <c:v>1.41</c:v>
                </c:pt>
                <c:pt idx="23">
                  <c:v>1.6</c:v>
                </c:pt>
                <c:pt idx="24" formatCode="General">
                  <c:v>1.5</c:v>
                </c:pt>
                <c:pt idx="25" formatCode="General">
                  <c:v>1.4</c:v>
                </c:pt>
                <c:pt idx="26" formatCode="General">
                  <c:v>1.5</c:v>
                </c:pt>
                <c:pt idx="27">
                  <c:v>1.54</c:v>
                </c:pt>
                <c:pt idx="28">
                  <c:v>2.04</c:v>
                </c:pt>
                <c:pt idx="29">
                  <c:v>1.23</c:v>
                </c:pt>
              </c:numCache>
            </c:numRef>
          </c:val>
          <c:extLst>
            <c:ext xmlns:c16="http://schemas.microsoft.com/office/drawing/2014/chart" uri="{C3380CC4-5D6E-409C-BE32-E72D297353CC}">
              <c16:uniqueId val="{00000001-949C-4A08-AD42-238C67DB1492}"/>
            </c:ext>
          </c:extLst>
        </c:ser>
        <c:dLbls>
          <c:showLegendKey val="0"/>
          <c:showVal val="0"/>
          <c:showCatName val="0"/>
          <c:showSerName val="0"/>
          <c:showPercent val="0"/>
          <c:showBubbleSize val="0"/>
        </c:dLbls>
        <c:axId val="645220056"/>
        <c:axId val="645220448"/>
      </c:areaChart>
      <c:lineChart>
        <c:grouping val="standard"/>
        <c:varyColors val="0"/>
        <c:ser>
          <c:idx val="0"/>
          <c:order val="2"/>
          <c:tx>
            <c:strRef>
              <c:f>'2.1.1'!$B$1</c:f>
              <c:strCache>
                <c:ptCount val="1"/>
                <c:pt idx="0">
                  <c:v>ІСЦ</c:v>
                </c:pt>
              </c:strCache>
            </c:strRef>
          </c:tx>
          <c:spPr>
            <a:ln w="25400" cmpd="sng">
              <a:solidFill>
                <a:srgbClr val="057D46"/>
              </a:solidFill>
              <a:prstDash val="solid"/>
            </a:ln>
          </c:spPr>
          <c:marker>
            <c:symbol val="none"/>
          </c:marker>
          <c:cat>
            <c:strRef>
              <c:f>'2.1.1'!$F$4:$F$33</c:f>
              <c:strCache>
                <c:ptCount val="30"/>
                <c:pt idx="0">
                  <c:v>01.17</c:v>
                </c:pt>
                <c:pt idx="4">
                  <c:v>05.17</c:v>
                </c:pt>
                <c:pt idx="8">
                  <c:v>09.17</c:v>
                </c:pt>
                <c:pt idx="12">
                  <c:v>01.18</c:v>
                </c:pt>
                <c:pt idx="16">
                  <c:v>05.18</c:v>
                </c:pt>
                <c:pt idx="20">
                  <c:v>09.18</c:v>
                </c:pt>
                <c:pt idx="24">
                  <c:v>01.19</c:v>
                </c:pt>
                <c:pt idx="29">
                  <c:v>06.19</c:v>
                </c:pt>
              </c:strCache>
            </c:strRef>
          </c:cat>
          <c:val>
            <c:numRef>
              <c:f>'2.1.1'!$B$4:$B$33</c:f>
              <c:numCache>
                <c:formatCode>0.0</c:formatCode>
                <c:ptCount val="30"/>
                <c:pt idx="0">
                  <c:v>12.6</c:v>
                </c:pt>
                <c:pt idx="1">
                  <c:v>14.2</c:v>
                </c:pt>
                <c:pt idx="2">
                  <c:v>15.1</c:v>
                </c:pt>
                <c:pt idx="3">
                  <c:v>12.2</c:v>
                </c:pt>
                <c:pt idx="4">
                  <c:v>13.5</c:v>
                </c:pt>
                <c:pt idx="5">
                  <c:v>15.6</c:v>
                </c:pt>
                <c:pt idx="6">
                  <c:v>15.9</c:v>
                </c:pt>
                <c:pt idx="7">
                  <c:v>16.2</c:v>
                </c:pt>
                <c:pt idx="8">
                  <c:v>16.399999999999999</c:v>
                </c:pt>
                <c:pt idx="9">
                  <c:v>14.6</c:v>
                </c:pt>
                <c:pt idx="10">
                  <c:v>13.6</c:v>
                </c:pt>
                <c:pt idx="11">
                  <c:v>13.7</c:v>
                </c:pt>
                <c:pt idx="12">
                  <c:v>14.1</c:v>
                </c:pt>
                <c:pt idx="13">
                  <c:v>14</c:v>
                </c:pt>
                <c:pt idx="14">
                  <c:v>13.2</c:v>
                </c:pt>
                <c:pt idx="15">
                  <c:v>13.1</c:v>
                </c:pt>
                <c:pt idx="16">
                  <c:v>11.7</c:v>
                </c:pt>
                <c:pt idx="17">
                  <c:v>9.9</c:v>
                </c:pt>
                <c:pt idx="18">
                  <c:v>8.9</c:v>
                </c:pt>
                <c:pt idx="19">
                  <c:v>9</c:v>
                </c:pt>
                <c:pt idx="20">
                  <c:v>8.9</c:v>
                </c:pt>
                <c:pt idx="21" formatCode="General">
                  <c:v>9.5</c:v>
                </c:pt>
                <c:pt idx="22" formatCode="General">
                  <c:v>10</c:v>
                </c:pt>
                <c:pt idx="23" formatCode="General">
                  <c:v>9.8000000000000007</c:v>
                </c:pt>
                <c:pt idx="24" formatCode="General">
                  <c:v>9.1999999999999993</c:v>
                </c:pt>
                <c:pt idx="25" formatCode="General">
                  <c:v>8.8000000000000007</c:v>
                </c:pt>
                <c:pt idx="26" formatCode="General">
                  <c:v>8.6</c:v>
                </c:pt>
                <c:pt idx="27">
                  <c:v>8.8000000000000007</c:v>
                </c:pt>
                <c:pt idx="28">
                  <c:v>9.6</c:v>
                </c:pt>
                <c:pt idx="29">
                  <c:v>9</c:v>
                </c:pt>
              </c:numCache>
            </c:numRef>
          </c:val>
          <c:smooth val="0"/>
          <c:extLst>
            <c:ext xmlns:c16="http://schemas.microsoft.com/office/drawing/2014/chart" uri="{C3380CC4-5D6E-409C-BE32-E72D297353CC}">
              <c16:uniqueId val="{00000002-949C-4A08-AD42-238C67DB1492}"/>
            </c:ext>
          </c:extLst>
        </c:ser>
        <c:ser>
          <c:idx val="1"/>
          <c:order val="3"/>
          <c:tx>
            <c:strRef>
              <c:f>'2.1.1'!$C$1</c:f>
              <c:strCache>
                <c:ptCount val="1"/>
                <c:pt idx="0">
                  <c:v>Базовий ІСЦ</c:v>
                </c:pt>
              </c:strCache>
            </c:strRef>
          </c:tx>
          <c:spPr>
            <a:ln w="25400" cmpd="sng">
              <a:solidFill>
                <a:srgbClr val="DC4B64"/>
              </a:solidFill>
              <a:prstDash val="solid"/>
            </a:ln>
          </c:spPr>
          <c:marker>
            <c:symbol val="none"/>
          </c:marker>
          <c:cat>
            <c:strRef>
              <c:f>'2.1.1'!$F$4:$F$33</c:f>
              <c:strCache>
                <c:ptCount val="30"/>
                <c:pt idx="0">
                  <c:v>01.17</c:v>
                </c:pt>
                <c:pt idx="4">
                  <c:v>05.17</c:v>
                </c:pt>
                <c:pt idx="8">
                  <c:v>09.17</c:v>
                </c:pt>
                <c:pt idx="12">
                  <c:v>01.18</c:v>
                </c:pt>
                <c:pt idx="16">
                  <c:v>05.18</c:v>
                </c:pt>
                <c:pt idx="20">
                  <c:v>09.18</c:v>
                </c:pt>
                <c:pt idx="24">
                  <c:v>01.19</c:v>
                </c:pt>
                <c:pt idx="29">
                  <c:v>06.19</c:v>
                </c:pt>
              </c:strCache>
            </c:strRef>
          </c:cat>
          <c:val>
            <c:numRef>
              <c:f>'2.1.1'!$C$4:$C$33</c:f>
              <c:numCache>
                <c:formatCode>0.0</c:formatCode>
                <c:ptCount val="30"/>
                <c:pt idx="0">
                  <c:v>6.2</c:v>
                </c:pt>
                <c:pt idx="1">
                  <c:v>6.6</c:v>
                </c:pt>
                <c:pt idx="2">
                  <c:v>6.3</c:v>
                </c:pt>
                <c:pt idx="3">
                  <c:v>6.3</c:v>
                </c:pt>
                <c:pt idx="4">
                  <c:v>6.5</c:v>
                </c:pt>
                <c:pt idx="5">
                  <c:v>6.8</c:v>
                </c:pt>
                <c:pt idx="6">
                  <c:v>7.3</c:v>
                </c:pt>
                <c:pt idx="7">
                  <c:v>7.8</c:v>
                </c:pt>
                <c:pt idx="8">
                  <c:v>7.7</c:v>
                </c:pt>
                <c:pt idx="9">
                  <c:v>8.1</c:v>
                </c:pt>
                <c:pt idx="10">
                  <c:v>8.6</c:v>
                </c:pt>
                <c:pt idx="11">
                  <c:v>9.5</c:v>
                </c:pt>
                <c:pt idx="12">
                  <c:v>9.8000000000000007</c:v>
                </c:pt>
                <c:pt idx="13">
                  <c:v>9.6999999999999993</c:v>
                </c:pt>
                <c:pt idx="14">
                  <c:v>9.4</c:v>
                </c:pt>
                <c:pt idx="15">
                  <c:v>9.4</c:v>
                </c:pt>
                <c:pt idx="16">
                  <c:v>9.3000000000000007</c:v>
                </c:pt>
                <c:pt idx="17">
                  <c:v>9</c:v>
                </c:pt>
                <c:pt idx="18">
                  <c:v>8.8000000000000007</c:v>
                </c:pt>
                <c:pt idx="19">
                  <c:v>8.6999999999999993</c:v>
                </c:pt>
                <c:pt idx="20">
                  <c:v>8.6999999999999993</c:v>
                </c:pt>
                <c:pt idx="21" formatCode="General">
                  <c:v>8.8000000000000007</c:v>
                </c:pt>
                <c:pt idx="22" formatCode="General">
                  <c:v>8.9</c:v>
                </c:pt>
                <c:pt idx="23" formatCode="General">
                  <c:v>8.6999999999999993</c:v>
                </c:pt>
                <c:pt idx="24" formatCode="General">
                  <c:v>8.3000000000000007</c:v>
                </c:pt>
                <c:pt idx="25" formatCode="General">
                  <c:v>7.8</c:v>
                </c:pt>
                <c:pt idx="26" formatCode="General">
                  <c:v>7.6</c:v>
                </c:pt>
                <c:pt idx="27" formatCode="General">
                  <c:v>7.4</c:v>
                </c:pt>
                <c:pt idx="28" formatCode="General">
                  <c:v>7.4</c:v>
                </c:pt>
                <c:pt idx="29" formatCode="General">
                  <c:v>7.4</c:v>
                </c:pt>
              </c:numCache>
            </c:numRef>
          </c:val>
          <c:smooth val="0"/>
          <c:extLst>
            <c:ext xmlns:c16="http://schemas.microsoft.com/office/drawing/2014/chart" uri="{C3380CC4-5D6E-409C-BE32-E72D297353CC}">
              <c16:uniqueId val="{00000003-949C-4A08-AD42-238C67DB1492}"/>
            </c:ext>
          </c:extLst>
        </c:ser>
        <c:dLbls>
          <c:showLegendKey val="0"/>
          <c:showVal val="0"/>
          <c:showCatName val="0"/>
          <c:showSerName val="0"/>
          <c:showPercent val="0"/>
          <c:showBubbleSize val="0"/>
        </c:dLbls>
        <c:marker val="1"/>
        <c:smooth val="0"/>
        <c:axId val="645220056"/>
        <c:axId val="645220448"/>
      </c:lineChart>
      <c:catAx>
        <c:axId val="645220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yy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220448"/>
        <c:crosses val="autoZero"/>
        <c:auto val="1"/>
        <c:lblAlgn val="ctr"/>
        <c:lblOffset val="100"/>
        <c:tickMarkSkip val="12"/>
        <c:noMultiLvlLbl val="1"/>
      </c:catAx>
      <c:valAx>
        <c:axId val="6452204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645220056"/>
        <c:crosses val="autoZero"/>
        <c:crossBetween val="between"/>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0"/>
          <c:y val="0.84719634239268471"/>
          <c:w val="1"/>
          <c:h val="0.15076860553721108"/>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49999999999999E-2"/>
          <c:y val="2.2598870056497175E-2"/>
          <c:w val="0.9458333333333333"/>
          <c:h val="0.7344632768361582"/>
        </c:manualLayout>
      </c:layout>
      <c:areaChart>
        <c:grouping val="stacked"/>
        <c:varyColors val="0"/>
        <c:ser>
          <c:idx val="4"/>
          <c:order val="5"/>
          <c:tx>
            <c:strRef>
              <c:f>'2.1.2'!$F$1</c:f>
              <c:strCache>
                <c:ptCount val="1"/>
              </c:strCache>
            </c:strRef>
          </c:tx>
          <c:spPr>
            <a:noFill/>
            <a:ln>
              <a:noFill/>
            </a:ln>
            <a:effectLst/>
            <a:extLst>
              <a:ext uri="{91240B29-F687-4F45-9708-019B960494DF}">
                <a14:hiddenLine xmlns:a14="http://schemas.microsoft.com/office/drawing/2010/main">
                  <a:noFill/>
                </a14:hiddenLine>
              </a:ext>
            </a:extLst>
          </c:spPr>
          <c:val>
            <c:numRef>
              <c:f>'2.1.2'!$F$4:$F$34</c:f>
              <c:numCache>
                <c:formatCode>General</c:formatCode>
                <c:ptCount val="31"/>
                <c:pt idx="0">
                  <c:v>5.5</c:v>
                </c:pt>
                <c:pt idx="1">
                  <c:v>5.5</c:v>
                </c:pt>
                <c:pt idx="2">
                  <c:v>5.5</c:v>
                </c:pt>
                <c:pt idx="3">
                  <c:v>5</c:v>
                </c:pt>
                <c:pt idx="4">
                  <c:v>5</c:v>
                </c:pt>
                <c:pt idx="5">
                  <c:v>5</c:v>
                </c:pt>
                <c:pt idx="6">
                  <c:v>4.5</c:v>
                </c:pt>
                <c:pt idx="7">
                  <c:v>4.5</c:v>
                </c:pt>
                <c:pt idx="8">
                  <c:v>4.5</c:v>
                </c:pt>
                <c:pt idx="9">
                  <c:v>4</c:v>
                </c:pt>
                <c:pt idx="10">
                  <c:v>4</c:v>
                </c:pt>
                <c:pt idx="11">
                  <c:v>4</c:v>
                </c:pt>
                <c:pt idx="12">
                  <c:v>3.75</c:v>
                </c:pt>
                <c:pt idx="13">
                  <c:v>3.75</c:v>
                </c:pt>
                <c:pt idx="14">
                  <c:v>3.75</c:v>
                </c:pt>
                <c:pt idx="15">
                  <c:v>3.5</c:v>
                </c:pt>
                <c:pt idx="16">
                  <c:v>3.5</c:v>
                </c:pt>
                <c:pt idx="17">
                  <c:v>3.5</c:v>
                </c:pt>
                <c:pt idx="18">
                  <c:v>3.25</c:v>
                </c:pt>
                <c:pt idx="19">
                  <c:v>3.25</c:v>
                </c:pt>
                <c:pt idx="20">
                  <c:v>3.25</c:v>
                </c:pt>
                <c:pt idx="21">
                  <c:v>4</c:v>
                </c:pt>
                <c:pt idx="22">
                  <c:v>4</c:v>
                </c:pt>
                <c:pt idx="23">
                  <c:v>4</c:v>
                </c:pt>
                <c:pt idx="24">
                  <c:v>4</c:v>
                </c:pt>
                <c:pt idx="25">
                  <c:v>4</c:v>
                </c:pt>
                <c:pt idx="26">
                  <c:v>4</c:v>
                </c:pt>
                <c:pt idx="27">
                  <c:v>4</c:v>
                </c:pt>
                <c:pt idx="28">
                  <c:v>4</c:v>
                </c:pt>
                <c:pt idx="29">
                  <c:v>4</c:v>
                </c:pt>
                <c:pt idx="30">
                  <c:v>4</c:v>
                </c:pt>
              </c:numCache>
            </c:numRef>
          </c:val>
          <c:extLst>
            <c:ext xmlns:c16="http://schemas.microsoft.com/office/drawing/2014/chart" uri="{C3380CC4-5D6E-409C-BE32-E72D297353CC}">
              <c16:uniqueId val="{0000001E-14D7-4B6F-9EA3-C102E5EFBACE}"/>
            </c:ext>
          </c:extLst>
        </c:ser>
        <c:ser>
          <c:idx val="5"/>
          <c:order val="6"/>
          <c:tx>
            <c:strRef>
              <c:f>'2.1.2'!$G$1</c:f>
              <c:strCache>
                <c:ptCount val="1"/>
                <c:pt idx="0">
                  <c:v>Цільовий діапазон</c:v>
                </c:pt>
              </c:strCache>
            </c:strRef>
          </c:tx>
          <c:spPr>
            <a:solidFill>
              <a:srgbClr val="46AFE6">
                <a:alpha val="30000"/>
              </a:srgbClr>
            </a:solidFill>
            <a:ln>
              <a:noFill/>
            </a:ln>
            <a:effectLst/>
            <a:extLst>
              <a:ext uri="{91240B29-F687-4F45-9708-019B960494DF}">
                <a14:hiddenLine xmlns:a14="http://schemas.microsoft.com/office/drawing/2010/main">
                  <a:noFill/>
                </a14:hiddenLine>
              </a:ext>
            </a:extLst>
          </c:spPr>
          <c:val>
            <c:numRef>
              <c:f>'2.1.2'!$G$4:$G$34</c:f>
              <c:numCache>
                <c:formatCode>General</c:formatCode>
                <c:ptCount val="3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2</c:v>
                </c:pt>
                <c:pt idx="22">
                  <c:v>2</c:v>
                </c:pt>
                <c:pt idx="23">
                  <c:v>2</c:v>
                </c:pt>
                <c:pt idx="24">
                  <c:v>2</c:v>
                </c:pt>
                <c:pt idx="25">
                  <c:v>2</c:v>
                </c:pt>
                <c:pt idx="26">
                  <c:v>2</c:v>
                </c:pt>
                <c:pt idx="27">
                  <c:v>2</c:v>
                </c:pt>
                <c:pt idx="28">
                  <c:v>2</c:v>
                </c:pt>
                <c:pt idx="29">
                  <c:v>2</c:v>
                </c:pt>
                <c:pt idx="30">
                  <c:v>2</c:v>
                </c:pt>
              </c:numCache>
            </c:numRef>
          </c:val>
          <c:extLst>
            <c:ext xmlns:c16="http://schemas.microsoft.com/office/drawing/2014/chart" uri="{C3380CC4-5D6E-409C-BE32-E72D297353CC}">
              <c16:uniqueId val="{0000001F-14D7-4B6F-9EA3-C102E5EFBACE}"/>
            </c:ext>
          </c:extLst>
        </c:ser>
        <c:dLbls>
          <c:showLegendKey val="0"/>
          <c:showVal val="0"/>
          <c:showCatName val="0"/>
          <c:showSerName val="0"/>
          <c:showPercent val="0"/>
          <c:showBubbleSize val="0"/>
        </c:dLbls>
        <c:axId val="645424160"/>
        <c:axId val="645424552"/>
      </c:areaChart>
      <c:lineChart>
        <c:grouping val="standard"/>
        <c:varyColors val="0"/>
        <c:ser>
          <c:idx val="6"/>
          <c:order val="0"/>
          <c:tx>
            <c:strRef>
              <c:f>'2.1.2'!$H$1</c:f>
              <c:strCache>
                <c:ptCount val="1"/>
                <c:pt idx="0">
                  <c:v>Цілі з інфляції</c:v>
                </c:pt>
              </c:strCache>
            </c:strRef>
          </c:tx>
          <c:spPr>
            <a:ln w="25400" cmpd="sng">
              <a:noFill/>
              <a:prstDash val="solid"/>
            </a:ln>
          </c:spPr>
          <c:marker>
            <c:symbol val="x"/>
            <c:size val="5"/>
            <c:spPr>
              <a:noFill/>
              <a:ln w="25400">
                <a:solidFill>
                  <a:srgbClr val="005591"/>
                </a:solidFill>
                <a:prstDash val="solid"/>
              </a:ln>
            </c:spPr>
          </c:marker>
          <c:cat>
            <c:strRef>
              <c:f>'2.1.2'!$I$4:$I$34</c:f>
              <c:strCache>
                <c:ptCount val="31"/>
                <c:pt idx="0">
                  <c:v>01.17</c:v>
                </c:pt>
                <c:pt idx="4">
                  <c:v>05.17</c:v>
                </c:pt>
                <c:pt idx="8">
                  <c:v>09.17</c:v>
                </c:pt>
                <c:pt idx="12">
                  <c:v>01.18</c:v>
                </c:pt>
                <c:pt idx="16">
                  <c:v>05.18</c:v>
                </c:pt>
                <c:pt idx="20">
                  <c:v>09.18</c:v>
                </c:pt>
                <c:pt idx="24">
                  <c:v>01.19</c:v>
                </c:pt>
                <c:pt idx="30">
                  <c:v>07.19</c:v>
                </c:pt>
              </c:strCache>
            </c:strRef>
          </c:cat>
          <c:val>
            <c:numRef>
              <c:f>'2.1.2'!$H$4:$H$34</c:f>
              <c:numCache>
                <c:formatCode>General</c:formatCode>
                <c:ptCount val="31"/>
                <c:pt idx="2">
                  <c:v>7.5</c:v>
                </c:pt>
                <c:pt idx="5">
                  <c:v>7</c:v>
                </c:pt>
                <c:pt idx="8">
                  <c:v>6.5</c:v>
                </c:pt>
                <c:pt idx="11">
                  <c:v>6</c:v>
                </c:pt>
                <c:pt idx="14">
                  <c:v>5.75</c:v>
                </c:pt>
                <c:pt idx="17">
                  <c:v>5.5</c:v>
                </c:pt>
                <c:pt idx="20">
                  <c:v>5.25</c:v>
                </c:pt>
                <c:pt idx="23">
                  <c:v>5</c:v>
                </c:pt>
                <c:pt idx="26">
                  <c:v>5</c:v>
                </c:pt>
                <c:pt idx="29">
                  <c:v>5</c:v>
                </c:pt>
              </c:numCache>
            </c:numRef>
          </c:val>
          <c:smooth val="0"/>
          <c:extLst>
            <c:ext xmlns:c16="http://schemas.microsoft.com/office/drawing/2014/chart" uri="{C3380CC4-5D6E-409C-BE32-E72D297353CC}">
              <c16:uniqueId val="{00000020-14D7-4B6F-9EA3-C102E5EFBACE}"/>
            </c:ext>
          </c:extLst>
        </c:ser>
        <c:ser>
          <c:idx val="0"/>
          <c:order val="1"/>
          <c:tx>
            <c:strRef>
              <c:f>'2.1.2'!$B$1</c:f>
              <c:strCache>
                <c:ptCount val="1"/>
                <c:pt idx="0">
                  <c:v>Банки</c:v>
                </c:pt>
              </c:strCache>
            </c:strRef>
          </c:tx>
          <c:spPr>
            <a:ln w="25400" cmpd="sng">
              <a:solidFill>
                <a:srgbClr val="057D46"/>
              </a:solidFill>
              <a:prstDash val="solid"/>
            </a:ln>
          </c:spPr>
          <c:marker>
            <c:symbol val="none"/>
          </c:marker>
          <c:dPt>
            <c:idx val="0"/>
            <c:bubble3D val="0"/>
            <c:extLst>
              <c:ext xmlns:c16="http://schemas.microsoft.com/office/drawing/2014/chart" uri="{C3380CC4-5D6E-409C-BE32-E72D297353CC}">
                <c16:uniqueId val="{00000000-DC17-45E7-AF40-20C886A8DD8A}"/>
              </c:ext>
            </c:extLst>
          </c:dPt>
          <c:dPt>
            <c:idx val="12"/>
            <c:bubble3D val="0"/>
            <c:extLst>
              <c:ext xmlns:c16="http://schemas.microsoft.com/office/drawing/2014/chart" uri="{C3380CC4-5D6E-409C-BE32-E72D297353CC}">
                <c16:uniqueId val="{00000001-DC17-45E7-AF40-20C886A8DD8A}"/>
              </c:ext>
            </c:extLst>
          </c:dPt>
          <c:dPt>
            <c:idx val="24"/>
            <c:bubble3D val="0"/>
            <c:extLst>
              <c:ext xmlns:c16="http://schemas.microsoft.com/office/drawing/2014/chart" uri="{C3380CC4-5D6E-409C-BE32-E72D297353CC}">
                <c16:uniqueId val="{00000002-DC17-45E7-AF40-20C886A8DD8A}"/>
              </c:ext>
            </c:extLst>
          </c:dPt>
          <c:dPt>
            <c:idx val="27"/>
            <c:bubble3D val="0"/>
            <c:extLst>
              <c:ext xmlns:c16="http://schemas.microsoft.com/office/drawing/2014/chart" uri="{C3380CC4-5D6E-409C-BE32-E72D297353CC}">
                <c16:uniqueId val="{00000003-DC17-45E7-AF40-20C886A8DD8A}"/>
              </c:ext>
            </c:extLst>
          </c:dPt>
          <c:dPt>
            <c:idx val="30"/>
            <c:bubble3D val="0"/>
            <c:extLst>
              <c:ext xmlns:c16="http://schemas.microsoft.com/office/drawing/2014/chart" uri="{C3380CC4-5D6E-409C-BE32-E72D297353CC}">
                <c16:uniqueId val="{00000004-DC17-45E7-AF40-20C886A8DD8A}"/>
              </c:ext>
            </c:extLst>
          </c:dPt>
          <c:cat>
            <c:strRef>
              <c:f>'2.1.2'!$I$4:$I$34</c:f>
              <c:strCache>
                <c:ptCount val="31"/>
                <c:pt idx="0">
                  <c:v>01.17</c:v>
                </c:pt>
                <c:pt idx="4">
                  <c:v>05.17</c:v>
                </c:pt>
                <c:pt idx="8">
                  <c:v>09.17</c:v>
                </c:pt>
                <c:pt idx="12">
                  <c:v>01.18</c:v>
                </c:pt>
                <c:pt idx="16">
                  <c:v>05.18</c:v>
                </c:pt>
                <c:pt idx="20">
                  <c:v>09.18</c:v>
                </c:pt>
                <c:pt idx="24">
                  <c:v>01.19</c:v>
                </c:pt>
                <c:pt idx="30">
                  <c:v>07.19</c:v>
                </c:pt>
              </c:strCache>
            </c:strRef>
          </c:cat>
          <c:val>
            <c:numRef>
              <c:f>'2.1.2'!$B$4:$B$34</c:f>
              <c:numCache>
                <c:formatCode>General</c:formatCode>
                <c:ptCount val="31"/>
                <c:pt idx="0" formatCode="0.0">
                  <c:v>11.953125</c:v>
                </c:pt>
                <c:pt idx="1">
                  <c:v>#N/A</c:v>
                </c:pt>
                <c:pt idx="2">
                  <c:v>#N/A</c:v>
                </c:pt>
                <c:pt idx="3">
                  <c:v>10.1</c:v>
                </c:pt>
                <c:pt idx="4">
                  <c:v>#N/A</c:v>
                </c:pt>
                <c:pt idx="5">
                  <c:v>#N/A</c:v>
                </c:pt>
                <c:pt idx="6" formatCode="0.0">
                  <c:v>8.9999999999999982</c:v>
                </c:pt>
                <c:pt idx="7">
                  <c:v>#N/A</c:v>
                </c:pt>
                <c:pt idx="8">
                  <c:v>#N/A</c:v>
                </c:pt>
                <c:pt idx="9">
                  <c:v>10.5</c:v>
                </c:pt>
                <c:pt idx="10">
                  <c:v>#N/A</c:v>
                </c:pt>
                <c:pt idx="11">
                  <c:v>#N/A</c:v>
                </c:pt>
                <c:pt idx="12">
                  <c:v>10.8</c:v>
                </c:pt>
                <c:pt idx="13">
                  <c:v>#N/A</c:v>
                </c:pt>
                <c:pt idx="14">
                  <c:v>#N/A</c:v>
                </c:pt>
                <c:pt idx="15">
                  <c:v>9.6</c:v>
                </c:pt>
                <c:pt idx="16">
                  <c:v>#N/A</c:v>
                </c:pt>
                <c:pt idx="17">
                  <c:v>#N/A</c:v>
                </c:pt>
                <c:pt idx="18">
                  <c:v>10.3</c:v>
                </c:pt>
                <c:pt idx="19">
                  <c:v>#N/A</c:v>
                </c:pt>
                <c:pt idx="20">
                  <c:v>#N/A</c:v>
                </c:pt>
                <c:pt idx="21">
                  <c:v>11.5</c:v>
                </c:pt>
                <c:pt idx="22">
                  <c:v>#N/A</c:v>
                </c:pt>
                <c:pt idx="23">
                  <c:v>#N/A</c:v>
                </c:pt>
                <c:pt idx="24">
                  <c:v>10.8</c:v>
                </c:pt>
                <c:pt idx="25">
                  <c:v>#N/A</c:v>
                </c:pt>
                <c:pt idx="26">
                  <c:v>#N/A</c:v>
                </c:pt>
                <c:pt idx="27">
                  <c:v>10.4</c:v>
                </c:pt>
                <c:pt idx="28">
                  <c:v>#N/A</c:v>
                </c:pt>
                <c:pt idx="29">
                  <c:v>#N/A</c:v>
                </c:pt>
                <c:pt idx="30">
                  <c:v>9.6</c:v>
                </c:pt>
              </c:numCache>
            </c:numRef>
          </c:val>
          <c:smooth val="0"/>
          <c:extLst>
            <c:ext xmlns:c16="http://schemas.microsoft.com/office/drawing/2014/chart" uri="{C3380CC4-5D6E-409C-BE32-E72D297353CC}">
              <c16:uniqueId val="{00000005-DC17-45E7-AF40-20C886A8DD8A}"/>
            </c:ext>
          </c:extLst>
        </c:ser>
        <c:ser>
          <c:idx val="1"/>
          <c:order val="2"/>
          <c:tx>
            <c:strRef>
              <c:f>'2.1.2'!$C$1</c:f>
              <c:strCache>
                <c:ptCount val="1"/>
                <c:pt idx="0">
                  <c:v>Підприємства</c:v>
                </c:pt>
              </c:strCache>
            </c:strRef>
          </c:tx>
          <c:spPr>
            <a:ln w="25400" cmpd="sng">
              <a:solidFill>
                <a:srgbClr val="91C864"/>
              </a:solidFill>
              <a:prstDash val="solid"/>
            </a:ln>
          </c:spPr>
          <c:marker>
            <c:symbol val="none"/>
          </c:marker>
          <c:dPt>
            <c:idx val="0"/>
            <c:bubble3D val="0"/>
            <c:extLst>
              <c:ext xmlns:c16="http://schemas.microsoft.com/office/drawing/2014/chart" uri="{C3380CC4-5D6E-409C-BE32-E72D297353CC}">
                <c16:uniqueId val="{00000006-DC17-45E7-AF40-20C886A8DD8A}"/>
              </c:ext>
            </c:extLst>
          </c:dPt>
          <c:dPt>
            <c:idx val="12"/>
            <c:bubble3D val="0"/>
            <c:extLst>
              <c:ext xmlns:c16="http://schemas.microsoft.com/office/drawing/2014/chart" uri="{C3380CC4-5D6E-409C-BE32-E72D297353CC}">
                <c16:uniqueId val="{00000007-DC17-45E7-AF40-20C886A8DD8A}"/>
              </c:ext>
            </c:extLst>
          </c:dPt>
          <c:dPt>
            <c:idx val="22"/>
            <c:bubble3D val="0"/>
            <c:extLst>
              <c:ext xmlns:c16="http://schemas.microsoft.com/office/drawing/2014/chart" uri="{C3380CC4-5D6E-409C-BE32-E72D297353CC}">
                <c16:uniqueId val="{00000008-DC17-45E7-AF40-20C886A8DD8A}"/>
              </c:ext>
            </c:extLst>
          </c:dPt>
          <c:dPt>
            <c:idx val="24"/>
            <c:bubble3D val="0"/>
            <c:extLst>
              <c:ext xmlns:c16="http://schemas.microsoft.com/office/drawing/2014/chart" uri="{C3380CC4-5D6E-409C-BE32-E72D297353CC}">
                <c16:uniqueId val="{00000009-DC17-45E7-AF40-20C886A8DD8A}"/>
              </c:ext>
            </c:extLst>
          </c:dPt>
          <c:dPt>
            <c:idx val="25"/>
            <c:bubble3D val="0"/>
            <c:extLst>
              <c:ext xmlns:c16="http://schemas.microsoft.com/office/drawing/2014/chart" uri="{C3380CC4-5D6E-409C-BE32-E72D297353CC}">
                <c16:uniqueId val="{0000000A-DC17-45E7-AF40-20C886A8DD8A}"/>
              </c:ext>
            </c:extLst>
          </c:dPt>
          <c:dPt>
            <c:idx val="28"/>
            <c:bubble3D val="0"/>
            <c:extLst>
              <c:ext xmlns:c16="http://schemas.microsoft.com/office/drawing/2014/chart" uri="{C3380CC4-5D6E-409C-BE32-E72D297353CC}">
                <c16:uniqueId val="{0000000B-DC17-45E7-AF40-20C886A8DD8A}"/>
              </c:ext>
            </c:extLst>
          </c:dPt>
          <c:cat>
            <c:strRef>
              <c:f>'2.1.2'!$I$4:$I$34</c:f>
              <c:strCache>
                <c:ptCount val="31"/>
                <c:pt idx="0">
                  <c:v>01.17</c:v>
                </c:pt>
                <c:pt idx="4">
                  <c:v>05.17</c:v>
                </c:pt>
                <c:pt idx="8">
                  <c:v>09.17</c:v>
                </c:pt>
                <c:pt idx="12">
                  <c:v>01.18</c:v>
                </c:pt>
                <c:pt idx="16">
                  <c:v>05.18</c:v>
                </c:pt>
                <c:pt idx="20">
                  <c:v>09.18</c:v>
                </c:pt>
                <c:pt idx="24">
                  <c:v>01.19</c:v>
                </c:pt>
                <c:pt idx="30">
                  <c:v>07.19</c:v>
                </c:pt>
              </c:strCache>
            </c:strRef>
          </c:cat>
          <c:val>
            <c:numRef>
              <c:f>'2.1.2'!$C$4:$C$34</c:f>
              <c:numCache>
                <c:formatCode>General</c:formatCode>
                <c:ptCount val="31"/>
                <c:pt idx="0">
                  <c:v>#N/A</c:v>
                </c:pt>
                <c:pt idx="1">
                  <c:v>15.6</c:v>
                </c:pt>
                <c:pt idx="2">
                  <c:v>#N/A</c:v>
                </c:pt>
                <c:pt idx="3">
                  <c:v>#N/A</c:v>
                </c:pt>
                <c:pt idx="4">
                  <c:v>9.9</c:v>
                </c:pt>
                <c:pt idx="5">
                  <c:v>#N/A</c:v>
                </c:pt>
                <c:pt idx="6">
                  <c:v>#N/A</c:v>
                </c:pt>
                <c:pt idx="7" formatCode="0.0">
                  <c:v>10</c:v>
                </c:pt>
                <c:pt idx="8">
                  <c:v>#N/A</c:v>
                </c:pt>
                <c:pt idx="9">
                  <c:v>#N/A</c:v>
                </c:pt>
                <c:pt idx="10">
                  <c:v>10.4</c:v>
                </c:pt>
                <c:pt idx="11">
                  <c:v>#N/A</c:v>
                </c:pt>
                <c:pt idx="12">
                  <c:v>#N/A</c:v>
                </c:pt>
                <c:pt idx="13" formatCode="0.0">
                  <c:v>11</c:v>
                </c:pt>
                <c:pt idx="14">
                  <c:v>#N/A</c:v>
                </c:pt>
                <c:pt idx="15">
                  <c:v>#N/A</c:v>
                </c:pt>
                <c:pt idx="16">
                  <c:v>9.6</c:v>
                </c:pt>
                <c:pt idx="17">
                  <c:v>#N/A</c:v>
                </c:pt>
                <c:pt idx="18">
                  <c:v>#N/A</c:v>
                </c:pt>
                <c:pt idx="19">
                  <c:v>8.9</c:v>
                </c:pt>
                <c:pt idx="20">
                  <c:v>#N/A</c:v>
                </c:pt>
                <c:pt idx="21">
                  <c:v>#N/A</c:v>
                </c:pt>
                <c:pt idx="22">
                  <c:v>9.5</c:v>
                </c:pt>
                <c:pt idx="23">
                  <c:v>#N/A</c:v>
                </c:pt>
                <c:pt idx="24">
                  <c:v>#N/A</c:v>
                </c:pt>
                <c:pt idx="25">
                  <c:v>9</c:v>
                </c:pt>
                <c:pt idx="26">
                  <c:v>#N/A</c:v>
                </c:pt>
                <c:pt idx="27">
                  <c:v>#N/A</c:v>
                </c:pt>
                <c:pt idx="28">
                  <c:v>7.7</c:v>
                </c:pt>
              </c:numCache>
            </c:numRef>
          </c:val>
          <c:smooth val="0"/>
          <c:extLst>
            <c:ext xmlns:c16="http://schemas.microsoft.com/office/drawing/2014/chart" uri="{C3380CC4-5D6E-409C-BE32-E72D297353CC}">
              <c16:uniqueId val="{0000000C-DC17-45E7-AF40-20C886A8DD8A}"/>
            </c:ext>
          </c:extLst>
        </c:ser>
        <c:ser>
          <c:idx val="2"/>
          <c:order val="3"/>
          <c:tx>
            <c:strRef>
              <c:f>'2.1.2'!$D$1</c:f>
              <c:strCache>
                <c:ptCount val="1"/>
                <c:pt idx="0">
                  <c:v>Домогосподарства</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0D-DC17-45E7-AF40-20C886A8DD8A}"/>
              </c:ext>
            </c:extLst>
          </c:dPt>
          <c:dPt>
            <c:idx val="12"/>
            <c:bubble3D val="0"/>
            <c:extLst>
              <c:ext xmlns:c16="http://schemas.microsoft.com/office/drawing/2014/chart" uri="{C3380CC4-5D6E-409C-BE32-E72D297353CC}">
                <c16:uniqueId val="{0000000E-DC17-45E7-AF40-20C886A8DD8A}"/>
              </c:ext>
            </c:extLst>
          </c:dPt>
          <c:dPt>
            <c:idx val="23"/>
            <c:bubble3D val="0"/>
            <c:extLst>
              <c:ext xmlns:c16="http://schemas.microsoft.com/office/drawing/2014/chart" uri="{C3380CC4-5D6E-409C-BE32-E72D297353CC}">
                <c16:uniqueId val="{0000000F-DC17-45E7-AF40-20C886A8DD8A}"/>
              </c:ext>
            </c:extLst>
          </c:dPt>
          <c:dPt>
            <c:idx val="24"/>
            <c:bubble3D val="0"/>
            <c:extLst>
              <c:ext xmlns:c16="http://schemas.microsoft.com/office/drawing/2014/chart" uri="{C3380CC4-5D6E-409C-BE32-E72D297353CC}">
                <c16:uniqueId val="{00000010-DC17-45E7-AF40-20C886A8DD8A}"/>
              </c:ext>
            </c:extLst>
          </c:dPt>
          <c:dPt>
            <c:idx val="25"/>
            <c:bubble3D val="0"/>
            <c:extLst>
              <c:ext xmlns:c16="http://schemas.microsoft.com/office/drawing/2014/chart" uri="{C3380CC4-5D6E-409C-BE32-E72D297353CC}">
                <c16:uniqueId val="{00000011-DC17-45E7-AF40-20C886A8DD8A}"/>
              </c:ext>
            </c:extLst>
          </c:dPt>
          <c:dPt>
            <c:idx val="26"/>
            <c:bubble3D val="0"/>
            <c:extLst>
              <c:ext xmlns:c16="http://schemas.microsoft.com/office/drawing/2014/chart" uri="{C3380CC4-5D6E-409C-BE32-E72D297353CC}">
                <c16:uniqueId val="{00000012-DC17-45E7-AF40-20C886A8DD8A}"/>
              </c:ext>
            </c:extLst>
          </c:dPt>
          <c:dPt>
            <c:idx val="27"/>
            <c:bubble3D val="0"/>
            <c:extLst>
              <c:ext xmlns:c16="http://schemas.microsoft.com/office/drawing/2014/chart" uri="{C3380CC4-5D6E-409C-BE32-E72D297353CC}">
                <c16:uniqueId val="{00000013-DC17-45E7-AF40-20C886A8DD8A}"/>
              </c:ext>
            </c:extLst>
          </c:dPt>
          <c:dPt>
            <c:idx val="28"/>
            <c:bubble3D val="0"/>
            <c:extLst>
              <c:ext xmlns:c16="http://schemas.microsoft.com/office/drawing/2014/chart" uri="{C3380CC4-5D6E-409C-BE32-E72D297353CC}">
                <c16:uniqueId val="{00000014-DC17-45E7-AF40-20C886A8DD8A}"/>
              </c:ext>
            </c:extLst>
          </c:dPt>
          <c:dPt>
            <c:idx val="29"/>
            <c:bubble3D val="0"/>
            <c:extLst>
              <c:ext xmlns:c16="http://schemas.microsoft.com/office/drawing/2014/chart" uri="{C3380CC4-5D6E-409C-BE32-E72D297353CC}">
                <c16:uniqueId val="{00000015-DC17-45E7-AF40-20C886A8DD8A}"/>
              </c:ext>
            </c:extLst>
          </c:dPt>
          <c:dPt>
            <c:idx val="30"/>
            <c:bubble3D val="0"/>
            <c:extLst>
              <c:ext xmlns:c16="http://schemas.microsoft.com/office/drawing/2014/chart" uri="{C3380CC4-5D6E-409C-BE32-E72D297353CC}">
                <c16:uniqueId val="{00000016-DC17-45E7-AF40-20C886A8DD8A}"/>
              </c:ext>
            </c:extLst>
          </c:dPt>
          <c:cat>
            <c:strRef>
              <c:f>'2.1.2'!$I$4:$I$34</c:f>
              <c:strCache>
                <c:ptCount val="31"/>
                <c:pt idx="0">
                  <c:v>01.17</c:v>
                </c:pt>
                <c:pt idx="4">
                  <c:v>05.17</c:v>
                </c:pt>
                <c:pt idx="8">
                  <c:v>09.17</c:v>
                </c:pt>
                <c:pt idx="12">
                  <c:v>01.18</c:v>
                </c:pt>
                <c:pt idx="16">
                  <c:v>05.18</c:v>
                </c:pt>
                <c:pt idx="20">
                  <c:v>09.18</c:v>
                </c:pt>
                <c:pt idx="24">
                  <c:v>01.19</c:v>
                </c:pt>
                <c:pt idx="30">
                  <c:v>07.19</c:v>
                </c:pt>
              </c:strCache>
            </c:strRef>
          </c:cat>
          <c:val>
            <c:numRef>
              <c:f>'2.1.2'!$D$4:$D$34</c:f>
              <c:numCache>
                <c:formatCode>General</c:formatCode>
                <c:ptCount val="31"/>
                <c:pt idx="0">
                  <c:v>17.100000000000001</c:v>
                </c:pt>
                <c:pt idx="1">
                  <c:v>15.3</c:v>
                </c:pt>
                <c:pt idx="2">
                  <c:v>14.9</c:v>
                </c:pt>
                <c:pt idx="3">
                  <c:v>14.7</c:v>
                </c:pt>
                <c:pt idx="4">
                  <c:v>11.3</c:v>
                </c:pt>
                <c:pt idx="5">
                  <c:v>11.4</c:v>
                </c:pt>
                <c:pt idx="6" formatCode="0.0">
                  <c:v>12</c:v>
                </c:pt>
                <c:pt idx="7">
                  <c:v>11.1</c:v>
                </c:pt>
                <c:pt idx="8">
                  <c:v>12.7</c:v>
                </c:pt>
                <c:pt idx="9" formatCode="0.0">
                  <c:v>12</c:v>
                </c:pt>
                <c:pt idx="10" formatCode="0.0">
                  <c:v>13</c:v>
                </c:pt>
                <c:pt idx="11">
                  <c:v>12.6</c:v>
                </c:pt>
                <c:pt idx="12">
                  <c:v>13.3</c:v>
                </c:pt>
                <c:pt idx="13">
                  <c:v>13.7</c:v>
                </c:pt>
                <c:pt idx="14">
                  <c:v>13.7</c:v>
                </c:pt>
                <c:pt idx="15">
                  <c:v>12.9</c:v>
                </c:pt>
                <c:pt idx="16">
                  <c:v>13.6</c:v>
                </c:pt>
                <c:pt idx="17">
                  <c:v>13.4</c:v>
                </c:pt>
                <c:pt idx="18">
                  <c:v>14.1</c:v>
                </c:pt>
                <c:pt idx="19">
                  <c:v>13.6</c:v>
                </c:pt>
                <c:pt idx="20">
                  <c:v>14.9</c:v>
                </c:pt>
                <c:pt idx="21">
                  <c:v>14.3</c:v>
                </c:pt>
                <c:pt idx="22">
                  <c:v>12.2</c:v>
                </c:pt>
                <c:pt idx="23">
                  <c:v>11.9</c:v>
                </c:pt>
                <c:pt idx="24">
                  <c:v>12.1</c:v>
                </c:pt>
                <c:pt idx="25">
                  <c:v>11.5</c:v>
                </c:pt>
                <c:pt idx="26">
                  <c:v>11.4</c:v>
                </c:pt>
                <c:pt idx="27">
                  <c:v>10.9</c:v>
                </c:pt>
                <c:pt idx="28">
                  <c:v>9.1999999999999993</c:v>
                </c:pt>
                <c:pt idx="29">
                  <c:v>7.9</c:v>
                </c:pt>
              </c:numCache>
            </c:numRef>
          </c:val>
          <c:smooth val="0"/>
          <c:extLst>
            <c:ext xmlns:c16="http://schemas.microsoft.com/office/drawing/2014/chart" uri="{C3380CC4-5D6E-409C-BE32-E72D297353CC}">
              <c16:uniqueId val="{00000017-DC17-45E7-AF40-20C886A8DD8A}"/>
            </c:ext>
          </c:extLst>
        </c:ser>
        <c:ser>
          <c:idx val="3"/>
          <c:order val="4"/>
          <c:tx>
            <c:strRef>
              <c:f>'2.1.2'!$E$1</c:f>
              <c:strCache>
                <c:ptCount val="1"/>
                <c:pt idx="0">
                  <c:v>Фінансові аналітики</c:v>
                </c:pt>
              </c:strCache>
            </c:strRef>
          </c:tx>
          <c:spPr>
            <a:ln w="25400" cmpd="sng">
              <a:solidFill>
                <a:srgbClr val="DC4B64"/>
              </a:solidFill>
              <a:prstDash val="solid"/>
            </a:ln>
          </c:spPr>
          <c:marker>
            <c:symbol val="none"/>
          </c:marker>
          <c:dPt>
            <c:idx val="0"/>
            <c:bubble3D val="0"/>
            <c:extLst>
              <c:ext xmlns:c16="http://schemas.microsoft.com/office/drawing/2014/chart" uri="{C3380CC4-5D6E-409C-BE32-E72D297353CC}">
                <c16:uniqueId val="{00000018-DC17-45E7-AF40-20C886A8DD8A}"/>
              </c:ext>
            </c:extLst>
          </c:dPt>
          <c:dPt>
            <c:idx val="12"/>
            <c:bubble3D val="0"/>
            <c:extLst>
              <c:ext xmlns:c16="http://schemas.microsoft.com/office/drawing/2014/chart" uri="{C3380CC4-5D6E-409C-BE32-E72D297353CC}">
                <c16:uniqueId val="{00000019-DC17-45E7-AF40-20C886A8DD8A}"/>
              </c:ext>
            </c:extLst>
          </c:dPt>
          <c:dPt>
            <c:idx val="24"/>
            <c:bubble3D val="0"/>
            <c:extLst>
              <c:ext xmlns:c16="http://schemas.microsoft.com/office/drawing/2014/chart" uri="{C3380CC4-5D6E-409C-BE32-E72D297353CC}">
                <c16:uniqueId val="{0000001A-DC17-45E7-AF40-20C886A8DD8A}"/>
              </c:ext>
            </c:extLst>
          </c:dPt>
          <c:dPt>
            <c:idx val="25"/>
            <c:bubble3D val="0"/>
            <c:extLst>
              <c:ext xmlns:c16="http://schemas.microsoft.com/office/drawing/2014/chart" uri="{C3380CC4-5D6E-409C-BE32-E72D297353CC}">
                <c16:uniqueId val="{0000001B-DC17-45E7-AF40-20C886A8DD8A}"/>
              </c:ext>
            </c:extLst>
          </c:dPt>
          <c:dPt>
            <c:idx val="26"/>
            <c:bubble3D val="0"/>
            <c:extLst>
              <c:ext xmlns:c16="http://schemas.microsoft.com/office/drawing/2014/chart" uri="{C3380CC4-5D6E-409C-BE32-E72D297353CC}">
                <c16:uniqueId val="{0000001C-DC17-45E7-AF40-20C886A8DD8A}"/>
              </c:ext>
            </c:extLst>
          </c:dPt>
          <c:dPt>
            <c:idx val="27"/>
            <c:bubble3D val="0"/>
            <c:extLst>
              <c:ext xmlns:c16="http://schemas.microsoft.com/office/drawing/2014/chart" uri="{C3380CC4-5D6E-409C-BE32-E72D297353CC}">
                <c16:uniqueId val="{0000001D-DC17-45E7-AF40-20C886A8DD8A}"/>
              </c:ext>
            </c:extLst>
          </c:dPt>
          <c:dPt>
            <c:idx val="28"/>
            <c:bubble3D val="0"/>
            <c:extLst>
              <c:ext xmlns:c16="http://schemas.microsoft.com/office/drawing/2014/chart" uri="{C3380CC4-5D6E-409C-BE32-E72D297353CC}">
                <c16:uniqueId val="{0000001E-DC17-45E7-AF40-20C886A8DD8A}"/>
              </c:ext>
            </c:extLst>
          </c:dPt>
          <c:dPt>
            <c:idx val="29"/>
            <c:bubble3D val="0"/>
            <c:extLst>
              <c:ext xmlns:c16="http://schemas.microsoft.com/office/drawing/2014/chart" uri="{C3380CC4-5D6E-409C-BE32-E72D297353CC}">
                <c16:uniqueId val="{0000001F-DC17-45E7-AF40-20C886A8DD8A}"/>
              </c:ext>
            </c:extLst>
          </c:dPt>
          <c:dPt>
            <c:idx val="30"/>
            <c:bubble3D val="0"/>
            <c:extLst>
              <c:ext xmlns:c16="http://schemas.microsoft.com/office/drawing/2014/chart" uri="{C3380CC4-5D6E-409C-BE32-E72D297353CC}">
                <c16:uniqueId val="{00000020-DC17-45E7-AF40-20C886A8DD8A}"/>
              </c:ext>
            </c:extLst>
          </c:dPt>
          <c:cat>
            <c:strRef>
              <c:f>'2.1.2'!$I$4:$I$34</c:f>
              <c:strCache>
                <c:ptCount val="31"/>
                <c:pt idx="0">
                  <c:v>01.17</c:v>
                </c:pt>
                <c:pt idx="4">
                  <c:v>05.17</c:v>
                </c:pt>
                <c:pt idx="8">
                  <c:v>09.17</c:v>
                </c:pt>
                <c:pt idx="12">
                  <c:v>01.18</c:v>
                </c:pt>
                <c:pt idx="16">
                  <c:v>05.18</c:v>
                </c:pt>
                <c:pt idx="20">
                  <c:v>09.18</c:v>
                </c:pt>
                <c:pt idx="24">
                  <c:v>01.19</c:v>
                </c:pt>
                <c:pt idx="30">
                  <c:v>07.19</c:v>
                </c:pt>
              </c:strCache>
            </c:strRef>
          </c:cat>
          <c:val>
            <c:numRef>
              <c:f>'2.1.2'!$E$4:$E$34</c:f>
              <c:numCache>
                <c:formatCode>General</c:formatCode>
                <c:ptCount val="31"/>
                <c:pt idx="0">
                  <c:v>8.8000000000000007</c:v>
                </c:pt>
                <c:pt idx="1">
                  <c:v>8.9</c:v>
                </c:pt>
                <c:pt idx="2">
                  <c:v>8.9</c:v>
                </c:pt>
                <c:pt idx="3">
                  <c:v>9.6999999999999993</c:v>
                </c:pt>
                <c:pt idx="4">
                  <c:v>8.8000000000000007</c:v>
                </c:pt>
                <c:pt idx="5">
                  <c:v>8.9</c:v>
                </c:pt>
                <c:pt idx="6">
                  <c:v>9.1</c:v>
                </c:pt>
                <c:pt idx="7">
                  <c:v>7.2</c:v>
                </c:pt>
                <c:pt idx="8">
                  <c:v>7.6</c:v>
                </c:pt>
                <c:pt idx="9">
                  <c:v>8.6</c:v>
                </c:pt>
                <c:pt idx="10">
                  <c:v>8.3000000000000007</c:v>
                </c:pt>
                <c:pt idx="11">
                  <c:v>8.8000000000000007</c:v>
                </c:pt>
                <c:pt idx="12">
                  <c:v>8.6999999999999993</c:v>
                </c:pt>
                <c:pt idx="13">
                  <c:v>9.5</c:v>
                </c:pt>
                <c:pt idx="14">
                  <c:v>9.1999999999999993</c:v>
                </c:pt>
                <c:pt idx="15">
                  <c:v>8.4</c:v>
                </c:pt>
                <c:pt idx="16">
                  <c:v>8.6</c:v>
                </c:pt>
                <c:pt idx="17">
                  <c:v>8.3000000000000007</c:v>
                </c:pt>
                <c:pt idx="18">
                  <c:v>8.6999999999999993</c:v>
                </c:pt>
                <c:pt idx="19">
                  <c:v>8.1999999999999993</c:v>
                </c:pt>
                <c:pt idx="20">
                  <c:v>8.5</c:v>
                </c:pt>
                <c:pt idx="21">
                  <c:v>7.9</c:v>
                </c:pt>
                <c:pt idx="22">
                  <c:v>8.1</c:v>
                </c:pt>
                <c:pt idx="23">
                  <c:v>7.9</c:v>
                </c:pt>
                <c:pt idx="24">
                  <c:v>7.5</c:v>
                </c:pt>
                <c:pt idx="25">
                  <c:v>7.2</c:v>
                </c:pt>
                <c:pt idx="26">
                  <c:v>7.3</c:v>
                </c:pt>
                <c:pt idx="27">
                  <c:v>7.2</c:v>
                </c:pt>
                <c:pt idx="28">
                  <c:v>7.1</c:v>
                </c:pt>
                <c:pt idx="29">
                  <c:v>7</c:v>
                </c:pt>
              </c:numCache>
            </c:numRef>
          </c:val>
          <c:smooth val="0"/>
          <c:extLst>
            <c:ext xmlns:c16="http://schemas.microsoft.com/office/drawing/2014/chart" uri="{C3380CC4-5D6E-409C-BE32-E72D297353CC}">
              <c16:uniqueId val="{00000021-DC17-45E7-AF40-20C886A8DD8A}"/>
            </c:ext>
          </c:extLst>
        </c:ser>
        <c:dLbls>
          <c:showLegendKey val="0"/>
          <c:showVal val="0"/>
          <c:showCatName val="0"/>
          <c:showSerName val="0"/>
          <c:showPercent val="0"/>
          <c:showBubbleSize val="0"/>
        </c:dLbls>
        <c:marker val="1"/>
        <c:smooth val="0"/>
        <c:axId val="645424160"/>
        <c:axId val="645424552"/>
      </c:lineChart>
      <c:catAx>
        <c:axId val="645424160"/>
        <c:scaling>
          <c:orientation val="minMax"/>
        </c:scaling>
        <c:delete val="0"/>
        <c:axPos val="b"/>
        <c:majorGridlines>
          <c:spPr>
            <a:ln w="3175" cap="rnd"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424552"/>
        <c:crosses val="autoZero"/>
        <c:auto val="0"/>
        <c:lblAlgn val="ctr"/>
        <c:lblOffset val="100"/>
        <c:tickLblSkip val="1"/>
        <c:tickMarkSkip val="12"/>
        <c:noMultiLvlLbl val="1"/>
      </c:catAx>
      <c:valAx>
        <c:axId val="645424552"/>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645424160"/>
        <c:crosses val="autoZero"/>
        <c:crossBetween val="between"/>
        <c:majorUnit val="5"/>
        <c:minorUnit val="1"/>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ayout>
        <c:manualLayout>
          <c:xMode val="edge"/>
          <c:yMode val="edge"/>
          <c:x val="2.0833333333333332E-2"/>
          <c:y val="0.79274255972240748"/>
          <c:w val="0.96250000000000002"/>
          <c:h val="0.20338983050847459"/>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52034120734908E-3"/>
          <c:y val="1.064699743857319E-2"/>
          <c:w val="0.9458333333333333"/>
          <c:h val="0.7831325301204819"/>
        </c:manualLayout>
      </c:layout>
      <c:lineChart>
        <c:grouping val="standard"/>
        <c:varyColors val="0"/>
        <c:ser>
          <c:idx val="1"/>
          <c:order val="0"/>
          <c:tx>
            <c:strRef>
              <c:f>'2.1.3'!$B$1</c:f>
              <c:strCache>
                <c:ptCount val="1"/>
                <c:pt idx="0">
                  <c:v>Продукти харчування*</c:v>
                </c:pt>
              </c:strCache>
            </c:strRef>
          </c:tx>
          <c:spPr>
            <a:ln w="25400" cmpd="sng">
              <a:solidFill>
                <a:srgbClr val="057D46"/>
              </a:solidFill>
              <a:prstDash val="solid"/>
            </a:ln>
          </c:spPr>
          <c:marker>
            <c:symbol val="none"/>
          </c:marker>
          <c:cat>
            <c:strRef>
              <c:f>'2.1.3'!$F$4:$F$30</c:f>
              <c:strCache>
                <c:ptCount val="27"/>
                <c:pt idx="0">
                  <c:v>І.16</c:v>
                </c:pt>
                <c:pt idx="2">
                  <c:v>ІІІ.16</c:v>
                </c:pt>
                <c:pt idx="4">
                  <c:v>I.17</c:v>
                </c:pt>
                <c:pt idx="6">
                  <c:v>III.17</c:v>
                </c:pt>
                <c:pt idx="8">
                  <c:v>I.18</c:v>
                </c:pt>
                <c:pt idx="10">
                  <c:v>III.18</c:v>
                </c:pt>
                <c:pt idx="12">
                  <c:v>I.19</c:v>
                </c:pt>
                <c:pt idx="13">
                  <c:v> II.19</c:v>
                </c:pt>
                <c:pt idx="16">
                  <c:v>05.18</c:v>
                </c:pt>
                <c:pt idx="20">
                  <c:v>09.18</c:v>
                </c:pt>
                <c:pt idx="26">
                  <c:v>03.19</c:v>
                </c:pt>
              </c:strCache>
            </c:strRef>
          </c:cat>
          <c:val>
            <c:numRef>
              <c:f>'2.1.3'!$B$4:$B$17</c:f>
              <c:numCache>
                <c:formatCode>0.0</c:formatCode>
                <c:ptCount val="14"/>
                <c:pt idx="0">
                  <c:v>1.86</c:v>
                </c:pt>
                <c:pt idx="1">
                  <c:v>1.35</c:v>
                </c:pt>
                <c:pt idx="2">
                  <c:v>1.21</c:v>
                </c:pt>
                <c:pt idx="3">
                  <c:v>1.05</c:v>
                </c:pt>
                <c:pt idx="4">
                  <c:v>3.65</c:v>
                </c:pt>
                <c:pt idx="5">
                  <c:v>2.3199999999999998</c:v>
                </c:pt>
                <c:pt idx="6">
                  <c:v>3.16</c:v>
                </c:pt>
                <c:pt idx="7">
                  <c:v>3.2</c:v>
                </c:pt>
                <c:pt idx="8">
                  <c:v>2.5299999999999998</c:v>
                </c:pt>
                <c:pt idx="9">
                  <c:v>1.91</c:v>
                </c:pt>
                <c:pt idx="10">
                  <c:v>2.2200000000000002</c:v>
                </c:pt>
                <c:pt idx="11">
                  <c:v>2.6</c:v>
                </c:pt>
                <c:pt idx="12">
                  <c:v>1.66</c:v>
                </c:pt>
                <c:pt idx="13">
                  <c:v>2.16</c:v>
                </c:pt>
              </c:numCache>
            </c:numRef>
          </c:val>
          <c:smooth val="0"/>
          <c:extLst>
            <c:ext xmlns:c16="http://schemas.microsoft.com/office/drawing/2014/chart" uri="{C3380CC4-5D6E-409C-BE32-E72D297353CC}">
              <c16:uniqueId val="{00000000-8669-410E-A7C3-55DB51DFF374}"/>
            </c:ext>
          </c:extLst>
        </c:ser>
        <c:ser>
          <c:idx val="4"/>
          <c:order val="1"/>
          <c:tx>
            <c:strRef>
              <c:f>'2.1.3'!$C$1</c:f>
              <c:strCache>
                <c:ptCount val="1"/>
                <c:pt idx="0">
                  <c:v>Послуги</c:v>
                </c:pt>
              </c:strCache>
            </c:strRef>
          </c:tx>
          <c:spPr>
            <a:ln w="25400" cmpd="sng">
              <a:solidFill>
                <a:srgbClr val="91C864"/>
              </a:solidFill>
              <a:prstDash val="solid"/>
            </a:ln>
          </c:spPr>
          <c:marker>
            <c:symbol val="none"/>
          </c:marker>
          <c:cat>
            <c:strRef>
              <c:f>'2.1.3'!$F$4:$F$30</c:f>
              <c:strCache>
                <c:ptCount val="27"/>
                <c:pt idx="0">
                  <c:v>І.16</c:v>
                </c:pt>
                <c:pt idx="2">
                  <c:v>ІІІ.16</c:v>
                </c:pt>
                <c:pt idx="4">
                  <c:v>I.17</c:v>
                </c:pt>
                <c:pt idx="6">
                  <c:v>III.17</c:v>
                </c:pt>
                <c:pt idx="8">
                  <c:v>I.18</c:v>
                </c:pt>
                <c:pt idx="10">
                  <c:v>III.18</c:v>
                </c:pt>
                <c:pt idx="12">
                  <c:v>I.19</c:v>
                </c:pt>
                <c:pt idx="13">
                  <c:v> II.19</c:v>
                </c:pt>
                <c:pt idx="16">
                  <c:v>05.18</c:v>
                </c:pt>
                <c:pt idx="20">
                  <c:v>09.18</c:v>
                </c:pt>
                <c:pt idx="26">
                  <c:v>03.19</c:v>
                </c:pt>
              </c:strCache>
            </c:strRef>
          </c:cat>
          <c:val>
            <c:numRef>
              <c:f>'2.1.3'!$C$4:$C$17</c:f>
              <c:numCache>
                <c:formatCode>0.0</c:formatCode>
                <c:ptCount val="14"/>
                <c:pt idx="0">
                  <c:v>2.2200000000000002</c:v>
                </c:pt>
                <c:pt idx="1">
                  <c:v>1.81</c:v>
                </c:pt>
                <c:pt idx="2">
                  <c:v>2.13</c:v>
                </c:pt>
                <c:pt idx="3">
                  <c:v>2.2200000000000002</c:v>
                </c:pt>
                <c:pt idx="4">
                  <c:v>3.16</c:v>
                </c:pt>
                <c:pt idx="5">
                  <c:v>3.57</c:v>
                </c:pt>
                <c:pt idx="6">
                  <c:v>3.68</c:v>
                </c:pt>
                <c:pt idx="7">
                  <c:v>3.4</c:v>
                </c:pt>
                <c:pt idx="8">
                  <c:v>3.37</c:v>
                </c:pt>
                <c:pt idx="9">
                  <c:v>2.98</c:v>
                </c:pt>
                <c:pt idx="10">
                  <c:v>3.21</c:v>
                </c:pt>
                <c:pt idx="11">
                  <c:v>4.5199999999999996</c:v>
                </c:pt>
                <c:pt idx="12">
                  <c:v>2.68</c:v>
                </c:pt>
                <c:pt idx="13">
                  <c:v>2.93</c:v>
                </c:pt>
              </c:numCache>
            </c:numRef>
          </c:val>
          <c:smooth val="0"/>
          <c:extLst>
            <c:ext xmlns:c16="http://schemas.microsoft.com/office/drawing/2014/chart" uri="{C3380CC4-5D6E-409C-BE32-E72D297353CC}">
              <c16:uniqueId val="{00000001-8669-410E-A7C3-55DB51DFF374}"/>
            </c:ext>
          </c:extLst>
        </c:ser>
        <c:ser>
          <c:idx val="2"/>
          <c:order val="2"/>
          <c:tx>
            <c:strRef>
              <c:f>'2.1.3'!$D$1</c:f>
              <c:strCache>
                <c:ptCount val="1"/>
                <c:pt idx="0">
                  <c:v>Одяг і взуття</c:v>
                </c:pt>
              </c:strCache>
            </c:strRef>
          </c:tx>
          <c:spPr>
            <a:ln w="25400" cmpd="sng">
              <a:solidFill>
                <a:srgbClr val="7D0532"/>
              </a:solidFill>
              <a:prstDash val="solid"/>
            </a:ln>
          </c:spPr>
          <c:marker>
            <c:symbol val="none"/>
          </c:marker>
          <c:cat>
            <c:strRef>
              <c:f>'2.1.3'!$F$4:$F$30</c:f>
              <c:strCache>
                <c:ptCount val="27"/>
                <c:pt idx="0">
                  <c:v>І.16</c:v>
                </c:pt>
                <c:pt idx="2">
                  <c:v>ІІІ.16</c:v>
                </c:pt>
                <c:pt idx="4">
                  <c:v>I.17</c:v>
                </c:pt>
                <c:pt idx="6">
                  <c:v>III.17</c:v>
                </c:pt>
                <c:pt idx="8">
                  <c:v>I.18</c:v>
                </c:pt>
                <c:pt idx="10">
                  <c:v>III.18</c:v>
                </c:pt>
                <c:pt idx="12">
                  <c:v>I.19</c:v>
                </c:pt>
                <c:pt idx="13">
                  <c:v> II.19</c:v>
                </c:pt>
                <c:pt idx="16">
                  <c:v>05.18</c:v>
                </c:pt>
                <c:pt idx="20">
                  <c:v>09.18</c:v>
                </c:pt>
                <c:pt idx="26">
                  <c:v>03.19</c:v>
                </c:pt>
              </c:strCache>
            </c:strRef>
          </c:cat>
          <c:val>
            <c:numRef>
              <c:f>'2.1.3'!$D$4:$D$17</c:f>
              <c:numCache>
                <c:formatCode>0.0</c:formatCode>
                <c:ptCount val="14"/>
                <c:pt idx="0">
                  <c:v>3.22</c:v>
                </c:pt>
                <c:pt idx="1">
                  <c:v>1.44</c:v>
                </c:pt>
                <c:pt idx="2">
                  <c:v>1.64</c:v>
                </c:pt>
                <c:pt idx="3">
                  <c:v>-0.38</c:v>
                </c:pt>
                <c:pt idx="4">
                  <c:v>1.36</c:v>
                </c:pt>
                <c:pt idx="5">
                  <c:v>-0.44</c:v>
                </c:pt>
                <c:pt idx="6">
                  <c:v>0.34</c:v>
                </c:pt>
                <c:pt idx="7">
                  <c:v>0.09</c:v>
                </c:pt>
                <c:pt idx="8">
                  <c:v>0.5</c:v>
                </c:pt>
                <c:pt idx="9">
                  <c:v>1.4</c:v>
                </c:pt>
                <c:pt idx="10">
                  <c:v>-0.21</c:v>
                </c:pt>
                <c:pt idx="11">
                  <c:v>0.39</c:v>
                </c:pt>
                <c:pt idx="12">
                  <c:v>0.38</c:v>
                </c:pt>
                <c:pt idx="13">
                  <c:v>7.0000000000000007E-2</c:v>
                </c:pt>
              </c:numCache>
            </c:numRef>
          </c:val>
          <c:smooth val="0"/>
          <c:extLst>
            <c:ext xmlns:c16="http://schemas.microsoft.com/office/drawing/2014/chart" uri="{C3380CC4-5D6E-409C-BE32-E72D297353CC}">
              <c16:uniqueId val="{00000002-8669-410E-A7C3-55DB51DFF374}"/>
            </c:ext>
          </c:extLst>
        </c:ser>
        <c:ser>
          <c:idx val="3"/>
          <c:order val="3"/>
          <c:tx>
            <c:strRef>
              <c:f>'2.1.3'!$E$1</c:f>
              <c:strCache>
                <c:ptCount val="1"/>
                <c:pt idx="0">
                  <c:v>Інші непродовольчі товари</c:v>
                </c:pt>
              </c:strCache>
            </c:strRef>
          </c:tx>
          <c:spPr>
            <a:ln w="25400" cmpd="sng">
              <a:solidFill>
                <a:srgbClr val="DC4B64"/>
              </a:solidFill>
              <a:prstDash val="solid"/>
            </a:ln>
          </c:spPr>
          <c:marker>
            <c:symbol val="none"/>
          </c:marker>
          <c:cat>
            <c:strRef>
              <c:f>'2.1.3'!$F$4:$F$30</c:f>
              <c:strCache>
                <c:ptCount val="27"/>
                <c:pt idx="0">
                  <c:v>І.16</c:v>
                </c:pt>
                <c:pt idx="2">
                  <c:v>ІІІ.16</c:v>
                </c:pt>
                <c:pt idx="4">
                  <c:v>I.17</c:v>
                </c:pt>
                <c:pt idx="6">
                  <c:v>III.17</c:v>
                </c:pt>
                <c:pt idx="8">
                  <c:v>I.18</c:v>
                </c:pt>
                <c:pt idx="10">
                  <c:v>III.18</c:v>
                </c:pt>
                <c:pt idx="12">
                  <c:v>I.19</c:v>
                </c:pt>
                <c:pt idx="13">
                  <c:v> II.19</c:v>
                </c:pt>
                <c:pt idx="16">
                  <c:v>05.18</c:v>
                </c:pt>
                <c:pt idx="20">
                  <c:v>09.18</c:v>
                </c:pt>
                <c:pt idx="26">
                  <c:v>03.19</c:v>
                </c:pt>
              </c:strCache>
            </c:strRef>
          </c:cat>
          <c:val>
            <c:numRef>
              <c:f>'2.1.3'!$E$4:$E$17</c:f>
              <c:numCache>
                <c:formatCode>0.0</c:formatCode>
                <c:ptCount val="14"/>
                <c:pt idx="0">
                  <c:v>2.35</c:v>
                </c:pt>
                <c:pt idx="1">
                  <c:v>0.72</c:v>
                </c:pt>
                <c:pt idx="2">
                  <c:v>0.59</c:v>
                </c:pt>
                <c:pt idx="3">
                  <c:v>0.56999999999999995</c:v>
                </c:pt>
                <c:pt idx="4">
                  <c:v>0.94</c:v>
                </c:pt>
                <c:pt idx="5">
                  <c:v>1.1399999999999999</c:v>
                </c:pt>
                <c:pt idx="6">
                  <c:v>0.51</c:v>
                </c:pt>
                <c:pt idx="7">
                  <c:v>1.41</c:v>
                </c:pt>
                <c:pt idx="8">
                  <c:v>1.93</c:v>
                </c:pt>
                <c:pt idx="9">
                  <c:v>0.77</c:v>
                </c:pt>
                <c:pt idx="10">
                  <c:v>1.26</c:v>
                </c:pt>
                <c:pt idx="11">
                  <c:v>0.78</c:v>
                </c:pt>
                <c:pt idx="12">
                  <c:v>0.13</c:v>
                </c:pt>
                <c:pt idx="13">
                  <c:v>0.52</c:v>
                </c:pt>
              </c:numCache>
            </c:numRef>
          </c:val>
          <c:smooth val="0"/>
          <c:extLst>
            <c:ext xmlns:c16="http://schemas.microsoft.com/office/drawing/2014/chart" uri="{C3380CC4-5D6E-409C-BE32-E72D297353CC}">
              <c16:uniqueId val="{00000003-8669-410E-A7C3-55DB51DFF374}"/>
            </c:ext>
          </c:extLst>
        </c:ser>
        <c:dLbls>
          <c:showLegendKey val="0"/>
          <c:showVal val="0"/>
          <c:showCatName val="0"/>
          <c:showSerName val="0"/>
          <c:showPercent val="0"/>
          <c:showBubbleSize val="0"/>
        </c:dLbls>
        <c:smooth val="0"/>
        <c:axId val="645423376"/>
        <c:axId val="645422984"/>
      </c:lineChart>
      <c:catAx>
        <c:axId val="6454233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422984"/>
        <c:crosses val="autoZero"/>
        <c:auto val="0"/>
        <c:lblAlgn val="ctr"/>
        <c:lblOffset val="100"/>
        <c:tickLblSkip val="1"/>
        <c:tickMarkSkip val="12"/>
        <c:noMultiLvlLbl val="1"/>
      </c:catAx>
      <c:valAx>
        <c:axId val="6454229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645423376"/>
        <c:crosses val="autoZero"/>
        <c:crossBetween val="between"/>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0"/>
          <c:y val="0.78860070202068111"/>
          <c:w val="0.96250000000000002"/>
          <c:h val="0.19277108433734941"/>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2598870056497175E-2"/>
          <c:w val="0.96250000000000002"/>
          <c:h val="0.7344632768361582"/>
        </c:manualLayout>
      </c:layout>
      <c:lineChart>
        <c:grouping val="standard"/>
        <c:varyColors val="0"/>
        <c:ser>
          <c:idx val="0"/>
          <c:order val="0"/>
          <c:tx>
            <c:strRef>
              <c:f>'2.1.4'!$B$1</c:f>
              <c:strCache>
                <c:ptCount val="1"/>
                <c:pt idx="0">
                  <c:v>Базова інфляція</c:v>
                </c:pt>
              </c:strCache>
            </c:strRef>
          </c:tx>
          <c:spPr>
            <a:ln w="25400" cmpd="sng">
              <a:solidFill>
                <a:srgbClr val="057D46"/>
              </a:solidFill>
              <a:prstDash val="solid"/>
            </a:ln>
          </c:spPr>
          <c:marker>
            <c:symbol val="none"/>
          </c:marker>
          <c:cat>
            <c:strRef>
              <c:f>'2.1.4'!$K$4:$K$69</c:f>
              <c:strCache>
                <c:ptCount val="65"/>
                <c:pt idx="0">
                  <c:v>01.14</c:v>
                </c:pt>
                <c:pt idx="8">
                  <c:v>09.14</c:v>
                </c:pt>
                <c:pt idx="16">
                  <c:v>05.15</c:v>
                </c:pt>
                <c:pt idx="24">
                  <c:v>01.16</c:v>
                </c:pt>
                <c:pt idx="32">
                  <c:v>09.16</c:v>
                </c:pt>
                <c:pt idx="40">
                  <c:v>05.17</c:v>
                </c:pt>
                <c:pt idx="48">
                  <c:v>01.18</c:v>
                </c:pt>
                <c:pt idx="56">
                  <c:v>09.18</c:v>
                </c:pt>
                <c:pt idx="64">
                  <c:v>06.19</c:v>
                </c:pt>
              </c:strCache>
            </c:strRef>
          </c:cat>
          <c:val>
            <c:numRef>
              <c:f>'2.1.4'!$B$4:$B$69</c:f>
              <c:numCache>
                <c:formatCode>General</c:formatCode>
                <c:ptCount val="66"/>
                <c:pt idx="0">
                  <c:v>100</c:v>
                </c:pt>
                <c:pt idx="1">
                  <c:v>99.2</c:v>
                </c:pt>
                <c:pt idx="2">
                  <c:v>99.1</c:v>
                </c:pt>
                <c:pt idx="3">
                  <c:v>98.6</c:v>
                </c:pt>
                <c:pt idx="4">
                  <c:v>97.2</c:v>
                </c:pt>
                <c:pt idx="5">
                  <c:v>97.7</c:v>
                </c:pt>
                <c:pt idx="6">
                  <c:v>98.1</c:v>
                </c:pt>
                <c:pt idx="7">
                  <c:v>98.4</c:v>
                </c:pt>
                <c:pt idx="8">
                  <c:v>98.2</c:v>
                </c:pt>
                <c:pt idx="9">
                  <c:v>98.4</c:v>
                </c:pt>
                <c:pt idx="10">
                  <c:v>98.8</c:v>
                </c:pt>
                <c:pt idx="11">
                  <c:v>98.7</c:v>
                </c:pt>
                <c:pt idx="12">
                  <c:v>98.2</c:v>
                </c:pt>
                <c:pt idx="13">
                  <c:v>98.4</c:v>
                </c:pt>
                <c:pt idx="14">
                  <c:v>98.3</c:v>
                </c:pt>
                <c:pt idx="15">
                  <c:v>90.2</c:v>
                </c:pt>
                <c:pt idx="16">
                  <c:v>89.9</c:v>
                </c:pt>
                <c:pt idx="17">
                  <c:v>90</c:v>
                </c:pt>
                <c:pt idx="18">
                  <c:v>90.8</c:v>
                </c:pt>
                <c:pt idx="19">
                  <c:v>91.7</c:v>
                </c:pt>
                <c:pt idx="20">
                  <c:v>92.3</c:v>
                </c:pt>
                <c:pt idx="21">
                  <c:v>94.3</c:v>
                </c:pt>
                <c:pt idx="22">
                  <c:v>93.2</c:v>
                </c:pt>
                <c:pt idx="23">
                  <c:v>92.8</c:v>
                </c:pt>
                <c:pt idx="24">
                  <c:v>92</c:v>
                </c:pt>
                <c:pt idx="25">
                  <c:v>92.6</c:v>
                </c:pt>
                <c:pt idx="26">
                  <c:v>93.5</c:v>
                </c:pt>
                <c:pt idx="27">
                  <c:v>90.8</c:v>
                </c:pt>
                <c:pt idx="28">
                  <c:v>90.9</c:v>
                </c:pt>
                <c:pt idx="29">
                  <c:v>91</c:v>
                </c:pt>
                <c:pt idx="30">
                  <c:v>90.7</c:v>
                </c:pt>
                <c:pt idx="31">
                  <c:v>90.8</c:v>
                </c:pt>
                <c:pt idx="32">
                  <c:v>90.9</c:v>
                </c:pt>
                <c:pt idx="33">
                  <c:v>89.3</c:v>
                </c:pt>
                <c:pt idx="34">
                  <c:v>88.1</c:v>
                </c:pt>
                <c:pt idx="35">
                  <c:v>87.3</c:v>
                </c:pt>
                <c:pt idx="36">
                  <c:v>86.6</c:v>
                </c:pt>
                <c:pt idx="37">
                  <c:v>86.4</c:v>
                </c:pt>
                <c:pt idx="38">
                  <c:v>86.3</c:v>
                </c:pt>
                <c:pt idx="39">
                  <c:v>86</c:v>
                </c:pt>
                <c:pt idx="40">
                  <c:v>85.1</c:v>
                </c:pt>
                <c:pt idx="41">
                  <c:v>84</c:v>
                </c:pt>
                <c:pt idx="42">
                  <c:v>83.9</c:v>
                </c:pt>
                <c:pt idx="43">
                  <c:v>84.2</c:v>
                </c:pt>
                <c:pt idx="44">
                  <c:v>84.1</c:v>
                </c:pt>
                <c:pt idx="45">
                  <c:v>84</c:v>
                </c:pt>
                <c:pt idx="46">
                  <c:v>84.1</c:v>
                </c:pt>
                <c:pt idx="47">
                  <c:v>83.9</c:v>
                </c:pt>
                <c:pt idx="48">
                  <c:v>83.2</c:v>
                </c:pt>
                <c:pt idx="49">
                  <c:v>82.9</c:v>
                </c:pt>
                <c:pt idx="50">
                  <c:v>83.1</c:v>
                </c:pt>
                <c:pt idx="51">
                  <c:v>83</c:v>
                </c:pt>
                <c:pt idx="52">
                  <c:v>83.2</c:v>
                </c:pt>
                <c:pt idx="53">
                  <c:v>83.1</c:v>
                </c:pt>
                <c:pt idx="54">
                  <c:v>83.6</c:v>
                </c:pt>
                <c:pt idx="55">
                  <c:v>83.7</c:v>
                </c:pt>
                <c:pt idx="56">
                  <c:v>83.8</c:v>
                </c:pt>
                <c:pt idx="57">
                  <c:v>83.5</c:v>
                </c:pt>
                <c:pt idx="58">
                  <c:v>83.2</c:v>
                </c:pt>
                <c:pt idx="59">
                  <c:v>82.9</c:v>
                </c:pt>
                <c:pt idx="60">
                  <c:v>82.3</c:v>
                </c:pt>
                <c:pt idx="61">
                  <c:v>82.1</c:v>
                </c:pt>
                <c:pt idx="62">
                  <c:v>82.4</c:v>
                </c:pt>
                <c:pt idx="63">
                  <c:v>81.900000000000006</c:v>
                </c:pt>
                <c:pt idx="64">
                  <c:v>81.5</c:v>
                </c:pt>
                <c:pt idx="65">
                  <c:v>81.900000000000006</c:v>
                </c:pt>
              </c:numCache>
            </c:numRef>
          </c:val>
          <c:smooth val="0"/>
          <c:extLst>
            <c:ext xmlns:c16="http://schemas.microsoft.com/office/drawing/2014/chart" uri="{C3380CC4-5D6E-409C-BE32-E72D297353CC}">
              <c16:uniqueId val="{00000000-511E-4963-9654-A35F955BDD15}"/>
            </c:ext>
          </c:extLst>
        </c:ser>
        <c:ser>
          <c:idx val="1"/>
          <c:order val="1"/>
          <c:tx>
            <c:strRef>
              <c:f>'2.1.4'!$C$1</c:f>
              <c:strCache>
                <c:ptCount val="1"/>
                <c:pt idx="0">
                  <c:v>Адміністративні ціни</c:v>
                </c:pt>
              </c:strCache>
            </c:strRef>
          </c:tx>
          <c:spPr>
            <a:ln w="25400" cmpd="sng">
              <a:solidFill>
                <a:srgbClr val="91C864"/>
              </a:solidFill>
              <a:prstDash val="solid"/>
            </a:ln>
          </c:spPr>
          <c:marker>
            <c:symbol val="none"/>
          </c:marker>
          <c:cat>
            <c:strRef>
              <c:f>'2.1.4'!$K$4:$K$69</c:f>
              <c:strCache>
                <c:ptCount val="65"/>
                <c:pt idx="0">
                  <c:v>01.14</c:v>
                </c:pt>
                <c:pt idx="8">
                  <c:v>09.14</c:v>
                </c:pt>
                <c:pt idx="16">
                  <c:v>05.15</c:v>
                </c:pt>
                <c:pt idx="24">
                  <c:v>01.16</c:v>
                </c:pt>
                <c:pt idx="32">
                  <c:v>09.16</c:v>
                </c:pt>
                <c:pt idx="40">
                  <c:v>05.17</c:v>
                </c:pt>
                <c:pt idx="48">
                  <c:v>01.18</c:v>
                </c:pt>
                <c:pt idx="56">
                  <c:v>09.18</c:v>
                </c:pt>
                <c:pt idx="64">
                  <c:v>06.19</c:v>
                </c:pt>
              </c:strCache>
            </c:strRef>
          </c:cat>
          <c:val>
            <c:numRef>
              <c:f>'2.1.4'!$C$4:$C$69</c:f>
              <c:numCache>
                <c:formatCode>General</c:formatCode>
                <c:ptCount val="66"/>
                <c:pt idx="0">
                  <c:v>100</c:v>
                </c:pt>
                <c:pt idx="1">
                  <c:v>99.8</c:v>
                </c:pt>
                <c:pt idx="2">
                  <c:v>98</c:v>
                </c:pt>
                <c:pt idx="3">
                  <c:v>95.5</c:v>
                </c:pt>
                <c:pt idx="4">
                  <c:v>98.5</c:v>
                </c:pt>
                <c:pt idx="5">
                  <c:v>99.7</c:v>
                </c:pt>
                <c:pt idx="6">
                  <c:v>102.5</c:v>
                </c:pt>
                <c:pt idx="7">
                  <c:v>104</c:v>
                </c:pt>
                <c:pt idx="8">
                  <c:v>103.5</c:v>
                </c:pt>
                <c:pt idx="9">
                  <c:v>103.6</c:v>
                </c:pt>
                <c:pt idx="10">
                  <c:v>104.4</c:v>
                </c:pt>
                <c:pt idx="11">
                  <c:v>102.8</c:v>
                </c:pt>
                <c:pt idx="12">
                  <c:v>101.8</c:v>
                </c:pt>
                <c:pt idx="13">
                  <c:v>99.3</c:v>
                </c:pt>
                <c:pt idx="14">
                  <c:v>93.8</c:v>
                </c:pt>
                <c:pt idx="15">
                  <c:v>124.7</c:v>
                </c:pt>
                <c:pt idx="16">
                  <c:v>123.4</c:v>
                </c:pt>
                <c:pt idx="17">
                  <c:v>124.4</c:v>
                </c:pt>
                <c:pt idx="18">
                  <c:v>126.4</c:v>
                </c:pt>
                <c:pt idx="19">
                  <c:v>127.9</c:v>
                </c:pt>
                <c:pt idx="20">
                  <c:v>127.4</c:v>
                </c:pt>
                <c:pt idx="21">
                  <c:v>119.2</c:v>
                </c:pt>
                <c:pt idx="22">
                  <c:v>119.1</c:v>
                </c:pt>
                <c:pt idx="23">
                  <c:v>117.9</c:v>
                </c:pt>
                <c:pt idx="24">
                  <c:v>117.1</c:v>
                </c:pt>
                <c:pt idx="25">
                  <c:v>117.4</c:v>
                </c:pt>
                <c:pt idx="26">
                  <c:v>118.7</c:v>
                </c:pt>
                <c:pt idx="27">
                  <c:v>128.6</c:v>
                </c:pt>
                <c:pt idx="28">
                  <c:v>127.9</c:v>
                </c:pt>
                <c:pt idx="29">
                  <c:v>129</c:v>
                </c:pt>
                <c:pt idx="30">
                  <c:v>131.19999999999999</c:v>
                </c:pt>
                <c:pt idx="31">
                  <c:v>132.9</c:v>
                </c:pt>
                <c:pt idx="32">
                  <c:v>134.19999999999999</c:v>
                </c:pt>
                <c:pt idx="33">
                  <c:v>137.9</c:v>
                </c:pt>
                <c:pt idx="34">
                  <c:v>140.9</c:v>
                </c:pt>
                <c:pt idx="35">
                  <c:v>141.19999999999999</c:v>
                </c:pt>
                <c:pt idx="36">
                  <c:v>141.19999999999999</c:v>
                </c:pt>
                <c:pt idx="37">
                  <c:v>141.6</c:v>
                </c:pt>
                <c:pt idx="38">
                  <c:v>143.6</c:v>
                </c:pt>
                <c:pt idx="39">
                  <c:v>143.9</c:v>
                </c:pt>
                <c:pt idx="40">
                  <c:v>144.1</c:v>
                </c:pt>
                <c:pt idx="41">
                  <c:v>143.69999999999999</c:v>
                </c:pt>
                <c:pt idx="42">
                  <c:v>144.69999999999999</c:v>
                </c:pt>
                <c:pt idx="43">
                  <c:v>146.1</c:v>
                </c:pt>
                <c:pt idx="44">
                  <c:v>145.1</c:v>
                </c:pt>
                <c:pt idx="45">
                  <c:v>144.6</c:v>
                </c:pt>
                <c:pt idx="46">
                  <c:v>144.6</c:v>
                </c:pt>
                <c:pt idx="47">
                  <c:v>144</c:v>
                </c:pt>
                <c:pt idx="48">
                  <c:v>143.6</c:v>
                </c:pt>
                <c:pt idx="49">
                  <c:v>144.1</c:v>
                </c:pt>
                <c:pt idx="50">
                  <c:v>143.9</c:v>
                </c:pt>
                <c:pt idx="51">
                  <c:v>144.6</c:v>
                </c:pt>
                <c:pt idx="52">
                  <c:v>146.19999999999999</c:v>
                </c:pt>
                <c:pt idx="53">
                  <c:v>148</c:v>
                </c:pt>
                <c:pt idx="54">
                  <c:v>151</c:v>
                </c:pt>
                <c:pt idx="55">
                  <c:v>152.4</c:v>
                </c:pt>
                <c:pt idx="56">
                  <c:v>151.1</c:v>
                </c:pt>
                <c:pt idx="57">
                  <c:v>151.4</c:v>
                </c:pt>
                <c:pt idx="58">
                  <c:v>154.1</c:v>
                </c:pt>
                <c:pt idx="59">
                  <c:v>154.69999999999999</c:v>
                </c:pt>
                <c:pt idx="60">
                  <c:v>156</c:v>
                </c:pt>
                <c:pt idx="61">
                  <c:v>157</c:v>
                </c:pt>
                <c:pt idx="62">
                  <c:v>157.1</c:v>
                </c:pt>
                <c:pt idx="63">
                  <c:v>156.9</c:v>
                </c:pt>
                <c:pt idx="64">
                  <c:v>156.69999999999999</c:v>
                </c:pt>
                <c:pt idx="65">
                  <c:v>158.6</c:v>
                </c:pt>
              </c:numCache>
            </c:numRef>
          </c:val>
          <c:smooth val="0"/>
          <c:extLst>
            <c:ext xmlns:c16="http://schemas.microsoft.com/office/drawing/2014/chart" uri="{C3380CC4-5D6E-409C-BE32-E72D297353CC}">
              <c16:uniqueId val="{00000001-511E-4963-9654-A35F955BDD15}"/>
            </c:ext>
          </c:extLst>
        </c:ser>
        <c:ser>
          <c:idx val="2"/>
          <c:order val="2"/>
          <c:tx>
            <c:strRef>
              <c:f>'2.1.4'!$D$1</c:f>
              <c:strCache>
                <c:ptCount val="1"/>
                <c:pt idx="0">
                  <c:v>Непродовольчі товари</c:v>
                </c:pt>
              </c:strCache>
            </c:strRef>
          </c:tx>
          <c:spPr>
            <a:ln w="25400" cmpd="sng">
              <a:solidFill>
                <a:srgbClr val="7D0532"/>
              </a:solidFill>
              <a:prstDash val="solid"/>
            </a:ln>
          </c:spPr>
          <c:marker>
            <c:symbol val="none"/>
          </c:marker>
          <c:cat>
            <c:strRef>
              <c:f>'2.1.4'!$K$4:$K$69</c:f>
              <c:strCache>
                <c:ptCount val="65"/>
                <c:pt idx="0">
                  <c:v>01.14</c:v>
                </c:pt>
                <c:pt idx="8">
                  <c:v>09.14</c:v>
                </c:pt>
                <c:pt idx="16">
                  <c:v>05.15</c:v>
                </c:pt>
                <c:pt idx="24">
                  <c:v>01.16</c:v>
                </c:pt>
                <c:pt idx="32">
                  <c:v>09.16</c:v>
                </c:pt>
                <c:pt idx="40">
                  <c:v>05.17</c:v>
                </c:pt>
                <c:pt idx="48">
                  <c:v>01.18</c:v>
                </c:pt>
                <c:pt idx="56">
                  <c:v>09.18</c:v>
                </c:pt>
                <c:pt idx="64">
                  <c:v>06.19</c:v>
                </c:pt>
              </c:strCache>
            </c:strRef>
          </c:cat>
          <c:val>
            <c:numRef>
              <c:f>'2.1.4'!$D$4:$D$69</c:f>
              <c:numCache>
                <c:formatCode>General</c:formatCode>
                <c:ptCount val="66"/>
                <c:pt idx="0">
                  <c:v>100</c:v>
                </c:pt>
                <c:pt idx="1">
                  <c:v>97.9</c:v>
                </c:pt>
                <c:pt idx="2">
                  <c:v>99.5</c:v>
                </c:pt>
                <c:pt idx="3">
                  <c:v>100.4</c:v>
                </c:pt>
                <c:pt idx="4">
                  <c:v>98.5</c:v>
                </c:pt>
                <c:pt idx="5">
                  <c:v>98.4</c:v>
                </c:pt>
                <c:pt idx="6">
                  <c:v>97.5</c:v>
                </c:pt>
                <c:pt idx="7">
                  <c:v>97.6</c:v>
                </c:pt>
                <c:pt idx="8">
                  <c:v>99.2</c:v>
                </c:pt>
                <c:pt idx="9">
                  <c:v>100.7</c:v>
                </c:pt>
                <c:pt idx="10">
                  <c:v>101.8</c:v>
                </c:pt>
                <c:pt idx="11">
                  <c:v>101.9</c:v>
                </c:pt>
                <c:pt idx="12">
                  <c:v>100.2</c:v>
                </c:pt>
                <c:pt idx="13">
                  <c:v>101.2</c:v>
                </c:pt>
                <c:pt idx="14">
                  <c:v>101.4</c:v>
                </c:pt>
                <c:pt idx="15">
                  <c:v>92.8</c:v>
                </c:pt>
                <c:pt idx="16">
                  <c:v>92.5</c:v>
                </c:pt>
                <c:pt idx="17">
                  <c:v>91.7</c:v>
                </c:pt>
                <c:pt idx="18">
                  <c:v>91.3</c:v>
                </c:pt>
                <c:pt idx="19">
                  <c:v>91.8</c:v>
                </c:pt>
                <c:pt idx="20">
                  <c:v>96.7</c:v>
                </c:pt>
                <c:pt idx="21">
                  <c:v>99.9</c:v>
                </c:pt>
                <c:pt idx="22">
                  <c:v>98.8</c:v>
                </c:pt>
                <c:pt idx="23">
                  <c:v>97.6</c:v>
                </c:pt>
                <c:pt idx="24">
                  <c:v>95.2</c:v>
                </c:pt>
                <c:pt idx="25">
                  <c:v>95.2</c:v>
                </c:pt>
                <c:pt idx="26">
                  <c:v>98.9</c:v>
                </c:pt>
                <c:pt idx="27">
                  <c:v>96.4</c:v>
                </c:pt>
                <c:pt idx="28">
                  <c:v>96.4</c:v>
                </c:pt>
                <c:pt idx="29">
                  <c:v>95.7</c:v>
                </c:pt>
                <c:pt idx="30">
                  <c:v>94.3</c:v>
                </c:pt>
                <c:pt idx="31">
                  <c:v>93.3</c:v>
                </c:pt>
                <c:pt idx="32">
                  <c:v>96</c:v>
                </c:pt>
                <c:pt idx="33">
                  <c:v>94.6</c:v>
                </c:pt>
                <c:pt idx="34">
                  <c:v>92.9</c:v>
                </c:pt>
                <c:pt idx="35">
                  <c:v>90.9</c:v>
                </c:pt>
                <c:pt idx="36">
                  <c:v>89.3</c:v>
                </c:pt>
                <c:pt idx="37">
                  <c:v>88</c:v>
                </c:pt>
                <c:pt idx="38">
                  <c:v>88.7</c:v>
                </c:pt>
                <c:pt idx="39">
                  <c:v>88.3</c:v>
                </c:pt>
                <c:pt idx="40">
                  <c:v>87.1</c:v>
                </c:pt>
                <c:pt idx="41">
                  <c:v>85.3</c:v>
                </c:pt>
                <c:pt idx="42">
                  <c:v>84.3</c:v>
                </c:pt>
                <c:pt idx="43">
                  <c:v>84</c:v>
                </c:pt>
                <c:pt idx="44">
                  <c:v>84.2</c:v>
                </c:pt>
                <c:pt idx="45">
                  <c:v>84.1</c:v>
                </c:pt>
                <c:pt idx="46">
                  <c:v>83.5</c:v>
                </c:pt>
                <c:pt idx="47">
                  <c:v>82.5</c:v>
                </c:pt>
                <c:pt idx="48">
                  <c:v>81.2</c:v>
                </c:pt>
                <c:pt idx="49">
                  <c:v>80.400000000000006</c:v>
                </c:pt>
                <c:pt idx="50">
                  <c:v>81.400000000000006</c:v>
                </c:pt>
                <c:pt idx="51">
                  <c:v>81.3</c:v>
                </c:pt>
                <c:pt idx="52">
                  <c:v>81.400000000000006</c:v>
                </c:pt>
                <c:pt idx="53">
                  <c:v>80.8</c:v>
                </c:pt>
                <c:pt idx="54">
                  <c:v>80.400000000000006</c:v>
                </c:pt>
                <c:pt idx="55">
                  <c:v>80.2</c:v>
                </c:pt>
                <c:pt idx="56">
                  <c:v>80.7</c:v>
                </c:pt>
                <c:pt idx="57">
                  <c:v>80.2</c:v>
                </c:pt>
                <c:pt idx="58">
                  <c:v>79.3</c:v>
                </c:pt>
                <c:pt idx="59">
                  <c:v>78.2</c:v>
                </c:pt>
                <c:pt idx="60">
                  <c:v>76.8</c:v>
                </c:pt>
                <c:pt idx="61">
                  <c:v>75.900000000000006</c:v>
                </c:pt>
                <c:pt idx="62">
                  <c:v>76.900000000000006</c:v>
                </c:pt>
                <c:pt idx="63">
                  <c:v>76.599999999999994</c:v>
                </c:pt>
                <c:pt idx="64">
                  <c:v>75.8</c:v>
                </c:pt>
                <c:pt idx="65">
                  <c:v>75.599999999999994</c:v>
                </c:pt>
              </c:numCache>
            </c:numRef>
          </c:val>
          <c:smooth val="0"/>
          <c:extLst>
            <c:ext xmlns:c16="http://schemas.microsoft.com/office/drawing/2014/chart" uri="{C3380CC4-5D6E-409C-BE32-E72D297353CC}">
              <c16:uniqueId val="{00000002-511E-4963-9654-A35F955BDD15}"/>
            </c:ext>
          </c:extLst>
        </c:ser>
        <c:ser>
          <c:idx val="3"/>
          <c:order val="3"/>
          <c:tx>
            <c:strRef>
              <c:f>'2.1.4'!$E$1</c:f>
              <c:strCache>
                <c:ptCount val="1"/>
                <c:pt idx="0">
                  <c:v>Ринкові послуги</c:v>
                </c:pt>
              </c:strCache>
            </c:strRef>
          </c:tx>
          <c:spPr>
            <a:ln w="25400" cmpd="sng">
              <a:solidFill>
                <a:srgbClr val="DC4B64"/>
              </a:solidFill>
              <a:prstDash val="solid"/>
            </a:ln>
          </c:spPr>
          <c:marker>
            <c:symbol val="none"/>
          </c:marker>
          <c:cat>
            <c:strRef>
              <c:f>'2.1.4'!$K$4:$K$69</c:f>
              <c:strCache>
                <c:ptCount val="65"/>
                <c:pt idx="0">
                  <c:v>01.14</c:v>
                </c:pt>
                <c:pt idx="8">
                  <c:v>09.14</c:v>
                </c:pt>
                <c:pt idx="16">
                  <c:v>05.15</c:v>
                </c:pt>
                <c:pt idx="24">
                  <c:v>01.16</c:v>
                </c:pt>
                <c:pt idx="32">
                  <c:v>09.16</c:v>
                </c:pt>
                <c:pt idx="40">
                  <c:v>05.17</c:v>
                </c:pt>
                <c:pt idx="48">
                  <c:v>01.18</c:v>
                </c:pt>
                <c:pt idx="56">
                  <c:v>09.18</c:v>
                </c:pt>
                <c:pt idx="64">
                  <c:v>06.19</c:v>
                </c:pt>
              </c:strCache>
            </c:strRef>
          </c:cat>
          <c:val>
            <c:numRef>
              <c:f>'2.1.4'!$E$4:$E$69</c:f>
              <c:numCache>
                <c:formatCode>General</c:formatCode>
                <c:ptCount val="66"/>
                <c:pt idx="0">
                  <c:v>100</c:v>
                </c:pt>
                <c:pt idx="1">
                  <c:v>99.8</c:v>
                </c:pt>
                <c:pt idx="2">
                  <c:v>98.5</c:v>
                </c:pt>
                <c:pt idx="3">
                  <c:v>96.2</c:v>
                </c:pt>
                <c:pt idx="4">
                  <c:v>93.4</c:v>
                </c:pt>
                <c:pt idx="5">
                  <c:v>93.5</c:v>
                </c:pt>
                <c:pt idx="6">
                  <c:v>93.9</c:v>
                </c:pt>
                <c:pt idx="7">
                  <c:v>93.8</c:v>
                </c:pt>
                <c:pt idx="8">
                  <c:v>92</c:v>
                </c:pt>
                <c:pt idx="9">
                  <c:v>90.7</c:v>
                </c:pt>
                <c:pt idx="10">
                  <c:v>90.1</c:v>
                </c:pt>
                <c:pt idx="11">
                  <c:v>88.9</c:v>
                </c:pt>
                <c:pt idx="12">
                  <c:v>87.6</c:v>
                </c:pt>
                <c:pt idx="13">
                  <c:v>85.7</c:v>
                </c:pt>
                <c:pt idx="14">
                  <c:v>80.099999999999994</c:v>
                </c:pt>
                <c:pt idx="15">
                  <c:v>71</c:v>
                </c:pt>
                <c:pt idx="16">
                  <c:v>70.2</c:v>
                </c:pt>
                <c:pt idx="17">
                  <c:v>70.5</c:v>
                </c:pt>
                <c:pt idx="18">
                  <c:v>71.7</c:v>
                </c:pt>
                <c:pt idx="19">
                  <c:v>72.599999999999994</c:v>
                </c:pt>
                <c:pt idx="20">
                  <c:v>72.099999999999994</c:v>
                </c:pt>
                <c:pt idx="21">
                  <c:v>73.5</c:v>
                </c:pt>
                <c:pt idx="22">
                  <c:v>72.8</c:v>
                </c:pt>
                <c:pt idx="23">
                  <c:v>73</c:v>
                </c:pt>
                <c:pt idx="24">
                  <c:v>73.099999999999994</c:v>
                </c:pt>
                <c:pt idx="25">
                  <c:v>74</c:v>
                </c:pt>
                <c:pt idx="26">
                  <c:v>73.8</c:v>
                </c:pt>
                <c:pt idx="27">
                  <c:v>71.3</c:v>
                </c:pt>
                <c:pt idx="28">
                  <c:v>71.3</c:v>
                </c:pt>
                <c:pt idx="29">
                  <c:v>71.7</c:v>
                </c:pt>
                <c:pt idx="30">
                  <c:v>72.3</c:v>
                </c:pt>
                <c:pt idx="31">
                  <c:v>73</c:v>
                </c:pt>
                <c:pt idx="32">
                  <c:v>72.599999999999994</c:v>
                </c:pt>
                <c:pt idx="33">
                  <c:v>71.3</c:v>
                </c:pt>
                <c:pt idx="34">
                  <c:v>70.7</c:v>
                </c:pt>
                <c:pt idx="35">
                  <c:v>70.5</c:v>
                </c:pt>
                <c:pt idx="36">
                  <c:v>70.599999999999994</c:v>
                </c:pt>
                <c:pt idx="37">
                  <c:v>70.8</c:v>
                </c:pt>
                <c:pt idx="38">
                  <c:v>70.400000000000006</c:v>
                </c:pt>
                <c:pt idx="39">
                  <c:v>70.099999999999994</c:v>
                </c:pt>
                <c:pt idx="40">
                  <c:v>69.5</c:v>
                </c:pt>
                <c:pt idx="41">
                  <c:v>69.099999999999994</c:v>
                </c:pt>
                <c:pt idx="42">
                  <c:v>69.7</c:v>
                </c:pt>
                <c:pt idx="43">
                  <c:v>70.2</c:v>
                </c:pt>
                <c:pt idx="44">
                  <c:v>70.5</c:v>
                </c:pt>
                <c:pt idx="45">
                  <c:v>70.3</c:v>
                </c:pt>
                <c:pt idx="46">
                  <c:v>70.7</c:v>
                </c:pt>
                <c:pt idx="47">
                  <c:v>71</c:v>
                </c:pt>
                <c:pt idx="48">
                  <c:v>71.2</c:v>
                </c:pt>
                <c:pt idx="49">
                  <c:v>71.400000000000006</c:v>
                </c:pt>
                <c:pt idx="50">
                  <c:v>71.3</c:v>
                </c:pt>
                <c:pt idx="51">
                  <c:v>70.900000000000006</c:v>
                </c:pt>
                <c:pt idx="52">
                  <c:v>71.099999999999994</c:v>
                </c:pt>
                <c:pt idx="53">
                  <c:v>71.7</c:v>
                </c:pt>
                <c:pt idx="54">
                  <c:v>72.7</c:v>
                </c:pt>
                <c:pt idx="55">
                  <c:v>73.2</c:v>
                </c:pt>
                <c:pt idx="56">
                  <c:v>73.5</c:v>
                </c:pt>
                <c:pt idx="57">
                  <c:v>73.5</c:v>
                </c:pt>
                <c:pt idx="58">
                  <c:v>73.8</c:v>
                </c:pt>
                <c:pt idx="59">
                  <c:v>74.3</c:v>
                </c:pt>
                <c:pt idx="60">
                  <c:v>74.3</c:v>
                </c:pt>
                <c:pt idx="61">
                  <c:v>74.8</c:v>
                </c:pt>
                <c:pt idx="62">
                  <c:v>74.900000000000006</c:v>
                </c:pt>
                <c:pt idx="63">
                  <c:v>74.2</c:v>
                </c:pt>
                <c:pt idx="64">
                  <c:v>74</c:v>
                </c:pt>
                <c:pt idx="65">
                  <c:v>74.8</c:v>
                </c:pt>
              </c:numCache>
            </c:numRef>
          </c:val>
          <c:smooth val="0"/>
          <c:extLst>
            <c:ext xmlns:c16="http://schemas.microsoft.com/office/drawing/2014/chart" uri="{C3380CC4-5D6E-409C-BE32-E72D297353CC}">
              <c16:uniqueId val="{00000003-511E-4963-9654-A35F955BDD15}"/>
            </c:ext>
          </c:extLst>
        </c:ser>
        <c:ser>
          <c:idx val="4"/>
          <c:order val="4"/>
          <c:tx>
            <c:strRef>
              <c:f>'2.1.4'!$F$1</c:f>
              <c:strCache>
                <c:ptCount val="1"/>
                <c:pt idx="0">
                  <c:v>Продукти харчування</c:v>
                </c:pt>
              </c:strCache>
            </c:strRef>
          </c:tx>
          <c:spPr>
            <a:ln w="25400" cmpd="sng">
              <a:solidFill>
                <a:srgbClr val="005591"/>
              </a:solidFill>
              <a:prstDash val="solid"/>
            </a:ln>
          </c:spPr>
          <c:marker>
            <c:symbol val="none"/>
          </c:marker>
          <c:cat>
            <c:strRef>
              <c:f>'2.1.4'!$K$4:$K$69</c:f>
              <c:strCache>
                <c:ptCount val="65"/>
                <c:pt idx="0">
                  <c:v>01.14</c:v>
                </c:pt>
                <c:pt idx="8">
                  <c:v>09.14</c:v>
                </c:pt>
                <c:pt idx="16">
                  <c:v>05.15</c:v>
                </c:pt>
                <c:pt idx="24">
                  <c:v>01.16</c:v>
                </c:pt>
                <c:pt idx="32">
                  <c:v>09.16</c:v>
                </c:pt>
                <c:pt idx="40">
                  <c:v>05.17</c:v>
                </c:pt>
                <c:pt idx="48">
                  <c:v>01.18</c:v>
                </c:pt>
                <c:pt idx="56">
                  <c:v>09.18</c:v>
                </c:pt>
                <c:pt idx="64">
                  <c:v>06.19</c:v>
                </c:pt>
              </c:strCache>
            </c:strRef>
          </c:cat>
          <c:val>
            <c:numRef>
              <c:f>'2.1.4'!$F$4:$F$69</c:f>
              <c:numCache>
                <c:formatCode>General</c:formatCode>
                <c:ptCount val="66"/>
                <c:pt idx="0">
                  <c:v>100</c:v>
                </c:pt>
                <c:pt idx="1">
                  <c:v>100.7</c:v>
                </c:pt>
                <c:pt idx="2">
                  <c:v>100.9</c:v>
                </c:pt>
                <c:pt idx="3">
                  <c:v>101.7</c:v>
                </c:pt>
                <c:pt idx="4">
                  <c:v>101.5</c:v>
                </c:pt>
                <c:pt idx="5">
                  <c:v>101.2</c:v>
                </c:pt>
                <c:pt idx="6">
                  <c:v>100.1</c:v>
                </c:pt>
                <c:pt idx="7">
                  <c:v>99.2</c:v>
                </c:pt>
                <c:pt idx="8">
                  <c:v>99.2</c:v>
                </c:pt>
                <c:pt idx="9">
                  <c:v>99.3</c:v>
                </c:pt>
                <c:pt idx="10">
                  <c:v>98.7</c:v>
                </c:pt>
                <c:pt idx="11">
                  <c:v>99.6</c:v>
                </c:pt>
                <c:pt idx="12">
                  <c:v>101.1</c:v>
                </c:pt>
                <c:pt idx="13">
                  <c:v>101.6</c:v>
                </c:pt>
                <c:pt idx="14">
                  <c:v>105.9</c:v>
                </c:pt>
                <c:pt idx="15">
                  <c:v>97</c:v>
                </c:pt>
                <c:pt idx="16">
                  <c:v>97.8</c:v>
                </c:pt>
                <c:pt idx="17">
                  <c:v>97.4</c:v>
                </c:pt>
                <c:pt idx="18">
                  <c:v>96.5</c:v>
                </c:pt>
                <c:pt idx="19">
                  <c:v>95.6</c:v>
                </c:pt>
                <c:pt idx="20">
                  <c:v>94.5</c:v>
                </c:pt>
                <c:pt idx="21">
                  <c:v>96.9</c:v>
                </c:pt>
                <c:pt idx="22">
                  <c:v>97.4</c:v>
                </c:pt>
                <c:pt idx="23">
                  <c:v>98.3</c:v>
                </c:pt>
                <c:pt idx="24">
                  <c:v>99.5</c:v>
                </c:pt>
                <c:pt idx="25">
                  <c:v>99.1</c:v>
                </c:pt>
                <c:pt idx="26">
                  <c:v>97.5</c:v>
                </c:pt>
                <c:pt idx="27">
                  <c:v>94.2</c:v>
                </c:pt>
                <c:pt idx="28">
                  <c:v>94.3</c:v>
                </c:pt>
                <c:pt idx="29">
                  <c:v>93.9</c:v>
                </c:pt>
                <c:pt idx="30">
                  <c:v>93.2</c:v>
                </c:pt>
                <c:pt idx="31">
                  <c:v>92.6</c:v>
                </c:pt>
                <c:pt idx="32">
                  <c:v>91.3</c:v>
                </c:pt>
                <c:pt idx="33">
                  <c:v>90.4</c:v>
                </c:pt>
                <c:pt idx="34">
                  <c:v>89.7</c:v>
                </c:pt>
                <c:pt idx="35">
                  <c:v>90.2</c:v>
                </c:pt>
                <c:pt idx="36">
                  <c:v>90.9</c:v>
                </c:pt>
                <c:pt idx="37">
                  <c:v>91.3</c:v>
                </c:pt>
                <c:pt idx="38">
                  <c:v>90.7</c:v>
                </c:pt>
                <c:pt idx="39">
                  <c:v>91</c:v>
                </c:pt>
                <c:pt idx="40">
                  <c:v>91.9</c:v>
                </c:pt>
                <c:pt idx="41">
                  <c:v>93.5</c:v>
                </c:pt>
                <c:pt idx="42">
                  <c:v>93.6</c:v>
                </c:pt>
                <c:pt idx="43">
                  <c:v>93.1</c:v>
                </c:pt>
                <c:pt idx="44">
                  <c:v>93.1</c:v>
                </c:pt>
                <c:pt idx="45">
                  <c:v>93</c:v>
                </c:pt>
                <c:pt idx="46">
                  <c:v>93</c:v>
                </c:pt>
                <c:pt idx="47">
                  <c:v>93.4</c:v>
                </c:pt>
                <c:pt idx="48">
                  <c:v>93.9</c:v>
                </c:pt>
                <c:pt idx="49">
                  <c:v>94</c:v>
                </c:pt>
                <c:pt idx="50">
                  <c:v>94</c:v>
                </c:pt>
                <c:pt idx="51">
                  <c:v>94.2</c:v>
                </c:pt>
                <c:pt idx="52">
                  <c:v>93.6</c:v>
                </c:pt>
                <c:pt idx="53">
                  <c:v>93.1</c:v>
                </c:pt>
                <c:pt idx="54">
                  <c:v>92</c:v>
                </c:pt>
                <c:pt idx="55">
                  <c:v>91.4</c:v>
                </c:pt>
                <c:pt idx="56">
                  <c:v>91.2</c:v>
                </c:pt>
                <c:pt idx="57">
                  <c:v>91</c:v>
                </c:pt>
                <c:pt idx="58">
                  <c:v>90.9</c:v>
                </c:pt>
                <c:pt idx="59">
                  <c:v>91.8</c:v>
                </c:pt>
                <c:pt idx="60">
                  <c:v>92.8</c:v>
                </c:pt>
                <c:pt idx="61">
                  <c:v>93.1</c:v>
                </c:pt>
                <c:pt idx="62">
                  <c:v>92.6</c:v>
                </c:pt>
                <c:pt idx="63">
                  <c:v>93</c:v>
                </c:pt>
                <c:pt idx="64">
                  <c:v>93.3</c:v>
                </c:pt>
                <c:pt idx="65">
                  <c:v>92.8</c:v>
                </c:pt>
              </c:numCache>
            </c:numRef>
          </c:val>
          <c:smooth val="0"/>
          <c:extLst>
            <c:ext xmlns:c16="http://schemas.microsoft.com/office/drawing/2014/chart" uri="{C3380CC4-5D6E-409C-BE32-E72D297353CC}">
              <c16:uniqueId val="{00000004-511E-4963-9654-A35F955BDD15}"/>
            </c:ext>
          </c:extLst>
        </c:ser>
        <c:ser>
          <c:idx val="5"/>
          <c:order val="5"/>
          <c:tx>
            <c:strRef>
              <c:f>'2.1.4'!$G$1</c:f>
              <c:strCache>
                <c:ptCount val="1"/>
                <c:pt idx="0">
                  <c:v>Заробітна плата, с/с</c:v>
                </c:pt>
              </c:strCache>
            </c:strRef>
          </c:tx>
          <c:spPr>
            <a:ln w="25400" cmpd="sng">
              <a:solidFill>
                <a:srgbClr val="46AFE6"/>
              </a:solidFill>
              <a:prstDash val="solid"/>
            </a:ln>
          </c:spPr>
          <c:marker>
            <c:symbol val="none"/>
          </c:marker>
          <c:cat>
            <c:strRef>
              <c:f>'2.1.4'!$K$4:$K$69</c:f>
              <c:strCache>
                <c:ptCount val="65"/>
                <c:pt idx="0">
                  <c:v>01.14</c:v>
                </c:pt>
                <c:pt idx="8">
                  <c:v>09.14</c:v>
                </c:pt>
                <c:pt idx="16">
                  <c:v>05.15</c:v>
                </c:pt>
                <c:pt idx="24">
                  <c:v>01.16</c:v>
                </c:pt>
                <c:pt idx="32">
                  <c:v>09.16</c:v>
                </c:pt>
                <c:pt idx="40">
                  <c:v>05.17</c:v>
                </c:pt>
                <c:pt idx="48">
                  <c:v>01.18</c:v>
                </c:pt>
                <c:pt idx="56">
                  <c:v>09.18</c:v>
                </c:pt>
                <c:pt idx="64">
                  <c:v>06.19</c:v>
                </c:pt>
              </c:strCache>
            </c:strRef>
          </c:cat>
          <c:val>
            <c:numRef>
              <c:f>'2.1.4'!$G$4:$G$69</c:f>
              <c:numCache>
                <c:formatCode>General</c:formatCode>
                <c:ptCount val="66"/>
                <c:pt idx="0">
                  <c:v>100</c:v>
                </c:pt>
                <c:pt idx="1">
                  <c:v>100.9</c:v>
                </c:pt>
                <c:pt idx="2">
                  <c:v>101.8</c:v>
                </c:pt>
                <c:pt idx="3">
                  <c:v>102</c:v>
                </c:pt>
                <c:pt idx="4">
                  <c:v>99.3</c:v>
                </c:pt>
                <c:pt idx="5">
                  <c:v>98.2</c:v>
                </c:pt>
                <c:pt idx="6">
                  <c:v>95</c:v>
                </c:pt>
                <c:pt idx="7">
                  <c:v>92.9</c:v>
                </c:pt>
                <c:pt idx="8">
                  <c:v>92.8</c:v>
                </c:pt>
                <c:pt idx="9">
                  <c:v>91.7</c:v>
                </c:pt>
                <c:pt idx="10">
                  <c:v>90.4</c:v>
                </c:pt>
                <c:pt idx="11">
                  <c:v>88.4</c:v>
                </c:pt>
                <c:pt idx="12">
                  <c:v>85.5</c:v>
                </c:pt>
                <c:pt idx="13">
                  <c:v>85.4</c:v>
                </c:pt>
                <c:pt idx="14">
                  <c:v>78.7</c:v>
                </c:pt>
                <c:pt idx="15">
                  <c:v>73.7</c:v>
                </c:pt>
                <c:pt idx="16">
                  <c:v>73.5</c:v>
                </c:pt>
                <c:pt idx="17">
                  <c:v>73.900000000000006</c:v>
                </c:pt>
                <c:pt idx="18">
                  <c:v>75.7</c:v>
                </c:pt>
                <c:pt idx="19">
                  <c:v>75.7</c:v>
                </c:pt>
                <c:pt idx="20">
                  <c:v>76.2</c:v>
                </c:pt>
                <c:pt idx="21">
                  <c:v>81.2</c:v>
                </c:pt>
                <c:pt idx="22">
                  <c:v>79</c:v>
                </c:pt>
                <c:pt idx="23">
                  <c:v>80.599999999999994</c:v>
                </c:pt>
                <c:pt idx="24">
                  <c:v>77.2</c:v>
                </c:pt>
                <c:pt idx="25">
                  <c:v>81.3</c:v>
                </c:pt>
                <c:pt idx="26">
                  <c:v>82.7</c:v>
                </c:pt>
                <c:pt idx="27">
                  <c:v>82</c:v>
                </c:pt>
                <c:pt idx="28">
                  <c:v>83.9</c:v>
                </c:pt>
                <c:pt idx="29">
                  <c:v>85.4</c:v>
                </c:pt>
                <c:pt idx="30">
                  <c:v>85.7</c:v>
                </c:pt>
                <c:pt idx="31">
                  <c:v>86.3</c:v>
                </c:pt>
                <c:pt idx="32">
                  <c:v>87.2</c:v>
                </c:pt>
                <c:pt idx="33">
                  <c:v>85.6</c:v>
                </c:pt>
                <c:pt idx="34">
                  <c:v>85.2</c:v>
                </c:pt>
                <c:pt idx="35">
                  <c:v>89</c:v>
                </c:pt>
                <c:pt idx="36">
                  <c:v>94.7</c:v>
                </c:pt>
                <c:pt idx="37">
                  <c:v>96.4</c:v>
                </c:pt>
                <c:pt idx="38">
                  <c:v>98.3</c:v>
                </c:pt>
                <c:pt idx="39">
                  <c:v>99</c:v>
                </c:pt>
                <c:pt idx="40">
                  <c:v>100.9</c:v>
                </c:pt>
                <c:pt idx="41">
                  <c:v>101.4</c:v>
                </c:pt>
                <c:pt idx="42">
                  <c:v>100.7</c:v>
                </c:pt>
                <c:pt idx="43">
                  <c:v>101.3</c:v>
                </c:pt>
                <c:pt idx="44">
                  <c:v>102.8</c:v>
                </c:pt>
                <c:pt idx="45">
                  <c:v>103.3</c:v>
                </c:pt>
                <c:pt idx="46">
                  <c:v>104.2</c:v>
                </c:pt>
                <c:pt idx="47">
                  <c:v>106.2</c:v>
                </c:pt>
                <c:pt idx="48">
                  <c:v>106.6</c:v>
                </c:pt>
                <c:pt idx="49">
                  <c:v>106.7</c:v>
                </c:pt>
                <c:pt idx="50">
                  <c:v>107.5</c:v>
                </c:pt>
                <c:pt idx="51">
                  <c:v>111</c:v>
                </c:pt>
                <c:pt idx="52">
                  <c:v>114.7</c:v>
                </c:pt>
                <c:pt idx="53">
                  <c:v>114.3</c:v>
                </c:pt>
                <c:pt idx="54">
                  <c:v>115.4</c:v>
                </c:pt>
                <c:pt idx="55">
                  <c:v>117.1</c:v>
                </c:pt>
                <c:pt idx="56">
                  <c:v>116.1</c:v>
                </c:pt>
                <c:pt idx="57">
                  <c:v>118.1</c:v>
                </c:pt>
                <c:pt idx="58">
                  <c:v>116.4</c:v>
                </c:pt>
                <c:pt idx="59">
                  <c:v>116.7</c:v>
                </c:pt>
                <c:pt idx="60">
                  <c:v>116.7</c:v>
                </c:pt>
                <c:pt idx="61">
                  <c:v>117.9</c:v>
                </c:pt>
                <c:pt idx="62">
                  <c:v>120.7</c:v>
                </c:pt>
                <c:pt idx="63">
                  <c:v>123.1</c:v>
                </c:pt>
                <c:pt idx="64">
                  <c:v>122.5</c:v>
                </c:pt>
              </c:numCache>
            </c:numRef>
          </c:val>
          <c:smooth val="0"/>
          <c:extLst>
            <c:ext xmlns:c16="http://schemas.microsoft.com/office/drawing/2014/chart" uri="{C3380CC4-5D6E-409C-BE32-E72D297353CC}">
              <c16:uniqueId val="{00000005-511E-4963-9654-A35F955BDD15}"/>
            </c:ext>
          </c:extLst>
        </c:ser>
        <c:dLbls>
          <c:showLegendKey val="0"/>
          <c:showVal val="0"/>
          <c:showCatName val="0"/>
          <c:showSerName val="0"/>
          <c:showPercent val="0"/>
          <c:showBubbleSize val="0"/>
        </c:dLbls>
        <c:smooth val="0"/>
        <c:axId val="645425336"/>
        <c:axId val="645425728"/>
      </c:lineChart>
      <c:catAx>
        <c:axId val="6454253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425728"/>
        <c:crossesAt val="100"/>
        <c:auto val="1"/>
        <c:lblAlgn val="ctr"/>
        <c:lblOffset val="100"/>
        <c:tickLblSkip val="4"/>
        <c:tickMarkSkip val="12"/>
        <c:noMultiLvlLbl val="0"/>
      </c:catAx>
      <c:valAx>
        <c:axId val="645425728"/>
        <c:scaling>
          <c:orientation val="minMax"/>
          <c:min val="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425336"/>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661670892833311"/>
          <c:w val="0.97916666666666663"/>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b="1"/>
            </a:pPr>
            <a:r>
              <a:rPr lang="uk-UA" b="1"/>
              <a:t>01.201</a:t>
            </a:r>
            <a:r>
              <a:rPr lang="en-US" b="1"/>
              <a:t>8</a:t>
            </a:r>
            <a:r>
              <a:rPr lang="uk-UA" b="1"/>
              <a:t>=100</a:t>
            </a:r>
          </a:p>
        </c:rich>
      </c:tx>
      <c:layout>
        <c:manualLayout>
          <c:xMode val="edge"/>
          <c:yMode val="edge"/>
          <c:x val="0.22106803957197657"/>
          <c:y val="9.5238095238095233E-2"/>
        </c:manualLayout>
      </c:layout>
      <c:overlay val="0"/>
    </c:title>
    <c:autoTitleDeleted val="0"/>
    <c:plotArea>
      <c:layout>
        <c:manualLayout>
          <c:xMode val="edge"/>
          <c:yMode val="edge"/>
          <c:x val="2.0833333333333333E-3"/>
          <c:y val="2.8776978417266189E-2"/>
          <c:w val="0.96250000000000002"/>
          <c:h val="0.93525179856115104"/>
        </c:manualLayout>
      </c:layout>
      <c:lineChart>
        <c:grouping val="standard"/>
        <c:varyColors val="0"/>
        <c:ser>
          <c:idx val="0"/>
          <c:order val="0"/>
          <c:tx>
            <c:strRef>
              <c:f>'2.1.4'!$H$1</c:f>
              <c:strCache>
                <c:ptCount val="1"/>
                <c:pt idx="0">
                  <c:v>Заробітна плата, с/с</c:v>
                </c:pt>
              </c:strCache>
            </c:strRef>
          </c:tx>
          <c:spPr>
            <a:ln w="25400" cmpd="sng">
              <a:solidFill>
                <a:schemeClr val="accent4"/>
              </a:solidFill>
              <a:prstDash val="solid"/>
            </a:ln>
          </c:spPr>
          <c:marker>
            <c:symbol val="none"/>
          </c:marker>
          <c:cat>
            <c:strRef>
              <c:f>'2.1.4'!$K$52:$K$69</c:f>
              <c:strCache>
                <c:ptCount val="17"/>
                <c:pt idx="0">
                  <c:v>01.18</c:v>
                </c:pt>
                <c:pt idx="8">
                  <c:v>09.18</c:v>
                </c:pt>
                <c:pt idx="16">
                  <c:v>06.19</c:v>
                </c:pt>
              </c:strCache>
            </c:strRef>
          </c:cat>
          <c:val>
            <c:numRef>
              <c:f>'2.1.4'!$H$52:$H$69</c:f>
              <c:numCache>
                <c:formatCode>General</c:formatCode>
                <c:ptCount val="18"/>
                <c:pt idx="0">
                  <c:v>100</c:v>
                </c:pt>
                <c:pt idx="1">
                  <c:v>100.1</c:v>
                </c:pt>
                <c:pt idx="2">
                  <c:v>100.9</c:v>
                </c:pt>
                <c:pt idx="3">
                  <c:v>104.1</c:v>
                </c:pt>
                <c:pt idx="4">
                  <c:v>107.7</c:v>
                </c:pt>
                <c:pt idx="5">
                  <c:v>107.3</c:v>
                </c:pt>
                <c:pt idx="6">
                  <c:v>108.3</c:v>
                </c:pt>
                <c:pt idx="7">
                  <c:v>109.9</c:v>
                </c:pt>
                <c:pt idx="8">
                  <c:v>108.9</c:v>
                </c:pt>
                <c:pt idx="9">
                  <c:v>110.9</c:v>
                </c:pt>
                <c:pt idx="10">
                  <c:v>109.2</c:v>
                </c:pt>
                <c:pt idx="11">
                  <c:v>109.6</c:v>
                </c:pt>
                <c:pt idx="12">
                  <c:v>109.5</c:v>
                </c:pt>
                <c:pt idx="13">
                  <c:v>110.7</c:v>
                </c:pt>
                <c:pt idx="14">
                  <c:v>113.2</c:v>
                </c:pt>
                <c:pt idx="15">
                  <c:v>115.6</c:v>
                </c:pt>
                <c:pt idx="16">
                  <c:v>114.9</c:v>
                </c:pt>
              </c:numCache>
            </c:numRef>
          </c:val>
          <c:smooth val="0"/>
          <c:extLst>
            <c:ext xmlns:c16="http://schemas.microsoft.com/office/drawing/2014/chart" uri="{C3380CC4-5D6E-409C-BE32-E72D297353CC}">
              <c16:uniqueId val="{00000000-8DC5-4438-A1E9-DC2CE45AA45A}"/>
            </c:ext>
          </c:extLst>
        </c:ser>
        <c:ser>
          <c:idx val="1"/>
          <c:order val="1"/>
          <c:tx>
            <c:strRef>
              <c:f>'2.1.4'!$I$1</c:f>
              <c:strCache>
                <c:ptCount val="1"/>
                <c:pt idx="0">
                  <c:v>Ринкові послуги</c:v>
                </c:pt>
              </c:strCache>
            </c:strRef>
          </c:tx>
          <c:spPr>
            <a:ln w="25400" cmpd="sng">
              <a:solidFill>
                <a:schemeClr val="accent2"/>
              </a:solidFill>
              <a:prstDash val="solid"/>
            </a:ln>
          </c:spPr>
          <c:marker>
            <c:symbol val="none"/>
          </c:marker>
          <c:cat>
            <c:strRef>
              <c:f>'2.1.4'!$K$52:$K$69</c:f>
              <c:strCache>
                <c:ptCount val="17"/>
                <c:pt idx="0">
                  <c:v>01.18</c:v>
                </c:pt>
                <c:pt idx="8">
                  <c:v>09.18</c:v>
                </c:pt>
                <c:pt idx="16">
                  <c:v>06.19</c:v>
                </c:pt>
              </c:strCache>
            </c:strRef>
          </c:cat>
          <c:val>
            <c:numRef>
              <c:f>'2.1.4'!$I$52:$I$69</c:f>
              <c:numCache>
                <c:formatCode>General</c:formatCode>
                <c:ptCount val="18"/>
                <c:pt idx="0">
                  <c:v>100</c:v>
                </c:pt>
                <c:pt idx="1">
                  <c:v>100.3</c:v>
                </c:pt>
                <c:pt idx="2">
                  <c:v>100.2</c:v>
                </c:pt>
                <c:pt idx="3">
                  <c:v>99.6</c:v>
                </c:pt>
                <c:pt idx="4">
                  <c:v>99.9</c:v>
                </c:pt>
                <c:pt idx="5">
                  <c:v>100.7</c:v>
                </c:pt>
                <c:pt idx="6">
                  <c:v>102.2</c:v>
                </c:pt>
                <c:pt idx="7">
                  <c:v>102.8</c:v>
                </c:pt>
                <c:pt idx="8">
                  <c:v>103.3</c:v>
                </c:pt>
                <c:pt idx="9">
                  <c:v>103.3</c:v>
                </c:pt>
                <c:pt idx="10">
                  <c:v>103.6</c:v>
                </c:pt>
                <c:pt idx="11">
                  <c:v>104.3</c:v>
                </c:pt>
                <c:pt idx="12">
                  <c:v>104.5</c:v>
                </c:pt>
                <c:pt idx="13">
                  <c:v>105.1</c:v>
                </c:pt>
                <c:pt idx="14">
                  <c:v>105.2</c:v>
                </c:pt>
                <c:pt idx="15">
                  <c:v>104.2</c:v>
                </c:pt>
                <c:pt idx="16">
                  <c:v>104</c:v>
                </c:pt>
                <c:pt idx="17">
                  <c:v>105.1</c:v>
                </c:pt>
              </c:numCache>
            </c:numRef>
          </c:val>
          <c:smooth val="0"/>
          <c:extLst>
            <c:ext xmlns:c16="http://schemas.microsoft.com/office/drawing/2014/chart" uri="{C3380CC4-5D6E-409C-BE32-E72D297353CC}">
              <c16:uniqueId val="{00000001-8DC5-4438-A1E9-DC2CE45AA45A}"/>
            </c:ext>
          </c:extLst>
        </c:ser>
        <c:ser>
          <c:idx val="2"/>
          <c:order val="2"/>
          <c:tx>
            <c:strRef>
              <c:f>'2.1.4'!$J$1</c:f>
              <c:strCache>
                <c:ptCount val="1"/>
                <c:pt idx="0">
                  <c:v>Адміністративні ціни</c:v>
                </c:pt>
              </c:strCache>
            </c:strRef>
          </c:tx>
          <c:spPr>
            <a:ln w="25400" cmpd="sng">
              <a:solidFill>
                <a:schemeClr val="bg2"/>
              </a:solidFill>
              <a:prstDash val="solid"/>
            </a:ln>
          </c:spPr>
          <c:marker>
            <c:symbol val="none"/>
          </c:marker>
          <c:cat>
            <c:strRef>
              <c:f>'2.1.4'!$K$52:$K$69</c:f>
              <c:strCache>
                <c:ptCount val="17"/>
                <c:pt idx="0">
                  <c:v>01.18</c:v>
                </c:pt>
                <c:pt idx="8">
                  <c:v>09.18</c:v>
                </c:pt>
                <c:pt idx="16">
                  <c:v>06.19</c:v>
                </c:pt>
              </c:strCache>
            </c:strRef>
          </c:cat>
          <c:val>
            <c:numRef>
              <c:f>'2.1.4'!$J$52:$J$69</c:f>
              <c:numCache>
                <c:formatCode>General</c:formatCode>
                <c:ptCount val="18"/>
                <c:pt idx="0">
                  <c:v>100</c:v>
                </c:pt>
                <c:pt idx="1">
                  <c:v>100.3</c:v>
                </c:pt>
                <c:pt idx="2">
                  <c:v>100.2</c:v>
                </c:pt>
                <c:pt idx="3">
                  <c:v>100.7</c:v>
                </c:pt>
                <c:pt idx="4">
                  <c:v>101.8</c:v>
                </c:pt>
                <c:pt idx="5">
                  <c:v>103</c:v>
                </c:pt>
                <c:pt idx="6">
                  <c:v>105.1</c:v>
                </c:pt>
                <c:pt idx="7">
                  <c:v>106.1</c:v>
                </c:pt>
                <c:pt idx="8">
                  <c:v>105.2</c:v>
                </c:pt>
                <c:pt idx="9">
                  <c:v>105.4</c:v>
                </c:pt>
                <c:pt idx="10">
                  <c:v>107.3</c:v>
                </c:pt>
                <c:pt idx="11">
                  <c:v>107.7</c:v>
                </c:pt>
                <c:pt idx="12">
                  <c:v>108.6</c:v>
                </c:pt>
                <c:pt idx="13">
                  <c:v>109.3</c:v>
                </c:pt>
                <c:pt idx="14">
                  <c:v>109.4</c:v>
                </c:pt>
                <c:pt idx="15">
                  <c:v>109.2</c:v>
                </c:pt>
                <c:pt idx="16">
                  <c:v>109.1</c:v>
                </c:pt>
                <c:pt idx="17">
                  <c:v>110.4</c:v>
                </c:pt>
              </c:numCache>
            </c:numRef>
          </c:val>
          <c:smooth val="0"/>
          <c:extLst>
            <c:ext xmlns:c16="http://schemas.microsoft.com/office/drawing/2014/chart" uri="{C3380CC4-5D6E-409C-BE32-E72D297353CC}">
              <c16:uniqueId val="{00000002-8DC5-4438-A1E9-DC2CE45AA45A}"/>
            </c:ext>
          </c:extLst>
        </c:ser>
        <c:dLbls>
          <c:showLegendKey val="0"/>
          <c:showVal val="0"/>
          <c:showCatName val="0"/>
          <c:showSerName val="0"/>
          <c:showPercent val="0"/>
          <c:showBubbleSize val="0"/>
        </c:dLbls>
        <c:smooth val="0"/>
        <c:axId val="645426512"/>
        <c:axId val="645221624"/>
      </c:lineChart>
      <c:catAx>
        <c:axId val="6454265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645221624"/>
        <c:crossesAt val="100"/>
        <c:auto val="1"/>
        <c:lblAlgn val="ctr"/>
        <c:lblOffset val="100"/>
        <c:tickMarkSkip val="12"/>
        <c:noMultiLvlLbl val="0"/>
      </c:catAx>
      <c:valAx>
        <c:axId val="6452216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645426512"/>
        <c:crosses val="autoZero"/>
        <c:crossBetween val="between"/>
      </c:valAx>
      <c:spPr>
        <a:solidFill>
          <a:schemeClr val="bg1"/>
        </a:solidFill>
        <a:ln w="9525">
          <a:solidFill>
            <a:srgbClr val="505050"/>
          </a:solidFill>
        </a:ln>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60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69148936170212771"/>
        </c:manualLayout>
      </c:layout>
      <c:areaChart>
        <c:grouping val="standard"/>
        <c:varyColors val="0"/>
        <c:ser>
          <c:idx val="4"/>
          <c:order val="1"/>
          <c:tx>
            <c:strRef>
              <c:f>'2.1.6'!$E$1</c:f>
              <c:strCache>
                <c:ptCount val="1"/>
                <c:pt idx="0">
                  <c:v>Ціни на паливо</c:v>
                </c:pt>
              </c:strCache>
            </c:strRef>
          </c:tx>
          <c:spPr>
            <a:solidFill>
              <a:srgbClr val="91C864"/>
            </a:solidFill>
            <a:ln>
              <a:noFill/>
            </a:ln>
            <a:effectLst/>
            <a:extLst>
              <a:ext uri="{91240B29-F687-4F45-9708-019B960494DF}">
                <a14:hiddenLine xmlns:a14="http://schemas.microsoft.com/office/drawing/2010/main">
                  <a:noFill/>
                </a14:hiddenLine>
              </a:ext>
            </a:extLst>
          </c:spPr>
          <c:cat>
            <c:strRef>
              <c:f>'2.1.6'!$G$4:$G$33</c:f>
              <c:strCache>
                <c:ptCount val="30"/>
                <c:pt idx="0">
                  <c:v>01.17</c:v>
                </c:pt>
                <c:pt idx="4">
                  <c:v>05.17</c:v>
                </c:pt>
                <c:pt idx="8">
                  <c:v>09.17</c:v>
                </c:pt>
                <c:pt idx="12">
                  <c:v>01.18</c:v>
                </c:pt>
                <c:pt idx="16">
                  <c:v>05.18</c:v>
                </c:pt>
                <c:pt idx="20">
                  <c:v>09.18</c:v>
                </c:pt>
                <c:pt idx="24">
                  <c:v>01.19</c:v>
                </c:pt>
                <c:pt idx="29">
                  <c:v>06.19</c:v>
                </c:pt>
              </c:strCache>
            </c:strRef>
          </c:cat>
          <c:val>
            <c:numRef>
              <c:f>'2.1.6'!$T$4:$T$33</c:f>
              <c:numCache>
                <c:formatCode>0.0</c:formatCode>
                <c:ptCount val="30"/>
                <c:pt idx="0">
                  <c:v>12.59</c:v>
                </c:pt>
                <c:pt idx="1">
                  <c:v>14.180000000000001</c:v>
                </c:pt>
                <c:pt idx="2">
                  <c:v>15.06</c:v>
                </c:pt>
                <c:pt idx="3">
                  <c:v>12.200000000000001</c:v>
                </c:pt>
                <c:pt idx="4">
                  <c:v>13.49</c:v>
                </c:pt>
                <c:pt idx="5">
                  <c:v>15.57</c:v>
                </c:pt>
                <c:pt idx="6">
                  <c:v>15.930000000000001</c:v>
                </c:pt>
                <c:pt idx="7">
                  <c:v>16.16</c:v>
                </c:pt>
                <c:pt idx="8">
                  <c:v>16.380000000000003</c:v>
                </c:pt>
                <c:pt idx="9">
                  <c:v>14.57</c:v>
                </c:pt>
                <c:pt idx="10">
                  <c:v>13.559999999999999</c:v>
                </c:pt>
                <c:pt idx="11">
                  <c:v>13.670000000000002</c:v>
                </c:pt>
                <c:pt idx="12">
                  <c:v>14.1</c:v>
                </c:pt>
                <c:pt idx="13">
                  <c:v>13.999999999999998</c:v>
                </c:pt>
                <c:pt idx="14">
                  <c:v>13.200000000000001</c:v>
                </c:pt>
                <c:pt idx="15">
                  <c:v>13.09</c:v>
                </c:pt>
                <c:pt idx="16">
                  <c:v>11.690000000000001</c:v>
                </c:pt>
                <c:pt idx="17">
                  <c:v>9.8999999999999986</c:v>
                </c:pt>
                <c:pt idx="18">
                  <c:v>8.9</c:v>
                </c:pt>
                <c:pt idx="19">
                  <c:v>9.0000000000000018</c:v>
                </c:pt>
                <c:pt idx="20">
                  <c:v>8.91</c:v>
                </c:pt>
                <c:pt idx="21">
                  <c:v>9.49</c:v>
                </c:pt>
                <c:pt idx="22">
                  <c:v>9.99</c:v>
                </c:pt>
                <c:pt idx="23">
                  <c:v>9.81</c:v>
                </c:pt>
                <c:pt idx="24">
                  <c:v>9.32</c:v>
                </c:pt>
                <c:pt idx="25">
                  <c:v>9.0500000000000007</c:v>
                </c:pt>
                <c:pt idx="26">
                  <c:v>8.73</c:v>
                </c:pt>
                <c:pt idx="27">
                  <c:v>8.8099999999999987</c:v>
                </c:pt>
                <c:pt idx="28">
                  <c:v>9.6100000000000012</c:v>
                </c:pt>
                <c:pt idx="29">
                  <c:v>8.99</c:v>
                </c:pt>
              </c:numCache>
            </c:numRef>
          </c:val>
          <c:extLst>
            <c:ext xmlns:c16="http://schemas.microsoft.com/office/drawing/2014/chart" uri="{C3380CC4-5D6E-409C-BE32-E72D297353CC}">
              <c16:uniqueId val="{00000000-3923-4E28-B45C-FFCA9F69D739}"/>
            </c:ext>
          </c:extLst>
        </c:ser>
        <c:ser>
          <c:idx val="3"/>
          <c:order val="2"/>
          <c:tx>
            <c:strRef>
              <c:f>'2.1.6'!$D$1</c:f>
              <c:strCache>
                <c:ptCount val="1"/>
                <c:pt idx="0">
                  <c:v>Адміністративно регульовані ціни</c:v>
                </c:pt>
              </c:strCache>
            </c:strRef>
          </c:tx>
          <c:spPr>
            <a:solidFill>
              <a:srgbClr val="7D0532"/>
            </a:solidFill>
            <a:ln>
              <a:noFill/>
            </a:ln>
            <a:effectLst/>
            <a:extLst>
              <a:ext uri="{91240B29-F687-4F45-9708-019B960494DF}">
                <a14:hiddenLine xmlns:a14="http://schemas.microsoft.com/office/drawing/2010/main">
                  <a:noFill/>
                </a14:hiddenLine>
              </a:ext>
            </a:extLst>
          </c:spPr>
          <c:cat>
            <c:strRef>
              <c:f>'2.1.6'!$G$4:$G$33</c:f>
              <c:strCache>
                <c:ptCount val="30"/>
                <c:pt idx="0">
                  <c:v>01.17</c:v>
                </c:pt>
                <c:pt idx="4">
                  <c:v>05.17</c:v>
                </c:pt>
                <c:pt idx="8">
                  <c:v>09.17</c:v>
                </c:pt>
                <c:pt idx="12">
                  <c:v>01.18</c:v>
                </c:pt>
                <c:pt idx="16">
                  <c:v>05.18</c:v>
                </c:pt>
                <c:pt idx="20">
                  <c:v>09.18</c:v>
                </c:pt>
                <c:pt idx="24">
                  <c:v>01.19</c:v>
                </c:pt>
                <c:pt idx="29">
                  <c:v>06.19</c:v>
                </c:pt>
              </c:strCache>
            </c:strRef>
          </c:cat>
          <c:val>
            <c:numRef>
              <c:f>'2.1.6'!$S$4:$S$33</c:f>
              <c:numCache>
                <c:formatCode>0.0</c:formatCode>
                <c:ptCount val="30"/>
                <c:pt idx="0">
                  <c:v>11.39</c:v>
                </c:pt>
                <c:pt idx="1">
                  <c:v>12.780000000000001</c:v>
                </c:pt>
                <c:pt idx="2">
                  <c:v>13.73</c:v>
                </c:pt>
                <c:pt idx="3">
                  <c:v>11.14</c:v>
                </c:pt>
                <c:pt idx="4">
                  <c:v>12.71</c:v>
                </c:pt>
                <c:pt idx="5">
                  <c:v>14.950000000000001</c:v>
                </c:pt>
                <c:pt idx="6">
                  <c:v>15.400000000000002</c:v>
                </c:pt>
                <c:pt idx="7">
                  <c:v>15.61</c:v>
                </c:pt>
                <c:pt idx="8">
                  <c:v>15.740000000000002</c:v>
                </c:pt>
                <c:pt idx="9">
                  <c:v>13.77</c:v>
                </c:pt>
                <c:pt idx="10">
                  <c:v>12.69</c:v>
                </c:pt>
                <c:pt idx="11">
                  <c:v>12.71</c:v>
                </c:pt>
                <c:pt idx="12">
                  <c:v>13.17</c:v>
                </c:pt>
                <c:pt idx="13">
                  <c:v>13.049999999999999</c:v>
                </c:pt>
                <c:pt idx="14">
                  <c:v>12.39</c:v>
                </c:pt>
                <c:pt idx="15">
                  <c:v>12.38</c:v>
                </c:pt>
                <c:pt idx="16">
                  <c:v>10.96</c:v>
                </c:pt>
                <c:pt idx="17">
                  <c:v>9.0399999999999991</c:v>
                </c:pt>
                <c:pt idx="18">
                  <c:v>8.0300000000000011</c:v>
                </c:pt>
                <c:pt idx="19">
                  <c:v>8.1000000000000014</c:v>
                </c:pt>
                <c:pt idx="20">
                  <c:v>7.8800000000000008</c:v>
                </c:pt>
                <c:pt idx="21">
                  <c:v>8.33</c:v>
                </c:pt>
                <c:pt idx="22">
                  <c:v>9.08</c:v>
                </c:pt>
                <c:pt idx="23">
                  <c:v>9.42</c:v>
                </c:pt>
                <c:pt idx="24">
                  <c:v>9.32</c:v>
                </c:pt>
                <c:pt idx="25">
                  <c:v>9.0500000000000007</c:v>
                </c:pt>
                <c:pt idx="26">
                  <c:v>8.73</c:v>
                </c:pt>
                <c:pt idx="27">
                  <c:v>8.8099999999999987</c:v>
                </c:pt>
                <c:pt idx="28">
                  <c:v>9.48</c:v>
                </c:pt>
                <c:pt idx="29">
                  <c:v>8.89</c:v>
                </c:pt>
              </c:numCache>
            </c:numRef>
          </c:val>
          <c:extLst>
            <c:ext xmlns:c16="http://schemas.microsoft.com/office/drawing/2014/chart" uri="{C3380CC4-5D6E-409C-BE32-E72D297353CC}">
              <c16:uniqueId val="{00000001-3923-4E28-B45C-FFCA9F69D739}"/>
            </c:ext>
          </c:extLst>
        </c:ser>
        <c:ser>
          <c:idx val="2"/>
          <c:order val="3"/>
          <c:tx>
            <c:strRef>
              <c:f>'2.1.6'!$C$1</c:f>
              <c:strCache>
                <c:ptCount val="1"/>
                <c:pt idx="0">
                  <c:v>Ціни на сирі продукти</c:v>
                </c:pt>
              </c:strCache>
            </c:strRef>
          </c:tx>
          <c:spPr>
            <a:solidFill>
              <a:srgbClr val="DC4B64"/>
            </a:solidFill>
            <a:ln>
              <a:noFill/>
            </a:ln>
            <a:effectLst/>
            <a:extLst>
              <a:ext uri="{91240B29-F687-4F45-9708-019B960494DF}">
                <a14:hiddenLine xmlns:a14="http://schemas.microsoft.com/office/drawing/2010/main">
                  <a:noFill/>
                </a14:hiddenLine>
              </a:ext>
            </a:extLst>
          </c:spPr>
          <c:cat>
            <c:strRef>
              <c:f>'2.1.6'!$G$4:$G$33</c:f>
              <c:strCache>
                <c:ptCount val="30"/>
                <c:pt idx="0">
                  <c:v>01.17</c:v>
                </c:pt>
                <c:pt idx="4">
                  <c:v>05.17</c:v>
                </c:pt>
                <c:pt idx="8">
                  <c:v>09.17</c:v>
                </c:pt>
                <c:pt idx="12">
                  <c:v>01.18</c:v>
                </c:pt>
                <c:pt idx="16">
                  <c:v>05.18</c:v>
                </c:pt>
                <c:pt idx="20">
                  <c:v>09.18</c:v>
                </c:pt>
                <c:pt idx="24">
                  <c:v>01.19</c:v>
                </c:pt>
                <c:pt idx="29">
                  <c:v>06.19</c:v>
                </c:pt>
              </c:strCache>
            </c:strRef>
          </c:cat>
          <c:val>
            <c:numRef>
              <c:f>'2.1.6'!$R$4:$R$33</c:f>
              <c:numCache>
                <c:formatCode>0.0</c:formatCode>
                <c:ptCount val="30"/>
                <c:pt idx="0">
                  <c:v>3.8400000000000003</c:v>
                </c:pt>
                <c:pt idx="1">
                  <c:v>4.7700000000000005</c:v>
                </c:pt>
                <c:pt idx="2">
                  <c:v>5.21</c:v>
                </c:pt>
                <c:pt idx="3">
                  <c:v>5.22</c:v>
                </c:pt>
                <c:pt idx="4">
                  <c:v>6.21</c:v>
                </c:pt>
                <c:pt idx="5">
                  <c:v>9.120000000000001</c:v>
                </c:pt>
                <c:pt idx="6">
                  <c:v>9.7800000000000011</c:v>
                </c:pt>
                <c:pt idx="7">
                  <c:v>10.01</c:v>
                </c:pt>
                <c:pt idx="8">
                  <c:v>9.620000000000001</c:v>
                </c:pt>
                <c:pt idx="9">
                  <c:v>9.08</c:v>
                </c:pt>
                <c:pt idx="10">
                  <c:v>8.93</c:v>
                </c:pt>
                <c:pt idx="11">
                  <c:v>9.15</c:v>
                </c:pt>
                <c:pt idx="12">
                  <c:v>9.84</c:v>
                </c:pt>
                <c:pt idx="13">
                  <c:v>9.7199999999999989</c:v>
                </c:pt>
                <c:pt idx="14">
                  <c:v>9.58</c:v>
                </c:pt>
                <c:pt idx="15">
                  <c:v>9.5300000000000011</c:v>
                </c:pt>
                <c:pt idx="16">
                  <c:v>8.120000000000001</c:v>
                </c:pt>
                <c:pt idx="17">
                  <c:v>6.33</c:v>
                </c:pt>
                <c:pt idx="18">
                  <c:v>5.33</c:v>
                </c:pt>
                <c:pt idx="19">
                  <c:v>5.4</c:v>
                </c:pt>
                <c:pt idx="20">
                  <c:v>5.32</c:v>
                </c:pt>
                <c:pt idx="21">
                  <c:v>5.53</c:v>
                </c:pt>
                <c:pt idx="22">
                  <c:v>5.63</c:v>
                </c:pt>
                <c:pt idx="23">
                  <c:v>5.6899999999999995</c:v>
                </c:pt>
                <c:pt idx="24">
                  <c:v>5.43</c:v>
                </c:pt>
                <c:pt idx="25">
                  <c:v>5.21</c:v>
                </c:pt>
                <c:pt idx="26">
                  <c:v>4.8899999999999997</c:v>
                </c:pt>
                <c:pt idx="27">
                  <c:v>5.0299999999999994</c:v>
                </c:pt>
                <c:pt idx="28">
                  <c:v>5.88</c:v>
                </c:pt>
                <c:pt idx="29">
                  <c:v>5.51</c:v>
                </c:pt>
              </c:numCache>
            </c:numRef>
          </c:val>
          <c:extLst>
            <c:ext xmlns:c16="http://schemas.microsoft.com/office/drawing/2014/chart" uri="{C3380CC4-5D6E-409C-BE32-E72D297353CC}">
              <c16:uniqueId val="{00000002-3923-4E28-B45C-FFCA9F69D739}"/>
            </c:ext>
          </c:extLst>
        </c:ser>
        <c:ser>
          <c:idx val="1"/>
          <c:order val="4"/>
          <c:tx>
            <c:strRef>
              <c:f>'2.1.6'!$B$1</c:f>
              <c:strCache>
                <c:ptCount val="1"/>
                <c:pt idx="0">
                  <c:v>Базовий ІСЦ</c:v>
                </c:pt>
              </c:strCache>
            </c:strRef>
          </c:tx>
          <c:spPr>
            <a:solidFill>
              <a:srgbClr val="005591"/>
            </a:solidFill>
            <a:ln>
              <a:noFill/>
            </a:ln>
            <a:effectLst/>
            <a:extLst>
              <a:ext uri="{91240B29-F687-4F45-9708-019B960494DF}">
                <a14:hiddenLine xmlns:a14="http://schemas.microsoft.com/office/drawing/2010/main">
                  <a:noFill/>
                </a14:hiddenLine>
              </a:ext>
            </a:extLst>
          </c:spPr>
          <c:cat>
            <c:strRef>
              <c:f>'2.1.6'!$G$4:$G$33</c:f>
              <c:strCache>
                <c:ptCount val="30"/>
                <c:pt idx="0">
                  <c:v>01.17</c:v>
                </c:pt>
                <c:pt idx="4">
                  <c:v>05.17</c:v>
                </c:pt>
                <c:pt idx="8">
                  <c:v>09.17</c:v>
                </c:pt>
                <c:pt idx="12">
                  <c:v>01.18</c:v>
                </c:pt>
                <c:pt idx="16">
                  <c:v>05.18</c:v>
                </c:pt>
                <c:pt idx="20">
                  <c:v>09.18</c:v>
                </c:pt>
                <c:pt idx="24">
                  <c:v>01.19</c:v>
                </c:pt>
                <c:pt idx="29">
                  <c:v>06.19</c:v>
                </c:pt>
              </c:strCache>
            </c:strRef>
          </c:cat>
          <c:val>
            <c:numRef>
              <c:f>'2.1.6'!$Q$4:$Q$33</c:f>
              <c:numCache>
                <c:formatCode>0.0</c:formatCode>
                <c:ptCount val="30"/>
                <c:pt idx="0">
                  <c:v>3.62</c:v>
                </c:pt>
                <c:pt idx="1">
                  <c:v>3.89</c:v>
                </c:pt>
                <c:pt idx="2">
                  <c:v>3.8</c:v>
                </c:pt>
                <c:pt idx="3">
                  <c:v>3.65</c:v>
                </c:pt>
                <c:pt idx="4">
                  <c:v>3.76</c:v>
                </c:pt>
                <c:pt idx="5">
                  <c:v>4.24</c:v>
                </c:pt>
                <c:pt idx="6">
                  <c:v>4.53</c:v>
                </c:pt>
                <c:pt idx="7">
                  <c:v>4.8899999999999997</c:v>
                </c:pt>
                <c:pt idx="8">
                  <c:v>4.54</c:v>
                </c:pt>
                <c:pt idx="9">
                  <c:v>4.6100000000000003</c:v>
                </c:pt>
                <c:pt idx="10">
                  <c:v>4.8099999999999996</c:v>
                </c:pt>
                <c:pt idx="11">
                  <c:v>5.17</c:v>
                </c:pt>
                <c:pt idx="12">
                  <c:v>5.32</c:v>
                </c:pt>
                <c:pt idx="13">
                  <c:v>5.31</c:v>
                </c:pt>
                <c:pt idx="14">
                  <c:v>5.09</c:v>
                </c:pt>
                <c:pt idx="15">
                  <c:v>5.16</c:v>
                </c:pt>
                <c:pt idx="16">
                  <c:v>5.24</c:v>
                </c:pt>
                <c:pt idx="17">
                  <c:v>4.91</c:v>
                </c:pt>
                <c:pt idx="18">
                  <c:v>4.5999999999999996</c:v>
                </c:pt>
                <c:pt idx="19">
                  <c:v>4.54</c:v>
                </c:pt>
                <c:pt idx="20">
                  <c:v>4.63</c:v>
                </c:pt>
                <c:pt idx="21">
                  <c:v>4.74</c:v>
                </c:pt>
                <c:pt idx="22">
                  <c:v>4.7699999999999996</c:v>
                </c:pt>
                <c:pt idx="23">
                  <c:v>4.8</c:v>
                </c:pt>
                <c:pt idx="24">
                  <c:v>4.47</c:v>
                </c:pt>
                <c:pt idx="25">
                  <c:v>4.21</c:v>
                </c:pt>
                <c:pt idx="26">
                  <c:v>4.13</c:v>
                </c:pt>
                <c:pt idx="27">
                  <c:v>4.01</c:v>
                </c:pt>
                <c:pt idx="28">
                  <c:v>3.9</c:v>
                </c:pt>
                <c:pt idx="29">
                  <c:v>3.77</c:v>
                </c:pt>
              </c:numCache>
            </c:numRef>
          </c:val>
          <c:extLst>
            <c:ext xmlns:c16="http://schemas.microsoft.com/office/drawing/2014/chart" uri="{C3380CC4-5D6E-409C-BE32-E72D297353CC}">
              <c16:uniqueId val="{00000003-3923-4E28-B45C-FFCA9F69D739}"/>
            </c:ext>
          </c:extLst>
        </c:ser>
        <c:ser>
          <c:idx val="8"/>
          <c:order val="5"/>
          <c:tx>
            <c:strRef>
              <c:f>'2.1.6'!$X$1</c:f>
              <c:strCache>
                <c:ptCount val="1"/>
                <c:pt idx="0">
                  <c:v>Ціни на паливо</c:v>
                </c:pt>
              </c:strCache>
            </c:strRef>
          </c:tx>
          <c:spPr>
            <a:solidFill>
              <a:schemeClr val="bg2"/>
            </a:solidFill>
            <a:ln>
              <a:noFill/>
            </a:ln>
            <a:effectLst/>
            <a:extLst>
              <a:ext uri="{91240B29-F687-4F45-9708-019B960494DF}">
                <a14:hiddenLine xmlns:a14="http://schemas.microsoft.com/office/drawing/2010/main">
                  <a:noFill/>
                </a14:hiddenLine>
              </a:ext>
            </a:extLst>
          </c:spPr>
          <c:cat>
            <c:strRef>
              <c:f>'2.1.6'!$G$4:$G$33</c:f>
              <c:strCache>
                <c:ptCount val="30"/>
                <c:pt idx="0">
                  <c:v>01.17</c:v>
                </c:pt>
                <c:pt idx="4">
                  <c:v>05.17</c:v>
                </c:pt>
                <c:pt idx="8">
                  <c:v>09.17</c:v>
                </c:pt>
                <c:pt idx="12">
                  <c:v>01.18</c:v>
                </c:pt>
                <c:pt idx="16">
                  <c:v>05.18</c:v>
                </c:pt>
                <c:pt idx="20">
                  <c:v>09.18</c:v>
                </c:pt>
                <c:pt idx="24">
                  <c:v>01.19</c:v>
                </c:pt>
                <c:pt idx="29">
                  <c:v>06.19</c:v>
                </c:pt>
              </c:strCache>
            </c:strRef>
          </c:cat>
          <c:val>
            <c:numRef>
              <c:f>'2.1.6'!$X$4:$X$33</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-0.08</c:v>
                </c:pt>
                <c:pt idx="25">
                  <c:v>-0.25</c:v>
                </c:pt>
                <c:pt idx="26">
                  <c:v>-0.14000000000000001</c:v>
                </c:pt>
                <c:pt idx="27">
                  <c:v>-0.01</c:v>
                </c:pt>
                <c:pt idx="28">
                  <c:v>0</c:v>
                </c:pt>
                <c:pt idx="29">
                  <c:v>0</c:v>
                </c:pt>
              </c:numCache>
            </c:numRef>
          </c:val>
          <c:extLst>
            <c:ext xmlns:c16="http://schemas.microsoft.com/office/drawing/2014/chart" uri="{C3380CC4-5D6E-409C-BE32-E72D297353CC}">
              <c16:uniqueId val="{00000004-3923-4E28-B45C-FFCA9F69D739}"/>
            </c:ext>
          </c:extLst>
        </c:ser>
        <c:ser>
          <c:idx val="7"/>
          <c:order val="6"/>
          <c:tx>
            <c:strRef>
              <c:f>'2.1.6'!$W$1</c:f>
              <c:strCache>
                <c:ptCount val="1"/>
                <c:pt idx="0">
                  <c:v>Адміністративно регульвані ціни</c:v>
                </c:pt>
              </c:strCache>
            </c:strRef>
          </c:tx>
          <c:spPr>
            <a:solidFill>
              <a:schemeClr val="accent1"/>
            </a:solidFill>
            <a:ln>
              <a:noFill/>
            </a:ln>
            <a:effectLst/>
            <a:extLst>
              <a:ext uri="{91240B29-F687-4F45-9708-019B960494DF}">
                <a14:hiddenLine xmlns:a14="http://schemas.microsoft.com/office/drawing/2010/main">
                  <a:noFill/>
                </a14:hiddenLine>
              </a:ext>
            </a:extLst>
          </c:spPr>
          <c:cat>
            <c:strRef>
              <c:f>'2.1.6'!$G$4:$G$33</c:f>
              <c:strCache>
                <c:ptCount val="30"/>
                <c:pt idx="0">
                  <c:v>01.17</c:v>
                </c:pt>
                <c:pt idx="4">
                  <c:v>05.17</c:v>
                </c:pt>
                <c:pt idx="8">
                  <c:v>09.17</c:v>
                </c:pt>
                <c:pt idx="12">
                  <c:v>01.18</c:v>
                </c:pt>
                <c:pt idx="16">
                  <c:v>05.18</c:v>
                </c:pt>
                <c:pt idx="20">
                  <c:v>09.18</c:v>
                </c:pt>
                <c:pt idx="24">
                  <c:v>01.19</c:v>
                </c:pt>
                <c:pt idx="29">
                  <c:v>06.19</c:v>
                </c:pt>
              </c:strCache>
            </c:strRef>
          </c:cat>
          <c:val>
            <c:numRef>
              <c:f>'2.1.6'!$W$4:$W$33</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923-4E28-B45C-FFCA9F69D739}"/>
            </c:ext>
          </c:extLst>
        </c:ser>
        <c:ser>
          <c:idx val="6"/>
          <c:order val="7"/>
          <c:tx>
            <c:strRef>
              <c:f>'2.1.6'!$V$1</c:f>
              <c:strCache>
                <c:ptCount val="1"/>
                <c:pt idx="0">
                  <c:v>Ціни на сирі продукти</c:v>
                </c:pt>
              </c:strCache>
            </c:strRef>
          </c:tx>
          <c:spPr>
            <a:solidFill>
              <a:schemeClr val="accent2"/>
            </a:solidFill>
            <a:ln>
              <a:noFill/>
            </a:ln>
            <a:effectLst/>
            <a:extLst>
              <a:ext uri="{91240B29-F687-4F45-9708-019B960494DF}">
                <a14:hiddenLine xmlns:a14="http://schemas.microsoft.com/office/drawing/2010/main">
                  <a:noFill/>
                </a14:hiddenLine>
              </a:ext>
            </a:extLst>
          </c:spPr>
          <c:cat>
            <c:strRef>
              <c:f>'2.1.6'!$G$4:$G$33</c:f>
              <c:strCache>
                <c:ptCount val="30"/>
                <c:pt idx="0">
                  <c:v>01.17</c:v>
                </c:pt>
                <c:pt idx="4">
                  <c:v>05.17</c:v>
                </c:pt>
                <c:pt idx="8">
                  <c:v>09.17</c:v>
                </c:pt>
                <c:pt idx="12">
                  <c:v>01.18</c:v>
                </c:pt>
                <c:pt idx="16">
                  <c:v>05.18</c:v>
                </c:pt>
                <c:pt idx="20">
                  <c:v>09.18</c:v>
                </c:pt>
                <c:pt idx="24">
                  <c:v>01.19</c:v>
                </c:pt>
                <c:pt idx="29">
                  <c:v>06.19</c:v>
                </c:pt>
              </c:strCache>
            </c:strRef>
          </c:cat>
          <c:val>
            <c:numRef>
              <c:f>'2.1.6'!$V$4:$V$33</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923-4E28-B45C-FFCA9F69D739}"/>
            </c:ext>
          </c:extLst>
        </c:ser>
        <c:ser>
          <c:idx val="5"/>
          <c:order val="8"/>
          <c:tx>
            <c:strRef>
              <c:f>'2.1.6'!$U$1</c:f>
              <c:strCache>
                <c:ptCount val="1"/>
                <c:pt idx="0">
                  <c:v>Базовий ІСЦ</c:v>
                </c:pt>
              </c:strCache>
            </c:strRef>
          </c:tx>
          <c:spPr>
            <a:solidFill>
              <a:schemeClr val="accent3"/>
            </a:solidFill>
            <a:ln>
              <a:noFill/>
            </a:ln>
            <a:effectLst/>
            <a:extLst>
              <a:ext uri="{91240B29-F687-4F45-9708-019B960494DF}">
                <a14:hiddenLine xmlns:a14="http://schemas.microsoft.com/office/drawing/2010/main">
                  <a:noFill/>
                </a14:hiddenLine>
              </a:ext>
            </a:extLst>
          </c:spPr>
          <c:cat>
            <c:strRef>
              <c:f>'2.1.6'!$G$4:$G$33</c:f>
              <c:strCache>
                <c:ptCount val="30"/>
                <c:pt idx="0">
                  <c:v>01.17</c:v>
                </c:pt>
                <c:pt idx="4">
                  <c:v>05.17</c:v>
                </c:pt>
                <c:pt idx="8">
                  <c:v>09.17</c:v>
                </c:pt>
                <c:pt idx="12">
                  <c:v>01.18</c:v>
                </c:pt>
                <c:pt idx="16">
                  <c:v>05.18</c:v>
                </c:pt>
                <c:pt idx="20">
                  <c:v>09.18</c:v>
                </c:pt>
                <c:pt idx="24">
                  <c:v>01.19</c:v>
                </c:pt>
                <c:pt idx="29">
                  <c:v>06.19</c:v>
                </c:pt>
              </c:strCache>
            </c:strRef>
          </c:cat>
          <c:val>
            <c:numRef>
              <c:f>'2.1.6'!$U$4:$U$33</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7-3923-4E28-B45C-FFCA9F69D739}"/>
            </c:ext>
          </c:extLst>
        </c:ser>
        <c:dLbls>
          <c:showLegendKey val="0"/>
          <c:showVal val="0"/>
          <c:showCatName val="0"/>
          <c:showSerName val="0"/>
          <c:showPercent val="0"/>
          <c:showBubbleSize val="0"/>
        </c:dLbls>
        <c:axId val="645221232"/>
        <c:axId val="229860528"/>
      </c:areaChart>
      <c:lineChart>
        <c:grouping val="standard"/>
        <c:varyColors val="0"/>
        <c:ser>
          <c:idx val="0"/>
          <c:order val="0"/>
          <c:tx>
            <c:strRef>
              <c:f>'2.1.6'!$F$1</c:f>
              <c:strCache>
                <c:ptCount val="1"/>
                <c:pt idx="0">
                  <c:v>ІСЦ, % р/р</c:v>
                </c:pt>
              </c:strCache>
            </c:strRef>
          </c:tx>
          <c:spPr>
            <a:ln w="25400" cmpd="sng">
              <a:solidFill>
                <a:srgbClr val="057D46"/>
              </a:solidFill>
              <a:prstDash val="solid"/>
            </a:ln>
            <a:effectLst/>
          </c:spPr>
          <c:marker>
            <c:symbol val="none"/>
          </c:marker>
          <c:cat>
            <c:strRef>
              <c:f>'2.1.6'!$G$4:$G$33</c:f>
              <c:strCache>
                <c:ptCount val="30"/>
                <c:pt idx="0">
                  <c:v>01.17</c:v>
                </c:pt>
                <c:pt idx="4">
                  <c:v>05.17</c:v>
                </c:pt>
                <c:pt idx="8">
                  <c:v>09.17</c:v>
                </c:pt>
                <c:pt idx="12">
                  <c:v>01.18</c:v>
                </c:pt>
                <c:pt idx="16">
                  <c:v>05.18</c:v>
                </c:pt>
                <c:pt idx="20">
                  <c:v>09.18</c:v>
                </c:pt>
                <c:pt idx="24">
                  <c:v>01.19</c:v>
                </c:pt>
                <c:pt idx="29">
                  <c:v>06.19</c:v>
                </c:pt>
              </c:strCache>
            </c:strRef>
          </c:cat>
          <c:val>
            <c:numRef>
              <c:f>'2.1.6'!$F$4:$F$33</c:f>
              <c:numCache>
                <c:formatCode>0.0</c:formatCode>
                <c:ptCount val="30"/>
                <c:pt idx="0">
                  <c:v>12.6</c:v>
                </c:pt>
                <c:pt idx="1">
                  <c:v>14.2</c:v>
                </c:pt>
                <c:pt idx="2">
                  <c:v>15.1</c:v>
                </c:pt>
                <c:pt idx="3">
                  <c:v>12.2</c:v>
                </c:pt>
                <c:pt idx="4">
                  <c:v>13.5</c:v>
                </c:pt>
                <c:pt idx="5">
                  <c:v>15.6</c:v>
                </c:pt>
                <c:pt idx="6">
                  <c:v>15.9</c:v>
                </c:pt>
                <c:pt idx="7">
                  <c:v>16.2</c:v>
                </c:pt>
                <c:pt idx="8">
                  <c:v>16.399999999999999</c:v>
                </c:pt>
                <c:pt idx="9">
                  <c:v>14.6</c:v>
                </c:pt>
                <c:pt idx="10">
                  <c:v>13.6</c:v>
                </c:pt>
                <c:pt idx="11">
                  <c:v>13.7</c:v>
                </c:pt>
                <c:pt idx="12">
                  <c:v>14.1</c:v>
                </c:pt>
                <c:pt idx="13">
                  <c:v>14</c:v>
                </c:pt>
                <c:pt idx="14">
                  <c:v>13.2</c:v>
                </c:pt>
                <c:pt idx="15">
                  <c:v>13.1</c:v>
                </c:pt>
                <c:pt idx="16">
                  <c:v>11.7</c:v>
                </c:pt>
                <c:pt idx="17">
                  <c:v>9.9</c:v>
                </c:pt>
                <c:pt idx="18">
                  <c:v>8.9</c:v>
                </c:pt>
                <c:pt idx="19">
                  <c:v>9</c:v>
                </c:pt>
                <c:pt idx="20">
                  <c:v>8.9</c:v>
                </c:pt>
                <c:pt idx="21">
                  <c:v>9.5</c:v>
                </c:pt>
                <c:pt idx="22">
                  <c:v>10</c:v>
                </c:pt>
                <c:pt idx="23" formatCode="General">
                  <c:v>9.8000000000000007</c:v>
                </c:pt>
                <c:pt idx="24" formatCode="General">
                  <c:v>9.1999999999999993</c:v>
                </c:pt>
                <c:pt idx="25">
                  <c:v>8.8000000000000007</c:v>
                </c:pt>
                <c:pt idx="26">
                  <c:v>8.6</c:v>
                </c:pt>
                <c:pt idx="27">
                  <c:v>8.8000000000000007</c:v>
                </c:pt>
                <c:pt idx="28">
                  <c:v>9.6</c:v>
                </c:pt>
                <c:pt idx="29">
                  <c:v>9</c:v>
                </c:pt>
              </c:numCache>
            </c:numRef>
          </c:val>
          <c:smooth val="0"/>
          <c:extLst>
            <c:ext xmlns:c16="http://schemas.microsoft.com/office/drawing/2014/chart" uri="{C3380CC4-5D6E-409C-BE32-E72D297353CC}">
              <c16:uniqueId val="{00000008-3923-4E28-B45C-FFCA9F69D739}"/>
            </c:ext>
          </c:extLst>
        </c:ser>
        <c:dLbls>
          <c:showLegendKey val="0"/>
          <c:showVal val="0"/>
          <c:showCatName val="0"/>
          <c:showSerName val="0"/>
          <c:showPercent val="0"/>
          <c:showBubbleSize val="0"/>
        </c:dLbls>
        <c:marker val="1"/>
        <c:smooth val="0"/>
        <c:axId val="645221232"/>
        <c:axId val="229860528"/>
      </c:lineChart>
      <c:catAx>
        <c:axId val="645221232"/>
        <c:scaling>
          <c:orientation val="minMax"/>
        </c:scaling>
        <c:delete val="0"/>
        <c:axPos val="b"/>
        <c:majorGridlines>
          <c:spPr>
            <a:ln w="3175">
              <a:solidFill>
                <a:srgbClr val="8C969B">
                  <a:alpha val="50000"/>
                </a:srgbClr>
              </a:solidFill>
            </a:ln>
          </c:spPr>
        </c:majorGridlines>
        <c:numFmt formatCode="yy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860528"/>
        <c:crosses val="autoZero"/>
        <c:auto val="0"/>
        <c:lblAlgn val="ctr"/>
        <c:lblOffset val="100"/>
        <c:tickLblSkip val="1"/>
        <c:tickMarkSkip val="12"/>
        <c:noMultiLvlLbl val="1"/>
      </c:catAx>
      <c:valAx>
        <c:axId val="229860528"/>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221232"/>
        <c:crosses val="autoZero"/>
        <c:crossBetween val="between"/>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egendEntry>
        <c:idx val="5"/>
        <c:delete val="1"/>
      </c:legendEntry>
      <c:legendEntry>
        <c:idx val="6"/>
        <c:delete val="1"/>
      </c:legendEntry>
      <c:legendEntry>
        <c:idx val="7"/>
        <c:delete val="1"/>
      </c:legendEntry>
      <c:layout>
        <c:manualLayout>
          <c:xMode val="edge"/>
          <c:yMode val="edge"/>
          <c:x val="2.5000000000000001E-2"/>
          <c:y val="0.72872340425531912"/>
          <c:w val="0.95833333333333337"/>
          <c:h val="0.271276595744680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5411745406824146E-2"/>
          <c:y val="4.1591616928319516E-2"/>
          <c:w val="0.83136614173228351"/>
          <c:h val="0.52859652726185724"/>
        </c:manualLayout>
      </c:layout>
      <c:lineChart>
        <c:grouping val="standard"/>
        <c:varyColors val="0"/>
        <c:ser>
          <c:idx val="3"/>
          <c:order val="0"/>
          <c:tx>
            <c:strRef>
              <c:f>'2.1.7'!$E$1</c:f>
              <c:strCache>
                <c:ptCount val="1"/>
                <c:pt idx="0">
                  <c:v>Ціни на продукти з високим ступенем оброблення</c:v>
                </c:pt>
              </c:strCache>
            </c:strRef>
          </c:tx>
          <c:spPr>
            <a:ln w="25400" cmpd="sng">
              <a:solidFill>
                <a:srgbClr val="057D46"/>
              </a:solidFill>
              <a:prstDash val="solid"/>
            </a:ln>
          </c:spPr>
          <c:marker>
            <c:symbol val="none"/>
          </c:marker>
          <c:cat>
            <c:strRef>
              <c:f>'2.1.7'!$G$4:$G$33</c:f>
              <c:strCache>
                <c:ptCount val="30"/>
                <c:pt idx="0">
                  <c:v>01.17</c:v>
                </c:pt>
                <c:pt idx="4">
                  <c:v>05.17</c:v>
                </c:pt>
                <c:pt idx="8">
                  <c:v>09.17</c:v>
                </c:pt>
                <c:pt idx="12">
                  <c:v>01.18</c:v>
                </c:pt>
                <c:pt idx="16">
                  <c:v>05.18</c:v>
                </c:pt>
                <c:pt idx="20">
                  <c:v>09.18</c:v>
                </c:pt>
                <c:pt idx="24">
                  <c:v>01.19</c:v>
                </c:pt>
                <c:pt idx="29">
                  <c:v>06.19</c:v>
                </c:pt>
              </c:strCache>
            </c:strRef>
          </c:cat>
          <c:val>
            <c:numRef>
              <c:f>'2.1.7'!$E$4:$E$33</c:f>
              <c:numCache>
                <c:formatCode>0.0</c:formatCode>
                <c:ptCount val="30"/>
                <c:pt idx="0">
                  <c:v>5.8</c:v>
                </c:pt>
                <c:pt idx="1">
                  <c:v>6.7</c:v>
                </c:pt>
                <c:pt idx="2">
                  <c:v>7.6</c:v>
                </c:pt>
                <c:pt idx="3">
                  <c:v>7.9</c:v>
                </c:pt>
                <c:pt idx="4">
                  <c:v>8.1</c:v>
                </c:pt>
                <c:pt idx="5">
                  <c:v>8.4</c:v>
                </c:pt>
                <c:pt idx="6">
                  <c:v>9</c:v>
                </c:pt>
                <c:pt idx="7">
                  <c:v>9.6999999999999993</c:v>
                </c:pt>
                <c:pt idx="8">
                  <c:v>10.4</c:v>
                </c:pt>
                <c:pt idx="9">
                  <c:v>11.4</c:v>
                </c:pt>
                <c:pt idx="10">
                  <c:v>12.3</c:v>
                </c:pt>
                <c:pt idx="11">
                  <c:v>13</c:v>
                </c:pt>
                <c:pt idx="12">
                  <c:v>12.8</c:v>
                </c:pt>
                <c:pt idx="13">
                  <c:v>12.2</c:v>
                </c:pt>
                <c:pt idx="14">
                  <c:v>11.8</c:v>
                </c:pt>
                <c:pt idx="15">
                  <c:v>11.7</c:v>
                </c:pt>
                <c:pt idx="16">
                  <c:v>11.4</c:v>
                </c:pt>
                <c:pt idx="17">
                  <c:v>11.2</c:v>
                </c:pt>
                <c:pt idx="18">
                  <c:v>10.6</c:v>
                </c:pt>
                <c:pt idx="19">
                  <c:v>10.1</c:v>
                </c:pt>
                <c:pt idx="20">
                  <c:v>10.1</c:v>
                </c:pt>
                <c:pt idx="21">
                  <c:v>10</c:v>
                </c:pt>
                <c:pt idx="22">
                  <c:v>10</c:v>
                </c:pt>
                <c:pt idx="23" formatCode="General">
                  <c:v>9.6</c:v>
                </c:pt>
                <c:pt idx="24" formatCode="General">
                  <c:v>9.5</c:v>
                </c:pt>
                <c:pt idx="25" formatCode="General">
                  <c:v>9.1999999999999993</c:v>
                </c:pt>
                <c:pt idx="26" formatCode="General">
                  <c:v>8.6999999999999993</c:v>
                </c:pt>
                <c:pt idx="27" formatCode="General">
                  <c:v>8.4</c:v>
                </c:pt>
                <c:pt idx="28" formatCode="General">
                  <c:v>8.6999999999999993</c:v>
                </c:pt>
                <c:pt idx="29" formatCode="General">
                  <c:v>8.9</c:v>
                </c:pt>
              </c:numCache>
            </c:numRef>
          </c:val>
          <c:smooth val="0"/>
          <c:extLst>
            <c:ext xmlns:c16="http://schemas.microsoft.com/office/drawing/2014/chart" uri="{C3380CC4-5D6E-409C-BE32-E72D297353CC}">
              <c16:uniqueId val="{00000000-97F6-4C86-B5D9-370F7C924C4F}"/>
            </c:ext>
          </c:extLst>
        </c:ser>
        <c:ser>
          <c:idx val="1"/>
          <c:order val="1"/>
          <c:tx>
            <c:strRef>
              <c:f>'2.1.7'!$D$1</c:f>
              <c:strCache>
                <c:ptCount val="1"/>
                <c:pt idx="0">
                  <c:v>Ціни на сирі продукти</c:v>
                </c:pt>
              </c:strCache>
            </c:strRef>
          </c:tx>
          <c:spPr>
            <a:ln w="25400" cmpd="sng">
              <a:solidFill>
                <a:srgbClr val="91C864"/>
              </a:solidFill>
              <a:prstDash val="solid"/>
            </a:ln>
          </c:spPr>
          <c:marker>
            <c:symbol val="none"/>
          </c:marker>
          <c:cat>
            <c:strRef>
              <c:f>'2.1.7'!$G$4:$G$33</c:f>
              <c:strCache>
                <c:ptCount val="30"/>
                <c:pt idx="0">
                  <c:v>01.17</c:v>
                </c:pt>
                <c:pt idx="4">
                  <c:v>05.17</c:v>
                </c:pt>
                <c:pt idx="8">
                  <c:v>09.17</c:v>
                </c:pt>
                <c:pt idx="12">
                  <c:v>01.18</c:v>
                </c:pt>
                <c:pt idx="16">
                  <c:v>05.18</c:v>
                </c:pt>
                <c:pt idx="20">
                  <c:v>09.18</c:v>
                </c:pt>
                <c:pt idx="24">
                  <c:v>01.19</c:v>
                </c:pt>
                <c:pt idx="29">
                  <c:v>06.19</c:v>
                </c:pt>
              </c:strCache>
            </c:strRef>
          </c:cat>
          <c:val>
            <c:numRef>
              <c:f>'2.1.7'!$D$4:$D$33</c:f>
              <c:numCache>
                <c:formatCode>0.0</c:formatCode>
                <c:ptCount val="30"/>
                <c:pt idx="0">
                  <c:v>1</c:v>
                </c:pt>
                <c:pt idx="1">
                  <c:v>4.0999999999999996</c:v>
                </c:pt>
                <c:pt idx="2">
                  <c:v>6.7</c:v>
                </c:pt>
                <c:pt idx="3">
                  <c:v>8.9</c:v>
                </c:pt>
                <c:pt idx="4">
                  <c:v>13.8</c:v>
                </c:pt>
                <c:pt idx="5">
                  <c:v>23.6</c:v>
                </c:pt>
                <c:pt idx="6">
                  <c:v>25.5</c:v>
                </c:pt>
                <c:pt idx="7">
                  <c:v>24.8</c:v>
                </c:pt>
                <c:pt idx="8">
                  <c:v>28.2</c:v>
                </c:pt>
                <c:pt idx="9">
                  <c:v>25.3</c:v>
                </c:pt>
                <c:pt idx="10">
                  <c:v>23.9</c:v>
                </c:pt>
                <c:pt idx="11">
                  <c:v>23.5</c:v>
                </c:pt>
                <c:pt idx="12">
                  <c:v>23.6</c:v>
                </c:pt>
                <c:pt idx="13">
                  <c:v>22.9</c:v>
                </c:pt>
                <c:pt idx="14">
                  <c:v>23.3</c:v>
                </c:pt>
                <c:pt idx="15">
                  <c:v>22.6</c:v>
                </c:pt>
                <c:pt idx="16">
                  <c:v>14.5</c:v>
                </c:pt>
                <c:pt idx="17">
                  <c:v>5.2</c:v>
                </c:pt>
                <c:pt idx="18">
                  <c:v>1</c:v>
                </c:pt>
                <c:pt idx="19">
                  <c:v>1.7</c:v>
                </c:pt>
                <c:pt idx="20">
                  <c:v>0.8</c:v>
                </c:pt>
                <c:pt idx="21" formatCode="General">
                  <c:v>1.6</c:v>
                </c:pt>
                <c:pt idx="22" formatCode="General">
                  <c:v>2.4</c:v>
                </c:pt>
                <c:pt idx="23" formatCode="General">
                  <c:v>3.3</c:v>
                </c:pt>
                <c:pt idx="24" formatCode="General">
                  <c:v>4</c:v>
                </c:pt>
                <c:pt idx="25" formatCode="General">
                  <c:v>4.5999999999999996</c:v>
                </c:pt>
                <c:pt idx="26" formatCode="General">
                  <c:v>3.6</c:v>
                </c:pt>
                <c:pt idx="27" formatCode="General">
                  <c:v>5.0999999999999996</c:v>
                </c:pt>
                <c:pt idx="28" formatCode="General">
                  <c:v>9.3000000000000007</c:v>
                </c:pt>
                <c:pt idx="29" formatCode="General">
                  <c:v>7.8</c:v>
                </c:pt>
              </c:numCache>
            </c:numRef>
          </c:val>
          <c:smooth val="0"/>
          <c:extLst>
            <c:ext xmlns:c16="http://schemas.microsoft.com/office/drawing/2014/chart" uri="{C3380CC4-5D6E-409C-BE32-E72D297353CC}">
              <c16:uniqueId val="{00000001-97F6-4C86-B5D9-370F7C924C4F}"/>
            </c:ext>
          </c:extLst>
        </c:ser>
        <c:ser>
          <c:idx val="0"/>
          <c:order val="2"/>
          <c:tx>
            <c:strRef>
              <c:f>'2.1.7'!$B$1</c:f>
              <c:strCache>
                <c:ptCount val="1"/>
                <c:pt idx="0">
                  <c:v>Харчова промисловість</c:v>
                </c:pt>
              </c:strCache>
            </c:strRef>
          </c:tx>
          <c:spPr>
            <a:ln w="25400" cmpd="sng">
              <a:solidFill>
                <a:srgbClr val="7D0532"/>
              </a:solidFill>
              <a:prstDash val="solid"/>
            </a:ln>
          </c:spPr>
          <c:marker>
            <c:symbol val="none"/>
          </c:marker>
          <c:cat>
            <c:strRef>
              <c:f>'2.1.7'!$G$4:$G$33</c:f>
              <c:strCache>
                <c:ptCount val="30"/>
                <c:pt idx="0">
                  <c:v>01.17</c:v>
                </c:pt>
                <c:pt idx="4">
                  <c:v>05.17</c:v>
                </c:pt>
                <c:pt idx="8">
                  <c:v>09.17</c:v>
                </c:pt>
                <c:pt idx="12">
                  <c:v>01.18</c:v>
                </c:pt>
                <c:pt idx="16">
                  <c:v>05.18</c:v>
                </c:pt>
                <c:pt idx="20">
                  <c:v>09.18</c:v>
                </c:pt>
                <c:pt idx="24">
                  <c:v>01.19</c:v>
                </c:pt>
                <c:pt idx="29">
                  <c:v>06.19</c:v>
                </c:pt>
              </c:strCache>
            </c:strRef>
          </c:cat>
          <c:val>
            <c:numRef>
              <c:f>'2.1.7'!$B$4:$B$33</c:f>
              <c:numCache>
                <c:formatCode>0.0</c:formatCode>
                <c:ptCount val="30"/>
                <c:pt idx="0">
                  <c:v>16.399999999999999</c:v>
                </c:pt>
                <c:pt idx="1">
                  <c:v>16.7</c:v>
                </c:pt>
                <c:pt idx="2">
                  <c:v>16.600000000000001</c:v>
                </c:pt>
                <c:pt idx="3">
                  <c:v>16.3</c:v>
                </c:pt>
                <c:pt idx="4">
                  <c:v>16.899999999999999</c:v>
                </c:pt>
                <c:pt idx="5">
                  <c:v>16.5</c:v>
                </c:pt>
                <c:pt idx="6">
                  <c:v>14.7</c:v>
                </c:pt>
                <c:pt idx="7">
                  <c:v>15.7</c:v>
                </c:pt>
                <c:pt idx="8">
                  <c:v>14.1</c:v>
                </c:pt>
                <c:pt idx="9">
                  <c:v>13.3</c:v>
                </c:pt>
                <c:pt idx="10">
                  <c:v>13.5</c:v>
                </c:pt>
                <c:pt idx="11">
                  <c:v>12.5</c:v>
                </c:pt>
                <c:pt idx="12">
                  <c:v>11.9</c:v>
                </c:pt>
                <c:pt idx="13">
                  <c:v>10.9</c:v>
                </c:pt>
                <c:pt idx="14">
                  <c:v>10.3</c:v>
                </c:pt>
                <c:pt idx="15">
                  <c:v>10.7</c:v>
                </c:pt>
                <c:pt idx="16">
                  <c:v>10</c:v>
                </c:pt>
                <c:pt idx="17">
                  <c:v>9.6</c:v>
                </c:pt>
                <c:pt idx="18">
                  <c:v>8.4</c:v>
                </c:pt>
                <c:pt idx="19">
                  <c:v>8.9</c:v>
                </c:pt>
                <c:pt idx="20">
                  <c:v>9.1999999999999993</c:v>
                </c:pt>
                <c:pt idx="21" formatCode="General">
                  <c:v>9.5999999999999943</c:v>
                </c:pt>
                <c:pt idx="22" formatCode="General">
                  <c:v>8.5999999999999943</c:v>
                </c:pt>
                <c:pt idx="23">
                  <c:v>7</c:v>
                </c:pt>
                <c:pt idx="24" formatCode="General">
                  <c:v>6.2999999999999972</c:v>
                </c:pt>
                <c:pt idx="25" formatCode="General">
                  <c:v>5</c:v>
                </c:pt>
                <c:pt idx="26" formatCode="General">
                  <c:v>4.4000000000000004</c:v>
                </c:pt>
                <c:pt idx="27" formatCode="General">
                  <c:v>4.7</c:v>
                </c:pt>
                <c:pt idx="28" formatCode="General">
                  <c:v>5</c:v>
                </c:pt>
                <c:pt idx="29" formatCode="General">
                  <c:v>6.2</c:v>
                </c:pt>
              </c:numCache>
            </c:numRef>
          </c:val>
          <c:smooth val="0"/>
          <c:extLst>
            <c:ext xmlns:c16="http://schemas.microsoft.com/office/drawing/2014/chart" uri="{C3380CC4-5D6E-409C-BE32-E72D297353CC}">
              <c16:uniqueId val="{00000002-97F6-4C86-B5D9-370F7C924C4F}"/>
            </c:ext>
          </c:extLst>
        </c:ser>
        <c:ser>
          <c:idx val="2"/>
          <c:order val="3"/>
          <c:tx>
            <c:strRef>
              <c:f>'2.1.7'!$C$1</c:f>
              <c:strCache>
                <c:ptCount val="1"/>
                <c:pt idx="0">
                  <c:v>Індекс цін реалізації продукції с/г</c:v>
                </c:pt>
              </c:strCache>
            </c:strRef>
          </c:tx>
          <c:spPr>
            <a:ln w="25400" cmpd="sng">
              <a:solidFill>
                <a:srgbClr val="DC4B64"/>
              </a:solidFill>
              <a:prstDash val="solid"/>
            </a:ln>
          </c:spPr>
          <c:marker>
            <c:symbol val="none"/>
          </c:marker>
          <c:cat>
            <c:strRef>
              <c:f>'2.1.7'!$G$4:$G$33</c:f>
              <c:strCache>
                <c:ptCount val="30"/>
                <c:pt idx="0">
                  <c:v>01.17</c:v>
                </c:pt>
                <c:pt idx="4">
                  <c:v>05.17</c:v>
                </c:pt>
                <c:pt idx="8">
                  <c:v>09.17</c:v>
                </c:pt>
                <c:pt idx="12">
                  <c:v>01.18</c:v>
                </c:pt>
                <c:pt idx="16">
                  <c:v>05.18</c:v>
                </c:pt>
                <c:pt idx="20">
                  <c:v>09.18</c:v>
                </c:pt>
                <c:pt idx="24">
                  <c:v>01.19</c:v>
                </c:pt>
                <c:pt idx="29">
                  <c:v>06.19</c:v>
                </c:pt>
              </c:strCache>
            </c:strRef>
          </c:cat>
          <c:val>
            <c:numRef>
              <c:f>'2.1.7'!$C$4:$C$33</c:f>
              <c:numCache>
                <c:formatCode>0.0</c:formatCode>
                <c:ptCount val="30"/>
                <c:pt idx="0">
                  <c:v>13.5</c:v>
                </c:pt>
                <c:pt idx="1">
                  <c:v>9.6999999999999993</c:v>
                </c:pt>
                <c:pt idx="2">
                  <c:v>11.1</c:v>
                </c:pt>
                <c:pt idx="3">
                  <c:v>11.2</c:v>
                </c:pt>
                <c:pt idx="4">
                  <c:v>7.3</c:v>
                </c:pt>
                <c:pt idx="5">
                  <c:v>10.199999999999999</c:v>
                </c:pt>
                <c:pt idx="6">
                  <c:v>8.6999999999999993</c:v>
                </c:pt>
                <c:pt idx="7">
                  <c:v>10.1</c:v>
                </c:pt>
                <c:pt idx="8">
                  <c:v>12.4</c:v>
                </c:pt>
                <c:pt idx="9">
                  <c:v>13</c:v>
                </c:pt>
                <c:pt idx="10">
                  <c:v>12.8</c:v>
                </c:pt>
                <c:pt idx="11">
                  <c:v>12.1</c:v>
                </c:pt>
                <c:pt idx="12">
                  <c:v>11.8</c:v>
                </c:pt>
                <c:pt idx="13">
                  <c:v>10</c:v>
                </c:pt>
                <c:pt idx="14">
                  <c:v>12.3</c:v>
                </c:pt>
                <c:pt idx="15">
                  <c:v>13.9</c:v>
                </c:pt>
                <c:pt idx="16">
                  <c:v>13.4</c:v>
                </c:pt>
                <c:pt idx="17">
                  <c:v>9.6</c:v>
                </c:pt>
                <c:pt idx="18">
                  <c:v>7.8</c:v>
                </c:pt>
                <c:pt idx="19">
                  <c:v>11.2</c:v>
                </c:pt>
                <c:pt idx="20">
                  <c:v>11.7</c:v>
                </c:pt>
                <c:pt idx="21" formatCode="General">
                  <c:v>7.2</c:v>
                </c:pt>
                <c:pt idx="22" formatCode="General">
                  <c:v>5.4</c:v>
                </c:pt>
                <c:pt idx="23" formatCode="General">
                  <c:v>6</c:v>
                </c:pt>
                <c:pt idx="24" formatCode="General">
                  <c:v>4.4000000000000004</c:v>
                </c:pt>
                <c:pt idx="25" formatCode="General">
                  <c:v>3.5</c:v>
                </c:pt>
                <c:pt idx="26" formatCode="General">
                  <c:v>-2.6</c:v>
                </c:pt>
                <c:pt idx="27" formatCode="General">
                  <c:v>-5.6</c:v>
                </c:pt>
                <c:pt idx="28" formatCode="General">
                  <c:v>-6.2</c:v>
                </c:pt>
              </c:numCache>
            </c:numRef>
          </c:val>
          <c:smooth val="0"/>
          <c:extLst>
            <c:ext xmlns:c16="http://schemas.microsoft.com/office/drawing/2014/chart" uri="{C3380CC4-5D6E-409C-BE32-E72D297353CC}">
              <c16:uniqueId val="{00000003-97F6-4C86-B5D9-370F7C924C4F}"/>
            </c:ext>
          </c:extLst>
        </c:ser>
        <c:ser>
          <c:idx val="4"/>
          <c:order val="4"/>
          <c:tx>
            <c:strRef>
              <c:f>'2.1.7'!$F$1</c:f>
              <c:strCache>
                <c:ptCount val="1"/>
                <c:pt idx="0">
                  <c:v>Сукупний індекс витрат на виробництво с/г продукції</c:v>
                </c:pt>
              </c:strCache>
            </c:strRef>
          </c:tx>
          <c:spPr>
            <a:ln w="25400">
              <a:solidFill>
                <a:srgbClr val="005591"/>
              </a:solidFill>
            </a:ln>
          </c:spPr>
          <c:marker>
            <c:symbol val="none"/>
          </c:marker>
          <c:cat>
            <c:strRef>
              <c:f>'2.1.7'!$G$4:$G$33</c:f>
              <c:strCache>
                <c:ptCount val="30"/>
                <c:pt idx="0">
                  <c:v>01.17</c:v>
                </c:pt>
                <c:pt idx="4">
                  <c:v>05.17</c:v>
                </c:pt>
                <c:pt idx="8">
                  <c:v>09.17</c:v>
                </c:pt>
                <c:pt idx="12">
                  <c:v>01.18</c:v>
                </c:pt>
                <c:pt idx="16">
                  <c:v>05.18</c:v>
                </c:pt>
                <c:pt idx="20">
                  <c:v>09.18</c:v>
                </c:pt>
                <c:pt idx="24">
                  <c:v>01.19</c:v>
                </c:pt>
                <c:pt idx="29">
                  <c:v>06.19</c:v>
                </c:pt>
              </c:strCache>
            </c:strRef>
          </c:cat>
          <c:val>
            <c:numRef>
              <c:f>'2.1.7'!$F$4:$F$33</c:f>
              <c:numCache>
                <c:formatCode>0.0</c:formatCode>
                <c:ptCount val="30"/>
                <c:pt idx="0">
                  <c:v>23.4</c:v>
                </c:pt>
                <c:pt idx="1">
                  <c:v>27.2</c:v>
                </c:pt>
                <c:pt idx="2">
                  <c:v>24.5</c:v>
                </c:pt>
                <c:pt idx="3">
                  <c:v>25.6</c:v>
                </c:pt>
                <c:pt idx="4">
                  <c:v>22.7</c:v>
                </c:pt>
                <c:pt idx="5">
                  <c:v>21.3</c:v>
                </c:pt>
                <c:pt idx="6">
                  <c:v>18.100000000000001</c:v>
                </c:pt>
                <c:pt idx="7">
                  <c:v>20.6</c:v>
                </c:pt>
                <c:pt idx="8">
                  <c:v>19.7</c:v>
                </c:pt>
                <c:pt idx="9">
                  <c:v>19.399999999999999</c:v>
                </c:pt>
                <c:pt idx="10">
                  <c:v>19.7</c:v>
                </c:pt>
                <c:pt idx="11">
                  <c:v>20.9</c:v>
                </c:pt>
                <c:pt idx="12">
                  <c:v>16.7</c:v>
                </c:pt>
                <c:pt idx="13">
                  <c:v>12.6</c:v>
                </c:pt>
                <c:pt idx="14">
                  <c:v>12.1</c:v>
                </c:pt>
                <c:pt idx="15">
                  <c:v>12.2</c:v>
                </c:pt>
                <c:pt idx="16">
                  <c:v>14.5</c:v>
                </c:pt>
                <c:pt idx="17">
                  <c:v>15.2</c:v>
                </c:pt>
                <c:pt idx="18">
                  <c:v>14.5</c:v>
                </c:pt>
                <c:pt idx="19">
                  <c:v>16.899999999999999</c:v>
                </c:pt>
                <c:pt idx="20">
                  <c:v>16.899999999999999</c:v>
                </c:pt>
                <c:pt idx="21">
                  <c:v>15.7</c:v>
                </c:pt>
                <c:pt idx="22">
                  <c:v>12.9</c:v>
                </c:pt>
                <c:pt idx="23" formatCode="General">
                  <c:v>7.8</c:v>
                </c:pt>
                <c:pt idx="24" formatCode="General">
                  <c:v>5.7</c:v>
                </c:pt>
                <c:pt idx="25" formatCode="General">
                  <c:v>5.6</c:v>
                </c:pt>
                <c:pt idx="26" formatCode="General">
                  <c:v>5.4</c:v>
                </c:pt>
                <c:pt idx="27" formatCode="General">
                  <c:v>4.4000000000000004</c:v>
                </c:pt>
                <c:pt idx="28" formatCode="General">
                  <c:v>2.1</c:v>
                </c:pt>
              </c:numCache>
            </c:numRef>
          </c:val>
          <c:smooth val="0"/>
          <c:extLst>
            <c:ext xmlns:c16="http://schemas.microsoft.com/office/drawing/2014/chart" uri="{C3380CC4-5D6E-409C-BE32-E72D297353CC}">
              <c16:uniqueId val="{00000000-2692-40BC-A115-FDE4D5D058E0}"/>
            </c:ext>
          </c:extLst>
        </c:ser>
        <c:dLbls>
          <c:showLegendKey val="0"/>
          <c:showVal val="0"/>
          <c:showCatName val="0"/>
          <c:showSerName val="0"/>
          <c:showPercent val="0"/>
          <c:showBubbleSize val="0"/>
        </c:dLbls>
        <c:smooth val="0"/>
        <c:axId val="229861312"/>
        <c:axId val="229861704"/>
      </c:lineChart>
      <c:catAx>
        <c:axId val="2298613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861704"/>
        <c:crosses val="autoZero"/>
        <c:auto val="0"/>
        <c:lblAlgn val="ctr"/>
        <c:lblOffset val="100"/>
        <c:tickMarkSkip val="12"/>
        <c:noMultiLvlLbl val="1"/>
      </c:catAx>
      <c:valAx>
        <c:axId val="229861704"/>
        <c:scaling>
          <c:orientation val="minMax"/>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29861312"/>
        <c:crosses val="autoZero"/>
        <c:crossBetween val="between"/>
        <c:majorUnit val="5"/>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4.1666666666666664E-2"/>
          <c:y val="0.69895707905782056"/>
          <c:w val="0.88668963254593181"/>
          <c:h val="0.3010430891710492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lgn="l" rtl="0">
        <a:defRPr lang="uk-UA" sz="750" b="0" i="0" u="none" strike="noStrike" kern="1200"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700" b="1" i="0" u="none" strike="noStrike" baseline="0">
                <a:solidFill>
                  <a:srgbClr val="000000"/>
                </a:solidFill>
                <a:latin typeface="Arial Cyr"/>
                <a:ea typeface="Arial Cyr"/>
                <a:cs typeface="Arial Cyr"/>
              </a:defRPr>
            </a:pPr>
            <a:r>
              <a:rPr lang="uk-UA"/>
              <a:t>Внески компонентів у зміну адміністративно регульованих цін за місяць, в. п.</a:t>
            </a:r>
          </a:p>
        </c:rich>
      </c:tx>
      <c:overlay val="0"/>
      <c:spPr>
        <a:noFill/>
        <a:ln w="25400">
          <a:noFill/>
        </a:ln>
      </c:spPr>
    </c:title>
    <c:autoTitleDeleted val="0"/>
    <c:plotArea>
      <c:layout/>
      <c:barChart>
        <c:barDir val="col"/>
        <c:grouping val="stacked"/>
        <c:varyColors val="0"/>
        <c:ser>
          <c:idx val="6"/>
          <c:order val="0"/>
          <c:tx>
            <c:strRef>
              <c:f>'Admin_m(vnes)_y(zmin)'!#REF!</c:f>
              <c:strCache>
                <c:ptCount val="1"/>
                <c:pt idx="0">
                  <c:v>#ССЫЛКА!</c:v>
                </c:pt>
              </c:strCache>
            </c:strRef>
          </c:tx>
          <c:spPr>
            <a:pattFill prst="pct50">
              <a:fgClr>
                <a:srgbClr val="996633"/>
              </a:fgClr>
              <a:bgClr>
                <a:srgbClr val="FFFFFF"/>
              </a:bgClr>
            </a:pattFill>
            <a:ln w="12700">
              <a:solidFill>
                <a:srgbClr val="6633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F5D-47D8-9200-770C2F592F4D}"/>
            </c:ext>
          </c:extLst>
        </c:ser>
        <c:ser>
          <c:idx val="0"/>
          <c:order val="1"/>
          <c:tx>
            <c:strRef>
              <c:f>'Admin_m(vnes)_y(zmin)'!#REF!</c:f>
              <c:strCache>
                <c:ptCount val="1"/>
                <c:pt idx="0">
                  <c:v>#ССЫЛКА!</c:v>
                </c:pt>
              </c:strCache>
            </c:strRef>
          </c:tx>
          <c:spPr>
            <a:solidFill>
              <a:srgbClr val="999933"/>
            </a:solidFill>
            <a:ln w="12700">
              <a:solidFill>
                <a:srgbClr val="8080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F5D-47D8-9200-770C2F592F4D}"/>
            </c:ext>
          </c:extLst>
        </c:ser>
        <c:ser>
          <c:idx val="1"/>
          <c:order val="2"/>
          <c:tx>
            <c:strRef>
              <c:f>'Admin_m(vnes)_y(zmin)'!#REF!</c:f>
              <c:strCache>
                <c:ptCount val="1"/>
                <c:pt idx="0">
                  <c:v>#ССЫЛКА!</c:v>
                </c:pt>
              </c:strCache>
            </c:strRef>
          </c:tx>
          <c:spPr>
            <a:pattFill prst="smCheck">
              <a:fgClr>
                <a:srgbClr val="969696"/>
              </a:fgClr>
              <a:bgClr>
                <a:srgbClr val="FFFFFF"/>
              </a:bgClr>
            </a:pattFill>
            <a:ln w="12700">
              <a:solidFill>
                <a:srgbClr val="80808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3F5D-47D8-9200-770C2F592F4D}"/>
            </c:ext>
          </c:extLst>
        </c:ser>
        <c:ser>
          <c:idx val="3"/>
          <c:order val="3"/>
          <c:tx>
            <c:strRef>
              <c:f>'Admin_m(vnes)_y(zmin)'!#REF!</c:f>
              <c:strCache>
                <c:ptCount val="1"/>
                <c:pt idx="0">
                  <c:v>#ССЫЛКА!</c:v>
                </c:pt>
              </c:strCache>
            </c:strRef>
          </c:tx>
          <c:spPr>
            <a:pattFill prst="dkHorz">
              <a:fgClr>
                <a:srgbClr val="FF8080"/>
              </a:fgClr>
              <a:bgClr>
                <a:srgbClr val="FFFFFF"/>
              </a:bgClr>
            </a:pattFill>
            <a:ln w="12700">
              <a:solidFill>
                <a:srgbClr val="996666"/>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3F5D-47D8-9200-770C2F592F4D}"/>
            </c:ext>
          </c:extLst>
        </c:ser>
        <c:ser>
          <c:idx val="2"/>
          <c:order val="4"/>
          <c:tx>
            <c:v>хліб</c:v>
          </c:tx>
          <c:spPr>
            <a:solidFill>
              <a:srgbClr val="FFFFC0"/>
            </a:solidFill>
            <a:ln w="12700">
              <a:solidFill>
                <a:srgbClr val="8080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3F5D-47D8-9200-770C2F592F4D}"/>
            </c:ext>
          </c:extLst>
        </c:ser>
        <c:dLbls>
          <c:showLegendKey val="0"/>
          <c:showVal val="0"/>
          <c:showCatName val="0"/>
          <c:showSerName val="0"/>
          <c:showPercent val="0"/>
          <c:showBubbleSize val="0"/>
        </c:dLbls>
        <c:gapWidth val="20"/>
        <c:overlap val="100"/>
        <c:axId val="229862488"/>
        <c:axId val="229862880"/>
      </c:barChart>
      <c:catAx>
        <c:axId val="229862488"/>
        <c:scaling>
          <c:orientation val="minMax"/>
        </c:scaling>
        <c:delete val="0"/>
        <c:axPos val="b"/>
        <c:title>
          <c:tx>
            <c:rich>
              <a:bodyPr/>
              <a:lstStyle/>
              <a:p>
                <a:pPr>
                  <a:defRPr sz="700" b="0" i="0" u="none" strike="noStrike" baseline="0">
                    <a:solidFill>
                      <a:srgbClr val="000000"/>
                    </a:solidFill>
                    <a:latin typeface="Arial Cyr"/>
                    <a:ea typeface="Arial Cyr"/>
                    <a:cs typeface="Arial Cyr"/>
                  </a:defRPr>
                </a:pPr>
                <a:r>
                  <a:rPr lang="uk-UA"/>
                  <a:t>Джерело: ДССУ та власні розрахунки.</a:t>
                </a:r>
              </a:p>
            </c:rich>
          </c:tx>
          <c:overlay val="0"/>
          <c:spPr>
            <a:noFill/>
            <a:ln w="25400">
              <a:noFill/>
            </a:ln>
          </c:spPr>
        </c:title>
        <c:numFmt formatCode="mm/yyyy" sourceLinked="0"/>
        <c:majorTickMark val="out"/>
        <c:minorTickMark val="none"/>
        <c:tickLblPos val="low"/>
        <c:spPr>
          <a:ln w="3175">
            <a:solidFill>
              <a:srgbClr val="000000"/>
            </a:solidFill>
            <a:prstDash val="solid"/>
          </a:ln>
        </c:spPr>
        <c:txPr>
          <a:bodyPr rot="-5400000" vert="horz"/>
          <a:lstStyle/>
          <a:p>
            <a:pPr>
              <a:defRPr sz="700" b="0" i="0" u="none" strike="noStrike" baseline="0">
                <a:solidFill>
                  <a:srgbClr val="000000"/>
                </a:solidFill>
                <a:latin typeface="Arial Cyr"/>
                <a:ea typeface="Arial Cyr"/>
                <a:cs typeface="Arial Cyr"/>
              </a:defRPr>
            </a:pPr>
            <a:endParaRPr lang="uk-UA"/>
          </a:p>
        </c:txPr>
        <c:crossAx val="229862880"/>
        <c:crosses val="autoZero"/>
        <c:auto val="1"/>
        <c:lblAlgn val="ctr"/>
        <c:lblOffset val="100"/>
        <c:tickLblSkip val="1"/>
        <c:tickMarkSkip val="1"/>
        <c:noMultiLvlLbl val="0"/>
      </c:catAx>
      <c:valAx>
        <c:axId val="229862880"/>
        <c:scaling>
          <c:orientation val="minMax"/>
          <c:max val="0.9"/>
          <c:min val="-0.3"/>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Cyr"/>
                <a:ea typeface="Arial Cyr"/>
                <a:cs typeface="Arial Cyr"/>
              </a:defRPr>
            </a:pPr>
            <a:endParaRPr lang="uk-UA"/>
          </a:p>
        </c:txPr>
        <c:crossAx val="229862488"/>
        <c:crosses val="autoZero"/>
        <c:crossBetween val="between"/>
        <c:majorUnit val="0.3"/>
      </c:valAx>
      <c:spPr>
        <a:noFill/>
        <a:ln w="25400">
          <a:noFill/>
        </a:ln>
      </c:spPr>
    </c:plotArea>
    <c:legend>
      <c:legendPos val="r"/>
      <c:overlay val="0"/>
      <c:spPr>
        <a:noFill/>
        <a:ln w="25400">
          <a:noFill/>
        </a:ln>
      </c:spPr>
      <c:txPr>
        <a:bodyPr/>
        <a:lstStyle/>
        <a:p>
          <a:pPr>
            <a:defRPr sz="640" b="0" i="0" u="none" strike="noStrike" baseline="0">
              <a:solidFill>
                <a:srgbClr val="000000"/>
              </a:solidFill>
              <a:latin typeface="Arial Cyr"/>
              <a:ea typeface="Arial Cyr"/>
              <a:cs typeface="Arial Cyr"/>
            </a:defRPr>
          </a:pPr>
          <a:endParaRPr lang="uk-UA"/>
        </a:p>
      </c:txPr>
    </c:legend>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Arial Cyr"/>
          <a:ea typeface="Arial Cyr"/>
          <a:cs typeface="Arial Cyr"/>
        </a:defRPr>
      </a:pPr>
      <a:endParaRPr lang="uk-UA"/>
    </a:p>
  </c:txPr>
  <c:printSettings>
    <c:headerFooter alignWithMargins="0"/>
    <c:pageMargins b="1" l="0.75" r="0.75" t="1" header="0.5" footer="0.5"/>
    <c:pageSetup paperSize="9" orientation="landscape" horizontalDpi="-2"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680446194225721E-2"/>
          <c:y val="4.9337349397590359E-2"/>
          <c:w val="0.8350557742782152"/>
          <c:h val="0.6334840147993549"/>
        </c:manualLayout>
      </c:layout>
      <c:lineChart>
        <c:grouping val="standard"/>
        <c:varyColors val="0"/>
        <c:ser>
          <c:idx val="0"/>
          <c:order val="0"/>
          <c:tx>
            <c:strRef>
              <c:f>'1.2'!$B$1</c:f>
              <c:strCache>
                <c:ptCount val="1"/>
                <c:pt idx="0">
                  <c:v>Кількісні обсяги світової торгівлі, % р/р</c:v>
                </c:pt>
              </c:strCache>
            </c:strRef>
          </c:tx>
          <c:spPr>
            <a:ln w="25400" cmpd="sng">
              <a:solidFill>
                <a:srgbClr val="91C864"/>
              </a:solidFill>
              <a:prstDash val="solid"/>
            </a:ln>
          </c:spPr>
          <c:marker>
            <c:symbol val="none"/>
          </c:marker>
          <c:cat>
            <c:strRef>
              <c:f>'1.2'!$A$4:$A$21</c:f>
              <c:strCache>
                <c:ptCount val="18"/>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strCache>
            </c:strRef>
          </c:cat>
          <c:val>
            <c:numRef>
              <c:f>'1.2'!$B$4:$B$21</c:f>
              <c:numCache>
                <c:formatCode>0.0</c:formatCode>
                <c:ptCount val="18"/>
                <c:pt idx="0">
                  <c:v>3.8</c:v>
                </c:pt>
                <c:pt idx="1">
                  <c:v>2.7</c:v>
                </c:pt>
                <c:pt idx="2">
                  <c:v>2.2999999999999998</c:v>
                </c:pt>
                <c:pt idx="3">
                  <c:v>2</c:v>
                </c:pt>
                <c:pt idx="4">
                  <c:v>0.7</c:v>
                </c:pt>
                <c:pt idx="5">
                  <c:v>2.4</c:v>
                </c:pt>
                <c:pt idx="6">
                  <c:v>0.5</c:v>
                </c:pt>
                <c:pt idx="7">
                  <c:v>0.8</c:v>
                </c:pt>
                <c:pt idx="8">
                  <c:v>4.9000000000000004</c:v>
                </c:pt>
                <c:pt idx="9">
                  <c:v>4</c:v>
                </c:pt>
                <c:pt idx="10">
                  <c:v>4.9000000000000004</c:v>
                </c:pt>
                <c:pt idx="11">
                  <c:v>5.2</c:v>
                </c:pt>
                <c:pt idx="12">
                  <c:v>4</c:v>
                </c:pt>
                <c:pt idx="13">
                  <c:v>3.3</c:v>
                </c:pt>
                <c:pt idx="14">
                  <c:v>3.1</c:v>
                </c:pt>
                <c:pt idx="15">
                  <c:v>2.4</c:v>
                </c:pt>
                <c:pt idx="16">
                  <c:v>0.2</c:v>
                </c:pt>
              </c:numCache>
            </c:numRef>
          </c:val>
          <c:smooth val="0"/>
          <c:extLst>
            <c:ext xmlns:c16="http://schemas.microsoft.com/office/drawing/2014/chart" uri="{C3380CC4-5D6E-409C-BE32-E72D297353CC}">
              <c16:uniqueId val="{00000000-3E18-43E7-B9F8-82CFF5A30551}"/>
            </c:ext>
          </c:extLst>
        </c:ser>
        <c:ser>
          <c:idx val="2"/>
          <c:order val="2"/>
          <c:tx>
            <c:strRef>
              <c:f>'1.2'!$D$1</c:f>
              <c:strCache>
                <c:ptCount val="1"/>
                <c:pt idx="0">
                  <c:v>UAwGDP, % р/р</c:v>
                </c:pt>
              </c:strCache>
            </c:strRef>
          </c:tx>
          <c:spPr>
            <a:ln>
              <a:solidFill>
                <a:srgbClr val="7D0532"/>
              </a:solidFill>
            </a:ln>
          </c:spPr>
          <c:marker>
            <c:symbol val="none"/>
          </c:marker>
          <c:cat>
            <c:strRef>
              <c:f>'1.2'!$A$4:$A$21</c:f>
              <c:strCache>
                <c:ptCount val="18"/>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strCache>
            </c:strRef>
          </c:cat>
          <c:val>
            <c:numRef>
              <c:f>'1.2'!$D$4:$D$21</c:f>
              <c:numCache>
                <c:formatCode>0.0</c:formatCode>
                <c:ptCount val="18"/>
                <c:pt idx="0">
                  <c:v>2</c:v>
                </c:pt>
                <c:pt idx="1">
                  <c:v>1.6</c:v>
                </c:pt>
                <c:pt idx="2">
                  <c:v>1.8</c:v>
                </c:pt>
                <c:pt idx="3">
                  <c:v>1.8</c:v>
                </c:pt>
                <c:pt idx="4">
                  <c:v>2.4</c:v>
                </c:pt>
                <c:pt idx="5">
                  <c:v>2.7</c:v>
                </c:pt>
                <c:pt idx="6">
                  <c:v>2</c:v>
                </c:pt>
                <c:pt idx="7">
                  <c:v>2.6</c:v>
                </c:pt>
                <c:pt idx="8">
                  <c:v>3.4</c:v>
                </c:pt>
                <c:pt idx="9">
                  <c:v>3.8</c:v>
                </c:pt>
                <c:pt idx="10">
                  <c:v>4.4000000000000004</c:v>
                </c:pt>
                <c:pt idx="11">
                  <c:v>3.6</c:v>
                </c:pt>
                <c:pt idx="12">
                  <c:v>3.8</c:v>
                </c:pt>
                <c:pt idx="13">
                  <c:v>3.6</c:v>
                </c:pt>
                <c:pt idx="14">
                  <c:v>3</c:v>
                </c:pt>
                <c:pt idx="15">
                  <c:v>2.6</c:v>
                </c:pt>
                <c:pt idx="16">
                  <c:v>2.2999999999999998</c:v>
                </c:pt>
              </c:numCache>
            </c:numRef>
          </c:val>
          <c:smooth val="0"/>
          <c:extLst>
            <c:ext xmlns:c16="http://schemas.microsoft.com/office/drawing/2014/chart" uri="{C3380CC4-5D6E-409C-BE32-E72D297353CC}">
              <c16:uniqueId val="{00000000-F3C3-4C88-BFE3-331E3E248761}"/>
            </c:ext>
          </c:extLst>
        </c:ser>
        <c:dLbls>
          <c:showLegendKey val="0"/>
          <c:showVal val="0"/>
          <c:showCatName val="0"/>
          <c:showSerName val="0"/>
          <c:showPercent val="0"/>
          <c:showBubbleSize val="0"/>
        </c:dLbls>
        <c:marker val="1"/>
        <c:smooth val="0"/>
        <c:axId val="300633576"/>
        <c:axId val="300635144"/>
      </c:lineChart>
      <c:lineChart>
        <c:grouping val="standard"/>
        <c:varyColors val="0"/>
        <c:ser>
          <c:idx val="1"/>
          <c:order val="1"/>
          <c:tx>
            <c:strRef>
              <c:f>'1.2'!$C$1</c:f>
              <c:strCache>
                <c:ptCount val="1"/>
                <c:pt idx="0">
                  <c:v>WTOI (п. ш.)</c:v>
                </c:pt>
              </c:strCache>
            </c:strRef>
          </c:tx>
          <c:spPr>
            <a:ln w="25400" cmpd="sng">
              <a:solidFill>
                <a:srgbClr val="057C48"/>
              </a:solidFill>
              <a:prstDash val="solid"/>
            </a:ln>
          </c:spPr>
          <c:marker>
            <c:symbol val="none"/>
          </c:marker>
          <c:cat>
            <c:strRef>
              <c:f>'1.2'!$A$4:$A$21</c:f>
              <c:strCache>
                <c:ptCount val="18"/>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strCache>
            </c:strRef>
          </c:cat>
          <c:val>
            <c:numRef>
              <c:f>'1.2'!$C$4:$C$21</c:f>
              <c:numCache>
                <c:formatCode>0.0</c:formatCode>
                <c:ptCount val="18"/>
                <c:pt idx="6">
                  <c:v>99</c:v>
                </c:pt>
                <c:pt idx="7">
                  <c:v>100.9</c:v>
                </c:pt>
                <c:pt idx="8">
                  <c:v>102</c:v>
                </c:pt>
                <c:pt idx="9">
                  <c:v>102.2</c:v>
                </c:pt>
                <c:pt idx="10">
                  <c:v>102.6</c:v>
                </c:pt>
                <c:pt idx="11">
                  <c:v>102.2</c:v>
                </c:pt>
                <c:pt idx="12">
                  <c:v>102.3</c:v>
                </c:pt>
                <c:pt idx="13">
                  <c:v>101.8</c:v>
                </c:pt>
                <c:pt idx="14">
                  <c:v>100.3</c:v>
                </c:pt>
                <c:pt idx="15">
                  <c:v>98.6</c:v>
                </c:pt>
                <c:pt idx="16">
                  <c:v>96.3</c:v>
                </c:pt>
                <c:pt idx="17">
                  <c:v>96.3</c:v>
                </c:pt>
              </c:numCache>
            </c:numRef>
          </c:val>
          <c:smooth val="0"/>
          <c:extLst>
            <c:ext xmlns:c16="http://schemas.microsoft.com/office/drawing/2014/chart" uri="{C3380CC4-5D6E-409C-BE32-E72D297353CC}">
              <c16:uniqueId val="{00000001-3E18-43E7-B9F8-82CFF5A30551}"/>
            </c:ext>
          </c:extLst>
        </c:ser>
        <c:dLbls>
          <c:showLegendKey val="0"/>
          <c:showVal val="0"/>
          <c:showCatName val="0"/>
          <c:showSerName val="0"/>
          <c:showPercent val="0"/>
          <c:showBubbleSize val="0"/>
        </c:dLbls>
        <c:marker val="1"/>
        <c:smooth val="0"/>
        <c:axId val="475618440"/>
        <c:axId val="475617656"/>
      </c:lineChart>
      <c:catAx>
        <c:axId val="30063357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0635144"/>
        <c:crosses val="autoZero"/>
        <c:auto val="1"/>
        <c:lblAlgn val="ctr"/>
        <c:lblOffset val="100"/>
        <c:tickLblSkip val="2"/>
        <c:tickMarkSkip val="8"/>
        <c:noMultiLvlLbl val="0"/>
      </c:catAx>
      <c:valAx>
        <c:axId val="300635144"/>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0633576"/>
        <c:crosses val="autoZero"/>
        <c:crossBetween val="between"/>
        <c:majorUnit val="2"/>
      </c:valAx>
      <c:valAx>
        <c:axId val="475617656"/>
        <c:scaling>
          <c:orientation val="minMax"/>
          <c:max val="104"/>
          <c:min val="96"/>
        </c:scaling>
        <c:delete val="0"/>
        <c:axPos val="r"/>
        <c:numFmt formatCode="0" sourceLinked="0"/>
        <c:majorTickMark val="in"/>
        <c:minorTickMark val="none"/>
        <c:tickLblPos val="high"/>
        <c:spPr>
          <a:ln>
            <a:solidFill>
              <a:srgbClr val="505050"/>
            </a:solidFill>
          </a:ln>
        </c:spPr>
        <c:txPr>
          <a:bodyPr rot="0" vert="horz"/>
          <a:lstStyle/>
          <a:p>
            <a:pPr>
              <a:defRPr/>
            </a:pPr>
            <a:endParaRPr lang="uk-UA"/>
          </a:p>
        </c:txPr>
        <c:crossAx val="475618440"/>
        <c:crosses val="max"/>
        <c:crossBetween val="between"/>
        <c:majorUnit val="2"/>
      </c:valAx>
      <c:catAx>
        <c:axId val="475618440"/>
        <c:scaling>
          <c:orientation val="minMax"/>
        </c:scaling>
        <c:delete val="1"/>
        <c:axPos val="b"/>
        <c:numFmt formatCode="General" sourceLinked="1"/>
        <c:majorTickMark val="out"/>
        <c:minorTickMark val="none"/>
        <c:tickLblPos val="nextTo"/>
        <c:crossAx val="475617656"/>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1875"/>
          <c:y val="0.83734939759036142"/>
          <c:w val="0.62235531496062979"/>
          <c:h val="0.162650602409638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862069369985201E-2"/>
          <c:y val="2.3054755043227664E-2"/>
          <c:w val="0.93931054885920151"/>
          <c:h val="0.74927953890489918"/>
        </c:manualLayout>
      </c:layout>
      <c:lineChart>
        <c:grouping val="standard"/>
        <c:varyColors val="0"/>
        <c:ser>
          <c:idx val="3"/>
          <c:order val="0"/>
          <c:tx>
            <c:strRef>
              <c:f>'2.1.8'!$B$1</c:f>
              <c:strCache>
                <c:ptCount val="1"/>
                <c:pt idx="0">
                  <c:v>Алкогольні напої</c:v>
                </c:pt>
              </c:strCache>
            </c:strRef>
          </c:tx>
          <c:spPr>
            <a:ln w="25400" cmpd="sng">
              <a:solidFill>
                <a:srgbClr val="057D46"/>
              </a:solidFill>
              <a:prstDash val="solid"/>
            </a:ln>
          </c:spPr>
          <c:marker>
            <c:symbol val="none"/>
          </c:marker>
          <c:dPt>
            <c:idx val="25"/>
            <c:bubble3D val="0"/>
            <c:extLst>
              <c:ext xmlns:c16="http://schemas.microsoft.com/office/drawing/2014/chart" uri="{C3380CC4-5D6E-409C-BE32-E72D297353CC}">
                <c16:uniqueId val="{00000000-B001-4B32-8755-7C90D59E9A2B}"/>
              </c:ext>
            </c:extLst>
          </c:dPt>
          <c:dPt>
            <c:idx val="26"/>
            <c:bubble3D val="0"/>
            <c:extLst>
              <c:ext xmlns:c16="http://schemas.microsoft.com/office/drawing/2014/chart" uri="{C3380CC4-5D6E-409C-BE32-E72D297353CC}">
                <c16:uniqueId val="{00000001-B001-4B32-8755-7C90D59E9A2B}"/>
              </c:ext>
            </c:extLst>
          </c:dPt>
          <c:dPt>
            <c:idx val="28"/>
            <c:bubble3D val="0"/>
            <c:extLst>
              <c:ext xmlns:c16="http://schemas.microsoft.com/office/drawing/2014/chart" uri="{C3380CC4-5D6E-409C-BE32-E72D297353CC}">
                <c16:uniqueId val="{00000002-B001-4B32-8755-7C90D59E9A2B}"/>
              </c:ext>
            </c:extLst>
          </c:dPt>
          <c:dPt>
            <c:idx val="29"/>
            <c:bubble3D val="0"/>
            <c:extLst>
              <c:ext xmlns:c16="http://schemas.microsoft.com/office/drawing/2014/chart" uri="{C3380CC4-5D6E-409C-BE32-E72D297353CC}">
                <c16:uniqueId val="{00000003-B001-4B32-8755-7C90D59E9A2B}"/>
              </c:ext>
            </c:extLst>
          </c:dPt>
          <c:dPt>
            <c:idx val="30"/>
            <c:bubble3D val="0"/>
            <c:extLst>
              <c:ext xmlns:c16="http://schemas.microsoft.com/office/drawing/2014/chart" uri="{C3380CC4-5D6E-409C-BE32-E72D297353CC}">
                <c16:uniqueId val="{00000004-B001-4B32-8755-7C90D59E9A2B}"/>
              </c:ext>
            </c:extLst>
          </c:dPt>
          <c:dPt>
            <c:idx val="31"/>
            <c:bubble3D val="0"/>
            <c:extLst>
              <c:ext xmlns:c16="http://schemas.microsoft.com/office/drawing/2014/chart" uri="{C3380CC4-5D6E-409C-BE32-E72D297353CC}">
                <c16:uniqueId val="{00000005-B001-4B32-8755-7C90D59E9A2B}"/>
              </c:ext>
            </c:extLst>
          </c:dPt>
          <c:dPt>
            <c:idx val="32"/>
            <c:bubble3D val="0"/>
            <c:extLst>
              <c:ext xmlns:c16="http://schemas.microsoft.com/office/drawing/2014/chart" uri="{C3380CC4-5D6E-409C-BE32-E72D297353CC}">
                <c16:uniqueId val="{00000006-B001-4B32-8755-7C90D59E9A2B}"/>
              </c:ext>
            </c:extLst>
          </c:dPt>
          <c:cat>
            <c:strRef>
              <c:f>'2.1.8'!$H$4:$H$33</c:f>
              <c:strCache>
                <c:ptCount val="30"/>
                <c:pt idx="0">
                  <c:v>01.17</c:v>
                </c:pt>
                <c:pt idx="4">
                  <c:v>05.17</c:v>
                </c:pt>
                <c:pt idx="8">
                  <c:v>09.17</c:v>
                </c:pt>
                <c:pt idx="12">
                  <c:v>01.18</c:v>
                </c:pt>
                <c:pt idx="16">
                  <c:v>05.18</c:v>
                </c:pt>
                <c:pt idx="20">
                  <c:v>09.18</c:v>
                </c:pt>
                <c:pt idx="24">
                  <c:v>01.19</c:v>
                </c:pt>
                <c:pt idx="29">
                  <c:v>06.19</c:v>
                </c:pt>
              </c:strCache>
            </c:strRef>
          </c:cat>
          <c:val>
            <c:numRef>
              <c:f>'2.1.8'!$B$4:$B$33</c:f>
              <c:numCache>
                <c:formatCode>0.0</c:formatCode>
                <c:ptCount val="30"/>
                <c:pt idx="0">
                  <c:v>21.6</c:v>
                </c:pt>
                <c:pt idx="1">
                  <c:v>21.2</c:v>
                </c:pt>
                <c:pt idx="2">
                  <c:v>20.6</c:v>
                </c:pt>
                <c:pt idx="3">
                  <c:v>19.3</c:v>
                </c:pt>
                <c:pt idx="4">
                  <c:v>16.7</c:v>
                </c:pt>
                <c:pt idx="5">
                  <c:v>15.4</c:v>
                </c:pt>
                <c:pt idx="6">
                  <c:v>15.2</c:v>
                </c:pt>
                <c:pt idx="7">
                  <c:v>15.2</c:v>
                </c:pt>
                <c:pt idx="8">
                  <c:v>17.2</c:v>
                </c:pt>
                <c:pt idx="9">
                  <c:v>17</c:v>
                </c:pt>
                <c:pt idx="10">
                  <c:v>16.899999999999999</c:v>
                </c:pt>
                <c:pt idx="11">
                  <c:v>11.7</c:v>
                </c:pt>
                <c:pt idx="12">
                  <c:v>11.4</c:v>
                </c:pt>
                <c:pt idx="13">
                  <c:v>11.3</c:v>
                </c:pt>
                <c:pt idx="14">
                  <c:v>11.3</c:v>
                </c:pt>
                <c:pt idx="15">
                  <c:v>11.3</c:v>
                </c:pt>
                <c:pt idx="16">
                  <c:v>11.4</c:v>
                </c:pt>
                <c:pt idx="17">
                  <c:v>10.9</c:v>
                </c:pt>
                <c:pt idx="18">
                  <c:v>11.2</c:v>
                </c:pt>
                <c:pt idx="19">
                  <c:v>10.9</c:v>
                </c:pt>
                <c:pt idx="20">
                  <c:v>8.1</c:v>
                </c:pt>
                <c:pt idx="21">
                  <c:v>10.1</c:v>
                </c:pt>
                <c:pt idx="22">
                  <c:v>10.4</c:v>
                </c:pt>
                <c:pt idx="23">
                  <c:v>10.1</c:v>
                </c:pt>
                <c:pt idx="24">
                  <c:v>10.1</c:v>
                </c:pt>
                <c:pt idx="25">
                  <c:v>10.199999999999999</c:v>
                </c:pt>
                <c:pt idx="26">
                  <c:v>9.9</c:v>
                </c:pt>
                <c:pt idx="27" formatCode="General">
                  <c:v>10</c:v>
                </c:pt>
                <c:pt idx="28" formatCode="General">
                  <c:v>9.6</c:v>
                </c:pt>
                <c:pt idx="29" formatCode="General">
                  <c:v>9.9</c:v>
                </c:pt>
              </c:numCache>
            </c:numRef>
          </c:val>
          <c:smooth val="0"/>
          <c:extLst>
            <c:ext xmlns:c16="http://schemas.microsoft.com/office/drawing/2014/chart" uri="{C3380CC4-5D6E-409C-BE32-E72D297353CC}">
              <c16:uniqueId val="{00000007-B001-4B32-8755-7C90D59E9A2B}"/>
            </c:ext>
          </c:extLst>
        </c:ser>
        <c:ser>
          <c:idx val="0"/>
          <c:order val="1"/>
          <c:tx>
            <c:strRef>
              <c:f>'2.1.8'!$C$1</c:f>
              <c:strCache>
                <c:ptCount val="1"/>
                <c:pt idx="0">
                  <c:v>Тютюнові вироби</c:v>
                </c:pt>
              </c:strCache>
            </c:strRef>
          </c:tx>
          <c:spPr>
            <a:ln w="25400" cmpd="sng">
              <a:solidFill>
                <a:srgbClr val="91C864"/>
              </a:solidFill>
              <a:prstDash val="solid"/>
            </a:ln>
          </c:spPr>
          <c:marker>
            <c:symbol val="none"/>
          </c:marker>
          <c:cat>
            <c:strRef>
              <c:f>'2.1.8'!$H$4:$H$33</c:f>
              <c:strCache>
                <c:ptCount val="30"/>
                <c:pt idx="0">
                  <c:v>01.17</c:v>
                </c:pt>
                <c:pt idx="4">
                  <c:v>05.17</c:v>
                </c:pt>
                <c:pt idx="8">
                  <c:v>09.17</c:v>
                </c:pt>
                <c:pt idx="12">
                  <c:v>01.18</c:v>
                </c:pt>
                <c:pt idx="16">
                  <c:v>05.18</c:v>
                </c:pt>
                <c:pt idx="20">
                  <c:v>09.18</c:v>
                </c:pt>
                <c:pt idx="24">
                  <c:v>01.19</c:v>
                </c:pt>
                <c:pt idx="29">
                  <c:v>06.19</c:v>
                </c:pt>
              </c:strCache>
            </c:strRef>
          </c:cat>
          <c:val>
            <c:numRef>
              <c:f>'2.1.8'!$C$4:$C$33</c:f>
              <c:numCache>
                <c:formatCode>0.0</c:formatCode>
                <c:ptCount val="30"/>
                <c:pt idx="0">
                  <c:v>29.9</c:v>
                </c:pt>
                <c:pt idx="1">
                  <c:v>38</c:v>
                </c:pt>
                <c:pt idx="2">
                  <c:v>39.4</c:v>
                </c:pt>
                <c:pt idx="3">
                  <c:v>37.9</c:v>
                </c:pt>
                <c:pt idx="4">
                  <c:v>40.799999999999997</c:v>
                </c:pt>
                <c:pt idx="5">
                  <c:v>43.7</c:v>
                </c:pt>
                <c:pt idx="6">
                  <c:v>43.2</c:v>
                </c:pt>
                <c:pt idx="7">
                  <c:v>41.6</c:v>
                </c:pt>
                <c:pt idx="8">
                  <c:v>41.1</c:v>
                </c:pt>
                <c:pt idx="9">
                  <c:v>39.4</c:v>
                </c:pt>
                <c:pt idx="10">
                  <c:v>37.9</c:v>
                </c:pt>
                <c:pt idx="11">
                  <c:v>36.299999999999997</c:v>
                </c:pt>
                <c:pt idx="12">
                  <c:v>35.6</c:v>
                </c:pt>
                <c:pt idx="13">
                  <c:v>34.299999999999997</c:v>
                </c:pt>
                <c:pt idx="14">
                  <c:v>33.700000000000003</c:v>
                </c:pt>
                <c:pt idx="15">
                  <c:v>33.299999999999997</c:v>
                </c:pt>
                <c:pt idx="16">
                  <c:v>29.4</c:v>
                </c:pt>
                <c:pt idx="17">
                  <c:v>26.2</c:v>
                </c:pt>
                <c:pt idx="18">
                  <c:v>25.3</c:v>
                </c:pt>
                <c:pt idx="19">
                  <c:v>23.8</c:v>
                </c:pt>
                <c:pt idx="20">
                  <c:v>22.4</c:v>
                </c:pt>
                <c:pt idx="21">
                  <c:v>22.6</c:v>
                </c:pt>
                <c:pt idx="22">
                  <c:v>23.4</c:v>
                </c:pt>
                <c:pt idx="23">
                  <c:v>24.5</c:v>
                </c:pt>
                <c:pt idx="24">
                  <c:v>25</c:v>
                </c:pt>
                <c:pt idx="25">
                  <c:v>24.5</c:v>
                </c:pt>
                <c:pt idx="26">
                  <c:v>24</c:v>
                </c:pt>
                <c:pt idx="27" formatCode="General">
                  <c:v>23.2</c:v>
                </c:pt>
                <c:pt idx="28" formatCode="General">
                  <c:v>22.8</c:v>
                </c:pt>
                <c:pt idx="29" formatCode="General">
                  <c:v>21.8</c:v>
                </c:pt>
              </c:numCache>
            </c:numRef>
          </c:val>
          <c:smooth val="0"/>
          <c:extLst>
            <c:ext xmlns:c16="http://schemas.microsoft.com/office/drawing/2014/chart" uri="{C3380CC4-5D6E-409C-BE32-E72D297353CC}">
              <c16:uniqueId val="{00000008-B001-4B32-8755-7C90D59E9A2B}"/>
            </c:ext>
          </c:extLst>
        </c:ser>
        <c:ser>
          <c:idx val="2"/>
          <c:order val="2"/>
          <c:tx>
            <c:strRef>
              <c:f>'2.1.8'!$D$1</c:f>
              <c:strCache>
                <c:ptCount val="1"/>
                <c:pt idx="0">
                  <c:v>Природний газ</c:v>
                </c:pt>
              </c:strCache>
            </c:strRef>
          </c:tx>
          <c:spPr>
            <a:ln w="25400" cmpd="sng">
              <a:solidFill>
                <a:srgbClr val="46AFE6"/>
              </a:solidFill>
              <a:prstDash val="solid"/>
            </a:ln>
          </c:spPr>
          <c:marker>
            <c:symbol val="none"/>
          </c:marker>
          <c:dPt>
            <c:idx val="0"/>
            <c:bubble3D val="0"/>
            <c:extLst>
              <c:ext xmlns:c16="http://schemas.microsoft.com/office/drawing/2014/chart" uri="{C3380CC4-5D6E-409C-BE32-E72D297353CC}">
                <c16:uniqueId val="{00000009-B001-4B32-8755-7C90D59E9A2B}"/>
              </c:ext>
            </c:extLst>
          </c:dPt>
          <c:dPt>
            <c:idx val="25"/>
            <c:bubble3D val="0"/>
            <c:extLst>
              <c:ext xmlns:c16="http://schemas.microsoft.com/office/drawing/2014/chart" uri="{C3380CC4-5D6E-409C-BE32-E72D297353CC}">
                <c16:uniqueId val="{0000000A-B001-4B32-8755-7C90D59E9A2B}"/>
              </c:ext>
            </c:extLst>
          </c:dPt>
          <c:dPt>
            <c:idx val="26"/>
            <c:bubble3D val="0"/>
            <c:extLst>
              <c:ext xmlns:c16="http://schemas.microsoft.com/office/drawing/2014/chart" uri="{C3380CC4-5D6E-409C-BE32-E72D297353CC}">
                <c16:uniqueId val="{0000000B-B001-4B32-8755-7C90D59E9A2B}"/>
              </c:ext>
            </c:extLst>
          </c:dPt>
          <c:dPt>
            <c:idx val="28"/>
            <c:bubble3D val="0"/>
            <c:extLst>
              <c:ext xmlns:c16="http://schemas.microsoft.com/office/drawing/2014/chart" uri="{C3380CC4-5D6E-409C-BE32-E72D297353CC}">
                <c16:uniqueId val="{0000000C-B001-4B32-8755-7C90D59E9A2B}"/>
              </c:ext>
            </c:extLst>
          </c:dPt>
          <c:dPt>
            <c:idx val="29"/>
            <c:bubble3D val="0"/>
            <c:extLst>
              <c:ext xmlns:c16="http://schemas.microsoft.com/office/drawing/2014/chart" uri="{C3380CC4-5D6E-409C-BE32-E72D297353CC}">
                <c16:uniqueId val="{0000000D-B001-4B32-8755-7C90D59E9A2B}"/>
              </c:ext>
            </c:extLst>
          </c:dPt>
          <c:dPt>
            <c:idx val="30"/>
            <c:bubble3D val="0"/>
            <c:extLst>
              <c:ext xmlns:c16="http://schemas.microsoft.com/office/drawing/2014/chart" uri="{C3380CC4-5D6E-409C-BE32-E72D297353CC}">
                <c16:uniqueId val="{0000000E-B001-4B32-8755-7C90D59E9A2B}"/>
              </c:ext>
            </c:extLst>
          </c:dPt>
          <c:dPt>
            <c:idx val="31"/>
            <c:bubble3D val="0"/>
            <c:extLst>
              <c:ext xmlns:c16="http://schemas.microsoft.com/office/drawing/2014/chart" uri="{C3380CC4-5D6E-409C-BE32-E72D297353CC}">
                <c16:uniqueId val="{0000000F-B001-4B32-8755-7C90D59E9A2B}"/>
              </c:ext>
            </c:extLst>
          </c:dPt>
          <c:dPt>
            <c:idx val="32"/>
            <c:bubble3D val="0"/>
            <c:extLst>
              <c:ext xmlns:c16="http://schemas.microsoft.com/office/drawing/2014/chart" uri="{C3380CC4-5D6E-409C-BE32-E72D297353CC}">
                <c16:uniqueId val="{00000010-B001-4B32-8755-7C90D59E9A2B}"/>
              </c:ext>
            </c:extLst>
          </c:dPt>
          <c:cat>
            <c:strRef>
              <c:f>'2.1.8'!$H$4:$H$33</c:f>
              <c:strCache>
                <c:ptCount val="30"/>
                <c:pt idx="0">
                  <c:v>01.17</c:v>
                </c:pt>
                <c:pt idx="4">
                  <c:v>05.17</c:v>
                </c:pt>
                <c:pt idx="8">
                  <c:v>09.17</c:v>
                </c:pt>
                <c:pt idx="12">
                  <c:v>01.18</c:v>
                </c:pt>
                <c:pt idx="16">
                  <c:v>05.18</c:v>
                </c:pt>
                <c:pt idx="20">
                  <c:v>09.18</c:v>
                </c:pt>
                <c:pt idx="24">
                  <c:v>01.19</c:v>
                </c:pt>
                <c:pt idx="29">
                  <c:v>06.19</c:v>
                </c:pt>
              </c:strCache>
            </c:strRef>
          </c:cat>
          <c:val>
            <c:numRef>
              <c:f>'2.1.8'!$D$4:$D$33</c:f>
              <c:numCache>
                <c:formatCode>0.0</c:formatCode>
                <c:ptCount val="30"/>
                <c:pt idx="0">
                  <c:v>42</c:v>
                </c:pt>
                <c:pt idx="1">
                  <c:v>42</c:v>
                </c:pt>
                <c:pt idx="2">
                  <c:v>42</c:v>
                </c:pt>
                <c:pt idx="3">
                  <c:v>-4.3</c:v>
                </c:pt>
                <c:pt idx="4">
                  <c:v>0.9</c:v>
                </c:pt>
                <c:pt idx="5">
                  <c:v>1</c:v>
                </c:pt>
                <c:pt idx="6">
                  <c:v>1</c:v>
                </c:pt>
                <c:pt idx="7">
                  <c:v>1</c:v>
                </c:pt>
                <c:pt idx="8">
                  <c:v>1.1000000000000001</c:v>
                </c:pt>
                <c:pt idx="9">
                  <c:v>1.2</c:v>
                </c:pt>
                <c:pt idx="10">
                  <c:v>1.2</c:v>
                </c:pt>
                <c:pt idx="11">
                  <c:v>1.2</c:v>
                </c:pt>
                <c:pt idx="12">
                  <c:v>1.2</c:v>
                </c:pt>
                <c:pt idx="13">
                  <c:v>1.2</c:v>
                </c:pt>
                <c:pt idx="14">
                  <c:v>1.2</c:v>
                </c:pt>
                <c:pt idx="15">
                  <c:v>1.2</c:v>
                </c:pt>
                <c:pt idx="16">
                  <c:v>0.3</c:v>
                </c:pt>
                <c:pt idx="17">
                  <c:v>0.2</c:v>
                </c:pt>
                <c:pt idx="18">
                  <c:v>0.2</c:v>
                </c:pt>
                <c:pt idx="19">
                  <c:v>0.1</c:v>
                </c:pt>
                <c:pt idx="20">
                  <c:v>0</c:v>
                </c:pt>
                <c:pt idx="21">
                  <c:v>0</c:v>
                </c:pt>
                <c:pt idx="22">
                  <c:v>22.9</c:v>
                </c:pt>
                <c:pt idx="23">
                  <c:v>22.9</c:v>
                </c:pt>
                <c:pt idx="24">
                  <c:v>22.9</c:v>
                </c:pt>
                <c:pt idx="25">
                  <c:v>22.9</c:v>
                </c:pt>
                <c:pt idx="26">
                  <c:v>22.9</c:v>
                </c:pt>
                <c:pt idx="27" formatCode="General">
                  <c:v>22.9</c:v>
                </c:pt>
                <c:pt idx="28" formatCode="General">
                  <c:v>17.7</c:v>
                </c:pt>
                <c:pt idx="29" formatCode="General">
                  <c:v>10.199999999999999</c:v>
                </c:pt>
              </c:numCache>
            </c:numRef>
          </c:val>
          <c:smooth val="0"/>
          <c:extLst>
            <c:ext xmlns:c16="http://schemas.microsoft.com/office/drawing/2014/chart" uri="{C3380CC4-5D6E-409C-BE32-E72D297353CC}">
              <c16:uniqueId val="{00000011-B001-4B32-8755-7C90D59E9A2B}"/>
            </c:ext>
          </c:extLst>
        </c:ser>
        <c:ser>
          <c:idx val="4"/>
          <c:order val="3"/>
          <c:tx>
            <c:strRef>
              <c:f>'2.1.8'!$E$1</c:f>
              <c:strCache>
                <c:ptCount val="1"/>
                <c:pt idx="0">
                  <c:v>Транспортні послуги</c:v>
                </c:pt>
              </c:strCache>
            </c:strRef>
          </c:tx>
          <c:spPr>
            <a:ln w="25400" cmpd="sng">
              <a:solidFill>
                <a:srgbClr val="DC4B64"/>
              </a:solidFill>
              <a:prstDash val="solid"/>
            </a:ln>
          </c:spPr>
          <c:marker>
            <c:symbol val="none"/>
          </c:marker>
          <c:cat>
            <c:strRef>
              <c:f>'2.1.8'!$H$4:$H$33</c:f>
              <c:strCache>
                <c:ptCount val="30"/>
                <c:pt idx="0">
                  <c:v>01.17</c:v>
                </c:pt>
                <c:pt idx="4">
                  <c:v>05.17</c:v>
                </c:pt>
                <c:pt idx="8">
                  <c:v>09.17</c:v>
                </c:pt>
                <c:pt idx="12">
                  <c:v>01.18</c:v>
                </c:pt>
                <c:pt idx="16">
                  <c:v>05.18</c:v>
                </c:pt>
                <c:pt idx="20">
                  <c:v>09.18</c:v>
                </c:pt>
                <c:pt idx="24">
                  <c:v>01.19</c:v>
                </c:pt>
                <c:pt idx="29">
                  <c:v>06.19</c:v>
                </c:pt>
              </c:strCache>
            </c:strRef>
          </c:cat>
          <c:val>
            <c:numRef>
              <c:f>'2.1.8'!$E$4:$E$33</c:f>
              <c:numCache>
                <c:formatCode>0.0</c:formatCode>
                <c:ptCount val="30"/>
                <c:pt idx="0">
                  <c:v>9</c:v>
                </c:pt>
                <c:pt idx="1">
                  <c:v>12.6</c:v>
                </c:pt>
                <c:pt idx="2">
                  <c:v>14.4</c:v>
                </c:pt>
                <c:pt idx="3">
                  <c:v>16.899999999999999</c:v>
                </c:pt>
                <c:pt idx="4">
                  <c:v>16.600000000000001</c:v>
                </c:pt>
                <c:pt idx="5">
                  <c:v>17.5</c:v>
                </c:pt>
                <c:pt idx="6">
                  <c:v>18.899999999999999</c:v>
                </c:pt>
                <c:pt idx="7">
                  <c:v>20.3</c:v>
                </c:pt>
                <c:pt idx="8">
                  <c:v>21.1</c:v>
                </c:pt>
                <c:pt idx="9">
                  <c:v>20.5</c:v>
                </c:pt>
                <c:pt idx="10">
                  <c:v>22.2</c:v>
                </c:pt>
                <c:pt idx="11">
                  <c:v>22.7</c:v>
                </c:pt>
                <c:pt idx="12">
                  <c:v>20.7</c:v>
                </c:pt>
                <c:pt idx="13">
                  <c:v>19.5</c:v>
                </c:pt>
                <c:pt idx="14">
                  <c:v>18.8</c:v>
                </c:pt>
                <c:pt idx="15">
                  <c:v>18.2</c:v>
                </c:pt>
                <c:pt idx="16">
                  <c:v>18.8</c:v>
                </c:pt>
                <c:pt idx="17">
                  <c:v>19.399999999999999</c:v>
                </c:pt>
                <c:pt idx="18">
                  <c:v>21.2</c:v>
                </c:pt>
                <c:pt idx="19">
                  <c:v>23.2</c:v>
                </c:pt>
                <c:pt idx="20">
                  <c:v>23.6</c:v>
                </c:pt>
                <c:pt idx="21">
                  <c:v>26</c:v>
                </c:pt>
                <c:pt idx="22">
                  <c:v>27.8</c:v>
                </c:pt>
                <c:pt idx="23">
                  <c:v>28.9</c:v>
                </c:pt>
                <c:pt idx="24">
                  <c:v>27.4</c:v>
                </c:pt>
                <c:pt idx="25">
                  <c:v>27</c:v>
                </c:pt>
                <c:pt idx="26">
                  <c:v>27.2</c:v>
                </c:pt>
                <c:pt idx="27" formatCode="General">
                  <c:v>25.2</c:v>
                </c:pt>
                <c:pt idx="28" formatCode="General">
                  <c:v>24.9</c:v>
                </c:pt>
                <c:pt idx="29" formatCode="General">
                  <c:v>24.7</c:v>
                </c:pt>
              </c:numCache>
            </c:numRef>
          </c:val>
          <c:smooth val="0"/>
          <c:extLst>
            <c:ext xmlns:c16="http://schemas.microsoft.com/office/drawing/2014/chart" uri="{C3380CC4-5D6E-409C-BE32-E72D297353CC}">
              <c16:uniqueId val="{00000012-B001-4B32-8755-7C90D59E9A2B}"/>
            </c:ext>
          </c:extLst>
        </c:ser>
        <c:ser>
          <c:idx val="1"/>
          <c:order val="4"/>
          <c:tx>
            <c:strRef>
              <c:f>'2.1.8'!$F$1</c:f>
              <c:strCache>
                <c:ptCount val="1"/>
                <c:pt idx="0">
                  <c:v>Водопостачання </c:v>
                </c:pt>
              </c:strCache>
            </c:strRef>
          </c:tx>
          <c:spPr>
            <a:ln w="25400" cmpd="sng">
              <a:solidFill>
                <a:srgbClr val="005591"/>
              </a:solidFill>
              <a:prstDash val="solid"/>
            </a:ln>
          </c:spPr>
          <c:marker>
            <c:symbol val="none"/>
          </c:marker>
          <c:cat>
            <c:strRef>
              <c:f>'2.1.8'!$H$4:$H$33</c:f>
              <c:strCache>
                <c:ptCount val="30"/>
                <c:pt idx="0">
                  <c:v>01.17</c:v>
                </c:pt>
                <c:pt idx="4">
                  <c:v>05.17</c:v>
                </c:pt>
                <c:pt idx="8">
                  <c:v>09.17</c:v>
                </c:pt>
                <c:pt idx="12">
                  <c:v>01.18</c:v>
                </c:pt>
                <c:pt idx="16">
                  <c:v>05.18</c:v>
                </c:pt>
                <c:pt idx="20">
                  <c:v>09.18</c:v>
                </c:pt>
                <c:pt idx="24">
                  <c:v>01.19</c:v>
                </c:pt>
                <c:pt idx="29">
                  <c:v>06.19</c:v>
                </c:pt>
              </c:strCache>
            </c:strRef>
          </c:cat>
          <c:val>
            <c:numRef>
              <c:f>'2.1.8'!$F$4:$F$33</c:f>
              <c:numCache>
                <c:formatCode>0.0</c:formatCode>
                <c:ptCount val="30"/>
                <c:pt idx="0">
                  <c:v>26.7</c:v>
                </c:pt>
                <c:pt idx="1">
                  <c:v>24.7</c:v>
                </c:pt>
                <c:pt idx="2">
                  <c:v>24.1</c:v>
                </c:pt>
                <c:pt idx="3">
                  <c:v>27.3</c:v>
                </c:pt>
                <c:pt idx="4">
                  <c:v>37.1</c:v>
                </c:pt>
                <c:pt idx="5">
                  <c:v>40</c:v>
                </c:pt>
                <c:pt idx="6">
                  <c:v>41.2</c:v>
                </c:pt>
                <c:pt idx="7">
                  <c:v>32.1</c:v>
                </c:pt>
                <c:pt idx="8">
                  <c:v>30.1</c:v>
                </c:pt>
                <c:pt idx="9">
                  <c:v>25.6</c:v>
                </c:pt>
                <c:pt idx="10">
                  <c:v>22.3</c:v>
                </c:pt>
                <c:pt idx="11">
                  <c:v>20.2</c:v>
                </c:pt>
                <c:pt idx="12">
                  <c:v>20.6</c:v>
                </c:pt>
                <c:pt idx="13">
                  <c:v>22.8</c:v>
                </c:pt>
                <c:pt idx="14">
                  <c:v>23.4</c:v>
                </c:pt>
                <c:pt idx="15">
                  <c:v>21.4</c:v>
                </c:pt>
                <c:pt idx="16">
                  <c:v>14.9</c:v>
                </c:pt>
                <c:pt idx="17">
                  <c:v>12.1</c:v>
                </c:pt>
                <c:pt idx="18">
                  <c:v>13.3</c:v>
                </c:pt>
                <c:pt idx="19">
                  <c:v>12.3</c:v>
                </c:pt>
                <c:pt idx="20">
                  <c:v>12.7</c:v>
                </c:pt>
                <c:pt idx="21">
                  <c:v>15.7</c:v>
                </c:pt>
                <c:pt idx="22">
                  <c:v>17.8</c:v>
                </c:pt>
                <c:pt idx="23">
                  <c:v>19.899999999999999</c:v>
                </c:pt>
                <c:pt idx="24">
                  <c:v>21.1</c:v>
                </c:pt>
                <c:pt idx="25">
                  <c:v>20.8</c:v>
                </c:pt>
                <c:pt idx="26">
                  <c:v>22.2</c:v>
                </c:pt>
                <c:pt idx="27" formatCode="General">
                  <c:v>21.5</c:v>
                </c:pt>
                <c:pt idx="28" formatCode="General">
                  <c:v>19.8</c:v>
                </c:pt>
                <c:pt idx="29" formatCode="General">
                  <c:v>21.1</c:v>
                </c:pt>
              </c:numCache>
            </c:numRef>
          </c:val>
          <c:smooth val="0"/>
          <c:extLst>
            <c:ext xmlns:c16="http://schemas.microsoft.com/office/drawing/2014/chart" uri="{C3380CC4-5D6E-409C-BE32-E72D297353CC}">
              <c16:uniqueId val="{00000013-B001-4B32-8755-7C90D59E9A2B}"/>
            </c:ext>
          </c:extLst>
        </c:ser>
        <c:ser>
          <c:idx val="5"/>
          <c:order val="5"/>
          <c:tx>
            <c:strRef>
              <c:f>'2.1.8'!$G$1</c:f>
              <c:strCache>
                <c:ptCount val="1"/>
                <c:pt idx="0">
                  <c:v>Адміністративно регульовані ціни</c:v>
                </c:pt>
              </c:strCache>
            </c:strRef>
          </c:tx>
          <c:spPr>
            <a:ln w="25400">
              <a:solidFill>
                <a:srgbClr val="7D0532"/>
              </a:solidFill>
            </a:ln>
          </c:spPr>
          <c:marker>
            <c:symbol val="none"/>
          </c:marker>
          <c:val>
            <c:numRef>
              <c:f>'2.1.8'!$G$4:$G$33</c:f>
              <c:numCache>
                <c:formatCode>0.0</c:formatCode>
                <c:ptCount val="30"/>
                <c:pt idx="0">
                  <c:v>35.9</c:v>
                </c:pt>
                <c:pt idx="1">
                  <c:v>37.799999999999997</c:v>
                </c:pt>
                <c:pt idx="2">
                  <c:v>39.299999999999997</c:v>
                </c:pt>
                <c:pt idx="3">
                  <c:v>25.6</c:v>
                </c:pt>
                <c:pt idx="4">
                  <c:v>28.1</c:v>
                </c:pt>
                <c:pt idx="5">
                  <c:v>28.8</c:v>
                </c:pt>
                <c:pt idx="6">
                  <c:v>27.9</c:v>
                </c:pt>
                <c:pt idx="7">
                  <c:v>27.8</c:v>
                </c:pt>
                <c:pt idx="8">
                  <c:v>25.9</c:v>
                </c:pt>
                <c:pt idx="9">
                  <c:v>20.3</c:v>
                </c:pt>
                <c:pt idx="10">
                  <c:v>16.7</c:v>
                </c:pt>
                <c:pt idx="11">
                  <c:v>16.100000000000001</c:v>
                </c:pt>
                <c:pt idx="12">
                  <c:v>16.2</c:v>
                </c:pt>
                <c:pt idx="13">
                  <c:v>16.100000000000001</c:v>
                </c:pt>
                <c:pt idx="14">
                  <c:v>13.6</c:v>
                </c:pt>
                <c:pt idx="15">
                  <c:v>13.7</c:v>
                </c:pt>
                <c:pt idx="16">
                  <c:v>13.3</c:v>
                </c:pt>
                <c:pt idx="17">
                  <c:v>13.2</c:v>
                </c:pt>
                <c:pt idx="18">
                  <c:v>13.8</c:v>
                </c:pt>
                <c:pt idx="19">
                  <c:v>13.9</c:v>
                </c:pt>
                <c:pt idx="20">
                  <c:v>13.5</c:v>
                </c:pt>
                <c:pt idx="21">
                  <c:v>14.6</c:v>
                </c:pt>
                <c:pt idx="22">
                  <c:v>17.3</c:v>
                </c:pt>
                <c:pt idx="23">
                  <c:v>18</c:v>
                </c:pt>
                <c:pt idx="24">
                  <c:v>18.7</c:v>
                </c:pt>
                <c:pt idx="25">
                  <c:v>18.7</c:v>
                </c:pt>
                <c:pt idx="26">
                  <c:v>18.7</c:v>
                </c:pt>
                <c:pt idx="27" formatCode="General">
                  <c:v>18.2</c:v>
                </c:pt>
                <c:pt idx="28" formatCode="General">
                  <c:v>17.600000000000001</c:v>
                </c:pt>
                <c:pt idx="29" formatCode="General">
                  <c:v>17</c:v>
                </c:pt>
              </c:numCache>
            </c:numRef>
          </c:val>
          <c:smooth val="0"/>
          <c:extLst>
            <c:ext xmlns:c16="http://schemas.microsoft.com/office/drawing/2014/chart" uri="{C3380CC4-5D6E-409C-BE32-E72D297353CC}">
              <c16:uniqueId val="{0000000F-E0DB-4C97-A928-D08FF755F926}"/>
            </c:ext>
          </c:extLst>
        </c:ser>
        <c:dLbls>
          <c:showLegendKey val="0"/>
          <c:showVal val="0"/>
          <c:showCatName val="0"/>
          <c:showSerName val="0"/>
          <c:showPercent val="0"/>
          <c:showBubbleSize val="0"/>
        </c:dLbls>
        <c:smooth val="0"/>
        <c:axId val="229863664"/>
        <c:axId val="229864056"/>
      </c:lineChart>
      <c:dateAx>
        <c:axId val="2298636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864056"/>
        <c:crosses val="autoZero"/>
        <c:auto val="0"/>
        <c:lblOffset val="100"/>
        <c:baseTimeUnit val="months"/>
        <c:majorUnit val="1"/>
        <c:majorTimeUnit val="months"/>
        <c:minorUnit val="12"/>
        <c:minorTimeUnit val="months"/>
      </c:dateAx>
      <c:valAx>
        <c:axId val="229864056"/>
        <c:scaling>
          <c:orientation val="minMax"/>
          <c:max val="5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29863664"/>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0"/>
          <c:y val="0.76144999886541564"/>
          <c:w val="0.75925081413988571"/>
          <c:h val="0.233832910716668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69148936170212771"/>
        </c:manualLayout>
      </c:layout>
      <c:lineChart>
        <c:grouping val="standard"/>
        <c:varyColors val="0"/>
        <c:ser>
          <c:idx val="0"/>
          <c:order val="0"/>
          <c:tx>
            <c:strRef>
              <c:f>'2.1.9'!$B$1</c:f>
              <c:strCache>
                <c:ptCount val="1"/>
                <c:pt idx="0">
                  <c:v>Дефлятор ВВП*</c:v>
                </c:pt>
              </c:strCache>
            </c:strRef>
          </c:tx>
          <c:spPr>
            <a:ln w="25400" cmpd="sng">
              <a:solidFill>
                <a:srgbClr val="057D46"/>
              </a:solidFill>
              <a:prstDash val="solid"/>
            </a:ln>
          </c:spPr>
          <c:marker>
            <c:symbol val="none"/>
          </c:marker>
          <c:cat>
            <c:strRef>
              <c:f>'2.1.9'!$F$4:$F$21</c:f>
              <c:strCache>
                <c:ptCount val="18"/>
                <c:pt idx="0">
                  <c:v>I.15</c:v>
                </c:pt>
                <c:pt idx="2">
                  <c:v>III.15</c:v>
                </c:pt>
                <c:pt idx="4">
                  <c:v>I.16</c:v>
                </c:pt>
                <c:pt idx="6">
                  <c:v>III.16</c:v>
                </c:pt>
                <c:pt idx="8">
                  <c:v>I.17</c:v>
                </c:pt>
                <c:pt idx="10">
                  <c:v>III.17</c:v>
                </c:pt>
                <c:pt idx="12">
                  <c:v>I.18</c:v>
                </c:pt>
                <c:pt idx="14">
                  <c:v>III.18</c:v>
                </c:pt>
                <c:pt idx="17">
                  <c:v>II.19</c:v>
                </c:pt>
              </c:strCache>
            </c:strRef>
          </c:cat>
          <c:val>
            <c:numRef>
              <c:f>'2.1.9'!$B$4:$B$21</c:f>
              <c:numCache>
                <c:formatCode>General</c:formatCode>
                <c:ptCount val="18"/>
                <c:pt idx="0">
                  <c:v>41.2</c:v>
                </c:pt>
                <c:pt idx="1">
                  <c:v>39.700000000000003</c:v>
                </c:pt>
                <c:pt idx="2">
                  <c:v>38.4</c:v>
                </c:pt>
                <c:pt idx="3">
                  <c:v>35</c:v>
                </c:pt>
                <c:pt idx="4">
                  <c:v>20.9</c:v>
                </c:pt>
                <c:pt idx="5">
                  <c:v>15.3</c:v>
                </c:pt>
                <c:pt idx="6">
                  <c:v>15.3</c:v>
                </c:pt>
                <c:pt idx="7">
                  <c:v>17.399999999999999</c:v>
                </c:pt>
                <c:pt idx="8">
                  <c:v>26.6</c:v>
                </c:pt>
                <c:pt idx="9">
                  <c:v>20.9</c:v>
                </c:pt>
                <c:pt idx="10">
                  <c:v>21.5</c:v>
                </c:pt>
                <c:pt idx="11">
                  <c:v>20.8</c:v>
                </c:pt>
                <c:pt idx="12">
                  <c:v>15.1</c:v>
                </c:pt>
                <c:pt idx="13">
                  <c:v>17.399999999999999</c:v>
                </c:pt>
                <c:pt idx="14">
                  <c:v>16</c:v>
                </c:pt>
                <c:pt idx="15">
                  <c:v>13.5</c:v>
                </c:pt>
                <c:pt idx="16">
                  <c:v>11.7</c:v>
                </c:pt>
                <c:pt idx="17">
                  <c:v>9.1999999999999993</c:v>
                </c:pt>
              </c:numCache>
            </c:numRef>
          </c:val>
          <c:smooth val="0"/>
          <c:extLst>
            <c:ext xmlns:c16="http://schemas.microsoft.com/office/drawing/2014/chart" uri="{C3380CC4-5D6E-409C-BE32-E72D297353CC}">
              <c16:uniqueId val="{00000000-459C-432F-9E92-DF2546D57F31}"/>
            </c:ext>
          </c:extLst>
        </c:ser>
        <c:ser>
          <c:idx val="1"/>
          <c:order val="1"/>
          <c:tx>
            <c:strRef>
              <c:f>'2.1.9'!$C$1</c:f>
              <c:strCache>
                <c:ptCount val="1"/>
                <c:pt idx="0">
                  <c:v>Промисловість</c:v>
                </c:pt>
              </c:strCache>
            </c:strRef>
          </c:tx>
          <c:spPr>
            <a:ln w="25400" cmpd="sng">
              <a:solidFill>
                <a:srgbClr val="91C864"/>
              </a:solidFill>
              <a:prstDash val="solid"/>
            </a:ln>
          </c:spPr>
          <c:marker>
            <c:symbol val="none"/>
          </c:marker>
          <c:cat>
            <c:strRef>
              <c:f>'2.1.9'!$F$4:$F$21</c:f>
              <c:strCache>
                <c:ptCount val="18"/>
                <c:pt idx="0">
                  <c:v>I.15</c:v>
                </c:pt>
                <c:pt idx="2">
                  <c:v>III.15</c:v>
                </c:pt>
                <c:pt idx="4">
                  <c:v>I.16</c:v>
                </c:pt>
                <c:pt idx="6">
                  <c:v>III.16</c:v>
                </c:pt>
                <c:pt idx="8">
                  <c:v>I.17</c:v>
                </c:pt>
                <c:pt idx="10">
                  <c:v>III.17</c:v>
                </c:pt>
                <c:pt idx="12">
                  <c:v>I.18</c:v>
                </c:pt>
                <c:pt idx="14">
                  <c:v>III.18</c:v>
                </c:pt>
                <c:pt idx="17">
                  <c:v>II.19</c:v>
                </c:pt>
              </c:strCache>
            </c:strRef>
          </c:cat>
          <c:val>
            <c:numRef>
              <c:f>'2.1.9'!$C$4:$C$21</c:f>
              <c:numCache>
                <c:formatCode>General</c:formatCode>
                <c:ptCount val="18"/>
                <c:pt idx="0">
                  <c:v>42.400000000000006</c:v>
                </c:pt>
                <c:pt idx="1">
                  <c:v>42.699999999999989</c:v>
                </c:pt>
                <c:pt idx="2">
                  <c:v>34.099999999999994</c:v>
                </c:pt>
                <c:pt idx="3">
                  <c:v>26.900000000000006</c:v>
                </c:pt>
                <c:pt idx="4">
                  <c:v>16.099999999999994</c:v>
                </c:pt>
                <c:pt idx="5">
                  <c:v>14.099999999999994</c:v>
                </c:pt>
                <c:pt idx="6">
                  <c:v>18.900000000000006</c:v>
                </c:pt>
                <c:pt idx="7">
                  <c:v>32.300000000000011</c:v>
                </c:pt>
                <c:pt idx="8">
                  <c:v>38</c:v>
                </c:pt>
                <c:pt idx="9">
                  <c:v>29.599999999999994</c:v>
                </c:pt>
                <c:pt idx="10">
                  <c:v>23.099999999999994</c:v>
                </c:pt>
                <c:pt idx="11">
                  <c:v>17.900000000000006</c:v>
                </c:pt>
                <c:pt idx="12">
                  <c:v>19.100000000000001</c:v>
                </c:pt>
                <c:pt idx="13">
                  <c:v>16.3</c:v>
                </c:pt>
                <c:pt idx="14">
                  <c:v>18.8</c:v>
                </c:pt>
                <c:pt idx="15">
                  <c:v>15.7</c:v>
                </c:pt>
                <c:pt idx="16">
                  <c:v>9.8000000000000007</c:v>
                </c:pt>
                <c:pt idx="17">
                  <c:v>6.8</c:v>
                </c:pt>
              </c:numCache>
            </c:numRef>
          </c:val>
          <c:smooth val="0"/>
          <c:extLst>
            <c:ext xmlns:c16="http://schemas.microsoft.com/office/drawing/2014/chart" uri="{C3380CC4-5D6E-409C-BE32-E72D297353CC}">
              <c16:uniqueId val="{00000001-459C-432F-9E92-DF2546D57F31}"/>
            </c:ext>
          </c:extLst>
        </c:ser>
        <c:ser>
          <c:idx val="2"/>
          <c:order val="2"/>
          <c:tx>
            <c:strRef>
              <c:f>'2.1.9'!$D$1</c:f>
              <c:strCache>
                <c:ptCount val="1"/>
                <c:pt idx="0">
                  <c:v>Будівельно-монтажні роботи**</c:v>
                </c:pt>
              </c:strCache>
            </c:strRef>
          </c:tx>
          <c:spPr>
            <a:ln w="25400" cmpd="sng">
              <a:solidFill>
                <a:srgbClr val="7D0532"/>
              </a:solidFill>
              <a:prstDash val="solid"/>
            </a:ln>
          </c:spPr>
          <c:marker>
            <c:symbol val="none"/>
          </c:marker>
          <c:cat>
            <c:strRef>
              <c:f>'2.1.9'!$F$4:$F$21</c:f>
              <c:strCache>
                <c:ptCount val="18"/>
                <c:pt idx="0">
                  <c:v>I.15</c:v>
                </c:pt>
                <c:pt idx="2">
                  <c:v>III.15</c:v>
                </c:pt>
                <c:pt idx="4">
                  <c:v>I.16</c:v>
                </c:pt>
                <c:pt idx="6">
                  <c:v>III.16</c:v>
                </c:pt>
                <c:pt idx="8">
                  <c:v>I.17</c:v>
                </c:pt>
                <c:pt idx="10">
                  <c:v>III.17</c:v>
                </c:pt>
                <c:pt idx="12">
                  <c:v>I.18</c:v>
                </c:pt>
                <c:pt idx="14">
                  <c:v>III.18</c:v>
                </c:pt>
                <c:pt idx="17">
                  <c:v>II.19</c:v>
                </c:pt>
              </c:strCache>
            </c:strRef>
          </c:cat>
          <c:val>
            <c:numRef>
              <c:f>'2.1.9'!$D$4:$D$21</c:f>
              <c:numCache>
                <c:formatCode>General</c:formatCode>
                <c:ptCount val="18"/>
                <c:pt idx="0">
                  <c:v>24.900000000000006</c:v>
                </c:pt>
                <c:pt idx="1">
                  <c:v>31.300000000000011</c:v>
                </c:pt>
                <c:pt idx="2">
                  <c:v>28.199999999999989</c:v>
                </c:pt>
                <c:pt idx="3">
                  <c:v>24.200000000000003</c:v>
                </c:pt>
                <c:pt idx="4">
                  <c:v>12.5</c:v>
                </c:pt>
                <c:pt idx="5">
                  <c:v>7.5</c:v>
                </c:pt>
                <c:pt idx="6">
                  <c:v>8.1</c:v>
                </c:pt>
                <c:pt idx="7">
                  <c:v>9</c:v>
                </c:pt>
                <c:pt idx="8">
                  <c:v>12.799999999999997</c:v>
                </c:pt>
                <c:pt idx="9">
                  <c:v>12</c:v>
                </c:pt>
                <c:pt idx="10">
                  <c:v>13.299999999999997</c:v>
                </c:pt>
                <c:pt idx="11">
                  <c:v>15.299999999999997</c:v>
                </c:pt>
                <c:pt idx="12">
                  <c:v>22.799999999999997</c:v>
                </c:pt>
                <c:pt idx="13">
                  <c:v>25</c:v>
                </c:pt>
                <c:pt idx="14">
                  <c:v>23.5</c:v>
                </c:pt>
                <c:pt idx="15">
                  <c:v>21</c:v>
                </c:pt>
                <c:pt idx="16">
                  <c:v>12.1</c:v>
                </c:pt>
                <c:pt idx="17">
                  <c:v>7.6</c:v>
                </c:pt>
              </c:numCache>
            </c:numRef>
          </c:val>
          <c:smooth val="0"/>
          <c:extLst>
            <c:ext xmlns:c16="http://schemas.microsoft.com/office/drawing/2014/chart" uri="{C3380CC4-5D6E-409C-BE32-E72D297353CC}">
              <c16:uniqueId val="{00000003-459C-432F-9E92-DF2546D57F31}"/>
            </c:ext>
          </c:extLst>
        </c:ser>
        <c:ser>
          <c:idx val="3"/>
          <c:order val="3"/>
          <c:tx>
            <c:strRef>
              <c:f>'2.1.9'!$E$1</c:f>
              <c:strCache>
                <c:ptCount val="1"/>
                <c:pt idx="0">
                  <c:v>Сільське господарство</c:v>
                </c:pt>
              </c:strCache>
            </c:strRef>
          </c:tx>
          <c:spPr>
            <a:ln w="25400" cmpd="sng">
              <a:solidFill>
                <a:srgbClr val="DC4B64"/>
              </a:solidFill>
              <a:prstDash val="solid"/>
            </a:ln>
          </c:spPr>
          <c:marker>
            <c:symbol val="none"/>
          </c:marker>
          <c:cat>
            <c:strRef>
              <c:f>'2.1.9'!$F$4:$F$21</c:f>
              <c:strCache>
                <c:ptCount val="18"/>
                <c:pt idx="0">
                  <c:v>I.15</c:v>
                </c:pt>
                <c:pt idx="2">
                  <c:v>III.15</c:v>
                </c:pt>
                <c:pt idx="4">
                  <c:v>I.16</c:v>
                </c:pt>
                <c:pt idx="6">
                  <c:v>III.16</c:v>
                </c:pt>
                <c:pt idx="8">
                  <c:v>I.17</c:v>
                </c:pt>
                <c:pt idx="10">
                  <c:v>III.17</c:v>
                </c:pt>
                <c:pt idx="12">
                  <c:v>I.18</c:v>
                </c:pt>
                <c:pt idx="14">
                  <c:v>III.18</c:v>
                </c:pt>
                <c:pt idx="17">
                  <c:v>II.19</c:v>
                </c:pt>
              </c:strCache>
            </c:strRef>
          </c:cat>
          <c:val>
            <c:numRef>
              <c:f>'2.1.9'!$E$4:$E$21</c:f>
              <c:numCache>
                <c:formatCode>General</c:formatCode>
                <c:ptCount val="18"/>
                <c:pt idx="0">
                  <c:v>70.400000000000006</c:v>
                </c:pt>
                <c:pt idx="1">
                  <c:v>52.2</c:v>
                </c:pt>
                <c:pt idx="2">
                  <c:v>48</c:v>
                </c:pt>
                <c:pt idx="3">
                  <c:v>54.7</c:v>
                </c:pt>
                <c:pt idx="4">
                  <c:v>12.8</c:v>
                </c:pt>
                <c:pt idx="5">
                  <c:v>3.8</c:v>
                </c:pt>
                <c:pt idx="6">
                  <c:v>9.5</c:v>
                </c:pt>
                <c:pt idx="7">
                  <c:v>9.6999999999999993</c:v>
                </c:pt>
                <c:pt idx="8">
                  <c:v>11</c:v>
                </c:pt>
                <c:pt idx="9">
                  <c:v>9.6</c:v>
                </c:pt>
                <c:pt idx="10">
                  <c:v>10.8</c:v>
                </c:pt>
                <c:pt idx="11">
                  <c:v>12.6</c:v>
                </c:pt>
                <c:pt idx="12">
                  <c:v>11.4</c:v>
                </c:pt>
                <c:pt idx="13">
                  <c:v>12.599999999999994</c:v>
                </c:pt>
                <c:pt idx="14">
                  <c:v>10.400000000000006</c:v>
                </c:pt>
                <c:pt idx="15">
                  <c:v>6.2000000000000028</c:v>
                </c:pt>
                <c:pt idx="16">
                  <c:v>1.3</c:v>
                </c:pt>
                <c:pt idx="17">
                  <c:v>-5.5</c:v>
                </c:pt>
              </c:numCache>
            </c:numRef>
          </c:val>
          <c:smooth val="0"/>
          <c:extLst>
            <c:ext xmlns:c16="http://schemas.microsoft.com/office/drawing/2014/chart" uri="{C3380CC4-5D6E-409C-BE32-E72D297353CC}">
              <c16:uniqueId val="{00000004-459C-432F-9E92-DF2546D57F31}"/>
            </c:ext>
          </c:extLst>
        </c:ser>
        <c:dLbls>
          <c:showLegendKey val="0"/>
          <c:showVal val="0"/>
          <c:showCatName val="0"/>
          <c:showSerName val="0"/>
          <c:showPercent val="0"/>
          <c:showBubbleSize val="0"/>
        </c:dLbls>
        <c:smooth val="0"/>
        <c:axId val="477613696"/>
        <c:axId val="477614088"/>
      </c:lineChart>
      <c:catAx>
        <c:axId val="4776136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7614088"/>
        <c:crosses val="autoZero"/>
        <c:auto val="1"/>
        <c:lblAlgn val="ctr"/>
        <c:lblOffset val="100"/>
        <c:tickMarkSkip val="4"/>
        <c:noMultiLvlLbl val="0"/>
      </c:catAx>
      <c:valAx>
        <c:axId val="477614088"/>
        <c:scaling>
          <c:orientation val="minMax"/>
          <c:max val="7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7613696"/>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0380549505779866"/>
          <c:w val="0.97916666666666663"/>
          <c:h val="0.2553191489361701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lineChart>
        <c:grouping val="standard"/>
        <c:varyColors val="0"/>
        <c:ser>
          <c:idx val="0"/>
          <c:order val="0"/>
          <c:tx>
            <c:strRef>
              <c:f>'В.2.1'!$C$1</c:f>
              <c:strCache>
                <c:ptCount val="1"/>
                <c:pt idx="0">
                  <c:v>Середнє сприйняття інфляції за попередні 12 місяців</c:v>
                </c:pt>
              </c:strCache>
            </c:strRef>
          </c:tx>
          <c:spPr>
            <a:ln w="25400" cmpd="sng">
              <a:solidFill>
                <a:srgbClr val="057D46"/>
              </a:solidFill>
              <a:prstDash val="solid"/>
            </a:ln>
          </c:spPr>
          <c:marker>
            <c:symbol val="none"/>
          </c:marker>
          <c:cat>
            <c:strRef>
              <c:f>'В.2.1'!$B$4:$B$11</c:f>
              <c:strCache>
                <c:ptCount val="8"/>
                <c:pt idx="0">
                  <c:v>01.18</c:v>
                </c:pt>
                <c:pt idx="1">
                  <c:v>02.18</c:v>
                </c:pt>
                <c:pt idx="2">
                  <c:v>05.18</c:v>
                </c:pt>
                <c:pt idx="3">
                  <c:v>08.18</c:v>
                </c:pt>
                <c:pt idx="4">
                  <c:v>11.18</c:v>
                </c:pt>
                <c:pt idx="5">
                  <c:v>01.19</c:v>
                </c:pt>
                <c:pt idx="6">
                  <c:v>02.19</c:v>
                </c:pt>
                <c:pt idx="7">
                  <c:v>05.19</c:v>
                </c:pt>
              </c:strCache>
            </c:strRef>
          </c:cat>
          <c:val>
            <c:numRef>
              <c:f>'В.2.1'!$C$4:$C$11</c:f>
              <c:numCache>
                <c:formatCode>0.0</c:formatCode>
                <c:ptCount val="8"/>
                <c:pt idx="0">
                  <c:v>15.2</c:v>
                </c:pt>
                <c:pt idx="1">
                  <c:v>15.3</c:v>
                </c:pt>
                <c:pt idx="2">
                  <c:v>15.1</c:v>
                </c:pt>
                <c:pt idx="3">
                  <c:v>13.7</c:v>
                </c:pt>
                <c:pt idx="4">
                  <c:v>12.2</c:v>
                </c:pt>
                <c:pt idx="5">
                  <c:v>13.2</c:v>
                </c:pt>
                <c:pt idx="6">
                  <c:v>11.8</c:v>
                </c:pt>
                <c:pt idx="7">
                  <c:v>10.7</c:v>
                </c:pt>
              </c:numCache>
            </c:numRef>
          </c:val>
          <c:smooth val="0"/>
          <c:extLst>
            <c:ext xmlns:c16="http://schemas.microsoft.com/office/drawing/2014/chart" uri="{C3380CC4-5D6E-409C-BE32-E72D297353CC}">
              <c16:uniqueId val="{00000000-58F3-4DEC-9F48-46BBCE9BA85C}"/>
            </c:ext>
          </c:extLst>
        </c:ser>
        <c:ser>
          <c:idx val="1"/>
          <c:order val="1"/>
          <c:tx>
            <c:strRef>
              <c:f>'В.2.1'!$D$1</c:f>
              <c:strCache>
                <c:ptCount val="1"/>
                <c:pt idx="0">
                  <c:v>Середнє очікування інфляції на наступні 12 місяців</c:v>
                </c:pt>
              </c:strCache>
            </c:strRef>
          </c:tx>
          <c:spPr>
            <a:ln w="25400" cmpd="sng">
              <a:solidFill>
                <a:srgbClr val="91C864"/>
              </a:solidFill>
              <a:prstDash val="solid"/>
            </a:ln>
          </c:spPr>
          <c:marker>
            <c:symbol val="none"/>
          </c:marker>
          <c:cat>
            <c:strRef>
              <c:f>'В.2.1'!$B$4:$B$11</c:f>
              <c:strCache>
                <c:ptCount val="8"/>
                <c:pt idx="0">
                  <c:v>01.18</c:v>
                </c:pt>
                <c:pt idx="1">
                  <c:v>02.18</c:v>
                </c:pt>
                <c:pt idx="2">
                  <c:v>05.18</c:v>
                </c:pt>
                <c:pt idx="3">
                  <c:v>08.18</c:v>
                </c:pt>
                <c:pt idx="4">
                  <c:v>11.18</c:v>
                </c:pt>
                <c:pt idx="5">
                  <c:v>01.19</c:v>
                </c:pt>
                <c:pt idx="6">
                  <c:v>02.19</c:v>
                </c:pt>
                <c:pt idx="7">
                  <c:v>05.19</c:v>
                </c:pt>
              </c:strCache>
            </c:strRef>
          </c:cat>
          <c:val>
            <c:numRef>
              <c:f>'В.2.1'!$D$4:$D$11</c:f>
              <c:numCache>
                <c:formatCode>General</c:formatCode>
                <c:ptCount val="8"/>
                <c:pt idx="0">
                  <c:v>13.3</c:v>
                </c:pt>
                <c:pt idx="1">
                  <c:v>13.7</c:v>
                </c:pt>
                <c:pt idx="2">
                  <c:v>13.6</c:v>
                </c:pt>
                <c:pt idx="3">
                  <c:v>13.6</c:v>
                </c:pt>
                <c:pt idx="4">
                  <c:v>12.2</c:v>
                </c:pt>
                <c:pt idx="5">
                  <c:v>12.1</c:v>
                </c:pt>
                <c:pt idx="6">
                  <c:v>11.5</c:v>
                </c:pt>
                <c:pt idx="7">
                  <c:v>9.1999999999999993</c:v>
                </c:pt>
              </c:numCache>
            </c:numRef>
          </c:val>
          <c:smooth val="0"/>
          <c:extLst>
            <c:ext xmlns:c16="http://schemas.microsoft.com/office/drawing/2014/chart" uri="{C3380CC4-5D6E-409C-BE32-E72D297353CC}">
              <c16:uniqueId val="{00000001-58F3-4DEC-9F48-46BBCE9BA85C}"/>
            </c:ext>
          </c:extLst>
        </c:ser>
        <c:ser>
          <c:idx val="2"/>
          <c:order val="2"/>
          <c:tx>
            <c:strRef>
              <c:f>'В.2.1'!$E$1</c:f>
              <c:strCache>
                <c:ptCount val="1"/>
                <c:pt idx="0">
                  <c:v>ІСЦ</c:v>
                </c:pt>
              </c:strCache>
            </c:strRef>
          </c:tx>
          <c:spPr>
            <a:ln w="25400" cmpd="sng">
              <a:solidFill>
                <a:srgbClr val="00B0F0"/>
              </a:solidFill>
              <a:prstDash val="solid"/>
            </a:ln>
          </c:spPr>
          <c:marker>
            <c:symbol val="none"/>
          </c:marker>
          <c:cat>
            <c:strRef>
              <c:f>'В.2.1'!$B$4:$B$11</c:f>
              <c:strCache>
                <c:ptCount val="8"/>
                <c:pt idx="0">
                  <c:v>01.18</c:v>
                </c:pt>
                <c:pt idx="1">
                  <c:v>02.18</c:v>
                </c:pt>
                <c:pt idx="2">
                  <c:v>05.18</c:v>
                </c:pt>
                <c:pt idx="3">
                  <c:v>08.18</c:v>
                </c:pt>
                <c:pt idx="4">
                  <c:v>11.18</c:v>
                </c:pt>
                <c:pt idx="5">
                  <c:v>01.19</c:v>
                </c:pt>
                <c:pt idx="6">
                  <c:v>02.19</c:v>
                </c:pt>
                <c:pt idx="7">
                  <c:v>05.19</c:v>
                </c:pt>
              </c:strCache>
            </c:strRef>
          </c:cat>
          <c:val>
            <c:numRef>
              <c:f>'В.2.1'!$E$4:$E$11</c:f>
              <c:numCache>
                <c:formatCode>0.0</c:formatCode>
                <c:ptCount val="8"/>
                <c:pt idx="0">
                  <c:v>14.1</c:v>
                </c:pt>
                <c:pt idx="1">
                  <c:v>14</c:v>
                </c:pt>
                <c:pt idx="2">
                  <c:v>11.7</c:v>
                </c:pt>
                <c:pt idx="3">
                  <c:v>9</c:v>
                </c:pt>
                <c:pt idx="4">
                  <c:v>10</c:v>
                </c:pt>
                <c:pt idx="5">
                  <c:v>9.1999999999999993</c:v>
                </c:pt>
                <c:pt idx="6">
                  <c:v>8.8000000000000007</c:v>
                </c:pt>
                <c:pt idx="7">
                  <c:v>9.6</c:v>
                </c:pt>
              </c:numCache>
            </c:numRef>
          </c:val>
          <c:smooth val="0"/>
          <c:extLst>
            <c:ext xmlns:c16="http://schemas.microsoft.com/office/drawing/2014/chart" uri="{C3380CC4-5D6E-409C-BE32-E72D297353CC}">
              <c16:uniqueId val="{00000002-58F3-4DEC-9F48-46BBCE9BA85C}"/>
            </c:ext>
          </c:extLst>
        </c:ser>
        <c:dLbls>
          <c:showLegendKey val="0"/>
          <c:showVal val="0"/>
          <c:showCatName val="0"/>
          <c:showSerName val="0"/>
          <c:showPercent val="0"/>
          <c:showBubbleSize val="0"/>
        </c:dLbls>
        <c:smooth val="0"/>
        <c:axId val="477614872"/>
        <c:axId val="477615264"/>
      </c:lineChart>
      <c:catAx>
        <c:axId val="4776148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7615264"/>
        <c:crosses val="autoZero"/>
        <c:auto val="1"/>
        <c:lblAlgn val="ctr"/>
        <c:lblOffset val="100"/>
        <c:noMultiLvlLbl val="0"/>
      </c:catAx>
      <c:valAx>
        <c:axId val="477615264"/>
        <c:scaling>
          <c:orientation val="minMax"/>
          <c:max val="1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7614872"/>
        <c:crosses val="autoZero"/>
        <c:crossBetween val="between"/>
        <c:majorUnit val="4"/>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333333333332E-2"/>
          <c:y val="0.85308177592258794"/>
          <c:w val="0.96250000000000002"/>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638779527559051E-2"/>
          <c:y val="4.9337349397590359E-2"/>
          <c:w val="0.82534744094488188"/>
          <c:h val="0.41843326060146097"/>
        </c:manualLayout>
      </c:layout>
      <c:barChart>
        <c:barDir val="col"/>
        <c:grouping val="clustered"/>
        <c:varyColors val="0"/>
        <c:ser>
          <c:idx val="0"/>
          <c:order val="0"/>
          <c:tx>
            <c:strRef>
              <c:f>'В.2.2'!$D$1</c:f>
              <c:strCache>
                <c:ptCount val="1"/>
                <c:pt idx="0">
                  <c:v>Сприйняття інфляції, %</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'В.2.2'!$A$4:$A$12</c:f>
              <c:strCache>
                <c:ptCount val="9"/>
                <c:pt idx="0">
                  <c:v>Україна</c:v>
                </c:pt>
                <c:pt idx="1">
                  <c:v>США</c:v>
                </c:pt>
                <c:pt idx="2">
                  <c:v>Великобританія</c:v>
                </c:pt>
                <c:pt idx="3">
                  <c:v>Нова Зеландія</c:v>
                </c:pt>
                <c:pt idx="4">
                  <c:v>Швеція</c:v>
                </c:pt>
                <c:pt idx="5">
                  <c:v>Чехія</c:v>
                </c:pt>
                <c:pt idx="6">
                  <c:v>Росія</c:v>
                </c:pt>
                <c:pt idx="7">
                  <c:v>Єврозона</c:v>
                </c:pt>
                <c:pt idx="8">
                  <c:v>Норвегія</c:v>
                </c:pt>
              </c:strCache>
            </c:strRef>
          </c:cat>
          <c:val>
            <c:numRef>
              <c:f>'В.2.2'!$D$4:$D$12</c:f>
              <c:numCache>
                <c:formatCode>General</c:formatCode>
                <c:ptCount val="9"/>
                <c:pt idx="0">
                  <c:v>15.2</c:v>
                </c:pt>
                <c:pt idx="1">
                  <c:v>3.2</c:v>
                </c:pt>
                <c:pt idx="2">
                  <c:v>3.1</c:v>
                </c:pt>
                <c:pt idx="3">
                  <c:v>2.2999999999999998</c:v>
                </c:pt>
                <c:pt idx="4">
                  <c:v>4.2</c:v>
                </c:pt>
                <c:pt idx="5">
                  <c:v>2.5</c:v>
                </c:pt>
                <c:pt idx="6">
                  <c:v>10.199999999999999</c:v>
                </c:pt>
                <c:pt idx="7">
                  <c:v>5.8</c:v>
                </c:pt>
                <c:pt idx="8">
                  <c:v>1.8</c:v>
                </c:pt>
              </c:numCache>
            </c:numRef>
          </c:val>
          <c:extLst>
            <c:ext xmlns:c16="http://schemas.microsoft.com/office/drawing/2014/chart" uri="{C3380CC4-5D6E-409C-BE32-E72D297353CC}">
              <c16:uniqueId val="{00000000-1A21-42C0-A222-EC824EB5A92A}"/>
            </c:ext>
          </c:extLst>
        </c:ser>
        <c:ser>
          <c:idx val="1"/>
          <c:order val="1"/>
          <c:tx>
            <c:strRef>
              <c:f>'В.2.2'!$E$1</c:f>
              <c:strCache>
                <c:ptCount val="1"/>
                <c:pt idx="0">
                  <c:v>Фактичний показник інфляції,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'В.2.2'!$A$4:$A$12</c:f>
              <c:strCache>
                <c:ptCount val="9"/>
                <c:pt idx="0">
                  <c:v>Україна</c:v>
                </c:pt>
                <c:pt idx="1">
                  <c:v>США</c:v>
                </c:pt>
                <c:pt idx="2">
                  <c:v>Великобританія</c:v>
                </c:pt>
                <c:pt idx="3">
                  <c:v>Нова Зеландія</c:v>
                </c:pt>
                <c:pt idx="4">
                  <c:v>Швеція</c:v>
                </c:pt>
                <c:pt idx="5">
                  <c:v>Чехія</c:v>
                </c:pt>
                <c:pt idx="6">
                  <c:v>Росія</c:v>
                </c:pt>
                <c:pt idx="7">
                  <c:v>Єврозона</c:v>
                </c:pt>
                <c:pt idx="8">
                  <c:v>Норвегія</c:v>
                </c:pt>
              </c:strCache>
            </c:strRef>
          </c:cat>
          <c:val>
            <c:numRef>
              <c:f>'В.2.2'!$E$4:$E$12</c:f>
              <c:numCache>
                <c:formatCode>General</c:formatCode>
                <c:ptCount val="9"/>
                <c:pt idx="0">
                  <c:v>14.1</c:v>
                </c:pt>
                <c:pt idx="1">
                  <c:v>2.8</c:v>
                </c:pt>
                <c:pt idx="2">
                  <c:v>2.1</c:v>
                </c:pt>
                <c:pt idx="3">
                  <c:v>1.9</c:v>
                </c:pt>
                <c:pt idx="4">
                  <c:v>2</c:v>
                </c:pt>
                <c:pt idx="5">
                  <c:v>2.2000000000000002</c:v>
                </c:pt>
                <c:pt idx="6">
                  <c:v>4.3</c:v>
                </c:pt>
                <c:pt idx="7">
                  <c:v>0.6</c:v>
                </c:pt>
                <c:pt idx="8">
                  <c:v>3.5</c:v>
                </c:pt>
              </c:numCache>
            </c:numRef>
          </c:val>
          <c:extLst>
            <c:ext xmlns:c16="http://schemas.microsoft.com/office/drawing/2014/chart" uri="{C3380CC4-5D6E-409C-BE32-E72D297353CC}">
              <c16:uniqueId val="{00000001-1A21-42C0-A222-EC824EB5A92A}"/>
            </c:ext>
          </c:extLst>
        </c:ser>
        <c:dLbls>
          <c:showLegendKey val="0"/>
          <c:showVal val="0"/>
          <c:showCatName val="0"/>
          <c:showSerName val="0"/>
          <c:showPercent val="0"/>
          <c:showBubbleSize val="0"/>
        </c:dLbls>
        <c:gapWidth val="70"/>
        <c:axId val="477616048"/>
        <c:axId val="477616440"/>
      </c:barChart>
      <c:lineChart>
        <c:grouping val="standard"/>
        <c:varyColors val="0"/>
        <c:ser>
          <c:idx val="2"/>
          <c:order val="2"/>
          <c:tx>
            <c:strRef>
              <c:f>'В.2.2'!$F$1</c:f>
              <c:strCache>
                <c:ptCount val="1"/>
                <c:pt idx="0">
                  <c:v>Різниця у в.п. (п.ш.)</c:v>
                </c:pt>
              </c:strCache>
            </c:strRef>
          </c:tx>
          <c:spPr>
            <a:ln>
              <a:noFill/>
            </a:ln>
            <a:effectLst/>
          </c:spPr>
          <c:marker>
            <c:symbol val="circle"/>
            <c:size val="4"/>
            <c:spPr>
              <a:solidFill>
                <a:schemeClr val="accent2"/>
              </a:solidFill>
              <a:ln w="25400">
                <a:solidFill>
                  <a:srgbClr val="DC4B64"/>
                </a:solidFill>
              </a:ln>
            </c:spPr>
          </c:marker>
          <c:cat>
            <c:strRef>
              <c:f>'В.2.2'!$A$4:$C$12</c:f>
              <c:strCache>
                <c:ptCount val="9"/>
                <c:pt idx="0">
                  <c:v>Україна</c:v>
                </c:pt>
                <c:pt idx="1">
                  <c:v>США</c:v>
                </c:pt>
                <c:pt idx="2">
                  <c:v>Великобританія</c:v>
                </c:pt>
                <c:pt idx="3">
                  <c:v>Нова Зеландія</c:v>
                </c:pt>
                <c:pt idx="4">
                  <c:v>Швеція</c:v>
                </c:pt>
                <c:pt idx="5">
                  <c:v>Чехія</c:v>
                </c:pt>
                <c:pt idx="6">
                  <c:v>Росія</c:v>
                </c:pt>
                <c:pt idx="7">
                  <c:v>Єврозона</c:v>
                </c:pt>
                <c:pt idx="8">
                  <c:v>Норвегія</c:v>
                </c:pt>
              </c:strCache>
            </c:strRef>
          </c:cat>
          <c:val>
            <c:numRef>
              <c:f>'В.2.2'!$F$4:$F$12</c:f>
              <c:numCache>
                <c:formatCode>0.0</c:formatCode>
                <c:ptCount val="9"/>
                <c:pt idx="0">
                  <c:v>1.0999999999999996</c:v>
                </c:pt>
                <c:pt idx="1">
                  <c:v>0.40000000000000036</c:v>
                </c:pt>
                <c:pt idx="2">
                  <c:v>1</c:v>
                </c:pt>
                <c:pt idx="3">
                  <c:v>0.39999999999999991</c:v>
                </c:pt>
                <c:pt idx="4">
                  <c:v>2.2000000000000002</c:v>
                </c:pt>
                <c:pt idx="5">
                  <c:v>0.29999999999999982</c:v>
                </c:pt>
                <c:pt idx="6">
                  <c:v>5.8999999999999995</c:v>
                </c:pt>
                <c:pt idx="7">
                  <c:v>5.2</c:v>
                </c:pt>
                <c:pt idx="8">
                  <c:v>-1.7</c:v>
                </c:pt>
              </c:numCache>
            </c:numRef>
          </c:val>
          <c:smooth val="0"/>
          <c:extLst>
            <c:ext xmlns:c16="http://schemas.microsoft.com/office/drawing/2014/chart" uri="{C3380CC4-5D6E-409C-BE32-E72D297353CC}">
              <c16:uniqueId val="{00000002-1A21-42C0-A222-EC824EB5A92A}"/>
            </c:ext>
          </c:extLst>
        </c:ser>
        <c:dLbls>
          <c:showLegendKey val="0"/>
          <c:showVal val="0"/>
          <c:showCatName val="0"/>
          <c:showSerName val="0"/>
          <c:showPercent val="0"/>
          <c:showBubbleSize val="0"/>
        </c:dLbls>
        <c:marker val="1"/>
        <c:smooth val="0"/>
        <c:axId val="287166336"/>
        <c:axId val="477616832"/>
      </c:lineChart>
      <c:catAx>
        <c:axId val="4776160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noFill/>
            <a:prstDash val="solid"/>
            <a:round/>
          </a:ln>
          <a:effectLst/>
        </c:spPr>
        <c:txPr>
          <a:bodyPr rot="-5400000" vert="horz"/>
          <a:lstStyle/>
          <a:p>
            <a:pPr>
              <a:defRPr sz="750">
                <a:latin typeface="Arial"/>
                <a:ea typeface="Arial"/>
                <a:cs typeface="Arial"/>
              </a:defRPr>
            </a:pPr>
            <a:endParaRPr lang="uk-UA"/>
          </a:p>
        </c:txPr>
        <c:crossAx val="477616440"/>
        <c:crosses val="autoZero"/>
        <c:auto val="1"/>
        <c:lblAlgn val="ctr"/>
        <c:lblOffset val="100"/>
        <c:noMultiLvlLbl val="0"/>
      </c:catAx>
      <c:valAx>
        <c:axId val="477616440"/>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7616048"/>
        <c:crosses val="autoZero"/>
        <c:crossBetween val="between"/>
      </c:valAx>
      <c:valAx>
        <c:axId val="477616832"/>
        <c:scaling>
          <c:orientation val="minMax"/>
          <c:max val="8"/>
          <c:min val="-2"/>
        </c:scaling>
        <c:delete val="0"/>
        <c:axPos val="r"/>
        <c:numFmt formatCode="0" sourceLinked="0"/>
        <c:majorTickMark val="in"/>
        <c:minorTickMark val="none"/>
        <c:tickLblPos val="nextTo"/>
        <c:spPr>
          <a:ln>
            <a:solidFill>
              <a:srgbClr val="505050"/>
            </a:solidFill>
          </a:ln>
        </c:spPr>
        <c:crossAx val="287166336"/>
        <c:crosses val="max"/>
        <c:crossBetween val="between"/>
      </c:valAx>
      <c:catAx>
        <c:axId val="287166336"/>
        <c:scaling>
          <c:orientation val="minMax"/>
        </c:scaling>
        <c:delete val="1"/>
        <c:axPos val="b"/>
        <c:numFmt formatCode="General" sourceLinked="1"/>
        <c:majorTickMark val="out"/>
        <c:minorTickMark val="none"/>
        <c:tickLblPos val="nextTo"/>
        <c:crossAx val="47761683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48749999999999999"/>
          <c:y val="0.68686320083483543"/>
          <c:w val="0.5083333333333333"/>
          <c:h val="0.277108433734939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248471128608924"/>
          <c:y val="5.263191763191763E-2"/>
          <c:w val="0.8060882545931759"/>
          <c:h val="0.67776437151437152"/>
        </c:manualLayout>
      </c:layout>
      <c:lineChart>
        <c:grouping val="standard"/>
        <c:varyColors val="0"/>
        <c:ser>
          <c:idx val="0"/>
          <c:order val="0"/>
          <c:tx>
            <c:strRef>
              <c:f>'В.2.3'!$D$1</c:f>
              <c:strCache>
                <c:ptCount val="1"/>
                <c:pt idx="0">
                  <c:v>2017</c:v>
                </c:pt>
              </c:strCache>
            </c:strRef>
          </c:tx>
          <c:spPr>
            <a:ln>
              <a:noFill/>
            </a:ln>
          </c:spPr>
          <c:marker>
            <c:symbol val="circle"/>
            <c:size val="4"/>
            <c:spPr>
              <a:solidFill>
                <a:srgbClr val="057D46"/>
              </a:solidFill>
              <a:ln>
                <a:solidFill>
                  <a:srgbClr val="057D46"/>
                </a:solidFill>
                <a:prstDash val="solid"/>
              </a:ln>
            </c:spPr>
          </c:marker>
          <c:cat>
            <c:numRef>
              <c:f>'В.2.3'!$B$4:$B$12004</c:f>
              <c:numCache>
                <c:formatCode>General</c:formatCode>
                <c:ptCount val="12001"/>
                <c:pt idx="0">
                  <c:v>0</c:v>
                </c:pt>
                <c:pt idx="2000">
                  <c:v>10</c:v>
                </c:pt>
                <c:pt idx="4000">
                  <c:v>50</c:v>
                </c:pt>
                <c:pt idx="6000">
                  <c:v>100</c:v>
                </c:pt>
                <c:pt idx="8000">
                  <c:v>150.00000000002126</c:v>
                </c:pt>
                <c:pt idx="10000">
                  <c:v>200</c:v>
                </c:pt>
                <c:pt idx="12000">
                  <c:v>250</c:v>
                </c:pt>
              </c:numCache>
            </c:numRef>
          </c:cat>
          <c:val>
            <c:numRef>
              <c:f>'В.2.3'!$D$4:$D$12004</c:f>
              <c:numCache>
                <c:formatCode>General</c:formatCode>
                <c:ptCount val="12001"/>
                <c:pt idx="0">
                  <c:v>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2</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2</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6</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1</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3</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8</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2</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20</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1</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32</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1</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10</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16</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1</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18</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5</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71</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1</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8</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17</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1</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4</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1</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69</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1</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5</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13</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6</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20</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1</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1</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112</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1</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1</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43</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1</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65</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10</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27</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1</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pt idx="3997">
                  <c:v>#N/A</c:v>
                </c:pt>
                <c:pt idx="3998">
                  <c:v>#N/A</c:v>
                </c:pt>
                <c:pt idx="3999">
                  <c:v>#N/A</c:v>
                </c:pt>
                <c:pt idx="4000">
                  <c:v>42</c:v>
                </c:pt>
                <c:pt idx="4001">
                  <c:v>#N/A</c:v>
                </c:pt>
                <c:pt idx="4002">
                  <c:v>#N/A</c:v>
                </c:pt>
                <c:pt idx="4003">
                  <c:v>#N/A</c:v>
                </c:pt>
                <c:pt idx="4004">
                  <c:v>#N/A</c:v>
                </c:pt>
                <c:pt idx="4005">
                  <c:v>#N/A</c:v>
                </c:pt>
                <c:pt idx="4006">
                  <c:v>#N/A</c:v>
                </c:pt>
                <c:pt idx="4007">
                  <c:v>#N/A</c:v>
                </c:pt>
                <c:pt idx="4008">
                  <c:v>#N/A</c:v>
                </c:pt>
                <c:pt idx="4009">
                  <c:v>#N/A</c:v>
                </c:pt>
                <c:pt idx="4010">
                  <c:v>#N/A</c:v>
                </c:pt>
                <c:pt idx="4011">
                  <c:v>#N/A</c:v>
                </c:pt>
                <c:pt idx="4012">
                  <c:v>#N/A</c:v>
                </c:pt>
                <c:pt idx="4013">
                  <c:v>#N/A</c:v>
                </c:pt>
                <c:pt idx="4014">
                  <c:v>#N/A</c:v>
                </c:pt>
                <c:pt idx="4015">
                  <c:v>#N/A</c:v>
                </c:pt>
                <c:pt idx="4016">
                  <c:v>#N/A</c:v>
                </c:pt>
                <c:pt idx="4017">
                  <c:v>#N/A</c:v>
                </c:pt>
                <c:pt idx="4018">
                  <c:v>#N/A</c:v>
                </c:pt>
                <c:pt idx="4019">
                  <c:v>#N/A</c:v>
                </c:pt>
                <c:pt idx="4020">
                  <c:v>#N/A</c:v>
                </c:pt>
                <c:pt idx="4021">
                  <c:v>#N/A</c:v>
                </c:pt>
                <c:pt idx="4022">
                  <c:v>#N/A</c:v>
                </c:pt>
                <c:pt idx="4023">
                  <c:v>#N/A</c:v>
                </c:pt>
                <c:pt idx="4024">
                  <c:v>#N/A</c:v>
                </c:pt>
                <c:pt idx="4025">
                  <c:v>#N/A</c:v>
                </c:pt>
                <c:pt idx="4026">
                  <c:v>#N/A</c:v>
                </c:pt>
                <c:pt idx="4027">
                  <c:v>#N/A</c:v>
                </c:pt>
                <c:pt idx="4028">
                  <c:v>#N/A</c:v>
                </c:pt>
                <c:pt idx="4029">
                  <c:v>#N/A</c:v>
                </c:pt>
                <c:pt idx="4030">
                  <c:v>#N/A</c:v>
                </c:pt>
                <c:pt idx="4031">
                  <c:v>#N/A</c:v>
                </c:pt>
                <c:pt idx="4032">
                  <c:v>#N/A</c:v>
                </c:pt>
                <c:pt idx="4033">
                  <c:v>#N/A</c:v>
                </c:pt>
                <c:pt idx="4034">
                  <c:v>#N/A</c:v>
                </c:pt>
                <c:pt idx="4035">
                  <c:v>#N/A</c:v>
                </c:pt>
                <c:pt idx="4036">
                  <c:v>#N/A</c:v>
                </c:pt>
                <c:pt idx="4037">
                  <c:v>#N/A</c:v>
                </c:pt>
                <c:pt idx="4038">
                  <c:v>#N/A</c:v>
                </c:pt>
                <c:pt idx="4039">
                  <c:v>#N/A</c:v>
                </c:pt>
                <c:pt idx="4040">
                  <c:v>#N/A</c:v>
                </c:pt>
                <c:pt idx="4041">
                  <c:v>#N/A</c:v>
                </c:pt>
                <c:pt idx="4042">
                  <c:v>#N/A</c:v>
                </c:pt>
                <c:pt idx="4043">
                  <c:v>#N/A</c:v>
                </c:pt>
                <c:pt idx="4044">
                  <c:v>#N/A</c:v>
                </c:pt>
                <c:pt idx="4045">
                  <c:v>#N/A</c:v>
                </c:pt>
                <c:pt idx="4046">
                  <c:v>#N/A</c:v>
                </c:pt>
                <c:pt idx="4047">
                  <c:v>#N/A</c:v>
                </c:pt>
                <c:pt idx="4048">
                  <c:v>#N/A</c:v>
                </c:pt>
                <c:pt idx="4049">
                  <c:v>#N/A</c:v>
                </c:pt>
                <c:pt idx="4050">
                  <c:v>#N/A</c:v>
                </c:pt>
                <c:pt idx="4051">
                  <c:v>#N/A</c:v>
                </c:pt>
                <c:pt idx="4052">
                  <c:v>#N/A</c:v>
                </c:pt>
                <c:pt idx="4053">
                  <c:v>#N/A</c:v>
                </c:pt>
                <c:pt idx="4054">
                  <c:v>#N/A</c:v>
                </c:pt>
                <c:pt idx="4055">
                  <c:v>#N/A</c:v>
                </c:pt>
                <c:pt idx="4056">
                  <c:v>#N/A</c:v>
                </c:pt>
                <c:pt idx="4057">
                  <c:v>#N/A</c:v>
                </c:pt>
                <c:pt idx="4058">
                  <c:v>#N/A</c:v>
                </c:pt>
                <c:pt idx="4059">
                  <c:v>#N/A</c:v>
                </c:pt>
                <c:pt idx="4060">
                  <c:v>#N/A</c:v>
                </c:pt>
                <c:pt idx="4061">
                  <c:v>#N/A</c:v>
                </c:pt>
                <c:pt idx="4062">
                  <c:v>#N/A</c:v>
                </c:pt>
                <c:pt idx="4063">
                  <c:v>#N/A</c:v>
                </c:pt>
                <c:pt idx="4064">
                  <c:v>#N/A</c:v>
                </c:pt>
                <c:pt idx="4065">
                  <c:v>#N/A</c:v>
                </c:pt>
                <c:pt idx="4066">
                  <c:v>#N/A</c:v>
                </c:pt>
                <c:pt idx="4067">
                  <c:v>#N/A</c:v>
                </c:pt>
                <c:pt idx="4068">
                  <c:v>#N/A</c:v>
                </c:pt>
                <c:pt idx="4069">
                  <c:v>#N/A</c:v>
                </c:pt>
                <c:pt idx="4070">
                  <c:v>#N/A</c:v>
                </c:pt>
                <c:pt idx="4071">
                  <c:v>#N/A</c:v>
                </c:pt>
                <c:pt idx="4072">
                  <c:v>#N/A</c:v>
                </c:pt>
                <c:pt idx="4073">
                  <c:v>#N/A</c:v>
                </c:pt>
                <c:pt idx="4074">
                  <c:v>#N/A</c:v>
                </c:pt>
                <c:pt idx="4075">
                  <c:v>#N/A</c:v>
                </c:pt>
                <c:pt idx="4076">
                  <c:v>#N/A</c:v>
                </c:pt>
                <c:pt idx="4077">
                  <c:v>#N/A</c:v>
                </c:pt>
                <c:pt idx="4078">
                  <c:v>#N/A</c:v>
                </c:pt>
                <c:pt idx="4079">
                  <c:v>#N/A</c:v>
                </c:pt>
                <c:pt idx="4080">
                  <c:v>#N/A</c:v>
                </c:pt>
                <c:pt idx="4081">
                  <c:v>#N/A</c:v>
                </c:pt>
                <c:pt idx="4082">
                  <c:v>#N/A</c:v>
                </c:pt>
                <c:pt idx="4083">
                  <c:v>#N/A</c:v>
                </c:pt>
                <c:pt idx="4084">
                  <c:v>#N/A</c:v>
                </c:pt>
                <c:pt idx="4085">
                  <c:v>#N/A</c:v>
                </c:pt>
                <c:pt idx="4086">
                  <c:v>#N/A</c:v>
                </c:pt>
                <c:pt idx="4087">
                  <c:v>#N/A</c:v>
                </c:pt>
                <c:pt idx="4088">
                  <c:v>#N/A</c:v>
                </c:pt>
                <c:pt idx="4089">
                  <c:v>#N/A</c:v>
                </c:pt>
                <c:pt idx="4090">
                  <c:v>#N/A</c:v>
                </c:pt>
                <c:pt idx="4091">
                  <c:v>#N/A</c:v>
                </c:pt>
                <c:pt idx="4092">
                  <c:v>#N/A</c:v>
                </c:pt>
                <c:pt idx="4093">
                  <c:v>#N/A</c:v>
                </c:pt>
                <c:pt idx="4094">
                  <c:v>#N/A</c:v>
                </c:pt>
                <c:pt idx="4095">
                  <c:v>#N/A</c:v>
                </c:pt>
                <c:pt idx="4096">
                  <c:v>#N/A</c:v>
                </c:pt>
                <c:pt idx="4097">
                  <c:v>#N/A</c:v>
                </c:pt>
                <c:pt idx="4098">
                  <c:v>#N/A</c:v>
                </c:pt>
                <c:pt idx="4099">
                  <c:v>#N/A</c:v>
                </c:pt>
                <c:pt idx="4100">
                  <c:v>#N/A</c:v>
                </c:pt>
                <c:pt idx="4101">
                  <c:v>#N/A</c:v>
                </c:pt>
                <c:pt idx="4102">
                  <c:v>#N/A</c:v>
                </c:pt>
                <c:pt idx="4103">
                  <c:v>#N/A</c:v>
                </c:pt>
                <c:pt idx="4104">
                  <c:v>#N/A</c:v>
                </c:pt>
                <c:pt idx="4105">
                  <c:v>#N/A</c:v>
                </c:pt>
                <c:pt idx="4106">
                  <c:v>#N/A</c:v>
                </c:pt>
                <c:pt idx="4107">
                  <c:v>#N/A</c:v>
                </c:pt>
                <c:pt idx="4108">
                  <c:v>#N/A</c:v>
                </c:pt>
                <c:pt idx="4109">
                  <c:v>#N/A</c:v>
                </c:pt>
                <c:pt idx="4110">
                  <c:v>#N/A</c:v>
                </c:pt>
                <c:pt idx="4111">
                  <c:v>#N/A</c:v>
                </c:pt>
                <c:pt idx="4112">
                  <c:v>#N/A</c:v>
                </c:pt>
                <c:pt idx="4113">
                  <c:v>#N/A</c:v>
                </c:pt>
                <c:pt idx="4114">
                  <c:v>#N/A</c:v>
                </c:pt>
                <c:pt idx="4115">
                  <c:v>#N/A</c:v>
                </c:pt>
                <c:pt idx="4116">
                  <c:v>#N/A</c:v>
                </c:pt>
                <c:pt idx="4117">
                  <c:v>#N/A</c:v>
                </c:pt>
                <c:pt idx="4118">
                  <c:v>#N/A</c:v>
                </c:pt>
                <c:pt idx="4119">
                  <c:v>#N/A</c:v>
                </c:pt>
                <c:pt idx="4120">
                  <c:v>#N/A</c:v>
                </c:pt>
                <c:pt idx="4121">
                  <c:v>#N/A</c:v>
                </c:pt>
                <c:pt idx="4122">
                  <c:v>#N/A</c:v>
                </c:pt>
                <c:pt idx="4123">
                  <c:v>#N/A</c:v>
                </c:pt>
                <c:pt idx="4124">
                  <c:v>#N/A</c:v>
                </c:pt>
                <c:pt idx="4125">
                  <c:v>#N/A</c:v>
                </c:pt>
                <c:pt idx="4126">
                  <c:v>#N/A</c:v>
                </c:pt>
                <c:pt idx="4127">
                  <c:v>#N/A</c:v>
                </c:pt>
                <c:pt idx="4128">
                  <c:v>#N/A</c:v>
                </c:pt>
                <c:pt idx="4129">
                  <c:v>#N/A</c:v>
                </c:pt>
                <c:pt idx="4130">
                  <c:v>#N/A</c:v>
                </c:pt>
                <c:pt idx="4131">
                  <c:v>#N/A</c:v>
                </c:pt>
                <c:pt idx="4132">
                  <c:v>#N/A</c:v>
                </c:pt>
                <c:pt idx="4133">
                  <c:v>#N/A</c:v>
                </c:pt>
                <c:pt idx="4134">
                  <c:v>#N/A</c:v>
                </c:pt>
                <c:pt idx="4135">
                  <c:v>#N/A</c:v>
                </c:pt>
                <c:pt idx="4136">
                  <c:v>#N/A</c:v>
                </c:pt>
                <c:pt idx="4137">
                  <c:v>#N/A</c:v>
                </c:pt>
                <c:pt idx="4138">
                  <c:v>#N/A</c:v>
                </c:pt>
                <c:pt idx="4139">
                  <c:v>#N/A</c:v>
                </c:pt>
                <c:pt idx="4140">
                  <c:v>#N/A</c:v>
                </c:pt>
                <c:pt idx="4141">
                  <c:v>#N/A</c:v>
                </c:pt>
                <c:pt idx="4142">
                  <c:v>#N/A</c:v>
                </c:pt>
                <c:pt idx="4143">
                  <c:v>#N/A</c:v>
                </c:pt>
                <c:pt idx="4144">
                  <c:v>#N/A</c:v>
                </c:pt>
                <c:pt idx="4145">
                  <c:v>#N/A</c:v>
                </c:pt>
                <c:pt idx="4146">
                  <c:v>#N/A</c:v>
                </c:pt>
                <c:pt idx="4147">
                  <c:v>#N/A</c:v>
                </c:pt>
                <c:pt idx="4148">
                  <c:v>#N/A</c:v>
                </c:pt>
                <c:pt idx="4149">
                  <c:v>#N/A</c:v>
                </c:pt>
                <c:pt idx="4150">
                  <c:v>#N/A</c:v>
                </c:pt>
                <c:pt idx="4151">
                  <c:v>#N/A</c:v>
                </c:pt>
                <c:pt idx="4152">
                  <c:v>#N/A</c:v>
                </c:pt>
                <c:pt idx="4153">
                  <c:v>#N/A</c:v>
                </c:pt>
                <c:pt idx="4154">
                  <c:v>#N/A</c:v>
                </c:pt>
                <c:pt idx="4155">
                  <c:v>#N/A</c:v>
                </c:pt>
                <c:pt idx="4156">
                  <c:v>#N/A</c:v>
                </c:pt>
                <c:pt idx="4157">
                  <c:v>#N/A</c:v>
                </c:pt>
                <c:pt idx="4158">
                  <c:v>#N/A</c:v>
                </c:pt>
                <c:pt idx="4159">
                  <c:v>#N/A</c:v>
                </c:pt>
                <c:pt idx="4160">
                  <c:v>#N/A</c:v>
                </c:pt>
                <c:pt idx="4161">
                  <c:v>#N/A</c:v>
                </c:pt>
                <c:pt idx="4162">
                  <c:v>#N/A</c:v>
                </c:pt>
                <c:pt idx="4163">
                  <c:v>#N/A</c:v>
                </c:pt>
                <c:pt idx="4164">
                  <c:v>#N/A</c:v>
                </c:pt>
                <c:pt idx="4165">
                  <c:v>#N/A</c:v>
                </c:pt>
                <c:pt idx="4166">
                  <c:v>#N/A</c:v>
                </c:pt>
                <c:pt idx="4167">
                  <c:v>#N/A</c:v>
                </c:pt>
                <c:pt idx="4168">
                  <c:v>#N/A</c:v>
                </c:pt>
                <c:pt idx="4169">
                  <c:v>#N/A</c:v>
                </c:pt>
                <c:pt idx="4170">
                  <c:v>#N/A</c:v>
                </c:pt>
                <c:pt idx="4171">
                  <c:v>#N/A</c:v>
                </c:pt>
                <c:pt idx="4172">
                  <c:v>#N/A</c:v>
                </c:pt>
                <c:pt idx="4173">
                  <c:v>#N/A</c:v>
                </c:pt>
                <c:pt idx="4174">
                  <c:v>#N/A</c:v>
                </c:pt>
                <c:pt idx="4175">
                  <c:v>#N/A</c:v>
                </c:pt>
                <c:pt idx="4176">
                  <c:v>#N/A</c:v>
                </c:pt>
                <c:pt idx="4177">
                  <c:v>#N/A</c:v>
                </c:pt>
                <c:pt idx="4178">
                  <c:v>#N/A</c:v>
                </c:pt>
                <c:pt idx="4179">
                  <c:v>#N/A</c:v>
                </c:pt>
                <c:pt idx="4180">
                  <c:v>#N/A</c:v>
                </c:pt>
                <c:pt idx="4181">
                  <c:v>#N/A</c:v>
                </c:pt>
                <c:pt idx="4182">
                  <c:v>#N/A</c:v>
                </c:pt>
                <c:pt idx="4183">
                  <c:v>#N/A</c:v>
                </c:pt>
                <c:pt idx="4184">
                  <c:v>#N/A</c:v>
                </c:pt>
                <c:pt idx="4185">
                  <c:v>#N/A</c:v>
                </c:pt>
                <c:pt idx="4186">
                  <c:v>#N/A</c:v>
                </c:pt>
                <c:pt idx="4187">
                  <c:v>#N/A</c:v>
                </c:pt>
                <c:pt idx="4188">
                  <c:v>#N/A</c:v>
                </c:pt>
                <c:pt idx="4189">
                  <c:v>#N/A</c:v>
                </c:pt>
                <c:pt idx="4190">
                  <c:v>#N/A</c:v>
                </c:pt>
                <c:pt idx="4191">
                  <c:v>#N/A</c:v>
                </c:pt>
                <c:pt idx="4192">
                  <c:v>#N/A</c:v>
                </c:pt>
                <c:pt idx="4193">
                  <c:v>#N/A</c:v>
                </c:pt>
                <c:pt idx="4194">
                  <c:v>#N/A</c:v>
                </c:pt>
                <c:pt idx="4195">
                  <c:v>#N/A</c:v>
                </c:pt>
                <c:pt idx="4196">
                  <c:v>#N/A</c:v>
                </c:pt>
                <c:pt idx="4197">
                  <c:v>#N/A</c:v>
                </c:pt>
                <c:pt idx="4198">
                  <c:v>#N/A</c:v>
                </c:pt>
                <c:pt idx="4199">
                  <c:v>#N/A</c:v>
                </c:pt>
                <c:pt idx="4200">
                  <c:v>#N/A</c:v>
                </c:pt>
                <c:pt idx="4201">
                  <c:v>#N/A</c:v>
                </c:pt>
                <c:pt idx="4202">
                  <c:v>#N/A</c:v>
                </c:pt>
                <c:pt idx="4203">
                  <c:v>#N/A</c:v>
                </c:pt>
                <c:pt idx="4204">
                  <c:v>#N/A</c:v>
                </c:pt>
                <c:pt idx="4205">
                  <c:v>#N/A</c:v>
                </c:pt>
                <c:pt idx="4206">
                  <c:v>#N/A</c:v>
                </c:pt>
                <c:pt idx="4207">
                  <c:v>#N/A</c:v>
                </c:pt>
                <c:pt idx="4208">
                  <c:v>#N/A</c:v>
                </c:pt>
                <c:pt idx="4209">
                  <c:v>#N/A</c:v>
                </c:pt>
                <c:pt idx="4210">
                  <c:v>#N/A</c:v>
                </c:pt>
                <c:pt idx="4211">
                  <c:v>#N/A</c:v>
                </c:pt>
                <c:pt idx="4212">
                  <c:v>#N/A</c:v>
                </c:pt>
                <c:pt idx="4213">
                  <c:v>#N/A</c:v>
                </c:pt>
                <c:pt idx="4214">
                  <c:v>#N/A</c:v>
                </c:pt>
                <c:pt idx="4215">
                  <c:v>#N/A</c:v>
                </c:pt>
                <c:pt idx="4216">
                  <c:v>#N/A</c:v>
                </c:pt>
                <c:pt idx="4217">
                  <c:v>#N/A</c:v>
                </c:pt>
                <c:pt idx="4218">
                  <c:v>#N/A</c:v>
                </c:pt>
                <c:pt idx="4219">
                  <c:v>#N/A</c:v>
                </c:pt>
                <c:pt idx="4220">
                  <c:v>#N/A</c:v>
                </c:pt>
                <c:pt idx="4221">
                  <c:v>#N/A</c:v>
                </c:pt>
                <c:pt idx="4222">
                  <c:v>#N/A</c:v>
                </c:pt>
                <c:pt idx="4223">
                  <c:v>#N/A</c:v>
                </c:pt>
                <c:pt idx="4224">
                  <c:v>#N/A</c:v>
                </c:pt>
                <c:pt idx="4225">
                  <c:v>#N/A</c:v>
                </c:pt>
                <c:pt idx="4226">
                  <c:v>#N/A</c:v>
                </c:pt>
                <c:pt idx="4227">
                  <c:v>#N/A</c:v>
                </c:pt>
                <c:pt idx="4228">
                  <c:v>#N/A</c:v>
                </c:pt>
                <c:pt idx="4229">
                  <c:v>#N/A</c:v>
                </c:pt>
                <c:pt idx="4230">
                  <c:v>#N/A</c:v>
                </c:pt>
                <c:pt idx="4231">
                  <c:v>#N/A</c:v>
                </c:pt>
                <c:pt idx="4232">
                  <c:v>#N/A</c:v>
                </c:pt>
                <c:pt idx="4233">
                  <c:v>#N/A</c:v>
                </c:pt>
                <c:pt idx="4234">
                  <c:v>#N/A</c:v>
                </c:pt>
                <c:pt idx="4235">
                  <c:v>#N/A</c:v>
                </c:pt>
                <c:pt idx="4236">
                  <c:v>#N/A</c:v>
                </c:pt>
                <c:pt idx="4237">
                  <c:v>#N/A</c:v>
                </c:pt>
                <c:pt idx="4238">
                  <c:v>#N/A</c:v>
                </c:pt>
                <c:pt idx="4239">
                  <c:v>#N/A</c:v>
                </c:pt>
                <c:pt idx="4240">
                  <c:v>#N/A</c:v>
                </c:pt>
                <c:pt idx="4241">
                  <c:v>#N/A</c:v>
                </c:pt>
                <c:pt idx="4242">
                  <c:v>#N/A</c:v>
                </c:pt>
                <c:pt idx="4243">
                  <c:v>#N/A</c:v>
                </c:pt>
                <c:pt idx="4244">
                  <c:v>#N/A</c:v>
                </c:pt>
                <c:pt idx="4245">
                  <c:v>#N/A</c:v>
                </c:pt>
                <c:pt idx="4246">
                  <c:v>#N/A</c:v>
                </c:pt>
                <c:pt idx="4247">
                  <c:v>#N/A</c:v>
                </c:pt>
                <c:pt idx="4248">
                  <c:v>#N/A</c:v>
                </c:pt>
                <c:pt idx="4249">
                  <c:v>#N/A</c:v>
                </c:pt>
                <c:pt idx="4250">
                  <c:v>#N/A</c:v>
                </c:pt>
                <c:pt idx="4251">
                  <c:v>#N/A</c:v>
                </c:pt>
                <c:pt idx="4252">
                  <c:v>#N/A</c:v>
                </c:pt>
                <c:pt idx="4253">
                  <c:v>#N/A</c:v>
                </c:pt>
                <c:pt idx="4254">
                  <c:v>#N/A</c:v>
                </c:pt>
                <c:pt idx="4255">
                  <c:v>#N/A</c:v>
                </c:pt>
                <c:pt idx="4256">
                  <c:v>#N/A</c:v>
                </c:pt>
                <c:pt idx="4257">
                  <c:v>#N/A</c:v>
                </c:pt>
                <c:pt idx="4258">
                  <c:v>#N/A</c:v>
                </c:pt>
                <c:pt idx="4259">
                  <c:v>#N/A</c:v>
                </c:pt>
                <c:pt idx="4260">
                  <c:v>#N/A</c:v>
                </c:pt>
                <c:pt idx="4261">
                  <c:v>#N/A</c:v>
                </c:pt>
                <c:pt idx="4262">
                  <c:v>#N/A</c:v>
                </c:pt>
                <c:pt idx="4263">
                  <c:v>#N/A</c:v>
                </c:pt>
                <c:pt idx="4264">
                  <c:v>#N/A</c:v>
                </c:pt>
                <c:pt idx="4265">
                  <c:v>#N/A</c:v>
                </c:pt>
                <c:pt idx="4266">
                  <c:v>#N/A</c:v>
                </c:pt>
                <c:pt idx="4267">
                  <c:v>#N/A</c:v>
                </c:pt>
                <c:pt idx="4268">
                  <c:v>#N/A</c:v>
                </c:pt>
                <c:pt idx="4269">
                  <c:v>#N/A</c:v>
                </c:pt>
                <c:pt idx="4270">
                  <c:v>#N/A</c:v>
                </c:pt>
                <c:pt idx="4271">
                  <c:v>#N/A</c:v>
                </c:pt>
                <c:pt idx="4272">
                  <c:v>#N/A</c:v>
                </c:pt>
                <c:pt idx="4273">
                  <c:v>#N/A</c:v>
                </c:pt>
                <c:pt idx="4274">
                  <c:v>#N/A</c:v>
                </c:pt>
                <c:pt idx="4275">
                  <c:v>#N/A</c:v>
                </c:pt>
                <c:pt idx="4276">
                  <c:v>#N/A</c:v>
                </c:pt>
                <c:pt idx="4277">
                  <c:v>#N/A</c:v>
                </c:pt>
                <c:pt idx="4278">
                  <c:v>#N/A</c:v>
                </c:pt>
                <c:pt idx="4279">
                  <c:v>#N/A</c:v>
                </c:pt>
                <c:pt idx="4280">
                  <c:v>#N/A</c:v>
                </c:pt>
                <c:pt idx="4281">
                  <c:v>#N/A</c:v>
                </c:pt>
                <c:pt idx="4282">
                  <c:v>#N/A</c:v>
                </c:pt>
                <c:pt idx="4283">
                  <c:v>#N/A</c:v>
                </c:pt>
                <c:pt idx="4284">
                  <c:v>#N/A</c:v>
                </c:pt>
                <c:pt idx="4285">
                  <c:v>#N/A</c:v>
                </c:pt>
                <c:pt idx="4286">
                  <c:v>#N/A</c:v>
                </c:pt>
                <c:pt idx="4287">
                  <c:v>#N/A</c:v>
                </c:pt>
                <c:pt idx="4288">
                  <c:v>#N/A</c:v>
                </c:pt>
                <c:pt idx="4289">
                  <c:v>#N/A</c:v>
                </c:pt>
                <c:pt idx="4290">
                  <c:v>#N/A</c:v>
                </c:pt>
                <c:pt idx="4291">
                  <c:v>#N/A</c:v>
                </c:pt>
                <c:pt idx="4292">
                  <c:v>#N/A</c:v>
                </c:pt>
                <c:pt idx="4293">
                  <c:v>#N/A</c:v>
                </c:pt>
                <c:pt idx="4294">
                  <c:v>#N/A</c:v>
                </c:pt>
                <c:pt idx="4295">
                  <c:v>#N/A</c:v>
                </c:pt>
                <c:pt idx="4296">
                  <c:v>#N/A</c:v>
                </c:pt>
                <c:pt idx="4297">
                  <c:v>#N/A</c:v>
                </c:pt>
                <c:pt idx="4298">
                  <c:v>#N/A</c:v>
                </c:pt>
                <c:pt idx="4299">
                  <c:v>#N/A</c:v>
                </c:pt>
                <c:pt idx="4300">
                  <c:v>#N/A</c:v>
                </c:pt>
                <c:pt idx="4301">
                  <c:v>#N/A</c:v>
                </c:pt>
                <c:pt idx="4302">
                  <c:v>#N/A</c:v>
                </c:pt>
                <c:pt idx="4303">
                  <c:v>#N/A</c:v>
                </c:pt>
                <c:pt idx="4304">
                  <c:v>#N/A</c:v>
                </c:pt>
                <c:pt idx="4305">
                  <c:v>#N/A</c:v>
                </c:pt>
                <c:pt idx="4306">
                  <c:v>#N/A</c:v>
                </c:pt>
                <c:pt idx="4307">
                  <c:v>#N/A</c:v>
                </c:pt>
                <c:pt idx="4308">
                  <c:v>#N/A</c:v>
                </c:pt>
                <c:pt idx="4309">
                  <c:v>#N/A</c:v>
                </c:pt>
                <c:pt idx="4310">
                  <c:v>#N/A</c:v>
                </c:pt>
                <c:pt idx="4311">
                  <c:v>#N/A</c:v>
                </c:pt>
                <c:pt idx="4312">
                  <c:v>#N/A</c:v>
                </c:pt>
                <c:pt idx="4313">
                  <c:v>#N/A</c:v>
                </c:pt>
                <c:pt idx="4314">
                  <c:v>#N/A</c:v>
                </c:pt>
                <c:pt idx="4315">
                  <c:v>#N/A</c:v>
                </c:pt>
                <c:pt idx="4316">
                  <c:v>#N/A</c:v>
                </c:pt>
                <c:pt idx="4317">
                  <c:v>#N/A</c:v>
                </c:pt>
                <c:pt idx="4318">
                  <c:v>#N/A</c:v>
                </c:pt>
                <c:pt idx="4319">
                  <c:v>#N/A</c:v>
                </c:pt>
                <c:pt idx="4320">
                  <c:v>#N/A</c:v>
                </c:pt>
                <c:pt idx="4321">
                  <c:v>#N/A</c:v>
                </c:pt>
                <c:pt idx="4322">
                  <c:v>#N/A</c:v>
                </c:pt>
                <c:pt idx="4323">
                  <c:v>#N/A</c:v>
                </c:pt>
                <c:pt idx="4324">
                  <c:v>#N/A</c:v>
                </c:pt>
                <c:pt idx="4325">
                  <c:v>#N/A</c:v>
                </c:pt>
                <c:pt idx="4326">
                  <c:v>#N/A</c:v>
                </c:pt>
                <c:pt idx="4327">
                  <c:v>#N/A</c:v>
                </c:pt>
                <c:pt idx="4328">
                  <c:v>#N/A</c:v>
                </c:pt>
                <c:pt idx="4329">
                  <c:v>#N/A</c:v>
                </c:pt>
                <c:pt idx="4330">
                  <c:v>#N/A</c:v>
                </c:pt>
                <c:pt idx="4331">
                  <c:v>#N/A</c:v>
                </c:pt>
                <c:pt idx="4332">
                  <c:v>#N/A</c:v>
                </c:pt>
                <c:pt idx="4333">
                  <c:v>#N/A</c:v>
                </c:pt>
                <c:pt idx="4334">
                  <c:v>#N/A</c:v>
                </c:pt>
                <c:pt idx="4335">
                  <c:v>#N/A</c:v>
                </c:pt>
                <c:pt idx="4336">
                  <c:v>#N/A</c:v>
                </c:pt>
                <c:pt idx="4337">
                  <c:v>#N/A</c:v>
                </c:pt>
                <c:pt idx="4338">
                  <c:v>#N/A</c:v>
                </c:pt>
                <c:pt idx="4339">
                  <c:v>#N/A</c:v>
                </c:pt>
                <c:pt idx="4340">
                  <c:v>#N/A</c:v>
                </c:pt>
                <c:pt idx="4341">
                  <c:v>#N/A</c:v>
                </c:pt>
                <c:pt idx="4342">
                  <c:v>#N/A</c:v>
                </c:pt>
                <c:pt idx="4343">
                  <c:v>#N/A</c:v>
                </c:pt>
                <c:pt idx="4344">
                  <c:v>#N/A</c:v>
                </c:pt>
                <c:pt idx="4345">
                  <c:v>#N/A</c:v>
                </c:pt>
                <c:pt idx="4346">
                  <c:v>#N/A</c:v>
                </c:pt>
                <c:pt idx="4347">
                  <c:v>#N/A</c:v>
                </c:pt>
                <c:pt idx="4348">
                  <c:v>#N/A</c:v>
                </c:pt>
                <c:pt idx="4349">
                  <c:v>#N/A</c:v>
                </c:pt>
                <c:pt idx="4350">
                  <c:v>#N/A</c:v>
                </c:pt>
                <c:pt idx="4351">
                  <c:v>#N/A</c:v>
                </c:pt>
                <c:pt idx="4352">
                  <c:v>#N/A</c:v>
                </c:pt>
                <c:pt idx="4353">
                  <c:v>#N/A</c:v>
                </c:pt>
                <c:pt idx="4354">
                  <c:v>#N/A</c:v>
                </c:pt>
                <c:pt idx="4355">
                  <c:v>#N/A</c:v>
                </c:pt>
                <c:pt idx="4356">
                  <c:v>#N/A</c:v>
                </c:pt>
                <c:pt idx="4357">
                  <c:v>#N/A</c:v>
                </c:pt>
                <c:pt idx="4358">
                  <c:v>#N/A</c:v>
                </c:pt>
                <c:pt idx="4359">
                  <c:v>#N/A</c:v>
                </c:pt>
                <c:pt idx="4360">
                  <c:v>#N/A</c:v>
                </c:pt>
                <c:pt idx="4361">
                  <c:v>#N/A</c:v>
                </c:pt>
                <c:pt idx="4362">
                  <c:v>#N/A</c:v>
                </c:pt>
                <c:pt idx="4363">
                  <c:v>#N/A</c:v>
                </c:pt>
                <c:pt idx="4364">
                  <c:v>#N/A</c:v>
                </c:pt>
                <c:pt idx="4365">
                  <c:v>#N/A</c:v>
                </c:pt>
                <c:pt idx="4366">
                  <c:v>#N/A</c:v>
                </c:pt>
                <c:pt idx="4367">
                  <c:v>#N/A</c:v>
                </c:pt>
                <c:pt idx="4368">
                  <c:v>#N/A</c:v>
                </c:pt>
                <c:pt idx="4369">
                  <c:v>#N/A</c:v>
                </c:pt>
                <c:pt idx="4370">
                  <c:v>#N/A</c:v>
                </c:pt>
                <c:pt idx="4371">
                  <c:v>#N/A</c:v>
                </c:pt>
                <c:pt idx="4372">
                  <c:v>#N/A</c:v>
                </c:pt>
                <c:pt idx="4373">
                  <c:v>#N/A</c:v>
                </c:pt>
                <c:pt idx="4374">
                  <c:v>#N/A</c:v>
                </c:pt>
                <c:pt idx="4375">
                  <c:v>#N/A</c:v>
                </c:pt>
                <c:pt idx="4376">
                  <c:v>#N/A</c:v>
                </c:pt>
                <c:pt idx="4377">
                  <c:v>#N/A</c:v>
                </c:pt>
                <c:pt idx="4378">
                  <c:v>#N/A</c:v>
                </c:pt>
                <c:pt idx="4379">
                  <c:v>#N/A</c:v>
                </c:pt>
                <c:pt idx="4380">
                  <c:v>#N/A</c:v>
                </c:pt>
                <c:pt idx="4381">
                  <c:v>#N/A</c:v>
                </c:pt>
                <c:pt idx="4382">
                  <c:v>#N/A</c:v>
                </c:pt>
                <c:pt idx="4383">
                  <c:v>#N/A</c:v>
                </c:pt>
                <c:pt idx="4384">
                  <c:v>#N/A</c:v>
                </c:pt>
                <c:pt idx="4385">
                  <c:v>#N/A</c:v>
                </c:pt>
                <c:pt idx="4386">
                  <c:v>#N/A</c:v>
                </c:pt>
                <c:pt idx="4387">
                  <c:v>#N/A</c:v>
                </c:pt>
                <c:pt idx="4388">
                  <c:v>#N/A</c:v>
                </c:pt>
                <c:pt idx="4389">
                  <c:v>#N/A</c:v>
                </c:pt>
                <c:pt idx="4390">
                  <c:v>#N/A</c:v>
                </c:pt>
                <c:pt idx="4391">
                  <c:v>#N/A</c:v>
                </c:pt>
                <c:pt idx="4392">
                  <c:v>#N/A</c:v>
                </c:pt>
                <c:pt idx="4393">
                  <c:v>#N/A</c:v>
                </c:pt>
                <c:pt idx="4394">
                  <c:v>#N/A</c:v>
                </c:pt>
                <c:pt idx="4395">
                  <c:v>#N/A</c:v>
                </c:pt>
                <c:pt idx="4396">
                  <c:v>#N/A</c:v>
                </c:pt>
                <c:pt idx="4397">
                  <c:v>#N/A</c:v>
                </c:pt>
                <c:pt idx="4398">
                  <c:v>#N/A</c:v>
                </c:pt>
                <c:pt idx="4399">
                  <c:v>#N/A</c:v>
                </c:pt>
                <c:pt idx="4400">
                  <c:v>7</c:v>
                </c:pt>
                <c:pt idx="4401">
                  <c:v>#N/A</c:v>
                </c:pt>
                <c:pt idx="4402">
                  <c:v>#N/A</c:v>
                </c:pt>
                <c:pt idx="4403">
                  <c:v>#N/A</c:v>
                </c:pt>
                <c:pt idx="4404">
                  <c:v>#N/A</c:v>
                </c:pt>
                <c:pt idx="4405">
                  <c:v>#N/A</c:v>
                </c:pt>
                <c:pt idx="4406">
                  <c:v>#N/A</c:v>
                </c:pt>
                <c:pt idx="4407">
                  <c:v>#N/A</c:v>
                </c:pt>
                <c:pt idx="4408">
                  <c:v>#N/A</c:v>
                </c:pt>
                <c:pt idx="4409">
                  <c:v>#N/A</c:v>
                </c:pt>
                <c:pt idx="4410">
                  <c:v>#N/A</c:v>
                </c:pt>
                <c:pt idx="4411">
                  <c:v>#N/A</c:v>
                </c:pt>
                <c:pt idx="4412">
                  <c:v>#N/A</c:v>
                </c:pt>
                <c:pt idx="4413">
                  <c:v>#N/A</c:v>
                </c:pt>
                <c:pt idx="4414">
                  <c:v>#N/A</c:v>
                </c:pt>
                <c:pt idx="4415">
                  <c:v>#N/A</c:v>
                </c:pt>
                <c:pt idx="4416">
                  <c:v>#N/A</c:v>
                </c:pt>
                <c:pt idx="4417">
                  <c:v>#N/A</c:v>
                </c:pt>
                <c:pt idx="4418">
                  <c:v>#N/A</c:v>
                </c:pt>
                <c:pt idx="4419">
                  <c:v>#N/A</c:v>
                </c:pt>
                <c:pt idx="4420">
                  <c:v>#N/A</c:v>
                </c:pt>
                <c:pt idx="4421">
                  <c:v>#N/A</c:v>
                </c:pt>
                <c:pt idx="4422">
                  <c:v>#N/A</c:v>
                </c:pt>
                <c:pt idx="4423">
                  <c:v>#N/A</c:v>
                </c:pt>
                <c:pt idx="4424">
                  <c:v>#N/A</c:v>
                </c:pt>
                <c:pt idx="4425">
                  <c:v>#N/A</c:v>
                </c:pt>
                <c:pt idx="4426">
                  <c:v>#N/A</c:v>
                </c:pt>
                <c:pt idx="4427">
                  <c:v>#N/A</c:v>
                </c:pt>
                <c:pt idx="4428">
                  <c:v>#N/A</c:v>
                </c:pt>
                <c:pt idx="4429">
                  <c:v>#N/A</c:v>
                </c:pt>
                <c:pt idx="4430">
                  <c:v>#N/A</c:v>
                </c:pt>
                <c:pt idx="4431">
                  <c:v>#N/A</c:v>
                </c:pt>
                <c:pt idx="4432">
                  <c:v>#N/A</c:v>
                </c:pt>
                <c:pt idx="4433">
                  <c:v>#N/A</c:v>
                </c:pt>
                <c:pt idx="4434">
                  <c:v>#N/A</c:v>
                </c:pt>
                <c:pt idx="4435">
                  <c:v>#N/A</c:v>
                </c:pt>
                <c:pt idx="4436">
                  <c:v>#N/A</c:v>
                </c:pt>
                <c:pt idx="4437">
                  <c:v>#N/A</c:v>
                </c:pt>
                <c:pt idx="4438">
                  <c:v>#N/A</c:v>
                </c:pt>
                <c:pt idx="4439">
                  <c:v>#N/A</c:v>
                </c:pt>
                <c:pt idx="4440">
                  <c:v>#N/A</c:v>
                </c:pt>
                <c:pt idx="4441">
                  <c:v>#N/A</c:v>
                </c:pt>
                <c:pt idx="4442">
                  <c:v>#N/A</c:v>
                </c:pt>
                <c:pt idx="4443">
                  <c:v>#N/A</c:v>
                </c:pt>
                <c:pt idx="4444">
                  <c:v>#N/A</c:v>
                </c:pt>
                <c:pt idx="4445">
                  <c:v>#N/A</c:v>
                </c:pt>
                <c:pt idx="4446">
                  <c:v>#N/A</c:v>
                </c:pt>
                <c:pt idx="4447">
                  <c:v>#N/A</c:v>
                </c:pt>
                <c:pt idx="4448">
                  <c:v>#N/A</c:v>
                </c:pt>
                <c:pt idx="4449">
                  <c:v>#N/A</c:v>
                </c:pt>
                <c:pt idx="4450">
                  <c:v>#N/A</c:v>
                </c:pt>
                <c:pt idx="4451">
                  <c:v>#N/A</c:v>
                </c:pt>
                <c:pt idx="4452">
                  <c:v>#N/A</c:v>
                </c:pt>
                <c:pt idx="4453">
                  <c:v>#N/A</c:v>
                </c:pt>
                <c:pt idx="4454">
                  <c:v>#N/A</c:v>
                </c:pt>
                <c:pt idx="4455">
                  <c:v>#N/A</c:v>
                </c:pt>
                <c:pt idx="4456">
                  <c:v>#N/A</c:v>
                </c:pt>
                <c:pt idx="4457">
                  <c:v>#N/A</c:v>
                </c:pt>
                <c:pt idx="4458">
                  <c:v>#N/A</c:v>
                </c:pt>
                <c:pt idx="4459">
                  <c:v>#N/A</c:v>
                </c:pt>
                <c:pt idx="4460">
                  <c:v>#N/A</c:v>
                </c:pt>
                <c:pt idx="4461">
                  <c:v>#N/A</c:v>
                </c:pt>
                <c:pt idx="4462">
                  <c:v>#N/A</c:v>
                </c:pt>
                <c:pt idx="4463">
                  <c:v>#N/A</c:v>
                </c:pt>
                <c:pt idx="4464">
                  <c:v>#N/A</c:v>
                </c:pt>
                <c:pt idx="4465">
                  <c:v>#N/A</c:v>
                </c:pt>
                <c:pt idx="4466">
                  <c:v>#N/A</c:v>
                </c:pt>
                <c:pt idx="4467">
                  <c:v>#N/A</c:v>
                </c:pt>
                <c:pt idx="4468">
                  <c:v>#N/A</c:v>
                </c:pt>
                <c:pt idx="4469">
                  <c:v>#N/A</c:v>
                </c:pt>
                <c:pt idx="4470">
                  <c:v>#N/A</c:v>
                </c:pt>
                <c:pt idx="4471">
                  <c:v>#N/A</c:v>
                </c:pt>
                <c:pt idx="4472">
                  <c:v>#N/A</c:v>
                </c:pt>
                <c:pt idx="4473">
                  <c:v>#N/A</c:v>
                </c:pt>
                <c:pt idx="4474">
                  <c:v>#N/A</c:v>
                </c:pt>
                <c:pt idx="4475">
                  <c:v>#N/A</c:v>
                </c:pt>
                <c:pt idx="4476">
                  <c:v>#N/A</c:v>
                </c:pt>
                <c:pt idx="4477">
                  <c:v>#N/A</c:v>
                </c:pt>
                <c:pt idx="4478">
                  <c:v>#N/A</c:v>
                </c:pt>
                <c:pt idx="4479">
                  <c:v>#N/A</c:v>
                </c:pt>
                <c:pt idx="4480">
                  <c:v>#N/A</c:v>
                </c:pt>
                <c:pt idx="4481">
                  <c:v>#N/A</c:v>
                </c:pt>
                <c:pt idx="4482">
                  <c:v>#N/A</c:v>
                </c:pt>
                <c:pt idx="4483">
                  <c:v>#N/A</c:v>
                </c:pt>
                <c:pt idx="4484">
                  <c:v>#N/A</c:v>
                </c:pt>
                <c:pt idx="4485">
                  <c:v>#N/A</c:v>
                </c:pt>
                <c:pt idx="4486">
                  <c:v>#N/A</c:v>
                </c:pt>
                <c:pt idx="4487">
                  <c:v>#N/A</c:v>
                </c:pt>
                <c:pt idx="4488">
                  <c:v>#N/A</c:v>
                </c:pt>
                <c:pt idx="4489">
                  <c:v>#N/A</c:v>
                </c:pt>
                <c:pt idx="4490">
                  <c:v>#N/A</c:v>
                </c:pt>
                <c:pt idx="4491">
                  <c:v>#N/A</c:v>
                </c:pt>
                <c:pt idx="4492">
                  <c:v>#N/A</c:v>
                </c:pt>
                <c:pt idx="4493">
                  <c:v>#N/A</c:v>
                </c:pt>
                <c:pt idx="4494">
                  <c:v>#N/A</c:v>
                </c:pt>
                <c:pt idx="4495">
                  <c:v>#N/A</c:v>
                </c:pt>
                <c:pt idx="4496">
                  <c:v>#N/A</c:v>
                </c:pt>
                <c:pt idx="4497">
                  <c:v>#N/A</c:v>
                </c:pt>
                <c:pt idx="4498">
                  <c:v>#N/A</c:v>
                </c:pt>
                <c:pt idx="4499">
                  <c:v>#N/A</c:v>
                </c:pt>
                <c:pt idx="4500">
                  <c:v>#N/A</c:v>
                </c:pt>
                <c:pt idx="4501">
                  <c:v>#N/A</c:v>
                </c:pt>
                <c:pt idx="4502">
                  <c:v>#N/A</c:v>
                </c:pt>
                <c:pt idx="4503">
                  <c:v>#N/A</c:v>
                </c:pt>
                <c:pt idx="4504">
                  <c:v>#N/A</c:v>
                </c:pt>
                <c:pt idx="4505">
                  <c:v>#N/A</c:v>
                </c:pt>
                <c:pt idx="4506">
                  <c:v>#N/A</c:v>
                </c:pt>
                <c:pt idx="4507">
                  <c:v>#N/A</c:v>
                </c:pt>
                <c:pt idx="4508">
                  <c:v>#N/A</c:v>
                </c:pt>
                <c:pt idx="4509">
                  <c:v>#N/A</c:v>
                </c:pt>
                <c:pt idx="4510">
                  <c:v>#N/A</c:v>
                </c:pt>
                <c:pt idx="4511">
                  <c:v>#N/A</c:v>
                </c:pt>
                <c:pt idx="4512">
                  <c:v>#N/A</c:v>
                </c:pt>
                <c:pt idx="4513">
                  <c:v>#N/A</c:v>
                </c:pt>
                <c:pt idx="4514">
                  <c:v>#N/A</c:v>
                </c:pt>
                <c:pt idx="4515">
                  <c:v>#N/A</c:v>
                </c:pt>
                <c:pt idx="4516">
                  <c:v>#N/A</c:v>
                </c:pt>
                <c:pt idx="4517">
                  <c:v>#N/A</c:v>
                </c:pt>
                <c:pt idx="4518">
                  <c:v>#N/A</c:v>
                </c:pt>
                <c:pt idx="4519">
                  <c:v>#N/A</c:v>
                </c:pt>
                <c:pt idx="4520">
                  <c:v>#N/A</c:v>
                </c:pt>
                <c:pt idx="4521">
                  <c:v>#N/A</c:v>
                </c:pt>
                <c:pt idx="4522">
                  <c:v>#N/A</c:v>
                </c:pt>
                <c:pt idx="4523">
                  <c:v>#N/A</c:v>
                </c:pt>
                <c:pt idx="4524">
                  <c:v>#N/A</c:v>
                </c:pt>
                <c:pt idx="4525">
                  <c:v>#N/A</c:v>
                </c:pt>
                <c:pt idx="4526">
                  <c:v>#N/A</c:v>
                </c:pt>
                <c:pt idx="4527">
                  <c:v>#N/A</c:v>
                </c:pt>
                <c:pt idx="4528">
                  <c:v>#N/A</c:v>
                </c:pt>
                <c:pt idx="4529">
                  <c:v>#N/A</c:v>
                </c:pt>
                <c:pt idx="4530">
                  <c:v>#N/A</c:v>
                </c:pt>
                <c:pt idx="4531">
                  <c:v>#N/A</c:v>
                </c:pt>
                <c:pt idx="4532">
                  <c:v>#N/A</c:v>
                </c:pt>
                <c:pt idx="4533">
                  <c:v>#N/A</c:v>
                </c:pt>
                <c:pt idx="4534">
                  <c:v>#N/A</c:v>
                </c:pt>
                <c:pt idx="4535">
                  <c:v>#N/A</c:v>
                </c:pt>
                <c:pt idx="4536">
                  <c:v>#N/A</c:v>
                </c:pt>
                <c:pt idx="4537">
                  <c:v>#N/A</c:v>
                </c:pt>
                <c:pt idx="4538">
                  <c:v>#N/A</c:v>
                </c:pt>
                <c:pt idx="4539">
                  <c:v>#N/A</c:v>
                </c:pt>
                <c:pt idx="4540">
                  <c:v>#N/A</c:v>
                </c:pt>
                <c:pt idx="4541">
                  <c:v>#N/A</c:v>
                </c:pt>
                <c:pt idx="4542">
                  <c:v>#N/A</c:v>
                </c:pt>
                <c:pt idx="4543">
                  <c:v>#N/A</c:v>
                </c:pt>
                <c:pt idx="4544">
                  <c:v>#N/A</c:v>
                </c:pt>
                <c:pt idx="4545">
                  <c:v>#N/A</c:v>
                </c:pt>
                <c:pt idx="4546">
                  <c:v>#N/A</c:v>
                </c:pt>
                <c:pt idx="4547">
                  <c:v>#N/A</c:v>
                </c:pt>
                <c:pt idx="4548">
                  <c:v>#N/A</c:v>
                </c:pt>
                <c:pt idx="4549">
                  <c:v>#N/A</c:v>
                </c:pt>
                <c:pt idx="4550">
                  <c:v>#N/A</c:v>
                </c:pt>
                <c:pt idx="4551">
                  <c:v>#N/A</c:v>
                </c:pt>
                <c:pt idx="4552">
                  <c:v>#N/A</c:v>
                </c:pt>
                <c:pt idx="4553">
                  <c:v>#N/A</c:v>
                </c:pt>
                <c:pt idx="4554">
                  <c:v>#N/A</c:v>
                </c:pt>
                <c:pt idx="4555">
                  <c:v>#N/A</c:v>
                </c:pt>
                <c:pt idx="4556">
                  <c:v>#N/A</c:v>
                </c:pt>
                <c:pt idx="4557">
                  <c:v>#N/A</c:v>
                </c:pt>
                <c:pt idx="4558">
                  <c:v>#N/A</c:v>
                </c:pt>
                <c:pt idx="4559">
                  <c:v>#N/A</c:v>
                </c:pt>
                <c:pt idx="4560">
                  <c:v>#N/A</c:v>
                </c:pt>
                <c:pt idx="4561">
                  <c:v>#N/A</c:v>
                </c:pt>
                <c:pt idx="4562">
                  <c:v>#N/A</c:v>
                </c:pt>
                <c:pt idx="4563">
                  <c:v>#N/A</c:v>
                </c:pt>
                <c:pt idx="4564">
                  <c:v>#N/A</c:v>
                </c:pt>
                <c:pt idx="4565">
                  <c:v>#N/A</c:v>
                </c:pt>
                <c:pt idx="4566">
                  <c:v>#N/A</c:v>
                </c:pt>
                <c:pt idx="4567">
                  <c:v>#N/A</c:v>
                </c:pt>
                <c:pt idx="4568">
                  <c:v>#N/A</c:v>
                </c:pt>
                <c:pt idx="4569">
                  <c:v>#N/A</c:v>
                </c:pt>
                <c:pt idx="4570">
                  <c:v>#N/A</c:v>
                </c:pt>
                <c:pt idx="4571">
                  <c:v>#N/A</c:v>
                </c:pt>
                <c:pt idx="4572">
                  <c:v>#N/A</c:v>
                </c:pt>
                <c:pt idx="4573">
                  <c:v>#N/A</c:v>
                </c:pt>
                <c:pt idx="4574">
                  <c:v>#N/A</c:v>
                </c:pt>
                <c:pt idx="4575">
                  <c:v>#N/A</c:v>
                </c:pt>
                <c:pt idx="4576">
                  <c:v>#N/A</c:v>
                </c:pt>
                <c:pt idx="4577">
                  <c:v>#N/A</c:v>
                </c:pt>
                <c:pt idx="4578">
                  <c:v>#N/A</c:v>
                </c:pt>
                <c:pt idx="4579">
                  <c:v>#N/A</c:v>
                </c:pt>
                <c:pt idx="4580">
                  <c:v>#N/A</c:v>
                </c:pt>
                <c:pt idx="4581">
                  <c:v>#N/A</c:v>
                </c:pt>
                <c:pt idx="4582">
                  <c:v>#N/A</c:v>
                </c:pt>
                <c:pt idx="4583">
                  <c:v>#N/A</c:v>
                </c:pt>
                <c:pt idx="4584">
                  <c:v>#N/A</c:v>
                </c:pt>
                <c:pt idx="4585">
                  <c:v>#N/A</c:v>
                </c:pt>
                <c:pt idx="4586">
                  <c:v>#N/A</c:v>
                </c:pt>
                <c:pt idx="4587">
                  <c:v>#N/A</c:v>
                </c:pt>
                <c:pt idx="4588">
                  <c:v>#N/A</c:v>
                </c:pt>
                <c:pt idx="4589">
                  <c:v>#N/A</c:v>
                </c:pt>
                <c:pt idx="4590">
                  <c:v>#N/A</c:v>
                </c:pt>
                <c:pt idx="4591">
                  <c:v>#N/A</c:v>
                </c:pt>
                <c:pt idx="4592">
                  <c:v>#N/A</c:v>
                </c:pt>
                <c:pt idx="4593">
                  <c:v>#N/A</c:v>
                </c:pt>
                <c:pt idx="4594">
                  <c:v>#N/A</c:v>
                </c:pt>
                <c:pt idx="4595">
                  <c:v>#N/A</c:v>
                </c:pt>
                <c:pt idx="4596">
                  <c:v>#N/A</c:v>
                </c:pt>
                <c:pt idx="4597">
                  <c:v>#N/A</c:v>
                </c:pt>
                <c:pt idx="4598">
                  <c:v>#N/A</c:v>
                </c:pt>
                <c:pt idx="4599">
                  <c:v>#N/A</c:v>
                </c:pt>
                <c:pt idx="4600">
                  <c:v>1</c:v>
                </c:pt>
                <c:pt idx="4601">
                  <c:v>#N/A</c:v>
                </c:pt>
                <c:pt idx="4602">
                  <c:v>#N/A</c:v>
                </c:pt>
                <c:pt idx="4603">
                  <c:v>#N/A</c:v>
                </c:pt>
                <c:pt idx="4604">
                  <c:v>#N/A</c:v>
                </c:pt>
                <c:pt idx="4605">
                  <c:v>#N/A</c:v>
                </c:pt>
                <c:pt idx="4606">
                  <c:v>#N/A</c:v>
                </c:pt>
                <c:pt idx="4607">
                  <c:v>#N/A</c:v>
                </c:pt>
                <c:pt idx="4608">
                  <c:v>#N/A</c:v>
                </c:pt>
                <c:pt idx="4609">
                  <c:v>#N/A</c:v>
                </c:pt>
                <c:pt idx="4610">
                  <c:v>#N/A</c:v>
                </c:pt>
                <c:pt idx="4611">
                  <c:v>#N/A</c:v>
                </c:pt>
                <c:pt idx="4612">
                  <c:v>#N/A</c:v>
                </c:pt>
                <c:pt idx="4613">
                  <c:v>#N/A</c:v>
                </c:pt>
                <c:pt idx="4614">
                  <c:v>#N/A</c:v>
                </c:pt>
                <c:pt idx="4615">
                  <c:v>#N/A</c:v>
                </c:pt>
                <c:pt idx="4616">
                  <c:v>#N/A</c:v>
                </c:pt>
                <c:pt idx="4617">
                  <c:v>#N/A</c:v>
                </c:pt>
                <c:pt idx="4618">
                  <c:v>#N/A</c:v>
                </c:pt>
                <c:pt idx="4619">
                  <c:v>#N/A</c:v>
                </c:pt>
                <c:pt idx="4620">
                  <c:v>#N/A</c:v>
                </c:pt>
                <c:pt idx="4621">
                  <c:v>#N/A</c:v>
                </c:pt>
                <c:pt idx="4622">
                  <c:v>#N/A</c:v>
                </c:pt>
                <c:pt idx="4623">
                  <c:v>#N/A</c:v>
                </c:pt>
                <c:pt idx="4624">
                  <c:v>#N/A</c:v>
                </c:pt>
                <c:pt idx="4625">
                  <c:v>#N/A</c:v>
                </c:pt>
                <c:pt idx="4626">
                  <c:v>#N/A</c:v>
                </c:pt>
                <c:pt idx="4627">
                  <c:v>#N/A</c:v>
                </c:pt>
                <c:pt idx="4628">
                  <c:v>#N/A</c:v>
                </c:pt>
                <c:pt idx="4629">
                  <c:v>#N/A</c:v>
                </c:pt>
                <c:pt idx="4630">
                  <c:v>#N/A</c:v>
                </c:pt>
                <c:pt idx="4631">
                  <c:v>#N/A</c:v>
                </c:pt>
                <c:pt idx="4632">
                  <c:v>#N/A</c:v>
                </c:pt>
                <c:pt idx="4633">
                  <c:v>#N/A</c:v>
                </c:pt>
                <c:pt idx="4634">
                  <c:v>#N/A</c:v>
                </c:pt>
                <c:pt idx="4635">
                  <c:v>#N/A</c:v>
                </c:pt>
                <c:pt idx="4636">
                  <c:v>#N/A</c:v>
                </c:pt>
                <c:pt idx="4637">
                  <c:v>#N/A</c:v>
                </c:pt>
                <c:pt idx="4638">
                  <c:v>#N/A</c:v>
                </c:pt>
                <c:pt idx="4639">
                  <c:v>#N/A</c:v>
                </c:pt>
                <c:pt idx="4640">
                  <c:v>#N/A</c:v>
                </c:pt>
                <c:pt idx="4641">
                  <c:v>#N/A</c:v>
                </c:pt>
                <c:pt idx="4642">
                  <c:v>#N/A</c:v>
                </c:pt>
                <c:pt idx="4643">
                  <c:v>#N/A</c:v>
                </c:pt>
                <c:pt idx="4644">
                  <c:v>#N/A</c:v>
                </c:pt>
                <c:pt idx="4645">
                  <c:v>#N/A</c:v>
                </c:pt>
                <c:pt idx="4646">
                  <c:v>#N/A</c:v>
                </c:pt>
                <c:pt idx="4647">
                  <c:v>#N/A</c:v>
                </c:pt>
                <c:pt idx="4648">
                  <c:v>#N/A</c:v>
                </c:pt>
                <c:pt idx="4649">
                  <c:v>#N/A</c:v>
                </c:pt>
                <c:pt idx="4650">
                  <c:v>#N/A</c:v>
                </c:pt>
                <c:pt idx="4651">
                  <c:v>#N/A</c:v>
                </c:pt>
                <c:pt idx="4652">
                  <c:v>#N/A</c:v>
                </c:pt>
                <c:pt idx="4653">
                  <c:v>#N/A</c:v>
                </c:pt>
                <c:pt idx="4654">
                  <c:v>#N/A</c:v>
                </c:pt>
                <c:pt idx="4655">
                  <c:v>#N/A</c:v>
                </c:pt>
                <c:pt idx="4656">
                  <c:v>#N/A</c:v>
                </c:pt>
                <c:pt idx="4657">
                  <c:v>#N/A</c:v>
                </c:pt>
                <c:pt idx="4658">
                  <c:v>#N/A</c:v>
                </c:pt>
                <c:pt idx="4659">
                  <c:v>#N/A</c:v>
                </c:pt>
                <c:pt idx="4660">
                  <c:v>#N/A</c:v>
                </c:pt>
                <c:pt idx="4661">
                  <c:v>#N/A</c:v>
                </c:pt>
                <c:pt idx="4662">
                  <c:v>#N/A</c:v>
                </c:pt>
                <c:pt idx="4663">
                  <c:v>#N/A</c:v>
                </c:pt>
                <c:pt idx="4664">
                  <c:v>#N/A</c:v>
                </c:pt>
                <c:pt idx="4665">
                  <c:v>#N/A</c:v>
                </c:pt>
                <c:pt idx="4666">
                  <c:v>#N/A</c:v>
                </c:pt>
                <c:pt idx="4667">
                  <c:v>#N/A</c:v>
                </c:pt>
                <c:pt idx="4668">
                  <c:v>#N/A</c:v>
                </c:pt>
                <c:pt idx="4669">
                  <c:v>#N/A</c:v>
                </c:pt>
                <c:pt idx="4670">
                  <c:v>#N/A</c:v>
                </c:pt>
                <c:pt idx="4671">
                  <c:v>#N/A</c:v>
                </c:pt>
                <c:pt idx="4672">
                  <c:v>#N/A</c:v>
                </c:pt>
                <c:pt idx="4673">
                  <c:v>#N/A</c:v>
                </c:pt>
                <c:pt idx="4674">
                  <c:v>#N/A</c:v>
                </c:pt>
                <c:pt idx="4675">
                  <c:v>#N/A</c:v>
                </c:pt>
                <c:pt idx="4676">
                  <c:v>#N/A</c:v>
                </c:pt>
                <c:pt idx="4677">
                  <c:v>#N/A</c:v>
                </c:pt>
                <c:pt idx="4678">
                  <c:v>#N/A</c:v>
                </c:pt>
                <c:pt idx="4679">
                  <c:v>#N/A</c:v>
                </c:pt>
                <c:pt idx="4680">
                  <c:v>#N/A</c:v>
                </c:pt>
                <c:pt idx="4681">
                  <c:v>#N/A</c:v>
                </c:pt>
                <c:pt idx="4682">
                  <c:v>#N/A</c:v>
                </c:pt>
                <c:pt idx="4683">
                  <c:v>#N/A</c:v>
                </c:pt>
                <c:pt idx="4684">
                  <c:v>#N/A</c:v>
                </c:pt>
                <c:pt idx="4685">
                  <c:v>#N/A</c:v>
                </c:pt>
                <c:pt idx="4686">
                  <c:v>#N/A</c:v>
                </c:pt>
                <c:pt idx="4687">
                  <c:v>#N/A</c:v>
                </c:pt>
                <c:pt idx="4688">
                  <c:v>#N/A</c:v>
                </c:pt>
                <c:pt idx="4689">
                  <c:v>#N/A</c:v>
                </c:pt>
                <c:pt idx="4690">
                  <c:v>#N/A</c:v>
                </c:pt>
                <c:pt idx="4691">
                  <c:v>#N/A</c:v>
                </c:pt>
                <c:pt idx="4692">
                  <c:v>#N/A</c:v>
                </c:pt>
                <c:pt idx="4693">
                  <c:v>#N/A</c:v>
                </c:pt>
                <c:pt idx="4694">
                  <c:v>#N/A</c:v>
                </c:pt>
                <c:pt idx="4695">
                  <c:v>#N/A</c:v>
                </c:pt>
                <c:pt idx="4696">
                  <c:v>#N/A</c:v>
                </c:pt>
                <c:pt idx="4697">
                  <c:v>#N/A</c:v>
                </c:pt>
                <c:pt idx="4698">
                  <c:v>#N/A</c:v>
                </c:pt>
                <c:pt idx="4699">
                  <c:v>#N/A</c:v>
                </c:pt>
                <c:pt idx="4700">
                  <c:v>#N/A</c:v>
                </c:pt>
                <c:pt idx="4701">
                  <c:v>#N/A</c:v>
                </c:pt>
                <c:pt idx="4702">
                  <c:v>#N/A</c:v>
                </c:pt>
                <c:pt idx="4703">
                  <c:v>#N/A</c:v>
                </c:pt>
                <c:pt idx="4704">
                  <c:v>#N/A</c:v>
                </c:pt>
                <c:pt idx="4705">
                  <c:v>#N/A</c:v>
                </c:pt>
                <c:pt idx="4706">
                  <c:v>#N/A</c:v>
                </c:pt>
                <c:pt idx="4707">
                  <c:v>#N/A</c:v>
                </c:pt>
                <c:pt idx="4708">
                  <c:v>#N/A</c:v>
                </c:pt>
                <c:pt idx="4709">
                  <c:v>#N/A</c:v>
                </c:pt>
                <c:pt idx="4710">
                  <c:v>#N/A</c:v>
                </c:pt>
                <c:pt idx="4711">
                  <c:v>#N/A</c:v>
                </c:pt>
                <c:pt idx="4712">
                  <c:v>#N/A</c:v>
                </c:pt>
                <c:pt idx="4713">
                  <c:v>#N/A</c:v>
                </c:pt>
                <c:pt idx="4714">
                  <c:v>#N/A</c:v>
                </c:pt>
                <c:pt idx="4715">
                  <c:v>#N/A</c:v>
                </c:pt>
                <c:pt idx="4716">
                  <c:v>#N/A</c:v>
                </c:pt>
                <c:pt idx="4717">
                  <c:v>#N/A</c:v>
                </c:pt>
                <c:pt idx="4718">
                  <c:v>#N/A</c:v>
                </c:pt>
                <c:pt idx="4719">
                  <c:v>#N/A</c:v>
                </c:pt>
                <c:pt idx="4720">
                  <c:v>#N/A</c:v>
                </c:pt>
                <c:pt idx="4721">
                  <c:v>#N/A</c:v>
                </c:pt>
                <c:pt idx="4722">
                  <c:v>#N/A</c:v>
                </c:pt>
                <c:pt idx="4723">
                  <c:v>#N/A</c:v>
                </c:pt>
                <c:pt idx="4724">
                  <c:v>#N/A</c:v>
                </c:pt>
                <c:pt idx="4725">
                  <c:v>#N/A</c:v>
                </c:pt>
                <c:pt idx="4726">
                  <c:v>#N/A</c:v>
                </c:pt>
                <c:pt idx="4727">
                  <c:v>#N/A</c:v>
                </c:pt>
                <c:pt idx="4728">
                  <c:v>#N/A</c:v>
                </c:pt>
                <c:pt idx="4729">
                  <c:v>#N/A</c:v>
                </c:pt>
                <c:pt idx="4730">
                  <c:v>#N/A</c:v>
                </c:pt>
                <c:pt idx="4731">
                  <c:v>#N/A</c:v>
                </c:pt>
                <c:pt idx="4732">
                  <c:v>#N/A</c:v>
                </c:pt>
                <c:pt idx="4733">
                  <c:v>#N/A</c:v>
                </c:pt>
                <c:pt idx="4734">
                  <c:v>#N/A</c:v>
                </c:pt>
                <c:pt idx="4735">
                  <c:v>#N/A</c:v>
                </c:pt>
                <c:pt idx="4736">
                  <c:v>#N/A</c:v>
                </c:pt>
                <c:pt idx="4737">
                  <c:v>#N/A</c:v>
                </c:pt>
                <c:pt idx="4738">
                  <c:v>#N/A</c:v>
                </c:pt>
                <c:pt idx="4739">
                  <c:v>#N/A</c:v>
                </c:pt>
                <c:pt idx="4740">
                  <c:v>#N/A</c:v>
                </c:pt>
                <c:pt idx="4741">
                  <c:v>#N/A</c:v>
                </c:pt>
                <c:pt idx="4742">
                  <c:v>#N/A</c:v>
                </c:pt>
                <c:pt idx="4743">
                  <c:v>#N/A</c:v>
                </c:pt>
                <c:pt idx="4744">
                  <c:v>#N/A</c:v>
                </c:pt>
                <c:pt idx="4745">
                  <c:v>#N/A</c:v>
                </c:pt>
                <c:pt idx="4746">
                  <c:v>#N/A</c:v>
                </c:pt>
                <c:pt idx="4747">
                  <c:v>#N/A</c:v>
                </c:pt>
                <c:pt idx="4748">
                  <c:v>#N/A</c:v>
                </c:pt>
                <c:pt idx="4749">
                  <c:v>#N/A</c:v>
                </c:pt>
                <c:pt idx="4750">
                  <c:v>#N/A</c:v>
                </c:pt>
                <c:pt idx="4751">
                  <c:v>#N/A</c:v>
                </c:pt>
                <c:pt idx="4752">
                  <c:v>#N/A</c:v>
                </c:pt>
                <c:pt idx="4753">
                  <c:v>#N/A</c:v>
                </c:pt>
                <c:pt idx="4754">
                  <c:v>#N/A</c:v>
                </c:pt>
                <c:pt idx="4755">
                  <c:v>#N/A</c:v>
                </c:pt>
                <c:pt idx="4756">
                  <c:v>#N/A</c:v>
                </c:pt>
                <c:pt idx="4757">
                  <c:v>#N/A</c:v>
                </c:pt>
                <c:pt idx="4758">
                  <c:v>#N/A</c:v>
                </c:pt>
                <c:pt idx="4759">
                  <c:v>#N/A</c:v>
                </c:pt>
                <c:pt idx="4760">
                  <c:v>#N/A</c:v>
                </c:pt>
                <c:pt idx="4761">
                  <c:v>#N/A</c:v>
                </c:pt>
                <c:pt idx="4762">
                  <c:v>#N/A</c:v>
                </c:pt>
                <c:pt idx="4763">
                  <c:v>#N/A</c:v>
                </c:pt>
                <c:pt idx="4764">
                  <c:v>#N/A</c:v>
                </c:pt>
                <c:pt idx="4765">
                  <c:v>#N/A</c:v>
                </c:pt>
                <c:pt idx="4766">
                  <c:v>#N/A</c:v>
                </c:pt>
                <c:pt idx="4767">
                  <c:v>#N/A</c:v>
                </c:pt>
                <c:pt idx="4768">
                  <c:v>#N/A</c:v>
                </c:pt>
                <c:pt idx="4769">
                  <c:v>#N/A</c:v>
                </c:pt>
                <c:pt idx="4770">
                  <c:v>#N/A</c:v>
                </c:pt>
                <c:pt idx="4771">
                  <c:v>#N/A</c:v>
                </c:pt>
                <c:pt idx="4772">
                  <c:v>#N/A</c:v>
                </c:pt>
                <c:pt idx="4773">
                  <c:v>#N/A</c:v>
                </c:pt>
                <c:pt idx="4774">
                  <c:v>#N/A</c:v>
                </c:pt>
                <c:pt idx="4775">
                  <c:v>#N/A</c:v>
                </c:pt>
                <c:pt idx="4776">
                  <c:v>#N/A</c:v>
                </c:pt>
                <c:pt idx="4777">
                  <c:v>#N/A</c:v>
                </c:pt>
                <c:pt idx="4778">
                  <c:v>#N/A</c:v>
                </c:pt>
                <c:pt idx="4779">
                  <c:v>#N/A</c:v>
                </c:pt>
                <c:pt idx="4780">
                  <c:v>#N/A</c:v>
                </c:pt>
                <c:pt idx="4781">
                  <c:v>#N/A</c:v>
                </c:pt>
                <c:pt idx="4782">
                  <c:v>#N/A</c:v>
                </c:pt>
                <c:pt idx="4783">
                  <c:v>#N/A</c:v>
                </c:pt>
                <c:pt idx="4784">
                  <c:v>#N/A</c:v>
                </c:pt>
                <c:pt idx="4785">
                  <c:v>#N/A</c:v>
                </c:pt>
                <c:pt idx="4786">
                  <c:v>#N/A</c:v>
                </c:pt>
                <c:pt idx="4787">
                  <c:v>#N/A</c:v>
                </c:pt>
                <c:pt idx="4788">
                  <c:v>#N/A</c:v>
                </c:pt>
                <c:pt idx="4789">
                  <c:v>#N/A</c:v>
                </c:pt>
                <c:pt idx="4790">
                  <c:v>#N/A</c:v>
                </c:pt>
                <c:pt idx="4791">
                  <c:v>#N/A</c:v>
                </c:pt>
                <c:pt idx="4792">
                  <c:v>#N/A</c:v>
                </c:pt>
                <c:pt idx="4793">
                  <c:v>#N/A</c:v>
                </c:pt>
                <c:pt idx="4794">
                  <c:v>#N/A</c:v>
                </c:pt>
                <c:pt idx="4795">
                  <c:v>#N/A</c:v>
                </c:pt>
                <c:pt idx="4796">
                  <c:v>#N/A</c:v>
                </c:pt>
                <c:pt idx="4797">
                  <c:v>#N/A</c:v>
                </c:pt>
                <c:pt idx="4798">
                  <c:v>#N/A</c:v>
                </c:pt>
                <c:pt idx="4799">
                  <c:v>#N/A</c:v>
                </c:pt>
                <c:pt idx="4800">
                  <c:v>8</c:v>
                </c:pt>
                <c:pt idx="4801">
                  <c:v>#N/A</c:v>
                </c:pt>
                <c:pt idx="4802">
                  <c:v>#N/A</c:v>
                </c:pt>
                <c:pt idx="4803">
                  <c:v>#N/A</c:v>
                </c:pt>
                <c:pt idx="4804">
                  <c:v>#N/A</c:v>
                </c:pt>
                <c:pt idx="4805">
                  <c:v>#N/A</c:v>
                </c:pt>
                <c:pt idx="4806">
                  <c:v>#N/A</c:v>
                </c:pt>
                <c:pt idx="4807">
                  <c:v>#N/A</c:v>
                </c:pt>
                <c:pt idx="4808">
                  <c:v>#N/A</c:v>
                </c:pt>
                <c:pt idx="4809">
                  <c:v>#N/A</c:v>
                </c:pt>
                <c:pt idx="4810">
                  <c:v>#N/A</c:v>
                </c:pt>
                <c:pt idx="4811">
                  <c:v>#N/A</c:v>
                </c:pt>
                <c:pt idx="4812">
                  <c:v>#N/A</c:v>
                </c:pt>
                <c:pt idx="4813">
                  <c:v>#N/A</c:v>
                </c:pt>
                <c:pt idx="4814">
                  <c:v>#N/A</c:v>
                </c:pt>
                <c:pt idx="4815">
                  <c:v>#N/A</c:v>
                </c:pt>
                <c:pt idx="4816">
                  <c:v>#N/A</c:v>
                </c:pt>
                <c:pt idx="4817">
                  <c:v>#N/A</c:v>
                </c:pt>
                <c:pt idx="4818">
                  <c:v>#N/A</c:v>
                </c:pt>
                <c:pt idx="4819">
                  <c:v>#N/A</c:v>
                </c:pt>
                <c:pt idx="4820">
                  <c:v>#N/A</c:v>
                </c:pt>
                <c:pt idx="4821">
                  <c:v>#N/A</c:v>
                </c:pt>
                <c:pt idx="4822">
                  <c:v>#N/A</c:v>
                </c:pt>
                <c:pt idx="4823">
                  <c:v>#N/A</c:v>
                </c:pt>
                <c:pt idx="4824">
                  <c:v>#N/A</c:v>
                </c:pt>
                <c:pt idx="4825">
                  <c:v>#N/A</c:v>
                </c:pt>
                <c:pt idx="4826">
                  <c:v>#N/A</c:v>
                </c:pt>
                <c:pt idx="4827">
                  <c:v>#N/A</c:v>
                </c:pt>
                <c:pt idx="4828">
                  <c:v>#N/A</c:v>
                </c:pt>
                <c:pt idx="4829">
                  <c:v>#N/A</c:v>
                </c:pt>
                <c:pt idx="4830">
                  <c:v>#N/A</c:v>
                </c:pt>
                <c:pt idx="4831">
                  <c:v>#N/A</c:v>
                </c:pt>
                <c:pt idx="4832">
                  <c:v>#N/A</c:v>
                </c:pt>
                <c:pt idx="4833">
                  <c:v>#N/A</c:v>
                </c:pt>
                <c:pt idx="4834">
                  <c:v>#N/A</c:v>
                </c:pt>
                <c:pt idx="4835">
                  <c:v>#N/A</c:v>
                </c:pt>
                <c:pt idx="4836">
                  <c:v>#N/A</c:v>
                </c:pt>
                <c:pt idx="4837">
                  <c:v>#N/A</c:v>
                </c:pt>
                <c:pt idx="4838">
                  <c:v>#N/A</c:v>
                </c:pt>
                <c:pt idx="4839">
                  <c:v>#N/A</c:v>
                </c:pt>
                <c:pt idx="4840">
                  <c:v>#N/A</c:v>
                </c:pt>
                <c:pt idx="4841">
                  <c:v>#N/A</c:v>
                </c:pt>
                <c:pt idx="4842">
                  <c:v>#N/A</c:v>
                </c:pt>
                <c:pt idx="4843">
                  <c:v>#N/A</c:v>
                </c:pt>
                <c:pt idx="4844">
                  <c:v>#N/A</c:v>
                </c:pt>
                <c:pt idx="4845">
                  <c:v>#N/A</c:v>
                </c:pt>
                <c:pt idx="4846">
                  <c:v>#N/A</c:v>
                </c:pt>
                <c:pt idx="4847">
                  <c:v>#N/A</c:v>
                </c:pt>
                <c:pt idx="4848">
                  <c:v>#N/A</c:v>
                </c:pt>
                <c:pt idx="4849">
                  <c:v>#N/A</c:v>
                </c:pt>
                <c:pt idx="4850">
                  <c:v>#N/A</c:v>
                </c:pt>
                <c:pt idx="4851">
                  <c:v>#N/A</c:v>
                </c:pt>
                <c:pt idx="4852">
                  <c:v>#N/A</c:v>
                </c:pt>
                <c:pt idx="4853">
                  <c:v>#N/A</c:v>
                </c:pt>
                <c:pt idx="4854">
                  <c:v>#N/A</c:v>
                </c:pt>
                <c:pt idx="4855">
                  <c:v>#N/A</c:v>
                </c:pt>
                <c:pt idx="4856">
                  <c:v>#N/A</c:v>
                </c:pt>
                <c:pt idx="4857">
                  <c:v>#N/A</c:v>
                </c:pt>
                <c:pt idx="4858">
                  <c:v>#N/A</c:v>
                </c:pt>
                <c:pt idx="4859">
                  <c:v>#N/A</c:v>
                </c:pt>
                <c:pt idx="4860">
                  <c:v>#N/A</c:v>
                </c:pt>
                <c:pt idx="4861">
                  <c:v>#N/A</c:v>
                </c:pt>
                <c:pt idx="4862">
                  <c:v>#N/A</c:v>
                </c:pt>
                <c:pt idx="4863">
                  <c:v>#N/A</c:v>
                </c:pt>
                <c:pt idx="4864">
                  <c:v>#N/A</c:v>
                </c:pt>
                <c:pt idx="4865">
                  <c:v>#N/A</c:v>
                </c:pt>
                <c:pt idx="4866">
                  <c:v>#N/A</c:v>
                </c:pt>
                <c:pt idx="4867">
                  <c:v>#N/A</c:v>
                </c:pt>
                <c:pt idx="4868">
                  <c:v>#N/A</c:v>
                </c:pt>
                <c:pt idx="4869">
                  <c:v>#N/A</c:v>
                </c:pt>
                <c:pt idx="4870">
                  <c:v>#N/A</c:v>
                </c:pt>
                <c:pt idx="4871">
                  <c:v>#N/A</c:v>
                </c:pt>
                <c:pt idx="4872">
                  <c:v>#N/A</c:v>
                </c:pt>
                <c:pt idx="4873">
                  <c:v>#N/A</c:v>
                </c:pt>
                <c:pt idx="4874">
                  <c:v>#N/A</c:v>
                </c:pt>
                <c:pt idx="4875">
                  <c:v>#N/A</c:v>
                </c:pt>
                <c:pt idx="4876">
                  <c:v>#N/A</c:v>
                </c:pt>
                <c:pt idx="4877">
                  <c:v>#N/A</c:v>
                </c:pt>
                <c:pt idx="4878">
                  <c:v>#N/A</c:v>
                </c:pt>
                <c:pt idx="4879">
                  <c:v>#N/A</c:v>
                </c:pt>
                <c:pt idx="4880">
                  <c:v>#N/A</c:v>
                </c:pt>
                <c:pt idx="4881">
                  <c:v>#N/A</c:v>
                </c:pt>
                <c:pt idx="4882">
                  <c:v>#N/A</c:v>
                </c:pt>
                <c:pt idx="4883">
                  <c:v>#N/A</c:v>
                </c:pt>
                <c:pt idx="4884">
                  <c:v>#N/A</c:v>
                </c:pt>
                <c:pt idx="4885">
                  <c:v>#N/A</c:v>
                </c:pt>
                <c:pt idx="4886">
                  <c:v>#N/A</c:v>
                </c:pt>
                <c:pt idx="4887">
                  <c:v>#N/A</c:v>
                </c:pt>
                <c:pt idx="4888">
                  <c:v>#N/A</c:v>
                </c:pt>
                <c:pt idx="4889">
                  <c:v>#N/A</c:v>
                </c:pt>
                <c:pt idx="4890">
                  <c:v>#N/A</c:v>
                </c:pt>
                <c:pt idx="4891">
                  <c:v>#N/A</c:v>
                </c:pt>
                <c:pt idx="4892">
                  <c:v>#N/A</c:v>
                </c:pt>
                <c:pt idx="4893">
                  <c:v>#N/A</c:v>
                </c:pt>
                <c:pt idx="4894">
                  <c:v>#N/A</c:v>
                </c:pt>
                <c:pt idx="4895">
                  <c:v>#N/A</c:v>
                </c:pt>
                <c:pt idx="4896">
                  <c:v>#N/A</c:v>
                </c:pt>
                <c:pt idx="4897">
                  <c:v>#N/A</c:v>
                </c:pt>
                <c:pt idx="4898">
                  <c:v>#N/A</c:v>
                </c:pt>
                <c:pt idx="4899">
                  <c:v>#N/A</c:v>
                </c:pt>
                <c:pt idx="4900">
                  <c:v>#N/A</c:v>
                </c:pt>
                <c:pt idx="4901">
                  <c:v>#N/A</c:v>
                </c:pt>
                <c:pt idx="4902">
                  <c:v>#N/A</c:v>
                </c:pt>
                <c:pt idx="4903">
                  <c:v>#N/A</c:v>
                </c:pt>
                <c:pt idx="4904">
                  <c:v>#N/A</c:v>
                </c:pt>
                <c:pt idx="4905">
                  <c:v>#N/A</c:v>
                </c:pt>
                <c:pt idx="4906">
                  <c:v>#N/A</c:v>
                </c:pt>
                <c:pt idx="4907">
                  <c:v>#N/A</c:v>
                </c:pt>
                <c:pt idx="4908">
                  <c:v>#N/A</c:v>
                </c:pt>
                <c:pt idx="4909">
                  <c:v>#N/A</c:v>
                </c:pt>
                <c:pt idx="4910">
                  <c:v>#N/A</c:v>
                </c:pt>
                <c:pt idx="4911">
                  <c:v>#N/A</c:v>
                </c:pt>
                <c:pt idx="4912">
                  <c:v>#N/A</c:v>
                </c:pt>
                <c:pt idx="4913">
                  <c:v>#N/A</c:v>
                </c:pt>
                <c:pt idx="4914">
                  <c:v>#N/A</c:v>
                </c:pt>
                <c:pt idx="4915">
                  <c:v>#N/A</c:v>
                </c:pt>
                <c:pt idx="4916">
                  <c:v>#N/A</c:v>
                </c:pt>
                <c:pt idx="4917">
                  <c:v>#N/A</c:v>
                </c:pt>
                <c:pt idx="4918">
                  <c:v>#N/A</c:v>
                </c:pt>
                <c:pt idx="4919">
                  <c:v>#N/A</c:v>
                </c:pt>
                <c:pt idx="4920">
                  <c:v>#N/A</c:v>
                </c:pt>
                <c:pt idx="4921">
                  <c:v>#N/A</c:v>
                </c:pt>
                <c:pt idx="4922">
                  <c:v>#N/A</c:v>
                </c:pt>
                <c:pt idx="4923">
                  <c:v>#N/A</c:v>
                </c:pt>
                <c:pt idx="4924">
                  <c:v>#N/A</c:v>
                </c:pt>
                <c:pt idx="4925">
                  <c:v>#N/A</c:v>
                </c:pt>
                <c:pt idx="4926">
                  <c:v>#N/A</c:v>
                </c:pt>
                <c:pt idx="4927">
                  <c:v>#N/A</c:v>
                </c:pt>
                <c:pt idx="4928">
                  <c:v>#N/A</c:v>
                </c:pt>
                <c:pt idx="4929">
                  <c:v>#N/A</c:v>
                </c:pt>
                <c:pt idx="4930">
                  <c:v>#N/A</c:v>
                </c:pt>
                <c:pt idx="4931">
                  <c:v>#N/A</c:v>
                </c:pt>
                <c:pt idx="4932">
                  <c:v>#N/A</c:v>
                </c:pt>
                <c:pt idx="4933">
                  <c:v>#N/A</c:v>
                </c:pt>
                <c:pt idx="4934">
                  <c:v>#N/A</c:v>
                </c:pt>
                <c:pt idx="4935">
                  <c:v>#N/A</c:v>
                </c:pt>
                <c:pt idx="4936">
                  <c:v>#N/A</c:v>
                </c:pt>
                <c:pt idx="4937">
                  <c:v>#N/A</c:v>
                </c:pt>
                <c:pt idx="4938">
                  <c:v>#N/A</c:v>
                </c:pt>
                <c:pt idx="4939">
                  <c:v>#N/A</c:v>
                </c:pt>
                <c:pt idx="4940">
                  <c:v>#N/A</c:v>
                </c:pt>
                <c:pt idx="4941">
                  <c:v>#N/A</c:v>
                </c:pt>
                <c:pt idx="4942">
                  <c:v>#N/A</c:v>
                </c:pt>
                <c:pt idx="4943">
                  <c:v>#N/A</c:v>
                </c:pt>
                <c:pt idx="4944">
                  <c:v>#N/A</c:v>
                </c:pt>
                <c:pt idx="4945">
                  <c:v>#N/A</c:v>
                </c:pt>
                <c:pt idx="4946">
                  <c:v>#N/A</c:v>
                </c:pt>
                <c:pt idx="4947">
                  <c:v>#N/A</c:v>
                </c:pt>
                <c:pt idx="4948">
                  <c:v>#N/A</c:v>
                </c:pt>
                <c:pt idx="4949">
                  <c:v>#N/A</c:v>
                </c:pt>
                <c:pt idx="4950">
                  <c:v>#N/A</c:v>
                </c:pt>
                <c:pt idx="4951">
                  <c:v>#N/A</c:v>
                </c:pt>
                <c:pt idx="4952">
                  <c:v>#N/A</c:v>
                </c:pt>
                <c:pt idx="4953">
                  <c:v>#N/A</c:v>
                </c:pt>
                <c:pt idx="4954">
                  <c:v>#N/A</c:v>
                </c:pt>
                <c:pt idx="4955">
                  <c:v>#N/A</c:v>
                </c:pt>
                <c:pt idx="4956">
                  <c:v>#N/A</c:v>
                </c:pt>
                <c:pt idx="4957">
                  <c:v>#N/A</c:v>
                </c:pt>
                <c:pt idx="4958">
                  <c:v>#N/A</c:v>
                </c:pt>
                <c:pt idx="4959">
                  <c:v>#N/A</c:v>
                </c:pt>
                <c:pt idx="4960">
                  <c:v>#N/A</c:v>
                </c:pt>
                <c:pt idx="4961">
                  <c:v>#N/A</c:v>
                </c:pt>
                <c:pt idx="4962">
                  <c:v>#N/A</c:v>
                </c:pt>
                <c:pt idx="4963">
                  <c:v>#N/A</c:v>
                </c:pt>
                <c:pt idx="4964">
                  <c:v>#N/A</c:v>
                </c:pt>
                <c:pt idx="4965">
                  <c:v>#N/A</c:v>
                </c:pt>
                <c:pt idx="4966">
                  <c:v>#N/A</c:v>
                </c:pt>
                <c:pt idx="4967">
                  <c:v>#N/A</c:v>
                </c:pt>
                <c:pt idx="4968">
                  <c:v>#N/A</c:v>
                </c:pt>
                <c:pt idx="4969">
                  <c:v>#N/A</c:v>
                </c:pt>
                <c:pt idx="4970">
                  <c:v>#N/A</c:v>
                </c:pt>
                <c:pt idx="4971">
                  <c:v>#N/A</c:v>
                </c:pt>
                <c:pt idx="4972">
                  <c:v>#N/A</c:v>
                </c:pt>
                <c:pt idx="4973">
                  <c:v>#N/A</c:v>
                </c:pt>
                <c:pt idx="4974">
                  <c:v>#N/A</c:v>
                </c:pt>
                <c:pt idx="4975">
                  <c:v>#N/A</c:v>
                </c:pt>
                <c:pt idx="4976">
                  <c:v>#N/A</c:v>
                </c:pt>
                <c:pt idx="4977">
                  <c:v>#N/A</c:v>
                </c:pt>
                <c:pt idx="4978">
                  <c:v>#N/A</c:v>
                </c:pt>
                <c:pt idx="4979">
                  <c:v>#N/A</c:v>
                </c:pt>
                <c:pt idx="4980">
                  <c:v>#N/A</c:v>
                </c:pt>
                <c:pt idx="4981">
                  <c:v>#N/A</c:v>
                </c:pt>
                <c:pt idx="4982">
                  <c:v>#N/A</c:v>
                </c:pt>
                <c:pt idx="4983">
                  <c:v>#N/A</c:v>
                </c:pt>
                <c:pt idx="4984">
                  <c:v>#N/A</c:v>
                </c:pt>
                <c:pt idx="4985">
                  <c:v>#N/A</c:v>
                </c:pt>
                <c:pt idx="4986">
                  <c:v>#N/A</c:v>
                </c:pt>
                <c:pt idx="4987">
                  <c:v>#N/A</c:v>
                </c:pt>
                <c:pt idx="4988">
                  <c:v>#N/A</c:v>
                </c:pt>
                <c:pt idx="4989">
                  <c:v>#N/A</c:v>
                </c:pt>
                <c:pt idx="4990">
                  <c:v>#N/A</c:v>
                </c:pt>
                <c:pt idx="4991">
                  <c:v>#N/A</c:v>
                </c:pt>
                <c:pt idx="4992">
                  <c:v>#N/A</c:v>
                </c:pt>
                <c:pt idx="4993">
                  <c:v>#N/A</c:v>
                </c:pt>
                <c:pt idx="4994">
                  <c:v>#N/A</c:v>
                </c:pt>
                <c:pt idx="4995">
                  <c:v>#N/A</c:v>
                </c:pt>
                <c:pt idx="4996">
                  <c:v>#N/A</c:v>
                </c:pt>
                <c:pt idx="4997">
                  <c:v>#N/A</c:v>
                </c:pt>
                <c:pt idx="4998">
                  <c:v>#N/A</c:v>
                </c:pt>
                <c:pt idx="4999">
                  <c:v>#N/A</c:v>
                </c:pt>
                <c:pt idx="5000">
                  <c:v>#N/A</c:v>
                </c:pt>
                <c:pt idx="5001">
                  <c:v>#N/A</c:v>
                </c:pt>
                <c:pt idx="5002">
                  <c:v>#N/A</c:v>
                </c:pt>
                <c:pt idx="5003">
                  <c:v>#N/A</c:v>
                </c:pt>
                <c:pt idx="5004">
                  <c:v>#N/A</c:v>
                </c:pt>
                <c:pt idx="5005">
                  <c:v>#N/A</c:v>
                </c:pt>
                <c:pt idx="5006">
                  <c:v>#N/A</c:v>
                </c:pt>
                <c:pt idx="5007">
                  <c:v>#N/A</c:v>
                </c:pt>
                <c:pt idx="5008">
                  <c:v>#N/A</c:v>
                </c:pt>
                <c:pt idx="5009">
                  <c:v>#N/A</c:v>
                </c:pt>
                <c:pt idx="5010">
                  <c:v>#N/A</c:v>
                </c:pt>
                <c:pt idx="5011">
                  <c:v>#N/A</c:v>
                </c:pt>
                <c:pt idx="5012">
                  <c:v>#N/A</c:v>
                </c:pt>
                <c:pt idx="5013">
                  <c:v>#N/A</c:v>
                </c:pt>
                <c:pt idx="5014">
                  <c:v>#N/A</c:v>
                </c:pt>
                <c:pt idx="5015">
                  <c:v>#N/A</c:v>
                </c:pt>
                <c:pt idx="5016">
                  <c:v>#N/A</c:v>
                </c:pt>
                <c:pt idx="5017">
                  <c:v>#N/A</c:v>
                </c:pt>
                <c:pt idx="5018">
                  <c:v>#N/A</c:v>
                </c:pt>
                <c:pt idx="5019">
                  <c:v>#N/A</c:v>
                </c:pt>
                <c:pt idx="5020">
                  <c:v>#N/A</c:v>
                </c:pt>
                <c:pt idx="5021">
                  <c:v>#N/A</c:v>
                </c:pt>
                <c:pt idx="5022">
                  <c:v>#N/A</c:v>
                </c:pt>
                <c:pt idx="5023">
                  <c:v>#N/A</c:v>
                </c:pt>
                <c:pt idx="5024">
                  <c:v>#N/A</c:v>
                </c:pt>
                <c:pt idx="5025">
                  <c:v>#N/A</c:v>
                </c:pt>
                <c:pt idx="5026">
                  <c:v>#N/A</c:v>
                </c:pt>
                <c:pt idx="5027">
                  <c:v>#N/A</c:v>
                </c:pt>
                <c:pt idx="5028">
                  <c:v>#N/A</c:v>
                </c:pt>
                <c:pt idx="5029">
                  <c:v>#N/A</c:v>
                </c:pt>
                <c:pt idx="5030">
                  <c:v>#N/A</c:v>
                </c:pt>
                <c:pt idx="5031">
                  <c:v>#N/A</c:v>
                </c:pt>
                <c:pt idx="5032">
                  <c:v>#N/A</c:v>
                </c:pt>
                <c:pt idx="5033">
                  <c:v>#N/A</c:v>
                </c:pt>
                <c:pt idx="5034">
                  <c:v>#N/A</c:v>
                </c:pt>
                <c:pt idx="5035">
                  <c:v>#N/A</c:v>
                </c:pt>
                <c:pt idx="5036">
                  <c:v>#N/A</c:v>
                </c:pt>
                <c:pt idx="5037">
                  <c:v>#N/A</c:v>
                </c:pt>
                <c:pt idx="5038">
                  <c:v>#N/A</c:v>
                </c:pt>
                <c:pt idx="5039">
                  <c:v>#N/A</c:v>
                </c:pt>
                <c:pt idx="5040">
                  <c:v>#N/A</c:v>
                </c:pt>
                <c:pt idx="5041">
                  <c:v>#N/A</c:v>
                </c:pt>
                <c:pt idx="5042">
                  <c:v>#N/A</c:v>
                </c:pt>
                <c:pt idx="5043">
                  <c:v>#N/A</c:v>
                </c:pt>
                <c:pt idx="5044">
                  <c:v>#N/A</c:v>
                </c:pt>
                <c:pt idx="5045">
                  <c:v>#N/A</c:v>
                </c:pt>
                <c:pt idx="5046">
                  <c:v>#N/A</c:v>
                </c:pt>
                <c:pt idx="5047">
                  <c:v>#N/A</c:v>
                </c:pt>
                <c:pt idx="5048">
                  <c:v>#N/A</c:v>
                </c:pt>
                <c:pt idx="5049">
                  <c:v>#N/A</c:v>
                </c:pt>
                <c:pt idx="5050">
                  <c:v>#N/A</c:v>
                </c:pt>
                <c:pt idx="5051">
                  <c:v>#N/A</c:v>
                </c:pt>
                <c:pt idx="5052">
                  <c:v>#N/A</c:v>
                </c:pt>
                <c:pt idx="5053">
                  <c:v>#N/A</c:v>
                </c:pt>
                <c:pt idx="5054">
                  <c:v>#N/A</c:v>
                </c:pt>
                <c:pt idx="5055">
                  <c:v>#N/A</c:v>
                </c:pt>
                <c:pt idx="5056">
                  <c:v>#N/A</c:v>
                </c:pt>
                <c:pt idx="5057">
                  <c:v>#N/A</c:v>
                </c:pt>
                <c:pt idx="5058">
                  <c:v>#N/A</c:v>
                </c:pt>
                <c:pt idx="5059">
                  <c:v>#N/A</c:v>
                </c:pt>
                <c:pt idx="5060">
                  <c:v>#N/A</c:v>
                </c:pt>
                <c:pt idx="5061">
                  <c:v>#N/A</c:v>
                </c:pt>
                <c:pt idx="5062">
                  <c:v>#N/A</c:v>
                </c:pt>
                <c:pt idx="5063">
                  <c:v>#N/A</c:v>
                </c:pt>
                <c:pt idx="5064">
                  <c:v>#N/A</c:v>
                </c:pt>
                <c:pt idx="5065">
                  <c:v>#N/A</c:v>
                </c:pt>
                <c:pt idx="5066">
                  <c:v>#N/A</c:v>
                </c:pt>
                <c:pt idx="5067">
                  <c:v>#N/A</c:v>
                </c:pt>
                <c:pt idx="5068">
                  <c:v>#N/A</c:v>
                </c:pt>
                <c:pt idx="5069">
                  <c:v>#N/A</c:v>
                </c:pt>
                <c:pt idx="5070">
                  <c:v>#N/A</c:v>
                </c:pt>
                <c:pt idx="5071">
                  <c:v>#N/A</c:v>
                </c:pt>
                <c:pt idx="5072">
                  <c:v>#N/A</c:v>
                </c:pt>
                <c:pt idx="5073">
                  <c:v>#N/A</c:v>
                </c:pt>
                <c:pt idx="5074">
                  <c:v>#N/A</c:v>
                </c:pt>
                <c:pt idx="5075">
                  <c:v>#N/A</c:v>
                </c:pt>
                <c:pt idx="5076">
                  <c:v>#N/A</c:v>
                </c:pt>
                <c:pt idx="5077">
                  <c:v>#N/A</c:v>
                </c:pt>
                <c:pt idx="5078">
                  <c:v>#N/A</c:v>
                </c:pt>
                <c:pt idx="5079">
                  <c:v>#N/A</c:v>
                </c:pt>
                <c:pt idx="5080">
                  <c:v>#N/A</c:v>
                </c:pt>
                <c:pt idx="5081">
                  <c:v>#N/A</c:v>
                </c:pt>
                <c:pt idx="5082">
                  <c:v>#N/A</c:v>
                </c:pt>
                <c:pt idx="5083">
                  <c:v>#N/A</c:v>
                </c:pt>
                <c:pt idx="5084">
                  <c:v>#N/A</c:v>
                </c:pt>
                <c:pt idx="5085">
                  <c:v>#N/A</c:v>
                </c:pt>
                <c:pt idx="5086">
                  <c:v>#N/A</c:v>
                </c:pt>
                <c:pt idx="5087">
                  <c:v>#N/A</c:v>
                </c:pt>
                <c:pt idx="5088">
                  <c:v>#N/A</c:v>
                </c:pt>
                <c:pt idx="5089">
                  <c:v>#N/A</c:v>
                </c:pt>
                <c:pt idx="5090">
                  <c:v>#N/A</c:v>
                </c:pt>
                <c:pt idx="5091">
                  <c:v>#N/A</c:v>
                </c:pt>
                <c:pt idx="5092">
                  <c:v>#N/A</c:v>
                </c:pt>
                <c:pt idx="5093">
                  <c:v>#N/A</c:v>
                </c:pt>
                <c:pt idx="5094">
                  <c:v>#N/A</c:v>
                </c:pt>
                <c:pt idx="5095">
                  <c:v>#N/A</c:v>
                </c:pt>
                <c:pt idx="5096">
                  <c:v>#N/A</c:v>
                </c:pt>
                <c:pt idx="5097">
                  <c:v>#N/A</c:v>
                </c:pt>
                <c:pt idx="5098">
                  <c:v>#N/A</c:v>
                </c:pt>
                <c:pt idx="5099">
                  <c:v>#N/A</c:v>
                </c:pt>
                <c:pt idx="5100">
                  <c:v>#N/A</c:v>
                </c:pt>
                <c:pt idx="5101">
                  <c:v>#N/A</c:v>
                </c:pt>
                <c:pt idx="5102">
                  <c:v>#N/A</c:v>
                </c:pt>
                <c:pt idx="5103">
                  <c:v>#N/A</c:v>
                </c:pt>
                <c:pt idx="5104">
                  <c:v>#N/A</c:v>
                </c:pt>
                <c:pt idx="5105">
                  <c:v>#N/A</c:v>
                </c:pt>
                <c:pt idx="5106">
                  <c:v>#N/A</c:v>
                </c:pt>
                <c:pt idx="5107">
                  <c:v>#N/A</c:v>
                </c:pt>
                <c:pt idx="5108">
                  <c:v>#N/A</c:v>
                </c:pt>
                <c:pt idx="5109">
                  <c:v>#N/A</c:v>
                </c:pt>
                <c:pt idx="5110">
                  <c:v>#N/A</c:v>
                </c:pt>
                <c:pt idx="5111">
                  <c:v>#N/A</c:v>
                </c:pt>
                <c:pt idx="5112">
                  <c:v>#N/A</c:v>
                </c:pt>
                <c:pt idx="5113">
                  <c:v>#N/A</c:v>
                </c:pt>
                <c:pt idx="5114">
                  <c:v>#N/A</c:v>
                </c:pt>
                <c:pt idx="5115">
                  <c:v>#N/A</c:v>
                </c:pt>
                <c:pt idx="5116">
                  <c:v>#N/A</c:v>
                </c:pt>
                <c:pt idx="5117">
                  <c:v>#N/A</c:v>
                </c:pt>
                <c:pt idx="5118">
                  <c:v>#N/A</c:v>
                </c:pt>
                <c:pt idx="5119">
                  <c:v>#N/A</c:v>
                </c:pt>
                <c:pt idx="5120">
                  <c:v>#N/A</c:v>
                </c:pt>
                <c:pt idx="5121">
                  <c:v>#N/A</c:v>
                </c:pt>
                <c:pt idx="5122">
                  <c:v>#N/A</c:v>
                </c:pt>
                <c:pt idx="5123">
                  <c:v>#N/A</c:v>
                </c:pt>
                <c:pt idx="5124">
                  <c:v>#N/A</c:v>
                </c:pt>
                <c:pt idx="5125">
                  <c:v>#N/A</c:v>
                </c:pt>
                <c:pt idx="5126">
                  <c:v>#N/A</c:v>
                </c:pt>
                <c:pt idx="5127">
                  <c:v>#N/A</c:v>
                </c:pt>
                <c:pt idx="5128">
                  <c:v>#N/A</c:v>
                </c:pt>
                <c:pt idx="5129">
                  <c:v>#N/A</c:v>
                </c:pt>
                <c:pt idx="5130">
                  <c:v>#N/A</c:v>
                </c:pt>
                <c:pt idx="5131">
                  <c:v>#N/A</c:v>
                </c:pt>
                <c:pt idx="5132">
                  <c:v>#N/A</c:v>
                </c:pt>
                <c:pt idx="5133">
                  <c:v>#N/A</c:v>
                </c:pt>
                <c:pt idx="5134">
                  <c:v>#N/A</c:v>
                </c:pt>
                <c:pt idx="5135">
                  <c:v>#N/A</c:v>
                </c:pt>
                <c:pt idx="5136">
                  <c:v>#N/A</c:v>
                </c:pt>
                <c:pt idx="5137">
                  <c:v>#N/A</c:v>
                </c:pt>
                <c:pt idx="5138">
                  <c:v>#N/A</c:v>
                </c:pt>
                <c:pt idx="5139">
                  <c:v>#N/A</c:v>
                </c:pt>
                <c:pt idx="5140">
                  <c:v>#N/A</c:v>
                </c:pt>
                <c:pt idx="5141">
                  <c:v>#N/A</c:v>
                </c:pt>
                <c:pt idx="5142">
                  <c:v>#N/A</c:v>
                </c:pt>
                <c:pt idx="5143">
                  <c:v>#N/A</c:v>
                </c:pt>
                <c:pt idx="5144">
                  <c:v>#N/A</c:v>
                </c:pt>
                <c:pt idx="5145">
                  <c:v>#N/A</c:v>
                </c:pt>
                <c:pt idx="5146">
                  <c:v>#N/A</c:v>
                </c:pt>
                <c:pt idx="5147">
                  <c:v>#N/A</c:v>
                </c:pt>
                <c:pt idx="5148">
                  <c:v>#N/A</c:v>
                </c:pt>
                <c:pt idx="5149">
                  <c:v>#N/A</c:v>
                </c:pt>
                <c:pt idx="5150">
                  <c:v>#N/A</c:v>
                </c:pt>
                <c:pt idx="5151">
                  <c:v>#N/A</c:v>
                </c:pt>
                <c:pt idx="5152">
                  <c:v>#N/A</c:v>
                </c:pt>
                <c:pt idx="5153">
                  <c:v>#N/A</c:v>
                </c:pt>
                <c:pt idx="5154">
                  <c:v>#N/A</c:v>
                </c:pt>
                <c:pt idx="5155">
                  <c:v>#N/A</c:v>
                </c:pt>
                <c:pt idx="5156">
                  <c:v>#N/A</c:v>
                </c:pt>
                <c:pt idx="5157">
                  <c:v>#N/A</c:v>
                </c:pt>
                <c:pt idx="5158">
                  <c:v>#N/A</c:v>
                </c:pt>
                <c:pt idx="5159">
                  <c:v>#N/A</c:v>
                </c:pt>
                <c:pt idx="5160">
                  <c:v>#N/A</c:v>
                </c:pt>
                <c:pt idx="5161">
                  <c:v>#N/A</c:v>
                </c:pt>
                <c:pt idx="5162">
                  <c:v>#N/A</c:v>
                </c:pt>
                <c:pt idx="5163">
                  <c:v>#N/A</c:v>
                </c:pt>
                <c:pt idx="5164">
                  <c:v>#N/A</c:v>
                </c:pt>
                <c:pt idx="5165">
                  <c:v>#N/A</c:v>
                </c:pt>
                <c:pt idx="5166">
                  <c:v>#N/A</c:v>
                </c:pt>
                <c:pt idx="5167">
                  <c:v>#N/A</c:v>
                </c:pt>
                <c:pt idx="5168">
                  <c:v>#N/A</c:v>
                </c:pt>
                <c:pt idx="5169">
                  <c:v>#N/A</c:v>
                </c:pt>
                <c:pt idx="5170">
                  <c:v>#N/A</c:v>
                </c:pt>
                <c:pt idx="5171">
                  <c:v>#N/A</c:v>
                </c:pt>
                <c:pt idx="5172">
                  <c:v>#N/A</c:v>
                </c:pt>
                <c:pt idx="5173">
                  <c:v>#N/A</c:v>
                </c:pt>
                <c:pt idx="5174">
                  <c:v>#N/A</c:v>
                </c:pt>
                <c:pt idx="5175">
                  <c:v>#N/A</c:v>
                </c:pt>
                <c:pt idx="5176">
                  <c:v>#N/A</c:v>
                </c:pt>
                <c:pt idx="5177">
                  <c:v>#N/A</c:v>
                </c:pt>
                <c:pt idx="5178">
                  <c:v>#N/A</c:v>
                </c:pt>
                <c:pt idx="5179">
                  <c:v>#N/A</c:v>
                </c:pt>
                <c:pt idx="5180">
                  <c:v>#N/A</c:v>
                </c:pt>
                <c:pt idx="5181">
                  <c:v>#N/A</c:v>
                </c:pt>
                <c:pt idx="5182">
                  <c:v>#N/A</c:v>
                </c:pt>
                <c:pt idx="5183">
                  <c:v>#N/A</c:v>
                </c:pt>
                <c:pt idx="5184">
                  <c:v>#N/A</c:v>
                </c:pt>
                <c:pt idx="5185">
                  <c:v>#N/A</c:v>
                </c:pt>
                <c:pt idx="5186">
                  <c:v>#N/A</c:v>
                </c:pt>
                <c:pt idx="5187">
                  <c:v>#N/A</c:v>
                </c:pt>
                <c:pt idx="5188">
                  <c:v>#N/A</c:v>
                </c:pt>
                <c:pt idx="5189">
                  <c:v>#N/A</c:v>
                </c:pt>
                <c:pt idx="5190">
                  <c:v>#N/A</c:v>
                </c:pt>
                <c:pt idx="5191">
                  <c:v>#N/A</c:v>
                </c:pt>
                <c:pt idx="5192">
                  <c:v>#N/A</c:v>
                </c:pt>
                <c:pt idx="5193">
                  <c:v>#N/A</c:v>
                </c:pt>
                <c:pt idx="5194">
                  <c:v>#N/A</c:v>
                </c:pt>
                <c:pt idx="5195">
                  <c:v>#N/A</c:v>
                </c:pt>
                <c:pt idx="5196">
                  <c:v>#N/A</c:v>
                </c:pt>
                <c:pt idx="5197">
                  <c:v>#N/A</c:v>
                </c:pt>
                <c:pt idx="5198">
                  <c:v>#N/A</c:v>
                </c:pt>
                <c:pt idx="5199">
                  <c:v>#N/A</c:v>
                </c:pt>
                <c:pt idx="5200">
                  <c:v>5</c:v>
                </c:pt>
                <c:pt idx="5201">
                  <c:v>#N/A</c:v>
                </c:pt>
                <c:pt idx="5202">
                  <c:v>#N/A</c:v>
                </c:pt>
                <c:pt idx="5203">
                  <c:v>#N/A</c:v>
                </c:pt>
                <c:pt idx="5204">
                  <c:v>#N/A</c:v>
                </c:pt>
                <c:pt idx="5205">
                  <c:v>#N/A</c:v>
                </c:pt>
                <c:pt idx="5206">
                  <c:v>#N/A</c:v>
                </c:pt>
                <c:pt idx="5207">
                  <c:v>#N/A</c:v>
                </c:pt>
                <c:pt idx="5208">
                  <c:v>#N/A</c:v>
                </c:pt>
                <c:pt idx="5209">
                  <c:v>#N/A</c:v>
                </c:pt>
                <c:pt idx="5210">
                  <c:v>#N/A</c:v>
                </c:pt>
                <c:pt idx="5211">
                  <c:v>#N/A</c:v>
                </c:pt>
                <c:pt idx="5212">
                  <c:v>#N/A</c:v>
                </c:pt>
                <c:pt idx="5213">
                  <c:v>#N/A</c:v>
                </c:pt>
                <c:pt idx="5214">
                  <c:v>#N/A</c:v>
                </c:pt>
                <c:pt idx="5215">
                  <c:v>#N/A</c:v>
                </c:pt>
                <c:pt idx="5216">
                  <c:v>#N/A</c:v>
                </c:pt>
                <c:pt idx="5217">
                  <c:v>#N/A</c:v>
                </c:pt>
                <c:pt idx="5218">
                  <c:v>#N/A</c:v>
                </c:pt>
                <c:pt idx="5219">
                  <c:v>#N/A</c:v>
                </c:pt>
                <c:pt idx="5220">
                  <c:v>#N/A</c:v>
                </c:pt>
                <c:pt idx="5221">
                  <c:v>#N/A</c:v>
                </c:pt>
                <c:pt idx="5222">
                  <c:v>#N/A</c:v>
                </c:pt>
                <c:pt idx="5223">
                  <c:v>#N/A</c:v>
                </c:pt>
                <c:pt idx="5224">
                  <c:v>#N/A</c:v>
                </c:pt>
                <c:pt idx="5225">
                  <c:v>#N/A</c:v>
                </c:pt>
                <c:pt idx="5226">
                  <c:v>#N/A</c:v>
                </c:pt>
                <c:pt idx="5227">
                  <c:v>#N/A</c:v>
                </c:pt>
                <c:pt idx="5228">
                  <c:v>#N/A</c:v>
                </c:pt>
                <c:pt idx="5229">
                  <c:v>#N/A</c:v>
                </c:pt>
                <c:pt idx="5230">
                  <c:v>#N/A</c:v>
                </c:pt>
                <c:pt idx="5231">
                  <c:v>#N/A</c:v>
                </c:pt>
                <c:pt idx="5232">
                  <c:v>#N/A</c:v>
                </c:pt>
                <c:pt idx="5233">
                  <c:v>#N/A</c:v>
                </c:pt>
                <c:pt idx="5234">
                  <c:v>#N/A</c:v>
                </c:pt>
                <c:pt idx="5235">
                  <c:v>#N/A</c:v>
                </c:pt>
                <c:pt idx="5236">
                  <c:v>#N/A</c:v>
                </c:pt>
                <c:pt idx="5237">
                  <c:v>#N/A</c:v>
                </c:pt>
                <c:pt idx="5238">
                  <c:v>#N/A</c:v>
                </c:pt>
                <c:pt idx="5239">
                  <c:v>#N/A</c:v>
                </c:pt>
                <c:pt idx="5240">
                  <c:v>#N/A</c:v>
                </c:pt>
                <c:pt idx="5241">
                  <c:v>#N/A</c:v>
                </c:pt>
                <c:pt idx="5242">
                  <c:v>#N/A</c:v>
                </c:pt>
                <c:pt idx="5243">
                  <c:v>#N/A</c:v>
                </c:pt>
                <c:pt idx="5244">
                  <c:v>#N/A</c:v>
                </c:pt>
                <c:pt idx="5245">
                  <c:v>#N/A</c:v>
                </c:pt>
                <c:pt idx="5246">
                  <c:v>#N/A</c:v>
                </c:pt>
                <c:pt idx="5247">
                  <c:v>#N/A</c:v>
                </c:pt>
                <c:pt idx="5248">
                  <c:v>#N/A</c:v>
                </c:pt>
                <c:pt idx="5249">
                  <c:v>#N/A</c:v>
                </c:pt>
                <c:pt idx="5250">
                  <c:v>#N/A</c:v>
                </c:pt>
                <c:pt idx="5251">
                  <c:v>#N/A</c:v>
                </c:pt>
                <c:pt idx="5252">
                  <c:v>#N/A</c:v>
                </c:pt>
                <c:pt idx="5253">
                  <c:v>#N/A</c:v>
                </c:pt>
                <c:pt idx="5254">
                  <c:v>#N/A</c:v>
                </c:pt>
                <c:pt idx="5255">
                  <c:v>#N/A</c:v>
                </c:pt>
                <c:pt idx="5256">
                  <c:v>#N/A</c:v>
                </c:pt>
                <c:pt idx="5257">
                  <c:v>#N/A</c:v>
                </c:pt>
                <c:pt idx="5258">
                  <c:v>#N/A</c:v>
                </c:pt>
                <c:pt idx="5259">
                  <c:v>#N/A</c:v>
                </c:pt>
                <c:pt idx="5260">
                  <c:v>#N/A</c:v>
                </c:pt>
                <c:pt idx="5261">
                  <c:v>#N/A</c:v>
                </c:pt>
                <c:pt idx="5262">
                  <c:v>#N/A</c:v>
                </c:pt>
                <c:pt idx="5263">
                  <c:v>#N/A</c:v>
                </c:pt>
                <c:pt idx="5264">
                  <c:v>#N/A</c:v>
                </c:pt>
                <c:pt idx="5265">
                  <c:v>#N/A</c:v>
                </c:pt>
                <c:pt idx="5266">
                  <c:v>#N/A</c:v>
                </c:pt>
                <c:pt idx="5267">
                  <c:v>#N/A</c:v>
                </c:pt>
                <c:pt idx="5268">
                  <c:v>#N/A</c:v>
                </c:pt>
                <c:pt idx="5269">
                  <c:v>#N/A</c:v>
                </c:pt>
                <c:pt idx="5270">
                  <c:v>#N/A</c:v>
                </c:pt>
                <c:pt idx="5271">
                  <c:v>#N/A</c:v>
                </c:pt>
                <c:pt idx="5272">
                  <c:v>#N/A</c:v>
                </c:pt>
                <c:pt idx="5273">
                  <c:v>#N/A</c:v>
                </c:pt>
                <c:pt idx="5274">
                  <c:v>#N/A</c:v>
                </c:pt>
                <c:pt idx="5275">
                  <c:v>#N/A</c:v>
                </c:pt>
                <c:pt idx="5276">
                  <c:v>#N/A</c:v>
                </c:pt>
                <c:pt idx="5277">
                  <c:v>#N/A</c:v>
                </c:pt>
                <c:pt idx="5278">
                  <c:v>#N/A</c:v>
                </c:pt>
                <c:pt idx="5279">
                  <c:v>#N/A</c:v>
                </c:pt>
                <c:pt idx="5280">
                  <c:v>#N/A</c:v>
                </c:pt>
                <c:pt idx="5281">
                  <c:v>#N/A</c:v>
                </c:pt>
                <c:pt idx="5282">
                  <c:v>#N/A</c:v>
                </c:pt>
                <c:pt idx="5283">
                  <c:v>#N/A</c:v>
                </c:pt>
                <c:pt idx="5284">
                  <c:v>#N/A</c:v>
                </c:pt>
                <c:pt idx="5285">
                  <c:v>#N/A</c:v>
                </c:pt>
                <c:pt idx="5286">
                  <c:v>#N/A</c:v>
                </c:pt>
                <c:pt idx="5287">
                  <c:v>#N/A</c:v>
                </c:pt>
                <c:pt idx="5288">
                  <c:v>#N/A</c:v>
                </c:pt>
                <c:pt idx="5289">
                  <c:v>#N/A</c:v>
                </c:pt>
                <c:pt idx="5290">
                  <c:v>#N/A</c:v>
                </c:pt>
                <c:pt idx="5291">
                  <c:v>#N/A</c:v>
                </c:pt>
                <c:pt idx="5292">
                  <c:v>#N/A</c:v>
                </c:pt>
                <c:pt idx="5293">
                  <c:v>#N/A</c:v>
                </c:pt>
                <c:pt idx="5294">
                  <c:v>#N/A</c:v>
                </c:pt>
                <c:pt idx="5295">
                  <c:v>#N/A</c:v>
                </c:pt>
                <c:pt idx="5296">
                  <c:v>#N/A</c:v>
                </c:pt>
                <c:pt idx="5297">
                  <c:v>#N/A</c:v>
                </c:pt>
                <c:pt idx="5298">
                  <c:v>#N/A</c:v>
                </c:pt>
                <c:pt idx="5299">
                  <c:v>#N/A</c:v>
                </c:pt>
                <c:pt idx="5300">
                  <c:v>#N/A</c:v>
                </c:pt>
                <c:pt idx="5301">
                  <c:v>#N/A</c:v>
                </c:pt>
                <c:pt idx="5302">
                  <c:v>#N/A</c:v>
                </c:pt>
                <c:pt idx="5303">
                  <c:v>#N/A</c:v>
                </c:pt>
                <c:pt idx="5304">
                  <c:v>#N/A</c:v>
                </c:pt>
                <c:pt idx="5305">
                  <c:v>#N/A</c:v>
                </c:pt>
                <c:pt idx="5306">
                  <c:v>#N/A</c:v>
                </c:pt>
                <c:pt idx="5307">
                  <c:v>#N/A</c:v>
                </c:pt>
                <c:pt idx="5308">
                  <c:v>#N/A</c:v>
                </c:pt>
                <c:pt idx="5309">
                  <c:v>#N/A</c:v>
                </c:pt>
                <c:pt idx="5310">
                  <c:v>#N/A</c:v>
                </c:pt>
                <c:pt idx="5311">
                  <c:v>#N/A</c:v>
                </c:pt>
                <c:pt idx="5312">
                  <c:v>#N/A</c:v>
                </c:pt>
                <c:pt idx="5313">
                  <c:v>#N/A</c:v>
                </c:pt>
                <c:pt idx="5314">
                  <c:v>#N/A</c:v>
                </c:pt>
                <c:pt idx="5315">
                  <c:v>#N/A</c:v>
                </c:pt>
                <c:pt idx="5316">
                  <c:v>#N/A</c:v>
                </c:pt>
                <c:pt idx="5317">
                  <c:v>#N/A</c:v>
                </c:pt>
                <c:pt idx="5318">
                  <c:v>#N/A</c:v>
                </c:pt>
                <c:pt idx="5319">
                  <c:v>#N/A</c:v>
                </c:pt>
                <c:pt idx="5320">
                  <c:v>#N/A</c:v>
                </c:pt>
                <c:pt idx="5321">
                  <c:v>#N/A</c:v>
                </c:pt>
                <c:pt idx="5322">
                  <c:v>#N/A</c:v>
                </c:pt>
                <c:pt idx="5323">
                  <c:v>#N/A</c:v>
                </c:pt>
                <c:pt idx="5324">
                  <c:v>#N/A</c:v>
                </c:pt>
                <c:pt idx="5325">
                  <c:v>#N/A</c:v>
                </c:pt>
                <c:pt idx="5326">
                  <c:v>#N/A</c:v>
                </c:pt>
                <c:pt idx="5327">
                  <c:v>#N/A</c:v>
                </c:pt>
                <c:pt idx="5328">
                  <c:v>#N/A</c:v>
                </c:pt>
                <c:pt idx="5329">
                  <c:v>#N/A</c:v>
                </c:pt>
                <c:pt idx="5330">
                  <c:v>#N/A</c:v>
                </c:pt>
                <c:pt idx="5331">
                  <c:v>#N/A</c:v>
                </c:pt>
                <c:pt idx="5332">
                  <c:v>#N/A</c:v>
                </c:pt>
                <c:pt idx="5333">
                  <c:v>#N/A</c:v>
                </c:pt>
                <c:pt idx="5334">
                  <c:v>#N/A</c:v>
                </c:pt>
                <c:pt idx="5335">
                  <c:v>#N/A</c:v>
                </c:pt>
                <c:pt idx="5336">
                  <c:v>#N/A</c:v>
                </c:pt>
                <c:pt idx="5337">
                  <c:v>#N/A</c:v>
                </c:pt>
                <c:pt idx="5338">
                  <c:v>#N/A</c:v>
                </c:pt>
                <c:pt idx="5339">
                  <c:v>#N/A</c:v>
                </c:pt>
                <c:pt idx="5340">
                  <c:v>#N/A</c:v>
                </c:pt>
                <c:pt idx="5341">
                  <c:v>#N/A</c:v>
                </c:pt>
                <c:pt idx="5342">
                  <c:v>#N/A</c:v>
                </c:pt>
                <c:pt idx="5343">
                  <c:v>#N/A</c:v>
                </c:pt>
                <c:pt idx="5344">
                  <c:v>#N/A</c:v>
                </c:pt>
                <c:pt idx="5345">
                  <c:v>#N/A</c:v>
                </c:pt>
                <c:pt idx="5346">
                  <c:v>#N/A</c:v>
                </c:pt>
                <c:pt idx="5347">
                  <c:v>#N/A</c:v>
                </c:pt>
                <c:pt idx="5348">
                  <c:v>#N/A</c:v>
                </c:pt>
                <c:pt idx="5349">
                  <c:v>#N/A</c:v>
                </c:pt>
                <c:pt idx="5350">
                  <c:v>#N/A</c:v>
                </c:pt>
                <c:pt idx="5351">
                  <c:v>#N/A</c:v>
                </c:pt>
                <c:pt idx="5352">
                  <c:v>#N/A</c:v>
                </c:pt>
                <c:pt idx="5353">
                  <c:v>#N/A</c:v>
                </c:pt>
                <c:pt idx="5354">
                  <c:v>#N/A</c:v>
                </c:pt>
                <c:pt idx="5355">
                  <c:v>#N/A</c:v>
                </c:pt>
                <c:pt idx="5356">
                  <c:v>#N/A</c:v>
                </c:pt>
                <c:pt idx="5357">
                  <c:v>#N/A</c:v>
                </c:pt>
                <c:pt idx="5358">
                  <c:v>#N/A</c:v>
                </c:pt>
                <c:pt idx="5359">
                  <c:v>#N/A</c:v>
                </c:pt>
                <c:pt idx="5360">
                  <c:v>#N/A</c:v>
                </c:pt>
                <c:pt idx="5361">
                  <c:v>#N/A</c:v>
                </c:pt>
                <c:pt idx="5362">
                  <c:v>#N/A</c:v>
                </c:pt>
                <c:pt idx="5363">
                  <c:v>#N/A</c:v>
                </c:pt>
                <c:pt idx="5364">
                  <c:v>#N/A</c:v>
                </c:pt>
                <c:pt idx="5365">
                  <c:v>#N/A</c:v>
                </c:pt>
                <c:pt idx="5366">
                  <c:v>#N/A</c:v>
                </c:pt>
                <c:pt idx="5367">
                  <c:v>#N/A</c:v>
                </c:pt>
                <c:pt idx="5368">
                  <c:v>#N/A</c:v>
                </c:pt>
                <c:pt idx="5369">
                  <c:v>#N/A</c:v>
                </c:pt>
                <c:pt idx="5370">
                  <c:v>#N/A</c:v>
                </c:pt>
                <c:pt idx="5371">
                  <c:v>#N/A</c:v>
                </c:pt>
                <c:pt idx="5372">
                  <c:v>#N/A</c:v>
                </c:pt>
                <c:pt idx="5373">
                  <c:v>#N/A</c:v>
                </c:pt>
                <c:pt idx="5374">
                  <c:v>#N/A</c:v>
                </c:pt>
                <c:pt idx="5375">
                  <c:v>#N/A</c:v>
                </c:pt>
                <c:pt idx="5376">
                  <c:v>#N/A</c:v>
                </c:pt>
                <c:pt idx="5377">
                  <c:v>#N/A</c:v>
                </c:pt>
                <c:pt idx="5378">
                  <c:v>#N/A</c:v>
                </c:pt>
                <c:pt idx="5379">
                  <c:v>#N/A</c:v>
                </c:pt>
                <c:pt idx="5380">
                  <c:v>#N/A</c:v>
                </c:pt>
                <c:pt idx="5381">
                  <c:v>#N/A</c:v>
                </c:pt>
                <c:pt idx="5382">
                  <c:v>#N/A</c:v>
                </c:pt>
                <c:pt idx="5383">
                  <c:v>#N/A</c:v>
                </c:pt>
                <c:pt idx="5384">
                  <c:v>#N/A</c:v>
                </c:pt>
                <c:pt idx="5385">
                  <c:v>#N/A</c:v>
                </c:pt>
                <c:pt idx="5386">
                  <c:v>#N/A</c:v>
                </c:pt>
                <c:pt idx="5387">
                  <c:v>#N/A</c:v>
                </c:pt>
                <c:pt idx="5388">
                  <c:v>#N/A</c:v>
                </c:pt>
                <c:pt idx="5389">
                  <c:v>#N/A</c:v>
                </c:pt>
                <c:pt idx="5390">
                  <c:v>#N/A</c:v>
                </c:pt>
                <c:pt idx="5391">
                  <c:v>#N/A</c:v>
                </c:pt>
                <c:pt idx="5392">
                  <c:v>#N/A</c:v>
                </c:pt>
                <c:pt idx="5393">
                  <c:v>#N/A</c:v>
                </c:pt>
                <c:pt idx="5394">
                  <c:v>#N/A</c:v>
                </c:pt>
                <c:pt idx="5395">
                  <c:v>#N/A</c:v>
                </c:pt>
                <c:pt idx="5396">
                  <c:v>#N/A</c:v>
                </c:pt>
                <c:pt idx="5397">
                  <c:v>#N/A</c:v>
                </c:pt>
                <c:pt idx="5398">
                  <c:v>#N/A</c:v>
                </c:pt>
                <c:pt idx="5399">
                  <c:v>#N/A</c:v>
                </c:pt>
                <c:pt idx="5400">
                  <c:v>#N/A</c:v>
                </c:pt>
                <c:pt idx="5401">
                  <c:v>#N/A</c:v>
                </c:pt>
                <c:pt idx="5402">
                  <c:v>#N/A</c:v>
                </c:pt>
                <c:pt idx="5403">
                  <c:v>#N/A</c:v>
                </c:pt>
                <c:pt idx="5404">
                  <c:v>#N/A</c:v>
                </c:pt>
                <c:pt idx="5405">
                  <c:v>#N/A</c:v>
                </c:pt>
                <c:pt idx="5406">
                  <c:v>#N/A</c:v>
                </c:pt>
                <c:pt idx="5407">
                  <c:v>#N/A</c:v>
                </c:pt>
                <c:pt idx="5408">
                  <c:v>#N/A</c:v>
                </c:pt>
                <c:pt idx="5409">
                  <c:v>#N/A</c:v>
                </c:pt>
                <c:pt idx="5410">
                  <c:v>#N/A</c:v>
                </c:pt>
                <c:pt idx="5411">
                  <c:v>#N/A</c:v>
                </c:pt>
                <c:pt idx="5412">
                  <c:v>#N/A</c:v>
                </c:pt>
                <c:pt idx="5413">
                  <c:v>#N/A</c:v>
                </c:pt>
                <c:pt idx="5414">
                  <c:v>#N/A</c:v>
                </c:pt>
                <c:pt idx="5415">
                  <c:v>#N/A</c:v>
                </c:pt>
                <c:pt idx="5416">
                  <c:v>#N/A</c:v>
                </c:pt>
                <c:pt idx="5417">
                  <c:v>#N/A</c:v>
                </c:pt>
                <c:pt idx="5418">
                  <c:v>#N/A</c:v>
                </c:pt>
                <c:pt idx="5419">
                  <c:v>#N/A</c:v>
                </c:pt>
                <c:pt idx="5420">
                  <c:v>#N/A</c:v>
                </c:pt>
                <c:pt idx="5421">
                  <c:v>#N/A</c:v>
                </c:pt>
                <c:pt idx="5422">
                  <c:v>#N/A</c:v>
                </c:pt>
                <c:pt idx="5423">
                  <c:v>#N/A</c:v>
                </c:pt>
                <c:pt idx="5424">
                  <c:v>#N/A</c:v>
                </c:pt>
                <c:pt idx="5425">
                  <c:v>#N/A</c:v>
                </c:pt>
                <c:pt idx="5426">
                  <c:v>#N/A</c:v>
                </c:pt>
                <c:pt idx="5427">
                  <c:v>#N/A</c:v>
                </c:pt>
                <c:pt idx="5428">
                  <c:v>#N/A</c:v>
                </c:pt>
                <c:pt idx="5429">
                  <c:v>#N/A</c:v>
                </c:pt>
                <c:pt idx="5430">
                  <c:v>#N/A</c:v>
                </c:pt>
                <c:pt idx="5431">
                  <c:v>#N/A</c:v>
                </c:pt>
                <c:pt idx="5432">
                  <c:v>#N/A</c:v>
                </c:pt>
                <c:pt idx="5433">
                  <c:v>#N/A</c:v>
                </c:pt>
                <c:pt idx="5434">
                  <c:v>#N/A</c:v>
                </c:pt>
                <c:pt idx="5435">
                  <c:v>#N/A</c:v>
                </c:pt>
                <c:pt idx="5436">
                  <c:v>#N/A</c:v>
                </c:pt>
                <c:pt idx="5437">
                  <c:v>#N/A</c:v>
                </c:pt>
                <c:pt idx="5438">
                  <c:v>#N/A</c:v>
                </c:pt>
                <c:pt idx="5439">
                  <c:v>#N/A</c:v>
                </c:pt>
                <c:pt idx="5440">
                  <c:v>#N/A</c:v>
                </c:pt>
                <c:pt idx="5441">
                  <c:v>#N/A</c:v>
                </c:pt>
                <c:pt idx="5442">
                  <c:v>#N/A</c:v>
                </c:pt>
                <c:pt idx="5443">
                  <c:v>#N/A</c:v>
                </c:pt>
                <c:pt idx="5444">
                  <c:v>#N/A</c:v>
                </c:pt>
                <c:pt idx="5445">
                  <c:v>#N/A</c:v>
                </c:pt>
                <c:pt idx="5446">
                  <c:v>#N/A</c:v>
                </c:pt>
                <c:pt idx="5447">
                  <c:v>#N/A</c:v>
                </c:pt>
                <c:pt idx="5448">
                  <c:v>#N/A</c:v>
                </c:pt>
                <c:pt idx="5449">
                  <c:v>#N/A</c:v>
                </c:pt>
                <c:pt idx="5450">
                  <c:v>#N/A</c:v>
                </c:pt>
                <c:pt idx="5451">
                  <c:v>#N/A</c:v>
                </c:pt>
                <c:pt idx="5452">
                  <c:v>#N/A</c:v>
                </c:pt>
                <c:pt idx="5453">
                  <c:v>#N/A</c:v>
                </c:pt>
                <c:pt idx="5454">
                  <c:v>#N/A</c:v>
                </c:pt>
                <c:pt idx="5455">
                  <c:v>#N/A</c:v>
                </c:pt>
                <c:pt idx="5456">
                  <c:v>#N/A</c:v>
                </c:pt>
                <c:pt idx="5457">
                  <c:v>#N/A</c:v>
                </c:pt>
                <c:pt idx="5458">
                  <c:v>#N/A</c:v>
                </c:pt>
                <c:pt idx="5459">
                  <c:v>#N/A</c:v>
                </c:pt>
                <c:pt idx="5460">
                  <c:v>#N/A</c:v>
                </c:pt>
                <c:pt idx="5461">
                  <c:v>#N/A</c:v>
                </c:pt>
                <c:pt idx="5462">
                  <c:v>#N/A</c:v>
                </c:pt>
                <c:pt idx="5463">
                  <c:v>#N/A</c:v>
                </c:pt>
                <c:pt idx="5464">
                  <c:v>#N/A</c:v>
                </c:pt>
                <c:pt idx="5465">
                  <c:v>#N/A</c:v>
                </c:pt>
                <c:pt idx="5466">
                  <c:v>#N/A</c:v>
                </c:pt>
                <c:pt idx="5467">
                  <c:v>#N/A</c:v>
                </c:pt>
                <c:pt idx="5468">
                  <c:v>#N/A</c:v>
                </c:pt>
                <c:pt idx="5469">
                  <c:v>#N/A</c:v>
                </c:pt>
                <c:pt idx="5470">
                  <c:v>#N/A</c:v>
                </c:pt>
                <c:pt idx="5471">
                  <c:v>#N/A</c:v>
                </c:pt>
                <c:pt idx="5472">
                  <c:v>#N/A</c:v>
                </c:pt>
                <c:pt idx="5473">
                  <c:v>#N/A</c:v>
                </c:pt>
                <c:pt idx="5474">
                  <c:v>#N/A</c:v>
                </c:pt>
                <c:pt idx="5475">
                  <c:v>#N/A</c:v>
                </c:pt>
                <c:pt idx="5476">
                  <c:v>#N/A</c:v>
                </c:pt>
                <c:pt idx="5477">
                  <c:v>#N/A</c:v>
                </c:pt>
                <c:pt idx="5478">
                  <c:v>#N/A</c:v>
                </c:pt>
                <c:pt idx="5479">
                  <c:v>#N/A</c:v>
                </c:pt>
                <c:pt idx="5480">
                  <c:v>#N/A</c:v>
                </c:pt>
                <c:pt idx="5481">
                  <c:v>#N/A</c:v>
                </c:pt>
                <c:pt idx="5482">
                  <c:v>#N/A</c:v>
                </c:pt>
                <c:pt idx="5483">
                  <c:v>#N/A</c:v>
                </c:pt>
                <c:pt idx="5484">
                  <c:v>#N/A</c:v>
                </c:pt>
                <c:pt idx="5485">
                  <c:v>#N/A</c:v>
                </c:pt>
                <c:pt idx="5486">
                  <c:v>#N/A</c:v>
                </c:pt>
                <c:pt idx="5487">
                  <c:v>#N/A</c:v>
                </c:pt>
                <c:pt idx="5488">
                  <c:v>#N/A</c:v>
                </c:pt>
                <c:pt idx="5489">
                  <c:v>#N/A</c:v>
                </c:pt>
                <c:pt idx="5490">
                  <c:v>#N/A</c:v>
                </c:pt>
                <c:pt idx="5491">
                  <c:v>#N/A</c:v>
                </c:pt>
                <c:pt idx="5492">
                  <c:v>#N/A</c:v>
                </c:pt>
                <c:pt idx="5493">
                  <c:v>#N/A</c:v>
                </c:pt>
                <c:pt idx="5494">
                  <c:v>#N/A</c:v>
                </c:pt>
                <c:pt idx="5495">
                  <c:v>#N/A</c:v>
                </c:pt>
                <c:pt idx="5496">
                  <c:v>#N/A</c:v>
                </c:pt>
                <c:pt idx="5497">
                  <c:v>#N/A</c:v>
                </c:pt>
                <c:pt idx="5498">
                  <c:v>#N/A</c:v>
                </c:pt>
                <c:pt idx="5499">
                  <c:v>#N/A</c:v>
                </c:pt>
                <c:pt idx="5500">
                  <c:v>#N/A</c:v>
                </c:pt>
                <c:pt idx="5501">
                  <c:v>#N/A</c:v>
                </c:pt>
                <c:pt idx="5502">
                  <c:v>#N/A</c:v>
                </c:pt>
                <c:pt idx="5503">
                  <c:v>#N/A</c:v>
                </c:pt>
                <c:pt idx="5504">
                  <c:v>#N/A</c:v>
                </c:pt>
                <c:pt idx="5505">
                  <c:v>#N/A</c:v>
                </c:pt>
                <c:pt idx="5506">
                  <c:v>#N/A</c:v>
                </c:pt>
                <c:pt idx="5507">
                  <c:v>#N/A</c:v>
                </c:pt>
                <c:pt idx="5508">
                  <c:v>#N/A</c:v>
                </c:pt>
                <c:pt idx="5509">
                  <c:v>#N/A</c:v>
                </c:pt>
                <c:pt idx="5510">
                  <c:v>#N/A</c:v>
                </c:pt>
                <c:pt idx="5511">
                  <c:v>#N/A</c:v>
                </c:pt>
                <c:pt idx="5512">
                  <c:v>#N/A</c:v>
                </c:pt>
                <c:pt idx="5513">
                  <c:v>#N/A</c:v>
                </c:pt>
                <c:pt idx="5514">
                  <c:v>#N/A</c:v>
                </c:pt>
                <c:pt idx="5515">
                  <c:v>#N/A</c:v>
                </c:pt>
                <c:pt idx="5516">
                  <c:v>#N/A</c:v>
                </c:pt>
                <c:pt idx="5517">
                  <c:v>#N/A</c:v>
                </c:pt>
                <c:pt idx="5518">
                  <c:v>#N/A</c:v>
                </c:pt>
                <c:pt idx="5519">
                  <c:v>#N/A</c:v>
                </c:pt>
                <c:pt idx="5520">
                  <c:v>#N/A</c:v>
                </c:pt>
                <c:pt idx="5521">
                  <c:v>#N/A</c:v>
                </c:pt>
                <c:pt idx="5522">
                  <c:v>#N/A</c:v>
                </c:pt>
                <c:pt idx="5523">
                  <c:v>#N/A</c:v>
                </c:pt>
                <c:pt idx="5524">
                  <c:v>#N/A</c:v>
                </c:pt>
                <c:pt idx="5525">
                  <c:v>#N/A</c:v>
                </c:pt>
                <c:pt idx="5526">
                  <c:v>#N/A</c:v>
                </c:pt>
                <c:pt idx="5527">
                  <c:v>#N/A</c:v>
                </c:pt>
                <c:pt idx="5528">
                  <c:v>#N/A</c:v>
                </c:pt>
                <c:pt idx="5529">
                  <c:v>#N/A</c:v>
                </c:pt>
                <c:pt idx="5530">
                  <c:v>#N/A</c:v>
                </c:pt>
                <c:pt idx="5531">
                  <c:v>#N/A</c:v>
                </c:pt>
                <c:pt idx="5532">
                  <c:v>#N/A</c:v>
                </c:pt>
                <c:pt idx="5533">
                  <c:v>#N/A</c:v>
                </c:pt>
                <c:pt idx="5534">
                  <c:v>#N/A</c:v>
                </c:pt>
                <c:pt idx="5535">
                  <c:v>#N/A</c:v>
                </c:pt>
                <c:pt idx="5536">
                  <c:v>#N/A</c:v>
                </c:pt>
                <c:pt idx="5537">
                  <c:v>#N/A</c:v>
                </c:pt>
                <c:pt idx="5538">
                  <c:v>#N/A</c:v>
                </c:pt>
                <c:pt idx="5539">
                  <c:v>#N/A</c:v>
                </c:pt>
                <c:pt idx="5540">
                  <c:v>#N/A</c:v>
                </c:pt>
                <c:pt idx="5541">
                  <c:v>#N/A</c:v>
                </c:pt>
                <c:pt idx="5542">
                  <c:v>#N/A</c:v>
                </c:pt>
                <c:pt idx="5543">
                  <c:v>#N/A</c:v>
                </c:pt>
                <c:pt idx="5544">
                  <c:v>#N/A</c:v>
                </c:pt>
                <c:pt idx="5545">
                  <c:v>#N/A</c:v>
                </c:pt>
                <c:pt idx="5546">
                  <c:v>#N/A</c:v>
                </c:pt>
                <c:pt idx="5547">
                  <c:v>#N/A</c:v>
                </c:pt>
                <c:pt idx="5548">
                  <c:v>#N/A</c:v>
                </c:pt>
                <c:pt idx="5549">
                  <c:v>#N/A</c:v>
                </c:pt>
                <c:pt idx="5550">
                  <c:v>#N/A</c:v>
                </c:pt>
                <c:pt idx="5551">
                  <c:v>#N/A</c:v>
                </c:pt>
                <c:pt idx="5552">
                  <c:v>#N/A</c:v>
                </c:pt>
                <c:pt idx="5553">
                  <c:v>#N/A</c:v>
                </c:pt>
                <c:pt idx="5554">
                  <c:v>#N/A</c:v>
                </c:pt>
                <c:pt idx="5555">
                  <c:v>#N/A</c:v>
                </c:pt>
                <c:pt idx="5556">
                  <c:v>#N/A</c:v>
                </c:pt>
                <c:pt idx="5557">
                  <c:v>#N/A</c:v>
                </c:pt>
                <c:pt idx="5558">
                  <c:v>#N/A</c:v>
                </c:pt>
                <c:pt idx="5559">
                  <c:v>#N/A</c:v>
                </c:pt>
                <c:pt idx="5560">
                  <c:v>#N/A</c:v>
                </c:pt>
                <c:pt idx="5561">
                  <c:v>#N/A</c:v>
                </c:pt>
                <c:pt idx="5562">
                  <c:v>#N/A</c:v>
                </c:pt>
                <c:pt idx="5563">
                  <c:v>#N/A</c:v>
                </c:pt>
                <c:pt idx="5564">
                  <c:v>#N/A</c:v>
                </c:pt>
                <c:pt idx="5565">
                  <c:v>#N/A</c:v>
                </c:pt>
                <c:pt idx="5566">
                  <c:v>#N/A</c:v>
                </c:pt>
                <c:pt idx="5567">
                  <c:v>#N/A</c:v>
                </c:pt>
                <c:pt idx="5568">
                  <c:v>#N/A</c:v>
                </c:pt>
                <c:pt idx="5569">
                  <c:v>#N/A</c:v>
                </c:pt>
                <c:pt idx="5570">
                  <c:v>#N/A</c:v>
                </c:pt>
                <c:pt idx="5571">
                  <c:v>#N/A</c:v>
                </c:pt>
                <c:pt idx="5572">
                  <c:v>#N/A</c:v>
                </c:pt>
                <c:pt idx="5573">
                  <c:v>#N/A</c:v>
                </c:pt>
                <c:pt idx="5574">
                  <c:v>#N/A</c:v>
                </c:pt>
                <c:pt idx="5575">
                  <c:v>#N/A</c:v>
                </c:pt>
                <c:pt idx="5576">
                  <c:v>#N/A</c:v>
                </c:pt>
                <c:pt idx="5577">
                  <c:v>#N/A</c:v>
                </c:pt>
                <c:pt idx="5578">
                  <c:v>#N/A</c:v>
                </c:pt>
                <c:pt idx="5579">
                  <c:v>#N/A</c:v>
                </c:pt>
                <c:pt idx="5580">
                  <c:v>#N/A</c:v>
                </c:pt>
                <c:pt idx="5581">
                  <c:v>#N/A</c:v>
                </c:pt>
                <c:pt idx="5582">
                  <c:v>#N/A</c:v>
                </c:pt>
                <c:pt idx="5583">
                  <c:v>#N/A</c:v>
                </c:pt>
                <c:pt idx="5584">
                  <c:v>#N/A</c:v>
                </c:pt>
                <c:pt idx="5585">
                  <c:v>#N/A</c:v>
                </c:pt>
                <c:pt idx="5586">
                  <c:v>#N/A</c:v>
                </c:pt>
                <c:pt idx="5587">
                  <c:v>#N/A</c:v>
                </c:pt>
                <c:pt idx="5588">
                  <c:v>#N/A</c:v>
                </c:pt>
                <c:pt idx="5589">
                  <c:v>#N/A</c:v>
                </c:pt>
                <c:pt idx="5590">
                  <c:v>#N/A</c:v>
                </c:pt>
                <c:pt idx="5591">
                  <c:v>#N/A</c:v>
                </c:pt>
                <c:pt idx="5592">
                  <c:v>#N/A</c:v>
                </c:pt>
                <c:pt idx="5593">
                  <c:v>#N/A</c:v>
                </c:pt>
                <c:pt idx="5594">
                  <c:v>#N/A</c:v>
                </c:pt>
                <c:pt idx="5595">
                  <c:v>#N/A</c:v>
                </c:pt>
                <c:pt idx="5596">
                  <c:v>#N/A</c:v>
                </c:pt>
                <c:pt idx="5597">
                  <c:v>#N/A</c:v>
                </c:pt>
                <c:pt idx="5598">
                  <c:v>#N/A</c:v>
                </c:pt>
                <c:pt idx="5599">
                  <c:v>#N/A</c:v>
                </c:pt>
                <c:pt idx="5600">
                  <c:v>#N/A</c:v>
                </c:pt>
                <c:pt idx="5601">
                  <c:v>#N/A</c:v>
                </c:pt>
                <c:pt idx="5602">
                  <c:v>#N/A</c:v>
                </c:pt>
                <c:pt idx="5603">
                  <c:v>#N/A</c:v>
                </c:pt>
                <c:pt idx="5604">
                  <c:v>#N/A</c:v>
                </c:pt>
                <c:pt idx="5605">
                  <c:v>#N/A</c:v>
                </c:pt>
                <c:pt idx="5606">
                  <c:v>#N/A</c:v>
                </c:pt>
                <c:pt idx="5607">
                  <c:v>#N/A</c:v>
                </c:pt>
                <c:pt idx="5608">
                  <c:v>#N/A</c:v>
                </c:pt>
                <c:pt idx="5609">
                  <c:v>#N/A</c:v>
                </c:pt>
                <c:pt idx="5610">
                  <c:v>#N/A</c:v>
                </c:pt>
                <c:pt idx="5611">
                  <c:v>#N/A</c:v>
                </c:pt>
                <c:pt idx="5612">
                  <c:v>#N/A</c:v>
                </c:pt>
                <c:pt idx="5613">
                  <c:v>#N/A</c:v>
                </c:pt>
                <c:pt idx="5614">
                  <c:v>#N/A</c:v>
                </c:pt>
                <c:pt idx="5615">
                  <c:v>#N/A</c:v>
                </c:pt>
                <c:pt idx="5616">
                  <c:v>#N/A</c:v>
                </c:pt>
                <c:pt idx="5617">
                  <c:v>#N/A</c:v>
                </c:pt>
                <c:pt idx="5618">
                  <c:v>#N/A</c:v>
                </c:pt>
                <c:pt idx="5619">
                  <c:v>#N/A</c:v>
                </c:pt>
                <c:pt idx="5620">
                  <c:v>#N/A</c:v>
                </c:pt>
                <c:pt idx="5621">
                  <c:v>#N/A</c:v>
                </c:pt>
                <c:pt idx="5622">
                  <c:v>#N/A</c:v>
                </c:pt>
                <c:pt idx="5623">
                  <c:v>#N/A</c:v>
                </c:pt>
                <c:pt idx="5624">
                  <c:v>#N/A</c:v>
                </c:pt>
                <c:pt idx="5625">
                  <c:v>#N/A</c:v>
                </c:pt>
                <c:pt idx="5626">
                  <c:v>#N/A</c:v>
                </c:pt>
                <c:pt idx="5627">
                  <c:v>#N/A</c:v>
                </c:pt>
                <c:pt idx="5628">
                  <c:v>#N/A</c:v>
                </c:pt>
                <c:pt idx="5629">
                  <c:v>#N/A</c:v>
                </c:pt>
                <c:pt idx="5630">
                  <c:v>#N/A</c:v>
                </c:pt>
                <c:pt idx="5631">
                  <c:v>#N/A</c:v>
                </c:pt>
                <c:pt idx="5632">
                  <c:v>#N/A</c:v>
                </c:pt>
                <c:pt idx="5633">
                  <c:v>#N/A</c:v>
                </c:pt>
                <c:pt idx="5634">
                  <c:v>#N/A</c:v>
                </c:pt>
                <c:pt idx="5635">
                  <c:v>#N/A</c:v>
                </c:pt>
                <c:pt idx="5636">
                  <c:v>#N/A</c:v>
                </c:pt>
                <c:pt idx="5637">
                  <c:v>#N/A</c:v>
                </c:pt>
                <c:pt idx="5638">
                  <c:v>#N/A</c:v>
                </c:pt>
                <c:pt idx="5639">
                  <c:v>#N/A</c:v>
                </c:pt>
                <c:pt idx="5640">
                  <c:v>#N/A</c:v>
                </c:pt>
                <c:pt idx="5641">
                  <c:v>#N/A</c:v>
                </c:pt>
                <c:pt idx="5642">
                  <c:v>#N/A</c:v>
                </c:pt>
                <c:pt idx="5643">
                  <c:v>#N/A</c:v>
                </c:pt>
                <c:pt idx="5644">
                  <c:v>#N/A</c:v>
                </c:pt>
                <c:pt idx="5645">
                  <c:v>#N/A</c:v>
                </c:pt>
                <c:pt idx="5646">
                  <c:v>#N/A</c:v>
                </c:pt>
                <c:pt idx="5647">
                  <c:v>#N/A</c:v>
                </c:pt>
                <c:pt idx="5648">
                  <c:v>#N/A</c:v>
                </c:pt>
                <c:pt idx="5649">
                  <c:v>#N/A</c:v>
                </c:pt>
                <c:pt idx="5650">
                  <c:v>#N/A</c:v>
                </c:pt>
                <c:pt idx="5651">
                  <c:v>#N/A</c:v>
                </c:pt>
                <c:pt idx="5652">
                  <c:v>#N/A</c:v>
                </c:pt>
                <c:pt idx="5653">
                  <c:v>#N/A</c:v>
                </c:pt>
                <c:pt idx="5654">
                  <c:v>#N/A</c:v>
                </c:pt>
                <c:pt idx="5655">
                  <c:v>#N/A</c:v>
                </c:pt>
                <c:pt idx="5656">
                  <c:v>#N/A</c:v>
                </c:pt>
                <c:pt idx="5657">
                  <c:v>#N/A</c:v>
                </c:pt>
                <c:pt idx="5658">
                  <c:v>#N/A</c:v>
                </c:pt>
                <c:pt idx="5659">
                  <c:v>#N/A</c:v>
                </c:pt>
                <c:pt idx="5660">
                  <c:v>#N/A</c:v>
                </c:pt>
                <c:pt idx="5661">
                  <c:v>#N/A</c:v>
                </c:pt>
                <c:pt idx="5662">
                  <c:v>#N/A</c:v>
                </c:pt>
                <c:pt idx="5663">
                  <c:v>#N/A</c:v>
                </c:pt>
                <c:pt idx="5664">
                  <c:v>#N/A</c:v>
                </c:pt>
                <c:pt idx="5665">
                  <c:v>#N/A</c:v>
                </c:pt>
                <c:pt idx="5666">
                  <c:v>#N/A</c:v>
                </c:pt>
                <c:pt idx="5667">
                  <c:v>#N/A</c:v>
                </c:pt>
                <c:pt idx="5668">
                  <c:v>#N/A</c:v>
                </c:pt>
                <c:pt idx="5669">
                  <c:v>#N/A</c:v>
                </c:pt>
                <c:pt idx="5670">
                  <c:v>#N/A</c:v>
                </c:pt>
                <c:pt idx="5671">
                  <c:v>#N/A</c:v>
                </c:pt>
                <c:pt idx="5672">
                  <c:v>#N/A</c:v>
                </c:pt>
                <c:pt idx="5673">
                  <c:v>#N/A</c:v>
                </c:pt>
                <c:pt idx="5674">
                  <c:v>#N/A</c:v>
                </c:pt>
                <c:pt idx="5675">
                  <c:v>#N/A</c:v>
                </c:pt>
                <c:pt idx="5676">
                  <c:v>#N/A</c:v>
                </c:pt>
                <c:pt idx="5677">
                  <c:v>#N/A</c:v>
                </c:pt>
                <c:pt idx="5678">
                  <c:v>#N/A</c:v>
                </c:pt>
                <c:pt idx="5679">
                  <c:v>#N/A</c:v>
                </c:pt>
                <c:pt idx="5680">
                  <c:v>#N/A</c:v>
                </c:pt>
                <c:pt idx="5681">
                  <c:v>#N/A</c:v>
                </c:pt>
                <c:pt idx="5682">
                  <c:v>#N/A</c:v>
                </c:pt>
                <c:pt idx="5683">
                  <c:v>#N/A</c:v>
                </c:pt>
                <c:pt idx="5684">
                  <c:v>#N/A</c:v>
                </c:pt>
                <c:pt idx="5685">
                  <c:v>#N/A</c:v>
                </c:pt>
                <c:pt idx="5686">
                  <c:v>#N/A</c:v>
                </c:pt>
                <c:pt idx="5687">
                  <c:v>#N/A</c:v>
                </c:pt>
                <c:pt idx="5688">
                  <c:v>#N/A</c:v>
                </c:pt>
                <c:pt idx="5689">
                  <c:v>#N/A</c:v>
                </c:pt>
                <c:pt idx="5690">
                  <c:v>#N/A</c:v>
                </c:pt>
                <c:pt idx="5691">
                  <c:v>#N/A</c:v>
                </c:pt>
                <c:pt idx="5692">
                  <c:v>#N/A</c:v>
                </c:pt>
                <c:pt idx="5693">
                  <c:v>#N/A</c:v>
                </c:pt>
                <c:pt idx="5694">
                  <c:v>#N/A</c:v>
                </c:pt>
                <c:pt idx="5695">
                  <c:v>#N/A</c:v>
                </c:pt>
                <c:pt idx="5696">
                  <c:v>#N/A</c:v>
                </c:pt>
                <c:pt idx="5697">
                  <c:v>#N/A</c:v>
                </c:pt>
                <c:pt idx="5698">
                  <c:v>#N/A</c:v>
                </c:pt>
                <c:pt idx="5699">
                  <c:v>#N/A</c:v>
                </c:pt>
                <c:pt idx="5700">
                  <c:v>#N/A</c:v>
                </c:pt>
                <c:pt idx="5701">
                  <c:v>#N/A</c:v>
                </c:pt>
                <c:pt idx="5702">
                  <c:v>#N/A</c:v>
                </c:pt>
                <c:pt idx="5703">
                  <c:v>#N/A</c:v>
                </c:pt>
                <c:pt idx="5704">
                  <c:v>#N/A</c:v>
                </c:pt>
                <c:pt idx="5705">
                  <c:v>#N/A</c:v>
                </c:pt>
                <c:pt idx="5706">
                  <c:v>#N/A</c:v>
                </c:pt>
                <c:pt idx="5707">
                  <c:v>#N/A</c:v>
                </c:pt>
                <c:pt idx="5708">
                  <c:v>#N/A</c:v>
                </c:pt>
                <c:pt idx="5709">
                  <c:v>#N/A</c:v>
                </c:pt>
                <c:pt idx="5710">
                  <c:v>#N/A</c:v>
                </c:pt>
                <c:pt idx="5711">
                  <c:v>#N/A</c:v>
                </c:pt>
                <c:pt idx="5712">
                  <c:v>#N/A</c:v>
                </c:pt>
                <c:pt idx="5713">
                  <c:v>#N/A</c:v>
                </c:pt>
                <c:pt idx="5714">
                  <c:v>#N/A</c:v>
                </c:pt>
                <c:pt idx="5715">
                  <c:v>#N/A</c:v>
                </c:pt>
                <c:pt idx="5716">
                  <c:v>#N/A</c:v>
                </c:pt>
                <c:pt idx="5717">
                  <c:v>#N/A</c:v>
                </c:pt>
                <c:pt idx="5718">
                  <c:v>#N/A</c:v>
                </c:pt>
                <c:pt idx="5719">
                  <c:v>#N/A</c:v>
                </c:pt>
                <c:pt idx="5720">
                  <c:v>#N/A</c:v>
                </c:pt>
                <c:pt idx="5721">
                  <c:v>#N/A</c:v>
                </c:pt>
                <c:pt idx="5722">
                  <c:v>#N/A</c:v>
                </c:pt>
                <c:pt idx="5723">
                  <c:v>#N/A</c:v>
                </c:pt>
                <c:pt idx="5724">
                  <c:v>#N/A</c:v>
                </c:pt>
                <c:pt idx="5725">
                  <c:v>#N/A</c:v>
                </c:pt>
                <c:pt idx="5726">
                  <c:v>#N/A</c:v>
                </c:pt>
                <c:pt idx="5727">
                  <c:v>#N/A</c:v>
                </c:pt>
                <c:pt idx="5728">
                  <c:v>#N/A</c:v>
                </c:pt>
                <c:pt idx="5729">
                  <c:v>#N/A</c:v>
                </c:pt>
                <c:pt idx="5730">
                  <c:v>#N/A</c:v>
                </c:pt>
                <c:pt idx="5731">
                  <c:v>#N/A</c:v>
                </c:pt>
                <c:pt idx="5732">
                  <c:v>#N/A</c:v>
                </c:pt>
                <c:pt idx="5733">
                  <c:v>#N/A</c:v>
                </c:pt>
                <c:pt idx="5734">
                  <c:v>#N/A</c:v>
                </c:pt>
                <c:pt idx="5735">
                  <c:v>#N/A</c:v>
                </c:pt>
                <c:pt idx="5736">
                  <c:v>#N/A</c:v>
                </c:pt>
                <c:pt idx="5737">
                  <c:v>#N/A</c:v>
                </c:pt>
                <c:pt idx="5738">
                  <c:v>#N/A</c:v>
                </c:pt>
                <c:pt idx="5739">
                  <c:v>#N/A</c:v>
                </c:pt>
                <c:pt idx="5740">
                  <c:v>#N/A</c:v>
                </c:pt>
                <c:pt idx="5741">
                  <c:v>#N/A</c:v>
                </c:pt>
                <c:pt idx="5742">
                  <c:v>#N/A</c:v>
                </c:pt>
                <c:pt idx="5743">
                  <c:v>#N/A</c:v>
                </c:pt>
                <c:pt idx="5744">
                  <c:v>#N/A</c:v>
                </c:pt>
                <c:pt idx="5745">
                  <c:v>#N/A</c:v>
                </c:pt>
                <c:pt idx="5746">
                  <c:v>#N/A</c:v>
                </c:pt>
                <c:pt idx="5747">
                  <c:v>#N/A</c:v>
                </c:pt>
                <c:pt idx="5748">
                  <c:v>#N/A</c:v>
                </c:pt>
                <c:pt idx="5749">
                  <c:v>#N/A</c:v>
                </c:pt>
                <c:pt idx="5750">
                  <c:v>#N/A</c:v>
                </c:pt>
                <c:pt idx="5751">
                  <c:v>#N/A</c:v>
                </c:pt>
                <c:pt idx="5752">
                  <c:v>#N/A</c:v>
                </c:pt>
                <c:pt idx="5753">
                  <c:v>#N/A</c:v>
                </c:pt>
                <c:pt idx="5754">
                  <c:v>#N/A</c:v>
                </c:pt>
                <c:pt idx="5755">
                  <c:v>#N/A</c:v>
                </c:pt>
                <c:pt idx="5756">
                  <c:v>#N/A</c:v>
                </c:pt>
                <c:pt idx="5757">
                  <c:v>#N/A</c:v>
                </c:pt>
                <c:pt idx="5758">
                  <c:v>#N/A</c:v>
                </c:pt>
                <c:pt idx="5759">
                  <c:v>#N/A</c:v>
                </c:pt>
                <c:pt idx="5760">
                  <c:v>#N/A</c:v>
                </c:pt>
                <c:pt idx="5761">
                  <c:v>#N/A</c:v>
                </c:pt>
                <c:pt idx="5762">
                  <c:v>#N/A</c:v>
                </c:pt>
                <c:pt idx="5763">
                  <c:v>#N/A</c:v>
                </c:pt>
                <c:pt idx="5764">
                  <c:v>#N/A</c:v>
                </c:pt>
                <c:pt idx="5765">
                  <c:v>#N/A</c:v>
                </c:pt>
                <c:pt idx="5766">
                  <c:v>#N/A</c:v>
                </c:pt>
                <c:pt idx="5767">
                  <c:v>#N/A</c:v>
                </c:pt>
                <c:pt idx="5768">
                  <c:v>#N/A</c:v>
                </c:pt>
                <c:pt idx="5769">
                  <c:v>#N/A</c:v>
                </c:pt>
                <c:pt idx="5770">
                  <c:v>#N/A</c:v>
                </c:pt>
                <c:pt idx="5771">
                  <c:v>#N/A</c:v>
                </c:pt>
                <c:pt idx="5772">
                  <c:v>#N/A</c:v>
                </c:pt>
                <c:pt idx="5773">
                  <c:v>#N/A</c:v>
                </c:pt>
                <c:pt idx="5774">
                  <c:v>#N/A</c:v>
                </c:pt>
                <c:pt idx="5775">
                  <c:v>#N/A</c:v>
                </c:pt>
                <c:pt idx="5776">
                  <c:v>#N/A</c:v>
                </c:pt>
                <c:pt idx="5777">
                  <c:v>#N/A</c:v>
                </c:pt>
                <c:pt idx="5778">
                  <c:v>#N/A</c:v>
                </c:pt>
                <c:pt idx="5779">
                  <c:v>#N/A</c:v>
                </c:pt>
                <c:pt idx="5780">
                  <c:v>#N/A</c:v>
                </c:pt>
                <c:pt idx="5781">
                  <c:v>#N/A</c:v>
                </c:pt>
                <c:pt idx="5782">
                  <c:v>#N/A</c:v>
                </c:pt>
                <c:pt idx="5783">
                  <c:v>#N/A</c:v>
                </c:pt>
                <c:pt idx="5784">
                  <c:v>#N/A</c:v>
                </c:pt>
                <c:pt idx="5785">
                  <c:v>#N/A</c:v>
                </c:pt>
                <c:pt idx="5786">
                  <c:v>#N/A</c:v>
                </c:pt>
                <c:pt idx="5787">
                  <c:v>#N/A</c:v>
                </c:pt>
                <c:pt idx="5788">
                  <c:v>#N/A</c:v>
                </c:pt>
                <c:pt idx="5789">
                  <c:v>#N/A</c:v>
                </c:pt>
                <c:pt idx="5790">
                  <c:v>#N/A</c:v>
                </c:pt>
                <c:pt idx="5791">
                  <c:v>#N/A</c:v>
                </c:pt>
                <c:pt idx="5792">
                  <c:v>#N/A</c:v>
                </c:pt>
                <c:pt idx="5793">
                  <c:v>#N/A</c:v>
                </c:pt>
                <c:pt idx="5794">
                  <c:v>#N/A</c:v>
                </c:pt>
                <c:pt idx="5795">
                  <c:v>#N/A</c:v>
                </c:pt>
                <c:pt idx="5796">
                  <c:v>#N/A</c:v>
                </c:pt>
                <c:pt idx="5797">
                  <c:v>#N/A</c:v>
                </c:pt>
                <c:pt idx="5798">
                  <c:v>#N/A</c:v>
                </c:pt>
                <c:pt idx="5799">
                  <c:v>#N/A</c:v>
                </c:pt>
                <c:pt idx="5800">
                  <c:v>#N/A</c:v>
                </c:pt>
                <c:pt idx="5801">
                  <c:v>#N/A</c:v>
                </c:pt>
                <c:pt idx="5802">
                  <c:v>#N/A</c:v>
                </c:pt>
                <c:pt idx="5803">
                  <c:v>#N/A</c:v>
                </c:pt>
                <c:pt idx="5804">
                  <c:v>#N/A</c:v>
                </c:pt>
                <c:pt idx="5805">
                  <c:v>#N/A</c:v>
                </c:pt>
                <c:pt idx="5806">
                  <c:v>#N/A</c:v>
                </c:pt>
                <c:pt idx="5807">
                  <c:v>#N/A</c:v>
                </c:pt>
                <c:pt idx="5808">
                  <c:v>#N/A</c:v>
                </c:pt>
                <c:pt idx="5809">
                  <c:v>#N/A</c:v>
                </c:pt>
                <c:pt idx="5810">
                  <c:v>#N/A</c:v>
                </c:pt>
                <c:pt idx="5811">
                  <c:v>#N/A</c:v>
                </c:pt>
                <c:pt idx="5812">
                  <c:v>#N/A</c:v>
                </c:pt>
                <c:pt idx="5813">
                  <c:v>#N/A</c:v>
                </c:pt>
                <c:pt idx="5814">
                  <c:v>#N/A</c:v>
                </c:pt>
                <c:pt idx="5815">
                  <c:v>#N/A</c:v>
                </c:pt>
                <c:pt idx="5816">
                  <c:v>#N/A</c:v>
                </c:pt>
                <c:pt idx="5817">
                  <c:v>#N/A</c:v>
                </c:pt>
                <c:pt idx="5818">
                  <c:v>#N/A</c:v>
                </c:pt>
                <c:pt idx="5819">
                  <c:v>#N/A</c:v>
                </c:pt>
                <c:pt idx="5820">
                  <c:v>#N/A</c:v>
                </c:pt>
                <c:pt idx="5821">
                  <c:v>#N/A</c:v>
                </c:pt>
                <c:pt idx="5822">
                  <c:v>#N/A</c:v>
                </c:pt>
                <c:pt idx="5823">
                  <c:v>#N/A</c:v>
                </c:pt>
                <c:pt idx="5824">
                  <c:v>#N/A</c:v>
                </c:pt>
                <c:pt idx="5825">
                  <c:v>#N/A</c:v>
                </c:pt>
                <c:pt idx="5826">
                  <c:v>#N/A</c:v>
                </c:pt>
                <c:pt idx="5827">
                  <c:v>#N/A</c:v>
                </c:pt>
                <c:pt idx="5828">
                  <c:v>#N/A</c:v>
                </c:pt>
                <c:pt idx="5829">
                  <c:v>#N/A</c:v>
                </c:pt>
                <c:pt idx="5830">
                  <c:v>#N/A</c:v>
                </c:pt>
                <c:pt idx="5831">
                  <c:v>#N/A</c:v>
                </c:pt>
                <c:pt idx="5832">
                  <c:v>#N/A</c:v>
                </c:pt>
                <c:pt idx="5833">
                  <c:v>#N/A</c:v>
                </c:pt>
                <c:pt idx="5834">
                  <c:v>#N/A</c:v>
                </c:pt>
                <c:pt idx="5835">
                  <c:v>#N/A</c:v>
                </c:pt>
                <c:pt idx="5836">
                  <c:v>#N/A</c:v>
                </c:pt>
                <c:pt idx="5837">
                  <c:v>#N/A</c:v>
                </c:pt>
                <c:pt idx="5838">
                  <c:v>#N/A</c:v>
                </c:pt>
                <c:pt idx="5839">
                  <c:v>#N/A</c:v>
                </c:pt>
                <c:pt idx="5840">
                  <c:v>#N/A</c:v>
                </c:pt>
                <c:pt idx="5841">
                  <c:v>#N/A</c:v>
                </c:pt>
                <c:pt idx="5842">
                  <c:v>#N/A</c:v>
                </c:pt>
                <c:pt idx="5843">
                  <c:v>#N/A</c:v>
                </c:pt>
                <c:pt idx="5844">
                  <c:v>#N/A</c:v>
                </c:pt>
                <c:pt idx="5845">
                  <c:v>#N/A</c:v>
                </c:pt>
                <c:pt idx="5846">
                  <c:v>#N/A</c:v>
                </c:pt>
                <c:pt idx="5847">
                  <c:v>#N/A</c:v>
                </c:pt>
                <c:pt idx="5848">
                  <c:v>#N/A</c:v>
                </c:pt>
                <c:pt idx="5849">
                  <c:v>#N/A</c:v>
                </c:pt>
                <c:pt idx="5850">
                  <c:v>#N/A</c:v>
                </c:pt>
                <c:pt idx="5851">
                  <c:v>#N/A</c:v>
                </c:pt>
                <c:pt idx="5852">
                  <c:v>#N/A</c:v>
                </c:pt>
                <c:pt idx="5853">
                  <c:v>#N/A</c:v>
                </c:pt>
                <c:pt idx="5854">
                  <c:v>#N/A</c:v>
                </c:pt>
                <c:pt idx="5855">
                  <c:v>#N/A</c:v>
                </c:pt>
                <c:pt idx="5856">
                  <c:v>#N/A</c:v>
                </c:pt>
                <c:pt idx="5857">
                  <c:v>#N/A</c:v>
                </c:pt>
                <c:pt idx="5858">
                  <c:v>#N/A</c:v>
                </c:pt>
                <c:pt idx="5859">
                  <c:v>#N/A</c:v>
                </c:pt>
                <c:pt idx="5860">
                  <c:v>#N/A</c:v>
                </c:pt>
                <c:pt idx="5861">
                  <c:v>#N/A</c:v>
                </c:pt>
                <c:pt idx="5862">
                  <c:v>#N/A</c:v>
                </c:pt>
                <c:pt idx="5863">
                  <c:v>#N/A</c:v>
                </c:pt>
                <c:pt idx="5864">
                  <c:v>#N/A</c:v>
                </c:pt>
                <c:pt idx="5865">
                  <c:v>#N/A</c:v>
                </c:pt>
                <c:pt idx="5866">
                  <c:v>#N/A</c:v>
                </c:pt>
                <c:pt idx="5867">
                  <c:v>#N/A</c:v>
                </c:pt>
                <c:pt idx="5868">
                  <c:v>#N/A</c:v>
                </c:pt>
                <c:pt idx="5869">
                  <c:v>#N/A</c:v>
                </c:pt>
                <c:pt idx="5870">
                  <c:v>#N/A</c:v>
                </c:pt>
                <c:pt idx="5871">
                  <c:v>#N/A</c:v>
                </c:pt>
                <c:pt idx="5872">
                  <c:v>#N/A</c:v>
                </c:pt>
                <c:pt idx="5873">
                  <c:v>#N/A</c:v>
                </c:pt>
                <c:pt idx="5874">
                  <c:v>#N/A</c:v>
                </c:pt>
                <c:pt idx="5875">
                  <c:v>#N/A</c:v>
                </c:pt>
                <c:pt idx="5876">
                  <c:v>#N/A</c:v>
                </c:pt>
                <c:pt idx="5877">
                  <c:v>#N/A</c:v>
                </c:pt>
                <c:pt idx="5878">
                  <c:v>#N/A</c:v>
                </c:pt>
                <c:pt idx="5879">
                  <c:v>#N/A</c:v>
                </c:pt>
                <c:pt idx="5880">
                  <c:v>#N/A</c:v>
                </c:pt>
                <c:pt idx="5881">
                  <c:v>#N/A</c:v>
                </c:pt>
                <c:pt idx="5882">
                  <c:v>#N/A</c:v>
                </c:pt>
                <c:pt idx="5883">
                  <c:v>#N/A</c:v>
                </c:pt>
                <c:pt idx="5884">
                  <c:v>#N/A</c:v>
                </c:pt>
                <c:pt idx="5885">
                  <c:v>#N/A</c:v>
                </c:pt>
                <c:pt idx="5886">
                  <c:v>#N/A</c:v>
                </c:pt>
                <c:pt idx="5887">
                  <c:v>#N/A</c:v>
                </c:pt>
                <c:pt idx="5888">
                  <c:v>#N/A</c:v>
                </c:pt>
                <c:pt idx="5889">
                  <c:v>#N/A</c:v>
                </c:pt>
                <c:pt idx="5890">
                  <c:v>#N/A</c:v>
                </c:pt>
                <c:pt idx="5891">
                  <c:v>#N/A</c:v>
                </c:pt>
                <c:pt idx="5892">
                  <c:v>#N/A</c:v>
                </c:pt>
                <c:pt idx="5893">
                  <c:v>#N/A</c:v>
                </c:pt>
                <c:pt idx="5894">
                  <c:v>#N/A</c:v>
                </c:pt>
                <c:pt idx="5895">
                  <c:v>#N/A</c:v>
                </c:pt>
                <c:pt idx="5896">
                  <c:v>#N/A</c:v>
                </c:pt>
                <c:pt idx="5897">
                  <c:v>#N/A</c:v>
                </c:pt>
                <c:pt idx="5898">
                  <c:v>#N/A</c:v>
                </c:pt>
                <c:pt idx="5899">
                  <c:v>#N/A</c:v>
                </c:pt>
                <c:pt idx="5900">
                  <c:v>#N/A</c:v>
                </c:pt>
                <c:pt idx="5901">
                  <c:v>#N/A</c:v>
                </c:pt>
                <c:pt idx="5902">
                  <c:v>#N/A</c:v>
                </c:pt>
                <c:pt idx="5903">
                  <c:v>#N/A</c:v>
                </c:pt>
                <c:pt idx="5904">
                  <c:v>#N/A</c:v>
                </c:pt>
                <c:pt idx="5905">
                  <c:v>#N/A</c:v>
                </c:pt>
                <c:pt idx="5906">
                  <c:v>#N/A</c:v>
                </c:pt>
                <c:pt idx="5907">
                  <c:v>#N/A</c:v>
                </c:pt>
                <c:pt idx="5908">
                  <c:v>#N/A</c:v>
                </c:pt>
                <c:pt idx="5909">
                  <c:v>#N/A</c:v>
                </c:pt>
                <c:pt idx="5910">
                  <c:v>#N/A</c:v>
                </c:pt>
                <c:pt idx="5911">
                  <c:v>#N/A</c:v>
                </c:pt>
                <c:pt idx="5912">
                  <c:v>#N/A</c:v>
                </c:pt>
                <c:pt idx="5913">
                  <c:v>#N/A</c:v>
                </c:pt>
                <c:pt idx="5914">
                  <c:v>#N/A</c:v>
                </c:pt>
                <c:pt idx="5915">
                  <c:v>#N/A</c:v>
                </c:pt>
                <c:pt idx="5916">
                  <c:v>#N/A</c:v>
                </c:pt>
                <c:pt idx="5917">
                  <c:v>#N/A</c:v>
                </c:pt>
                <c:pt idx="5918">
                  <c:v>#N/A</c:v>
                </c:pt>
                <c:pt idx="5919">
                  <c:v>#N/A</c:v>
                </c:pt>
                <c:pt idx="5920">
                  <c:v>#N/A</c:v>
                </c:pt>
                <c:pt idx="5921">
                  <c:v>#N/A</c:v>
                </c:pt>
                <c:pt idx="5922">
                  <c:v>#N/A</c:v>
                </c:pt>
                <c:pt idx="5923">
                  <c:v>#N/A</c:v>
                </c:pt>
                <c:pt idx="5924">
                  <c:v>#N/A</c:v>
                </c:pt>
                <c:pt idx="5925">
                  <c:v>#N/A</c:v>
                </c:pt>
                <c:pt idx="5926">
                  <c:v>#N/A</c:v>
                </c:pt>
                <c:pt idx="5927">
                  <c:v>#N/A</c:v>
                </c:pt>
                <c:pt idx="5928">
                  <c:v>#N/A</c:v>
                </c:pt>
                <c:pt idx="5929">
                  <c:v>#N/A</c:v>
                </c:pt>
                <c:pt idx="5930">
                  <c:v>#N/A</c:v>
                </c:pt>
                <c:pt idx="5931">
                  <c:v>#N/A</c:v>
                </c:pt>
                <c:pt idx="5932">
                  <c:v>#N/A</c:v>
                </c:pt>
                <c:pt idx="5933">
                  <c:v>#N/A</c:v>
                </c:pt>
                <c:pt idx="5934">
                  <c:v>#N/A</c:v>
                </c:pt>
                <c:pt idx="5935">
                  <c:v>#N/A</c:v>
                </c:pt>
                <c:pt idx="5936">
                  <c:v>#N/A</c:v>
                </c:pt>
                <c:pt idx="5937">
                  <c:v>#N/A</c:v>
                </c:pt>
                <c:pt idx="5938">
                  <c:v>#N/A</c:v>
                </c:pt>
                <c:pt idx="5939">
                  <c:v>#N/A</c:v>
                </c:pt>
                <c:pt idx="5940">
                  <c:v>#N/A</c:v>
                </c:pt>
                <c:pt idx="5941">
                  <c:v>#N/A</c:v>
                </c:pt>
                <c:pt idx="5942">
                  <c:v>#N/A</c:v>
                </c:pt>
                <c:pt idx="5943">
                  <c:v>#N/A</c:v>
                </c:pt>
                <c:pt idx="5944">
                  <c:v>#N/A</c:v>
                </c:pt>
                <c:pt idx="5945">
                  <c:v>#N/A</c:v>
                </c:pt>
                <c:pt idx="5946">
                  <c:v>#N/A</c:v>
                </c:pt>
                <c:pt idx="5947">
                  <c:v>#N/A</c:v>
                </c:pt>
                <c:pt idx="5948">
                  <c:v>#N/A</c:v>
                </c:pt>
                <c:pt idx="5949">
                  <c:v>#N/A</c:v>
                </c:pt>
                <c:pt idx="5950">
                  <c:v>#N/A</c:v>
                </c:pt>
                <c:pt idx="5951">
                  <c:v>#N/A</c:v>
                </c:pt>
                <c:pt idx="5952">
                  <c:v>#N/A</c:v>
                </c:pt>
                <c:pt idx="5953">
                  <c:v>#N/A</c:v>
                </c:pt>
                <c:pt idx="5954">
                  <c:v>#N/A</c:v>
                </c:pt>
                <c:pt idx="5955">
                  <c:v>#N/A</c:v>
                </c:pt>
                <c:pt idx="5956">
                  <c:v>#N/A</c:v>
                </c:pt>
                <c:pt idx="5957">
                  <c:v>#N/A</c:v>
                </c:pt>
                <c:pt idx="5958">
                  <c:v>#N/A</c:v>
                </c:pt>
                <c:pt idx="5959">
                  <c:v>#N/A</c:v>
                </c:pt>
                <c:pt idx="5960">
                  <c:v>#N/A</c:v>
                </c:pt>
                <c:pt idx="5961">
                  <c:v>#N/A</c:v>
                </c:pt>
                <c:pt idx="5962">
                  <c:v>#N/A</c:v>
                </c:pt>
                <c:pt idx="5963">
                  <c:v>#N/A</c:v>
                </c:pt>
                <c:pt idx="5964">
                  <c:v>#N/A</c:v>
                </c:pt>
                <c:pt idx="5965">
                  <c:v>#N/A</c:v>
                </c:pt>
                <c:pt idx="5966">
                  <c:v>#N/A</c:v>
                </c:pt>
                <c:pt idx="5967">
                  <c:v>#N/A</c:v>
                </c:pt>
                <c:pt idx="5968">
                  <c:v>#N/A</c:v>
                </c:pt>
                <c:pt idx="5969">
                  <c:v>#N/A</c:v>
                </c:pt>
                <c:pt idx="5970">
                  <c:v>#N/A</c:v>
                </c:pt>
                <c:pt idx="5971">
                  <c:v>#N/A</c:v>
                </c:pt>
                <c:pt idx="5972">
                  <c:v>#N/A</c:v>
                </c:pt>
                <c:pt idx="5973">
                  <c:v>#N/A</c:v>
                </c:pt>
                <c:pt idx="5974">
                  <c:v>#N/A</c:v>
                </c:pt>
                <c:pt idx="5975">
                  <c:v>#N/A</c:v>
                </c:pt>
                <c:pt idx="5976">
                  <c:v>#N/A</c:v>
                </c:pt>
                <c:pt idx="5977">
                  <c:v>#N/A</c:v>
                </c:pt>
                <c:pt idx="5978">
                  <c:v>#N/A</c:v>
                </c:pt>
                <c:pt idx="5979">
                  <c:v>#N/A</c:v>
                </c:pt>
                <c:pt idx="5980">
                  <c:v>#N/A</c:v>
                </c:pt>
                <c:pt idx="5981">
                  <c:v>#N/A</c:v>
                </c:pt>
                <c:pt idx="5982">
                  <c:v>#N/A</c:v>
                </c:pt>
                <c:pt idx="5983">
                  <c:v>#N/A</c:v>
                </c:pt>
                <c:pt idx="5984">
                  <c:v>#N/A</c:v>
                </c:pt>
                <c:pt idx="5985">
                  <c:v>#N/A</c:v>
                </c:pt>
                <c:pt idx="5986">
                  <c:v>#N/A</c:v>
                </c:pt>
                <c:pt idx="5987">
                  <c:v>#N/A</c:v>
                </c:pt>
                <c:pt idx="5988">
                  <c:v>#N/A</c:v>
                </c:pt>
                <c:pt idx="5989">
                  <c:v>#N/A</c:v>
                </c:pt>
                <c:pt idx="5990">
                  <c:v>#N/A</c:v>
                </c:pt>
                <c:pt idx="5991">
                  <c:v>#N/A</c:v>
                </c:pt>
                <c:pt idx="5992">
                  <c:v>#N/A</c:v>
                </c:pt>
                <c:pt idx="5993">
                  <c:v>#N/A</c:v>
                </c:pt>
                <c:pt idx="5994">
                  <c:v>#N/A</c:v>
                </c:pt>
                <c:pt idx="5995">
                  <c:v>#N/A</c:v>
                </c:pt>
                <c:pt idx="5996">
                  <c:v>#N/A</c:v>
                </c:pt>
                <c:pt idx="5997">
                  <c:v>#N/A</c:v>
                </c:pt>
                <c:pt idx="5998">
                  <c:v>#N/A</c:v>
                </c:pt>
                <c:pt idx="5999">
                  <c:v>#N/A</c:v>
                </c:pt>
                <c:pt idx="6000">
                  <c:v>5</c:v>
                </c:pt>
                <c:pt idx="6001">
                  <c:v>#N/A</c:v>
                </c:pt>
                <c:pt idx="6002">
                  <c:v>#N/A</c:v>
                </c:pt>
                <c:pt idx="6003">
                  <c:v>#N/A</c:v>
                </c:pt>
                <c:pt idx="6004">
                  <c:v>#N/A</c:v>
                </c:pt>
                <c:pt idx="6005">
                  <c:v>#N/A</c:v>
                </c:pt>
                <c:pt idx="6006">
                  <c:v>#N/A</c:v>
                </c:pt>
                <c:pt idx="6007">
                  <c:v>#N/A</c:v>
                </c:pt>
                <c:pt idx="6008">
                  <c:v>#N/A</c:v>
                </c:pt>
                <c:pt idx="6009">
                  <c:v>#N/A</c:v>
                </c:pt>
                <c:pt idx="6010">
                  <c:v>#N/A</c:v>
                </c:pt>
                <c:pt idx="6011">
                  <c:v>#N/A</c:v>
                </c:pt>
                <c:pt idx="6012">
                  <c:v>#N/A</c:v>
                </c:pt>
                <c:pt idx="6013">
                  <c:v>#N/A</c:v>
                </c:pt>
                <c:pt idx="6014">
                  <c:v>#N/A</c:v>
                </c:pt>
                <c:pt idx="6015">
                  <c:v>#N/A</c:v>
                </c:pt>
                <c:pt idx="6016">
                  <c:v>#N/A</c:v>
                </c:pt>
                <c:pt idx="6017">
                  <c:v>#N/A</c:v>
                </c:pt>
                <c:pt idx="6018">
                  <c:v>#N/A</c:v>
                </c:pt>
                <c:pt idx="6019">
                  <c:v>#N/A</c:v>
                </c:pt>
                <c:pt idx="6020">
                  <c:v>#N/A</c:v>
                </c:pt>
                <c:pt idx="6021">
                  <c:v>#N/A</c:v>
                </c:pt>
                <c:pt idx="6022">
                  <c:v>#N/A</c:v>
                </c:pt>
                <c:pt idx="6023">
                  <c:v>#N/A</c:v>
                </c:pt>
                <c:pt idx="6024">
                  <c:v>#N/A</c:v>
                </c:pt>
                <c:pt idx="6025">
                  <c:v>#N/A</c:v>
                </c:pt>
                <c:pt idx="6026">
                  <c:v>#N/A</c:v>
                </c:pt>
                <c:pt idx="6027">
                  <c:v>#N/A</c:v>
                </c:pt>
                <c:pt idx="6028">
                  <c:v>#N/A</c:v>
                </c:pt>
                <c:pt idx="6029">
                  <c:v>#N/A</c:v>
                </c:pt>
                <c:pt idx="6030">
                  <c:v>#N/A</c:v>
                </c:pt>
                <c:pt idx="6031">
                  <c:v>#N/A</c:v>
                </c:pt>
                <c:pt idx="6032">
                  <c:v>#N/A</c:v>
                </c:pt>
                <c:pt idx="6033">
                  <c:v>#N/A</c:v>
                </c:pt>
                <c:pt idx="6034">
                  <c:v>#N/A</c:v>
                </c:pt>
                <c:pt idx="6035">
                  <c:v>#N/A</c:v>
                </c:pt>
                <c:pt idx="6036">
                  <c:v>#N/A</c:v>
                </c:pt>
                <c:pt idx="6037">
                  <c:v>#N/A</c:v>
                </c:pt>
                <c:pt idx="6038">
                  <c:v>#N/A</c:v>
                </c:pt>
                <c:pt idx="6039">
                  <c:v>#N/A</c:v>
                </c:pt>
                <c:pt idx="6040">
                  <c:v>#N/A</c:v>
                </c:pt>
                <c:pt idx="6041">
                  <c:v>#N/A</c:v>
                </c:pt>
                <c:pt idx="6042">
                  <c:v>#N/A</c:v>
                </c:pt>
                <c:pt idx="6043">
                  <c:v>#N/A</c:v>
                </c:pt>
                <c:pt idx="6044">
                  <c:v>#N/A</c:v>
                </c:pt>
                <c:pt idx="6045">
                  <c:v>#N/A</c:v>
                </c:pt>
                <c:pt idx="6046">
                  <c:v>#N/A</c:v>
                </c:pt>
                <c:pt idx="6047">
                  <c:v>#N/A</c:v>
                </c:pt>
                <c:pt idx="6048">
                  <c:v>#N/A</c:v>
                </c:pt>
                <c:pt idx="6049">
                  <c:v>#N/A</c:v>
                </c:pt>
                <c:pt idx="6050">
                  <c:v>#N/A</c:v>
                </c:pt>
                <c:pt idx="6051">
                  <c:v>#N/A</c:v>
                </c:pt>
                <c:pt idx="6052">
                  <c:v>#N/A</c:v>
                </c:pt>
                <c:pt idx="6053">
                  <c:v>#N/A</c:v>
                </c:pt>
                <c:pt idx="6054">
                  <c:v>#N/A</c:v>
                </c:pt>
                <c:pt idx="6055">
                  <c:v>#N/A</c:v>
                </c:pt>
                <c:pt idx="6056">
                  <c:v>#N/A</c:v>
                </c:pt>
                <c:pt idx="6057">
                  <c:v>#N/A</c:v>
                </c:pt>
                <c:pt idx="6058">
                  <c:v>#N/A</c:v>
                </c:pt>
                <c:pt idx="6059">
                  <c:v>#N/A</c:v>
                </c:pt>
                <c:pt idx="6060">
                  <c:v>#N/A</c:v>
                </c:pt>
                <c:pt idx="6061">
                  <c:v>#N/A</c:v>
                </c:pt>
                <c:pt idx="6062">
                  <c:v>#N/A</c:v>
                </c:pt>
                <c:pt idx="6063">
                  <c:v>#N/A</c:v>
                </c:pt>
                <c:pt idx="6064">
                  <c:v>#N/A</c:v>
                </c:pt>
                <c:pt idx="6065">
                  <c:v>#N/A</c:v>
                </c:pt>
                <c:pt idx="6066">
                  <c:v>#N/A</c:v>
                </c:pt>
                <c:pt idx="6067">
                  <c:v>#N/A</c:v>
                </c:pt>
                <c:pt idx="6068">
                  <c:v>#N/A</c:v>
                </c:pt>
                <c:pt idx="6069">
                  <c:v>#N/A</c:v>
                </c:pt>
                <c:pt idx="6070">
                  <c:v>#N/A</c:v>
                </c:pt>
                <c:pt idx="6071">
                  <c:v>#N/A</c:v>
                </c:pt>
                <c:pt idx="6072">
                  <c:v>#N/A</c:v>
                </c:pt>
                <c:pt idx="6073">
                  <c:v>#N/A</c:v>
                </c:pt>
                <c:pt idx="6074">
                  <c:v>#N/A</c:v>
                </c:pt>
                <c:pt idx="6075">
                  <c:v>#N/A</c:v>
                </c:pt>
                <c:pt idx="6076">
                  <c:v>#N/A</c:v>
                </c:pt>
                <c:pt idx="6077">
                  <c:v>#N/A</c:v>
                </c:pt>
                <c:pt idx="6078">
                  <c:v>#N/A</c:v>
                </c:pt>
                <c:pt idx="6079">
                  <c:v>#N/A</c:v>
                </c:pt>
                <c:pt idx="6080">
                  <c:v>#N/A</c:v>
                </c:pt>
                <c:pt idx="6081">
                  <c:v>#N/A</c:v>
                </c:pt>
                <c:pt idx="6082">
                  <c:v>#N/A</c:v>
                </c:pt>
                <c:pt idx="6083">
                  <c:v>#N/A</c:v>
                </c:pt>
                <c:pt idx="6084">
                  <c:v>#N/A</c:v>
                </c:pt>
                <c:pt idx="6085">
                  <c:v>#N/A</c:v>
                </c:pt>
                <c:pt idx="6086">
                  <c:v>#N/A</c:v>
                </c:pt>
                <c:pt idx="6087">
                  <c:v>#N/A</c:v>
                </c:pt>
                <c:pt idx="6088">
                  <c:v>#N/A</c:v>
                </c:pt>
                <c:pt idx="6089">
                  <c:v>#N/A</c:v>
                </c:pt>
                <c:pt idx="6090">
                  <c:v>#N/A</c:v>
                </c:pt>
                <c:pt idx="6091">
                  <c:v>#N/A</c:v>
                </c:pt>
                <c:pt idx="6092">
                  <c:v>#N/A</c:v>
                </c:pt>
                <c:pt idx="6093">
                  <c:v>#N/A</c:v>
                </c:pt>
                <c:pt idx="6094">
                  <c:v>#N/A</c:v>
                </c:pt>
                <c:pt idx="6095">
                  <c:v>#N/A</c:v>
                </c:pt>
                <c:pt idx="6096">
                  <c:v>#N/A</c:v>
                </c:pt>
                <c:pt idx="6097">
                  <c:v>#N/A</c:v>
                </c:pt>
                <c:pt idx="6098">
                  <c:v>#N/A</c:v>
                </c:pt>
                <c:pt idx="6099">
                  <c:v>#N/A</c:v>
                </c:pt>
                <c:pt idx="6100">
                  <c:v>#N/A</c:v>
                </c:pt>
                <c:pt idx="6101">
                  <c:v>#N/A</c:v>
                </c:pt>
                <c:pt idx="6102">
                  <c:v>#N/A</c:v>
                </c:pt>
                <c:pt idx="6103">
                  <c:v>#N/A</c:v>
                </c:pt>
                <c:pt idx="6104">
                  <c:v>#N/A</c:v>
                </c:pt>
                <c:pt idx="6105">
                  <c:v>#N/A</c:v>
                </c:pt>
                <c:pt idx="6106">
                  <c:v>#N/A</c:v>
                </c:pt>
                <c:pt idx="6107">
                  <c:v>#N/A</c:v>
                </c:pt>
                <c:pt idx="6108">
                  <c:v>#N/A</c:v>
                </c:pt>
                <c:pt idx="6109">
                  <c:v>#N/A</c:v>
                </c:pt>
                <c:pt idx="6110">
                  <c:v>#N/A</c:v>
                </c:pt>
                <c:pt idx="6111">
                  <c:v>#N/A</c:v>
                </c:pt>
                <c:pt idx="6112">
                  <c:v>#N/A</c:v>
                </c:pt>
                <c:pt idx="6113">
                  <c:v>#N/A</c:v>
                </c:pt>
                <c:pt idx="6114">
                  <c:v>#N/A</c:v>
                </c:pt>
                <c:pt idx="6115">
                  <c:v>#N/A</c:v>
                </c:pt>
                <c:pt idx="6116">
                  <c:v>#N/A</c:v>
                </c:pt>
                <c:pt idx="6117">
                  <c:v>#N/A</c:v>
                </c:pt>
                <c:pt idx="6118">
                  <c:v>#N/A</c:v>
                </c:pt>
                <c:pt idx="6119">
                  <c:v>#N/A</c:v>
                </c:pt>
                <c:pt idx="6120">
                  <c:v>#N/A</c:v>
                </c:pt>
                <c:pt idx="6121">
                  <c:v>#N/A</c:v>
                </c:pt>
                <c:pt idx="6122">
                  <c:v>#N/A</c:v>
                </c:pt>
                <c:pt idx="6123">
                  <c:v>#N/A</c:v>
                </c:pt>
                <c:pt idx="6124">
                  <c:v>#N/A</c:v>
                </c:pt>
                <c:pt idx="6125">
                  <c:v>#N/A</c:v>
                </c:pt>
                <c:pt idx="6126">
                  <c:v>#N/A</c:v>
                </c:pt>
                <c:pt idx="6127">
                  <c:v>#N/A</c:v>
                </c:pt>
                <c:pt idx="6128">
                  <c:v>#N/A</c:v>
                </c:pt>
                <c:pt idx="6129">
                  <c:v>#N/A</c:v>
                </c:pt>
                <c:pt idx="6130">
                  <c:v>#N/A</c:v>
                </c:pt>
                <c:pt idx="6131">
                  <c:v>#N/A</c:v>
                </c:pt>
                <c:pt idx="6132">
                  <c:v>#N/A</c:v>
                </c:pt>
                <c:pt idx="6133">
                  <c:v>#N/A</c:v>
                </c:pt>
                <c:pt idx="6134">
                  <c:v>#N/A</c:v>
                </c:pt>
                <c:pt idx="6135">
                  <c:v>#N/A</c:v>
                </c:pt>
                <c:pt idx="6136">
                  <c:v>#N/A</c:v>
                </c:pt>
                <c:pt idx="6137">
                  <c:v>#N/A</c:v>
                </c:pt>
                <c:pt idx="6138">
                  <c:v>#N/A</c:v>
                </c:pt>
                <c:pt idx="6139">
                  <c:v>#N/A</c:v>
                </c:pt>
                <c:pt idx="6140">
                  <c:v>#N/A</c:v>
                </c:pt>
                <c:pt idx="6141">
                  <c:v>#N/A</c:v>
                </c:pt>
                <c:pt idx="6142">
                  <c:v>#N/A</c:v>
                </c:pt>
                <c:pt idx="6143">
                  <c:v>#N/A</c:v>
                </c:pt>
                <c:pt idx="6144">
                  <c:v>#N/A</c:v>
                </c:pt>
                <c:pt idx="6145">
                  <c:v>#N/A</c:v>
                </c:pt>
                <c:pt idx="6146">
                  <c:v>#N/A</c:v>
                </c:pt>
                <c:pt idx="6147">
                  <c:v>#N/A</c:v>
                </c:pt>
                <c:pt idx="6148">
                  <c:v>#N/A</c:v>
                </c:pt>
                <c:pt idx="6149">
                  <c:v>#N/A</c:v>
                </c:pt>
                <c:pt idx="6150">
                  <c:v>#N/A</c:v>
                </c:pt>
                <c:pt idx="6151">
                  <c:v>#N/A</c:v>
                </c:pt>
                <c:pt idx="6152">
                  <c:v>#N/A</c:v>
                </c:pt>
                <c:pt idx="6153">
                  <c:v>#N/A</c:v>
                </c:pt>
                <c:pt idx="6154">
                  <c:v>#N/A</c:v>
                </c:pt>
                <c:pt idx="6155">
                  <c:v>#N/A</c:v>
                </c:pt>
                <c:pt idx="6156">
                  <c:v>#N/A</c:v>
                </c:pt>
                <c:pt idx="6157">
                  <c:v>#N/A</c:v>
                </c:pt>
                <c:pt idx="6158">
                  <c:v>#N/A</c:v>
                </c:pt>
                <c:pt idx="6159">
                  <c:v>#N/A</c:v>
                </c:pt>
                <c:pt idx="6160">
                  <c:v>#N/A</c:v>
                </c:pt>
                <c:pt idx="6161">
                  <c:v>#N/A</c:v>
                </c:pt>
                <c:pt idx="6162">
                  <c:v>#N/A</c:v>
                </c:pt>
                <c:pt idx="6163">
                  <c:v>#N/A</c:v>
                </c:pt>
                <c:pt idx="6164">
                  <c:v>#N/A</c:v>
                </c:pt>
                <c:pt idx="6165">
                  <c:v>#N/A</c:v>
                </c:pt>
                <c:pt idx="6166">
                  <c:v>#N/A</c:v>
                </c:pt>
                <c:pt idx="6167">
                  <c:v>#N/A</c:v>
                </c:pt>
                <c:pt idx="6168">
                  <c:v>#N/A</c:v>
                </c:pt>
                <c:pt idx="6169">
                  <c:v>#N/A</c:v>
                </c:pt>
                <c:pt idx="6170">
                  <c:v>#N/A</c:v>
                </c:pt>
                <c:pt idx="6171">
                  <c:v>#N/A</c:v>
                </c:pt>
                <c:pt idx="6172">
                  <c:v>#N/A</c:v>
                </c:pt>
                <c:pt idx="6173">
                  <c:v>#N/A</c:v>
                </c:pt>
                <c:pt idx="6174">
                  <c:v>#N/A</c:v>
                </c:pt>
                <c:pt idx="6175">
                  <c:v>#N/A</c:v>
                </c:pt>
                <c:pt idx="6176">
                  <c:v>#N/A</c:v>
                </c:pt>
                <c:pt idx="6177">
                  <c:v>#N/A</c:v>
                </c:pt>
                <c:pt idx="6178">
                  <c:v>#N/A</c:v>
                </c:pt>
                <c:pt idx="6179">
                  <c:v>#N/A</c:v>
                </c:pt>
                <c:pt idx="6180">
                  <c:v>#N/A</c:v>
                </c:pt>
                <c:pt idx="6181">
                  <c:v>#N/A</c:v>
                </c:pt>
                <c:pt idx="6182">
                  <c:v>#N/A</c:v>
                </c:pt>
                <c:pt idx="6183">
                  <c:v>#N/A</c:v>
                </c:pt>
                <c:pt idx="6184">
                  <c:v>#N/A</c:v>
                </c:pt>
                <c:pt idx="6185">
                  <c:v>#N/A</c:v>
                </c:pt>
                <c:pt idx="6186">
                  <c:v>#N/A</c:v>
                </c:pt>
                <c:pt idx="6187">
                  <c:v>#N/A</c:v>
                </c:pt>
                <c:pt idx="6188">
                  <c:v>#N/A</c:v>
                </c:pt>
                <c:pt idx="6189">
                  <c:v>#N/A</c:v>
                </c:pt>
                <c:pt idx="6190">
                  <c:v>#N/A</c:v>
                </c:pt>
                <c:pt idx="6191">
                  <c:v>#N/A</c:v>
                </c:pt>
                <c:pt idx="6192">
                  <c:v>#N/A</c:v>
                </c:pt>
                <c:pt idx="6193">
                  <c:v>#N/A</c:v>
                </c:pt>
                <c:pt idx="6194">
                  <c:v>#N/A</c:v>
                </c:pt>
                <c:pt idx="6195">
                  <c:v>#N/A</c:v>
                </c:pt>
                <c:pt idx="6196">
                  <c:v>#N/A</c:v>
                </c:pt>
                <c:pt idx="6197">
                  <c:v>#N/A</c:v>
                </c:pt>
                <c:pt idx="6198">
                  <c:v>#N/A</c:v>
                </c:pt>
                <c:pt idx="6199">
                  <c:v>#N/A</c:v>
                </c:pt>
                <c:pt idx="6200">
                  <c:v>#N/A</c:v>
                </c:pt>
                <c:pt idx="6201">
                  <c:v>#N/A</c:v>
                </c:pt>
                <c:pt idx="6202">
                  <c:v>#N/A</c:v>
                </c:pt>
                <c:pt idx="6203">
                  <c:v>#N/A</c:v>
                </c:pt>
                <c:pt idx="6204">
                  <c:v>#N/A</c:v>
                </c:pt>
                <c:pt idx="6205">
                  <c:v>#N/A</c:v>
                </c:pt>
                <c:pt idx="6206">
                  <c:v>#N/A</c:v>
                </c:pt>
                <c:pt idx="6207">
                  <c:v>#N/A</c:v>
                </c:pt>
                <c:pt idx="6208">
                  <c:v>#N/A</c:v>
                </c:pt>
                <c:pt idx="6209">
                  <c:v>#N/A</c:v>
                </c:pt>
                <c:pt idx="6210">
                  <c:v>#N/A</c:v>
                </c:pt>
                <c:pt idx="6211">
                  <c:v>#N/A</c:v>
                </c:pt>
                <c:pt idx="6212">
                  <c:v>#N/A</c:v>
                </c:pt>
                <c:pt idx="6213">
                  <c:v>#N/A</c:v>
                </c:pt>
                <c:pt idx="6214">
                  <c:v>#N/A</c:v>
                </c:pt>
                <c:pt idx="6215">
                  <c:v>#N/A</c:v>
                </c:pt>
                <c:pt idx="6216">
                  <c:v>#N/A</c:v>
                </c:pt>
                <c:pt idx="6217">
                  <c:v>#N/A</c:v>
                </c:pt>
                <c:pt idx="6218">
                  <c:v>#N/A</c:v>
                </c:pt>
                <c:pt idx="6219">
                  <c:v>#N/A</c:v>
                </c:pt>
                <c:pt idx="6220">
                  <c:v>#N/A</c:v>
                </c:pt>
                <c:pt idx="6221">
                  <c:v>#N/A</c:v>
                </c:pt>
                <c:pt idx="6222">
                  <c:v>#N/A</c:v>
                </c:pt>
                <c:pt idx="6223">
                  <c:v>#N/A</c:v>
                </c:pt>
                <c:pt idx="6224">
                  <c:v>#N/A</c:v>
                </c:pt>
                <c:pt idx="6225">
                  <c:v>#N/A</c:v>
                </c:pt>
                <c:pt idx="6226">
                  <c:v>#N/A</c:v>
                </c:pt>
                <c:pt idx="6227">
                  <c:v>#N/A</c:v>
                </c:pt>
                <c:pt idx="6228">
                  <c:v>#N/A</c:v>
                </c:pt>
                <c:pt idx="6229">
                  <c:v>#N/A</c:v>
                </c:pt>
                <c:pt idx="6230">
                  <c:v>#N/A</c:v>
                </c:pt>
                <c:pt idx="6231">
                  <c:v>#N/A</c:v>
                </c:pt>
                <c:pt idx="6232">
                  <c:v>#N/A</c:v>
                </c:pt>
                <c:pt idx="6233">
                  <c:v>#N/A</c:v>
                </c:pt>
                <c:pt idx="6234">
                  <c:v>#N/A</c:v>
                </c:pt>
                <c:pt idx="6235">
                  <c:v>#N/A</c:v>
                </c:pt>
                <c:pt idx="6236">
                  <c:v>#N/A</c:v>
                </c:pt>
                <c:pt idx="6237">
                  <c:v>#N/A</c:v>
                </c:pt>
                <c:pt idx="6238">
                  <c:v>#N/A</c:v>
                </c:pt>
                <c:pt idx="6239">
                  <c:v>#N/A</c:v>
                </c:pt>
                <c:pt idx="6240">
                  <c:v>#N/A</c:v>
                </c:pt>
                <c:pt idx="6241">
                  <c:v>#N/A</c:v>
                </c:pt>
                <c:pt idx="6242">
                  <c:v>#N/A</c:v>
                </c:pt>
                <c:pt idx="6243">
                  <c:v>#N/A</c:v>
                </c:pt>
                <c:pt idx="6244">
                  <c:v>#N/A</c:v>
                </c:pt>
                <c:pt idx="6245">
                  <c:v>#N/A</c:v>
                </c:pt>
                <c:pt idx="6246">
                  <c:v>#N/A</c:v>
                </c:pt>
                <c:pt idx="6247">
                  <c:v>#N/A</c:v>
                </c:pt>
                <c:pt idx="6248">
                  <c:v>#N/A</c:v>
                </c:pt>
                <c:pt idx="6249">
                  <c:v>#N/A</c:v>
                </c:pt>
                <c:pt idx="6250">
                  <c:v>#N/A</c:v>
                </c:pt>
                <c:pt idx="6251">
                  <c:v>#N/A</c:v>
                </c:pt>
                <c:pt idx="6252">
                  <c:v>#N/A</c:v>
                </c:pt>
                <c:pt idx="6253">
                  <c:v>#N/A</c:v>
                </c:pt>
                <c:pt idx="6254">
                  <c:v>#N/A</c:v>
                </c:pt>
                <c:pt idx="6255">
                  <c:v>#N/A</c:v>
                </c:pt>
                <c:pt idx="6256">
                  <c:v>#N/A</c:v>
                </c:pt>
                <c:pt idx="6257">
                  <c:v>#N/A</c:v>
                </c:pt>
                <c:pt idx="6258">
                  <c:v>#N/A</c:v>
                </c:pt>
                <c:pt idx="6259">
                  <c:v>#N/A</c:v>
                </c:pt>
                <c:pt idx="6260">
                  <c:v>#N/A</c:v>
                </c:pt>
                <c:pt idx="6261">
                  <c:v>#N/A</c:v>
                </c:pt>
                <c:pt idx="6262">
                  <c:v>#N/A</c:v>
                </c:pt>
                <c:pt idx="6263">
                  <c:v>#N/A</c:v>
                </c:pt>
                <c:pt idx="6264">
                  <c:v>#N/A</c:v>
                </c:pt>
                <c:pt idx="6265">
                  <c:v>#N/A</c:v>
                </c:pt>
                <c:pt idx="6266">
                  <c:v>#N/A</c:v>
                </c:pt>
                <c:pt idx="6267">
                  <c:v>#N/A</c:v>
                </c:pt>
                <c:pt idx="6268">
                  <c:v>#N/A</c:v>
                </c:pt>
                <c:pt idx="6269">
                  <c:v>#N/A</c:v>
                </c:pt>
                <c:pt idx="6270">
                  <c:v>#N/A</c:v>
                </c:pt>
                <c:pt idx="6271">
                  <c:v>#N/A</c:v>
                </c:pt>
                <c:pt idx="6272">
                  <c:v>#N/A</c:v>
                </c:pt>
                <c:pt idx="6273">
                  <c:v>#N/A</c:v>
                </c:pt>
                <c:pt idx="6274">
                  <c:v>#N/A</c:v>
                </c:pt>
                <c:pt idx="6275">
                  <c:v>#N/A</c:v>
                </c:pt>
                <c:pt idx="6276">
                  <c:v>#N/A</c:v>
                </c:pt>
                <c:pt idx="6277">
                  <c:v>#N/A</c:v>
                </c:pt>
                <c:pt idx="6278">
                  <c:v>#N/A</c:v>
                </c:pt>
                <c:pt idx="6279">
                  <c:v>#N/A</c:v>
                </c:pt>
                <c:pt idx="6280">
                  <c:v>#N/A</c:v>
                </c:pt>
                <c:pt idx="6281">
                  <c:v>#N/A</c:v>
                </c:pt>
                <c:pt idx="6282">
                  <c:v>#N/A</c:v>
                </c:pt>
                <c:pt idx="6283">
                  <c:v>#N/A</c:v>
                </c:pt>
                <c:pt idx="6284">
                  <c:v>#N/A</c:v>
                </c:pt>
                <c:pt idx="6285">
                  <c:v>#N/A</c:v>
                </c:pt>
                <c:pt idx="6286">
                  <c:v>#N/A</c:v>
                </c:pt>
                <c:pt idx="6287">
                  <c:v>#N/A</c:v>
                </c:pt>
                <c:pt idx="6288">
                  <c:v>#N/A</c:v>
                </c:pt>
                <c:pt idx="6289">
                  <c:v>#N/A</c:v>
                </c:pt>
                <c:pt idx="6290">
                  <c:v>#N/A</c:v>
                </c:pt>
                <c:pt idx="6291">
                  <c:v>#N/A</c:v>
                </c:pt>
                <c:pt idx="6292">
                  <c:v>#N/A</c:v>
                </c:pt>
                <c:pt idx="6293">
                  <c:v>#N/A</c:v>
                </c:pt>
                <c:pt idx="6294">
                  <c:v>#N/A</c:v>
                </c:pt>
                <c:pt idx="6295">
                  <c:v>#N/A</c:v>
                </c:pt>
                <c:pt idx="6296">
                  <c:v>#N/A</c:v>
                </c:pt>
                <c:pt idx="6297">
                  <c:v>#N/A</c:v>
                </c:pt>
                <c:pt idx="6298">
                  <c:v>#N/A</c:v>
                </c:pt>
                <c:pt idx="6299">
                  <c:v>#N/A</c:v>
                </c:pt>
                <c:pt idx="6300">
                  <c:v>#N/A</c:v>
                </c:pt>
                <c:pt idx="6301">
                  <c:v>#N/A</c:v>
                </c:pt>
                <c:pt idx="6302">
                  <c:v>#N/A</c:v>
                </c:pt>
                <c:pt idx="6303">
                  <c:v>#N/A</c:v>
                </c:pt>
                <c:pt idx="6304">
                  <c:v>#N/A</c:v>
                </c:pt>
                <c:pt idx="6305">
                  <c:v>#N/A</c:v>
                </c:pt>
                <c:pt idx="6306">
                  <c:v>#N/A</c:v>
                </c:pt>
                <c:pt idx="6307">
                  <c:v>#N/A</c:v>
                </c:pt>
                <c:pt idx="6308">
                  <c:v>#N/A</c:v>
                </c:pt>
                <c:pt idx="6309">
                  <c:v>#N/A</c:v>
                </c:pt>
                <c:pt idx="6310">
                  <c:v>#N/A</c:v>
                </c:pt>
                <c:pt idx="6311">
                  <c:v>#N/A</c:v>
                </c:pt>
                <c:pt idx="6312">
                  <c:v>#N/A</c:v>
                </c:pt>
                <c:pt idx="6313">
                  <c:v>#N/A</c:v>
                </c:pt>
                <c:pt idx="6314">
                  <c:v>#N/A</c:v>
                </c:pt>
                <c:pt idx="6315">
                  <c:v>#N/A</c:v>
                </c:pt>
                <c:pt idx="6316">
                  <c:v>#N/A</c:v>
                </c:pt>
                <c:pt idx="6317">
                  <c:v>#N/A</c:v>
                </c:pt>
                <c:pt idx="6318">
                  <c:v>#N/A</c:v>
                </c:pt>
                <c:pt idx="6319">
                  <c:v>#N/A</c:v>
                </c:pt>
                <c:pt idx="6320">
                  <c:v>#N/A</c:v>
                </c:pt>
                <c:pt idx="6321">
                  <c:v>#N/A</c:v>
                </c:pt>
                <c:pt idx="6322">
                  <c:v>#N/A</c:v>
                </c:pt>
                <c:pt idx="6323">
                  <c:v>#N/A</c:v>
                </c:pt>
                <c:pt idx="6324">
                  <c:v>#N/A</c:v>
                </c:pt>
                <c:pt idx="6325">
                  <c:v>#N/A</c:v>
                </c:pt>
                <c:pt idx="6326">
                  <c:v>#N/A</c:v>
                </c:pt>
                <c:pt idx="6327">
                  <c:v>#N/A</c:v>
                </c:pt>
                <c:pt idx="6328">
                  <c:v>#N/A</c:v>
                </c:pt>
                <c:pt idx="6329">
                  <c:v>#N/A</c:v>
                </c:pt>
                <c:pt idx="6330">
                  <c:v>#N/A</c:v>
                </c:pt>
                <c:pt idx="6331">
                  <c:v>#N/A</c:v>
                </c:pt>
                <c:pt idx="6332">
                  <c:v>#N/A</c:v>
                </c:pt>
                <c:pt idx="6333">
                  <c:v>#N/A</c:v>
                </c:pt>
                <c:pt idx="6334">
                  <c:v>#N/A</c:v>
                </c:pt>
                <c:pt idx="6335">
                  <c:v>#N/A</c:v>
                </c:pt>
                <c:pt idx="6336">
                  <c:v>#N/A</c:v>
                </c:pt>
                <c:pt idx="6337">
                  <c:v>#N/A</c:v>
                </c:pt>
                <c:pt idx="6338">
                  <c:v>#N/A</c:v>
                </c:pt>
                <c:pt idx="6339">
                  <c:v>#N/A</c:v>
                </c:pt>
                <c:pt idx="6340">
                  <c:v>#N/A</c:v>
                </c:pt>
                <c:pt idx="6341">
                  <c:v>#N/A</c:v>
                </c:pt>
                <c:pt idx="6342">
                  <c:v>#N/A</c:v>
                </c:pt>
                <c:pt idx="6343">
                  <c:v>#N/A</c:v>
                </c:pt>
                <c:pt idx="6344">
                  <c:v>#N/A</c:v>
                </c:pt>
                <c:pt idx="6345">
                  <c:v>#N/A</c:v>
                </c:pt>
                <c:pt idx="6346">
                  <c:v>#N/A</c:v>
                </c:pt>
                <c:pt idx="6347">
                  <c:v>#N/A</c:v>
                </c:pt>
                <c:pt idx="6348">
                  <c:v>#N/A</c:v>
                </c:pt>
                <c:pt idx="6349">
                  <c:v>#N/A</c:v>
                </c:pt>
                <c:pt idx="6350">
                  <c:v>#N/A</c:v>
                </c:pt>
                <c:pt idx="6351">
                  <c:v>#N/A</c:v>
                </c:pt>
                <c:pt idx="6352">
                  <c:v>#N/A</c:v>
                </c:pt>
                <c:pt idx="6353">
                  <c:v>#N/A</c:v>
                </c:pt>
                <c:pt idx="6354">
                  <c:v>#N/A</c:v>
                </c:pt>
                <c:pt idx="6355">
                  <c:v>#N/A</c:v>
                </c:pt>
                <c:pt idx="6356">
                  <c:v>#N/A</c:v>
                </c:pt>
                <c:pt idx="6357">
                  <c:v>#N/A</c:v>
                </c:pt>
                <c:pt idx="6358">
                  <c:v>#N/A</c:v>
                </c:pt>
                <c:pt idx="6359">
                  <c:v>#N/A</c:v>
                </c:pt>
                <c:pt idx="6360">
                  <c:v>#N/A</c:v>
                </c:pt>
                <c:pt idx="6361">
                  <c:v>#N/A</c:v>
                </c:pt>
                <c:pt idx="6362">
                  <c:v>#N/A</c:v>
                </c:pt>
                <c:pt idx="6363">
                  <c:v>#N/A</c:v>
                </c:pt>
                <c:pt idx="6364">
                  <c:v>#N/A</c:v>
                </c:pt>
                <c:pt idx="6365">
                  <c:v>#N/A</c:v>
                </c:pt>
                <c:pt idx="6366">
                  <c:v>#N/A</c:v>
                </c:pt>
                <c:pt idx="6367">
                  <c:v>#N/A</c:v>
                </c:pt>
                <c:pt idx="6368">
                  <c:v>#N/A</c:v>
                </c:pt>
                <c:pt idx="6369">
                  <c:v>#N/A</c:v>
                </c:pt>
                <c:pt idx="6370">
                  <c:v>#N/A</c:v>
                </c:pt>
                <c:pt idx="6371">
                  <c:v>#N/A</c:v>
                </c:pt>
                <c:pt idx="6372">
                  <c:v>#N/A</c:v>
                </c:pt>
                <c:pt idx="6373">
                  <c:v>#N/A</c:v>
                </c:pt>
                <c:pt idx="6374">
                  <c:v>#N/A</c:v>
                </c:pt>
                <c:pt idx="6375">
                  <c:v>#N/A</c:v>
                </c:pt>
                <c:pt idx="6376">
                  <c:v>#N/A</c:v>
                </c:pt>
                <c:pt idx="6377">
                  <c:v>#N/A</c:v>
                </c:pt>
                <c:pt idx="6378">
                  <c:v>#N/A</c:v>
                </c:pt>
                <c:pt idx="6379">
                  <c:v>#N/A</c:v>
                </c:pt>
                <c:pt idx="6380">
                  <c:v>#N/A</c:v>
                </c:pt>
                <c:pt idx="6381">
                  <c:v>#N/A</c:v>
                </c:pt>
                <c:pt idx="6382">
                  <c:v>#N/A</c:v>
                </c:pt>
                <c:pt idx="6383">
                  <c:v>#N/A</c:v>
                </c:pt>
                <c:pt idx="6384">
                  <c:v>#N/A</c:v>
                </c:pt>
                <c:pt idx="6385">
                  <c:v>#N/A</c:v>
                </c:pt>
                <c:pt idx="6386">
                  <c:v>#N/A</c:v>
                </c:pt>
                <c:pt idx="6387">
                  <c:v>#N/A</c:v>
                </c:pt>
                <c:pt idx="6388">
                  <c:v>#N/A</c:v>
                </c:pt>
                <c:pt idx="6389">
                  <c:v>#N/A</c:v>
                </c:pt>
                <c:pt idx="6390">
                  <c:v>#N/A</c:v>
                </c:pt>
                <c:pt idx="6391">
                  <c:v>#N/A</c:v>
                </c:pt>
                <c:pt idx="6392">
                  <c:v>#N/A</c:v>
                </c:pt>
                <c:pt idx="6393">
                  <c:v>#N/A</c:v>
                </c:pt>
                <c:pt idx="6394">
                  <c:v>#N/A</c:v>
                </c:pt>
                <c:pt idx="6395">
                  <c:v>#N/A</c:v>
                </c:pt>
                <c:pt idx="6396">
                  <c:v>#N/A</c:v>
                </c:pt>
                <c:pt idx="6397">
                  <c:v>#N/A</c:v>
                </c:pt>
                <c:pt idx="6398">
                  <c:v>#N/A</c:v>
                </c:pt>
                <c:pt idx="6399">
                  <c:v>#N/A</c:v>
                </c:pt>
                <c:pt idx="6400">
                  <c:v>#N/A</c:v>
                </c:pt>
                <c:pt idx="6401">
                  <c:v>#N/A</c:v>
                </c:pt>
                <c:pt idx="6402">
                  <c:v>#N/A</c:v>
                </c:pt>
                <c:pt idx="6403">
                  <c:v>#N/A</c:v>
                </c:pt>
                <c:pt idx="6404">
                  <c:v>#N/A</c:v>
                </c:pt>
                <c:pt idx="6405">
                  <c:v>#N/A</c:v>
                </c:pt>
                <c:pt idx="6406">
                  <c:v>#N/A</c:v>
                </c:pt>
                <c:pt idx="6407">
                  <c:v>#N/A</c:v>
                </c:pt>
                <c:pt idx="6408">
                  <c:v>#N/A</c:v>
                </c:pt>
                <c:pt idx="6409">
                  <c:v>#N/A</c:v>
                </c:pt>
                <c:pt idx="6410">
                  <c:v>#N/A</c:v>
                </c:pt>
                <c:pt idx="6411">
                  <c:v>#N/A</c:v>
                </c:pt>
                <c:pt idx="6412">
                  <c:v>#N/A</c:v>
                </c:pt>
                <c:pt idx="6413">
                  <c:v>#N/A</c:v>
                </c:pt>
                <c:pt idx="6414">
                  <c:v>#N/A</c:v>
                </c:pt>
                <c:pt idx="6415">
                  <c:v>#N/A</c:v>
                </c:pt>
                <c:pt idx="6416">
                  <c:v>#N/A</c:v>
                </c:pt>
                <c:pt idx="6417">
                  <c:v>#N/A</c:v>
                </c:pt>
                <c:pt idx="6418">
                  <c:v>#N/A</c:v>
                </c:pt>
                <c:pt idx="6419">
                  <c:v>#N/A</c:v>
                </c:pt>
                <c:pt idx="6420">
                  <c:v>#N/A</c:v>
                </c:pt>
                <c:pt idx="6421">
                  <c:v>#N/A</c:v>
                </c:pt>
                <c:pt idx="6422">
                  <c:v>#N/A</c:v>
                </c:pt>
                <c:pt idx="6423">
                  <c:v>#N/A</c:v>
                </c:pt>
                <c:pt idx="6424">
                  <c:v>#N/A</c:v>
                </c:pt>
                <c:pt idx="6425">
                  <c:v>#N/A</c:v>
                </c:pt>
                <c:pt idx="6426">
                  <c:v>#N/A</c:v>
                </c:pt>
                <c:pt idx="6427">
                  <c:v>#N/A</c:v>
                </c:pt>
                <c:pt idx="6428">
                  <c:v>#N/A</c:v>
                </c:pt>
                <c:pt idx="6429">
                  <c:v>#N/A</c:v>
                </c:pt>
                <c:pt idx="6430">
                  <c:v>#N/A</c:v>
                </c:pt>
                <c:pt idx="6431">
                  <c:v>#N/A</c:v>
                </c:pt>
                <c:pt idx="6432">
                  <c:v>#N/A</c:v>
                </c:pt>
                <c:pt idx="6433">
                  <c:v>#N/A</c:v>
                </c:pt>
                <c:pt idx="6434">
                  <c:v>#N/A</c:v>
                </c:pt>
                <c:pt idx="6435">
                  <c:v>#N/A</c:v>
                </c:pt>
                <c:pt idx="6436">
                  <c:v>#N/A</c:v>
                </c:pt>
                <c:pt idx="6437">
                  <c:v>#N/A</c:v>
                </c:pt>
                <c:pt idx="6438">
                  <c:v>#N/A</c:v>
                </c:pt>
                <c:pt idx="6439">
                  <c:v>#N/A</c:v>
                </c:pt>
                <c:pt idx="6440">
                  <c:v>#N/A</c:v>
                </c:pt>
                <c:pt idx="6441">
                  <c:v>#N/A</c:v>
                </c:pt>
                <c:pt idx="6442">
                  <c:v>#N/A</c:v>
                </c:pt>
                <c:pt idx="6443">
                  <c:v>#N/A</c:v>
                </c:pt>
                <c:pt idx="6444">
                  <c:v>#N/A</c:v>
                </c:pt>
                <c:pt idx="6445">
                  <c:v>#N/A</c:v>
                </c:pt>
                <c:pt idx="6446">
                  <c:v>#N/A</c:v>
                </c:pt>
                <c:pt idx="6447">
                  <c:v>#N/A</c:v>
                </c:pt>
                <c:pt idx="6448">
                  <c:v>#N/A</c:v>
                </c:pt>
                <c:pt idx="6449">
                  <c:v>#N/A</c:v>
                </c:pt>
                <c:pt idx="6450">
                  <c:v>#N/A</c:v>
                </c:pt>
                <c:pt idx="6451">
                  <c:v>#N/A</c:v>
                </c:pt>
                <c:pt idx="6452">
                  <c:v>#N/A</c:v>
                </c:pt>
                <c:pt idx="6453">
                  <c:v>#N/A</c:v>
                </c:pt>
                <c:pt idx="6454">
                  <c:v>#N/A</c:v>
                </c:pt>
                <c:pt idx="6455">
                  <c:v>#N/A</c:v>
                </c:pt>
                <c:pt idx="6456">
                  <c:v>#N/A</c:v>
                </c:pt>
                <c:pt idx="6457">
                  <c:v>#N/A</c:v>
                </c:pt>
                <c:pt idx="6458">
                  <c:v>#N/A</c:v>
                </c:pt>
                <c:pt idx="6459">
                  <c:v>#N/A</c:v>
                </c:pt>
                <c:pt idx="6460">
                  <c:v>#N/A</c:v>
                </c:pt>
                <c:pt idx="6461">
                  <c:v>#N/A</c:v>
                </c:pt>
                <c:pt idx="6462">
                  <c:v>#N/A</c:v>
                </c:pt>
                <c:pt idx="6463">
                  <c:v>#N/A</c:v>
                </c:pt>
                <c:pt idx="6464">
                  <c:v>#N/A</c:v>
                </c:pt>
                <c:pt idx="6465">
                  <c:v>#N/A</c:v>
                </c:pt>
                <c:pt idx="6466">
                  <c:v>#N/A</c:v>
                </c:pt>
                <c:pt idx="6467">
                  <c:v>#N/A</c:v>
                </c:pt>
                <c:pt idx="6468">
                  <c:v>#N/A</c:v>
                </c:pt>
                <c:pt idx="6469">
                  <c:v>#N/A</c:v>
                </c:pt>
                <c:pt idx="6470">
                  <c:v>#N/A</c:v>
                </c:pt>
                <c:pt idx="6471">
                  <c:v>#N/A</c:v>
                </c:pt>
                <c:pt idx="6472">
                  <c:v>#N/A</c:v>
                </c:pt>
                <c:pt idx="6473">
                  <c:v>#N/A</c:v>
                </c:pt>
                <c:pt idx="6474">
                  <c:v>#N/A</c:v>
                </c:pt>
                <c:pt idx="6475">
                  <c:v>#N/A</c:v>
                </c:pt>
                <c:pt idx="6476">
                  <c:v>#N/A</c:v>
                </c:pt>
                <c:pt idx="6477">
                  <c:v>#N/A</c:v>
                </c:pt>
                <c:pt idx="6478">
                  <c:v>#N/A</c:v>
                </c:pt>
                <c:pt idx="6479">
                  <c:v>#N/A</c:v>
                </c:pt>
                <c:pt idx="6480">
                  <c:v>#N/A</c:v>
                </c:pt>
                <c:pt idx="6481">
                  <c:v>#N/A</c:v>
                </c:pt>
                <c:pt idx="6482">
                  <c:v>#N/A</c:v>
                </c:pt>
                <c:pt idx="6483">
                  <c:v>#N/A</c:v>
                </c:pt>
                <c:pt idx="6484">
                  <c:v>#N/A</c:v>
                </c:pt>
                <c:pt idx="6485">
                  <c:v>#N/A</c:v>
                </c:pt>
                <c:pt idx="6486">
                  <c:v>#N/A</c:v>
                </c:pt>
                <c:pt idx="6487">
                  <c:v>#N/A</c:v>
                </c:pt>
                <c:pt idx="6488">
                  <c:v>#N/A</c:v>
                </c:pt>
                <c:pt idx="6489">
                  <c:v>#N/A</c:v>
                </c:pt>
                <c:pt idx="6490">
                  <c:v>#N/A</c:v>
                </c:pt>
                <c:pt idx="6491">
                  <c:v>#N/A</c:v>
                </c:pt>
                <c:pt idx="6492">
                  <c:v>#N/A</c:v>
                </c:pt>
                <c:pt idx="6493">
                  <c:v>#N/A</c:v>
                </c:pt>
                <c:pt idx="6494">
                  <c:v>#N/A</c:v>
                </c:pt>
                <c:pt idx="6495">
                  <c:v>#N/A</c:v>
                </c:pt>
                <c:pt idx="6496">
                  <c:v>#N/A</c:v>
                </c:pt>
                <c:pt idx="6497">
                  <c:v>#N/A</c:v>
                </c:pt>
                <c:pt idx="6498">
                  <c:v>#N/A</c:v>
                </c:pt>
                <c:pt idx="6499">
                  <c:v>#N/A</c:v>
                </c:pt>
                <c:pt idx="6500">
                  <c:v>#N/A</c:v>
                </c:pt>
                <c:pt idx="6501">
                  <c:v>#N/A</c:v>
                </c:pt>
                <c:pt idx="6502">
                  <c:v>#N/A</c:v>
                </c:pt>
                <c:pt idx="6503">
                  <c:v>#N/A</c:v>
                </c:pt>
                <c:pt idx="6504">
                  <c:v>#N/A</c:v>
                </c:pt>
                <c:pt idx="6505">
                  <c:v>#N/A</c:v>
                </c:pt>
                <c:pt idx="6506">
                  <c:v>#N/A</c:v>
                </c:pt>
                <c:pt idx="6507">
                  <c:v>#N/A</c:v>
                </c:pt>
                <c:pt idx="6508">
                  <c:v>#N/A</c:v>
                </c:pt>
                <c:pt idx="6509">
                  <c:v>#N/A</c:v>
                </c:pt>
                <c:pt idx="6510">
                  <c:v>#N/A</c:v>
                </c:pt>
                <c:pt idx="6511">
                  <c:v>#N/A</c:v>
                </c:pt>
                <c:pt idx="6512">
                  <c:v>#N/A</c:v>
                </c:pt>
                <c:pt idx="6513">
                  <c:v>#N/A</c:v>
                </c:pt>
                <c:pt idx="6514">
                  <c:v>#N/A</c:v>
                </c:pt>
                <c:pt idx="6515">
                  <c:v>#N/A</c:v>
                </c:pt>
                <c:pt idx="6516">
                  <c:v>#N/A</c:v>
                </c:pt>
                <c:pt idx="6517">
                  <c:v>#N/A</c:v>
                </c:pt>
                <c:pt idx="6518">
                  <c:v>#N/A</c:v>
                </c:pt>
                <c:pt idx="6519">
                  <c:v>#N/A</c:v>
                </c:pt>
                <c:pt idx="6520">
                  <c:v>#N/A</c:v>
                </c:pt>
                <c:pt idx="6521">
                  <c:v>#N/A</c:v>
                </c:pt>
                <c:pt idx="6522">
                  <c:v>#N/A</c:v>
                </c:pt>
                <c:pt idx="6523">
                  <c:v>#N/A</c:v>
                </c:pt>
                <c:pt idx="6524">
                  <c:v>#N/A</c:v>
                </c:pt>
                <c:pt idx="6525">
                  <c:v>#N/A</c:v>
                </c:pt>
                <c:pt idx="6526">
                  <c:v>#N/A</c:v>
                </c:pt>
                <c:pt idx="6527">
                  <c:v>#N/A</c:v>
                </c:pt>
                <c:pt idx="6528">
                  <c:v>#N/A</c:v>
                </c:pt>
                <c:pt idx="6529">
                  <c:v>#N/A</c:v>
                </c:pt>
                <c:pt idx="6530">
                  <c:v>#N/A</c:v>
                </c:pt>
                <c:pt idx="6531">
                  <c:v>#N/A</c:v>
                </c:pt>
                <c:pt idx="6532">
                  <c:v>#N/A</c:v>
                </c:pt>
                <c:pt idx="6533">
                  <c:v>#N/A</c:v>
                </c:pt>
                <c:pt idx="6534">
                  <c:v>#N/A</c:v>
                </c:pt>
                <c:pt idx="6535">
                  <c:v>#N/A</c:v>
                </c:pt>
                <c:pt idx="6536">
                  <c:v>#N/A</c:v>
                </c:pt>
                <c:pt idx="6537">
                  <c:v>#N/A</c:v>
                </c:pt>
                <c:pt idx="6538">
                  <c:v>#N/A</c:v>
                </c:pt>
                <c:pt idx="6539">
                  <c:v>#N/A</c:v>
                </c:pt>
                <c:pt idx="6540">
                  <c:v>#N/A</c:v>
                </c:pt>
                <c:pt idx="6541">
                  <c:v>#N/A</c:v>
                </c:pt>
                <c:pt idx="6542">
                  <c:v>#N/A</c:v>
                </c:pt>
                <c:pt idx="6543">
                  <c:v>#N/A</c:v>
                </c:pt>
                <c:pt idx="6544">
                  <c:v>#N/A</c:v>
                </c:pt>
                <c:pt idx="6545">
                  <c:v>#N/A</c:v>
                </c:pt>
                <c:pt idx="6546">
                  <c:v>#N/A</c:v>
                </c:pt>
                <c:pt idx="6547">
                  <c:v>#N/A</c:v>
                </c:pt>
                <c:pt idx="6548">
                  <c:v>#N/A</c:v>
                </c:pt>
                <c:pt idx="6549">
                  <c:v>#N/A</c:v>
                </c:pt>
                <c:pt idx="6550">
                  <c:v>#N/A</c:v>
                </c:pt>
                <c:pt idx="6551">
                  <c:v>#N/A</c:v>
                </c:pt>
                <c:pt idx="6552">
                  <c:v>#N/A</c:v>
                </c:pt>
                <c:pt idx="6553">
                  <c:v>#N/A</c:v>
                </c:pt>
                <c:pt idx="6554">
                  <c:v>#N/A</c:v>
                </c:pt>
                <c:pt idx="6555">
                  <c:v>#N/A</c:v>
                </c:pt>
                <c:pt idx="6556">
                  <c:v>#N/A</c:v>
                </c:pt>
                <c:pt idx="6557">
                  <c:v>#N/A</c:v>
                </c:pt>
                <c:pt idx="6558">
                  <c:v>#N/A</c:v>
                </c:pt>
                <c:pt idx="6559">
                  <c:v>#N/A</c:v>
                </c:pt>
                <c:pt idx="6560">
                  <c:v>#N/A</c:v>
                </c:pt>
                <c:pt idx="6561">
                  <c:v>#N/A</c:v>
                </c:pt>
                <c:pt idx="6562">
                  <c:v>#N/A</c:v>
                </c:pt>
                <c:pt idx="6563">
                  <c:v>#N/A</c:v>
                </c:pt>
                <c:pt idx="6564">
                  <c:v>#N/A</c:v>
                </c:pt>
                <c:pt idx="6565">
                  <c:v>#N/A</c:v>
                </c:pt>
                <c:pt idx="6566">
                  <c:v>#N/A</c:v>
                </c:pt>
                <c:pt idx="6567">
                  <c:v>#N/A</c:v>
                </c:pt>
                <c:pt idx="6568">
                  <c:v>#N/A</c:v>
                </c:pt>
                <c:pt idx="6569">
                  <c:v>#N/A</c:v>
                </c:pt>
                <c:pt idx="6570">
                  <c:v>#N/A</c:v>
                </c:pt>
                <c:pt idx="6571">
                  <c:v>#N/A</c:v>
                </c:pt>
                <c:pt idx="6572">
                  <c:v>#N/A</c:v>
                </c:pt>
                <c:pt idx="6573">
                  <c:v>#N/A</c:v>
                </c:pt>
                <c:pt idx="6574">
                  <c:v>#N/A</c:v>
                </c:pt>
                <c:pt idx="6575">
                  <c:v>#N/A</c:v>
                </c:pt>
                <c:pt idx="6576">
                  <c:v>#N/A</c:v>
                </c:pt>
                <c:pt idx="6577">
                  <c:v>#N/A</c:v>
                </c:pt>
                <c:pt idx="6578">
                  <c:v>#N/A</c:v>
                </c:pt>
                <c:pt idx="6579">
                  <c:v>#N/A</c:v>
                </c:pt>
                <c:pt idx="6580">
                  <c:v>#N/A</c:v>
                </c:pt>
                <c:pt idx="6581">
                  <c:v>#N/A</c:v>
                </c:pt>
                <c:pt idx="6582">
                  <c:v>#N/A</c:v>
                </c:pt>
                <c:pt idx="6583">
                  <c:v>#N/A</c:v>
                </c:pt>
                <c:pt idx="6584">
                  <c:v>#N/A</c:v>
                </c:pt>
                <c:pt idx="6585">
                  <c:v>#N/A</c:v>
                </c:pt>
                <c:pt idx="6586">
                  <c:v>#N/A</c:v>
                </c:pt>
                <c:pt idx="6587">
                  <c:v>#N/A</c:v>
                </c:pt>
                <c:pt idx="6588">
                  <c:v>#N/A</c:v>
                </c:pt>
                <c:pt idx="6589">
                  <c:v>#N/A</c:v>
                </c:pt>
                <c:pt idx="6590">
                  <c:v>#N/A</c:v>
                </c:pt>
                <c:pt idx="6591">
                  <c:v>#N/A</c:v>
                </c:pt>
                <c:pt idx="6592">
                  <c:v>#N/A</c:v>
                </c:pt>
                <c:pt idx="6593">
                  <c:v>#N/A</c:v>
                </c:pt>
                <c:pt idx="6594">
                  <c:v>#N/A</c:v>
                </c:pt>
                <c:pt idx="6595">
                  <c:v>#N/A</c:v>
                </c:pt>
                <c:pt idx="6596">
                  <c:v>#N/A</c:v>
                </c:pt>
                <c:pt idx="6597">
                  <c:v>#N/A</c:v>
                </c:pt>
                <c:pt idx="6598">
                  <c:v>#N/A</c:v>
                </c:pt>
                <c:pt idx="6599">
                  <c:v>#N/A</c:v>
                </c:pt>
                <c:pt idx="6600">
                  <c:v>#N/A</c:v>
                </c:pt>
                <c:pt idx="6601">
                  <c:v>#N/A</c:v>
                </c:pt>
                <c:pt idx="6602">
                  <c:v>#N/A</c:v>
                </c:pt>
                <c:pt idx="6603">
                  <c:v>#N/A</c:v>
                </c:pt>
                <c:pt idx="6604">
                  <c:v>#N/A</c:v>
                </c:pt>
                <c:pt idx="6605">
                  <c:v>#N/A</c:v>
                </c:pt>
                <c:pt idx="6606">
                  <c:v>#N/A</c:v>
                </c:pt>
                <c:pt idx="6607">
                  <c:v>#N/A</c:v>
                </c:pt>
                <c:pt idx="6608">
                  <c:v>#N/A</c:v>
                </c:pt>
                <c:pt idx="6609">
                  <c:v>#N/A</c:v>
                </c:pt>
                <c:pt idx="6610">
                  <c:v>#N/A</c:v>
                </c:pt>
                <c:pt idx="6611">
                  <c:v>#N/A</c:v>
                </c:pt>
                <c:pt idx="6612">
                  <c:v>#N/A</c:v>
                </c:pt>
                <c:pt idx="6613">
                  <c:v>#N/A</c:v>
                </c:pt>
                <c:pt idx="6614">
                  <c:v>#N/A</c:v>
                </c:pt>
                <c:pt idx="6615">
                  <c:v>#N/A</c:v>
                </c:pt>
                <c:pt idx="6616">
                  <c:v>#N/A</c:v>
                </c:pt>
                <c:pt idx="6617">
                  <c:v>#N/A</c:v>
                </c:pt>
                <c:pt idx="6618">
                  <c:v>#N/A</c:v>
                </c:pt>
                <c:pt idx="6619">
                  <c:v>#N/A</c:v>
                </c:pt>
                <c:pt idx="6620">
                  <c:v>#N/A</c:v>
                </c:pt>
                <c:pt idx="6621">
                  <c:v>#N/A</c:v>
                </c:pt>
                <c:pt idx="6622">
                  <c:v>#N/A</c:v>
                </c:pt>
                <c:pt idx="6623">
                  <c:v>#N/A</c:v>
                </c:pt>
                <c:pt idx="6624">
                  <c:v>#N/A</c:v>
                </c:pt>
                <c:pt idx="6625">
                  <c:v>#N/A</c:v>
                </c:pt>
                <c:pt idx="6626">
                  <c:v>#N/A</c:v>
                </c:pt>
                <c:pt idx="6627">
                  <c:v>#N/A</c:v>
                </c:pt>
                <c:pt idx="6628">
                  <c:v>#N/A</c:v>
                </c:pt>
                <c:pt idx="6629">
                  <c:v>#N/A</c:v>
                </c:pt>
                <c:pt idx="6630">
                  <c:v>#N/A</c:v>
                </c:pt>
                <c:pt idx="6631">
                  <c:v>#N/A</c:v>
                </c:pt>
                <c:pt idx="6632">
                  <c:v>#N/A</c:v>
                </c:pt>
                <c:pt idx="6633">
                  <c:v>#N/A</c:v>
                </c:pt>
                <c:pt idx="6634">
                  <c:v>#N/A</c:v>
                </c:pt>
                <c:pt idx="6635">
                  <c:v>#N/A</c:v>
                </c:pt>
                <c:pt idx="6636">
                  <c:v>#N/A</c:v>
                </c:pt>
                <c:pt idx="6637">
                  <c:v>#N/A</c:v>
                </c:pt>
                <c:pt idx="6638">
                  <c:v>#N/A</c:v>
                </c:pt>
                <c:pt idx="6639">
                  <c:v>#N/A</c:v>
                </c:pt>
                <c:pt idx="6640">
                  <c:v>#N/A</c:v>
                </c:pt>
                <c:pt idx="6641">
                  <c:v>#N/A</c:v>
                </c:pt>
                <c:pt idx="6642">
                  <c:v>#N/A</c:v>
                </c:pt>
                <c:pt idx="6643">
                  <c:v>#N/A</c:v>
                </c:pt>
                <c:pt idx="6644">
                  <c:v>#N/A</c:v>
                </c:pt>
                <c:pt idx="6645">
                  <c:v>#N/A</c:v>
                </c:pt>
                <c:pt idx="6646">
                  <c:v>#N/A</c:v>
                </c:pt>
                <c:pt idx="6647">
                  <c:v>#N/A</c:v>
                </c:pt>
                <c:pt idx="6648">
                  <c:v>#N/A</c:v>
                </c:pt>
                <c:pt idx="6649">
                  <c:v>#N/A</c:v>
                </c:pt>
                <c:pt idx="6650">
                  <c:v>#N/A</c:v>
                </c:pt>
                <c:pt idx="6651">
                  <c:v>#N/A</c:v>
                </c:pt>
                <c:pt idx="6652">
                  <c:v>#N/A</c:v>
                </c:pt>
                <c:pt idx="6653">
                  <c:v>#N/A</c:v>
                </c:pt>
                <c:pt idx="6654">
                  <c:v>#N/A</c:v>
                </c:pt>
                <c:pt idx="6655">
                  <c:v>#N/A</c:v>
                </c:pt>
                <c:pt idx="6656">
                  <c:v>#N/A</c:v>
                </c:pt>
                <c:pt idx="6657">
                  <c:v>#N/A</c:v>
                </c:pt>
                <c:pt idx="6658">
                  <c:v>#N/A</c:v>
                </c:pt>
                <c:pt idx="6659">
                  <c:v>#N/A</c:v>
                </c:pt>
                <c:pt idx="6660">
                  <c:v>#N/A</c:v>
                </c:pt>
                <c:pt idx="6661">
                  <c:v>#N/A</c:v>
                </c:pt>
                <c:pt idx="6662">
                  <c:v>#N/A</c:v>
                </c:pt>
                <c:pt idx="6663">
                  <c:v>#N/A</c:v>
                </c:pt>
                <c:pt idx="6664">
                  <c:v>#N/A</c:v>
                </c:pt>
                <c:pt idx="6665">
                  <c:v>#N/A</c:v>
                </c:pt>
                <c:pt idx="6666">
                  <c:v>#N/A</c:v>
                </c:pt>
                <c:pt idx="6667">
                  <c:v>#N/A</c:v>
                </c:pt>
                <c:pt idx="6668">
                  <c:v>#N/A</c:v>
                </c:pt>
                <c:pt idx="6669">
                  <c:v>#N/A</c:v>
                </c:pt>
                <c:pt idx="6670">
                  <c:v>#N/A</c:v>
                </c:pt>
                <c:pt idx="6671">
                  <c:v>#N/A</c:v>
                </c:pt>
                <c:pt idx="6672">
                  <c:v>#N/A</c:v>
                </c:pt>
                <c:pt idx="6673">
                  <c:v>#N/A</c:v>
                </c:pt>
                <c:pt idx="6674">
                  <c:v>#N/A</c:v>
                </c:pt>
                <c:pt idx="6675">
                  <c:v>#N/A</c:v>
                </c:pt>
                <c:pt idx="6676">
                  <c:v>#N/A</c:v>
                </c:pt>
                <c:pt idx="6677">
                  <c:v>#N/A</c:v>
                </c:pt>
                <c:pt idx="6678">
                  <c:v>#N/A</c:v>
                </c:pt>
                <c:pt idx="6679">
                  <c:v>#N/A</c:v>
                </c:pt>
                <c:pt idx="6680">
                  <c:v>#N/A</c:v>
                </c:pt>
                <c:pt idx="6681">
                  <c:v>#N/A</c:v>
                </c:pt>
                <c:pt idx="6682">
                  <c:v>#N/A</c:v>
                </c:pt>
                <c:pt idx="6683">
                  <c:v>#N/A</c:v>
                </c:pt>
                <c:pt idx="6684">
                  <c:v>#N/A</c:v>
                </c:pt>
                <c:pt idx="6685">
                  <c:v>#N/A</c:v>
                </c:pt>
                <c:pt idx="6686">
                  <c:v>#N/A</c:v>
                </c:pt>
                <c:pt idx="6687">
                  <c:v>#N/A</c:v>
                </c:pt>
                <c:pt idx="6688">
                  <c:v>#N/A</c:v>
                </c:pt>
                <c:pt idx="6689">
                  <c:v>#N/A</c:v>
                </c:pt>
                <c:pt idx="6690">
                  <c:v>#N/A</c:v>
                </c:pt>
                <c:pt idx="6691">
                  <c:v>#N/A</c:v>
                </c:pt>
                <c:pt idx="6692">
                  <c:v>#N/A</c:v>
                </c:pt>
                <c:pt idx="6693">
                  <c:v>#N/A</c:v>
                </c:pt>
                <c:pt idx="6694">
                  <c:v>#N/A</c:v>
                </c:pt>
                <c:pt idx="6695">
                  <c:v>#N/A</c:v>
                </c:pt>
                <c:pt idx="6696">
                  <c:v>#N/A</c:v>
                </c:pt>
                <c:pt idx="6697">
                  <c:v>#N/A</c:v>
                </c:pt>
                <c:pt idx="6698">
                  <c:v>#N/A</c:v>
                </c:pt>
                <c:pt idx="6699">
                  <c:v>#N/A</c:v>
                </c:pt>
                <c:pt idx="6700">
                  <c:v>#N/A</c:v>
                </c:pt>
                <c:pt idx="6701">
                  <c:v>#N/A</c:v>
                </c:pt>
                <c:pt idx="6702">
                  <c:v>#N/A</c:v>
                </c:pt>
                <c:pt idx="6703">
                  <c:v>#N/A</c:v>
                </c:pt>
                <c:pt idx="6704">
                  <c:v>#N/A</c:v>
                </c:pt>
                <c:pt idx="6705">
                  <c:v>#N/A</c:v>
                </c:pt>
                <c:pt idx="6706">
                  <c:v>#N/A</c:v>
                </c:pt>
                <c:pt idx="6707">
                  <c:v>#N/A</c:v>
                </c:pt>
                <c:pt idx="6708">
                  <c:v>#N/A</c:v>
                </c:pt>
                <c:pt idx="6709">
                  <c:v>#N/A</c:v>
                </c:pt>
                <c:pt idx="6710">
                  <c:v>#N/A</c:v>
                </c:pt>
                <c:pt idx="6711">
                  <c:v>#N/A</c:v>
                </c:pt>
                <c:pt idx="6712">
                  <c:v>#N/A</c:v>
                </c:pt>
                <c:pt idx="6713">
                  <c:v>#N/A</c:v>
                </c:pt>
                <c:pt idx="6714">
                  <c:v>#N/A</c:v>
                </c:pt>
                <c:pt idx="6715">
                  <c:v>#N/A</c:v>
                </c:pt>
                <c:pt idx="6716">
                  <c:v>#N/A</c:v>
                </c:pt>
                <c:pt idx="6717">
                  <c:v>#N/A</c:v>
                </c:pt>
                <c:pt idx="6718">
                  <c:v>#N/A</c:v>
                </c:pt>
                <c:pt idx="6719">
                  <c:v>#N/A</c:v>
                </c:pt>
                <c:pt idx="6720">
                  <c:v>#N/A</c:v>
                </c:pt>
                <c:pt idx="6721">
                  <c:v>#N/A</c:v>
                </c:pt>
                <c:pt idx="6722">
                  <c:v>#N/A</c:v>
                </c:pt>
                <c:pt idx="6723">
                  <c:v>#N/A</c:v>
                </c:pt>
                <c:pt idx="6724">
                  <c:v>#N/A</c:v>
                </c:pt>
                <c:pt idx="6725">
                  <c:v>#N/A</c:v>
                </c:pt>
                <c:pt idx="6726">
                  <c:v>#N/A</c:v>
                </c:pt>
                <c:pt idx="6727">
                  <c:v>#N/A</c:v>
                </c:pt>
                <c:pt idx="6728">
                  <c:v>#N/A</c:v>
                </c:pt>
                <c:pt idx="6729">
                  <c:v>#N/A</c:v>
                </c:pt>
                <c:pt idx="6730">
                  <c:v>#N/A</c:v>
                </c:pt>
                <c:pt idx="6731">
                  <c:v>#N/A</c:v>
                </c:pt>
                <c:pt idx="6732">
                  <c:v>#N/A</c:v>
                </c:pt>
                <c:pt idx="6733">
                  <c:v>#N/A</c:v>
                </c:pt>
                <c:pt idx="6734">
                  <c:v>#N/A</c:v>
                </c:pt>
                <c:pt idx="6735">
                  <c:v>#N/A</c:v>
                </c:pt>
                <c:pt idx="6736">
                  <c:v>#N/A</c:v>
                </c:pt>
                <c:pt idx="6737">
                  <c:v>#N/A</c:v>
                </c:pt>
                <c:pt idx="6738">
                  <c:v>#N/A</c:v>
                </c:pt>
                <c:pt idx="6739">
                  <c:v>#N/A</c:v>
                </c:pt>
                <c:pt idx="6740">
                  <c:v>#N/A</c:v>
                </c:pt>
                <c:pt idx="6741">
                  <c:v>#N/A</c:v>
                </c:pt>
                <c:pt idx="6742">
                  <c:v>#N/A</c:v>
                </c:pt>
                <c:pt idx="6743">
                  <c:v>#N/A</c:v>
                </c:pt>
                <c:pt idx="6744">
                  <c:v>#N/A</c:v>
                </c:pt>
                <c:pt idx="6745">
                  <c:v>#N/A</c:v>
                </c:pt>
                <c:pt idx="6746">
                  <c:v>#N/A</c:v>
                </c:pt>
                <c:pt idx="6747">
                  <c:v>#N/A</c:v>
                </c:pt>
                <c:pt idx="6748">
                  <c:v>#N/A</c:v>
                </c:pt>
                <c:pt idx="6749">
                  <c:v>#N/A</c:v>
                </c:pt>
                <c:pt idx="6750">
                  <c:v>#N/A</c:v>
                </c:pt>
                <c:pt idx="6751">
                  <c:v>#N/A</c:v>
                </c:pt>
                <c:pt idx="6752">
                  <c:v>#N/A</c:v>
                </c:pt>
                <c:pt idx="6753">
                  <c:v>#N/A</c:v>
                </c:pt>
                <c:pt idx="6754">
                  <c:v>#N/A</c:v>
                </c:pt>
                <c:pt idx="6755">
                  <c:v>#N/A</c:v>
                </c:pt>
                <c:pt idx="6756">
                  <c:v>#N/A</c:v>
                </c:pt>
                <c:pt idx="6757">
                  <c:v>#N/A</c:v>
                </c:pt>
                <c:pt idx="6758">
                  <c:v>#N/A</c:v>
                </c:pt>
                <c:pt idx="6759">
                  <c:v>#N/A</c:v>
                </c:pt>
                <c:pt idx="6760">
                  <c:v>#N/A</c:v>
                </c:pt>
                <c:pt idx="6761">
                  <c:v>#N/A</c:v>
                </c:pt>
                <c:pt idx="6762">
                  <c:v>#N/A</c:v>
                </c:pt>
                <c:pt idx="6763">
                  <c:v>#N/A</c:v>
                </c:pt>
                <c:pt idx="6764">
                  <c:v>#N/A</c:v>
                </c:pt>
                <c:pt idx="6765">
                  <c:v>#N/A</c:v>
                </c:pt>
                <c:pt idx="6766">
                  <c:v>#N/A</c:v>
                </c:pt>
                <c:pt idx="6767">
                  <c:v>#N/A</c:v>
                </c:pt>
                <c:pt idx="6768">
                  <c:v>#N/A</c:v>
                </c:pt>
                <c:pt idx="6769">
                  <c:v>#N/A</c:v>
                </c:pt>
                <c:pt idx="6770">
                  <c:v>#N/A</c:v>
                </c:pt>
                <c:pt idx="6771">
                  <c:v>#N/A</c:v>
                </c:pt>
                <c:pt idx="6772">
                  <c:v>#N/A</c:v>
                </c:pt>
                <c:pt idx="6773">
                  <c:v>#N/A</c:v>
                </c:pt>
                <c:pt idx="6774">
                  <c:v>#N/A</c:v>
                </c:pt>
                <c:pt idx="6775">
                  <c:v>#N/A</c:v>
                </c:pt>
                <c:pt idx="6776">
                  <c:v>#N/A</c:v>
                </c:pt>
                <c:pt idx="6777">
                  <c:v>#N/A</c:v>
                </c:pt>
                <c:pt idx="6778">
                  <c:v>#N/A</c:v>
                </c:pt>
                <c:pt idx="6779">
                  <c:v>#N/A</c:v>
                </c:pt>
                <c:pt idx="6780">
                  <c:v>#N/A</c:v>
                </c:pt>
                <c:pt idx="6781">
                  <c:v>#N/A</c:v>
                </c:pt>
                <c:pt idx="6782">
                  <c:v>#N/A</c:v>
                </c:pt>
                <c:pt idx="6783">
                  <c:v>#N/A</c:v>
                </c:pt>
                <c:pt idx="6784">
                  <c:v>#N/A</c:v>
                </c:pt>
                <c:pt idx="6785">
                  <c:v>#N/A</c:v>
                </c:pt>
                <c:pt idx="6786">
                  <c:v>#N/A</c:v>
                </c:pt>
                <c:pt idx="6787">
                  <c:v>#N/A</c:v>
                </c:pt>
                <c:pt idx="6788">
                  <c:v>#N/A</c:v>
                </c:pt>
                <c:pt idx="6789">
                  <c:v>#N/A</c:v>
                </c:pt>
                <c:pt idx="6790">
                  <c:v>#N/A</c:v>
                </c:pt>
                <c:pt idx="6791">
                  <c:v>#N/A</c:v>
                </c:pt>
                <c:pt idx="6792">
                  <c:v>#N/A</c:v>
                </c:pt>
                <c:pt idx="6793">
                  <c:v>#N/A</c:v>
                </c:pt>
                <c:pt idx="6794">
                  <c:v>#N/A</c:v>
                </c:pt>
                <c:pt idx="6795">
                  <c:v>#N/A</c:v>
                </c:pt>
                <c:pt idx="6796">
                  <c:v>#N/A</c:v>
                </c:pt>
                <c:pt idx="6797">
                  <c:v>#N/A</c:v>
                </c:pt>
                <c:pt idx="6798">
                  <c:v>#N/A</c:v>
                </c:pt>
                <c:pt idx="6799">
                  <c:v>#N/A</c:v>
                </c:pt>
                <c:pt idx="6800">
                  <c:v>1</c:v>
                </c:pt>
                <c:pt idx="6801">
                  <c:v>#N/A</c:v>
                </c:pt>
                <c:pt idx="6802">
                  <c:v>#N/A</c:v>
                </c:pt>
                <c:pt idx="6803">
                  <c:v>#N/A</c:v>
                </c:pt>
                <c:pt idx="6804">
                  <c:v>#N/A</c:v>
                </c:pt>
                <c:pt idx="6805">
                  <c:v>#N/A</c:v>
                </c:pt>
                <c:pt idx="6806">
                  <c:v>#N/A</c:v>
                </c:pt>
                <c:pt idx="6807">
                  <c:v>#N/A</c:v>
                </c:pt>
                <c:pt idx="6808">
                  <c:v>#N/A</c:v>
                </c:pt>
                <c:pt idx="6809">
                  <c:v>#N/A</c:v>
                </c:pt>
                <c:pt idx="6810">
                  <c:v>#N/A</c:v>
                </c:pt>
                <c:pt idx="6811">
                  <c:v>#N/A</c:v>
                </c:pt>
                <c:pt idx="6812">
                  <c:v>#N/A</c:v>
                </c:pt>
                <c:pt idx="6813">
                  <c:v>#N/A</c:v>
                </c:pt>
                <c:pt idx="6814">
                  <c:v>#N/A</c:v>
                </c:pt>
                <c:pt idx="6815">
                  <c:v>#N/A</c:v>
                </c:pt>
                <c:pt idx="6816">
                  <c:v>#N/A</c:v>
                </c:pt>
                <c:pt idx="6817">
                  <c:v>#N/A</c:v>
                </c:pt>
                <c:pt idx="6818">
                  <c:v>#N/A</c:v>
                </c:pt>
                <c:pt idx="6819">
                  <c:v>#N/A</c:v>
                </c:pt>
                <c:pt idx="6820">
                  <c:v>#N/A</c:v>
                </c:pt>
                <c:pt idx="6821">
                  <c:v>#N/A</c:v>
                </c:pt>
                <c:pt idx="6822">
                  <c:v>#N/A</c:v>
                </c:pt>
                <c:pt idx="6823">
                  <c:v>#N/A</c:v>
                </c:pt>
                <c:pt idx="6824">
                  <c:v>#N/A</c:v>
                </c:pt>
                <c:pt idx="6825">
                  <c:v>#N/A</c:v>
                </c:pt>
                <c:pt idx="6826">
                  <c:v>#N/A</c:v>
                </c:pt>
                <c:pt idx="6827">
                  <c:v>#N/A</c:v>
                </c:pt>
                <c:pt idx="6828">
                  <c:v>#N/A</c:v>
                </c:pt>
                <c:pt idx="6829">
                  <c:v>#N/A</c:v>
                </c:pt>
                <c:pt idx="6830">
                  <c:v>#N/A</c:v>
                </c:pt>
                <c:pt idx="6831">
                  <c:v>#N/A</c:v>
                </c:pt>
                <c:pt idx="6832">
                  <c:v>#N/A</c:v>
                </c:pt>
                <c:pt idx="6833">
                  <c:v>#N/A</c:v>
                </c:pt>
                <c:pt idx="6834">
                  <c:v>#N/A</c:v>
                </c:pt>
                <c:pt idx="6835">
                  <c:v>#N/A</c:v>
                </c:pt>
                <c:pt idx="6836">
                  <c:v>#N/A</c:v>
                </c:pt>
                <c:pt idx="6837">
                  <c:v>#N/A</c:v>
                </c:pt>
                <c:pt idx="6838">
                  <c:v>#N/A</c:v>
                </c:pt>
                <c:pt idx="6839">
                  <c:v>#N/A</c:v>
                </c:pt>
                <c:pt idx="6840">
                  <c:v>#N/A</c:v>
                </c:pt>
                <c:pt idx="6841">
                  <c:v>#N/A</c:v>
                </c:pt>
                <c:pt idx="6842">
                  <c:v>#N/A</c:v>
                </c:pt>
                <c:pt idx="6843">
                  <c:v>#N/A</c:v>
                </c:pt>
                <c:pt idx="6844">
                  <c:v>#N/A</c:v>
                </c:pt>
                <c:pt idx="6845">
                  <c:v>#N/A</c:v>
                </c:pt>
                <c:pt idx="6846">
                  <c:v>#N/A</c:v>
                </c:pt>
                <c:pt idx="6847">
                  <c:v>#N/A</c:v>
                </c:pt>
                <c:pt idx="6848">
                  <c:v>#N/A</c:v>
                </c:pt>
                <c:pt idx="6849">
                  <c:v>#N/A</c:v>
                </c:pt>
                <c:pt idx="6850">
                  <c:v>#N/A</c:v>
                </c:pt>
                <c:pt idx="6851">
                  <c:v>#N/A</c:v>
                </c:pt>
                <c:pt idx="6852">
                  <c:v>#N/A</c:v>
                </c:pt>
                <c:pt idx="6853">
                  <c:v>#N/A</c:v>
                </c:pt>
                <c:pt idx="6854">
                  <c:v>#N/A</c:v>
                </c:pt>
                <c:pt idx="6855">
                  <c:v>#N/A</c:v>
                </c:pt>
                <c:pt idx="6856">
                  <c:v>#N/A</c:v>
                </c:pt>
                <c:pt idx="6857">
                  <c:v>#N/A</c:v>
                </c:pt>
                <c:pt idx="6858">
                  <c:v>#N/A</c:v>
                </c:pt>
                <c:pt idx="6859">
                  <c:v>#N/A</c:v>
                </c:pt>
                <c:pt idx="6860">
                  <c:v>#N/A</c:v>
                </c:pt>
                <c:pt idx="6861">
                  <c:v>#N/A</c:v>
                </c:pt>
                <c:pt idx="6862">
                  <c:v>#N/A</c:v>
                </c:pt>
                <c:pt idx="6863">
                  <c:v>#N/A</c:v>
                </c:pt>
                <c:pt idx="6864">
                  <c:v>#N/A</c:v>
                </c:pt>
                <c:pt idx="6865">
                  <c:v>#N/A</c:v>
                </c:pt>
                <c:pt idx="6866">
                  <c:v>#N/A</c:v>
                </c:pt>
                <c:pt idx="6867">
                  <c:v>#N/A</c:v>
                </c:pt>
                <c:pt idx="6868">
                  <c:v>#N/A</c:v>
                </c:pt>
                <c:pt idx="6869">
                  <c:v>#N/A</c:v>
                </c:pt>
                <c:pt idx="6870">
                  <c:v>#N/A</c:v>
                </c:pt>
                <c:pt idx="6871">
                  <c:v>#N/A</c:v>
                </c:pt>
                <c:pt idx="6872">
                  <c:v>#N/A</c:v>
                </c:pt>
                <c:pt idx="6873">
                  <c:v>#N/A</c:v>
                </c:pt>
                <c:pt idx="6874">
                  <c:v>#N/A</c:v>
                </c:pt>
                <c:pt idx="6875">
                  <c:v>#N/A</c:v>
                </c:pt>
                <c:pt idx="6876">
                  <c:v>#N/A</c:v>
                </c:pt>
                <c:pt idx="6877">
                  <c:v>#N/A</c:v>
                </c:pt>
                <c:pt idx="6878">
                  <c:v>#N/A</c:v>
                </c:pt>
                <c:pt idx="6879">
                  <c:v>#N/A</c:v>
                </c:pt>
                <c:pt idx="6880">
                  <c:v>#N/A</c:v>
                </c:pt>
                <c:pt idx="6881">
                  <c:v>#N/A</c:v>
                </c:pt>
                <c:pt idx="6882">
                  <c:v>#N/A</c:v>
                </c:pt>
                <c:pt idx="6883">
                  <c:v>#N/A</c:v>
                </c:pt>
                <c:pt idx="6884">
                  <c:v>#N/A</c:v>
                </c:pt>
                <c:pt idx="6885">
                  <c:v>#N/A</c:v>
                </c:pt>
                <c:pt idx="6886">
                  <c:v>#N/A</c:v>
                </c:pt>
                <c:pt idx="6887">
                  <c:v>#N/A</c:v>
                </c:pt>
                <c:pt idx="6888">
                  <c:v>#N/A</c:v>
                </c:pt>
                <c:pt idx="6889">
                  <c:v>#N/A</c:v>
                </c:pt>
                <c:pt idx="6890">
                  <c:v>#N/A</c:v>
                </c:pt>
                <c:pt idx="6891">
                  <c:v>#N/A</c:v>
                </c:pt>
                <c:pt idx="6892">
                  <c:v>#N/A</c:v>
                </c:pt>
                <c:pt idx="6893">
                  <c:v>#N/A</c:v>
                </c:pt>
                <c:pt idx="6894">
                  <c:v>#N/A</c:v>
                </c:pt>
                <c:pt idx="6895">
                  <c:v>#N/A</c:v>
                </c:pt>
                <c:pt idx="6896">
                  <c:v>#N/A</c:v>
                </c:pt>
                <c:pt idx="6897">
                  <c:v>#N/A</c:v>
                </c:pt>
                <c:pt idx="6898">
                  <c:v>#N/A</c:v>
                </c:pt>
                <c:pt idx="6899">
                  <c:v>#N/A</c:v>
                </c:pt>
                <c:pt idx="6900">
                  <c:v>#N/A</c:v>
                </c:pt>
                <c:pt idx="6901">
                  <c:v>#N/A</c:v>
                </c:pt>
                <c:pt idx="6902">
                  <c:v>#N/A</c:v>
                </c:pt>
                <c:pt idx="6903">
                  <c:v>#N/A</c:v>
                </c:pt>
                <c:pt idx="6904">
                  <c:v>#N/A</c:v>
                </c:pt>
                <c:pt idx="6905">
                  <c:v>#N/A</c:v>
                </c:pt>
                <c:pt idx="6906">
                  <c:v>#N/A</c:v>
                </c:pt>
                <c:pt idx="6907">
                  <c:v>#N/A</c:v>
                </c:pt>
                <c:pt idx="6908">
                  <c:v>#N/A</c:v>
                </c:pt>
                <c:pt idx="6909">
                  <c:v>#N/A</c:v>
                </c:pt>
                <c:pt idx="6910">
                  <c:v>#N/A</c:v>
                </c:pt>
                <c:pt idx="6911">
                  <c:v>#N/A</c:v>
                </c:pt>
                <c:pt idx="6912">
                  <c:v>#N/A</c:v>
                </c:pt>
                <c:pt idx="6913">
                  <c:v>#N/A</c:v>
                </c:pt>
                <c:pt idx="6914">
                  <c:v>#N/A</c:v>
                </c:pt>
                <c:pt idx="6915">
                  <c:v>#N/A</c:v>
                </c:pt>
                <c:pt idx="6916">
                  <c:v>#N/A</c:v>
                </c:pt>
                <c:pt idx="6917">
                  <c:v>#N/A</c:v>
                </c:pt>
                <c:pt idx="6918">
                  <c:v>#N/A</c:v>
                </c:pt>
                <c:pt idx="6919">
                  <c:v>#N/A</c:v>
                </c:pt>
                <c:pt idx="6920">
                  <c:v>#N/A</c:v>
                </c:pt>
                <c:pt idx="6921">
                  <c:v>#N/A</c:v>
                </c:pt>
                <c:pt idx="6922">
                  <c:v>#N/A</c:v>
                </c:pt>
                <c:pt idx="6923">
                  <c:v>#N/A</c:v>
                </c:pt>
                <c:pt idx="6924">
                  <c:v>#N/A</c:v>
                </c:pt>
                <c:pt idx="6925">
                  <c:v>#N/A</c:v>
                </c:pt>
                <c:pt idx="6926">
                  <c:v>#N/A</c:v>
                </c:pt>
                <c:pt idx="6927">
                  <c:v>#N/A</c:v>
                </c:pt>
                <c:pt idx="6928">
                  <c:v>#N/A</c:v>
                </c:pt>
                <c:pt idx="6929">
                  <c:v>#N/A</c:v>
                </c:pt>
                <c:pt idx="6930">
                  <c:v>#N/A</c:v>
                </c:pt>
                <c:pt idx="6931">
                  <c:v>#N/A</c:v>
                </c:pt>
                <c:pt idx="6932">
                  <c:v>#N/A</c:v>
                </c:pt>
                <c:pt idx="6933">
                  <c:v>#N/A</c:v>
                </c:pt>
                <c:pt idx="6934">
                  <c:v>#N/A</c:v>
                </c:pt>
                <c:pt idx="6935">
                  <c:v>#N/A</c:v>
                </c:pt>
                <c:pt idx="6936">
                  <c:v>#N/A</c:v>
                </c:pt>
                <c:pt idx="6937">
                  <c:v>#N/A</c:v>
                </c:pt>
                <c:pt idx="6938">
                  <c:v>#N/A</c:v>
                </c:pt>
                <c:pt idx="6939">
                  <c:v>#N/A</c:v>
                </c:pt>
                <c:pt idx="6940">
                  <c:v>#N/A</c:v>
                </c:pt>
                <c:pt idx="6941">
                  <c:v>#N/A</c:v>
                </c:pt>
                <c:pt idx="6942">
                  <c:v>#N/A</c:v>
                </c:pt>
                <c:pt idx="6943">
                  <c:v>#N/A</c:v>
                </c:pt>
                <c:pt idx="6944">
                  <c:v>#N/A</c:v>
                </c:pt>
                <c:pt idx="6945">
                  <c:v>#N/A</c:v>
                </c:pt>
                <c:pt idx="6946">
                  <c:v>#N/A</c:v>
                </c:pt>
                <c:pt idx="6947">
                  <c:v>#N/A</c:v>
                </c:pt>
                <c:pt idx="6948">
                  <c:v>#N/A</c:v>
                </c:pt>
                <c:pt idx="6949">
                  <c:v>#N/A</c:v>
                </c:pt>
                <c:pt idx="6950">
                  <c:v>#N/A</c:v>
                </c:pt>
                <c:pt idx="6951">
                  <c:v>#N/A</c:v>
                </c:pt>
                <c:pt idx="6952">
                  <c:v>#N/A</c:v>
                </c:pt>
                <c:pt idx="6953">
                  <c:v>#N/A</c:v>
                </c:pt>
                <c:pt idx="6954">
                  <c:v>#N/A</c:v>
                </c:pt>
                <c:pt idx="6955">
                  <c:v>#N/A</c:v>
                </c:pt>
                <c:pt idx="6956">
                  <c:v>#N/A</c:v>
                </c:pt>
                <c:pt idx="6957">
                  <c:v>#N/A</c:v>
                </c:pt>
                <c:pt idx="6958">
                  <c:v>#N/A</c:v>
                </c:pt>
                <c:pt idx="6959">
                  <c:v>#N/A</c:v>
                </c:pt>
                <c:pt idx="6960">
                  <c:v>#N/A</c:v>
                </c:pt>
                <c:pt idx="6961">
                  <c:v>#N/A</c:v>
                </c:pt>
                <c:pt idx="6962">
                  <c:v>#N/A</c:v>
                </c:pt>
                <c:pt idx="6963">
                  <c:v>#N/A</c:v>
                </c:pt>
                <c:pt idx="6964">
                  <c:v>#N/A</c:v>
                </c:pt>
                <c:pt idx="6965">
                  <c:v>#N/A</c:v>
                </c:pt>
                <c:pt idx="6966">
                  <c:v>#N/A</c:v>
                </c:pt>
                <c:pt idx="6967">
                  <c:v>#N/A</c:v>
                </c:pt>
                <c:pt idx="6968">
                  <c:v>#N/A</c:v>
                </c:pt>
                <c:pt idx="6969">
                  <c:v>#N/A</c:v>
                </c:pt>
                <c:pt idx="6970">
                  <c:v>#N/A</c:v>
                </c:pt>
                <c:pt idx="6971">
                  <c:v>#N/A</c:v>
                </c:pt>
                <c:pt idx="6972">
                  <c:v>#N/A</c:v>
                </c:pt>
                <c:pt idx="6973">
                  <c:v>#N/A</c:v>
                </c:pt>
                <c:pt idx="6974">
                  <c:v>#N/A</c:v>
                </c:pt>
                <c:pt idx="6975">
                  <c:v>#N/A</c:v>
                </c:pt>
                <c:pt idx="6976">
                  <c:v>#N/A</c:v>
                </c:pt>
                <c:pt idx="6977">
                  <c:v>#N/A</c:v>
                </c:pt>
                <c:pt idx="6978">
                  <c:v>#N/A</c:v>
                </c:pt>
                <c:pt idx="6979">
                  <c:v>#N/A</c:v>
                </c:pt>
                <c:pt idx="6980">
                  <c:v>#N/A</c:v>
                </c:pt>
                <c:pt idx="6981">
                  <c:v>#N/A</c:v>
                </c:pt>
                <c:pt idx="6982">
                  <c:v>#N/A</c:v>
                </c:pt>
                <c:pt idx="6983">
                  <c:v>#N/A</c:v>
                </c:pt>
                <c:pt idx="6984">
                  <c:v>#N/A</c:v>
                </c:pt>
                <c:pt idx="6985">
                  <c:v>#N/A</c:v>
                </c:pt>
                <c:pt idx="6986">
                  <c:v>#N/A</c:v>
                </c:pt>
                <c:pt idx="6987">
                  <c:v>#N/A</c:v>
                </c:pt>
                <c:pt idx="6988">
                  <c:v>#N/A</c:v>
                </c:pt>
                <c:pt idx="6989">
                  <c:v>#N/A</c:v>
                </c:pt>
                <c:pt idx="6990">
                  <c:v>#N/A</c:v>
                </c:pt>
                <c:pt idx="6991">
                  <c:v>#N/A</c:v>
                </c:pt>
                <c:pt idx="6992">
                  <c:v>#N/A</c:v>
                </c:pt>
                <c:pt idx="6993">
                  <c:v>#N/A</c:v>
                </c:pt>
                <c:pt idx="6994">
                  <c:v>#N/A</c:v>
                </c:pt>
                <c:pt idx="6995">
                  <c:v>#N/A</c:v>
                </c:pt>
                <c:pt idx="6996">
                  <c:v>#N/A</c:v>
                </c:pt>
                <c:pt idx="6997">
                  <c:v>#N/A</c:v>
                </c:pt>
                <c:pt idx="6998">
                  <c:v>#N/A</c:v>
                </c:pt>
                <c:pt idx="6999">
                  <c:v>#N/A</c:v>
                </c:pt>
                <c:pt idx="7000">
                  <c:v>#N/A</c:v>
                </c:pt>
                <c:pt idx="7001">
                  <c:v>#N/A</c:v>
                </c:pt>
                <c:pt idx="7002">
                  <c:v>#N/A</c:v>
                </c:pt>
                <c:pt idx="7003">
                  <c:v>#N/A</c:v>
                </c:pt>
                <c:pt idx="7004">
                  <c:v>#N/A</c:v>
                </c:pt>
                <c:pt idx="7005">
                  <c:v>#N/A</c:v>
                </c:pt>
                <c:pt idx="7006">
                  <c:v>#N/A</c:v>
                </c:pt>
                <c:pt idx="7007">
                  <c:v>#N/A</c:v>
                </c:pt>
                <c:pt idx="7008">
                  <c:v>#N/A</c:v>
                </c:pt>
                <c:pt idx="7009">
                  <c:v>#N/A</c:v>
                </c:pt>
                <c:pt idx="7010">
                  <c:v>#N/A</c:v>
                </c:pt>
                <c:pt idx="7011">
                  <c:v>#N/A</c:v>
                </c:pt>
                <c:pt idx="7012">
                  <c:v>#N/A</c:v>
                </c:pt>
                <c:pt idx="7013">
                  <c:v>#N/A</c:v>
                </c:pt>
                <c:pt idx="7014">
                  <c:v>#N/A</c:v>
                </c:pt>
                <c:pt idx="7015">
                  <c:v>#N/A</c:v>
                </c:pt>
                <c:pt idx="7016">
                  <c:v>#N/A</c:v>
                </c:pt>
                <c:pt idx="7017">
                  <c:v>#N/A</c:v>
                </c:pt>
                <c:pt idx="7018">
                  <c:v>#N/A</c:v>
                </c:pt>
                <c:pt idx="7019">
                  <c:v>#N/A</c:v>
                </c:pt>
                <c:pt idx="7020">
                  <c:v>#N/A</c:v>
                </c:pt>
                <c:pt idx="7021">
                  <c:v>#N/A</c:v>
                </c:pt>
                <c:pt idx="7022">
                  <c:v>#N/A</c:v>
                </c:pt>
                <c:pt idx="7023">
                  <c:v>#N/A</c:v>
                </c:pt>
                <c:pt idx="7024">
                  <c:v>#N/A</c:v>
                </c:pt>
                <c:pt idx="7025">
                  <c:v>#N/A</c:v>
                </c:pt>
                <c:pt idx="7026">
                  <c:v>#N/A</c:v>
                </c:pt>
                <c:pt idx="7027">
                  <c:v>#N/A</c:v>
                </c:pt>
                <c:pt idx="7028">
                  <c:v>#N/A</c:v>
                </c:pt>
                <c:pt idx="7029">
                  <c:v>#N/A</c:v>
                </c:pt>
                <c:pt idx="7030">
                  <c:v>#N/A</c:v>
                </c:pt>
                <c:pt idx="7031">
                  <c:v>#N/A</c:v>
                </c:pt>
                <c:pt idx="7032">
                  <c:v>#N/A</c:v>
                </c:pt>
                <c:pt idx="7033">
                  <c:v>#N/A</c:v>
                </c:pt>
                <c:pt idx="7034">
                  <c:v>#N/A</c:v>
                </c:pt>
                <c:pt idx="7035">
                  <c:v>#N/A</c:v>
                </c:pt>
                <c:pt idx="7036">
                  <c:v>#N/A</c:v>
                </c:pt>
                <c:pt idx="7037">
                  <c:v>#N/A</c:v>
                </c:pt>
                <c:pt idx="7038">
                  <c:v>#N/A</c:v>
                </c:pt>
                <c:pt idx="7039">
                  <c:v>#N/A</c:v>
                </c:pt>
                <c:pt idx="7040">
                  <c:v>#N/A</c:v>
                </c:pt>
                <c:pt idx="7041">
                  <c:v>#N/A</c:v>
                </c:pt>
                <c:pt idx="7042">
                  <c:v>#N/A</c:v>
                </c:pt>
                <c:pt idx="7043">
                  <c:v>#N/A</c:v>
                </c:pt>
                <c:pt idx="7044">
                  <c:v>#N/A</c:v>
                </c:pt>
                <c:pt idx="7045">
                  <c:v>#N/A</c:v>
                </c:pt>
                <c:pt idx="7046">
                  <c:v>#N/A</c:v>
                </c:pt>
                <c:pt idx="7047">
                  <c:v>#N/A</c:v>
                </c:pt>
                <c:pt idx="7048">
                  <c:v>#N/A</c:v>
                </c:pt>
                <c:pt idx="7049">
                  <c:v>#N/A</c:v>
                </c:pt>
                <c:pt idx="7050">
                  <c:v>#N/A</c:v>
                </c:pt>
                <c:pt idx="7051">
                  <c:v>#N/A</c:v>
                </c:pt>
                <c:pt idx="7052">
                  <c:v>#N/A</c:v>
                </c:pt>
                <c:pt idx="7053">
                  <c:v>#N/A</c:v>
                </c:pt>
                <c:pt idx="7054">
                  <c:v>#N/A</c:v>
                </c:pt>
                <c:pt idx="7055">
                  <c:v>#N/A</c:v>
                </c:pt>
                <c:pt idx="7056">
                  <c:v>#N/A</c:v>
                </c:pt>
                <c:pt idx="7057">
                  <c:v>#N/A</c:v>
                </c:pt>
                <c:pt idx="7058">
                  <c:v>#N/A</c:v>
                </c:pt>
                <c:pt idx="7059">
                  <c:v>#N/A</c:v>
                </c:pt>
                <c:pt idx="7060">
                  <c:v>#N/A</c:v>
                </c:pt>
                <c:pt idx="7061">
                  <c:v>#N/A</c:v>
                </c:pt>
                <c:pt idx="7062">
                  <c:v>#N/A</c:v>
                </c:pt>
                <c:pt idx="7063">
                  <c:v>#N/A</c:v>
                </c:pt>
                <c:pt idx="7064">
                  <c:v>#N/A</c:v>
                </c:pt>
                <c:pt idx="7065">
                  <c:v>#N/A</c:v>
                </c:pt>
                <c:pt idx="7066">
                  <c:v>#N/A</c:v>
                </c:pt>
                <c:pt idx="7067">
                  <c:v>#N/A</c:v>
                </c:pt>
                <c:pt idx="7068">
                  <c:v>#N/A</c:v>
                </c:pt>
                <c:pt idx="7069">
                  <c:v>#N/A</c:v>
                </c:pt>
                <c:pt idx="7070">
                  <c:v>#N/A</c:v>
                </c:pt>
                <c:pt idx="7071">
                  <c:v>#N/A</c:v>
                </c:pt>
                <c:pt idx="7072">
                  <c:v>#N/A</c:v>
                </c:pt>
                <c:pt idx="7073">
                  <c:v>#N/A</c:v>
                </c:pt>
                <c:pt idx="7074">
                  <c:v>#N/A</c:v>
                </c:pt>
                <c:pt idx="7075">
                  <c:v>#N/A</c:v>
                </c:pt>
                <c:pt idx="7076">
                  <c:v>#N/A</c:v>
                </c:pt>
                <c:pt idx="7077">
                  <c:v>#N/A</c:v>
                </c:pt>
                <c:pt idx="7078">
                  <c:v>#N/A</c:v>
                </c:pt>
                <c:pt idx="7079">
                  <c:v>#N/A</c:v>
                </c:pt>
                <c:pt idx="7080">
                  <c:v>#N/A</c:v>
                </c:pt>
                <c:pt idx="7081">
                  <c:v>#N/A</c:v>
                </c:pt>
                <c:pt idx="7082">
                  <c:v>#N/A</c:v>
                </c:pt>
                <c:pt idx="7083">
                  <c:v>#N/A</c:v>
                </c:pt>
                <c:pt idx="7084">
                  <c:v>#N/A</c:v>
                </c:pt>
                <c:pt idx="7085">
                  <c:v>#N/A</c:v>
                </c:pt>
                <c:pt idx="7086">
                  <c:v>#N/A</c:v>
                </c:pt>
                <c:pt idx="7087">
                  <c:v>#N/A</c:v>
                </c:pt>
                <c:pt idx="7088">
                  <c:v>#N/A</c:v>
                </c:pt>
                <c:pt idx="7089">
                  <c:v>#N/A</c:v>
                </c:pt>
                <c:pt idx="7090">
                  <c:v>#N/A</c:v>
                </c:pt>
                <c:pt idx="7091">
                  <c:v>#N/A</c:v>
                </c:pt>
                <c:pt idx="7092">
                  <c:v>#N/A</c:v>
                </c:pt>
                <c:pt idx="7093">
                  <c:v>#N/A</c:v>
                </c:pt>
                <c:pt idx="7094">
                  <c:v>#N/A</c:v>
                </c:pt>
                <c:pt idx="7095">
                  <c:v>#N/A</c:v>
                </c:pt>
                <c:pt idx="7096">
                  <c:v>#N/A</c:v>
                </c:pt>
                <c:pt idx="7097">
                  <c:v>#N/A</c:v>
                </c:pt>
                <c:pt idx="7098">
                  <c:v>#N/A</c:v>
                </c:pt>
                <c:pt idx="7099">
                  <c:v>#N/A</c:v>
                </c:pt>
                <c:pt idx="7100">
                  <c:v>#N/A</c:v>
                </c:pt>
                <c:pt idx="7101">
                  <c:v>#N/A</c:v>
                </c:pt>
                <c:pt idx="7102">
                  <c:v>#N/A</c:v>
                </c:pt>
                <c:pt idx="7103">
                  <c:v>#N/A</c:v>
                </c:pt>
                <c:pt idx="7104">
                  <c:v>#N/A</c:v>
                </c:pt>
                <c:pt idx="7105">
                  <c:v>#N/A</c:v>
                </c:pt>
                <c:pt idx="7106">
                  <c:v>#N/A</c:v>
                </c:pt>
                <c:pt idx="7107">
                  <c:v>#N/A</c:v>
                </c:pt>
                <c:pt idx="7108">
                  <c:v>#N/A</c:v>
                </c:pt>
                <c:pt idx="7109">
                  <c:v>#N/A</c:v>
                </c:pt>
                <c:pt idx="7110">
                  <c:v>#N/A</c:v>
                </c:pt>
                <c:pt idx="7111">
                  <c:v>#N/A</c:v>
                </c:pt>
                <c:pt idx="7112">
                  <c:v>#N/A</c:v>
                </c:pt>
                <c:pt idx="7113">
                  <c:v>#N/A</c:v>
                </c:pt>
                <c:pt idx="7114">
                  <c:v>#N/A</c:v>
                </c:pt>
                <c:pt idx="7115">
                  <c:v>#N/A</c:v>
                </c:pt>
                <c:pt idx="7116">
                  <c:v>#N/A</c:v>
                </c:pt>
                <c:pt idx="7117">
                  <c:v>#N/A</c:v>
                </c:pt>
                <c:pt idx="7118">
                  <c:v>#N/A</c:v>
                </c:pt>
                <c:pt idx="7119">
                  <c:v>#N/A</c:v>
                </c:pt>
                <c:pt idx="7120">
                  <c:v>#N/A</c:v>
                </c:pt>
                <c:pt idx="7121">
                  <c:v>#N/A</c:v>
                </c:pt>
                <c:pt idx="7122">
                  <c:v>#N/A</c:v>
                </c:pt>
                <c:pt idx="7123">
                  <c:v>#N/A</c:v>
                </c:pt>
                <c:pt idx="7124">
                  <c:v>#N/A</c:v>
                </c:pt>
                <c:pt idx="7125">
                  <c:v>#N/A</c:v>
                </c:pt>
                <c:pt idx="7126">
                  <c:v>#N/A</c:v>
                </c:pt>
                <c:pt idx="7127">
                  <c:v>#N/A</c:v>
                </c:pt>
                <c:pt idx="7128">
                  <c:v>#N/A</c:v>
                </c:pt>
                <c:pt idx="7129">
                  <c:v>#N/A</c:v>
                </c:pt>
                <c:pt idx="7130">
                  <c:v>#N/A</c:v>
                </c:pt>
                <c:pt idx="7131">
                  <c:v>#N/A</c:v>
                </c:pt>
                <c:pt idx="7132">
                  <c:v>#N/A</c:v>
                </c:pt>
                <c:pt idx="7133">
                  <c:v>#N/A</c:v>
                </c:pt>
                <c:pt idx="7134">
                  <c:v>#N/A</c:v>
                </c:pt>
                <c:pt idx="7135">
                  <c:v>#N/A</c:v>
                </c:pt>
                <c:pt idx="7136">
                  <c:v>#N/A</c:v>
                </c:pt>
                <c:pt idx="7137">
                  <c:v>#N/A</c:v>
                </c:pt>
                <c:pt idx="7138">
                  <c:v>#N/A</c:v>
                </c:pt>
                <c:pt idx="7139">
                  <c:v>#N/A</c:v>
                </c:pt>
                <c:pt idx="7140">
                  <c:v>#N/A</c:v>
                </c:pt>
                <c:pt idx="7141">
                  <c:v>#N/A</c:v>
                </c:pt>
                <c:pt idx="7142">
                  <c:v>#N/A</c:v>
                </c:pt>
                <c:pt idx="7143">
                  <c:v>#N/A</c:v>
                </c:pt>
                <c:pt idx="7144">
                  <c:v>#N/A</c:v>
                </c:pt>
                <c:pt idx="7145">
                  <c:v>#N/A</c:v>
                </c:pt>
                <c:pt idx="7146">
                  <c:v>#N/A</c:v>
                </c:pt>
                <c:pt idx="7147">
                  <c:v>#N/A</c:v>
                </c:pt>
                <c:pt idx="7148">
                  <c:v>#N/A</c:v>
                </c:pt>
                <c:pt idx="7149">
                  <c:v>#N/A</c:v>
                </c:pt>
                <c:pt idx="7150">
                  <c:v>#N/A</c:v>
                </c:pt>
                <c:pt idx="7151">
                  <c:v>#N/A</c:v>
                </c:pt>
                <c:pt idx="7152">
                  <c:v>#N/A</c:v>
                </c:pt>
                <c:pt idx="7153">
                  <c:v>#N/A</c:v>
                </c:pt>
                <c:pt idx="7154">
                  <c:v>#N/A</c:v>
                </c:pt>
                <c:pt idx="7155">
                  <c:v>#N/A</c:v>
                </c:pt>
                <c:pt idx="7156">
                  <c:v>#N/A</c:v>
                </c:pt>
                <c:pt idx="7157">
                  <c:v>#N/A</c:v>
                </c:pt>
                <c:pt idx="7158">
                  <c:v>#N/A</c:v>
                </c:pt>
                <c:pt idx="7159">
                  <c:v>#N/A</c:v>
                </c:pt>
                <c:pt idx="7160">
                  <c:v>#N/A</c:v>
                </c:pt>
                <c:pt idx="7161">
                  <c:v>#N/A</c:v>
                </c:pt>
                <c:pt idx="7162">
                  <c:v>#N/A</c:v>
                </c:pt>
                <c:pt idx="7163">
                  <c:v>#N/A</c:v>
                </c:pt>
                <c:pt idx="7164">
                  <c:v>#N/A</c:v>
                </c:pt>
                <c:pt idx="7165">
                  <c:v>#N/A</c:v>
                </c:pt>
                <c:pt idx="7166">
                  <c:v>#N/A</c:v>
                </c:pt>
                <c:pt idx="7167">
                  <c:v>#N/A</c:v>
                </c:pt>
                <c:pt idx="7168">
                  <c:v>#N/A</c:v>
                </c:pt>
                <c:pt idx="7169">
                  <c:v>#N/A</c:v>
                </c:pt>
                <c:pt idx="7170">
                  <c:v>#N/A</c:v>
                </c:pt>
                <c:pt idx="7171">
                  <c:v>#N/A</c:v>
                </c:pt>
                <c:pt idx="7172">
                  <c:v>#N/A</c:v>
                </c:pt>
                <c:pt idx="7173">
                  <c:v>#N/A</c:v>
                </c:pt>
                <c:pt idx="7174">
                  <c:v>#N/A</c:v>
                </c:pt>
                <c:pt idx="7175">
                  <c:v>#N/A</c:v>
                </c:pt>
                <c:pt idx="7176">
                  <c:v>#N/A</c:v>
                </c:pt>
                <c:pt idx="7177">
                  <c:v>#N/A</c:v>
                </c:pt>
                <c:pt idx="7178">
                  <c:v>#N/A</c:v>
                </c:pt>
                <c:pt idx="7179">
                  <c:v>#N/A</c:v>
                </c:pt>
                <c:pt idx="7180">
                  <c:v>#N/A</c:v>
                </c:pt>
                <c:pt idx="7181">
                  <c:v>#N/A</c:v>
                </c:pt>
                <c:pt idx="7182">
                  <c:v>#N/A</c:v>
                </c:pt>
                <c:pt idx="7183">
                  <c:v>#N/A</c:v>
                </c:pt>
                <c:pt idx="7184">
                  <c:v>#N/A</c:v>
                </c:pt>
                <c:pt idx="7185">
                  <c:v>#N/A</c:v>
                </c:pt>
                <c:pt idx="7186">
                  <c:v>#N/A</c:v>
                </c:pt>
                <c:pt idx="7187">
                  <c:v>#N/A</c:v>
                </c:pt>
                <c:pt idx="7188">
                  <c:v>#N/A</c:v>
                </c:pt>
                <c:pt idx="7189">
                  <c:v>#N/A</c:v>
                </c:pt>
                <c:pt idx="7190">
                  <c:v>#N/A</c:v>
                </c:pt>
                <c:pt idx="7191">
                  <c:v>#N/A</c:v>
                </c:pt>
                <c:pt idx="7192">
                  <c:v>#N/A</c:v>
                </c:pt>
                <c:pt idx="7193">
                  <c:v>#N/A</c:v>
                </c:pt>
                <c:pt idx="7194">
                  <c:v>#N/A</c:v>
                </c:pt>
                <c:pt idx="7195">
                  <c:v>#N/A</c:v>
                </c:pt>
                <c:pt idx="7196">
                  <c:v>#N/A</c:v>
                </c:pt>
                <c:pt idx="7197">
                  <c:v>#N/A</c:v>
                </c:pt>
                <c:pt idx="7198">
                  <c:v>#N/A</c:v>
                </c:pt>
                <c:pt idx="7199">
                  <c:v>#N/A</c:v>
                </c:pt>
                <c:pt idx="7200">
                  <c:v>#N/A</c:v>
                </c:pt>
                <c:pt idx="7201">
                  <c:v>#N/A</c:v>
                </c:pt>
                <c:pt idx="7202">
                  <c:v>#N/A</c:v>
                </c:pt>
                <c:pt idx="7203">
                  <c:v>#N/A</c:v>
                </c:pt>
                <c:pt idx="7204">
                  <c:v>#N/A</c:v>
                </c:pt>
                <c:pt idx="7205">
                  <c:v>#N/A</c:v>
                </c:pt>
                <c:pt idx="7206">
                  <c:v>#N/A</c:v>
                </c:pt>
                <c:pt idx="7207">
                  <c:v>#N/A</c:v>
                </c:pt>
                <c:pt idx="7208">
                  <c:v>#N/A</c:v>
                </c:pt>
                <c:pt idx="7209">
                  <c:v>#N/A</c:v>
                </c:pt>
                <c:pt idx="7210">
                  <c:v>#N/A</c:v>
                </c:pt>
                <c:pt idx="7211">
                  <c:v>#N/A</c:v>
                </c:pt>
                <c:pt idx="7212">
                  <c:v>#N/A</c:v>
                </c:pt>
                <c:pt idx="7213">
                  <c:v>#N/A</c:v>
                </c:pt>
                <c:pt idx="7214">
                  <c:v>#N/A</c:v>
                </c:pt>
                <c:pt idx="7215">
                  <c:v>#N/A</c:v>
                </c:pt>
                <c:pt idx="7216">
                  <c:v>#N/A</c:v>
                </c:pt>
                <c:pt idx="7217">
                  <c:v>#N/A</c:v>
                </c:pt>
                <c:pt idx="7218">
                  <c:v>#N/A</c:v>
                </c:pt>
                <c:pt idx="7219">
                  <c:v>#N/A</c:v>
                </c:pt>
                <c:pt idx="7220">
                  <c:v>#N/A</c:v>
                </c:pt>
                <c:pt idx="7221">
                  <c:v>#N/A</c:v>
                </c:pt>
                <c:pt idx="7222">
                  <c:v>#N/A</c:v>
                </c:pt>
                <c:pt idx="7223">
                  <c:v>#N/A</c:v>
                </c:pt>
                <c:pt idx="7224">
                  <c:v>#N/A</c:v>
                </c:pt>
                <c:pt idx="7225">
                  <c:v>#N/A</c:v>
                </c:pt>
                <c:pt idx="7226">
                  <c:v>#N/A</c:v>
                </c:pt>
                <c:pt idx="7227">
                  <c:v>#N/A</c:v>
                </c:pt>
                <c:pt idx="7228">
                  <c:v>#N/A</c:v>
                </c:pt>
                <c:pt idx="7229">
                  <c:v>#N/A</c:v>
                </c:pt>
                <c:pt idx="7230">
                  <c:v>#N/A</c:v>
                </c:pt>
                <c:pt idx="7231">
                  <c:v>#N/A</c:v>
                </c:pt>
                <c:pt idx="7232">
                  <c:v>#N/A</c:v>
                </c:pt>
                <c:pt idx="7233">
                  <c:v>#N/A</c:v>
                </c:pt>
                <c:pt idx="7234">
                  <c:v>#N/A</c:v>
                </c:pt>
                <c:pt idx="7235">
                  <c:v>#N/A</c:v>
                </c:pt>
                <c:pt idx="7236">
                  <c:v>#N/A</c:v>
                </c:pt>
                <c:pt idx="7237">
                  <c:v>#N/A</c:v>
                </c:pt>
                <c:pt idx="7238">
                  <c:v>#N/A</c:v>
                </c:pt>
                <c:pt idx="7239">
                  <c:v>#N/A</c:v>
                </c:pt>
                <c:pt idx="7240">
                  <c:v>#N/A</c:v>
                </c:pt>
                <c:pt idx="7241">
                  <c:v>#N/A</c:v>
                </c:pt>
                <c:pt idx="7242">
                  <c:v>#N/A</c:v>
                </c:pt>
                <c:pt idx="7243">
                  <c:v>#N/A</c:v>
                </c:pt>
                <c:pt idx="7244">
                  <c:v>#N/A</c:v>
                </c:pt>
                <c:pt idx="7245">
                  <c:v>#N/A</c:v>
                </c:pt>
                <c:pt idx="7246">
                  <c:v>#N/A</c:v>
                </c:pt>
                <c:pt idx="7247">
                  <c:v>#N/A</c:v>
                </c:pt>
                <c:pt idx="7248">
                  <c:v>#N/A</c:v>
                </c:pt>
                <c:pt idx="7249">
                  <c:v>#N/A</c:v>
                </c:pt>
                <c:pt idx="7250">
                  <c:v>#N/A</c:v>
                </c:pt>
                <c:pt idx="7251">
                  <c:v>#N/A</c:v>
                </c:pt>
                <c:pt idx="7252">
                  <c:v>#N/A</c:v>
                </c:pt>
                <c:pt idx="7253">
                  <c:v>#N/A</c:v>
                </c:pt>
                <c:pt idx="7254">
                  <c:v>#N/A</c:v>
                </c:pt>
                <c:pt idx="7255">
                  <c:v>#N/A</c:v>
                </c:pt>
                <c:pt idx="7256">
                  <c:v>#N/A</c:v>
                </c:pt>
                <c:pt idx="7257">
                  <c:v>#N/A</c:v>
                </c:pt>
                <c:pt idx="7258">
                  <c:v>#N/A</c:v>
                </c:pt>
                <c:pt idx="7259">
                  <c:v>#N/A</c:v>
                </c:pt>
                <c:pt idx="7260">
                  <c:v>#N/A</c:v>
                </c:pt>
                <c:pt idx="7261">
                  <c:v>#N/A</c:v>
                </c:pt>
                <c:pt idx="7262">
                  <c:v>#N/A</c:v>
                </c:pt>
                <c:pt idx="7263">
                  <c:v>#N/A</c:v>
                </c:pt>
                <c:pt idx="7264">
                  <c:v>#N/A</c:v>
                </c:pt>
                <c:pt idx="7265">
                  <c:v>#N/A</c:v>
                </c:pt>
                <c:pt idx="7266">
                  <c:v>#N/A</c:v>
                </c:pt>
                <c:pt idx="7267">
                  <c:v>#N/A</c:v>
                </c:pt>
                <c:pt idx="7268">
                  <c:v>#N/A</c:v>
                </c:pt>
                <c:pt idx="7269">
                  <c:v>#N/A</c:v>
                </c:pt>
                <c:pt idx="7270">
                  <c:v>#N/A</c:v>
                </c:pt>
                <c:pt idx="7271">
                  <c:v>#N/A</c:v>
                </c:pt>
                <c:pt idx="7272">
                  <c:v>#N/A</c:v>
                </c:pt>
                <c:pt idx="7273">
                  <c:v>#N/A</c:v>
                </c:pt>
                <c:pt idx="7274">
                  <c:v>#N/A</c:v>
                </c:pt>
                <c:pt idx="7275">
                  <c:v>#N/A</c:v>
                </c:pt>
                <c:pt idx="7276">
                  <c:v>#N/A</c:v>
                </c:pt>
                <c:pt idx="7277">
                  <c:v>#N/A</c:v>
                </c:pt>
                <c:pt idx="7278">
                  <c:v>#N/A</c:v>
                </c:pt>
                <c:pt idx="7279">
                  <c:v>#N/A</c:v>
                </c:pt>
                <c:pt idx="7280">
                  <c:v>#N/A</c:v>
                </c:pt>
                <c:pt idx="7281">
                  <c:v>#N/A</c:v>
                </c:pt>
                <c:pt idx="7282">
                  <c:v>#N/A</c:v>
                </c:pt>
                <c:pt idx="7283">
                  <c:v>#N/A</c:v>
                </c:pt>
                <c:pt idx="7284">
                  <c:v>#N/A</c:v>
                </c:pt>
                <c:pt idx="7285">
                  <c:v>#N/A</c:v>
                </c:pt>
                <c:pt idx="7286">
                  <c:v>#N/A</c:v>
                </c:pt>
                <c:pt idx="7287">
                  <c:v>#N/A</c:v>
                </c:pt>
                <c:pt idx="7288">
                  <c:v>#N/A</c:v>
                </c:pt>
                <c:pt idx="7289">
                  <c:v>#N/A</c:v>
                </c:pt>
                <c:pt idx="7290">
                  <c:v>#N/A</c:v>
                </c:pt>
                <c:pt idx="7291">
                  <c:v>#N/A</c:v>
                </c:pt>
                <c:pt idx="7292">
                  <c:v>#N/A</c:v>
                </c:pt>
                <c:pt idx="7293">
                  <c:v>#N/A</c:v>
                </c:pt>
                <c:pt idx="7294">
                  <c:v>#N/A</c:v>
                </c:pt>
                <c:pt idx="7295">
                  <c:v>#N/A</c:v>
                </c:pt>
                <c:pt idx="7296">
                  <c:v>#N/A</c:v>
                </c:pt>
                <c:pt idx="7297">
                  <c:v>#N/A</c:v>
                </c:pt>
                <c:pt idx="7298">
                  <c:v>#N/A</c:v>
                </c:pt>
                <c:pt idx="7299">
                  <c:v>#N/A</c:v>
                </c:pt>
                <c:pt idx="7300">
                  <c:v>#N/A</c:v>
                </c:pt>
                <c:pt idx="7301">
                  <c:v>#N/A</c:v>
                </c:pt>
                <c:pt idx="7302">
                  <c:v>#N/A</c:v>
                </c:pt>
                <c:pt idx="7303">
                  <c:v>#N/A</c:v>
                </c:pt>
                <c:pt idx="7304">
                  <c:v>#N/A</c:v>
                </c:pt>
                <c:pt idx="7305">
                  <c:v>#N/A</c:v>
                </c:pt>
                <c:pt idx="7306">
                  <c:v>#N/A</c:v>
                </c:pt>
                <c:pt idx="7307">
                  <c:v>#N/A</c:v>
                </c:pt>
                <c:pt idx="7308">
                  <c:v>#N/A</c:v>
                </c:pt>
                <c:pt idx="7309">
                  <c:v>#N/A</c:v>
                </c:pt>
                <c:pt idx="7310">
                  <c:v>#N/A</c:v>
                </c:pt>
                <c:pt idx="7311">
                  <c:v>#N/A</c:v>
                </c:pt>
                <c:pt idx="7312">
                  <c:v>#N/A</c:v>
                </c:pt>
                <c:pt idx="7313">
                  <c:v>#N/A</c:v>
                </c:pt>
                <c:pt idx="7314">
                  <c:v>#N/A</c:v>
                </c:pt>
                <c:pt idx="7315">
                  <c:v>#N/A</c:v>
                </c:pt>
                <c:pt idx="7316">
                  <c:v>#N/A</c:v>
                </c:pt>
                <c:pt idx="7317">
                  <c:v>#N/A</c:v>
                </c:pt>
                <c:pt idx="7318">
                  <c:v>#N/A</c:v>
                </c:pt>
                <c:pt idx="7319">
                  <c:v>#N/A</c:v>
                </c:pt>
                <c:pt idx="7320">
                  <c:v>#N/A</c:v>
                </c:pt>
                <c:pt idx="7321">
                  <c:v>#N/A</c:v>
                </c:pt>
                <c:pt idx="7322">
                  <c:v>#N/A</c:v>
                </c:pt>
                <c:pt idx="7323">
                  <c:v>#N/A</c:v>
                </c:pt>
                <c:pt idx="7324">
                  <c:v>#N/A</c:v>
                </c:pt>
                <c:pt idx="7325">
                  <c:v>#N/A</c:v>
                </c:pt>
                <c:pt idx="7326">
                  <c:v>#N/A</c:v>
                </c:pt>
                <c:pt idx="7327">
                  <c:v>#N/A</c:v>
                </c:pt>
                <c:pt idx="7328">
                  <c:v>#N/A</c:v>
                </c:pt>
                <c:pt idx="7329">
                  <c:v>#N/A</c:v>
                </c:pt>
                <c:pt idx="7330">
                  <c:v>#N/A</c:v>
                </c:pt>
                <c:pt idx="7331">
                  <c:v>#N/A</c:v>
                </c:pt>
                <c:pt idx="7332">
                  <c:v>#N/A</c:v>
                </c:pt>
                <c:pt idx="7333">
                  <c:v>#N/A</c:v>
                </c:pt>
                <c:pt idx="7334">
                  <c:v>#N/A</c:v>
                </c:pt>
                <c:pt idx="7335">
                  <c:v>#N/A</c:v>
                </c:pt>
                <c:pt idx="7336">
                  <c:v>#N/A</c:v>
                </c:pt>
                <c:pt idx="7337">
                  <c:v>#N/A</c:v>
                </c:pt>
                <c:pt idx="7338">
                  <c:v>#N/A</c:v>
                </c:pt>
                <c:pt idx="7339">
                  <c:v>#N/A</c:v>
                </c:pt>
                <c:pt idx="7340">
                  <c:v>#N/A</c:v>
                </c:pt>
                <c:pt idx="7341">
                  <c:v>#N/A</c:v>
                </c:pt>
                <c:pt idx="7342">
                  <c:v>#N/A</c:v>
                </c:pt>
                <c:pt idx="7343">
                  <c:v>#N/A</c:v>
                </c:pt>
                <c:pt idx="7344">
                  <c:v>#N/A</c:v>
                </c:pt>
                <c:pt idx="7345">
                  <c:v>#N/A</c:v>
                </c:pt>
                <c:pt idx="7346">
                  <c:v>#N/A</c:v>
                </c:pt>
                <c:pt idx="7347">
                  <c:v>#N/A</c:v>
                </c:pt>
                <c:pt idx="7348">
                  <c:v>#N/A</c:v>
                </c:pt>
                <c:pt idx="7349">
                  <c:v>#N/A</c:v>
                </c:pt>
                <c:pt idx="7350">
                  <c:v>#N/A</c:v>
                </c:pt>
                <c:pt idx="7351">
                  <c:v>#N/A</c:v>
                </c:pt>
                <c:pt idx="7352">
                  <c:v>#N/A</c:v>
                </c:pt>
                <c:pt idx="7353">
                  <c:v>#N/A</c:v>
                </c:pt>
                <c:pt idx="7354">
                  <c:v>#N/A</c:v>
                </c:pt>
                <c:pt idx="7355">
                  <c:v>#N/A</c:v>
                </c:pt>
                <c:pt idx="7356">
                  <c:v>#N/A</c:v>
                </c:pt>
                <c:pt idx="7357">
                  <c:v>#N/A</c:v>
                </c:pt>
                <c:pt idx="7358">
                  <c:v>#N/A</c:v>
                </c:pt>
                <c:pt idx="7359">
                  <c:v>#N/A</c:v>
                </c:pt>
                <c:pt idx="7360">
                  <c:v>#N/A</c:v>
                </c:pt>
                <c:pt idx="7361">
                  <c:v>#N/A</c:v>
                </c:pt>
                <c:pt idx="7362">
                  <c:v>#N/A</c:v>
                </c:pt>
                <c:pt idx="7363">
                  <c:v>#N/A</c:v>
                </c:pt>
                <c:pt idx="7364">
                  <c:v>#N/A</c:v>
                </c:pt>
                <c:pt idx="7365">
                  <c:v>#N/A</c:v>
                </c:pt>
                <c:pt idx="7366">
                  <c:v>#N/A</c:v>
                </c:pt>
                <c:pt idx="7367">
                  <c:v>#N/A</c:v>
                </c:pt>
                <c:pt idx="7368">
                  <c:v>#N/A</c:v>
                </c:pt>
                <c:pt idx="7369">
                  <c:v>#N/A</c:v>
                </c:pt>
                <c:pt idx="7370">
                  <c:v>#N/A</c:v>
                </c:pt>
                <c:pt idx="7371">
                  <c:v>#N/A</c:v>
                </c:pt>
                <c:pt idx="7372">
                  <c:v>#N/A</c:v>
                </c:pt>
                <c:pt idx="7373">
                  <c:v>#N/A</c:v>
                </c:pt>
                <c:pt idx="7374">
                  <c:v>#N/A</c:v>
                </c:pt>
                <c:pt idx="7375">
                  <c:v>#N/A</c:v>
                </c:pt>
                <c:pt idx="7376">
                  <c:v>#N/A</c:v>
                </c:pt>
                <c:pt idx="7377">
                  <c:v>#N/A</c:v>
                </c:pt>
                <c:pt idx="7378">
                  <c:v>#N/A</c:v>
                </c:pt>
                <c:pt idx="7379">
                  <c:v>#N/A</c:v>
                </c:pt>
                <c:pt idx="7380">
                  <c:v>#N/A</c:v>
                </c:pt>
                <c:pt idx="7381">
                  <c:v>#N/A</c:v>
                </c:pt>
                <c:pt idx="7382">
                  <c:v>#N/A</c:v>
                </c:pt>
                <c:pt idx="7383">
                  <c:v>#N/A</c:v>
                </c:pt>
                <c:pt idx="7384">
                  <c:v>#N/A</c:v>
                </c:pt>
                <c:pt idx="7385">
                  <c:v>#N/A</c:v>
                </c:pt>
                <c:pt idx="7386">
                  <c:v>#N/A</c:v>
                </c:pt>
                <c:pt idx="7387">
                  <c:v>#N/A</c:v>
                </c:pt>
                <c:pt idx="7388">
                  <c:v>#N/A</c:v>
                </c:pt>
                <c:pt idx="7389">
                  <c:v>#N/A</c:v>
                </c:pt>
                <c:pt idx="7390">
                  <c:v>#N/A</c:v>
                </c:pt>
                <c:pt idx="7391">
                  <c:v>#N/A</c:v>
                </c:pt>
                <c:pt idx="7392">
                  <c:v>#N/A</c:v>
                </c:pt>
                <c:pt idx="7393">
                  <c:v>#N/A</c:v>
                </c:pt>
                <c:pt idx="7394">
                  <c:v>#N/A</c:v>
                </c:pt>
                <c:pt idx="7395">
                  <c:v>#N/A</c:v>
                </c:pt>
                <c:pt idx="7396">
                  <c:v>#N/A</c:v>
                </c:pt>
                <c:pt idx="7397">
                  <c:v>#N/A</c:v>
                </c:pt>
                <c:pt idx="7398">
                  <c:v>#N/A</c:v>
                </c:pt>
                <c:pt idx="7399">
                  <c:v>#N/A</c:v>
                </c:pt>
                <c:pt idx="7400">
                  <c:v>#N/A</c:v>
                </c:pt>
                <c:pt idx="7401">
                  <c:v>#N/A</c:v>
                </c:pt>
                <c:pt idx="7402">
                  <c:v>#N/A</c:v>
                </c:pt>
                <c:pt idx="7403">
                  <c:v>#N/A</c:v>
                </c:pt>
                <c:pt idx="7404">
                  <c:v>#N/A</c:v>
                </c:pt>
                <c:pt idx="7405">
                  <c:v>#N/A</c:v>
                </c:pt>
                <c:pt idx="7406">
                  <c:v>#N/A</c:v>
                </c:pt>
                <c:pt idx="7407">
                  <c:v>#N/A</c:v>
                </c:pt>
                <c:pt idx="7408">
                  <c:v>#N/A</c:v>
                </c:pt>
                <c:pt idx="7409">
                  <c:v>#N/A</c:v>
                </c:pt>
                <c:pt idx="7410">
                  <c:v>#N/A</c:v>
                </c:pt>
                <c:pt idx="7411">
                  <c:v>#N/A</c:v>
                </c:pt>
                <c:pt idx="7412">
                  <c:v>#N/A</c:v>
                </c:pt>
                <c:pt idx="7413">
                  <c:v>#N/A</c:v>
                </c:pt>
                <c:pt idx="7414">
                  <c:v>#N/A</c:v>
                </c:pt>
                <c:pt idx="7415">
                  <c:v>#N/A</c:v>
                </c:pt>
                <c:pt idx="7416">
                  <c:v>#N/A</c:v>
                </c:pt>
                <c:pt idx="7417">
                  <c:v>#N/A</c:v>
                </c:pt>
                <c:pt idx="7418">
                  <c:v>#N/A</c:v>
                </c:pt>
                <c:pt idx="7419">
                  <c:v>#N/A</c:v>
                </c:pt>
                <c:pt idx="7420">
                  <c:v>#N/A</c:v>
                </c:pt>
                <c:pt idx="7421">
                  <c:v>#N/A</c:v>
                </c:pt>
                <c:pt idx="7422">
                  <c:v>#N/A</c:v>
                </c:pt>
                <c:pt idx="7423">
                  <c:v>#N/A</c:v>
                </c:pt>
                <c:pt idx="7424">
                  <c:v>#N/A</c:v>
                </c:pt>
                <c:pt idx="7425">
                  <c:v>#N/A</c:v>
                </c:pt>
                <c:pt idx="7426">
                  <c:v>#N/A</c:v>
                </c:pt>
                <c:pt idx="7427">
                  <c:v>#N/A</c:v>
                </c:pt>
                <c:pt idx="7428">
                  <c:v>#N/A</c:v>
                </c:pt>
                <c:pt idx="7429">
                  <c:v>#N/A</c:v>
                </c:pt>
                <c:pt idx="7430">
                  <c:v>#N/A</c:v>
                </c:pt>
                <c:pt idx="7431">
                  <c:v>#N/A</c:v>
                </c:pt>
                <c:pt idx="7432">
                  <c:v>#N/A</c:v>
                </c:pt>
                <c:pt idx="7433">
                  <c:v>#N/A</c:v>
                </c:pt>
                <c:pt idx="7434">
                  <c:v>#N/A</c:v>
                </c:pt>
                <c:pt idx="7435">
                  <c:v>#N/A</c:v>
                </c:pt>
                <c:pt idx="7436">
                  <c:v>#N/A</c:v>
                </c:pt>
                <c:pt idx="7437">
                  <c:v>#N/A</c:v>
                </c:pt>
                <c:pt idx="7438">
                  <c:v>#N/A</c:v>
                </c:pt>
                <c:pt idx="7439">
                  <c:v>#N/A</c:v>
                </c:pt>
                <c:pt idx="7440">
                  <c:v>#N/A</c:v>
                </c:pt>
                <c:pt idx="7441">
                  <c:v>#N/A</c:v>
                </c:pt>
                <c:pt idx="7442">
                  <c:v>#N/A</c:v>
                </c:pt>
                <c:pt idx="7443">
                  <c:v>#N/A</c:v>
                </c:pt>
                <c:pt idx="7444">
                  <c:v>#N/A</c:v>
                </c:pt>
                <c:pt idx="7445">
                  <c:v>#N/A</c:v>
                </c:pt>
                <c:pt idx="7446">
                  <c:v>#N/A</c:v>
                </c:pt>
                <c:pt idx="7447">
                  <c:v>#N/A</c:v>
                </c:pt>
                <c:pt idx="7448">
                  <c:v>#N/A</c:v>
                </c:pt>
                <c:pt idx="7449">
                  <c:v>#N/A</c:v>
                </c:pt>
                <c:pt idx="7450">
                  <c:v>#N/A</c:v>
                </c:pt>
                <c:pt idx="7451">
                  <c:v>#N/A</c:v>
                </c:pt>
                <c:pt idx="7452">
                  <c:v>#N/A</c:v>
                </c:pt>
                <c:pt idx="7453">
                  <c:v>#N/A</c:v>
                </c:pt>
                <c:pt idx="7454">
                  <c:v>#N/A</c:v>
                </c:pt>
                <c:pt idx="7455">
                  <c:v>#N/A</c:v>
                </c:pt>
                <c:pt idx="7456">
                  <c:v>#N/A</c:v>
                </c:pt>
                <c:pt idx="7457">
                  <c:v>#N/A</c:v>
                </c:pt>
                <c:pt idx="7458">
                  <c:v>#N/A</c:v>
                </c:pt>
                <c:pt idx="7459">
                  <c:v>#N/A</c:v>
                </c:pt>
                <c:pt idx="7460">
                  <c:v>#N/A</c:v>
                </c:pt>
                <c:pt idx="7461">
                  <c:v>#N/A</c:v>
                </c:pt>
                <c:pt idx="7462">
                  <c:v>#N/A</c:v>
                </c:pt>
                <c:pt idx="7463">
                  <c:v>#N/A</c:v>
                </c:pt>
                <c:pt idx="7464">
                  <c:v>#N/A</c:v>
                </c:pt>
                <c:pt idx="7465">
                  <c:v>#N/A</c:v>
                </c:pt>
                <c:pt idx="7466">
                  <c:v>#N/A</c:v>
                </c:pt>
                <c:pt idx="7467">
                  <c:v>#N/A</c:v>
                </c:pt>
                <c:pt idx="7468">
                  <c:v>#N/A</c:v>
                </c:pt>
                <c:pt idx="7469">
                  <c:v>#N/A</c:v>
                </c:pt>
                <c:pt idx="7470">
                  <c:v>#N/A</c:v>
                </c:pt>
                <c:pt idx="7471">
                  <c:v>#N/A</c:v>
                </c:pt>
                <c:pt idx="7472">
                  <c:v>#N/A</c:v>
                </c:pt>
                <c:pt idx="7473">
                  <c:v>#N/A</c:v>
                </c:pt>
                <c:pt idx="7474">
                  <c:v>#N/A</c:v>
                </c:pt>
                <c:pt idx="7475">
                  <c:v>#N/A</c:v>
                </c:pt>
                <c:pt idx="7476">
                  <c:v>#N/A</c:v>
                </c:pt>
                <c:pt idx="7477">
                  <c:v>#N/A</c:v>
                </c:pt>
                <c:pt idx="7478">
                  <c:v>#N/A</c:v>
                </c:pt>
                <c:pt idx="7479">
                  <c:v>#N/A</c:v>
                </c:pt>
                <c:pt idx="7480">
                  <c:v>#N/A</c:v>
                </c:pt>
                <c:pt idx="7481">
                  <c:v>#N/A</c:v>
                </c:pt>
                <c:pt idx="7482">
                  <c:v>#N/A</c:v>
                </c:pt>
                <c:pt idx="7483">
                  <c:v>#N/A</c:v>
                </c:pt>
                <c:pt idx="7484">
                  <c:v>#N/A</c:v>
                </c:pt>
                <c:pt idx="7485">
                  <c:v>#N/A</c:v>
                </c:pt>
                <c:pt idx="7486">
                  <c:v>#N/A</c:v>
                </c:pt>
                <c:pt idx="7487">
                  <c:v>#N/A</c:v>
                </c:pt>
                <c:pt idx="7488">
                  <c:v>#N/A</c:v>
                </c:pt>
                <c:pt idx="7489">
                  <c:v>#N/A</c:v>
                </c:pt>
                <c:pt idx="7490">
                  <c:v>#N/A</c:v>
                </c:pt>
                <c:pt idx="7491">
                  <c:v>#N/A</c:v>
                </c:pt>
                <c:pt idx="7492">
                  <c:v>#N/A</c:v>
                </c:pt>
                <c:pt idx="7493">
                  <c:v>#N/A</c:v>
                </c:pt>
                <c:pt idx="7494">
                  <c:v>#N/A</c:v>
                </c:pt>
                <c:pt idx="7495">
                  <c:v>#N/A</c:v>
                </c:pt>
                <c:pt idx="7496">
                  <c:v>#N/A</c:v>
                </c:pt>
                <c:pt idx="7497">
                  <c:v>#N/A</c:v>
                </c:pt>
                <c:pt idx="7498">
                  <c:v>#N/A</c:v>
                </c:pt>
                <c:pt idx="7499">
                  <c:v>#N/A</c:v>
                </c:pt>
                <c:pt idx="7500">
                  <c:v>#N/A</c:v>
                </c:pt>
                <c:pt idx="7501">
                  <c:v>#N/A</c:v>
                </c:pt>
                <c:pt idx="7502">
                  <c:v>#N/A</c:v>
                </c:pt>
                <c:pt idx="7503">
                  <c:v>#N/A</c:v>
                </c:pt>
                <c:pt idx="7504">
                  <c:v>#N/A</c:v>
                </c:pt>
                <c:pt idx="7505">
                  <c:v>#N/A</c:v>
                </c:pt>
                <c:pt idx="7506">
                  <c:v>#N/A</c:v>
                </c:pt>
                <c:pt idx="7507">
                  <c:v>#N/A</c:v>
                </c:pt>
                <c:pt idx="7508">
                  <c:v>#N/A</c:v>
                </c:pt>
                <c:pt idx="7509">
                  <c:v>#N/A</c:v>
                </c:pt>
                <c:pt idx="7510">
                  <c:v>#N/A</c:v>
                </c:pt>
                <c:pt idx="7511">
                  <c:v>#N/A</c:v>
                </c:pt>
                <c:pt idx="7512">
                  <c:v>#N/A</c:v>
                </c:pt>
                <c:pt idx="7513">
                  <c:v>#N/A</c:v>
                </c:pt>
                <c:pt idx="7514">
                  <c:v>#N/A</c:v>
                </c:pt>
                <c:pt idx="7515">
                  <c:v>#N/A</c:v>
                </c:pt>
                <c:pt idx="7516">
                  <c:v>#N/A</c:v>
                </c:pt>
                <c:pt idx="7517">
                  <c:v>#N/A</c:v>
                </c:pt>
                <c:pt idx="7518">
                  <c:v>#N/A</c:v>
                </c:pt>
                <c:pt idx="7519">
                  <c:v>#N/A</c:v>
                </c:pt>
                <c:pt idx="7520">
                  <c:v>#N/A</c:v>
                </c:pt>
                <c:pt idx="7521">
                  <c:v>#N/A</c:v>
                </c:pt>
                <c:pt idx="7522">
                  <c:v>#N/A</c:v>
                </c:pt>
                <c:pt idx="7523">
                  <c:v>#N/A</c:v>
                </c:pt>
                <c:pt idx="7524">
                  <c:v>#N/A</c:v>
                </c:pt>
                <c:pt idx="7525">
                  <c:v>#N/A</c:v>
                </c:pt>
                <c:pt idx="7526">
                  <c:v>#N/A</c:v>
                </c:pt>
                <c:pt idx="7527">
                  <c:v>#N/A</c:v>
                </c:pt>
                <c:pt idx="7528">
                  <c:v>#N/A</c:v>
                </c:pt>
                <c:pt idx="7529">
                  <c:v>#N/A</c:v>
                </c:pt>
                <c:pt idx="7530">
                  <c:v>#N/A</c:v>
                </c:pt>
                <c:pt idx="7531">
                  <c:v>#N/A</c:v>
                </c:pt>
                <c:pt idx="7532">
                  <c:v>#N/A</c:v>
                </c:pt>
                <c:pt idx="7533">
                  <c:v>#N/A</c:v>
                </c:pt>
                <c:pt idx="7534">
                  <c:v>#N/A</c:v>
                </c:pt>
                <c:pt idx="7535">
                  <c:v>#N/A</c:v>
                </c:pt>
                <c:pt idx="7536">
                  <c:v>#N/A</c:v>
                </c:pt>
                <c:pt idx="7537">
                  <c:v>#N/A</c:v>
                </c:pt>
                <c:pt idx="7538">
                  <c:v>#N/A</c:v>
                </c:pt>
                <c:pt idx="7539">
                  <c:v>#N/A</c:v>
                </c:pt>
                <c:pt idx="7540">
                  <c:v>#N/A</c:v>
                </c:pt>
                <c:pt idx="7541">
                  <c:v>#N/A</c:v>
                </c:pt>
                <c:pt idx="7542">
                  <c:v>#N/A</c:v>
                </c:pt>
                <c:pt idx="7543">
                  <c:v>#N/A</c:v>
                </c:pt>
                <c:pt idx="7544">
                  <c:v>#N/A</c:v>
                </c:pt>
                <c:pt idx="7545">
                  <c:v>#N/A</c:v>
                </c:pt>
                <c:pt idx="7546">
                  <c:v>#N/A</c:v>
                </c:pt>
                <c:pt idx="7547">
                  <c:v>#N/A</c:v>
                </c:pt>
                <c:pt idx="7548">
                  <c:v>#N/A</c:v>
                </c:pt>
                <c:pt idx="7549">
                  <c:v>#N/A</c:v>
                </c:pt>
                <c:pt idx="7550">
                  <c:v>#N/A</c:v>
                </c:pt>
                <c:pt idx="7551">
                  <c:v>#N/A</c:v>
                </c:pt>
                <c:pt idx="7552">
                  <c:v>#N/A</c:v>
                </c:pt>
                <c:pt idx="7553">
                  <c:v>#N/A</c:v>
                </c:pt>
                <c:pt idx="7554">
                  <c:v>#N/A</c:v>
                </c:pt>
                <c:pt idx="7555">
                  <c:v>#N/A</c:v>
                </c:pt>
                <c:pt idx="7556">
                  <c:v>#N/A</c:v>
                </c:pt>
                <c:pt idx="7557">
                  <c:v>#N/A</c:v>
                </c:pt>
                <c:pt idx="7558">
                  <c:v>#N/A</c:v>
                </c:pt>
                <c:pt idx="7559">
                  <c:v>#N/A</c:v>
                </c:pt>
                <c:pt idx="7560">
                  <c:v>#N/A</c:v>
                </c:pt>
                <c:pt idx="7561">
                  <c:v>#N/A</c:v>
                </c:pt>
                <c:pt idx="7562">
                  <c:v>#N/A</c:v>
                </c:pt>
                <c:pt idx="7563">
                  <c:v>#N/A</c:v>
                </c:pt>
                <c:pt idx="7564">
                  <c:v>#N/A</c:v>
                </c:pt>
                <c:pt idx="7565">
                  <c:v>#N/A</c:v>
                </c:pt>
                <c:pt idx="7566">
                  <c:v>#N/A</c:v>
                </c:pt>
                <c:pt idx="7567">
                  <c:v>#N/A</c:v>
                </c:pt>
                <c:pt idx="7568">
                  <c:v>#N/A</c:v>
                </c:pt>
                <c:pt idx="7569">
                  <c:v>#N/A</c:v>
                </c:pt>
                <c:pt idx="7570">
                  <c:v>#N/A</c:v>
                </c:pt>
                <c:pt idx="7571">
                  <c:v>#N/A</c:v>
                </c:pt>
                <c:pt idx="7572">
                  <c:v>#N/A</c:v>
                </c:pt>
                <c:pt idx="7573">
                  <c:v>#N/A</c:v>
                </c:pt>
                <c:pt idx="7574">
                  <c:v>#N/A</c:v>
                </c:pt>
                <c:pt idx="7575">
                  <c:v>#N/A</c:v>
                </c:pt>
                <c:pt idx="7576">
                  <c:v>#N/A</c:v>
                </c:pt>
                <c:pt idx="7577">
                  <c:v>#N/A</c:v>
                </c:pt>
                <c:pt idx="7578">
                  <c:v>#N/A</c:v>
                </c:pt>
                <c:pt idx="7579">
                  <c:v>#N/A</c:v>
                </c:pt>
                <c:pt idx="7580">
                  <c:v>#N/A</c:v>
                </c:pt>
                <c:pt idx="7581">
                  <c:v>#N/A</c:v>
                </c:pt>
                <c:pt idx="7582">
                  <c:v>#N/A</c:v>
                </c:pt>
                <c:pt idx="7583">
                  <c:v>#N/A</c:v>
                </c:pt>
                <c:pt idx="7584">
                  <c:v>#N/A</c:v>
                </c:pt>
                <c:pt idx="7585">
                  <c:v>#N/A</c:v>
                </c:pt>
                <c:pt idx="7586">
                  <c:v>#N/A</c:v>
                </c:pt>
                <c:pt idx="7587">
                  <c:v>#N/A</c:v>
                </c:pt>
                <c:pt idx="7588">
                  <c:v>#N/A</c:v>
                </c:pt>
                <c:pt idx="7589">
                  <c:v>#N/A</c:v>
                </c:pt>
                <c:pt idx="7590">
                  <c:v>#N/A</c:v>
                </c:pt>
                <c:pt idx="7591">
                  <c:v>#N/A</c:v>
                </c:pt>
                <c:pt idx="7592">
                  <c:v>#N/A</c:v>
                </c:pt>
                <c:pt idx="7593">
                  <c:v>#N/A</c:v>
                </c:pt>
                <c:pt idx="7594">
                  <c:v>#N/A</c:v>
                </c:pt>
                <c:pt idx="7595">
                  <c:v>#N/A</c:v>
                </c:pt>
                <c:pt idx="7596">
                  <c:v>#N/A</c:v>
                </c:pt>
                <c:pt idx="7597">
                  <c:v>#N/A</c:v>
                </c:pt>
                <c:pt idx="7598">
                  <c:v>#N/A</c:v>
                </c:pt>
                <c:pt idx="7599">
                  <c:v>#N/A</c:v>
                </c:pt>
                <c:pt idx="7600">
                  <c:v>#N/A</c:v>
                </c:pt>
                <c:pt idx="7601">
                  <c:v>#N/A</c:v>
                </c:pt>
                <c:pt idx="7602">
                  <c:v>#N/A</c:v>
                </c:pt>
                <c:pt idx="7603">
                  <c:v>#N/A</c:v>
                </c:pt>
                <c:pt idx="7604">
                  <c:v>#N/A</c:v>
                </c:pt>
                <c:pt idx="7605">
                  <c:v>#N/A</c:v>
                </c:pt>
                <c:pt idx="7606">
                  <c:v>#N/A</c:v>
                </c:pt>
                <c:pt idx="7607">
                  <c:v>#N/A</c:v>
                </c:pt>
                <c:pt idx="7608">
                  <c:v>#N/A</c:v>
                </c:pt>
                <c:pt idx="7609">
                  <c:v>#N/A</c:v>
                </c:pt>
                <c:pt idx="7610">
                  <c:v>#N/A</c:v>
                </c:pt>
                <c:pt idx="7611">
                  <c:v>#N/A</c:v>
                </c:pt>
                <c:pt idx="7612">
                  <c:v>#N/A</c:v>
                </c:pt>
                <c:pt idx="7613">
                  <c:v>#N/A</c:v>
                </c:pt>
                <c:pt idx="7614">
                  <c:v>#N/A</c:v>
                </c:pt>
                <c:pt idx="7615">
                  <c:v>#N/A</c:v>
                </c:pt>
                <c:pt idx="7616">
                  <c:v>#N/A</c:v>
                </c:pt>
                <c:pt idx="7617">
                  <c:v>#N/A</c:v>
                </c:pt>
                <c:pt idx="7618">
                  <c:v>#N/A</c:v>
                </c:pt>
                <c:pt idx="7619">
                  <c:v>#N/A</c:v>
                </c:pt>
                <c:pt idx="7620">
                  <c:v>#N/A</c:v>
                </c:pt>
                <c:pt idx="7621">
                  <c:v>#N/A</c:v>
                </c:pt>
                <c:pt idx="7622">
                  <c:v>#N/A</c:v>
                </c:pt>
                <c:pt idx="7623">
                  <c:v>#N/A</c:v>
                </c:pt>
                <c:pt idx="7624">
                  <c:v>#N/A</c:v>
                </c:pt>
                <c:pt idx="7625">
                  <c:v>#N/A</c:v>
                </c:pt>
                <c:pt idx="7626">
                  <c:v>#N/A</c:v>
                </c:pt>
                <c:pt idx="7627">
                  <c:v>#N/A</c:v>
                </c:pt>
                <c:pt idx="7628">
                  <c:v>#N/A</c:v>
                </c:pt>
                <c:pt idx="7629">
                  <c:v>#N/A</c:v>
                </c:pt>
                <c:pt idx="7630">
                  <c:v>#N/A</c:v>
                </c:pt>
                <c:pt idx="7631">
                  <c:v>#N/A</c:v>
                </c:pt>
                <c:pt idx="7632">
                  <c:v>#N/A</c:v>
                </c:pt>
                <c:pt idx="7633">
                  <c:v>#N/A</c:v>
                </c:pt>
                <c:pt idx="7634">
                  <c:v>#N/A</c:v>
                </c:pt>
                <c:pt idx="7635">
                  <c:v>#N/A</c:v>
                </c:pt>
                <c:pt idx="7636">
                  <c:v>#N/A</c:v>
                </c:pt>
                <c:pt idx="7637">
                  <c:v>#N/A</c:v>
                </c:pt>
                <c:pt idx="7638">
                  <c:v>#N/A</c:v>
                </c:pt>
                <c:pt idx="7639">
                  <c:v>#N/A</c:v>
                </c:pt>
                <c:pt idx="7640">
                  <c:v>#N/A</c:v>
                </c:pt>
                <c:pt idx="7641">
                  <c:v>#N/A</c:v>
                </c:pt>
                <c:pt idx="7642">
                  <c:v>#N/A</c:v>
                </c:pt>
                <c:pt idx="7643">
                  <c:v>#N/A</c:v>
                </c:pt>
                <c:pt idx="7644">
                  <c:v>#N/A</c:v>
                </c:pt>
                <c:pt idx="7645">
                  <c:v>#N/A</c:v>
                </c:pt>
                <c:pt idx="7646">
                  <c:v>#N/A</c:v>
                </c:pt>
                <c:pt idx="7647">
                  <c:v>#N/A</c:v>
                </c:pt>
                <c:pt idx="7648">
                  <c:v>#N/A</c:v>
                </c:pt>
                <c:pt idx="7649">
                  <c:v>#N/A</c:v>
                </c:pt>
                <c:pt idx="7650">
                  <c:v>#N/A</c:v>
                </c:pt>
                <c:pt idx="7651">
                  <c:v>#N/A</c:v>
                </c:pt>
                <c:pt idx="7652">
                  <c:v>#N/A</c:v>
                </c:pt>
                <c:pt idx="7653">
                  <c:v>#N/A</c:v>
                </c:pt>
                <c:pt idx="7654">
                  <c:v>#N/A</c:v>
                </c:pt>
                <c:pt idx="7655">
                  <c:v>#N/A</c:v>
                </c:pt>
                <c:pt idx="7656">
                  <c:v>#N/A</c:v>
                </c:pt>
                <c:pt idx="7657">
                  <c:v>#N/A</c:v>
                </c:pt>
                <c:pt idx="7658">
                  <c:v>#N/A</c:v>
                </c:pt>
                <c:pt idx="7659">
                  <c:v>#N/A</c:v>
                </c:pt>
                <c:pt idx="7660">
                  <c:v>#N/A</c:v>
                </c:pt>
                <c:pt idx="7661">
                  <c:v>#N/A</c:v>
                </c:pt>
                <c:pt idx="7662">
                  <c:v>#N/A</c:v>
                </c:pt>
                <c:pt idx="7663">
                  <c:v>#N/A</c:v>
                </c:pt>
                <c:pt idx="7664">
                  <c:v>#N/A</c:v>
                </c:pt>
                <c:pt idx="7665">
                  <c:v>#N/A</c:v>
                </c:pt>
                <c:pt idx="7666">
                  <c:v>#N/A</c:v>
                </c:pt>
                <c:pt idx="7667">
                  <c:v>#N/A</c:v>
                </c:pt>
                <c:pt idx="7668">
                  <c:v>#N/A</c:v>
                </c:pt>
                <c:pt idx="7669">
                  <c:v>#N/A</c:v>
                </c:pt>
                <c:pt idx="7670">
                  <c:v>#N/A</c:v>
                </c:pt>
                <c:pt idx="7671">
                  <c:v>#N/A</c:v>
                </c:pt>
                <c:pt idx="7672">
                  <c:v>#N/A</c:v>
                </c:pt>
                <c:pt idx="7673">
                  <c:v>#N/A</c:v>
                </c:pt>
                <c:pt idx="7674">
                  <c:v>#N/A</c:v>
                </c:pt>
                <c:pt idx="7675">
                  <c:v>#N/A</c:v>
                </c:pt>
                <c:pt idx="7676">
                  <c:v>#N/A</c:v>
                </c:pt>
                <c:pt idx="7677">
                  <c:v>#N/A</c:v>
                </c:pt>
                <c:pt idx="7678">
                  <c:v>#N/A</c:v>
                </c:pt>
                <c:pt idx="7679">
                  <c:v>#N/A</c:v>
                </c:pt>
                <c:pt idx="7680">
                  <c:v>#N/A</c:v>
                </c:pt>
                <c:pt idx="7681">
                  <c:v>#N/A</c:v>
                </c:pt>
                <c:pt idx="7682">
                  <c:v>#N/A</c:v>
                </c:pt>
                <c:pt idx="7683">
                  <c:v>#N/A</c:v>
                </c:pt>
                <c:pt idx="7684">
                  <c:v>#N/A</c:v>
                </c:pt>
                <c:pt idx="7685">
                  <c:v>#N/A</c:v>
                </c:pt>
                <c:pt idx="7686">
                  <c:v>#N/A</c:v>
                </c:pt>
                <c:pt idx="7687">
                  <c:v>#N/A</c:v>
                </c:pt>
                <c:pt idx="7688">
                  <c:v>#N/A</c:v>
                </c:pt>
                <c:pt idx="7689">
                  <c:v>#N/A</c:v>
                </c:pt>
                <c:pt idx="7690">
                  <c:v>#N/A</c:v>
                </c:pt>
                <c:pt idx="7691">
                  <c:v>#N/A</c:v>
                </c:pt>
                <c:pt idx="7692">
                  <c:v>#N/A</c:v>
                </c:pt>
                <c:pt idx="7693">
                  <c:v>#N/A</c:v>
                </c:pt>
                <c:pt idx="7694">
                  <c:v>#N/A</c:v>
                </c:pt>
                <c:pt idx="7695">
                  <c:v>#N/A</c:v>
                </c:pt>
                <c:pt idx="7696">
                  <c:v>#N/A</c:v>
                </c:pt>
                <c:pt idx="7697">
                  <c:v>#N/A</c:v>
                </c:pt>
                <c:pt idx="7698">
                  <c:v>#N/A</c:v>
                </c:pt>
                <c:pt idx="7699">
                  <c:v>#N/A</c:v>
                </c:pt>
                <c:pt idx="7700">
                  <c:v>#N/A</c:v>
                </c:pt>
                <c:pt idx="7701">
                  <c:v>#N/A</c:v>
                </c:pt>
                <c:pt idx="7702">
                  <c:v>#N/A</c:v>
                </c:pt>
                <c:pt idx="7703">
                  <c:v>#N/A</c:v>
                </c:pt>
                <c:pt idx="7704">
                  <c:v>#N/A</c:v>
                </c:pt>
                <c:pt idx="7705">
                  <c:v>#N/A</c:v>
                </c:pt>
                <c:pt idx="7706">
                  <c:v>#N/A</c:v>
                </c:pt>
                <c:pt idx="7707">
                  <c:v>#N/A</c:v>
                </c:pt>
                <c:pt idx="7708">
                  <c:v>#N/A</c:v>
                </c:pt>
                <c:pt idx="7709">
                  <c:v>#N/A</c:v>
                </c:pt>
                <c:pt idx="7710">
                  <c:v>#N/A</c:v>
                </c:pt>
                <c:pt idx="7711">
                  <c:v>#N/A</c:v>
                </c:pt>
                <c:pt idx="7712">
                  <c:v>#N/A</c:v>
                </c:pt>
                <c:pt idx="7713">
                  <c:v>#N/A</c:v>
                </c:pt>
                <c:pt idx="7714">
                  <c:v>#N/A</c:v>
                </c:pt>
                <c:pt idx="7715">
                  <c:v>#N/A</c:v>
                </c:pt>
                <c:pt idx="7716">
                  <c:v>#N/A</c:v>
                </c:pt>
                <c:pt idx="7717">
                  <c:v>#N/A</c:v>
                </c:pt>
                <c:pt idx="7718">
                  <c:v>#N/A</c:v>
                </c:pt>
                <c:pt idx="7719">
                  <c:v>#N/A</c:v>
                </c:pt>
                <c:pt idx="7720">
                  <c:v>#N/A</c:v>
                </c:pt>
                <c:pt idx="7721">
                  <c:v>#N/A</c:v>
                </c:pt>
                <c:pt idx="7722">
                  <c:v>#N/A</c:v>
                </c:pt>
                <c:pt idx="7723">
                  <c:v>#N/A</c:v>
                </c:pt>
                <c:pt idx="7724">
                  <c:v>#N/A</c:v>
                </c:pt>
                <c:pt idx="7725">
                  <c:v>#N/A</c:v>
                </c:pt>
                <c:pt idx="7726">
                  <c:v>#N/A</c:v>
                </c:pt>
                <c:pt idx="7727">
                  <c:v>#N/A</c:v>
                </c:pt>
                <c:pt idx="7728">
                  <c:v>#N/A</c:v>
                </c:pt>
                <c:pt idx="7729">
                  <c:v>#N/A</c:v>
                </c:pt>
                <c:pt idx="7730">
                  <c:v>#N/A</c:v>
                </c:pt>
                <c:pt idx="7731">
                  <c:v>#N/A</c:v>
                </c:pt>
                <c:pt idx="7732">
                  <c:v>#N/A</c:v>
                </c:pt>
                <c:pt idx="7733">
                  <c:v>#N/A</c:v>
                </c:pt>
                <c:pt idx="7734">
                  <c:v>#N/A</c:v>
                </c:pt>
                <c:pt idx="7735">
                  <c:v>#N/A</c:v>
                </c:pt>
                <c:pt idx="7736">
                  <c:v>#N/A</c:v>
                </c:pt>
                <c:pt idx="7737">
                  <c:v>#N/A</c:v>
                </c:pt>
                <c:pt idx="7738">
                  <c:v>#N/A</c:v>
                </c:pt>
                <c:pt idx="7739">
                  <c:v>#N/A</c:v>
                </c:pt>
                <c:pt idx="7740">
                  <c:v>#N/A</c:v>
                </c:pt>
                <c:pt idx="7741">
                  <c:v>#N/A</c:v>
                </c:pt>
                <c:pt idx="7742">
                  <c:v>#N/A</c:v>
                </c:pt>
                <c:pt idx="7743">
                  <c:v>#N/A</c:v>
                </c:pt>
                <c:pt idx="7744">
                  <c:v>#N/A</c:v>
                </c:pt>
                <c:pt idx="7745">
                  <c:v>#N/A</c:v>
                </c:pt>
                <c:pt idx="7746">
                  <c:v>#N/A</c:v>
                </c:pt>
                <c:pt idx="7747">
                  <c:v>#N/A</c:v>
                </c:pt>
                <c:pt idx="7748">
                  <c:v>#N/A</c:v>
                </c:pt>
                <c:pt idx="7749">
                  <c:v>#N/A</c:v>
                </c:pt>
                <c:pt idx="7750">
                  <c:v>#N/A</c:v>
                </c:pt>
                <c:pt idx="7751">
                  <c:v>#N/A</c:v>
                </c:pt>
                <c:pt idx="7752">
                  <c:v>#N/A</c:v>
                </c:pt>
                <c:pt idx="7753">
                  <c:v>#N/A</c:v>
                </c:pt>
                <c:pt idx="7754">
                  <c:v>#N/A</c:v>
                </c:pt>
                <c:pt idx="7755">
                  <c:v>#N/A</c:v>
                </c:pt>
                <c:pt idx="7756">
                  <c:v>#N/A</c:v>
                </c:pt>
                <c:pt idx="7757">
                  <c:v>#N/A</c:v>
                </c:pt>
                <c:pt idx="7758">
                  <c:v>#N/A</c:v>
                </c:pt>
                <c:pt idx="7759">
                  <c:v>#N/A</c:v>
                </c:pt>
                <c:pt idx="7760">
                  <c:v>#N/A</c:v>
                </c:pt>
                <c:pt idx="7761">
                  <c:v>#N/A</c:v>
                </c:pt>
                <c:pt idx="7762">
                  <c:v>#N/A</c:v>
                </c:pt>
                <c:pt idx="7763">
                  <c:v>#N/A</c:v>
                </c:pt>
                <c:pt idx="7764">
                  <c:v>#N/A</c:v>
                </c:pt>
                <c:pt idx="7765">
                  <c:v>#N/A</c:v>
                </c:pt>
                <c:pt idx="7766">
                  <c:v>#N/A</c:v>
                </c:pt>
                <c:pt idx="7767">
                  <c:v>#N/A</c:v>
                </c:pt>
                <c:pt idx="7768">
                  <c:v>#N/A</c:v>
                </c:pt>
                <c:pt idx="7769">
                  <c:v>#N/A</c:v>
                </c:pt>
                <c:pt idx="7770">
                  <c:v>#N/A</c:v>
                </c:pt>
                <c:pt idx="7771">
                  <c:v>#N/A</c:v>
                </c:pt>
                <c:pt idx="7772">
                  <c:v>#N/A</c:v>
                </c:pt>
                <c:pt idx="7773">
                  <c:v>#N/A</c:v>
                </c:pt>
                <c:pt idx="7774">
                  <c:v>#N/A</c:v>
                </c:pt>
                <c:pt idx="7775">
                  <c:v>#N/A</c:v>
                </c:pt>
                <c:pt idx="7776">
                  <c:v>#N/A</c:v>
                </c:pt>
                <c:pt idx="7777">
                  <c:v>#N/A</c:v>
                </c:pt>
                <c:pt idx="7778">
                  <c:v>#N/A</c:v>
                </c:pt>
                <c:pt idx="7779">
                  <c:v>#N/A</c:v>
                </c:pt>
                <c:pt idx="7780">
                  <c:v>#N/A</c:v>
                </c:pt>
                <c:pt idx="7781">
                  <c:v>#N/A</c:v>
                </c:pt>
                <c:pt idx="7782">
                  <c:v>#N/A</c:v>
                </c:pt>
                <c:pt idx="7783">
                  <c:v>#N/A</c:v>
                </c:pt>
                <c:pt idx="7784">
                  <c:v>#N/A</c:v>
                </c:pt>
                <c:pt idx="7785">
                  <c:v>#N/A</c:v>
                </c:pt>
                <c:pt idx="7786">
                  <c:v>#N/A</c:v>
                </c:pt>
                <c:pt idx="7787">
                  <c:v>#N/A</c:v>
                </c:pt>
                <c:pt idx="7788">
                  <c:v>#N/A</c:v>
                </c:pt>
                <c:pt idx="7789">
                  <c:v>#N/A</c:v>
                </c:pt>
                <c:pt idx="7790">
                  <c:v>#N/A</c:v>
                </c:pt>
                <c:pt idx="7791">
                  <c:v>#N/A</c:v>
                </c:pt>
                <c:pt idx="7792">
                  <c:v>#N/A</c:v>
                </c:pt>
                <c:pt idx="7793">
                  <c:v>#N/A</c:v>
                </c:pt>
                <c:pt idx="7794">
                  <c:v>#N/A</c:v>
                </c:pt>
                <c:pt idx="7795">
                  <c:v>#N/A</c:v>
                </c:pt>
                <c:pt idx="7796">
                  <c:v>#N/A</c:v>
                </c:pt>
                <c:pt idx="7797">
                  <c:v>#N/A</c:v>
                </c:pt>
                <c:pt idx="7798">
                  <c:v>#N/A</c:v>
                </c:pt>
                <c:pt idx="7799">
                  <c:v>#N/A</c:v>
                </c:pt>
                <c:pt idx="7800">
                  <c:v>#N/A</c:v>
                </c:pt>
                <c:pt idx="7801">
                  <c:v>#N/A</c:v>
                </c:pt>
                <c:pt idx="7802">
                  <c:v>#N/A</c:v>
                </c:pt>
                <c:pt idx="7803">
                  <c:v>#N/A</c:v>
                </c:pt>
                <c:pt idx="7804">
                  <c:v>#N/A</c:v>
                </c:pt>
                <c:pt idx="7805">
                  <c:v>#N/A</c:v>
                </c:pt>
                <c:pt idx="7806">
                  <c:v>#N/A</c:v>
                </c:pt>
                <c:pt idx="7807">
                  <c:v>#N/A</c:v>
                </c:pt>
                <c:pt idx="7808">
                  <c:v>#N/A</c:v>
                </c:pt>
                <c:pt idx="7809">
                  <c:v>#N/A</c:v>
                </c:pt>
                <c:pt idx="7810">
                  <c:v>#N/A</c:v>
                </c:pt>
                <c:pt idx="7811">
                  <c:v>#N/A</c:v>
                </c:pt>
                <c:pt idx="7812">
                  <c:v>#N/A</c:v>
                </c:pt>
                <c:pt idx="7813">
                  <c:v>#N/A</c:v>
                </c:pt>
                <c:pt idx="7814">
                  <c:v>#N/A</c:v>
                </c:pt>
                <c:pt idx="7815">
                  <c:v>#N/A</c:v>
                </c:pt>
                <c:pt idx="7816">
                  <c:v>#N/A</c:v>
                </c:pt>
                <c:pt idx="7817">
                  <c:v>#N/A</c:v>
                </c:pt>
                <c:pt idx="7818">
                  <c:v>#N/A</c:v>
                </c:pt>
                <c:pt idx="7819">
                  <c:v>#N/A</c:v>
                </c:pt>
                <c:pt idx="7820">
                  <c:v>#N/A</c:v>
                </c:pt>
                <c:pt idx="7821">
                  <c:v>#N/A</c:v>
                </c:pt>
                <c:pt idx="7822">
                  <c:v>#N/A</c:v>
                </c:pt>
                <c:pt idx="7823">
                  <c:v>#N/A</c:v>
                </c:pt>
                <c:pt idx="7824">
                  <c:v>#N/A</c:v>
                </c:pt>
                <c:pt idx="7825">
                  <c:v>#N/A</c:v>
                </c:pt>
                <c:pt idx="7826">
                  <c:v>#N/A</c:v>
                </c:pt>
                <c:pt idx="7827">
                  <c:v>#N/A</c:v>
                </c:pt>
                <c:pt idx="7828">
                  <c:v>#N/A</c:v>
                </c:pt>
                <c:pt idx="7829">
                  <c:v>#N/A</c:v>
                </c:pt>
                <c:pt idx="7830">
                  <c:v>#N/A</c:v>
                </c:pt>
                <c:pt idx="7831">
                  <c:v>#N/A</c:v>
                </c:pt>
                <c:pt idx="7832">
                  <c:v>#N/A</c:v>
                </c:pt>
                <c:pt idx="7833">
                  <c:v>#N/A</c:v>
                </c:pt>
                <c:pt idx="7834">
                  <c:v>#N/A</c:v>
                </c:pt>
                <c:pt idx="7835">
                  <c:v>#N/A</c:v>
                </c:pt>
                <c:pt idx="7836">
                  <c:v>#N/A</c:v>
                </c:pt>
                <c:pt idx="7837">
                  <c:v>#N/A</c:v>
                </c:pt>
                <c:pt idx="7838">
                  <c:v>#N/A</c:v>
                </c:pt>
                <c:pt idx="7839">
                  <c:v>#N/A</c:v>
                </c:pt>
                <c:pt idx="7840">
                  <c:v>#N/A</c:v>
                </c:pt>
                <c:pt idx="7841">
                  <c:v>#N/A</c:v>
                </c:pt>
                <c:pt idx="7842">
                  <c:v>#N/A</c:v>
                </c:pt>
                <c:pt idx="7843">
                  <c:v>#N/A</c:v>
                </c:pt>
                <c:pt idx="7844">
                  <c:v>#N/A</c:v>
                </c:pt>
                <c:pt idx="7845">
                  <c:v>#N/A</c:v>
                </c:pt>
                <c:pt idx="7846">
                  <c:v>#N/A</c:v>
                </c:pt>
                <c:pt idx="7847">
                  <c:v>#N/A</c:v>
                </c:pt>
                <c:pt idx="7848">
                  <c:v>#N/A</c:v>
                </c:pt>
                <c:pt idx="7849">
                  <c:v>#N/A</c:v>
                </c:pt>
                <c:pt idx="7850">
                  <c:v>#N/A</c:v>
                </c:pt>
                <c:pt idx="7851">
                  <c:v>#N/A</c:v>
                </c:pt>
                <c:pt idx="7852">
                  <c:v>#N/A</c:v>
                </c:pt>
                <c:pt idx="7853">
                  <c:v>#N/A</c:v>
                </c:pt>
                <c:pt idx="7854">
                  <c:v>#N/A</c:v>
                </c:pt>
                <c:pt idx="7855">
                  <c:v>#N/A</c:v>
                </c:pt>
                <c:pt idx="7856">
                  <c:v>#N/A</c:v>
                </c:pt>
                <c:pt idx="7857">
                  <c:v>#N/A</c:v>
                </c:pt>
                <c:pt idx="7858">
                  <c:v>#N/A</c:v>
                </c:pt>
                <c:pt idx="7859">
                  <c:v>#N/A</c:v>
                </c:pt>
                <c:pt idx="7860">
                  <c:v>#N/A</c:v>
                </c:pt>
                <c:pt idx="7861">
                  <c:v>#N/A</c:v>
                </c:pt>
                <c:pt idx="7862">
                  <c:v>#N/A</c:v>
                </c:pt>
                <c:pt idx="7863">
                  <c:v>#N/A</c:v>
                </c:pt>
                <c:pt idx="7864">
                  <c:v>#N/A</c:v>
                </c:pt>
                <c:pt idx="7865">
                  <c:v>#N/A</c:v>
                </c:pt>
                <c:pt idx="7866">
                  <c:v>#N/A</c:v>
                </c:pt>
                <c:pt idx="7867">
                  <c:v>#N/A</c:v>
                </c:pt>
                <c:pt idx="7868">
                  <c:v>#N/A</c:v>
                </c:pt>
                <c:pt idx="7869">
                  <c:v>#N/A</c:v>
                </c:pt>
                <c:pt idx="7870">
                  <c:v>#N/A</c:v>
                </c:pt>
                <c:pt idx="7871">
                  <c:v>#N/A</c:v>
                </c:pt>
                <c:pt idx="7872">
                  <c:v>#N/A</c:v>
                </c:pt>
                <c:pt idx="7873">
                  <c:v>#N/A</c:v>
                </c:pt>
                <c:pt idx="7874">
                  <c:v>#N/A</c:v>
                </c:pt>
                <c:pt idx="7875">
                  <c:v>#N/A</c:v>
                </c:pt>
                <c:pt idx="7876">
                  <c:v>#N/A</c:v>
                </c:pt>
                <c:pt idx="7877">
                  <c:v>#N/A</c:v>
                </c:pt>
                <c:pt idx="7878">
                  <c:v>#N/A</c:v>
                </c:pt>
                <c:pt idx="7879">
                  <c:v>#N/A</c:v>
                </c:pt>
                <c:pt idx="7880">
                  <c:v>#N/A</c:v>
                </c:pt>
                <c:pt idx="7881">
                  <c:v>#N/A</c:v>
                </c:pt>
                <c:pt idx="7882">
                  <c:v>#N/A</c:v>
                </c:pt>
                <c:pt idx="7883">
                  <c:v>#N/A</c:v>
                </c:pt>
                <c:pt idx="7884">
                  <c:v>#N/A</c:v>
                </c:pt>
                <c:pt idx="7885">
                  <c:v>#N/A</c:v>
                </c:pt>
                <c:pt idx="7886">
                  <c:v>#N/A</c:v>
                </c:pt>
                <c:pt idx="7887">
                  <c:v>#N/A</c:v>
                </c:pt>
                <c:pt idx="7888">
                  <c:v>#N/A</c:v>
                </c:pt>
                <c:pt idx="7889">
                  <c:v>#N/A</c:v>
                </c:pt>
                <c:pt idx="7890">
                  <c:v>#N/A</c:v>
                </c:pt>
                <c:pt idx="7891">
                  <c:v>#N/A</c:v>
                </c:pt>
                <c:pt idx="7892">
                  <c:v>#N/A</c:v>
                </c:pt>
                <c:pt idx="7893">
                  <c:v>#N/A</c:v>
                </c:pt>
                <c:pt idx="7894">
                  <c:v>#N/A</c:v>
                </c:pt>
                <c:pt idx="7895">
                  <c:v>#N/A</c:v>
                </c:pt>
                <c:pt idx="7896">
                  <c:v>#N/A</c:v>
                </c:pt>
                <c:pt idx="7897">
                  <c:v>#N/A</c:v>
                </c:pt>
                <c:pt idx="7898">
                  <c:v>#N/A</c:v>
                </c:pt>
                <c:pt idx="7899">
                  <c:v>#N/A</c:v>
                </c:pt>
                <c:pt idx="7900">
                  <c:v>#N/A</c:v>
                </c:pt>
                <c:pt idx="7901">
                  <c:v>#N/A</c:v>
                </c:pt>
                <c:pt idx="7902">
                  <c:v>#N/A</c:v>
                </c:pt>
                <c:pt idx="7903">
                  <c:v>#N/A</c:v>
                </c:pt>
                <c:pt idx="7904">
                  <c:v>#N/A</c:v>
                </c:pt>
                <c:pt idx="7905">
                  <c:v>#N/A</c:v>
                </c:pt>
                <c:pt idx="7906">
                  <c:v>#N/A</c:v>
                </c:pt>
                <c:pt idx="7907">
                  <c:v>#N/A</c:v>
                </c:pt>
                <c:pt idx="7908">
                  <c:v>#N/A</c:v>
                </c:pt>
                <c:pt idx="7909">
                  <c:v>#N/A</c:v>
                </c:pt>
                <c:pt idx="7910">
                  <c:v>#N/A</c:v>
                </c:pt>
                <c:pt idx="7911">
                  <c:v>#N/A</c:v>
                </c:pt>
                <c:pt idx="7912">
                  <c:v>#N/A</c:v>
                </c:pt>
                <c:pt idx="7913">
                  <c:v>#N/A</c:v>
                </c:pt>
                <c:pt idx="7914">
                  <c:v>#N/A</c:v>
                </c:pt>
                <c:pt idx="7915">
                  <c:v>#N/A</c:v>
                </c:pt>
                <c:pt idx="7916">
                  <c:v>#N/A</c:v>
                </c:pt>
                <c:pt idx="7917">
                  <c:v>#N/A</c:v>
                </c:pt>
                <c:pt idx="7918">
                  <c:v>#N/A</c:v>
                </c:pt>
                <c:pt idx="7919">
                  <c:v>#N/A</c:v>
                </c:pt>
                <c:pt idx="7920">
                  <c:v>#N/A</c:v>
                </c:pt>
                <c:pt idx="7921">
                  <c:v>#N/A</c:v>
                </c:pt>
                <c:pt idx="7922">
                  <c:v>#N/A</c:v>
                </c:pt>
                <c:pt idx="7923">
                  <c:v>#N/A</c:v>
                </c:pt>
                <c:pt idx="7924">
                  <c:v>#N/A</c:v>
                </c:pt>
                <c:pt idx="7925">
                  <c:v>#N/A</c:v>
                </c:pt>
                <c:pt idx="7926">
                  <c:v>#N/A</c:v>
                </c:pt>
                <c:pt idx="7927">
                  <c:v>#N/A</c:v>
                </c:pt>
                <c:pt idx="7928">
                  <c:v>#N/A</c:v>
                </c:pt>
                <c:pt idx="7929">
                  <c:v>#N/A</c:v>
                </c:pt>
                <c:pt idx="7930">
                  <c:v>#N/A</c:v>
                </c:pt>
                <c:pt idx="7931">
                  <c:v>#N/A</c:v>
                </c:pt>
                <c:pt idx="7932">
                  <c:v>#N/A</c:v>
                </c:pt>
                <c:pt idx="7933">
                  <c:v>#N/A</c:v>
                </c:pt>
                <c:pt idx="7934">
                  <c:v>#N/A</c:v>
                </c:pt>
                <c:pt idx="7935">
                  <c:v>#N/A</c:v>
                </c:pt>
                <c:pt idx="7936">
                  <c:v>#N/A</c:v>
                </c:pt>
                <c:pt idx="7937">
                  <c:v>#N/A</c:v>
                </c:pt>
                <c:pt idx="7938">
                  <c:v>#N/A</c:v>
                </c:pt>
                <c:pt idx="7939">
                  <c:v>#N/A</c:v>
                </c:pt>
                <c:pt idx="7940">
                  <c:v>#N/A</c:v>
                </c:pt>
                <c:pt idx="7941">
                  <c:v>#N/A</c:v>
                </c:pt>
                <c:pt idx="7942">
                  <c:v>#N/A</c:v>
                </c:pt>
                <c:pt idx="7943">
                  <c:v>#N/A</c:v>
                </c:pt>
                <c:pt idx="7944">
                  <c:v>#N/A</c:v>
                </c:pt>
                <c:pt idx="7945">
                  <c:v>#N/A</c:v>
                </c:pt>
                <c:pt idx="7946">
                  <c:v>#N/A</c:v>
                </c:pt>
                <c:pt idx="7947">
                  <c:v>#N/A</c:v>
                </c:pt>
                <c:pt idx="7948">
                  <c:v>#N/A</c:v>
                </c:pt>
                <c:pt idx="7949">
                  <c:v>#N/A</c:v>
                </c:pt>
                <c:pt idx="7950">
                  <c:v>#N/A</c:v>
                </c:pt>
                <c:pt idx="7951">
                  <c:v>#N/A</c:v>
                </c:pt>
                <c:pt idx="7952">
                  <c:v>#N/A</c:v>
                </c:pt>
                <c:pt idx="7953">
                  <c:v>#N/A</c:v>
                </c:pt>
                <c:pt idx="7954">
                  <c:v>#N/A</c:v>
                </c:pt>
                <c:pt idx="7955">
                  <c:v>#N/A</c:v>
                </c:pt>
                <c:pt idx="7956">
                  <c:v>#N/A</c:v>
                </c:pt>
                <c:pt idx="7957">
                  <c:v>#N/A</c:v>
                </c:pt>
                <c:pt idx="7958">
                  <c:v>#N/A</c:v>
                </c:pt>
                <c:pt idx="7959">
                  <c:v>#N/A</c:v>
                </c:pt>
                <c:pt idx="7960">
                  <c:v>#N/A</c:v>
                </c:pt>
                <c:pt idx="7961">
                  <c:v>#N/A</c:v>
                </c:pt>
                <c:pt idx="7962">
                  <c:v>#N/A</c:v>
                </c:pt>
                <c:pt idx="7963">
                  <c:v>#N/A</c:v>
                </c:pt>
                <c:pt idx="7964">
                  <c:v>#N/A</c:v>
                </c:pt>
                <c:pt idx="7965">
                  <c:v>#N/A</c:v>
                </c:pt>
                <c:pt idx="7966">
                  <c:v>#N/A</c:v>
                </c:pt>
                <c:pt idx="7967">
                  <c:v>#N/A</c:v>
                </c:pt>
                <c:pt idx="7968">
                  <c:v>#N/A</c:v>
                </c:pt>
                <c:pt idx="7969">
                  <c:v>#N/A</c:v>
                </c:pt>
                <c:pt idx="7970">
                  <c:v>#N/A</c:v>
                </c:pt>
                <c:pt idx="7971">
                  <c:v>#N/A</c:v>
                </c:pt>
                <c:pt idx="7972">
                  <c:v>#N/A</c:v>
                </c:pt>
                <c:pt idx="7973">
                  <c:v>#N/A</c:v>
                </c:pt>
                <c:pt idx="7974">
                  <c:v>#N/A</c:v>
                </c:pt>
                <c:pt idx="7975">
                  <c:v>#N/A</c:v>
                </c:pt>
                <c:pt idx="7976">
                  <c:v>#N/A</c:v>
                </c:pt>
                <c:pt idx="7977">
                  <c:v>#N/A</c:v>
                </c:pt>
                <c:pt idx="7978">
                  <c:v>#N/A</c:v>
                </c:pt>
                <c:pt idx="7979">
                  <c:v>#N/A</c:v>
                </c:pt>
                <c:pt idx="7980">
                  <c:v>#N/A</c:v>
                </c:pt>
                <c:pt idx="7981">
                  <c:v>#N/A</c:v>
                </c:pt>
                <c:pt idx="7982">
                  <c:v>#N/A</c:v>
                </c:pt>
                <c:pt idx="7983">
                  <c:v>#N/A</c:v>
                </c:pt>
                <c:pt idx="7984">
                  <c:v>#N/A</c:v>
                </c:pt>
                <c:pt idx="7985">
                  <c:v>#N/A</c:v>
                </c:pt>
                <c:pt idx="7986">
                  <c:v>#N/A</c:v>
                </c:pt>
                <c:pt idx="7987">
                  <c:v>#N/A</c:v>
                </c:pt>
                <c:pt idx="7988">
                  <c:v>#N/A</c:v>
                </c:pt>
                <c:pt idx="7989">
                  <c:v>#N/A</c:v>
                </c:pt>
                <c:pt idx="7990">
                  <c:v>#N/A</c:v>
                </c:pt>
                <c:pt idx="7991">
                  <c:v>#N/A</c:v>
                </c:pt>
                <c:pt idx="7992">
                  <c:v>#N/A</c:v>
                </c:pt>
                <c:pt idx="7993">
                  <c:v>#N/A</c:v>
                </c:pt>
                <c:pt idx="7994">
                  <c:v>#N/A</c:v>
                </c:pt>
                <c:pt idx="7995">
                  <c:v>#N/A</c:v>
                </c:pt>
                <c:pt idx="7996">
                  <c:v>#N/A</c:v>
                </c:pt>
                <c:pt idx="7997">
                  <c:v>#N/A</c:v>
                </c:pt>
                <c:pt idx="7998">
                  <c:v>#N/A</c:v>
                </c:pt>
                <c:pt idx="7999">
                  <c:v>#N/A</c:v>
                </c:pt>
                <c:pt idx="8000">
                  <c:v>#N/A</c:v>
                </c:pt>
                <c:pt idx="8001">
                  <c:v>#N/A</c:v>
                </c:pt>
                <c:pt idx="8002">
                  <c:v>#N/A</c:v>
                </c:pt>
                <c:pt idx="8003">
                  <c:v>#N/A</c:v>
                </c:pt>
                <c:pt idx="8004">
                  <c:v>#N/A</c:v>
                </c:pt>
                <c:pt idx="8005">
                  <c:v>#N/A</c:v>
                </c:pt>
                <c:pt idx="8006">
                  <c:v>#N/A</c:v>
                </c:pt>
                <c:pt idx="8007">
                  <c:v>#N/A</c:v>
                </c:pt>
                <c:pt idx="8008">
                  <c:v>#N/A</c:v>
                </c:pt>
                <c:pt idx="8009">
                  <c:v>#N/A</c:v>
                </c:pt>
                <c:pt idx="8010">
                  <c:v>#N/A</c:v>
                </c:pt>
                <c:pt idx="8011">
                  <c:v>#N/A</c:v>
                </c:pt>
                <c:pt idx="8012">
                  <c:v>#N/A</c:v>
                </c:pt>
                <c:pt idx="8013">
                  <c:v>#N/A</c:v>
                </c:pt>
                <c:pt idx="8014">
                  <c:v>#N/A</c:v>
                </c:pt>
                <c:pt idx="8015">
                  <c:v>#N/A</c:v>
                </c:pt>
                <c:pt idx="8016">
                  <c:v>#N/A</c:v>
                </c:pt>
                <c:pt idx="8017">
                  <c:v>#N/A</c:v>
                </c:pt>
                <c:pt idx="8018">
                  <c:v>#N/A</c:v>
                </c:pt>
                <c:pt idx="8019">
                  <c:v>#N/A</c:v>
                </c:pt>
                <c:pt idx="8020">
                  <c:v>#N/A</c:v>
                </c:pt>
                <c:pt idx="8021">
                  <c:v>#N/A</c:v>
                </c:pt>
                <c:pt idx="8022">
                  <c:v>#N/A</c:v>
                </c:pt>
                <c:pt idx="8023">
                  <c:v>#N/A</c:v>
                </c:pt>
                <c:pt idx="8024">
                  <c:v>#N/A</c:v>
                </c:pt>
                <c:pt idx="8025">
                  <c:v>#N/A</c:v>
                </c:pt>
                <c:pt idx="8026">
                  <c:v>#N/A</c:v>
                </c:pt>
                <c:pt idx="8027">
                  <c:v>#N/A</c:v>
                </c:pt>
                <c:pt idx="8028">
                  <c:v>#N/A</c:v>
                </c:pt>
                <c:pt idx="8029">
                  <c:v>#N/A</c:v>
                </c:pt>
                <c:pt idx="8030">
                  <c:v>#N/A</c:v>
                </c:pt>
                <c:pt idx="8031">
                  <c:v>#N/A</c:v>
                </c:pt>
                <c:pt idx="8032">
                  <c:v>#N/A</c:v>
                </c:pt>
                <c:pt idx="8033">
                  <c:v>#N/A</c:v>
                </c:pt>
                <c:pt idx="8034">
                  <c:v>#N/A</c:v>
                </c:pt>
                <c:pt idx="8035">
                  <c:v>#N/A</c:v>
                </c:pt>
                <c:pt idx="8036">
                  <c:v>#N/A</c:v>
                </c:pt>
                <c:pt idx="8037">
                  <c:v>#N/A</c:v>
                </c:pt>
                <c:pt idx="8038">
                  <c:v>#N/A</c:v>
                </c:pt>
                <c:pt idx="8039">
                  <c:v>#N/A</c:v>
                </c:pt>
                <c:pt idx="8040">
                  <c:v>#N/A</c:v>
                </c:pt>
                <c:pt idx="8041">
                  <c:v>#N/A</c:v>
                </c:pt>
                <c:pt idx="8042">
                  <c:v>#N/A</c:v>
                </c:pt>
                <c:pt idx="8043">
                  <c:v>#N/A</c:v>
                </c:pt>
                <c:pt idx="8044">
                  <c:v>#N/A</c:v>
                </c:pt>
                <c:pt idx="8045">
                  <c:v>#N/A</c:v>
                </c:pt>
                <c:pt idx="8046">
                  <c:v>#N/A</c:v>
                </c:pt>
                <c:pt idx="8047">
                  <c:v>#N/A</c:v>
                </c:pt>
                <c:pt idx="8048">
                  <c:v>#N/A</c:v>
                </c:pt>
                <c:pt idx="8049">
                  <c:v>#N/A</c:v>
                </c:pt>
                <c:pt idx="8050">
                  <c:v>#N/A</c:v>
                </c:pt>
                <c:pt idx="8051">
                  <c:v>#N/A</c:v>
                </c:pt>
                <c:pt idx="8052">
                  <c:v>#N/A</c:v>
                </c:pt>
                <c:pt idx="8053">
                  <c:v>#N/A</c:v>
                </c:pt>
                <c:pt idx="8054">
                  <c:v>#N/A</c:v>
                </c:pt>
                <c:pt idx="8055">
                  <c:v>#N/A</c:v>
                </c:pt>
                <c:pt idx="8056">
                  <c:v>#N/A</c:v>
                </c:pt>
                <c:pt idx="8057">
                  <c:v>#N/A</c:v>
                </c:pt>
                <c:pt idx="8058">
                  <c:v>#N/A</c:v>
                </c:pt>
                <c:pt idx="8059">
                  <c:v>#N/A</c:v>
                </c:pt>
                <c:pt idx="8060">
                  <c:v>#N/A</c:v>
                </c:pt>
                <c:pt idx="8061">
                  <c:v>#N/A</c:v>
                </c:pt>
                <c:pt idx="8062">
                  <c:v>#N/A</c:v>
                </c:pt>
                <c:pt idx="8063">
                  <c:v>#N/A</c:v>
                </c:pt>
                <c:pt idx="8064">
                  <c:v>#N/A</c:v>
                </c:pt>
                <c:pt idx="8065">
                  <c:v>#N/A</c:v>
                </c:pt>
                <c:pt idx="8066">
                  <c:v>#N/A</c:v>
                </c:pt>
                <c:pt idx="8067">
                  <c:v>#N/A</c:v>
                </c:pt>
                <c:pt idx="8068">
                  <c:v>#N/A</c:v>
                </c:pt>
                <c:pt idx="8069">
                  <c:v>#N/A</c:v>
                </c:pt>
                <c:pt idx="8070">
                  <c:v>#N/A</c:v>
                </c:pt>
                <c:pt idx="8071">
                  <c:v>#N/A</c:v>
                </c:pt>
                <c:pt idx="8072">
                  <c:v>#N/A</c:v>
                </c:pt>
                <c:pt idx="8073">
                  <c:v>#N/A</c:v>
                </c:pt>
                <c:pt idx="8074">
                  <c:v>#N/A</c:v>
                </c:pt>
                <c:pt idx="8075">
                  <c:v>#N/A</c:v>
                </c:pt>
                <c:pt idx="8076">
                  <c:v>#N/A</c:v>
                </c:pt>
                <c:pt idx="8077">
                  <c:v>#N/A</c:v>
                </c:pt>
                <c:pt idx="8078">
                  <c:v>#N/A</c:v>
                </c:pt>
                <c:pt idx="8079">
                  <c:v>#N/A</c:v>
                </c:pt>
                <c:pt idx="8080">
                  <c:v>#N/A</c:v>
                </c:pt>
                <c:pt idx="8081">
                  <c:v>#N/A</c:v>
                </c:pt>
                <c:pt idx="8082">
                  <c:v>#N/A</c:v>
                </c:pt>
                <c:pt idx="8083">
                  <c:v>#N/A</c:v>
                </c:pt>
                <c:pt idx="8084">
                  <c:v>#N/A</c:v>
                </c:pt>
                <c:pt idx="8085">
                  <c:v>#N/A</c:v>
                </c:pt>
                <c:pt idx="8086">
                  <c:v>#N/A</c:v>
                </c:pt>
                <c:pt idx="8087">
                  <c:v>#N/A</c:v>
                </c:pt>
                <c:pt idx="8088">
                  <c:v>#N/A</c:v>
                </c:pt>
                <c:pt idx="8089">
                  <c:v>#N/A</c:v>
                </c:pt>
                <c:pt idx="8090">
                  <c:v>#N/A</c:v>
                </c:pt>
                <c:pt idx="8091">
                  <c:v>#N/A</c:v>
                </c:pt>
                <c:pt idx="8092">
                  <c:v>#N/A</c:v>
                </c:pt>
                <c:pt idx="8093">
                  <c:v>#N/A</c:v>
                </c:pt>
                <c:pt idx="8094">
                  <c:v>#N/A</c:v>
                </c:pt>
                <c:pt idx="8095">
                  <c:v>#N/A</c:v>
                </c:pt>
                <c:pt idx="8096">
                  <c:v>#N/A</c:v>
                </c:pt>
                <c:pt idx="8097">
                  <c:v>#N/A</c:v>
                </c:pt>
                <c:pt idx="8098">
                  <c:v>#N/A</c:v>
                </c:pt>
                <c:pt idx="8099">
                  <c:v>#N/A</c:v>
                </c:pt>
                <c:pt idx="8100">
                  <c:v>#N/A</c:v>
                </c:pt>
                <c:pt idx="8101">
                  <c:v>#N/A</c:v>
                </c:pt>
                <c:pt idx="8102">
                  <c:v>#N/A</c:v>
                </c:pt>
                <c:pt idx="8103">
                  <c:v>#N/A</c:v>
                </c:pt>
                <c:pt idx="8104">
                  <c:v>#N/A</c:v>
                </c:pt>
                <c:pt idx="8105">
                  <c:v>#N/A</c:v>
                </c:pt>
                <c:pt idx="8106">
                  <c:v>#N/A</c:v>
                </c:pt>
                <c:pt idx="8107">
                  <c:v>#N/A</c:v>
                </c:pt>
                <c:pt idx="8108">
                  <c:v>#N/A</c:v>
                </c:pt>
                <c:pt idx="8109">
                  <c:v>#N/A</c:v>
                </c:pt>
                <c:pt idx="8110">
                  <c:v>#N/A</c:v>
                </c:pt>
                <c:pt idx="8111">
                  <c:v>#N/A</c:v>
                </c:pt>
                <c:pt idx="8112">
                  <c:v>#N/A</c:v>
                </c:pt>
                <c:pt idx="8113">
                  <c:v>#N/A</c:v>
                </c:pt>
                <c:pt idx="8114">
                  <c:v>#N/A</c:v>
                </c:pt>
                <c:pt idx="8115">
                  <c:v>#N/A</c:v>
                </c:pt>
                <c:pt idx="8116">
                  <c:v>#N/A</c:v>
                </c:pt>
                <c:pt idx="8117">
                  <c:v>#N/A</c:v>
                </c:pt>
                <c:pt idx="8118">
                  <c:v>#N/A</c:v>
                </c:pt>
                <c:pt idx="8119">
                  <c:v>#N/A</c:v>
                </c:pt>
                <c:pt idx="8120">
                  <c:v>#N/A</c:v>
                </c:pt>
                <c:pt idx="8121">
                  <c:v>#N/A</c:v>
                </c:pt>
                <c:pt idx="8122">
                  <c:v>#N/A</c:v>
                </c:pt>
                <c:pt idx="8123">
                  <c:v>#N/A</c:v>
                </c:pt>
                <c:pt idx="8124">
                  <c:v>#N/A</c:v>
                </c:pt>
                <c:pt idx="8125">
                  <c:v>#N/A</c:v>
                </c:pt>
                <c:pt idx="8126">
                  <c:v>#N/A</c:v>
                </c:pt>
                <c:pt idx="8127">
                  <c:v>#N/A</c:v>
                </c:pt>
                <c:pt idx="8128">
                  <c:v>#N/A</c:v>
                </c:pt>
                <c:pt idx="8129">
                  <c:v>#N/A</c:v>
                </c:pt>
                <c:pt idx="8130">
                  <c:v>#N/A</c:v>
                </c:pt>
                <c:pt idx="8131">
                  <c:v>#N/A</c:v>
                </c:pt>
                <c:pt idx="8132">
                  <c:v>#N/A</c:v>
                </c:pt>
                <c:pt idx="8133">
                  <c:v>#N/A</c:v>
                </c:pt>
                <c:pt idx="8134">
                  <c:v>#N/A</c:v>
                </c:pt>
                <c:pt idx="8135">
                  <c:v>#N/A</c:v>
                </c:pt>
                <c:pt idx="8136">
                  <c:v>#N/A</c:v>
                </c:pt>
                <c:pt idx="8137">
                  <c:v>#N/A</c:v>
                </c:pt>
                <c:pt idx="8138">
                  <c:v>#N/A</c:v>
                </c:pt>
                <c:pt idx="8139">
                  <c:v>#N/A</c:v>
                </c:pt>
                <c:pt idx="8140">
                  <c:v>#N/A</c:v>
                </c:pt>
                <c:pt idx="8141">
                  <c:v>#N/A</c:v>
                </c:pt>
                <c:pt idx="8142">
                  <c:v>#N/A</c:v>
                </c:pt>
                <c:pt idx="8143">
                  <c:v>#N/A</c:v>
                </c:pt>
                <c:pt idx="8144">
                  <c:v>#N/A</c:v>
                </c:pt>
                <c:pt idx="8145">
                  <c:v>#N/A</c:v>
                </c:pt>
                <c:pt idx="8146">
                  <c:v>#N/A</c:v>
                </c:pt>
                <c:pt idx="8147">
                  <c:v>#N/A</c:v>
                </c:pt>
                <c:pt idx="8148">
                  <c:v>#N/A</c:v>
                </c:pt>
                <c:pt idx="8149">
                  <c:v>#N/A</c:v>
                </c:pt>
                <c:pt idx="8150">
                  <c:v>#N/A</c:v>
                </c:pt>
                <c:pt idx="8151">
                  <c:v>#N/A</c:v>
                </c:pt>
                <c:pt idx="8152">
                  <c:v>#N/A</c:v>
                </c:pt>
                <c:pt idx="8153">
                  <c:v>#N/A</c:v>
                </c:pt>
                <c:pt idx="8154">
                  <c:v>#N/A</c:v>
                </c:pt>
                <c:pt idx="8155">
                  <c:v>#N/A</c:v>
                </c:pt>
                <c:pt idx="8156">
                  <c:v>#N/A</c:v>
                </c:pt>
                <c:pt idx="8157">
                  <c:v>#N/A</c:v>
                </c:pt>
                <c:pt idx="8158">
                  <c:v>#N/A</c:v>
                </c:pt>
                <c:pt idx="8159">
                  <c:v>#N/A</c:v>
                </c:pt>
                <c:pt idx="8160">
                  <c:v>#N/A</c:v>
                </c:pt>
                <c:pt idx="8161">
                  <c:v>#N/A</c:v>
                </c:pt>
                <c:pt idx="8162">
                  <c:v>#N/A</c:v>
                </c:pt>
                <c:pt idx="8163">
                  <c:v>#N/A</c:v>
                </c:pt>
                <c:pt idx="8164">
                  <c:v>#N/A</c:v>
                </c:pt>
                <c:pt idx="8165">
                  <c:v>#N/A</c:v>
                </c:pt>
                <c:pt idx="8166">
                  <c:v>#N/A</c:v>
                </c:pt>
                <c:pt idx="8167">
                  <c:v>#N/A</c:v>
                </c:pt>
                <c:pt idx="8168">
                  <c:v>#N/A</c:v>
                </c:pt>
                <c:pt idx="8169">
                  <c:v>#N/A</c:v>
                </c:pt>
                <c:pt idx="8170">
                  <c:v>#N/A</c:v>
                </c:pt>
                <c:pt idx="8171">
                  <c:v>#N/A</c:v>
                </c:pt>
                <c:pt idx="8172">
                  <c:v>#N/A</c:v>
                </c:pt>
                <c:pt idx="8173">
                  <c:v>#N/A</c:v>
                </c:pt>
                <c:pt idx="8174">
                  <c:v>#N/A</c:v>
                </c:pt>
                <c:pt idx="8175">
                  <c:v>#N/A</c:v>
                </c:pt>
                <c:pt idx="8176">
                  <c:v>#N/A</c:v>
                </c:pt>
                <c:pt idx="8177">
                  <c:v>#N/A</c:v>
                </c:pt>
                <c:pt idx="8178">
                  <c:v>#N/A</c:v>
                </c:pt>
                <c:pt idx="8179">
                  <c:v>#N/A</c:v>
                </c:pt>
                <c:pt idx="8180">
                  <c:v>#N/A</c:v>
                </c:pt>
                <c:pt idx="8181">
                  <c:v>#N/A</c:v>
                </c:pt>
                <c:pt idx="8182">
                  <c:v>#N/A</c:v>
                </c:pt>
                <c:pt idx="8183">
                  <c:v>#N/A</c:v>
                </c:pt>
                <c:pt idx="8184">
                  <c:v>#N/A</c:v>
                </c:pt>
                <c:pt idx="8185">
                  <c:v>#N/A</c:v>
                </c:pt>
                <c:pt idx="8186">
                  <c:v>#N/A</c:v>
                </c:pt>
                <c:pt idx="8187">
                  <c:v>#N/A</c:v>
                </c:pt>
                <c:pt idx="8188">
                  <c:v>#N/A</c:v>
                </c:pt>
                <c:pt idx="8189">
                  <c:v>#N/A</c:v>
                </c:pt>
                <c:pt idx="8190">
                  <c:v>#N/A</c:v>
                </c:pt>
                <c:pt idx="8191">
                  <c:v>#N/A</c:v>
                </c:pt>
                <c:pt idx="8192">
                  <c:v>#N/A</c:v>
                </c:pt>
                <c:pt idx="8193">
                  <c:v>#N/A</c:v>
                </c:pt>
                <c:pt idx="8194">
                  <c:v>#N/A</c:v>
                </c:pt>
                <c:pt idx="8195">
                  <c:v>#N/A</c:v>
                </c:pt>
                <c:pt idx="8196">
                  <c:v>#N/A</c:v>
                </c:pt>
                <c:pt idx="8197">
                  <c:v>#N/A</c:v>
                </c:pt>
                <c:pt idx="8198">
                  <c:v>#N/A</c:v>
                </c:pt>
                <c:pt idx="8199">
                  <c:v>#N/A</c:v>
                </c:pt>
                <c:pt idx="8200">
                  <c:v>#N/A</c:v>
                </c:pt>
                <c:pt idx="8201">
                  <c:v>#N/A</c:v>
                </c:pt>
                <c:pt idx="8202">
                  <c:v>#N/A</c:v>
                </c:pt>
                <c:pt idx="8203">
                  <c:v>#N/A</c:v>
                </c:pt>
                <c:pt idx="8204">
                  <c:v>#N/A</c:v>
                </c:pt>
                <c:pt idx="8205">
                  <c:v>#N/A</c:v>
                </c:pt>
                <c:pt idx="8206">
                  <c:v>#N/A</c:v>
                </c:pt>
                <c:pt idx="8207">
                  <c:v>#N/A</c:v>
                </c:pt>
                <c:pt idx="8208">
                  <c:v>#N/A</c:v>
                </c:pt>
                <c:pt idx="8209">
                  <c:v>#N/A</c:v>
                </c:pt>
                <c:pt idx="8210">
                  <c:v>#N/A</c:v>
                </c:pt>
                <c:pt idx="8211">
                  <c:v>#N/A</c:v>
                </c:pt>
                <c:pt idx="8212">
                  <c:v>#N/A</c:v>
                </c:pt>
                <c:pt idx="8213">
                  <c:v>#N/A</c:v>
                </c:pt>
                <c:pt idx="8214">
                  <c:v>#N/A</c:v>
                </c:pt>
                <c:pt idx="8215">
                  <c:v>#N/A</c:v>
                </c:pt>
                <c:pt idx="8216">
                  <c:v>#N/A</c:v>
                </c:pt>
                <c:pt idx="8217">
                  <c:v>#N/A</c:v>
                </c:pt>
                <c:pt idx="8218">
                  <c:v>#N/A</c:v>
                </c:pt>
                <c:pt idx="8219">
                  <c:v>#N/A</c:v>
                </c:pt>
                <c:pt idx="8220">
                  <c:v>#N/A</c:v>
                </c:pt>
                <c:pt idx="8221">
                  <c:v>#N/A</c:v>
                </c:pt>
                <c:pt idx="8222">
                  <c:v>#N/A</c:v>
                </c:pt>
                <c:pt idx="8223">
                  <c:v>#N/A</c:v>
                </c:pt>
                <c:pt idx="8224">
                  <c:v>#N/A</c:v>
                </c:pt>
                <c:pt idx="8225">
                  <c:v>#N/A</c:v>
                </c:pt>
                <c:pt idx="8226">
                  <c:v>#N/A</c:v>
                </c:pt>
                <c:pt idx="8227">
                  <c:v>#N/A</c:v>
                </c:pt>
                <c:pt idx="8228">
                  <c:v>#N/A</c:v>
                </c:pt>
                <c:pt idx="8229">
                  <c:v>#N/A</c:v>
                </c:pt>
                <c:pt idx="8230">
                  <c:v>#N/A</c:v>
                </c:pt>
                <c:pt idx="8231">
                  <c:v>#N/A</c:v>
                </c:pt>
                <c:pt idx="8232">
                  <c:v>#N/A</c:v>
                </c:pt>
                <c:pt idx="8233">
                  <c:v>#N/A</c:v>
                </c:pt>
                <c:pt idx="8234">
                  <c:v>#N/A</c:v>
                </c:pt>
                <c:pt idx="8235">
                  <c:v>#N/A</c:v>
                </c:pt>
                <c:pt idx="8236">
                  <c:v>#N/A</c:v>
                </c:pt>
                <c:pt idx="8237">
                  <c:v>#N/A</c:v>
                </c:pt>
                <c:pt idx="8238">
                  <c:v>#N/A</c:v>
                </c:pt>
                <c:pt idx="8239">
                  <c:v>#N/A</c:v>
                </c:pt>
                <c:pt idx="8240">
                  <c:v>#N/A</c:v>
                </c:pt>
                <c:pt idx="8241">
                  <c:v>#N/A</c:v>
                </c:pt>
                <c:pt idx="8242">
                  <c:v>#N/A</c:v>
                </c:pt>
                <c:pt idx="8243">
                  <c:v>#N/A</c:v>
                </c:pt>
                <c:pt idx="8244">
                  <c:v>#N/A</c:v>
                </c:pt>
                <c:pt idx="8245">
                  <c:v>#N/A</c:v>
                </c:pt>
                <c:pt idx="8246">
                  <c:v>#N/A</c:v>
                </c:pt>
                <c:pt idx="8247">
                  <c:v>#N/A</c:v>
                </c:pt>
                <c:pt idx="8248">
                  <c:v>#N/A</c:v>
                </c:pt>
                <c:pt idx="8249">
                  <c:v>#N/A</c:v>
                </c:pt>
                <c:pt idx="8250">
                  <c:v>#N/A</c:v>
                </c:pt>
                <c:pt idx="8251">
                  <c:v>#N/A</c:v>
                </c:pt>
                <c:pt idx="8252">
                  <c:v>#N/A</c:v>
                </c:pt>
                <c:pt idx="8253">
                  <c:v>#N/A</c:v>
                </c:pt>
                <c:pt idx="8254">
                  <c:v>#N/A</c:v>
                </c:pt>
                <c:pt idx="8255">
                  <c:v>#N/A</c:v>
                </c:pt>
                <c:pt idx="8256">
                  <c:v>#N/A</c:v>
                </c:pt>
                <c:pt idx="8257">
                  <c:v>#N/A</c:v>
                </c:pt>
                <c:pt idx="8258">
                  <c:v>#N/A</c:v>
                </c:pt>
                <c:pt idx="8259">
                  <c:v>#N/A</c:v>
                </c:pt>
                <c:pt idx="8260">
                  <c:v>#N/A</c:v>
                </c:pt>
                <c:pt idx="8261">
                  <c:v>#N/A</c:v>
                </c:pt>
                <c:pt idx="8262">
                  <c:v>#N/A</c:v>
                </c:pt>
                <c:pt idx="8263">
                  <c:v>#N/A</c:v>
                </c:pt>
                <c:pt idx="8264">
                  <c:v>#N/A</c:v>
                </c:pt>
                <c:pt idx="8265">
                  <c:v>#N/A</c:v>
                </c:pt>
                <c:pt idx="8266">
                  <c:v>#N/A</c:v>
                </c:pt>
                <c:pt idx="8267">
                  <c:v>#N/A</c:v>
                </c:pt>
                <c:pt idx="8268">
                  <c:v>#N/A</c:v>
                </c:pt>
                <c:pt idx="8269">
                  <c:v>#N/A</c:v>
                </c:pt>
                <c:pt idx="8270">
                  <c:v>#N/A</c:v>
                </c:pt>
                <c:pt idx="8271">
                  <c:v>#N/A</c:v>
                </c:pt>
                <c:pt idx="8272">
                  <c:v>#N/A</c:v>
                </c:pt>
                <c:pt idx="8273">
                  <c:v>#N/A</c:v>
                </c:pt>
                <c:pt idx="8274">
                  <c:v>#N/A</c:v>
                </c:pt>
                <c:pt idx="8275">
                  <c:v>#N/A</c:v>
                </c:pt>
                <c:pt idx="8276">
                  <c:v>#N/A</c:v>
                </c:pt>
                <c:pt idx="8277">
                  <c:v>#N/A</c:v>
                </c:pt>
                <c:pt idx="8278">
                  <c:v>#N/A</c:v>
                </c:pt>
                <c:pt idx="8279">
                  <c:v>#N/A</c:v>
                </c:pt>
                <c:pt idx="8280">
                  <c:v>#N/A</c:v>
                </c:pt>
                <c:pt idx="8281">
                  <c:v>#N/A</c:v>
                </c:pt>
                <c:pt idx="8282">
                  <c:v>#N/A</c:v>
                </c:pt>
                <c:pt idx="8283">
                  <c:v>#N/A</c:v>
                </c:pt>
                <c:pt idx="8284">
                  <c:v>#N/A</c:v>
                </c:pt>
                <c:pt idx="8285">
                  <c:v>#N/A</c:v>
                </c:pt>
                <c:pt idx="8286">
                  <c:v>#N/A</c:v>
                </c:pt>
                <c:pt idx="8287">
                  <c:v>#N/A</c:v>
                </c:pt>
                <c:pt idx="8288">
                  <c:v>#N/A</c:v>
                </c:pt>
                <c:pt idx="8289">
                  <c:v>#N/A</c:v>
                </c:pt>
                <c:pt idx="8290">
                  <c:v>#N/A</c:v>
                </c:pt>
                <c:pt idx="8291">
                  <c:v>#N/A</c:v>
                </c:pt>
                <c:pt idx="8292">
                  <c:v>#N/A</c:v>
                </c:pt>
                <c:pt idx="8293">
                  <c:v>#N/A</c:v>
                </c:pt>
                <c:pt idx="8294">
                  <c:v>#N/A</c:v>
                </c:pt>
                <c:pt idx="8295">
                  <c:v>#N/A</c:v>
                </c:pt>
                <c:pt idx="8296">
                  <c:v>#N/A</c:v>
                </c:pt>
                <c:pt idx="8297">
                  <c:v>#N/A</c:v>
                </c:pt>
                <c:pt idx="8298">
                  <c:v>#N/A</c:v>
                </c:pt>
                <c:pt idx="8299">
                  <c:v>#N/A</c:v>
                </c:pt>
                <c:pt idx="8300">
                  <c:v>#N/A</c:v>
                </c:pt>
                <c:pt idx="8301">
                  <c:v>#N/A</c:v>
                </c:pt>
                <c:pt idx="8302">
                  <c:v>#N/A</c:v>
                </c:pt>
                <c:pt idx="8303">
                  <c:v>#N/A</c:v>
                </c:pt>
                <c:pt idx="8304">
                  <c:v>#N/A</c:v>
                </c:pt>
                <c:pt idx="8305">
                  <c:v>#N/A</c:v>
                </c:pt>
                <c:pt idx="8306">
                  <c:v>#N/A</c:v>
                </c:pt>
                <c:pt idx="8307">
                  <c:v>#N/A</c:v>
                </c:pt>
                <c:pt idx="8308">
                  <c:v>#N/A</c:v>
                </c:pt>
                <c:pt idx="8309">
                  <c:v>#N/A</c:v>
                </c:pt>
                <c:pt idx="8310">
                  <c:v>#N/A</c:v>
                </c:pt>
                <c:pt idx="8311">
                  <c:v>#N/A</c:v>
                </c:pt>
                <c:pt idx="8312">
                  <c:v>#N/A</c:v>
                </c:pt>
                <c:pt idx="8313">
                  <c:v>#N/A</c:v>
                </c:pt>
                <c:pt idx="8314">
                  <c:v>#N/A</c:v>
                </c:pt>
                <c:pt idx="8315">
                  <c:v>#N/A</c:v>
                </c:pt>
                <c:pt idx="8316">
                  <c:v>#N/A</c:v>
                </c:pt>
                <c:pt idx="8317">
                  <c:v>#N/A</c:v>
                </c:pt>
                <c:pt idx="8318">
                  <c:v>#N/A</c:v>
                </c:pt>
                <c:pt idx="8319">
                  <c:v>#N/A</c:v>
                </c:pt>
                <c:pt idx="8320">
                  <c:v>#N/A</c:v>
                </c:pt>
                <c:pt idx="8321">
                  <c:v>#N/A</c:v>
                </c:pt>
                <c:pt idx="8322">
                  <c:v>#N/A</c:v>
                </c:pt>
                <c:pt idx="8323">
                  <c:v>#N/A</c:v>
                </c:pt>
                <c:pt idx="8324">
                  <c:v>#N/A</c:v>
                </c:pt>
                <c:pt idx="8325">
                  <c:v>#N/A</c:v>
                </c:pt>
                <c:pt idx="8326">
                  <c:v>#N/A</c:v>
                </c:pt>
                <c:pt idx="8327">
                  <c:v>#N/A</c:v>
                </c:pt>
                <c:pt idx="8328">
                  <c:v>#N/A</c:v>
                </c:pt>
                <c:pt idx="8329">
                  <c:v>#N/A</c:v>
                </c:pt>
                <c:pt idx="8330">
                  <c:v>#N/A</c:v>
                </c:pt>
                <c:pt idx="8331">
                  <c:v>#N/A</c:v>
                </c:pt>
                <c:pt idx="8332">
                  <c:v>#N/A</c:v>
                </c:pt>
                <c:pt idx="8333">
                  <c:v>#N/A</c:v>
                </c:pt>
                <c:pt idx="8334">
                  <c:v>#N/A</c:v>
                </c:pt>
                <c:pt idx="8335">
                  <c:v>#N/A</c:v>
                </c:pt>
                <c:pt idx="8336">
                  <c:v>#N/A</c:v>
                </c:pt>
                <c:pt idx="8337">
                  <c:v>#N/A</c:v>
                </c:pt>
                <c:pt idx="8338">
                  <c:v>#N/A</c:v>
                </c:pt>
                <c:pt idx="8339">
                  <c:v>#N/A</c:v>
                </c:pt>
                <c:pt idx="8340">
                  <c:v>#N/A</c:v>
                </c:pt>
                <c:pt idx="8341">
                  <c:v>#N/A</c:v>
                </c:pt>
                <c:pt idx="8342">
                  <c:v>#N/A</c:v>
                </c:pt>
                <c:pt idx="8343">
                  <c:v>#N/A</c:v>
                </c:pt>
                <c:pt idx="8344">
                  <c:v>#N/A</c:v>
                </c:pt>
                <c:pt idx="8345">
                  <c:v>#N/A</c:v>
                </c:pt>
                <c:pt idx="8346">
                  <c:v>#N/A</c:v>
                </c:pt>
                <c:pt idx="8347">
                  <c:v>#N/A</c:v>
                </c:pt>
                <c:pt idx="8348">
                  <c:v>#N/A</c:v>
                </c:pt>
                <c:pt idx="8349">
                  <c:v>#N/A</c:v>
                </c:pt>
                <c:pt idx="8350">
                  <c:v>#N/A</c:v>
                </c:pt>
                <c:pt idx="8351">
                  <c:v>#N/A</c:v>
                </c:pt>
                <c:pt idx="8352">
                  <c:v>#N/A</c:v>
                </c:pt>
                <c:pt idx="8353">
                  <c:v>#N/A</c:v>
                </c:pt>
                <c:pt idx="8354">
                  <c:v>#N/A</c:v>
                </c:pt>
                <c:pt idx="8355">
                  <c:v>#N/A</c:v>
                </c:pt>
                <c:pt idx="8356">
                  <c:v>#N/A</c:v>
                </c:pt>
                <c:pt idx="8357">
                  <c:v>#N/A</c:v>
                </c:pt>
                <c:pt idx="8358">
                  <c:v>#N/A</c:v>
                </c:pt>
                <c:pt idx="8359">
                  <c:v>#N/A</c:v>
                </c:pt>
                <c:pt idx="8360">
                  <c:v>#N/A</c:v>
                </c:pt>
                <c:pt idx="8361">
                  <c:v>#N/A</c:v>
                </c:pt>
                <c:pt idx="8362">
                  <c:v>#N/A</c:v>
                </c:pt>
                <c:pt idx="8363">
                  <c:v>#N/A</c:v>
                </c:pt>
                <c:pt idx="8364">
                  <c:v>#N/A</c:v>
                </c:pt>
                <c:pt idx="8365">
                  <c:v>#N/A</c:v>
                </c:pt>
                <c:pt idx="8366">
                  <c:v>#N/A</c:v>
                </c:pt>
                <c:pt idx="8367">
                  <c:v>#N/A</c:v>
                </c:pt>
                <c:pt idx="8368">
                  <c:v>#N/A</c:v>
                </c:pt>
                <c:pt idx="8369">
                  <c:v>#N/A</c:v>
                </c:pt>
                <c:pt idx="8370">
                  <c:v>#N/A</c:v>
                </c:pt>
                <c:pt idx="8371">
                  <c:v>#N/A</c:v>
                </c:pt>
                <c:pt idx="8372">
                  <c:v>#N/A</c:v>
                </c:pt>
                <c:pt idx="8373">
                  <c:v>#N/A</c:v>
                </c:pt>
                <c:pt idx="8374">
                  <c:v>#N/A</c:v>
                </c:pt>
                <c:pt idx="8375">
                  <c:v>#N/A</c:v>
                </c:pt>
                <c:pt idx="8376">
                  <c:v>#N/A</c:v>
                </c:pt>
                <c:pt idx="8377">
                  <c:v>#N/A</c:v>
                </c:pt>
                <c:pt idx="8378">
                  <c:v>#N/A</c:v>
                </c:pt>
                <c:pt idx="8379">
                  <c:v>#N/A</c:v>
                </c:pt>
                <c:pt idx="8380">
                  <c:v>#N/A</c:v>
                </c:pt>
                <c:pt idx="8381">
                  <c:v>#N/A</c:v>
                </c:pt>
                <c:pt idx="8382">
                  <c:v>#N/A</c:v>
                </c:pt>
                <c:pt idx="8383">
                  <c:v>#N/A</c:v>
                </c:pt>
                <c:pt idx="8384">
                  <c:v>#N/A</c:v>
                </c:pt>
                <c:pt idx="8385">
                  <c:v>#N/A</c:v>
                </c:pt>
                <c:pt idx="8386">
                  <c:v>#N/A</c:v>
                </c:pt>
                <c:pt idx="8387">
                  <c:v>#N/A</c:v>
                </c:pt>
                <c:pt idx="8388">
                  <c:v>#N/A</c:v>
                </c:pt>
                <c:pt idx="8389">
                  <c:v>#N/A</c:v>
                </c:pt>
                <c:pt idx="8390">
                  <c:v>#N/A</c:v>
                </c:pt>
                <c:pt idx="8391">
                  <c:v>#N/A</c:v>
                </c:pt>
                <c:pt idx="8392">
                  <c:v>#N/A</c:v>
                </c:pt>
                <c:pt idx="8393">
                  <c:v>#N/A</c:v>
                </c:pt>
                <c:pt idx="8394">
                  <c:v>#N/A</c:v>
                </c:pt>
                <c:pt idx="8395">
                  <c:v>#N/A</c:v>
                </c:pt>
                <c:pt idx="8396">
                  <c:v>#N/A</c:v>
                </c:pt>
                <c:pt idx="8397">
                  <c:v>#N/A</c:v>
                </c:pt>
                <c:pt idx="8398">
                  <c:v>#N/A</c:v>
                </c:pt>
                <c:pt idx="8399">
                  <c:v>#N/A</c:v>
                </c:pt>
                <c:pt idx="8400">
                  <c:v>#N/A</c:v>
                </c:pt>
                <c:pt idx="8401">
                  <c:v>#N/A</c:v>
                </c:pt>
                <c:pt idx="8402">
                  <c:v>#N/A</c:v>
                </c:pt>
                <c:pt idx="8403">
                  <c:v>#N/A</c:v>
                </c:pt>
                <c:pt idx="8404">
                  <c:v>#N/A</c:v>
                </c:pt>
                <c:pt idx="8405">
                  <c:v>#N/A</c:v>
                </c:pt>
                <c:pt idx="8406">
                  <c:v>#N/A</c:v>
                </c:pt>
                <c:pt idx="8407">
                  <c:v>#N/A</c:v>
                </c:pt>
                <c:pt idx="8408">
                  <c:v>#N/A</c:v>
                </c:pt>
                <c:pt idx="8409">
                  <c:v>#N/A</c:v>
                </c:pt>
                <c:pt idx="8410">
                  <c:v>#N/A</c:v>
                </c:pt>
                <c:pt idx="8411">
                  <c:v>#N/A</c:v>
                </c:pt>
                <c:pt idx="8412">
                  <c:v>#N/A</c:v>
                </c:pt>
                <c:pt idx="8413">
                  <c:v>#N/A</c:v>
                </c:pt>
                <c:pt idx="8414">
                  <c:v>#N/A</c:v>
                </c:pt>
                <c:pt idx="8415">
                  <c:v>#N/A</c:v>
                </c:pt>
                <c:pt idx="8416">
                  <c:v>#N/A</c:v>
                </c:pt>
                <c:pt idx="8417">
                  <c:v>#N/A</c:v>
                </c:pt>
                <c:pt idx="8418">
                  <c:v>#N/A</c:v>
                </c:pt>
                <c:pt idx="8419">
                  <c:v>#N/A</c:v>
                </c:pt>
                <c:pt idx="8420">
                  <c:v>#N/A</c:v>
                </c:pt>
                <c:pt idx="8421">
                  <c:v>#N/A</c:v>
                </c:pt>
                <c:pt idx="8422">
                  <c:v>#N/A</c:v>
                </c:pt>
                <c:pt idx="8423">
                  <c:v>#N/A</c:v>
                </c:pt>
                <c:pt idx="8424">
                  <c:v>#N/A</c:v>
                </c:pt>
                <c:pt idx="8425">
                  <c:v>#N/A</c:v>
                </c:pt>
                <c:pt idx="8426">
                  <c:v>#N/A</c:v>
                </c:pt>
                <c:pt idx="8427">
                  <c:v>#N/A</c:v>
                </c:pt>
                <c:pt idx="8428">
                  <c:v>#N/A</c:v>
                </c:pt>
                <c:pt idx="8429">
                  <c:v>#N/A</c:v>
                </c:pt>
                <c:pt idx="8430">
                  <c:v>#N/A</c:v>
                </c:pt>
                <c:pt idx="8431">
                  <c:v>#N/A</c:v>
                </c:pt>
                <c:pt idx="8432">
                  <c:v>#N/A</c:v>
                </c:pt>
                <c:pt idx="8433">
                  <c:v>#N/A</c:v>
                </c:pt>
                <c:pt idx="8434">
                  <c:v>#N/A</c:v>
                </c:pt>
                <c:pt idx="8435">
                  <c:v>#N/A</c:v>
                </c:pt>
                <c:pt idx="8436">
                  <c:v>#N/A</c:v>
                </c:pt>
                <c:pt idx="8437">
                  <c:v>#N/A</c:v>
                </c:pt>
                <c:pt idx="8438">
                  <c:v>#N/A</c:v>
                </c:pt>
                <c:pt idx="8439">
                  <c:v>#N/A</c:v>
                </c:pt>
                <c:pt idx="8440">
                  <c:v>#N/A</c:v>
                </c:pt>
                <c:pt idx="8441">
                  <c:v>#N/A</c:v>
                </c:pt>
                <c:pt idx="8442">
                  <c:v>#N/A</c:v>
                </c:pt>
                <c:pt idx="8443">
                  <c:v>#N/A</c:v>
                </c:pt>
                <c:pt idx="8444">
                  <c:v>#N/A</c:v>
                </c:pt>
                <c:pt idx="8445">
                  <c:v>#N/A</c:v>
                </c:pt>
                <c:pt idx="8446">
                  <c:v>#N/A</c:v>
                </c:pt>
                <c:pt idx="8447">
                  <c:v>#N/A</c:v>
                </c:pt>
                <c:pt idx="8448">
                  <c:v>#N/A</c:v>
                </c:pt>
                <c:pt idx="8449">
                  <c:v>#N/A</c:v>
                </c:pt>
                <c:pt idx="8450">
                  <c:v>#N/A</c:v>
                </c:pt>
                <c:pt idx="8451">
                  <c:v>#N/A</c:v>
                </c:pt>
                <c:pt idx="8452">
                  <c:v>#N/A</c:v>
                </c:pt>
                <c:pt idx="8453">
                  <c:v>#N/A</c:v>
                </c:pt>
                <c:pt idx="8454">
                  <c:v>#N/A</c:v>
                </c:pt>
                <c:pt idx="8455">
                  <c:v>#N/A</c:v>
                </c:pt>
                <c:pt idx="8456">
                  <c:v>#N/A</c:v>
                </c:pt>
                <c:pt idx="8457">
                  <c:v>#N/A</c:v>
                </c:pt>
                <c:pt idx="8458">
                  <c:v>#N/A</c:v>
                </c:pt>
                <c:pt idx="8459">
                  <c:v>#N/A</c:v>
                </c:pt>
                <c:pt idx="8460">
                  <c:v>#N/A</c:v>
                </c:pt>
                <c:pt idx="8461">
                  <c:v>#N/A</c:v>
                </c:pt>
                <c:pt idx="8462">
                  <c:v>#N/A</c:v>
                </c:pt>
                <c:pt idx="8463">
                  <c:v>#N/A</c:v>
                </c:pt>
                <c:pt idx="8464">
                  <c:v>#N/A</c:v>
                </c:pt>
                <c:pt idx="8465">
                  <c:v>#N/A</c:v>
                </c:pt>
                <c:pt idx="8466">
                  <c:v>#N/A</c:v>
                </c:pt>
                <c:pt idx="8467">
                  <c:v>#N/A</c:v>
                </c:pt>
                <c:pt idx="8468">
                  <c:v>#N/A</c:v>
                </c:pt>
                <c:pt idx="8469">
                  <c:v>#N/A</c:v>
                </c:pt>
                <c:pt idx="8470">
                  <c:v>#N/A</c:v>
                </c:pt>
                <c:pt idx="8471">
                  <c:v>#N/A</c:v>
                </c:pt>
                <c:pt idx="8472">
                  <c:v>#N/A</c:v>
                </c:pt>
                <c:pt idx="8473">
                  <c:v>#N/A</c:v>
                </c:pt>
                <c:pt idx="8474">
                  <c:v>#N/A</c:v>
                </c:pt>
                <c:pt idx="8475">
                  <c:v>#N/A</c:v>
                </c:pt>
                <c:pt idx="8476">
                  <c:v>#N/A</c:v>
                </c:pt>
                <c:pt idx="8477">
                  <c:v>#N/A</c:v>
                </c:pt>
                <c:pt idx="8478">
                  <c:v>#N/A</c:v>
                </c:pt>
                <c:pt idx="8479">
                  <c:v>#N/A</c:v>
                </c:pt>
                <c:pt idx="8480">
                  <c:v>#N/A</c:v>
                </c:pt>
                <c:pt idx="8481">
                  <c:v>#N/A</c:v>
                </c:pt>
                <c:pt idx="8482">
                  <c:v>#N/A</c:v>
                </c:pt>
                <c:pt idx="8483">
                  <c:v>#N/A</c:v>
                </c:pt>
                <c:pt idx="8484">
                  <c:v>#N/A</c:v>
                </c:pt>
                <c:pt idx="8485">
                  <c:v>#N/A</c:v>
                </c:pt>
                <c:pt idx="8486">
                  <c:v>#N/A</c:v>
                </c:pt>
                <c:pt idx="8487">
                  <c:v>#N/A</c:v>
                </c:pt>
                <c:pt idx="8488">
                  <c:v>#N/A</c:v>
                </c:pt>
                <c:pt idx="8489">
                  <c:v>#N/A</c:v>
                </c:pt>
                <c:pt idx="8490">
                  <c:v>#N/A</c:v>
                </c:pt>
                <c:pt idx="8491">
                  <c:v>#N/A</c:v>
                </c:pt>
                <c:pt idx="8492">
                  <c:v>#N/A</c:v>
                </c:pt>
                <c:pt idx="8493">
                  <c:v>#N/A</c:v>
                </c:pt>
                <c:pt idx="8494">
                  <c:v>#N/A</c:v>
                </c:pt>
                <c:pt idx="8495">
                  <c:v>#N/A</c:v>
                </c:pt>
                <c:pt idx="8496">
                  <c:v>#N/A</c:v>
                </c:pt>
                <c:pt idx="8497">
                  <c:v>#N/A</c:v>
                </c:pt>
                <c:pt idx="8498">
                  <c:v>#N/A</c:v>
                </c:pt>
                <c:pt idx="8499">
                  <c:v>#N/A</c:v>
                </c:pt>
                <c:pt idx="8500">
                  <c:v>#N/A</c:v>
                </c:pt>
                <c:pt idx="8501">
                  <c:v>#N/A</c:v>
                </c:pt>
                <c:pt idx="8502">
                  <c:v>#N/A</c:v>
                </c:pt>
                <c:pt idx="8503">
                  <c:v>#N/A</c:v>
                </c:pt>
                <c:pt idx="8504">
                  <c:v>#N/A</c:v>
                </c:pt>
                <c:pt idx="8505">
                  <c:v>#N/A</c:v>
                </c:pt>
                <c:pt idx="8506">
                  <c:v>#N/A</c:v>
                </c:pt>
                <c:pt idx="8507">
                  <c:v>#N/A</c:v>
                </c:pt>
                <c:pt idx="8508">
                  <c:v>#N/A</c:v>
                </c:pt>
                <c:pt idx="8509">
                  <c:v>#N/A</c:v>
                </c:pt>
                <c:pt idx="8510">
                  <c:v>#N/A</c:v>
                </c:pt>
                <c:pt idx="8511">
                  <c:v>#N/A</c:v>
                </c:pt>
                <c:pt idx="8512">
                  <c:v>#N/A</c:v>
                </c:pt>
                <c:pt idx="8513">
                  <c:v>#N/A</c:v>
                </c:pt>
                <c:pt idx="8514">
                  <c:v>#N/A</c:v>
                </c:pt>
                <c:pt idx="8515">
                  <c:v>#N/A</c:v>
                </c:pt>
                <c:pt idx="8516">
                  <c:v>#N/A</c:v>
                </c:pt>
                <c:pt idx="8517">
                  <c:v>#N/A</c:v>
                </c:pt>
                <c:pt idx="8518">
                  <c:v>#N/A</c:v>
                </c:pt>
                <c:pt idx="8519">
                  <c:v>#N/A</c:v>
                </c:pt>
                <c:pt idx="8520">
                  <c:v>#N/A</c:v>
                </c:pt>
                <c:pt idx="8521">
                  <c:v>#N/A</c:v>
                </c:pt>
                <c:pt idx="8522">
                  <c:v>#N/A</c:v>
                </c:pt>
                <c:pt idx="8523">
                  <c:v>#N/A</c:v>
                </c:pt>
                <c:pt idx="8524">
                  <c:v>#N/A</c:v>
                </c:pt>
                <c:pt idx="8525">
                  <c:v>#N/A</c:v>
                </c:pt>
                <c:pt idx="8526">
                  <c:v>#N/A</c:v>
                </c:pt>
                <c:pt idx="8527">
                  <c:v>#N/A</c:v>
                </c:pt>
                <c:pt idx="8528">
                  <c:v>#N/A</c:v>
                </c:pt>
                <c:pt idx="8529">
                  <c:v>#N/A</c:v>
                </c:pt>
                <c:pt idx="8530">
                  <c:v>#N/A</c:v>
                </c:pt>
                <c:pt idx="8531">
                  <c:v>#N/A</c:v>
                </c:pt>
                <c:pt idx="8532">
                  <c:v>#N/A</c:v>
                </c:pt>
                <c:pt idx="8533">
                  <c:v>#N/A</c:v>
                </c:pt>
                <c:pt idx="8534">
                  <c:v>#N/A</c:v>
                </c:pt>
                <c:pt idx="8535">
                  <c:v>#N/A</c:v>
                </c:pt>
                <c:pt idx="8536">
                  <c:v>#N/A</c:v>
                </c:pt>
                <c:pt idx="8537">
                  <c:v>#N/A</c:v>
                </c:pt>
                <c:pt idx="8538">
                  <c:v>#N/A</c:v>
                </c:pt>
                <c:pt idx="8539">
                  <c:v>#N/A</c:v>
                </c:pt>
                <c:pt idx="8540">
                  <c:v>#N/A</c:v>
                </c:pt>
                <c:pt idx="8541">
                  <c:v>#N/A</c:v>
                </c:pt>
                <c:pt idx="8542">
                  <c:v>#N/A</c:v>
                </c:pt>
                <c:pt idx="8543">
                  <c:v>#N/A</c:v>
                </c:pt>
                <c:pt idx="8544">
                  <c:v>#N/A</c:v>
                </c:pt>
                <c:pt idx="8545">
                  <c:v>#N/A</c:v>
                </c:pt>
                <c:pt idx="8546">
                  <c:v>#N/A</c:v>
                </c:pt>
                <c:pt idx="8547">
                  <c:v>#N/A</c:v>
                </c:pt>
                <c:pt idx="8548">
                  <c:v>#N/A</c:v>
                </c:pt>
                <c:pt idx="8549">
                  <c:v>#N/A</c:v>
                </c:pt>
                <c:pt idx="8550">
                  <c:v>#N/A</c:v>
                </c:pt>
                <c:pt idx="8551">
                  <c:v>#N/A</c:v>
                </c:pt>
                <c:pt idx="8552">
                  <c:v>#N/A</c:v>
                </c:pt>
                <c:pt idx="8553">
                  <c:v>#N/A</c:v>
                </c:pt>
                <c:pt idx="8554">
                  <c:v>#N/A</c:v>
                </c:pt>
                <c:pt idx="8555">
                  <c:v>#N/A</c:v>
                </c:pt>
                <c:pt idx="8556">
                  <c:v>#N/A</c:v>
                </c:pt>
                <c:pt idx="8557">
                  <c:v>#N/A</c:v>
                </c:pt>
                <c:pt idx="8558">
                  <c:v>#N/A</c:v>
                </c:pt>
                <c:pt idx="8559">
                  <c:v>#N/A</c:v>
                </c:pt>
                <c:pt idx="8560">
                  <c:v>#N/A</c:v>
                </c:pt>
                <c:pt idx="8561">
                  <c:v>#N/A</c:v>
                </c:pt>
                <c:pt idx="8562">
                  <c:v>#N/A</c:v>
                </c:pt>
                <c:pt idx="8563">
                  <c:v>#N/A</c:v>
                </c:pt>
                <c:pt idx="8564">
                  <c:v>#N/A</c:v>
                </c:pt>
                <c:pt idx="8565">
                  <c:v>#N/A</c:v>
                </c:pt>
                <c:pt idx="8566">
                  <c:v>#N/A</c:v>
                </c:pt>
                <c:pt idx="8567">
                  <c:v>#N/A</c:v>
                </c:pt>
                <c:pt idx="8568">
                  <c:v>#N/A</c:v>
                </c:pt>
                <c:pt idx="8569">
                  <c:v>#N/A</c:v>
                </c:pt>
                <c:pt idx="8570">
                  <c:v>#N/A</c:v>
                </c:pt>
                <c:pt idx="8571">
                  <c:v>#N/A</c:v>
                </c:pt>
                <c:pt idx="8572">
                  <c:v>#N/A</c:v>
                </c:pt>
                <c:pt idx="8573">
                  <c:v>#N/A</c:v>
                </c:pt>
                <c:pt idx="8574">
                  <c:v>#N/A</c:v>
                </c:pt>
                <c:pt idx="8575">
                  <c:v>#N/A</c:v>
                </c:pt>
                <c:pt idx="8576">
                  <c:v>#N/A</c:v>
                </c:pt>
                <c:pt idx="8577">
                  <c:v>#N/A</c:v>
                </c:pt>
                <c:pt idx="8578">
                  <c:v>#N/A</c:v>
                </c:pt>
                <c:pt idx="8579">
                  <c:v>#N/A</c:v>
                </c:pt>
                <c:pt idx="8580">
                  <c:v>#N/A</c:v>
                </c:pt>
                <c:pt idx="8581">
                  <c:v>#N/A</c:v>
                </c:pt>
                <c:pt idx="8582">
                  <c:v>#N/A</c:v>
                </c:pt>
                <c:pt idx="8583">
                  <c:v>#N/A</c:v>
                </c:pt>
                <c:pt idx="8584">
                  <c:v>#N/A</c:v>
                </c:pt>
                <c:pt idx="8585">
                  <c:v>#N/A</c:v>
                </c:pt>
                <c:pt idx="8586">
                  <c:v>#N/A</c:v>
                </c:pt>
                <c:pt idx="8587">
                  <c:v>#N/A</c:v>
                </c:pt>
                <c:pt idx="8588">
                  <c:v>#N/A</c:v>
                </c:pt>
                <c:pt idx="8589">
                  <c:v>#N/A</c:v>
                </c:pt>
                <c:pt idx="8590">
                  <c:v>#N/A</c:v>
                </c:pt>
                <c:pt idx="8591">
                  <c:v>#N/A</c:v>
                </c:pt>
                <c:pt idx="8592">
                  <c:v>#N/A</c:v>
                </c:pt>
                <c:pt idx="8593">
                  <c:v>#N/A</c:v>
                </c:pt>
                <c:pt idx="8594">
                  <c:v>#N/A</c:v>
                </c:pt>
                <c:pt idx="8595">
                  <c:v>#N/A</c:v>
                </c:pt>
                <c:pt idx="8596">
                  <c:v>#N/A</c:v>
                </c:pt>
                <c:pt idx="8597">
                  <c:v>#N/A</c:v>
                </c:pt>
                <c:pt idx="8598">
                  <c:v>#N/A</c:v>
                </c:pt>
                <c:pt idx="8599">
                  <c:v>#N/A</c:v>
                </c:pt>
                <c:pt idx="8600">
                  <c:v>#N/A</c:v>
                </c:pt>
                <c:pt idx="8601">
                  <c:v>#N/A</c:v>
                </c:pt>
                <c:pt idx="8602">
                  <c:v>#N/A</c:v>
                </c:pt>
                <c:pt idx="8603">
                  <c:v>#N/A</c:v>
                </c:pt>
                <c:pt idx="8604">
                  <c:v>#N/A</c:v>
                </c:pt>
                <c:pt idx="8605">
                  <c:v>#N/A</c:v>
                </c:pt>
                <c:pt idx="8606">
                  <c:v>#N/A</c:v>
                </c:pt>
                <c:pt idx="8607">
                  <c:v>#N/A</c:v>
                </c:pt>
                <c:pt idx="8608">
                  <c:v>#N/A</c:v>
                </c:pt>
                <c:pt idx="8609">
                  <c:v>#N/A</c:v>
                </c:pt>
                <c:pt idx="8610">
                  <c:v>#N/A</c:v>
                </c:pt>
                <c:pt idx="8611">
                  <c:v>#N/A</c:v>
                </c:pt>
                <c:pt idx="8612">
                  <c:v>#N/A</c:v>
                </c:pt>
                <c:pt idx="8613">
                  <c:v>#N/A</c:v>
                </c:pt>
                <c:pt idx="8614">
                  <c:v>#N/A</c:v>
                </c:pt>
                <c:pt idx="8615">
                  <c:v>#N/A</c:v>
                </c:pt>
                <c:pt idx="8616">
                  <c:v>#N/A</c:v>
                </c:pt>
                <c:pt idx="8617">
                  <c:v>#N/A</c:v>
                </c:pt>
                <c:pt idx="8618">
                  <c:v>#N/A</c:v>
                </c:pt>
                <c:pt idx="8619">
                  <c:v>#N/A</c:v>
                </c:pt>
                <c:pt idx="8620">
                  <c:v>#N/A</c:v>
                </c:pt>
                <c:pt idx="8621">
                  <c:v>#N/A</c:v>
                </c:pt>
                <c:pt idx="8622">
                  <c:v>#N/A</c:v>
                </c:pt>
                <c:pt idx="8623">
                  <c:v>#N/A</c:v>
                </c:pt>
                <c:pt idx="8624">
                  <c:v>#N/A</c:v>
                </c:pt>
                <c:pt idx="8625">
                  <c:v>#N/A</c:v>
                </c:pt>
                <c:pt idx="8626">
                  <c:v>#N/A</c:v>
                </c:pt>
                <c:pt idx="8627">
                  <c:v>#N/A</c:v>
                </c:pt>
                <c:pt idx="8628">
                  <c:v>#N/A</c:v>
                </c:pt>
                <c:pt idx="8629">
                  <c:v>#N/A</c:v>
                </c:pt>
                <c:pt idx="8630">
                  <c:v>#N/A</c:v>
                </c:pt>
                <c:pt idx="8631">
                  <c:v>#N/A</c:v>
                </c:pt>
                <c:pt idx="8632">
                  <c:v>#N/A</c:v>
                </c:pt>
                <c:pt idx="8633">
                  <c:v>#N/A</c:v>
                </c:pt>
                <c:pt idx="8634">
                  <c:v>#N/A</c:v>
                </c:pt>
                <c:pt idx="8635">
                  <c:v>#N/A</c:v>
                </c:pt>
                <c:pt idx="8636">
                  <c:v>#N/A</c:v>
                </c:pt>
                <c:pt idx="8637">
                  <c:v>#N/A</c:v>
                </c:pt>
                <c:pt idx="8638">
                  <c:v>#N/A</c:v>
                </c:pt>
                <c:pt idx="8639">
                  <c:v>#N/A</c:v>
                </c:pt>
                <c:pt idx="8640">
                  <c:v>#N/A</c:v>
                </c:pt>
                <c:pt idx="8641">
                  <c:v>#N/A</c:v>
                </c:pt>
                <c:pt idx="8642">
                  <c:v>#N/A</c:v>
                </c:pt>
                <c:pt idx="8643">
                  <c:v>#N/A</c:v>
                </c:pt>
                <c:pt idx="8644">
                  <c:v>#N/A</c:v>
                </c:pt>
                <c:pt idx="8645">
                  <c:v>#N/A</c:v>
                </c:pt>
                <c:pt idx="8646">
                  <c:v>#N/A</c:v>
                </c:pt>
                <c:pt idx="8647">
                  <c:v>#N/A</c:v>
                </c:pt>
                <c:pt idx="8648">
                  <c:v>#N/A</c:v>
                </c:pt>
                <c:pt idx="8649">
                  <c:v>#N/A</c:v>
                </c:pt>
                <c:pt idx="8650">
                  <c:v>#N/A</c:v>
                </c:pt>
                <c:pt idx="8651">
                  <c:v>#N/A</c:v>
                </c:pt>
                <c:pt idx="8652">
                  <c:v>#N/A</c:v>
                </c:pt>
                <c:pt idx="8653">
                  <c:v>#N/A</c:v>
                </c:pt>
                <c:pt idx="8654">
                  <c:v>#N/A</c:v>
                </c:pt>
                <c:pt idx="8655">
                  <c:v>#N/A</c:v>
                </c:pt>
                <c:pt idx="8656">
                  <c:v>#N/A</c:v>
                </c:pt>
                <c:pt idx="8657">
                  <c:v>#N/A</c:v>
                </c:pt>
                <c:pt idx="8658">
                  <c:v>#N/A</c:v>
                </c:pt>
                <c:pt idx="8659">
                  <c:v>#N/A</c:v>
                </c:pt>
                <c:pt idx="8660">
                  <c:v>#N/A</c:v>
                </c:pt>
                <c:pt idx="8661">
                  <c:v>#N/A</c:v>
                </c:pt>
                <c:pt idx="8662">
                  <c:v>#N/A</c:v>
                </c:pt>
                <c:pt idx="8663">
                  <c:v>#N/A</c:v>
                </c:pt>
                <c:pt idx="8664">
                  <c:v>#N/A</c:v>
                </c:pt>
                <c:pt idx="8665">
                  <c:v>#N/A</c:v>
                </c:pt>
                <c:pt idx="8666">
                  <c:v>#N/A</c:v>
                </c:pt>
                <c:pt idx="8667">
                  <c:v>#N/A</c:v>
                </c:pt>
                <c:pt idx="8668">
                  <c:v>#N/A</c:v>
                </c:pt>
                <c:pt idx="8669">
                  <c:v>#N/A</c:v>
                </c:pt>
                <c:pt idx="8670">
                  <c:v>#N/A</c:v>
                </c:pt>
                <c:pt idx="8671">
                  <c:v>#N/A</c:v>
                </c:pt>
                <c:pt idx="8672">
                  <c:v>#N/A</c:v>
                </c:pt>
                <c:pt idx="8673">
                  <c:v>#N/A</c:v>
                </c:pt>
                <c:pt idx="8674">
                  <c:v>#N/A</c:v>
                </c:pt>
                <c:pt idx="8675">
                  <c:v>#N/A</c:v>
                </c:pt>
                <c:pt idx="8676">
                  <c:v>#N/A</c:v>
                </c:pt>
                <c:pt idx="8677">
                  <c:v>#N/A</c:v>
                </c:pt>
                <c:pt idx="8678">
                  <c:v>#N/A</c:v>
                </c:pt>
                <c:pt idx="8679">
                  <c:v>#N/A</c:v>
                </c:pt>
                <c:pt idx="8680">
                  <c:v>#N/A</c:v>
                </c:pt>
                <c:pt idx="8681">
                  <c:v>#N/A</c:v>
                </c:pt>
                <c:pt idx="8682">
                  <c:v>#N/A</c:v>
                </c:pt>
                <c:pt idx="8683">
                  <c:v>#N/A</c:v>
                </c:pt>
                <c:pt idx="8684">
                  <c:v>#N/A</c:v>
                </c:pt>
                <c:pt idx="8685">
                  <c:v>#N/A</c:v>
                </c:pt>
                <c:pt idx="8686">
                  <c:v>#N/A</c:v>
                </c:pt>
                <c:pt idx="8687">
                  <c:v>#N/A</c:v>
                </c:pt>
                <c:pt idx="8688">
                  <c:v>#N/A</c:v>
                </c:pt>
                <c:pt idx="8689">
                  <c:v>#N/A</c:v>
                </c:pt>
                <c:pt idx="8690">
                  <c:v>#N/A</c:v>
                </c:pt>
                <c:pt idx="8691">
                  <c:v>#N/A</c:v>
                </c:pt>
                <c:pt idx="8692">
                  <c:v>#N/A</c:v>
                </c:pt>
                <c:pt idx="8693">
                  <c:v>#N/A</c:v>
                </c:pt>
                <c:pt idx="8694">
                  <c:v>#N/A</c:v>
                </c:pt>
                <c:pt idx="8695">
                  <c:v>#N/A</c:v>
                </c:pt>
                <c:pt idx="8696">
                  <c:v>#N/A</c:v>
                </c:pt>
                <c:pt idx="8697">
                  <c:v>#N/A</c:v>
                </c:pt>
                <c:pt idx="8698">
                  <c:v>#N/A</c:v>
                </c:pt>
                <c:pt idx="8699">
                  <c:v>#N/A</c:v>
                </c:pt>
                <c:pt idx="8700">
                  <c:v>#N/A</c:v>
                </c:pt>
                <c:pt idx="8701">
                  <c:v>#N/A</c:v>
                </c:pt>
                <c:pt idx="8702">
                  <c:v>#N/A</c:v>
                </c:pt>
                <c:pt idx="8703">
                  <c:v>#N/A</c:v>
                </c:pt>
                <c:pt idx="8704">
                  <c:v>#N/A</c:v>
                </c:pt>
                <c:pt idx="8705">
                  <c:v>#N/A</c:v>
                </c:pt>
                <c:pt idx="8706">
                  <c:v>#N/A</c:v>
                </c:pt>
                <c:pt idx="8707">
                  <c:v>#N/A</c:v>
                </c:pt>
                <c:pt idx="8708">
                  <c:v>#N/A</c:v>
                </c:pt>
                <c:pt idx="8709">
                  <c:v>#N/A</c:v>
                </c:pt>
                <c:pt idx="8710">
                  <c:v>#N/A</c:v>
                </c:pt>
                <c:pt idx="8711">
                  <c:v>#N/A</c:v>
                </c:pt>
                <c:pt idx="8712">
                  <c:v>#N/A</c:v>
                </c:pt>
                <c:pt idx="8713">
                  <c:v>#N/A</c:v>
                </c:pt>
                <c:pt idx="8714">
                  <c:v>#N/A</c:v>
                </c:pt>
                <c:pt idx="8715">
                  <c:v>#N/A</c:v>
                </c:pt>
                <c:pt idx="8716">
                  <c:v>#N/A</c:v>
                </c:pt>
                <c:pt idx="8717">
                  <c:v>#N/A</c:v>
                </c:pt>
                <c:pt idx="8718">
                  <c:v>#N/A</c:v>
                </c:pt>
                <c:pt idx="8719">
                  <c:v>#N/A</c:v>
                </c:pt>
                <c:pt idx="8720">
                  <c:v>#N/A</c:v>
                </c:pt>
                <c:pt idx="8721">
                  <c:v>#N/A</c:v>
                </c:pt>
                <c:pt idx="8722">
                  <c:v>#N/A</c:v>
                </c:pt>
                <c:pt idx="8723">
                  <c:v>#N/A</c:v>
                </c:pt>
                <c:pt idx="8724">
                  <c:v>#N/A</c:v>
                </c:pt>
                <c:pt idx="8725">
                  <c:v>#N/A</c:v>
                </c:pt>
                <c:pt idx="8726">
                  <c:v>#N/A</c:v>
                </c:pt>
                <c:pt idx="8727">
                  <c:v>#N/A</c:v>
                </c:pt>
                <c:pt idx="8728">
                  <c:v>#N/A</c:v>
                </c:pt>
                <c:pt idx="8729">
                  <c:v>#N/A</c:v>
                </c:pt>
                <c:pt idx="8730">
                  <c:v>#N/A</c:v>
                </c:pt>
                <c:pt idx="8731">
                  <c:v>#N/A</c:v>
                </c:pt>
                <c:pt idx="8732">
                  <c:v>#N/A</c:v>
                </c:pt>
                <c:pt idx="8733">
                  <c:v>#N/A</c:v>
                </c:pt>
                <c:pt idx="8734">
                  <c:v>#N/A</c:v>
                </c:pt>
                <c:pt idx="8735">
                  <c:v>#N/A</c:v>
                </c:pt>
                <c:pt idx="8736">
                  <c:v>#N/A</c:v>
                </c:pt>
                <c:pt idx="8737">
                  <c:v>#N/A</c:v>
                </c:pt>
                <c:pt idx="8738">
                  <c:v>#N/A</c:v>
                </c:pt>
                <c:pt idx="8739">
                  <c:v>#N/A</c:v>
                </c:pt>
                <c:pt idx="8740">
                  <c:v>#N/A</c:v>
                </c:pt>
                <c:pt idx="8741">
                  <c:v>#N/A</c:v>
                </c:pt>
                <c:pt idx="8742">
                  <c:v>#N/A</c:v>
                </c:pt>
                <c:pt idx="8743">
                  <c:v>#N/A</c:v>
                </c:pt>
                <c:pt idx="8744">
                  <c:v>#N/A</c:v>
                </c:pt>
                <c:pt idx="8745">
                  <c:v>#N/A</c:v>
                </c:pt>
                <c:pt idx="8746">
                  <c:v>#N/A</c:v>
                </c:pt>
                <c:pt idx="8747">
                  <c:v>#N/A</c:v>
                </c:pt>
                <c:pt idx="8748">
                  <c:v>#N/A</c:v>
                </c:pt>
                <c:pt idx="8749">
                  <c:v>#N/A</c:v>
                </c:pt>
                <c:pt idx="8750">
                  <c:v>#N/A</c:v>
                </c:pt>
                <c:pt idx="8751">
                  <c:v>#N/A</c:v>
                </c:pt>
                <c:pt idx="8752">
                  <c:v>#N/A</c:v>
                </c:pt>
                <c:pt idx="8753">
                  <c:v>#N/A</c:v>
                </c:pt>
                <c:pt idx="8754">
                  <c:v>#N/A</c:v>
                </c:pt>
                <c:pt idx="8755">
                  <c:v>#N/A</c:v>
                </c:pt>
                <c:pt idx="8756">
                  <c:v>#N/A</c:v>
                </c:pt>
                <c:pt idx="8757">
                  <c:v>#N/A</c:v>
                </c:pt>
                <c:pt idx="8758">
                  <c:v>#N/A</c:v>
                </c:pt>
                <c:pt idx="8759">
                  <c:v>#N/A</c:v>
                </c:pt>
                <c:pt idx="8760">
                  <c:v>#N/A</c:v>
                </c:pt>
                <c:pt idx="8761">
                  <c:v>#N/A</c:v>
                </c:pt>
                <c:pt idx="8762">
                  <c:v>#N/A</c:v>
                </c:pt>
                <c:pt idx="8763">
                  <c:v>#N/A</c:v>
                </c:pt>
                <c:pt idx="8764">
                  <c:v>#N/A</c:v>
                </c:pt>
                <c:pt idx="8765">
                  <c:v>#N/A</c:v>
                </c:pt>
                <c:pt idx="8766">
                  <c:v>#N/A</c:v>
                </c:pt>
                <c:pt idx="8767">
                  <c:v>#N/A</c:v>
                </c:pt>
                <c:pt idx="8768">
                  <c:v>#N/A</c:v>
                </c:pt>
                <c:pt idx="8769">
                  <c:v>#N/A</c:v>
                </c:pt>
                <c:pt idx="8770">
                  <c:v>#N/A</c:v>
                </c:pt>
                <c:pt idx="8771">
                  <c:v>#N/A</c:v>
                </c:pt>
                <c:pt idx="8772">
                  <c:v>#N/A</c:v>
                </c:pt>
                <c:pt idx="8773">
                  <c:v>#N/A</c:v>
                </c:pt>
                <c:pt idx="8774">
                  <c:v>#N/A</c:v>
                </c:pt>
                <c:pt idx="8775">
                  <c:v>#N/A</c:v>
                </c:pt>
                <c:pt idx="8776">
                  <c:v>#N/A</c:v>
                </c:pt>
                <c:pt idx="8777">
                  <c:v>#N/A</c:v>
                </c:pt>
                <c:pt idx="8778">
                  <c:v>#N/A</c:v>
                </c:pt>
                <c:pt idx="8779">
                  <c:v>#N/A</c:v>
                </c:pt>
                <c:pt idx="8780">
                  <c:v>#N/A</c:v>
                </c:pt>
                <c:pt idx="8781">
                  <c:v>#N/A</c:v>
                </c:pt>
                <c:pt idx="8782">
                  <c:v>#N/A</c:v>
                </c:pt>
                <c:pt idx="8783">
                  <c:v>#N/A</c:v>
                </c:pt>
                <c:pt idx="8784">
                  <c:v>#N/A</c:v>
                </c:pt>
                <c:pt idx="8785">
                  <c:v>#N/A</c:v>
                </c:pt>
                <c:pt idx="8786">
                  <c:v>#N/A</c:v>
                </c:pt>
                <c:pt idx="8787">
                  <c:v>#N/A</c:v>
                </c:pt>
                <c:pt idx="8788">
                  <c:v>#N/A</c:v>
                </c:pt>
                <c:pt idx="8789">
                  <c:v>#N/A</c:v>
                </c:pt>
                <c:pt idx="8790">
                  <c:v>#N/A</c:v>
                </c:pt>
                <c:pt idx="8791">
                  <c:v>#N/A</c:v>
                </c:pt>
                <c:pt idx="8792">
                  <c:v>#N/A</c:v>
                </c:pt>
                <c:pt idx="8793">
                  <c:v>#N/A</c:v>
                </c:pt>
                <c:pt idx="8794">
                  <c:v>#N/A</c:v>
                </c:pt>
                <c:pt idx="8795">
                  <c:v>#N/A</c:v>
                </c:pt>
                <c:pt idx="8796">
                  <c:v>#N/A</c:v>
                </c:pt>
                <c:pt idx="8797">
                  <c:v>#N/A</c:v>
                </c:pt>
                <c:pt idx="8798">
                  <c:v>#N/A</c:v>
                </c:pt>
                <c:pt idx="8799">
                  <c:v>#N/A</c:v>
                </c:pt>
                <c:pt idx="8800">
                  <c:v>#N/A</c:v>
                </c:pt>
                <c:pt idx="8801">
                  <c:v>#N/A</c:v>
                </c:pt>
                <c:pt idx="8802">
                  <c:v>#N/A</c:v>
                </c:pt>
                <c:pt idx="8803">
                  <c:v>#N/A</c:v>
                </c:pt>
                <c:pt idx="8804">
                  <c:v>#N/A</c:v>
                </c:pt>
                <c:pt idx="8805">
                  <c:v>#N/A</c:v>
                </c:pt>
                <c:pt idx="8806">
                  <c:v>#N/A</c:v>
                </c:pt>
                <c:pt idx="8807">
                  <c:v>#N/A</c:v>
                </c:pt>
                <c:pt idx="8808">
                  <c:v>#N/A</c:v>
                </c:pt>
                <c:pt idx="8809">
                  <c:v>#N/A</c:v>
                </c:pt>
                <c:pt idx="8810">
                  <c:v>#N/A</c:v>
                </c:pt>
                <c:pt idx="8811">
                  <c:v>#N/A</c:v>
                </c:pt>
                <c:pt idx="8812">
                  <c:v>#N/A</c:v>
                </c:pt>
                <c:pt idx="8813">
                  <c:v>#N/A</c:v>
                </c:pt>
                <c:pt idx="8814">
                  <c:v>#N/A</c:v>
                </c:pt>
                <c:pt idx="8815">
                  <c:v>#N/A</c:v>
                </c:pt>
                <c:pt idx="8816">
                  <c:v>#N/A</c:v>
                </c:pt>
                <c:pt idx="8817">
                  <c:v>#N/A</c:v>
                </c:pt>
                <c:pt idx="8818">
                  <c:v>#N/A</c:v>
                </c:pt>
                <c:pt idx="8819">
                  <c:v>#N/A</c:v>
                </c:pt>
                <c:pt idx="8820">
                  <c:v>#N/A</c:v>
                </c:pt>
                <c:pt idx="8821">
                  <c:v>#N/A</c:v>
                </c:pt>
                <c:pt idx="8822">
                  <c:v>#N/A</c:v>
                </c:pt>
                <c:pt idx="8823">
                  <c:v>#N/A</c:v>
                </c:pt>
                <c:pt idx="8824">
                  <c:v>#N/A</c:v>
                </c:pt>
                <c:pt idx="8825">
                  <c:v>#N/A</c:v>
                </c:pt>
                <c:pt idx="8826">
                  <c:v>#N/A</c:v>
                </c:pt>
                <c:pt idx="8827">
                  <c:v>#N/A</c:v>
                </c:pt>
                <c:pt idx="8828">
                  <c:v>#N/A</c:v>
                </c:pt>
                <c:pt idx="8829">
                  <c:v>#N/A</c:v>
                </c:pt>
                <c:pt idx="8830">
                  <c:v>#N/A</c:v>
                </c:pt>
                <c:pt idx="8831">
                  <c:v>#N/A</c:v>
                </c:pt>
                <c:pt idx="8832">
                  <c:v>#N/A</c:v>
                </c:pt>
                <c:pt idx="8833">
                  <c:v>#N/A</c:v>
                </c:pt>
                <c:pt idx="8834">
                  <c:v>#N/A</c:v>
                </c:pt>
                <c:pt idx="8835">
                  <c:v>#N/A</c:v>
                </c:pt>
                <c:pt idx="8836">
                  <c:v>#N/A</c:v>
                </c:pt>
                <c:pt idx="8837">
                  <c:v>#N/A</c:v>
                </c:pt>
                <c:pt idx="8838">
                  <c:v>#N/A</c:v>
                </c:pt>
                <c:pt idx="8839">
                  <c:v>#N/A</c:v>
                </c:pt>
                <c:pt idx="8840">
                  <c:v>#N/A</c:v>
                </c:pt>
                <c:pt idx="8841">
                  <c:v>#N/A</c:v>
                </c:pt>
                <c:pt idx="8842">
                  <c:v>#N/A</c:v>
                </c:pt>
                <c:pt idx="8843">
                  <c:v>#N/A</c:v>
                </c:pt>
                <c:pt idx="8844">
                  <c:v>#N/A</c:v>
                </c:pt>
                <c:pt idx="8845">
                  <c:v>#N/A</c:v>
                </c:pt>
                <c:pt idx="8846">
                  <c:v>#N/A</c:v>
                </c:pt>
                <c:pt idx="8847">
                  <c:v>#N/A</c:v>
                </c:pt>
                <c:pt idx="8848">
                  <c:v>#N/A</c:v>
                </c:pt>
                <c:pt idx="8849">
                  <c:v>#N/A</c:v>
                </c:pt>
                <c:pt idx="8850">
                  <c:v>#N/A</c:v>
                </c:pt>
                <c:pt idx="8851">
                  <c:v>#N/A</c:v>
                </c:pt>
                <c:pt idx="8852">
                  <c:v>#N/A</c:v>
                </c:pt>
                <c:pt idx="8853">
                  <c:v>#N/A</c:v>
                </c:pt>
                <c:pt idx="8854">
                  <c:v>#N/A</c:v>
                </c:pt>
                <c:pt idx="8855">
                  <c:v>#N/A</c:v>
                </c:pt>
                <c:pt idx="8856">
                  <c:v>#N/A</c:v>
                </c:pt>
                <c:pt idx="8857">
                  <c:v>#N/A</c:v>
                </c:pt>
                <c:pt idx="8858">
                  <c:v>#N/A</c:v>
                </c:pt>
                <c:pt idx="8859">
                  <c:v>#N/A</c:v>
                </c:pt>
                <c:pt idx="8860">
                  <c:v>#N/A</c:v>
                </c:pt>
                <c:pt idx="8861">
                  <c:v>#N/A</c:v>
                </c:pt>
                <c:pt idx="8862">
                  <c:v>#N/A</c:v>
                </c:pt>
                <c:pt idx="8863">
                  <c:v>#N/A</c:v>
                </c:pt>
                <c:pt idx="8864">
                  <c:v>#N/A</c:v>
                </c:pt>
                <c:pt idx="8865">
                  <c:v>#N/A</c:v>
                </c:pt>
                <c:pt idx="8866">
                  <c:v>#N/A</c:v>
                </c:pt>
                <c:pt idx="8867">
                  <c:v>#N/A</c:v>
                </c:pt>
                <c:pt idx="8868">
                  <c:v>#N/A</c:v>
                </c:pt>
                <c:pt idx="8869">
                  <c:v>#N/A</c:v>
                </c:pt>
                <c:pt idx="8870">
                  <c:v>#N/A</c:v>
                </c:pt>
                <c:pt idx="8871">
                  <c:v>#N/A</c:v>
                </c:pt>
                <c:pt idx="8872">
                  <c:v>#N/A</c:v>
                </c:pt>
                <c:pt idx="8873">
                  <c:v>#N/A</c:v>
                </c:pt>
                <c:pt idx="8874">
                  <c:v>#N/A</c:v>
                </c:pt>
                <c:pt idx="8875">
                  <c:v>#N/A</c:v>
                </c:pt>
                <c:pt idx="8876">
                  <c:v>#N/A</c:v>
                </c:pt>
                <c:pt idx="8877">
                  <c:v>#N/A</c:v>
                </c:pt>
                <c:pt idx="8878">
                  <c:v>#N/A</c:v>
                </c:pt>
                <c:pt idx="8879">
                  <c:v>#N/A</c:v>
                </c:pt>
                <c:pt idx="8880">
                  <c:v>#N/A</c:v>
                </c:pt>
                <c:pt idx="8881">
                  <c:v>#N/A</c:v>
                </c:pt>
                <c:pt idx="8882">
                  <c:v>#N/A</c:v>
                </c:pt>
                <c:pt idx="8883">
                  <c:v>#N/A</c:v>
                </c:pt>
                <c:pt idx="8884">
                  <c:v>#N/A</c:v>
                </c:pt>
                <c:pt idx="8885">
                  <c:v>#N/A</c:v>
                </c:pt>
                <c:pt idx="8886">
                  <c:v>#N/A</c:v>
                </c:pt>
                <c:pt idx="8887">
                  <c:v>#N/A</c:v>
                </c:pt>
                <c:pt idx="8888">
                  <c:v>#N/A</c:v>
                </c:pt>
                <c:pt idx="8889">
                  <c:v>#N/A</c:v>
                </c:pt>
                <c:pt idx="8890">
                  <c:v>#N/A</c:v>
                </c:pt>
                <c:pt idx="8891">
                  <c:v>#N/A</c:v>
                </c:pt>
                <c:pt idx="8892">
                  <c:v>#N/A</c:v>
                </c:pt>
                <c:pt idx="8893">
                  <c:v>#N/A</c:v>
                </c:pt>
                <c:pt idx="8894">
                  <c:v>#N/A</c:v>
                </c:pt>
                <c:pt idx="8895">
                  <c:v>#N/A</c:v>
                </c:pt>
                <c:pt idx="8896">
                  <c:v>#N/A</c:v>
                </c:pt>
                <c:pt idx="8897">
                  <c:v>#N/A</c:v>
                </c:pt>
                <c:pt idx="8898">
                  <c:v>#N/A</c:v>
                </c:pt>
                <c:pt idx="8899">
                  <c:v>#N/A</c:v>
                </c:pt>
                <c:pt idx="8900">
                  <c:v>#N/A</c:v>
                </c:pt>
                <c:pt idx="8901">
                  <c:v>#N/A</c:v>
                </c:pt>
                <c:pt idx="8902">
                  <c:v>#N/A</c:v>
                </c:pt>
                <c:pt idx="8903">
                  <c:v>#N/A</c:v>
                </c:pt>
                <c:pt idx="8904">
                  <c:v>#N/A</c:v>
                </c:pt>
                <c:pt idx="8905">
                  <c:v>#N/A</c:v>
                </c:pt>
                <c:pt idx="8906">
                  <c:v>#N/A</c:v>
                </c:pt>
                <c:pt idx="8907">
                  <c:v>#N/A</c:v>
                </c:pt>
                <c:pt idx="8908">
                  <c:v>#N/A</c:v>
                </c:pt>
                <c:pt idx="8909">
                  <c:v>#N/A</c:v>
                </c:pt>
                <c:pt idx="8910">
                  <c:v>#N/A</c:v>
                </c:pt>
                <c:pt idx="8911">
                  <c:v>#N/A</c:v>
                </c:pt>
                <c:pt idx="8912">
                  <c:v>#N/A</c:v>
                </c:pt>
                <c:pt idx="8913">
                  <c:v>#N/A</c:v>
                </c:pt>
                <c:pt idx="8914">
                  <c:v>#N/A</c:v>
                </c:pt>
                <c:pt idx="8915">
                  <c:v>#N/A</c:v>
                </c:pt>
                <c:pt idx="8916">
                  <c:v>#N/A</c:v>
                </c:pt>
                <c:pt idx="8917">
                  <c:v>#N/A</c:v>
                </c:pt>
                <c:pt idx="8918">
                  <c:v>#N/A</c:v>
                </c:pt>
                <c:pt idx="8919">
                  <c:v>#N/A</c:v>
                </c:pt>
                <c:pt idx="8920">
                  <c:v>#N/A</c:v>
                </c:pt>
                <c:pt idx="8921">
                  <c:v>#N/A</c:v>
                </c:pt>
                <c:pt idx="8922">
                  <c:v>#N/A</c:v>
                </c:pt>
                <c:pt idx="8923">
                  <c:v>#N/A</c:v>
                </c:pt>
                <c:pt idx="8924">
                  <c:v>#N/A</c:v>
                </c:pt>
                <c:pt idx="8925">
                  <c:v>#N/A</c:v>
                </c:pt>
                <c:pt idx="8926">
                  <c:v>#N/A</c:v>
                </c:pt>
                <c:pt idx="8927">
                  <c:v>#N/A</c:v>
                </c:pt>
                <c:pt idx="8928">
                  <c:v>#N/A</c:v>
                </c:pt>
                <c:pt idx="8929">
                  <c:v>#N/A</c:v>
                </c:pt>
                <c:pt idx="8930">
                  <c:v>#N/A</c:v>
                </c:pt>
                <c:pt idx="8931">
                  <c:v>#N/A</c:v>
                </c:pt>
                <c:pt idx="8932">
                  <c:v>#N/A</c:v>
                </c:pt>
                <c:pt idx="8933">
                  <c:v>#N/A</c:v>
                </c:pt>
                <c:pt idx="8934">
                  <c:v>#N/A</c:v>
                </c:pt>
                <c:pt idx="8935">
                  <c:v>#N/A</c:v>
                </c:pt>
                <c:pt idx="8936">
                  <c:v>#N/A</c:v>
                </c:pt>
                <c:pt idx="8937">
                  <c:v>#N/A</c:v>
                </c:pt>
                <c:pt idx="8938">
                  <c:v>#N/A</c:v>
                </c:pt>
                <c:pt idx="8939">
                  <c:v>#N/A</c:v>
                </c:pt>
                <c:pt idx="8940">
                  <c:v>#N/A</c:v>
                </c:pt>
                <c:pt idx="8941">
                  <c:v>#N/A</c:v>
                </c:pt>
                <c:pt idx="8942">
                  <c:v>#N/A</c:v>
                </c:pt>
                <c:pt idx="8943">
                  <c:v>#N/A</c:v>
                </c:pt>
                <c:pt idx="8944">
                  <c:v>#N/A</c:v>
                </c:pt>
                <c:pt idx="8945">
                  <c:v>#N/A</c:v>
                </c:pt>
                <c:pt idx="8946">
                  <c:v>#N/A</c:v>
                </c:pt>
                <c:pt idx="8947">
                  <c:v>#N/A</c:v>
                </c:pt>
                <c:pt idx="8948">
                  <c:v>#N/A</c:v>
                </c:pt>
                <c:pt idx="8949">
                  <c:v>#N/A</c:v>
                </c:pt>
                <c:pt idx="8950">
                  <c:v>#N/A</c:v>
                </c:pt>
                <c:pt idx="8951">
                  <c:v>#N/A</c:v>
                </c:pt>
                <c:pt idx="8952">
                  <c:v>#N/A</c:v>
                </c:pt>
                <c:pt idx="8953">
                  <c:v>#N/A</c:v>
                </c:pt>
                <c:pt idx="8954">
                  <c:v>#N/A</c:v>
                </c:pt>
                <c:pt idx="8955">
                  <c:v>#N/A</c:v>
                </c:pt>
                <c:pt idx="8956">
                  <c:v>#N/A</c:v>
                </c:pt>
                <c:pt idx="8957">
                  <c:v>#N/A</c:v>
                </c:pt>
                <c:pt idx="8958">
                  <c:v>#N/A</c:v>
                </c:pt>
                <c:pt idx="8959">
                  <c:v>#N/A</c:v>
                </c:pt>
                <c:pt idx="8960">
                  <c:v>#N/A</c:v>
                </c:pt>
                <c:pt idx="8961">
                  <c:v>#N/A</c:v>
                </c:pt>
                <c:pt idx="8962">
                  <c:v>#N/A</c:v>
                </c:pt>
                <c:pt idx="8963">
                  <c:v>#N/A</c:v>
                </c:pt>
                <c:pt idx="8964">
                  <c:v>#N/A</c:v>
                </c:pt>
                <c:pt idx="8965">
                  <c:v>#N/A</c:v>
                </c:pt>
                <c:pt idx="8966">
                  <c:v>#N/A</c:v>
                </c:pt>
                <c:pt idx="8967">
                  <c:v>#N/A</c:v>
                </c:pt>
                <c:pt idx="8968">
                  <c:v>#N/A</c:v>
                </c:pt>
                <c:pt idx="8969">
                  <c:v>#N/A</c:v>
                </c:pt>
                <c:pt idx="8970">
                  <c:v>#N/A</c:v>
                </c:pt>
                <c:pt idx="8971">
                  <c:v>#N/A</c:v>
                </c:pt>
                <c:pt idx="8972">
                  <c:v>#N/A</c:v>
                </c:pt>
                <c:pt idx="8973">
                  <c:v>#N/A</c:v>
                </c:pt>
                <c:pt idx="8974">
                  <c:v>#N/A</c:v>
                </c:pt>
                <c:pt idx="8975">
                  <c:v>#N/A</c:v>
                </c:pt>
                <c:pt idx="8976">
                  <c:v>#N/A</c:v>
                </c:pt>
                <c:pt idx="8977">
                  <c:v>#N/A</c:v>
                </c:pt>
                <c:pt idx="8978">
                  <c:v>#N/A</c:v>
                </c:pt>
                <c:pt idx="8979">
                  <c:v>#N/A</c:v>
                </c:pt>
                <c:pt idx="8980">
                  <c:v>#N/A</c:v>
                </c:pt>
                <c:pt idx="8981">
                  <c:v>#N/A</c:v>
                </c:pt>
                <c:pt idx="8982">
                  <c:v>#N/A</c:v>
                </c:pt>
                <c:pt idx="8983">
                  <c:v>#N/A</c:v>
                </c:pt>
                <c:pt idx="8984">
                  <c:v>#N/A</c:v>
                </c:pt>
                <c:pt idx="8985">
                  <c:v>#N/A</c:v>
                </c:pt>
                <c:pt idx="8986">
                  <c:v>#N/A</c:v>
                </c:pt>
                <c:pt idx="8987">
                  <c:v>#N/A</c:v>
                </c:pt>
                <c:pt idx="8988">
                  <c:v>#N/A</c:v>
                </c:pt>
                <c:pt idx="8989">
                  <c:v>#N/A</c:v>
                </c:pt>
                <c:pt idx="8990">
                  <c:v>#N/A</c:v>
                </c:pt>
                <c:pt idx="8991">
                  <c:v>#N/A</c:v>
                </c:pt>
                <c:pt idx="8992">
                  <c:v>#N/A</c:v>
                </c:pt>
                <c:pt idx="8993">
                  <c:v>#N/A</c:v>
                </c:pt>
                <c:pt idx="8994">
                  <c:v>#N/A</c:v>
                </c:pt>
                <c:pt idx="8995">
                  <c:v>#N/A</c:v>
                </c:pt>
                <c:pt idx="8996">
                  <c:v>#N/A</c:v>
                </c:pt>
                <c:pt idx="8997">
                  <c:v>#N/A</c:v>
                </c:pt>
                <c:pt idx="8998">
                  <c:v>#N/A</c:v>
                </c:pt>
                <c:pt idx="8999">
                  <c:v>#N/A</c:v>
                </c:pt>
                <c:pt idx="9000">
                  <c:v>#N/A</c:v>
                </c:pt>
                <c:pt idx="9001">
                  <c:v>#N/A</c:v>
                </c:pt>
                <c:pt idx="9002">
                  <c:v>#N/A</c:v>
                </c:pt>
                <c:pt idx="9003">
                  <c:v>#N/A</c:v>
                </c:pt>
                <c:pt idx="9004">
                  <c:v>#N/A</c:v>
                </c:pt>
                <c:pt idx="9005">
                  <c:v>#N/A</c:v>
                </c:pt>
                <c:pt idx="9006">
                  <c:v>#N/A</c:v>
                </c:pt>
                <c:pt idx="9007">
                  <c:v>#N/A</c:v>
                </c:pt>
                <c:pt idx="9008">
                  <c:v>#N/A</c:v>
                </c:pt>
                <c:pt idx="9009">
                  <c:v>#N/A</c:v>
                </c:pt>
                <c:pt idx="9010">
                  <c:v>#N/A</c:v>
                </c:pt>
                <c:pt idx="9011">
                  <c:v>#N/A</c:v>
                </c:pt>
                <c:pt idx="9012">
                  <c:v>#N/A</c:v>
                </c:pt>
                <c:pt idx="9013">
                  <c:v>#N/A</c:v>
                </c:pt>
                <c:pt idx="9014">
                  <c:v>#N/A</c:v>
                </c:pt>
                <c:pt idx="9015">
                  <c:v>#N/A</c:v>
                </c:pt>
                <c:pt idx="9016">
                  <c:v>#N/A</c:v>
                </c:pt>
                <c:pt idx="9017">
                  <c:v>#N/A</c:v>
                </c:pt>
                <c:pt idx="9018">
                  <c:v>#N/A</c:v>
                </c:pt>
                <c:pt idx="9019">
                  <c:v>#N/A</c:v>
                </c:pt>
                <c:pt idx="9020">
                  <c:v>#N/A</c:v>
                </c:pt>
                <c:pt idx="9021">
                  <c:v>#N/A</c:v>
                </c:pt>
                <c:pt idx="9022">
                  <c:v>#N/A</c:v>
                </c:pt>
                <c:pt idx="9023">
                  <c:v>#N/A</c:v>
                </c:pt>
                <c:pt idx="9024">
                  <c:v>#N/A</c:v>
                </c:pt>
                <c:pt idx="9025">
                  <c:v>#N/A</c:v>
                </c:pt>
                <c:pt idx="9026">
                  <c:v>#N/A</c:v>
                </c:pt>
                <c:pt idx="9027">
                  <c:v>#N/A</c:v>
                </c:pt>
                <c:pt idx="9028">
                  <c:v>#N/A</c:v>
                </c:pt>
                <c:pt idx="9029">
                  <c:v>#N/A</c:v>
                </c:pt>
                <c:pt idx="9030">
                  <c:v>#N/A</c:v>
                </c:pt>
                <c:pt idx="9031">
                  <c:v>#N/A</c:v>
                </c:pt>
                <c:pt idx="9032">
                  <c:v>#N/A</c:v>
                </c:pt>
                <c:pt idx="9033">
                  <c:v>#N/A</c:v>
                </c:pt>
                <c:pt idx="9034">
                  <c:v>#N/A</c:v>
                </c:pt>
                <c:pt idx="9035">
                  <c:v>#N/A</c:v>
                </c:pt>
                <c:pt idx="9036">
                  <c:v>#N/A</c:v>
                </c:pt>
                <c:pt idx="9037">
                  <c:v>#N/A</c:v>
                </c:pt>
                <c:pt idx="9038">
                  <c:v>#N/A</c:v>
                </c:pt>
                <c:pt idx="9039">
                  <c:v>#N/A</c:v>
                </c:pt>
                <c:pt idx="9040">
                  <c:v>#N/A</c:v>
                </c:pt>
                <c:pt idx="9041">
                  <c:v>#N/A</c:v>
                </c:pt>
                <c:pt idx="9042">
                  <c:v>#N/A</c:v>
                </c:pt>
                <c:pt idx="9043">
                  <c:v>#N/A</c:v>
                </c:pt>
                <c:pt idx="9044">
                  <c:v>#N/A</c:v>
                </c:pt>
                <c:pt idx="9045">
                  <c:v>#N/A</c:v>
                </c:pt>
                <c:pt idx="9046">
                  <c:v>#N/A</c:v>
                </c:pt>
                <c:pt idx="9047">
                  <c:v>#N/A</c:v>
                </c:pt>
                <c:pt idx="9048">
                  <c:v>#N/A</c:v>
                </c:pt>
                <c:pt idx="9049">
                  <c:v>#N/A</c:v>
                </c:pt>
                <c:pt idx="9050">
                  <c:v>#N/A</c:v>
                </c:pt>
                <c:pt idx="9051">
                  <c:v>#N/A</c:v>
                </c:pt>
                <c:pt idx="9052">
                  <c:v>#N/A</c:v>
                </c:pt>
                <c:pt idx="9053">
                  <c:v>#N/A</c:v>
                </c:pt>
                <c:pt idx="9054">
                  <c:v>#N/A</c:v>
                </c:pt>
                <c:pt idx="9055">
                  <c:v>#N/A</c:v>
                </c:pt>
                <c:pt idx="9056">
                  <c:v>#N/A</c:v>
                </c:pt>
                <c:pt idx="9057">
                  <c:v>#N/A</c:v>
                </c:pt>
                <c:pt idx="9058">
                  <c:v>#N/A</c:v>
                </c:pt>
                <c:pt idx="9059">
                  <c:v>#N/A</c:v>
                </c:pt>
                <c:pt idx="9060">
                  <c:v>#N/A</c:v>
                </c:pt>
                <c:pt idx="9061">
                  <c:v>#N/A</c:v>
                </c:pt>
                <c:pt idx="9062">
                  <c:v>#N/A</c:v>
                </c:pt>
                <c:pt idx="9063">
                  <c:v>#N/A</c:v>
                </c:pt>
                <c:pt idx="9064">
                  <c:v>#N/A</c:v>
                </c:pt>
                <c:pt idx="9065">
                  <c:v>#N/A</c:v>
                </c:pt>
                <c:pt idx="9066">
                  <c:v>#N/A</c:v>
                </c:pt>
                <c:pt idx="9067">
                  <c:v>#N/A</c:v>
                </c:pt>
                <c:pt idx="9068">
                  <c:v>#N/A</c:v>
                </c:pt>
                <c:pt idx="9069">
                  <c:v>#N/A</c:v>
                </c:pt>
                <c:pt idx="9070">
                  <c:v>#N/A</c:v>
                </c:pt>
                <c:pt idx="9071">
                  <c:v>#N/A</c:v>
                </c:pt>
                <c:pt idx="9072">
                  <c:v>#N/A</c:v>
                </c:pt>
                <c:pt idx="9073">
                  <c:v>#N/A</c:v>
                </c:pt>
                <c:pt idx="9074">
                  <c:v>#N/A</c:v>
                </c:pt>
                <c:pt idx="9075">
                  <c:v>#N/A</c:v>
                </c:pt>
                <c:pt idx="9076">
                  <c:v>#N/A</c:v>
                </c:pt>
                <c:pt idx="9077">
                  <c:v>#N/A</c:v>
                </c:pt>
                <c:pt idx="9078">
                  <c:v>#N/A</c:v>
                </c:pt>
                <c:pt idx="9079">
                  <c:v>#N/A</c:v>
                </c:pt>
                <c:pt idx="9080">
                  <c:v>#N/A</c:v>
                </c:pt>
                <c:pt idx="9081">
                  <c:v>#N/A</c:v>
                </c:pt>
                <c:pt idx="9082">
                  <c:v>#N/A</c:v>
                </c:pt>
                <c:pt idx="9083">
                  <c:v>#N/A</c:v>
                </c:pt>
                <c:pt idx="9084">
                  <c:v>#N/A</c:v>
                </c:pt>
                <c:pt idx="9085">
                  <c:v>#N/A</c:v>
                </c:pt>
                <c:pt idx="9086">
                  <c:v>#N/A</c:v>
                </c:pt>
                <c:pt idx="9087">
                  <c:v>#N/A</c:v>
                </c:pt>
                <c:pt idx="9088">
                  <c:v>#N/A</c:v>
                </c:pt>
                <c:pt idx="9089">
                  <c:v>#N/A</c:v>
                </c:pt>
                <c:pt idx="9090">
                  <c:v>#N/A</c:v>
                </c:pt>
                <c:pt idx="9091">
                  <c:v>#N/A</c:v>
                </c:pt>
                <c:pt idx="9092">
                  <c:v>#N/A</c:v>
                </c:pt>
                <c:pt idx="9093">
                  <c:v>#N/A</c:v>
                </c:pt>
                <c:pt idx="9094">
                  <c:v>#N/A</c:v>
                </c:pt>
                <c:pt idx="9095">
                  <c:v>#N/A</c:v>
                </c:pt>
                <c:pt idx="9096">
                  <c:v>#N/A</c:v>
                </c:pt>
                <c:pt idx="9097">
                  <c:v>#N/A</c:v>
                </c:pt>
                <c:pt idx="9098">
                  <c:v>#N/A</c:v>
                </c:pt>
                <c:pt idx="9099">
                  <c:v>#N/A</c:v>
                </c:pt>
                <c:pt idx="9100">
                  <c:v>#N/A</c:v>
                </c:pt>
                <c:pt idx="9101">
                  <c:v>#N/A</c:v>
                </c:pt>
                <c:pt idx="9102">
                  <c:v>#N/A</c:v>
                </c:pt>
                <c:pt idx="9103">
                  <c:v>#N/A</c:v>
                </c:pt>
                <c:pt idx="9104">
                  <c:v>#N/A</c:v>
                </c:pt>
                <c:pt idx="9105">
                  <c:v>#N/A</c:v>
                </c:pt>
                <c:pt idx="9106">
                  <c:v>#N/A</c:v>
                </c:pt>
                <c:pt idx="9107">
                  <c:v>#N/A</c:v>
                </c:pt>
                <c:pt idx="9108">
                  <c:v>#N/A</c:v>
                </c:pt>
                <c:pt idx="9109">
                  <c:v>#N/A</c:v>
                </c:pt>
                <c:pt idx="9110">
                  <c:v>#N/A</c:v>
                </c:pt>
                <c:pt idx="9111">
                  <c:v>#N/A</c:v>
                </c:pt>
                <c:pt idx="9112">
                  <c:v>#N/A</c:v>
                </c:pt>
                <c:pt idx="9113">
                  <c:v>#N/A</c:v>
                </c:pt>
                <c:pt idx="9114">
                  <c:v>#N/A</c:v>
                </c:pt>
                <c:pt idx="9115">
                  <c:v>#N/A</c:v>
                </c:pt>
                <c:pt idx="9116">
                  <c:v>#N/A</c:v>
                </c:pt>
                <c:pt idx="9117">
                  <c:v>#N/A</c:v>
                </c:pt>
                <c:pt idx="9118">
                  <c:v>#N/A</c:v>
                </c:pt>
                <c:pt idx="9119">
                  <c:v>#N/A</c:v>
                </c:pt>
                <c:pt idx="9120">
                  <c:v>#N/A</c:v>
                </c:pt>
                <c:pt idx="9121">
                  <c:v>#N/A</c:v>
                </c:pt>
                <c:pt idx="9122">
                  <c:v>#N/A</c:v>
                </c:pt>
                <c:pt idx="9123">
                  <c:v>#N/A</c:v>
                </c:pt>
                <c:pt idx="9124">
                  <c:v>#N/A</c:v>
                </c:pt>
                <c:pt idx="9125">
                  <c:v>#N/A</c:v>
                </c:pt>
                <c:pt idx="9126">
                  <c:v>#N/A</c:v>
                </c:pt>
                <c:pt idx="9127">
                  <c:v>#N/A</c:v>
                </c:pt>
                <c:pt idx="9128">
                  <c:v>#N/A</c:v>
                </c:pt>
                <c:pt idx="9129">
                  <c:v>#N/A</c:v>
                </c:pt>
                <c:pt idx="9130">
                  <c:v>#N/A</c:v>
                </c:pt>
                <c:pt idx="9131">
                  <c:v>#N/A</c:v>
                </c:pt>
                <c:pt idx="9132">
                  <c:v>#N/A</c:v>
                </c:pt>
                <c:pt idx="9133">
                  <c:v>#N/A</c:v>
                </c:pt>
                <c:pt idx="9134">
                  <c:v>#N/A</c:v>
                </c:pt>
                <c:pt idx="9135">
                  <c:v>#N/A</c:v>
                </c:pt>
                <c:pt idx="9136">
                  <c:v>#N/A</c:v>
                </c:pt>
                <c:pt idx="9137">
                  <c:v>#N/A</c:v>
                </c:pt>
                <c:pt idx="9138">
                  <c:v>#N/A</c:v>
                </c:pt>
                <c:pt idx="9139">
                  <c:v>#N/A</c:v>
                </c:pt>
                <c:pt idx="9140">
                  <c:v>#N/A</c:v>
                </c:pt>
                <c:pt idx="9141">
                  <c:v>#N/A</c:v>
                </c:pt>
                <c:pt idx="9142">
                  <c:v>#N/A</c:v>
                </c:pt>
                <c:pt idx="9143">
                  <c:v>#N/A</c:v>
                </c:pt>
                <c:pt idx="9144">
                  <c:v>#N/A</c:v>
                </c:pt>
                <c:pt idx="9145">
                  <c:v>#N/A</c:v>
                </c:pt>
                <c:pt idx="9146">
                  <c:v>#N/A</c:v>
                </c:pt>
                <c:pt idx="9147">
                  <c:v>#N/A</c:v>
                </c:pt>
                <c:pt idx="9148">
                  <c:v>#N/A</c:v>
                </c:pt>
                <c:pt idx="9149">
                  <c:v>#N/A</c:v>
                </c:pt>
                <c:pt idx="9150">
                  <c:v>#N/A</c:v>
                </c:pt>
                <c:pt idx="9151">
                  <c:v>#N/A</c:v>
                </c:pt>
                <c:pt idx="9152">
                  <c:v>#N/A</c:v>
                </c:pt>
                <c:pt idx="9153">
                  <c:v>#N/A</c:v>
                </c:pt>
                <c:pt idx="9154">
                  <c:v>#N/A</c:v>
                </c:pt>
                <c:pt idx="9155">
                  <c:v>#N/A</c:v>
                </c:pt>
                <c:pt idx="9156">
                  <c:v>#N/A</c:v>
                </c:pt>
                <c:pt idx="9157">
                  <c:v>#N/A</c:v>
                </c:pt>
                <c:pt idx="9158">
                  <c:v>#N/A</c:v>
                </c:pt>
                <c:pt idx="9159">
                  <c:v>#N/A</c:v>
                </c:pt>
                <c:pt idx="9160">
                  <c:v>#N/A</c:v>
                </c:pt>
                <c:pt idx="9161">
                  <c:v>#N/A</c:v>
                </c:pt>
                <c:pt idx="9162">
                  <c:v>#N/A</c:v>
                </c:pt>
                <c:pt idx="9163">
                  <c:v>#N/A</c:v>
                </c:pt>
                <c:pt idx="9164">
                  <c:v>#N/A</c:v>
                </c:pt>
                <c:pt idx="9165">
                  <c:v>#N/A</c:v>
                </c:pt>
                <c:pt idx="9166">
                  <c:v>#N/A</c:v>
                </c:pt>
                <c:pt idx="9167">
                  <c:v>#N/A</c:v>
                </c:pt>
                <c:pt idx="9168">
                  <c:v>#N/A</c:v>
                </c:pt>
                <c:pt idx="9169">
                  <c:v>#N/A</c:v>
                </c:pt>
                <c:pt idx="9170">
                  <c:v>#N/A</c:v>
                </c:pt>
                <c:pt idx="9171">
                  <c:v>#N/A</c:v>
                </c:pt>
                <c:pt idx="9172">
                  <c:v>#N/A</c:v>
                </c:pt>
                <c:pt idx="9173">
                  <c:v>#N/A</c:v>
                </c:pt>
                <c:pt idx="9174">
                  <c:v>#N/A</c:v>
                </c:pt>
                <c:pt idx="9175">
                  <c:v>#N/A</c:v>
                </c:pt>
                <c:pt idx="9176">
                  <c:v>#N/A</c:v>
                </c:pt>
                <c:pt idx="9177">
                  <c:v>#N/A</c:v>
                </c:pt>
                <c:pt idx="9178">
                  <c:v>#N/A</c:v>
                </c:pt>
                <c:pt idx="9179">
                  <c:v>#N/A</c:v>
                </c:pt>
                <c:pt idx="9180">
                  <c:v>#N/A</c:v>
                </c:pt>
                <c:pt idx="9181">
                  <c:v>#N/A</c:v>
                </c:pt>
                <c:pt idx="9182">
                  <c:v>#N/A</c:v>
                </c:pt>
                <c:pt idx="9183">
                  <c:v>#N/A</c:v>
                </c:pt>
                <c:pt idx="9184">
                  <c:v>#N/A</c:v>
                </c:pt>
                <c:pt idx="9185">
                  <c:v>#N/A</c:v>
                </c:pt>
                <c:pt idx="9186">
                  <c:v>#N/A</c:v>
                </c:pt>
                <c:pt idx="9187">
                  <c:v>#N/A</c:v>
                </c:pt>
                <c:pt idx="9188">
                  <c:v>#N/A</c:v>
                </c:pt>
                <c:pt idx="9189">
                  <c:v>#N/A</c:v>
                </c:pt>
                <c:pt idx="9190">
                  <c:v>#N/A</c:v>
                </c:pt>
                <c:pt idx="9191">
                  <c:v>#N/A</c:v>
                </c:pt>
                <c:pt idx="9192">
                  <c:v>#N/A</c:v>
                </c:pt>
                <c:pt idx="9193">
                  <c:v>#N/A</c:v>
                </c:pt>
                <c:pt idx="9194">
                  <c:v>#N/A</c:v>
                </c:pt>
                <c:pt idx="9195">
                  <c:v>#N/A</c:v>
                </c:pt>
                <c:pt idx="9196">
                  <c:v>#N/A</c:v>
                </c:pt>
                <c:pt idx="9197">
                  <c:v>#N/A</c:v>
                </c:pt>
                <c:pt idx="9198">
                  <c:v>#N/A</c:v>
                </c:pt>
                <c:pt idx="9199">
                  <c:v>#N/A</c:v>
                </c:pt>
                <c:pt idx="9200">
                  <c:v>#N/A</c:v>
                </c:pt>
                <c:pt idx="9201">
                  <c:v>#N/A</c:v>
                </c:pt>
                <c:pt idx="9202">
                  <c:v>#N/A</c:v>
                </c:pt>
                <c:pt idx="9203">
                  <c:v>#N/A</c:v>
                </c:pt>
                <c:pt idx="9204">
                  <c:v>#N/A</c:v>
                </c:pt>
                <c:pt idx="9205">
                  <c:v>#N/A</c:v>
                </c:pt>
                <c:pt idx="9206">
                  <c:v>#N/A</c:v>
                </c:pt>
                <c:pt idx="9207">
                  <c:v>#N/A</c:v>
                </c:pt>
                <c:pt idx="9208">
                  <c:v>#N/A</c:v>
                </c:pt>
                <c:pt idx="9209">
                  <c:v>#N/A</c:v>
                </c:pt>
                <c:pt idx="9210">
                  <c:v>#N/A</c:v>
                </c:pt>
                <c:pt idx="9211">
                  <c:v>#N/A</c:v>
                </c:pt>
                <c:pt idx="9212">
                  <c:v>#N/A</c:v>
                </c:pt>
                <c:pt idx="9213">
                  <c:v>#N/A</c:v>
                </c:pt>
                <c:pt idx="9214">
                  <c:v>#N/A</c:v>
                </c:pt>
                <c:pt idx="9215">
                  <c:v>#N/A</c:v>
                </c:pt>
                <c:pt idx="9216">
                  <c:v>#N/A</c:v>
                </c:pt>
                <c:pt idx="9217">
                  <c:v>#N/A</c:v>
                </c:pt>
                <c:pt idx="9218">
                  <c:v>#N/A</c:v>
                </c:pt>
                <c:pt idx="9219">
                  <c:v>#N/A</c:v>
                </c:pt>
                <c:pt idx="9220">
                  <c:v>#N/A</c:v>
                </c:pt>
                <c:pt idx="9221">
                  <c:v>#N/A</c:v>
                </c:pt>
                <c:pt idx="9222">
                  <c:v>#N/A</c:v>
                </c:pt>
                <c:pt idx="9223">
                  <c:v>#N/A</c:v>
                </c:pt>
                <c:pt idx="9224">
                  <c:v>#N/A</c:v>
                </c:pt>
                <c:pt idx="9225">
                  <c:v>#N/A</c:v>
                </c:pt>
                <c:pt idx="9226">
                  <c:v>#N/A</c:v>
                </c:pt>
                <c:pt idx="9227">
                  <c:v>#N/A</c:v>
                </c:pt>
                <c:pt idx="9228">
                  <c:v>#N/A</c:v>
                </c:pt>
                <c:pt idx="9229">
                  <c:v>#N/A</c:v>
                </c:pt>
                <c:pt idx="9230">
                  <c:v>#N/A</c:v>
                </c:pt>
                <c:pt idx="9231">
                  <c:v>#N/A</c:v>
                </c:pt>
                <c:pt idx="9232">
                  <c:v>#N/A</c:v>
                </c:pt>
                <c:pt idx="9233">
                  <c:v>#N/A</c:v>
                </c:pt>
                <c:pt idx="9234">
                  <c:v>#N/A</c:v>
                </c:pt>
                <c:pt idx="9235">
                  <c:v>#N/A</c:v>
                </c:pt>
                <c:pt idx="9236">
                  <c:v>#N/A</c:v>
                </c:pt>
                <c:pt idx="9237">
                  <c:v>#N/A</c:v>
                </c:pt>
                <c:pt idx="9238">
                  <c:v>#N/A</c:v>
                </c:pt>
                <c:pt idx="9239">
                  <c:v>#N/A</c:v>
                </c:pt>
                <c:pt idx="9240">
                  <c:v>#N/A</c:v>
                </c:pt>
                <c:pt idx="9241">
                  <c:v>#N/A</c:v>
                </c:pt>
                <c:pt idx="9242">
                  <c:v>#N/A</c:v>
                </c:pt>
                <c:pt idx="9243">
                  <c:v>#N/A</c:v>
                </c:pt>
                <c:pt idx="9244">
                  <c:v>#N/A</c:v>
                </c:pt>
                <c:pt idx="9245">
                  <c:v>#N/A</c:v>
                </c:pt>
                <c:pt idx="9246">
                  <c:v>#N/A</c:v>
                </c:pt>
                <c:pt idx="9247">
                  <c:v>#N/A</c:v>
                </c:pt>
                <c:pt idx="9248">
                  <c:v>#N/A</c:v>
                </c:pt>
                <c:pt idx="9249">
                  <c:v>#N/A</c:v>
                </c:pt>
                <c:pt idx="9250">
                  <c:v>#N/A</c:v>
                </c:pt>
                <c:pt idx="9251">
                  <c:v>#N/A</c:v>
                </c:pt>
                <c:pt idx="9252">
                  <c:v>#N/A</c:v>
                </c:pt>
                <c:pt idx="9253">
                  <c:v>#N/A</c:v>
                </c:pt>
                <c:pt idx="9254">
                  <c:v>#N/A</c:v>
                </c:pt>
                <c:pt idx="9255">
                  <c:v>#N/A</c:v>
                </c:pt>
                <c:pt idx="9256">
                  <c:v>#N/A</c:v>
                </c:pt>
                <c:pt idx="9257">
                  <c:v>#N/A</c:v>
                </c:pt>
                <c:pt idx="9258">
                  <c:v>#N/A</c:v>
                </c:pt>
                <c:pt idx="9259">
                  <c:v>#N/A</c:v>
                </c:pt>
                <c:pt idx="9260">
                  <c:v>#N/A</c:v>
                </c:pt>
                <c:pt idx="9261">
                  <c:v>#N/A</c:v>
                </c:pt>
                <c:pt idx="9262">
                  <c:v>#N/A</c:v>
                </c:pt>
                <c:pt idx="9263">
                  <c:v>#N/A</c:v>
                </c:pt>
                <c:pt idx="9264">
                  <c:v>#N/A</c:v>
                </c:pt>
                <c:pt idx="9265">
                  <c:v>#N/A</c:v>
                </c:pt>
                <c:pt idx="9266">
                  <c:v>#N/A</c:v>
                </c:pt>
                <c:pt idx="9267">
                  <c:v>#N/A</c:v>
                </c:pt>
                <c:pt idx="9268">
                  <c:v>#N/A</c:v>
                </c:pt>
                <c:pt idx="9269">
                  <c:v>#N/A</c:v>
                </c:pt>
                <c:pt idx="9270">
                  <c:v>#N/A</c:v>
                </c:pt>
                <c:pt idx="9271">
                  <c:v>#N/A</c:v>
                </c:pt>
                <c:pt idx="9272">
                  <c:v>#N/A</c:v>
                </c:pt>
                <c:pt idx="9273">
                  <c:v>#N/A</c:v>
                </c:pt>
                <c:pt idx="9274">
                  <c:v>#N/A</c:v>
                </c:pt>
                <c:pt idx="9275">
                  <c:v>#N/A</c:v>
                </c:pt>
                <c:pt idx="9276">
                  <c:v>#N/A</c:v>
                </c:pt>
                <c:pt idx="9277">
                  <c:v>#N/A</c:v>
                </c:pt>
                <c:pt idx="9278">
                  <c:v>#N/A</c:v>
                </c:pt>
                <c:pt idx="9279">
                  <c:v>#N/A</c:v>
                </c:pt>
                <c:pt idx="9280">
                  <c:v>#N/A</c:v>
                </c:pt>
                <c:pt idx="9281">
                  <c:v>#N/A</c:v>
                </c:pt>
                <c:pt idx="9282">
                  <c:v>#N/A</c:v>
                </c:pt>
                <c:pt idx="9283">
                  <c:v>#N/A</c:v>
                </c:pt>
                <c:pt idx="9284">
                  <c:v>#N/A</c:v>
                </c:pt>
                <c:pt idx="9285">
                  <c:v>#N/A</c:v>
                </c:pt>
                <c:pt idx="9286">
                  <c:v>#N/A</c:v>
                </c:pt>
                <c:pt idx="9287">
                  <c:v>#N/A</c:v>
                </c:pt>
                <c:pt idx="9288">
                  <c:v>#N/A</c:v>
                </c:pt>
                <c:pt idx="9289">
                  <c:v>#N/A</c:v>
                </c:pt>
                <c:pt idx="9290">
                  <c:v>#N/A</c:v>
                </c:pt>
                <c:pt idx="9291">
                  <c:v>#N/A</c:v>
                </c:pt>
                <c:pt idx="9292">
                  <c:v>#N/A</c:v>
                </c:pt>
                <c:pt idx="9293">
                  <c:v>#N/A</c:v>
                </c:pt>
                <c:pt idx="9294">
                  <c:v>#N/A</c:v>
                </c:pt>
                <c:pt idx="9295">
                  <c:v>#N/A</c:v>
                </c:pt>
                <c:pt idx="9296">
                  <c:v>#N/A</c:v>
                </c:pt>
                <c:pt idx="9297">
                  <c:v>#N/A</c:v>
                </c:pt>
                <c:pt idx="9298">
                  <c:v>#N/A</c:v>
                </c:pt>
                <c:pt idx="9299">
                  <c:v>#N/A</c:v>
                </c:pt>
                <c:pt idx="9300">
                  <c:v>#N/A</c:v>
                </c:pt>
                <c:pt idx="9301">
                  <c:v>#N/A</c:v>
                </c:pt>
                <c:pt idx="9302">
                  <c:v>#N/A</c:v>
                </c:pt>
                <c:pt idx="9303">
                  <c:v>#N/A</c:v>
                </c:pt>
                <c:pt idx="9304">
                  <c:v>#N/A</c:v>
                </c:pt>
                <c:pt idx="9305">
                  <c:v>#N/A</c:v>
                </c:pt>
                <c:pt idx="9306">
                  <c:v>#N/A</c:v>
                </c:pt>
                <c:pt idx="9307">
                  <c:v>#N/A</c:v>
                </c:pt>
                <c:pt idx="9308">
                  <c:v>#N/A</c:v>
                </c:pt>
                <c:pt idx="9309">
                  <c:v>#N/A</c:v>
                </c:pt>
                <c:pt idx="9310">
                  <c:v>#N/A</c:v>
                </c:pt>
                <c:pt idx="9311">
                  <c:v>#N/A</c:v>
                </c:pt>
                <c:pt idx="9312">
                  <c:v>#N/A</c:v>
                </c:pt>
                <c:pt idx="9313">
                  <c:v>#N/A</c:v>
                </c:pt>
                <c:pt idx="9314">
                  <c:v>#N/A</c:v>
                </c:pt>
                <c:pt idx="9315">
                  <c:v>#N/A</c:v>
                </c:pt>
                <c:pt idx="9316">
                  <c:v>#N/A</c:v>
                </c:pt>
                <c:pt idx="9317">
                  <c:v>#N/A</c:v>
                </c:pt>
                <c:pt idx="9318">
                  <c:v>#N/A</c:v>
                </c:pt>
                <c:pt idx="9319">
                  <c:v>#N/A</c:v>
                </c:pt>
                <c:pt idx="9320">
                  <c:v>#N/A</c:v>
                </c:pt>
                <c:pt idx="9321">
                  <c:v>#N/A</c:v>
                </c:pt>
                <c:pt idx="9322">
                  <c:v>#N/A</c:v>
                </c:pt>
                <c:pt idx="9323">
                  <c:v>#N/A</c:v>
                </c:pt>
                <c:pt idx="9324">
                  <c:v>#N/A</c:v>
                </c:pt>
                <c:pt idx="9325">
                  <c:v>#N/A</c:v>
                </c:pt>
                <c:pt idx="9326">
                  <c:v>#N/A</c:v>
                </c:pt>
                <c:pt idx="9327">
                  <c:v>#N/A</c:v>
                </c:pt>
                <c:pt idx="9328">
                  <c:v>#N/A</c:v>
                </c:pt>
                <c:pt idx="9329">
                  <c:v>#N/A</c:v>
                </c:pt>
                <c:pt idx="9330">
                  <c:v>#N/A</c:v>
                </c:pt>
                <c:pt idx="9331">
                  <c:v>#N/A</c:v>
                </c:pt>
                <c:pt idx="9332">
                  <c:v>#N/A</c:v>
                </c:pt>
                <c:pt idx="9333">
                  <c:v>#N/A</c:v>
                </c:pt>
                <c:pt idx="9334">
                  <c:v>#N/A</c:v>
                </c:pt>
                <c:pt idx="9335">
                  <c:v>#N/A</c:v>
                </c:pt>
                <c:pt idx="9336">
                  <c:v>#N/A</c:v>
                </c:pt>
                <c:pt idx="9337">
                  <c:v>#N/A</c:v>
                </c:pt>
                <c:pt idx="9338">
                  <c:v>#N/A</c:v>
                </c:pt>
                <c:pt idx="9339">
                  <c:v>#N/A</c:v>
                </c:pt>
                <c:pt idx="9340">
                  <c:v>#N/A</c:v>
                </c:pt>
                <c:pt idx="9341">
                  <c:v>#N/A</c:v>
                </c:pt>
                <c:pt idx="9342">
                  <c:v>#N/A</c:v>
                </c:pt>
                <c:pt idx="9343">
                  <c:v>#N/A</c:v>
                </c:pt>
                <c:pt idx="9344">
                  <c:v>#N/A</c:v>
                </c:pt>
                <c:pt idx="9345">
                  <c:v>#N/A</c:v>
                </c:pt>
                <c:pt idx="9346">
                  <c:v>#N/A</c:v>
                </c:pt>
                <c:pt idx="9347">
                  <c:v>#N/A</c:v>
                </c:pt>
                <c:pt idx="9348">
                  <c:v>#N/A</c:v>
                </c:pt>
                <c:pt idx="9349">
                  <c:v>#N/A</c:v>
                </c:pt>
                <c:pt idx="9350">
                  <c:v>#N/A</c:v>
                </c:pt>
                <c:pt idx="9351">
                  <c:v>#N/A</c:v>
                </c:pt>
                <c:pt idx="9352">
                  <c:v>#N/A</c:v>
                </c:pt>
                <c:pt idx="9353">
                  <c:v>#N/A</c:v>
                </c:pt>
                <c:pt idx="9354">
                  <c:v>#N/A</c:v>
                </c:pt>
                <c:pt idx="9355">
                  <c:v>#N/A</c:v>
                </c:pt>
                <c:pt idx="9356">
                  <c:v>#N/A</c:v>
                </c:pt>
                <c:pt idx="9357">
                  <c:v>#N/A</c:v>
                </c:pt>
                <c:pt idx="9358">
                  <c:v>#N/A</c:v>
                </c:pt>
                <c:pt idx="9359">
                  <c:v>#N/A</c:v>
                </c:pt>
                <c:pt idx="9360">
                  <c:v>#N/A</c:v>
                </c:pt>
                <c:pt idx="9361">
                  <c:v>#N/A</c:v>
                </c:pt>
                <c:pt idx="9362">
                  <c:v>#N/A</c:v>
                </c:pt>
                <c:pt idx="9363">
                  <c:v>#N/A</c:v>
                </c:pt>
                <c:pt idx="9364">
                  <c:v>#N/A</c:v>
                </c:pt>
                <c:pt idx="9365">
                  <c:v>#N/A</c:v>
                </c:pt>
                <c:pt idx="9366">
                  <c:v>#N/A</c:v>
                </c:pt>
                <c:pt idx="9367">
                  <c:v>#N/A</c:v>
                </c:pt>
                <c:pt idx="9368">
                  <c:v>#N/A</c:v>
                </c:pt>
                <c:pt idx="9369">
                  <c:v>#N/A</c:v>
                </c:pt>
                <c:pt idx="9370">
                  <c:v>#N/A</c:v>
                </c:pt>
                <c:pt idx="9371">
                  <c:v>#N/A</c:v>
                </c:pt>
                <c:pt idx="9372">
                  <c:v>#N/A</c:v>
                </c:pt>
                <c:pt idx="9373">
                  <c:v>#N/A</c:v>
                </c:pt>
                <c:pt idx="9374">
                  <c:v>#N/A</c:v>
                </c:pt>
                <c:pt idx="9375">
                  <c:v>#N/A</c:v>
                </c:pt>
                <c:pt idx="9376">
                  <c:v>#N/A</c:v>
                </c:pt>
                <c:pt idx="9377">
                  <c:v>#N/A</c:v>
                </c:pt>
                <c:pt idx="9378">
                  <c:v>#N/A</c:v>
                </c:pt>
                <c:pt idx="9379">
                  <c:v>#N/A</c:v>
                </c:pt>
                <c:pt idx="9380">
                  <c:v>#N/A</c:v>
                </c:pt>
                <c:pt idx="9381">
                  <c:v>#N/A</c:v>
                </c:pt>
                <c:pt idx="9382">
                  <c:v>#N/A</c:v>
                </c:pt>
                <c:pt idx="9383">
                  <c:v>#N/A</c:v>
                </c:pt>
                <c:pt idx="9384">
                  <c:v>#N/A</c:v>
                </c:pt>
                <c:pt idx="9385">
                  <c:v>#N/A</c:v>
                </c:pt>
                <c:pt idx="9386">
                  <c:v>#N/A</c:v>
                </c:pt>
                <c:pt idx="9387">
                  <c:v>#N/A</c:v>
                </c:pt>
                <c:pt idx="9388">
                  <c:v>#N/A</c:v>
                </c:pt>
                <c:pt idx="9389">
                  <c:v>#N/A</c:v>
                </c:pt>
                <c:pt idx="9390">
                  <c:v>#N/A</c:v>
                </c:pt>
                <c:pt idx="9391">
                  <c:v>#N/A</c:v>
                </c:pt>
                <c:pt idx="9392">
                  <c:v>#N/A</c:v>
                </c:pt>
                <c:pt idx="9393">
                  <c:v>#N/A</c:v>
                </c:pt>
                <c:pt idx="9394">
                  <c:v>#N/A</c:v>
                </c:pt>
                <c:pt idx="9395">
                  <c:v>#N/A</c:v>
                </c:pt>
                <c:pt idx="9396">
                  <c:v>#N/A</c:v>
                </c:pt>
                <c:pt idx="9397">
                  <c:v>#N/A</c:v>
                </c:pt>
                <c:pt idx="9398">
                  <c:v>#N/A</c:v>
                </c:pt>
                <c:pt idx="9399">
                  <c:v>#N/A</c:v>
                </c:pt>
                <c:pt idx="9400">
                  <c:v>#N/A</c:v>
                </c:pt>
                <c:pt idx="9401">
                  <c:v>#N/A</c:v>
                </c:pt>
                <c:pt idx="9402">
                  <c:v>#N/A</c:v>
                </c:pt>
                <c:pt idx="9403">
                  <c:v>#N/A</c:v>
                </c:pt>
                <c:pt idx="9404">
                  <c:v>#N/A</c:v>
                </c:pt>
                <c:pt idx="9405">
                  <c:v>#N/A</c:v>
                </c:pt>
                <c:pt idx="9406">
                  <c:v>#N/A</c:v>
                </c:pt>
                <c:pt idx="9407">
                  <c:v>#N/A</c:v>
                </c:pt>
                <c:pt idx="9408">
                  <c:v>#N/A</c:v>
                </c:pt>
                <c:pt idx="9409">
                  <c:v>#N/A</c:v>
                </c:pt>
                <c:pt idx="9410">
                  <c:v>#N/A</c:v>
                </c:pt>
                <c:pt idx="9411">
                  <c:v>#N/A</c:v>
                </c:pt>
                <c:pt idx="9412">
                  <c:v>#N/A</c:v>
                </c:pt>
                <c:pt idx="9413">
                  <c:v>#N/A</c:v>
                </c:pt>
                <c:pt idx="9414">
                  <c:v>#N/A</c:v>
                </c:pt>
                <c:pt idx="9415">
                  <c:v>#N/A</c:v>
                </c:pt>
                <c:pt idx="9416">
                  <c:v>#N/A</c:v>
                </c:pt>
                <c:pt idx="9417">
                  <c:v>#N/A</c:v>
                </c:pt>
                <c:pt idx="9418">
                  <c:v>#N/A</c:v>
                </c:pt>
                <c:pt idx="9419">
                  <c:v>#N/A</c:v>
                </c:pt>
                <c:pt idx="9420">
                  <c:v>#N/A</c:v>
                </c:pt>
                <c:pt idx="9421">
                  <c:v>#N/A</c:v>
                </c:pt>
                <c:pt idx="9422">
                  <c:v>#N/A</c:v>
                </c:pt>
                <c:pt idx="9423">
                  <c:v>#N/A</c:v>
                </c:pt>
                <c:pt idx="9424">
                  <c:v>#N/A</c:v>
                </c:pt>
                <c:pt idx="9425">
                  <c:v>#N/A</c:v>
                </c:pt>
                <c:pt idx="9426">
                  <c:v>#N/A</c:v>
                </c:pt>
                <c:pt idx="9427">
                  <c:v>#N/A</c:v>
                </c:pt>
                <c:pt idx="9428">
                  <c:v>#N/A</c:v>
                </c:pt>
                <c:pt idx="9429">
                  <c:v>#N/A</c:v>
                </c:pt>
                <c:pt idx="9430">
                  <c:v>#N/A</c:v>
                </c:pt>
                <c:pt idx="9431">
                  <c:v>#N/A</c:v>
                </c:pt>
                <c:pt idx="9432">
                  <c:v>#N/A</c:v>
                </c:pt>
                <c:pt idx="9433">
                  <c:v>#N/A</c:v>
                </c:pt>
                <c:pt idx="9434">
                  <c:v>#N/A</c:v>
                </c:pt>
                <c:pt idx="9435">
                  <c:v>#N/A</c:v>
                </c:pt>
                <c:pt idx="9436">
                  <c:v>#N/A</c:v>
                </c:pt>
                <c:pt idx="9437">
                  <c:v>#N/A</c:v>
                </c:pt>
                <c:pt idx="9438">
                  <c:v>#N/A</c:v>
                </c:pt>
                <c:pt idx="9439">
                  <c:v>#N/A</c:v>
                </c:pt>
                <c:pt idx="9440">
                  <c:v>#N/A</c:v>
                </c:pt>
                <c:pt idx="9441">
                  <c:v>#N/A</c:v>
                </c:pt>
                <c:pt idx="9442">
                  <c:v>#N/A</c:v>
                </c:pt>
                <c:pt idx="9443">
                  <c:v>#N/A</c:v>
                </c:pt>
                <c:pt idx="9444">
                  <c:v>#N/A</c:v>
                </c:pt>
                <c:pt idx="9445">
                  <c:v>#N/A</c:v>
                </c:pt>
                <c:pt idx="9446">
                  <c:v>#N/A</c:v>
                </c:pt>
                <c:pt idx="9447">
                  <c:v>#N/A</c:v>
                </c:pt>
                <c:pt idx="9448">
                  <c:v>#N/A</c:v>
                </c:pt>
                <c:pt idx="9449">
                  <c:v>#N/A</c:v>
                </c:pt>
                <c:pt idx="9450">
                  <c:v>#N/A</c:v>
                </c:pt>
                <c:pt idx="9451">
                  <c:v>#N/A</c:v>
                </c:pt>
                <c:pt idx="9452">
                  <c:v>#N/A</c:v>
                </c:pt>
                <c:pt idx="9453">
                  <c:v>#N/A</c:v>
                </c:pt>
                <c:pt idx="9454">
                  <c:v>#N/A</c:v>
                </c:pt>
                <c:pt idx="9455">
                  <c:v>#N/A</c:v>
                </c:pt>
                <c:pt idx="9456">
                  <c:v>#N/A</c:v>
                </c:pt>
                <c:pt idx="9457">
                  <c:v>#N/A</c:v>
                </c:pt>
                <c:pt idx="9458">
                  <c:v>#N/A</c:v>
                </c:pt>
                <c:pt idx="9459">
                  <c:v>#N/A</c:v>
                </c:pt>
                <c:pt idx="9460">
                  <c:v>#N/A</c:v>
                </c:pt>
                <c:pt idx="9461">
                  <c:v>#N/A</c:v>
                </c:pt>
                <c:pt idx="9462">
                  <c:v>#N/A</c:v>
                </c:pt>
                <c:pt idx="9463">
                  <c:v>#N/A</c:v>
                </c:pt>
                <c:pt idx="9464">
                  <c:v>#N/A</c:v>
                </c:pt>
                <c:pt idx="9465">
                  <c:v>#N/A</c:v>
                </c:pt>
                <c:pt idx="9466">
                  <c:v>#N/A</c:v>
                </c:pt>
                <c:pt idx="9467">
                  <c:v>#N/A</c:v>
                </c:pt>
                <c:pt idx="9468">
                  <c:v>#N/A</c:v>
                </c:pt>
                <c:pt idx="9469">
                  <c:v>#N/A</c:v>
                </c:pt>
                <c:pt idx="9470">
                  <c:v>#N/A</c:v>
                </c:pt>
                <c:pt idx="9471">
                  <c:v>#N/A</c:v>
                </c:pt>
                <c:pt idx="9472">
                  <c:v>#N/A</c:v>
                </c:pt>
                <c:pt idx="9473">
                  <c:v>#N/A</c:v>
                </c:pt>
                <c:pt idx="9474">
                  <c:v>#N/A</c:v>
                </c:pt>
                <c:pt idx="9475">
                  <c:v>#N/A</c:v>
                </c:pt>
                <c:pt idx="9476">
                  <c:v>#N/A</c:v>
                </c:pt>
                <c:pt idx="9477">
                  <c:v>#N/A</c:v>
                </c:pt>
                <c:pt idx="9478">
                  <c:v>#N/A</c:v>
                </c:pt>
                <c:pt idx="9479">
                  <c:v>#N/A</c:v>
                </c:pt>
                <c:pt idx="9480">
                  <c:v>#N/A</c:v>
                </c:pt>
                <c:pt idx="9481">
                  <c:v>#N/A</c:v>
                </c:pt>
                <c:pt idx="9482">
                  <c:v>#N/A</c:v>
                </c:pt>
                <c:pt idx="9483">
                  <c:v>#N/A</c:v>
                </c:pt>
                <c:pt idx="9484">
                  <c:v>#N/A</c:v>
                </c:pt>
                <c:pt idx="9485">
                  <c:v>#N/A</c:v>
                </c:pt>
                <c:pt idx="9486">
                  <c:v>#N/A</c:v>
                </c:pt>
                <c:pt idx="9487">
                  <c:v>#N/A</c:v>
                </c:pt>
                <c:pt idx="9488">
                  <c:v>#N/A</c:v>
                </c:pt>
                <c:pt idx="9489">
                  <c:v>#N/A</c:v>
                </c:pt>
                <c:pt idx="9490">
                  <c:v>#N/A</c:v>
                </c:pt>
                <c:pt idx="9491">
                  <c:v>#N/A</c:v>
                </c:pt>
                <c:pt idx="9492">
                  <c:v>#N/A</c:v>
                </c:pt>
                <c:pt idx="9493">
                  <c:v>#N/A</c:v>
                </c:pt>
                <c:pt idx="9494">
                  <c:v>#N/A</c:v>
                </c:pt>
                <c:pt idx="9495">
                  <c:v>#N/A</c:v>
                </c:pt>
                <c:pt idx="9496">
                  <c:v>#N/A</c:v>
                </c:pt>
                <c:pt idx="9497">
                  <c:v>#N/A</c:v>
                </c:pt>
                <c:pt idx="9498">
                  <c:v>#N/A</c:v>
                </c:pt>
                <c:pt idx="9499">
                  <c:v>#N/A</c:v>
                </c:pt>
                <c:pt idx="9500">
                  <c:v>#N/A</c:v>
                </c:pt>
                <c:pt idx="9501">
                  <c:v>#N/A</c:v>
                </c:pt>
                <c:pt idx="9502">
                  <c:v>#N/A</c:v>
                </c:pt>
                <c:pt idx="9503">
                  <c:v>#N/A</c:v>
                </c:pt>
                <c:pt idx="9504">
                  <c:v>#N/A</c:v>
                </c:pt>
                <c:pt idx="9505">
                  <c:v>#N/A</c:v>
                </c:pt>
                <c:pt idx="9506">
                  <c:v>#N/A</c:v>
                </c:pt>
                <c:pt idx="9507">
                  <c:v>#N/A</c:v>
                </c:pt>
                <c:pt idx="9508">
                  <c:v>#N/A</c:v>
                </c:pt>
                <c:pt idx="9509">
                  <c:v>#N/A</c:v>
                </c:pt>
                <c:pt idx="9510">
                  <c:v>#N/A</c:v>
                </c:pt>
                <c:pt idx="9511">
                  <c:v>#N/A</c:v>
                </c:pt>
                <c:pt idx="9512">
                  <c:v>#N/A</c:v>
                </c:pt>
                <c:pt idx="9513">
                  <c:v>#N/A</c:v>
                </c:pt>
                <c:pt idx="9514">
                  <c:v>#N/A</c:v>
                </c:pt>
                <c:pt idx="9515">
                  <c:v>#N/A</c:v>
                </c:pt>
                <c:pt idx="9516">
                  <c:v>#N/A</c:v>
                </c:pt>
                <c:pt idx="9517">
                  <c:v>#N/A</c:v>
                </c:pt>
                <c:pt idx="9518">
                  <c:v>#N/A</c:v>
                </c:pt>
                <c:pt idx="9519">
                  <c:v>#N/A</c:v>
                </c:pt>
                <c:pt idx="9520">
                  <c:v>#N/A</c:v>
                </c:pt>
                <c:pt idx="9521">
                  <c:v>#N/A</c:v>
                </c:pt>
                <c:pt idx="9522">
                  <c:v>#N/A</c:v>
                </c:pt>
                <c:pt idx="9523">
                  <c:v>#N/A</c:v>
                </c:pt>
                <c:pt idx="9524">
                  <c:v>#N/A</c:v>
                </c:pt>
                <c:pt idx="9525">
                  <c:v>#N/A</c:v>
                </c:pt>
                <c:pt idx="9526">
                  <c:v>#N/A</c:v>
                </c:pt>
                <c:pt idx="9527">
                  <c:v>#N/A</c:v>
                </c:pt>
                <c:pt idx="9528">
                  <c:v>#N/A</c:v>
                </c:pt>
                <c:pt idx="9529">
                  <c:v>#N/A</c:v>
                </c:pt>
                <c:pt idx="9530">
                  <c:v>#N/A</c:v>
                </c:pt>
                <c:pt idx="9531">
                  <c:v>#N/A</c:v>
                </c:pt>
                <c:pt idx="9532">
                  <c:v>#N/A</c:v>
                </c:pt>
                <c:pt idx="9533">
                  <c:v>#N/A</c:v>
                </c:pt>
                <c:pt idx="9534">
                  <c:v>#N/A</c:v>
                </c:pt>
                <c:pt idx="9535">
                  <c:v>#N/A</c:v>
                </c:pt>
                <c:pt idx="9536">
                  <c:v>#N/A</c:v>
                </c:pt>
                <c:pt idx="9537">
                  <c:v>#N/A</c:v>
                </c:pt>
                <c:pt idx="9538">
                  <c:v>#N/A</c:v>
                </c:pt>
                <c:pt idx="9539">
                  <c:v>#N/A</c:v>
                </c:pt>
                <c:pt idx="9540">
                  <c:v>#N/A</c:v>
                </c:pt>
                <c:pt idx="9541">
                  <c:v>#N/A</c:v>
                </c:pt>
                <c:pt idx="9542">
                  <c:v>#N/A</c:v>
                </c:pt>
                <c:pt idx="9543">
                  <c:v>#N/A</c:v>
                </c:pt>
                <c:pt idx="9544">
                  <c:v>#N/A</c:v>
                </c:pt>
                <c:pt idx="9545">
                  <c:v>#N/A</c:v>
                </c:pt>
                <c:pt idx="9546">
                  <c:v>#N/A</c:v>
                </c:pt>
                <c:pt idx="9547">
                  <c:v>#N/A</c:v>
                </c:pt>
                <c:pt idx="9548">
                  <c:v>#N/A</c:v>
                </c:pt>
                <c:pt idx="9549">
                  <c:v>#N/A</c:v>
                </c:pt>
                <c:pt idx="9550">
                  <c:v>#N/A</c:v>
                </c:pt>
                <c:pt idx="9551">
                  <c:v>#N/A</c:v>
                </c:pt>
                <c:pt idx="9552">
                  <c:v>#N/A</c:v>
                </c:pt>
                <c:pt idx="9553">
                  <c:v>#N/A</c:v>
                </c:pt>
                <c:pt idx="9554">
                  <c:v>#N/A</c:v>
                </c:pt>
                <c:pt idx="9555">
                  <c:v>#N/A</c:v>
                </c:pt>
                <c:pt idx="9556">
                  <c:v>#N/A</c:v>
                </c:pt>
                <c:pt idx="9557">
                  <c:v>#N/A</c:v>
                </c:pt>
                <c:pt idx="9558">
                  <c:v>#N/A</c:v>
                </c:pt>
                <c:pt idx="9559">
                  <c:v>#N/A</c:v>
                </c:pt>
                <c:pt idx="9560">
                  <c:v>#N/A</c:v>
                </c:pt>
                <c:pt idx="9561">
                  <c:v>#N/A</c:v>
                </c:pt>
                <c:pt idx="9562">
                  <c:v>#N/A</c:v>
                </c:pt>
                <c:pt idx="9563">
                  <c:v>#N/A</c:v>
                </c:pt>
                <c:pt idx="9564">
                  <c:v>#N/A</c:v>
                </c:pt>
                <c:pt idx="9565">
                  <c:v>#N/A</c:v>
                </c:pt>
                <c:pt idx="9566">
                  <c:v>#N/A</c:v>
                </c:pt>
                <c:pt idx="9567">
                  <c:v>#N/A</c:v>
                </c:pt>
                <c:pt idx="9568">
                  <c:v>#N/A</c:v>
                </c:pt>
                <c:pt idx="9569">
                  <c:v>#N/A</c:v>
                </c:pt>
                <c:pt idx="9570">
                  <c:v>#N/A</c:v>
                </c:pt>
                <c:pt idx="9571">
                  <c:v>#N/A</c:v>
                </c:pt>
                <c:pt idx="9572">
                  <c:v>#N/A</c:v>
                </c:pt>
                <c:pt idx="9573">
                  <c:v>#N/A</c:v>
                </c:pt>
                <c:pt idx="9574">
                  <c:v>#N/A</c:v>
                </c:pt>
                <c:pt idx="9575">
                  <c:v>#N/A</c:v>
                </c:pt>
                <c:pt idx="9576">
                  <c:v>#N/A</c:v>
                </c:pt>
                <c:pt idx="9577">
                  <c:v>#N/A</c:v>
                </c:pt>
                <c:pt idx="9578">
                  <c:v>#N/A</c:v>
                </c:pt>
                <c:pt idx="9579">
                  <c:v>#N/A</c:v>
                </c:pt>
                <c:pt idx="9580">
                  <c:v>#N/A</c:v>
                </c:pt>
                <c:pt idx="9581">
                  <c:v>#N/A</c:v>
                </c:pt>
                <c:pt idx="9582">
                  <c:v>#N/A</c:v>
                </c:pt>
                <c:pt idx="9583">
                  <c:v>#N/A</c:v>
                </c:pt>
                <c:pt idx="9584">
                  <c:v>#N/A</c:v>
                </c:pt>
                <c:pt idx="9585">
                  <c:v>#N/A</c:v>
                </c:pt>
                <c:pt idx="9586">
                  <c:v>#N/A</c:v>
                </c:pt>
                <c:pt idx="9587">
                  <c:v>#N/A</c:v>
                </c:pt>
                <c:pt idx="9588">
                  <c:v>#N/A</c:v>
                </c:pt>
                <c:pt idx="9589">
                  <c:v>#N/A</c:v>
                </c:pt>
                <c:pt idx="9590">
                  <c:v>#N/A</c:v>
                </c:pt>
                <c:pt idx="9591">
                  <c:v>#N/A</c:v>
                </c:pt>
                <c:pt idx="9592">
                  <c:v>#N/A</c:v>
                </c:pt>
                <c:pt idx="9593">
                  <c:v>#N/A</c:v>
                </c:pt>
                <c:pt idx="9594">
                  <c:v>#N/A</c:v>
                </c:pt>
                <c:pt idx="9595">
                  <c:v>#N/A</c:v>
                </c:pt>
                <c:pt idx="9596">
                  <c:v>#N/A</c:v>
                </c:pt>
                <c:pt idx="9597">
                  <c:v>#N/A</c:v>
                </c:pt>
                <c:pt idx="9598">
                  <c:v>#N/A</c:v>
                </c:pt>
                <c:pt idx="9599">
                  <c:v>#N/A</c:v>
                </c:pt>
                <c:pt idx="9600">
                  <c:v>#N/A</c:v>
                </c:pt>
                <c:pt idx="9601">
                  <c:v>#N/A</c:v>
                </c:pt>
                <c:pt idx="9602">
                  <c:v>#N/A</c:v>
                </c:pt>
                <c:pt idx="9603">
                  <c:v>#N/A</c:v>
                </c:pt>
                <c:pt idx="9604">
                  <c:v>#N/A</c:v>
                </c:pt>
                <c:pt idx="9605">
                  <c:v>#N/A</c:v>
                </c:pt>
                <c:pt idx="9606">
                  <c:v>#N/A</c:v>
                </c:pt>
                <c:pt idx="9607">
                  <c:v>#N/A</c:v>
                </c:pt>
                <c:pt idx="9608">
                  <c:v>#N/A</c:v>
                </c:pt>
                <c:pt idx="9609">
                  <c:v>#N/A</c:v>
                </c:pt>
                <c:pt idx="9610">
                  <c:v>#N/A</c:v>
                </c:pt>
                <c:pt idx="9611">
                  <c:v>#N/A</c:v>
                </c:pt>
                <c:pt idx="9612">
                  <c:v>#N/A</c:v>
                </c:pt>
                <c:pt idx="9613">
                  <c:v>#N/A</c:v>
                </c:pt>
                <c:pt idx="9614">
                  <c:v>#N/A</c:v>
                </c:pt>
                <c:pt idx="9615">
                  <c:v>#N/A</c:v>
                </c:pt>
                <c:pt idx="9616">
                  <c:v>#N/A</c:v>
                </c:pt>
                <c:pt idx="9617">
                  <c:v>#N/A</c:v>
                </c:pt>
                <c:pt idx="9618">
                  <c:v>#N/A</c:v>
                </c:pt>
                <c:pt idx="9619">
                  <c:v>#N/A</c:v>
                </c:pt>
                <c:pt idx="9620">
                  <c:v>#N/A</c:v>
                </c:pt>
                <c:pt idx="9621">
                  <c:v>#N/A</c:v>
                </c:pt>
                <c:pt idx="9622">
                  <c:v>#N/A</c:v>
                </c:pt>
                <c:pt idx="9623">
                  <c:v>#N/A</c:v>
                </c:pt>
                <c:pt idx="9624">
                  <c:v>#N/A</c:v>
                </c:pt>
                <c:pt idx="9625">
                  <c:v>#N/A</c:v>
                </c:pt>
                <c:pt idx="9626">
                  <c:v>#N/A</c:v>
                </c:pt>
                <c:pt idx="9627">
                  <c:v>#N/A</c:v>
                </c:pt>
                <c:pt idx="9628">
                  <c:v>#N/A</c:v>
                </c:pt>
                <c:pt idx="9629">
                  <c:v>#N/A</c:v>
                </c:pt>
                <c:pt idx="9630">
                  <c:v>#N/A</c:v>
                </c:pt>
                <c:pt idx="9631">
                  <c:v>#N/A</c:v>
                </c:pt>
                <c:pt idx="9632">
                  <c:v>#N/A</c:v>
                </c:pt>
                <c:pt idx="9633">
                  <c:v>#N/A</c:v>
                </c:pt>
                <c:pt idx="9634">
                  <c:v>#N/A</c:v>
                </c:pt>
                <c:pt idx="9635">
                  <c:v>#N/A</c:v>
                </c:pt>
                <c:pt idx="9636">
                  <c:v>#N/A</c:v>
                </c:pt>
                <c:pt idx="9637">
                  <c:v>#N/A</c:v>
                </c:pt>
                <c:pt idx="9638">
                  <c:v>#N/A</c:v>
                </c:pt>
                <c:pt idx="9639">
                  <c:v>#N/A</c:v>
                </c:pt>
                <c:pt idx="9640">
                  <c:v>#N/A</c:v>
                </c:pt>
                <c:pt idx="9641">
                  <c:v>#N/A</c:v>
                </c:pt>
                <c:pt idx="9642">
                  <c:v>#N/A</c:v>
                </c:pt>
                <c:pt idx="9643">
                  <c:v>#N/A</c:v>
                </c:pt>
                <c:pt idx="9644">
                  <c:v>#N/A</c:v>
                </c:pt>
                <c:pt idx="9645">
                  <c:v>#N/A</c:v>
                </c:pt>
                <c:pt idx="9646">
                  <c:v>#N/A</c:v>
                </c:pt>
                <c:pt idx="9647">
                  <c:v>#N/A</c:v>
                </c:pt>
                <c:pt idx="9648">
                  <c:v>#N/A</c:v>
                </c:pt>
                <c:pt idx="9649">
                  <c:v>#N/A</c:v>
                </c:pt>
                <c:pt idx="9650">
                  <c:v>#N/A</c:v>
                </c:pt>
                <c:pt idx="9651">
                  <c:v>#N/A</c:v>
                </c:pt>
                <c:pt idx="9652">
                  <c:v>#N/A</c:v>
                </c:pt>
                <c:pt idx="9653">
                  <c:v>#N/A</c:v>
                </c:pt>
                <c:pt idx="9654">
                  <c:v>#N/A</c:v>
                </c:pt>
                <c:pt idx="9655">
                  <c:v>#N/A</c:v>
                </c:pt>
                <c:pt idx="9656">
                  <c:v>#N/A</c:v>
                </c:pt>
                <c:pt idx="9657">
                  <c:v>#N/A</c:v>
                </c:pt>
                <c:pt idx="9658">
                  <c:v>#N/A</c:v>
                </c:pt>
                <c:pt idx="9659">
                  <c:v>#N/A</c:v>
                </c:pt>
                <c:pt idx="9660">
                  <c:v>#N/A</c:v>
                </c:pt>
                <c:pt idx="9661">
                  <c:v>#N/A</c:v>
                </c:pt>
                <c:pt idx="9662">
                  <c:v>#N/A</c:v>
                </c:pt>
                <c:pt idx="9663">
                  <c:v>#N/A</c:v>
                </c:pt>
                <c:pt idx="9664">
                  <c:v>#N/A</c:v>
                </c:pt>
                <c:pt idx="9665">
                  <c:v>#N/A</c:v>
                </c:pt>
                <c:pt idx="9666">
                  <c:v>#N/A</c:v>
                </c:pt>
                <c:pt idx="9667">
                  <c:v>#N/A</c:v>
                </c:pt>
                <c:pt idx="9668">
                  <c:v>#N/A</c:v>
                </c:pt>
                <c:pt idx="9669">
                  <c:v>#N/A</c:v>
                </c:pt>
                <c:pt idx="9670">
                  <c:v>#N/A</c:v>
                </c:pt>
                <c:pt idx="9671">
                  <c:v>#N/A</c:v>
                </c:pt>
                <c:pt idx="9672">
                  <c:v>#N/A</c:v>
                </c:pt>
                <c:pt idx="9673">
                  <c:v>#N/A</c:v>
                </c:pt>
                <c:pt idx="9674">
                  <c:v>#N/A</c:v>
                </c:pt>
                <c:pt idx="9675">
                  <c:v>#N/A</c:v>
                </c:pt>
                <c:pt idx="9676">
                  <c:v>#N/A</c:v>
                </c:pt>
                <c:pt idx="9677">
                  <c:v>#N/A</c:v>
                </c:pt>
                <c:pt idx="9678">
                  <c:v>#N/A</c:v>
                </c:pt>
                <c:pt idx="9679">
                  <c:v>#N/A</c:v>
                </c:pt>
                <c:pt idx="9680">
                  <c:v>#N/A</c:v>
                </c:pt>
                <c:pt idx="9681">
                  <c:v>#N/A</c:v>
                </c:pt>
                <c:pt idx="9682">
                  <c:v>#N/A</c:v>
                </c:pt>
                <c:pt idx="9683">
                  <c:v>#N/A</c:v>
                </c:pt>
                <c:pt idx="9684">
                  <c:v>#N/A</c:v>
                </c:pt>
                <c:pt idx="9685">
                  <c:v>#N/A</c:v>
                </c:pt>
                <c:pt idx="9686">
                  <c:v>#N/A</c:v>
                </c:pt>
                <c:pt idx="9687">
                  <c:v>#N/A</c:v>
                </c:pt>
                <c:pt idx="9688">
                  <c:v>#N/A</c:v>
                </c:pt>
                <c:pt idx="9689">
                  <c:v>#N/A</c:v>
                </c:pt>
                <c:pt idx="9690">
                  <c:v>#N/A</c:v>
                </c:pt>
                <c:pt idx="9691">
                  <c:v>#N/A</c:v>
                </c:pt>
                <c:pt idx="9692">
                  <c:v>#N/A</c:v>
                </c:pt>
                <c:pt idx="9693">
                  <c:v>#N/A</c:v>
                </c:pt>
                <c:pt idx="9694">
                  <c:v>#N/A</c:v>
                </c:pt>
                <c:pt idx="9695">
                  <c:v>#N/A</c:v>
                </c:pt>
                <c:pt idx="9696">
                  <c:v>#N/A</c:v>
                </c:pt>
                <c:pt idx="9697">
                  <c:v>#N/A</c:v>
                </c:pt>
                <c:pt idx="9698">
                  <c:v>#N/A</c:v>
                </c:pt>
                <c:pt idx="9699">
                  <c:v>#N/A</c:v>
                </c:pt>
                <c:pt idx="9700">
                  <c:v>#N/A</c:v>
                </c:pt>
                <c:pt idx="9701">
                  <c:v>#N/A</c:v>
                </c:pt>
                <c:pt idx="9702">
                  <c:v>#N/A</c:v>
                </c:pt>
                <c:pt idx="9703">
                  <c:v>#N/A</c:v>
                </c:pt>
                <c:pt idx="9704">
                  <c:v>#N/A</c:v>
                </c:pt>
                <c:pt idx="9705">
                  <c:v>#N/A</c:v>
                </c:pt>
                <c:pt idx="9706">
                  <c:v>#N/A</c:v>
                </c:pt>
                <c:pt idx="9707">
                  <c:v>#N/A</c:v>
                </c:pt>
                <c:pt idx="9708">
                  <c:v>#N/A</c:v>
                </c:pt>
                <c:pt idx="9709">
                  <c:v>#N/A</c:v>
                </c:pt>
                <c:pt idx="9710">
                  <c:v>#N/A</c:v>
                </c:pt>
                <c:pt idx="9711">
                  <c:v>#N/A</c:v>
                </c:pt>
                <c:pt idx="9712">
                  <c:v>#N/A</c:v>
                </c:pt>
                <c:pt idx="9713">
                  <c:v>#N/A</c:v>
                </c:pt>
                <c:pt idx="9714">
                  <c:v>#N/A</c:v>
                </c:pt>
                <c:pt idx="9715">
                  <c:v>#N/A</c:v>
                </c:pt>
                <c:pt idx="9716">
                  <c:v>#N/A</c:v>
                </c:pt>
                <c:pt idx="9717">
                  <c:v>#N/A</c:v>
                </c:pt>
                <c:pt idx="9718">
                  <c:v>#N/A</c:v>
                </c:pt>
                <c:pt idx="9719">
                  <c:v>#N/A</c:v>
                </c:pt>
                <c:pt idx="9720">
                  <c:v>#N/A</c:v>
                </c:pt>
                <c:pt idx="9721">
                  <c:v>#N/A</c:v>
                </c:pt>
                <c:pt idx="9722">
                  <c:v>#N/A</c:v>
                </c:pt>
                <c:pt idx="9723">
                  <c:v>#N/A</c:v>
                </c:pt>
                <c:pt idx="9724">
                  <c:v>#N/A</c:v>
                </c:pt>
                <c:pt idx="9725">
                  <c:v>#N/A</c:v>
                </c:pt>
                <c:pt idx="9726">
                  <c:v>#N/A</c:v>
                </c:pt>
                <c:pt idx="9727">
                  <c:v>#N/A</c:v>
                </c:pt>
                <c:pt idx="9728">
                  <c:v>#N/A</c:v>
                </c:pt>
                <c:pt idx="9729">
                  <c:v>#N/A</c:v>
                </c:pt>
                <c:pt idx="9730">
                  <c:v>#N/A</c:v>
                </c:pt>
                <c:pt idx="9731">
                  <c:v>#N/A</c:v>
                </c:pt>
                <c:pt idx="9732">
                  <c:v>#N/A</c:v>
                </c:pt>
                <c:pt idx="9733">
                  <c:v>#N/A</c:v>
                </c:pt>
                <c:pt idx="9734">
                  <c:v>#N/A</c:v>
                </c:pt>
                <c:pt idx="9735">
                  <c:v>#N/A</c:v>
                </c:pt>
                <c:pt idx="9736">
                  <c:v>#N/A</c:v>
                </c:pt>
                <c:pt idx="9737">
                  <c:v>#N/A</c:v>
                </c:pt>
                <c:pt idx="9738">
                  <c:v>#N/A</c:v>
                </c:pt>
                <c:pt idx="9739">
                  <c:v>#N/A</c:v>
                </c:pt>
                <c:pt idx="9740">
                  <c:v>#N/A</c:v>
                </c:pt>
                <c:pt idx="9741">
                  <c:v>#N/A</c:v>
                </c:pt>
                <c:pt idx="9742">
                  <c:v>#N/A</c:v>
                </c:pt>
                <c:pt idx="9743">
                  <c:v>#N/A</c:v>
                </c:pt>
                <c:pt idx="9744">
                  <c:v>#N/A</c:v>
                </c:pt>
                <c:pt idx="9745">
                  <c:v>#N/A</c:v>
                </c:pt>
                <c:pt idx="9746">
                  <c:v>#N/A</c:v>
                </c:pt>
                <c:pt idx="9747">
                  <c:v>#N/A</c:v>
                </c:pt>
                <c:pt idx="9748">
                  <c:v>#N/A</c:v>
                </c:pt>
                <c:pt idx="9749">
                  <c:v>#N/A</c:v>
                </c:pt>
                <c:pt idx="9750">
                  <c:v>#N/A</c:v>
                </c:pt>
                <c:pt idx="9751">
                  <c:v>#N/A</c:v>
                </c:pt>
                <c:pt idx="9752">
                  <c:v>#N/A</c:v>
                </c:pt>
                <c:pt idx="9753">
                  <c:v>#N/A</c:v>
                </c:pt>
                <c:pt idx="9754">
                  <c:v>#N/A</c:v>
                </c:pt>
                <c:pt idx="9755">
                  <c:v>#N/A</c:v>
                </c:pt>
                <c:pt idx="9756">
                  <c:v>#N/A</c:v>
                </c:pt>
                <c:pt idx="9757">
                  <c:v>#N/A</c:v>
                </c:pt>
                <c:pt idx="9758">
                  <c:v>#N/A</c:v>
                </c:pt>
                <c:pt idx="9759">
                  <c:v>#N/A</c:v>
                </c:pt>
                <c:pt idx="9760">
                  <c:v>#N/A</c:v>
                </c:pt>
                <c:pt idx="9761">
                  <c:v>#N/A</c:v>
                </c:pt>
                <c:pt idx="9762">
                  <c:v>#N/A</c:v>
                </c:pt>
                <c:pt idx="9763">
                  <c:v>#N/A</c:v>
                </c:pt>
                <c:pt idx="9764">
                  <c:v>#N/A</c:v>
                </c:pt>
                <c:pt idx="9765">
                  <c:v>#N/A</c:v>
                </c:pt>
                <c:pt idx="9766">
                  <c:v>#N/A</c:v>
                </c:pt>
                <c:pt idx="9767">
                  <c:v>#N/A</c:v>
                </c:pt>
                <c:pt idx="9768">
                  <c:v>#N/A</c:v>
                </c:pt>
                <c:pt idx="9769">
                  <c:v>#N/A</c:v>
                </c:pt>
                <c:pt idx="9770">
                  <c:v>#N/A</c:v>
                </c:pt>
                <c:pt idx="9771">
                  <c:v>#N/A</c:v>
                </c:pt>
                <c:pt idx="9772">
                  <c:v>#N/A</c:v>
                </c:pt>
                <c:pt idx="9773">
                  <c:v>#N/A</c:v>
                </c:pt>
                <c:pt idx="9774">
                  <c:v>#N/A</c:v>
                </c:pt>
                <c:pt idx="9775">
                  <c:v>#N/A</c:v>
                </c:pt>
                <c:pt idx="9776">
                  <c:v>#N/A</c:v>
                </c:pt>
                <c:pt idx="9777">
                  <c:v>#N/A</c:v>
                </c:pt>
                <c:pt idx="9778">
                  <c:v>#N/A</c:v>
                </c:pt>
                <c:pt idx="9779">
                  <c:v>#N/A</c:v>
                </c:pt>
                <c:pt idx="9780">
                  <c:v>#N/A</c:v>
                </c:pt>
                <c:pt idx="9781">
                  <c:v>#N/A</c:v>
                </c:pt>
                <c:pt idx="9782">
                  <c:v>#N/A</c:v>
                </c:pt>
                <c:pt idx="9783">
                  <c:v>#N/A</c:v>
                </c:pt>
                <c:pt idx="9784">
                  <c:v>#N/A</c:v>
                </c:pt>
                <c:pt idx="9785">
                  <c:v>#N/A</c:v>
                </c:pt>
                <c:pt idx="9786">
                  <c:v>#N/A</c:v>
                </c:pt>
                <c:pt idx="9787">
                  <c:v>#N/A</c:v>
                </c:pt>
                <c:pt idx="9788">
                  <c:v>#N/A</c:v>
                </c:pt>
                <c:pt idx="9789">
                  <c:v>#N/A</c:v>
                </c:pt>
                <c:pt idx="9790">
                  <c:v>#N/A</c:v>
                </c:pt>
                <c:pt idx="9791">
                  <c:v>#N/A</c:v>
                </c:pt>
                <c:pt idx="9792">
                  <c:v>#N/A</c:v>
                </c:pt>
                <c:pt idx="9793">
                  <c:v>#N/A</c:v>
                </c:pt>
                <c:pt idx="9794">
                  <c:v>#N/A</c:v>
                </c:pt>
                <c:pt idx="9795">
                  <c:v>#N/A</c:v>
                </c:pt>
                <c:pt idx="9796">
                  <c:v>#N/A</c:v>
                </c:pt>
                <c:pt idx="9797">
                  <c:v>#N/A</c:v>
                </c:pt>
                <c:pt idx="9798">
                  <c:v>#N/A</c:v>
                </c:pt>
                <c:pt idx="9799">
                  <c:v>#N/A</c:v>
                </c:pt>
                <c:pt idx="9800">
                  <c:v>#N/A</c:v>
                </c:pt>
                <c:pt idx="9801">
                  <c:v>#N/A</c:v>
                </c:pt>
                <c:pt idx="9802">
                  <c:v>#N/A</c:v>
                </c:pt>
                <c:pt idx="9803">
                  <c:v>#N/A</c:v>
                </c:pt>
                <c:pt idx="9804">
                  <c:v>#N/A</c:v>
                </c:pt>
                <c:pt idx="9805">
                  <c:v>#N/A</c:v>
                </c:pt>
                <c:pt idx="9806">
                  <c:v>#N/A</c:v>
                </c:pt>
                <c:pt idx="9807">
                  <c:v>#N/A</c:v>
                </c:pt>
                <c:pt idx="9808">
                  <c:v>#N/A</c:v>
                </c:pt>
                <c:pt idx="9809">
                  <c:v>#N/A</c:v>
                </c:pt>
                <c:pt idx="9810">
                  <c:v>#N/A</c:v>
                </c:pt>
                <c:pt idx="9811">
                  <c:v>#N/A</c:v>
                </c:pt>
                <c:pt idx="9812">
                  <c:v>#N/A</c:v>
                </c:pt>
                <c:pt idx="9813">
                  <c:v>#N/A</c:v>
                </c:pt>
                <c:pt idx="9814">
                  <c:v>#N/A</c:v>
                </c:pt>
                <c:pt idx="9815">
                  <c:v>#N/A</c:v>
                </c:pt>
                <c:pt idx="9816">
                  <c:v>#N/A</c:v>
                </c:pt>
                <c:pt idx="9817">
                  <c:v>#N/A</c:v>
                </c:pt>
                <c:pt idx="9818">
                  <c:v>#N/A</c:v>
                </c:pt>
                <c:pt idx="9819">
                  <c:v>#N/A</c:v>
                </c:pt>
                <c:pt idx="9820">
                  <c:v>#N/A</c:v>
                </c:pt>
                <c:pt idx="9821">
                  <c:v>#N/A</c:v>
                </c:pt>
                <c:pt idx="9822">
                  <c:v>#N/A</c:v>
                </c:pt>
                <c:pt idx="9823">
                  <c:v>#N/A</c:v>
                </c:pt>
                <c:pt idx="9824">
                  <c:v>#N/A</c:v>
                </c:pt>
                <c:pt idx="9825">
                  <c:v>#N/A</c:v>
                </c:pt>
                <c:pt idx="9826">
                  <c:v>#N/A</c:v>
                </c:pt>
                <c:pt idx="9827">
                  <c:v>#N/A</c:v>
                </c:pt>
                <c:pt idx="9828">
                  <c:v>#N/A</c:v>
                </c:pt>
                <c:pt idx="9829">
                  <c:v>#N/A</c:v>
                </c:pt>
                <c:pt idx="9830">
                  <c:v>#N/A</c:v>
                </c:pt>
                <c:pt idx="9831">
                  <c:v>#N/A</c:v>
                </c:pt>
                <c:pt idx="9832">
                  <c:v>#N/A</c:v>
                </c:pt>
                <c:pt idx="9833">
                  <c:v>#N/A</c:v>
                </c:pt>
                <c:pt idx="9834">
                  <c:v>#N/A</c:v>
                </c:pt>
                <c:pt idx="9835">
                  <c:v>#N/A</c:v>
                </c:pt>
                <c:pt idx="9836">
                  <c:v>#N/A</c:v>
                </c:pt>
                <c:pt idx="9837">
                  <c:v>#N/A</c:v>
                </c:pt>
                <c:pt idx="9838">
                  <c:v>#N/A</c:v>
                </c:pt>
                <c:pt idx="9839">
                  <c:v>#N/A</c:v>
                </c:pt>
                <c:pt idx="9840">
                  <c:v>#N/A</c:v>
                </c:pt>
                <c:pt idx="9841">
                  <c:v>#N/A</c:v>
                </c:pt>
                <c:pt idx="9842">
                  <c:v>#N/A</c:v>
                </c:pt>
                <c:pt idx="9843">
                  <c:v>#N/A</c:v>
                </c:pt>
                <c:pt idx="9844">
                  <c:v>#N/A</c:v>
                </c:pt>
                <c:pt idx="9845">
                  <c:v>#N/A</c:v>
                </c:pt>
                <c:pt idx="9846">
                  <c:v>#N/A</c:v>
                </c:pt>
                <c:pt idx="9847">
                  <c:v>#N/A</c:v>
                </c:pt>
                <c:pt idx="9848">
                  <c:v>#N/A</c:v>
                </c:pt>
                <c:pt idx="9849">
                  <c:v>#N/A</c:v>
                </c:pt>
                <c:pt idx="9850">
                  <c:v>#N/A</c:v>
                </c:pt>
                <c:pt idx="9851">
                  <c:v>#N/A</c:v>
                </c:pt>
                <c:pt idx="9852">
                  <c:v>#N/A</c:v>
                </c:pt>
                <c:pt idx="9853">
                  <c:v>#N/A</c:v>
                </c:pt>
                <c:pt idx="9854">
                  <c:v>#N/A</c:v>
                </c:pt>
                <c:pt idx="9855">
                  <c:v>#N/A</c:v>
                </c:pt>
                <c:pt idx="9856">
                  <c:v>#N/A</c:v>
                </c:pt>
                <c:pt idx="9857">
                  <c:v>#N/A</c:v>
                </c:pt>
                <c:pt idx="9858">
                  <c:v>#N/A</c:v>
                </c:pt>
                <c:pt idx="9859">
                  <c:v>#N/A</c:v>
                </c:pt>
                <c:pt idx="9860">
                  <c:v>#N/A</c:v>
                </c:pt>
                <c:pt idx="9861">
                  <c:v>#N/A</c:v>
                </c:pt>
                <c:pt idx="9862">
                  <c:v>#N/A</c:v>
                </c:pt>
                <c:pt idx="9863">
                  <c:v>#N/A</c:v>
                </c:pt>
                <c:pt idx="9864">
                  <c:v>#N/A</c:v>
                </c:pt>
                <c:pt idx="9865">
                  <c:v>#N/A</c:v>
                </c:pt>
                <c:pt idx="9866">
                  <c:v>#N/A</c:v>
                </c:pt>
                <c:pt idx="9867">
                  <c:v>#N/A</c:v>
                </c:pt>
                <c:pt idx="9868">
                  <c:v>#N/A</c:v>
                </c:pt>
                <c:pt idx="9869">
                  <c:v>#N/A</c:v>
                </c:pt>
                <c:pt idx="9870">
                  <c:v>#N/A</c:v>
                </c:pt>
                <c:pt idx="9871">
                  <c:v>#N/A</c:v>
                </c:pt>
                <c:pt idx="9872">
                  <c:v>#N/A</c:v>
                </c:pt>
                <c:pt idx="9873">
                  <c:v>#N/A</c:v>
                </c:pt>
                <c:pt idx="9874">
                  <c:v>#N/A</c:v>
                </c:pt>
                <c:pt idx="9875">
                  <c:v>#N/A</c:v>
                </c:pt>
                <c:pt idx="9876">
                  <c:v>#N/A</c:v>
                </c:pt>
                <c:pt idx="9877">
                  <c:v>#N/A</c:v>
                </c:pt>
                <c:pt idx="9878">
                  <c:v>#N/A</c:v>
                </c:pt>
                <c:pt idx="9879">
                  <c:v>#N/A</c:v>
                </c:pt>
                <c:pt idx="9880">
                  <c:v>#N/A</c:v>
                </c:pt>
                <c:pt idx="9881">
                  <c:v>#N/A</c:v>
                </c:pt>
                <c:pt idx="9882">
                  <c:v>#N/A</c:v>
                </c:pt>
                <c:pt idx="9883">
                  <c:v>#N/A</c:v>
                </c:pt>
                <c:pt idx="9884">
                  <c:v>#N/A</c:v>
                </c:pt>
                <c:pt idx="9885">
                  <c:v>#N/A</c:v>
                </c:pt>
                <c:pt idx="9886">
                  <c:v>#N/A</c:v>
                </c:pt>
                <c:pt idx="9887">
                  <c:v>#N/A</c:v>
                </c:pt>
                <c:pt idx="9888">
                  <c:v>#N/A</c:v>
                </c:pt>
                <c:pt idx="9889">
                  <c:v>#N/A</c:v>
                </c:pt>
                <c:pt idx="9890">
                  <c:v>#N/A</c:v>
                </c:pt>
                <c:pt idx="9891">
                  <c:v>#N/A</c:v>
                </c:pt>
                <c:pt idx="9892">
                  <c:v>#N/A</c:v>
                </c:pt>
                <c:pt idx="9893">
                  <c:v>#N/A</c:v>
                </c:pt>
                <c:pt idx="9894">
                  <c:v>#N/A</c:v>
                </c:pt>
                <c:pt idx="9895">
                  <c:v>#N/A</c:v>
                </c:pt>
                <c:pt idx="9896">
                  <c:v>#N/A</c:v>
                </c:pt>
                <c:pt idx="9897">
                  <c:v>#N/A</c:v>
                </c:pt>
                <c:pt idx="9898">
                  <c:v>#N/A</c:v>
                </c:pt>
                <c:pt idx="9899">
                  <c:v>#N/A</c:v>
                </c:pt>
                <c:pt idx="9900">
                  <c:v>#N/A</c:v>
                </c:pt>
                <c:pt idx="9901">
                  <c:v>#N/A</c:v>
                </c:pt>
                <c:pt idx="9902">
                  <c:v>#N/A</c:v>
                </c:pt>
                <c:pt idx="9903">
                  <c:v>#N/A</c:v>
                </c:pt>
                <c:pt idx="9904">
                  <c:v>#N/A</c:v>
                </c:pt>
                <c:pt idx="9905">
                  <c:v>#N/A</c:v>
                </c:pt>
                <c:pt idx="9906">
                  <c:v>#N/A</c:v>
                </c:pt>
                <c:pt idx="9907">
                  <c:v>#N/A</c:v>
                </c:pt>
                <c:pt idx="9908">
                  <c:v>#N/A</c:v>
                </c:pt>
                <c:pt idx="9909">
                  <c:v>#N/A</c:v>
                </c:pt>
                <c:pt idx="9910">
                  <c:v>#N/A</c:v>
                </c:pt>
                <c:pt idx="9911">
                  <c:v>#N/A</c:v>
                </c:pt>
                <c:pt idx="9912">
                  <c:v>#N/A</c:v>
                </c:pt>
                <c:pt idx="9913">
                  <c:v>#N/A</c:v>
                </c:pt>
                <c:pt idx="9914">
                  <c:v>#N/A</c:v>
                </c:pt>
                <c:pt idx="9915">
                  <c:v>#N/A</c:v>
                </c:pt>
                <c:pt idx="9916">
                  <c:v>#N/A</c:v>
                </c:pt>
                <c:pt idx="9917">
                  <c:v>#N/A</c:v>
                </c:pt>
                <c:pt idx="9918">
                  <c:v>#N/A</c:v>
                </c:pt>
                <c:pt idx="9919">
                  <c:v>#N/A</c:v>
                </c:pt>
                <c:pt idx="9920">
                  <c:v>#N/A</c:v>
                </c:pt>
                <c:pt idx="9921">
                  <c:v>#N/A</c:v>
                </c:pt>
                <c:pt idx="9922">
                  <c:v>#N/A</c:v>
                </c:pt>
                <c:pt idx="9923">
                  <c:v>#N/A</c:v>
                </c:pt>
                <c:pt idx="9924">
                  <c:v>#N/A</c:v>
                </c:pt>
                <c:pt idx="9925">
                  <c:v>#N/A</c:v>
                </c:pt>
                <c:pt idx="9926">
                  <c:v>#N/A</c:v>
                </c:pt>
                <c:pt idx="9927">
                  <c:v>#N/A</c:v>
                </c:pt>
                <c:pt idx="9928">
                  <c:v>#N/A</c:v>
                </c:pt>
                <c:pt idx="9929">
                  <c:v>#N/A</c:v>
                </c:pt>
                <c:pt idx="9930">
                  <c:v>#N/A</c:v>
                </c:pt>
                <c:pt idx="9931">
                  <c:v>#N/A</c:v>
                </c:pt>
                <c:pt idx="9932">
                  <c:v>#N/A</c:v>
                </c:pt>
                <c:pt idx="9933">
                  <c:v>#N/A</c:v>
                </c:pt>
                <c:pt idx="9934">
                  <c:v>#N/A</c:v>
                </c:pt>
                <c:pt idx="9935">
                  <c:v>#N/A</c:v>
                </c:pt>
                <c:pt idx="9936">
                  <c:v>#N/A</c:v>
                </c:pt>
                <c:pt idx="9937">
                  <c:v>#N/A</c:v>
                </c:pt>
                <c:pt idx="9938">
                  <c:v>#N/A</c:v>
                </c:pt>
                <c:pt idx="9939">
                  <c:v>#N/A</c:v>
                </c:pt>
                <c:pt idx="9940">
                  <c:v>#N/A</c:v>
                </c:pt>
                <c:pt idx="9941">
                  <c:v>#N/A</c:v>
                </c:pt>
                <c:pt idx="9942">
                  <c:v>#N/A</c:v>
                </c:pt>
                <c:pt idx="9943">
                  <c:v>#N/A</c:v>
                </c:pt>
                <c:pt idx="9944">
                  <c:v>#N/A</c:v>
                </c:pt>
                <c:pt idx="9945">
                  <c:v>#N/A</c:v>
                </c:pt>
                <c:pt idx="9946">
                  <c:v>#N/A</c:v>
                </c:pt>
                <c:pt idx="9947">
                  <c:v>#N/A</c:v>
                </c:pt>
                <c:pt idx="9948">
                  <c:v>#N/A</c:v>
                </c:pt>
                <c:pt idx="9949">
                  <c:v>#N/A</c:v>
                </c:pt>
                <c:pt idx="9950">
                  <c:v>#N/A</c:v>
                </c:pt>
                <c:pt idx="9951">
                  <c:v>#N/A</c:v>
                </c:pt>
                <c:pt idx="9952">
                  <c:v>#N/A</c:v>
                </c:pt>
                <c:pt idx="9953">
                  <c:v>#N/A</c:v>
                </c:pt>
                <c:pt idx="9954">
                  <c:v>#N/A</c:v>
                </c:pt>
                <c:pt idx="9955">
                  <c:v>#N/A</c:v>
                </c:pt>
                <c:pt idx="9956">
                  <c:v>#N/A</c:v>
                </c:pt>
                <c:pt idx="9957">
                  <c:v>#N/A</c:v>
                </c:pt>
                <c:pt idx="9958">
                  <c:v>#N/A</c:v>
                </c:pt>
                <c:pt idx="9959">
                  <c:v>#N/A</c:v>
                </c:pt>
                <c:pt idx="9960">
                  <c:v>#N/A</c:v>
                </c:pt>
                <c:pt idx="9961">
                  <c:v>#N/A</c:v>
                </c:pt>
                <c:pt idx="9962">
                  <c:v>#N/A</c:v>
                </c:pt>
                <c:pt idx="9963">
                  <c:v>#N/A</c:v>
                </c:pt>
                <c:pt idx="9964">
                  <c:v>#N/A</c:v>
                </c:pt>
                <c:pt idx="9965">
                  <c:v>#N/A</c:v>
                </c:pt>
                <c:pt idx="9966">
                  <c:v>#N/A</c:v>
                </c:pt>
                <c:pt idx="9967">
                  <c:v>#N/A</c:v>
                </c:pt>
                <c:pt idx="9968">
                  <c:v>#N/A</c:v>
                </c:pt>
                <c:pt idx="9969">
                  <c:v>#N/A</c:v>
                </c:pt>
                <c:pt idx="9970">
                  <c:v>#N/A</c:v>
                </c:pt>
                <c:pt idx="9971">
                  <c:v>#N/A</c:v>
                </c:pt>
                <c:pt idx="9972">
                  <c:v>#N/A</c:v>
                </c:pt>
                <c:pt idx="9973">
                  <c:v>#N/A</c:v>
                </c:pt>
                <c:pt idx="9974">
                  <c:v>#N/A</c:v>
                </c:pt>
                <c:pt idx="9975">
                  <c:v>#N/A</c:v>
                </c:pt>
                <c:pt idx="9976">
                  <c:v>#N/A</c:v>
                </c:pt>
                <c:pt idx="9977">
                  <c:v>#N/A</c:v>
                </c:pt>
                <c:pt idx="9978">
                  <c:v>#N/A</c:v>
                </c:pt>
                <c:pt idx="9979">
                  <c:v>#N/A</c:v>
                </c:pt>
                <c:pt idx="9980">
                  <c:v>#N/A</c:v>
                </c:pt>
                <c:pt idx="9981">
                  <c:v>#N/A</c:v>
                </c:pt>
                <c:pt idx="9982">
                  <c:v>#N/A</c:v>
                </c:pt>
                <c:pt idx="9983">
                  <c:v>#N/A</c:v>
                </c:pt>
                <c:pt idx="9984">
                  <c:v>#N/A</c:v>
                </c:pt>
                <c:pt idx="9985">
                  <c:v>#N/A</c:v>
                </c:pt>
                <c:pt idx="9986">
                  <c:v>#N/A</c:v>
                </c:pt>
                <c:pt idx="9987">
                  <c:v>#N/A</c:v>
                </c:pt>
                <c:pt idx="9988">
                  <c:v>#N/A</c:v>
                </c:pt>
                <c:pt idx="9989">
                  <c:v>#N/A</c:v>
                </c:pt>
                <c:pt idx="9990">
                  <c:v>#N/A</c:v>
                </c:pt>
                <c:pt idx="9991">
                  <c:v>#N/A</c:v>
                </c:pt>
                <c:pt idx="9992">
                  <c:v>#N/A</c:v>
                </c:pt>
                <c:pt idx="9993">
                  <c:v>#N/A</c:v>
                </c:pt>
                <c:pt idx="9994">
                  <c:v>#N/A</c:v>
                </c:pt>
                <c:pt idx="9995">
                  <c:v>#N/A</c:v>
                </c:pt>
                <c:pt idx="9996">
                  <c:v>#N/A</c:v>
                </c:pt>
                <c:pt idx="9997">
                  <c:v>#N/A</c:v>
                </c:pt>
                <c:pt idx="9998">
                  <c:v>#N/A</c:v>
                </c:pt>
                <c:pt idx="9999">
                  <c:v>#N/A</c:v>
                </c:pt>
                <c:pt idx="10000">
                  <c:v>2</c:v>
                </c:pt>
                <c:pt idx="10001">
                  <c:v>#N/A</c:v>
                </c:pt>
                <c:pt idx="10002">
                  <c:v>#N/A</c:v>
                </c:pt>
                <c:pt idx="10003">
                  <c:v>#N/A</c:v>
                </c:pt>
                <c:pt idx="10004">
                  <c:v>#N/A</c:v>
                </c:pt>
                <c:pt idx="10005">
                  <c:v>#N/A</c:v>
                </c:pt>
                <c:pt idx="10006">
                  <c:v>#N/A</c:v>
                </c:pt>
                <c:pt idx="10007">
                  <c:v>#N/A</c:v>
                </c:pt>
                <c:pt idx="10008">
                  <c:v>#N/A</c:v>
                </c:pt>
                <c:pt idx="10009">
                  <c:v>#N/A</c:v>
                </c:pt>
                <c:pt idx="10010">
                  <c:v>#N/A</c:v>
                </c:pt>
                <c:pt idx="10011">
                  <c:v>#N/A</c:v>
                </c:pt>
                <c:pt idx="10012">
                  <c:v>#N/A</c:v>
                </c:pt>
                <c:pt idx="10013">
                  <c:v>#N/A</c:v>
                </c:pt>
                <c:pt idx="10014">
                  <c:v>#N/A</c:v>
                </c:pt>
                <c:pt idx="10015">
                  <c:v>#N/A</c:v>
                </c:pt>
                <c:pt idx="10016">
                  <c:v>#N/A</c:v>
                </c:pt>
                <c:pt idx="10017">
                  <c:v>#N/A</c:v>
                </c:pt>
                <c:pt idx="10018">
                  <c:v>#N/A</c:v>
                </c:pt>
                <c:pt idx="10019">
                  <c:v>#N/A</c:v>
                </c:pt>
                <c:pt idx="10020">
                  <c:v>#N/A</c:v>
                </c:pt>
                <c:pt idx="10021">
                  <c:v>#N/A</c:v>
                </c:pt>
                <c:pt idx="10022">
                  <c:v>#N/A</c:v>
                </c:pt>
                <c:pt idx="10023">
                  <c:v>#N/A</c:v>
                </c:pt>
                <c:pt idx="10024">
                  <c:v>#N/A</c:v>
                </c:pt>
                <c:pt idx="10025">
                  <c:v>#N/A</c:v>
                </c:pt>
                <c:pt idx="10026">
                  <c:v>#N/A</c:v>
                </c:pt>
                <c:pt idx="10027">
                  <c:v>#N/A</c:v>
                </c:pt>
                <c:pt idx="10028">
                  <c:v>#N/A</c:v>
                </c:pt>
                <c:pt idx="10029">
                  <c:v>#N/A</c:v>
                </c:pt>
                <c:pt idx="10030">
                  <c:v>#N/A</c:v>
                </c:pt>
                <c:pt idx="10031">
                  <c:v>#N/A</c:v>
                </c:pt>
                <c:pt idx="10032">
                  <c:v>#N/A</c:v>
                </c:pt>
                <c:pt idx="10033">
                  <c:v>#N/A</c:v>
                </c:pt>
                <c:pt idx="10034">
                  <c:v>#N/A</c:v>
                </c:pt>
                <c:pt idx="10035">
                  <c:v>#N/A</c:v>
                </c:pt>
                <c:pt idx="10036">
                  <c:v>#N/A</c:v>
                </c:pt>
                <c:pt idx="10037">
                  <c:v>#N/A</c:v>
                </c:pt>
                <c:pt idx="10038">
                  <c:v>#N/A</c:v>
                </c:pt>
                <c:pt idx="10039">
                  <c:v>#N/A</c:v>
                </c:pt>
                <c:pt idx="10040">
                  <c:v>#N/A</c:v>
                </c:pt>
                <c:pt idx="10041">
                  <c:v>#N/A</c:v>
                </c:pt>
                <c:pt idx="10042">
                  <c:v>#N/A</c:v>
                </c:pt>
                <c:pt idx="10043">
                  <c:v>#N/A</c:v>
                </c:pt>
                <c:pt idx="10044">
                  <c:v>#N/A</c:v>
                </c:pt>
                <c:pt idx="10045">
                  <c:v>#N/A</c:v>
                </c:pt>
                <c:pt idx="10046">
                  <c:v>#N/A</c:v>
                </c:pt>
                <c:pt idx="10047">
                  <c:v>#N/A</c:v>
                </c:pt>
                <c:pt idx="10048">
                  <c:v>#N/A</c:v>
                </c:pt>
                <c:pt idx="10049">
                  <c:v>#N/A</c:v>
                </c:pt>
                <c:pt idx="10050">
                  <c:v>#N/A</c:v>
                </c:pt>
                <c:pt idx="10051">
                  <c:v>#N/A</c:v>
                </c:pt>
                <c:pt idx="10052">
                  <c:v>#N/A</c:v>
                </c:pt>
                <c:pt idx="10053">
                  <c:v>#N/A</c:v>
                </c:pt>
                <c:pt idx="10054">
                  <c:v>#N/A</c:v>
                </c:pt>
                <c:pt idx="10055">
                  <c:v>#N/A</c:v>
                </c:pt>
                <c:pt idx="10056">
                  <c:v>#N/A</c:v>
                </c:pt>
                <c:pt idx="10057">
                  <c:v>#N/A</c:v>
                </c:pt>
                <c:pt idx="10058">
                  <c:v>#N/A</c:v>
                </c:pt>
                <c:pt idx="10059">
                  <c:v>#N/A</c:v>
                </c:pt>
                <c:pt idx="10060">
                  <c:v>#N/A</c:v>
                </c:pt>
                <c:pt idx="10061">
                  <c:v>#N/A</c:v>
                </c:pt>
                <c:pt idx="10062">
                  <c:v>#N/A</c:v>
                </c:pt>
                <c:pt idx="10063">
                  <c:v>#N/A</c:v>
                </c:pt>
                <c:pt idx="10064">
                  <c:v>#N/A</c:v>
                </c:pt>
                <c:pt idx="10065">
                  <c:v>#N/A</c:v>
                </c:pt>
                <c:pt idx="10066">
                  <c:v>#N/A</c:v>
                </c:pt>
                <c:pt idx="10067">
                  <c:v>#N/A</c:v>
                </c:pt>
                <c:pt idx="10068">
                  <c:v>#N/A</c:v>
                </c:pt>
                <c:pt idx="10069">
                  <c:v>#N/A</c:v>
                </c:pt>
                <c:pt idx="10070">
                  <c:v>#N/A</c:v>
                </c:pt>
                <c:pt idx="10071">
                  <c:v>#N/A</c:v>
                </c:pt>
                <c:pt idx="10072">
                  <c:v>#N/A</c:v>
                </c:pt>
                <c:pt idx="10073">
                  <c:v>#N/A</c:v>
                </c:pt>
                <c:pt idx="10074">
                  <c:v>#N/A</c:v>
                </c:pt>
                <c:pt idx="10075">
                  <c:v>#N/A</c:v>
                </c:pt>
                <c:pt idx="10076">
                  <c:v>#N/A</c:v>
                </c:pt>
                <c:pt idx="10077">
                  <c:v>#N/A</c:v>
                </c:pt>
                <c:pt idx="10078">
                  <c:v>#N/A</c:v>
                </c:pt>
                <c:pt idx="10079">
                  <c:v>#N/A</c:v>
                </c:pt>
                <c:pt idx="10080">
                  <c:v>#N/A</c:v>
                </c:pt>
                <c:pt idx="10081">
                  <c:v>#N/A</c:v>
                </c:pt>
                <c:pt idx="10082">
                  <c:v>#N/A</c:v>
                </c:pt>
                <c:pt idx="10083">
                  <c:v>#N/A</c:v>
                </c:pt>
                <c:pt idx="10084">
                  <c:v>#N/A</c:v>
                </c:pt>
                <c:pt idx="10085">
                  <c:v>#N/A</c:v>
                </c:pt>
                <c:pt idx="10086">
                  <c:v>#N/A</c:v>
                </c:pt>
                <c:pt idx="10087">
                  <c:v>#N/A</c:v>
                </c:pt>
                <c:pt idx="10088">
                  <c:v>#N/A</c:v>
                </c:pt>
                <c:pt idx="10089">
                  <c:v>#N/A</c:v>
                </c:pt>
                <c:pt idx="10090">
                  <c:v>#N/A</c:v>
                </c:pt>
                <c:pt idx="10091">
                  <c:v>#N/A</c:v>
                </c:pt>
                <c:pt idx="10092">
                  <c:v>#N/A</c:v>
                </c:pt>
                <c:pt idx="10093">
                  <c:v>#N/A</c:v>
                </c:pt>
                <c:pt idx="10094">
                  <c:v>#N/A</c:v>
                </c:pt>
                <c:pt idx="10095">
                  <c:v>#N/A</c:v>
                </c:pt>
                <c:pt idx="10096">
                  <c:v>#N/A</c:v>
                </c:pt>
                <c:pt idx="10097">
                  <c:v>#N/A</c:v>
                </c:pt>
                <c:pt idx="10098">
                  <c:v>#N/A</c:v>
                </c:pt>
                <c:pt idx="10099">
                  <c:v>#N/A</c:v>
                </c:pt>
                <c:pt idx="10100">
                  <c:v>#N/A</c:v>
                </c:pt>
                <c:pt idx="10101">
                  <c:v>#N/A</c:v>
                </c:pt>
                <c:pt idx="10102">
                  <c:v>#N/A</c:v>
                </c:pt>
                <c:pt idx="10103">
                  <c:v>#N/A</c:v>
                </c:pt>
                <c:pt idx="10104">
                  <c:v>#N/A</c:v>
                </c:pt>
                <c:pt idx="10105">
                  <c:v>#N/A</c:v>
                </c:pt>
                <c:pt idx="10106">
                  <c:v>#N/A</c:v>
                </c:pt>
                <c:pt idx="10107">
                  <c:v>#N/A</c:v>
                </c:pt>
                <c:pt idx="10108">
                  <c:v>#N/A</c:v>
                </c:pt>
                <c:pt idx="10109">
                  <c:v>#N/A</c:v>
                </c:pt>
                <c:pt idx="10110">
                  <c:v>#N/A</c:v>
                </c:pt>
                <c:pt idx="10111">
                  <c:v>#N/A</c:v>
                </c:pt>
                <c:pt idx="10112">
                  <c:v>#N/A</c:v>
                </c:pt>
                <c:pt idx="10113">
                  <c:v>#N/A</c:v>
                </c:pt>
                <c:pt idx="10114">
                  <c:v>#N/A</c:v>
                </c:pt>
                <c:pt idx="10115">
                  <c:v>#N/A</c:v>
                </c:pt>
                <c:pt idx="10116">
                  <c:v>#N/A</c:v>
                </c:pt>
                <c:pt idx="10117">
                  <c:v>#N/A</c:v>
                </c:pt>
                <c:pt idx="10118">
                  <c:v>#N/A</c:v>
                </c:pt>
                <c:pt idx="10119">
                  <c:v>#N/A</c:v>
                </c:pt>
                <c:pt idx="10120">
                  <c:v>#N/A</c:v>
                </c:pt>
                <c:pt idx="10121">
                  <c:v>#N/A</c:v>
                </c:pt>
                <c:pt idx="10122">
                  <c:v>#N/A</c:v>
                </c:pt>
                <c:pt idx="10123">
                  <c:v>#N/A</c:v>
                </c:pt>
                <c:pt idx="10124">
                  <c:v>#N/A</c:v>
                </c:pt>
                <c:pt idx="10125">
                  <c:v>#N/A</c:v>
                </c:pt>
                <c:pt idx="10126">
                  <c:v>#N/A</c:v>
                </c:pt>
                <c:pt idx="10127">
                  <c:v>#N/A</c:v>
                </c:pt>
                <c:pt idx="10128">
                  <c:v>#N/A</c:v>
                </c:pt>
                <c:pt idx="10129">
                  <c:v>#N/A</c:v>
                </c:pt>
                <c:pt idx="10130">
                  <c:v>#N/A</c:v>
                </c:pt>
                <c:pt idx="10131">
                  <c:v>#N/A</c:v>
                </c:pt>
                <c:pt idx="10132">
                  <c:v>#N/A</c:v>
                </c:pt>
                <c:pt idx="10133">
                  <c:v>#N/A</c:v>
                </c:pt>
                <c:pt idx="10134">
                  <c:v>#N/A</c:v>
                </c:pt>
                <c:pt idx="10135">
                  <c:v>#N/A</c:v>
                </c:pt>
                <c:pt idx="10136">
                  <c:v>#N/A</c:v>
                </c:pt>
                <c:pt idx="10137">
                  <c:v>#N/A</c:v>
                </c:pt>
                <c:pt idx="10138">
                  <c:v>#N/A</c:v>
                </c:pt>
                <c:pt idx="10139">
                  <c:v>#N/A</c:v>
                </c:pt>
                <c:pt idx="10140">
                  <c:v>#N/A</c:v>
                </c:pt>
                <c:pt idx="10141">
                  <c:v>#N/A</c:v>
                </c:pt>
                <c:pt idx="10142">
                  <c:v>#N/A</c:v>
                </c:pt>
                <c:pt idx="10143">
                  <c:v>#N/A</c:v>
                </c:pt>
                <c:pt idx="10144">
                  <c:v>#N/A</c:v>
                </c:pt>
                <c:pt idx="10145">
                  <c:v>#N/A</c:v>
                </c:pt>
                <c:pt idx="10146">
                  <c:v>#N/A</c:v>
                </c:pt>
                <c:pt idx="10147">
                  <c:v>#N/A</c:v>
                </c:pt>
                <c:pt idx="10148">
                  <c:v>#N/A</c:v>
                </c:pt>
                <c:pt idx="10149">
                  <c:v>#N/A</c:v>
                </c:pt>
                <c:pt idx="10150">
                  <c:v>#N/A</c:v>
                </c:pt>
                <c:pt idx="10151">
                  <c:v>#N/A</c:v>
                </c:pt>
                <c:pt idx="10152">
                  <c:v>#N/A</c:v>
                </c:pt>
                <c:pt idx="10153">
                  <c:v>#N/A</c:v>
                </c:pt>
                <c:pt idx="10154">
                  <c:v>#N/A</c:v>
                </c:pt>
                <c:pt idx="10155">
                  <c:v>#N/A</c:v>
                </c:pt>
                <c:pt idx="10156">
                  <c:v>#N/A</c:v>
                </c:pt>
                <c:pt idx="10157">
                  <c:v>#N/A</c:v>
                </c:pt>
                <c:pt idx="10158">
                  <c:v>#N/A</c:v>
                </c:pt>
                <c:pt idx="10159">
                  <c:v>#N/A</c:v>
                </c:pt>
                <c:pt idx="10160">
                  <c:v>#N/A</c:v>
                </c:pt>
                <c:pt idx="10161">
                  <c:v>#N/A</c:v>
                </c:pt>
                <c:pt idx="10162">
                  <c:v>#N/A</c:v>
                </c:pt>
                <c:pt idx="10163">
                  <c:v>#N/A</c:v>
                </c:pt>
                <c:pt idx="10164">
                  <c:v>#N/A</c:v>
                </c:pt>
                <c:pt idx="10165">
                  <c:v>#N/A</c:v>
                </c:pt>
                <c:pt idx="10166">
                  <c:v>#N/A</c:v>
                </c:pt>
                <c:pt idx="10167">
                  <c:v>#N/A</c:v>
                </c:pt>
                <c:pt idx="10168">
                  <c:v>#N/A</c:v>
                </c:pt>
                <c:pt idx="10169">
                  <c:v>#N/A</c:v>
                </c:pt>
                <c:pt idx="10170">
                  <c:v>#N/A</c:v>
                </c:pt>
                <c:pt idx="10171">
                  <c:v>#N/A</c:v>
                </c:pt>
                <c:pt idx="10172">
                  <c:v>#N/A</c:v>
                </c:pt>
                <c:pt idx="10173">
                  <c:v>#N/A</c:v>
                </c:pt>
                <c:pt idx="10174">
                  <c:v>#N/A</c:v>
                </c:pt>
                <c:pt idx="10175">
                  <c:v>#N/A</c:v>
                </c:pt>
                <c:pt idx="10176">
                  <c:v>#N/A</c:v>
                </c:pt>
                <c:pt idx="10177">
                  <c:v>#N/A</c:v>
                </c:pt>
                <c:pt idx="10178">
                  <c:v>#N/A</c:v>
                </c:pt>
                <c:pt idx="10179">
                  <c:v>#N/A</c:v>
                </c:pt>
                <c:pt idx="10180">
                  <c:v>#N/A</c:v>
                </c:pt>
                <c:pt idx="10181">
                  <c:v>#N/A</c:v>
                </c:pt>
                <c:pt idx="10182">
                  <c:v>#N/A</c:v>
                </c:pt>
                <c:pt idx="10183">
                  <c:v>#N/A</c:v>
                </c:pt>
                <c:pt idx="10184">
                  <c:v>#N/A</c:v>
                </c:pt>
                <c:pt idx="10185">
                  <c:v>#N/A</c:v>
                </c:pt>
                <c:pt idx="10186">
                  <c:v>#N/A</c:v>
                </c:pt>
                <c:pt idx="10187">
                  <c:v>#N/A</c:v>
                </c:pt>
                <c:pt idx="10188">
                  <c:v>#N/A</c:v>
                </c:pt>
                <c:pt idx="10189">
                  <c:v>#N/A</c:v>
                </c:pt>
                <c:pt idx="10190">
                  <c:v>#N/A</c:v>
                </c:pt>
                <c:pt idx="10191">
                  <c:v>#N/A</c:v>
                </c:pt>
                <c:pt idx="10192">
                  <c:v>#N/A</c:v>
                </c:pt>
                <c:pt idx="10193">
                  <c:v>#N/A</c:v>
                </c:pt>
                <c:pt idx="10194">
                  <c:v>#N/A</c:v>
                </c:pt>
                <c:pt idx="10195">
                  <c:v>#N/A</c:v>
                </c:pt>
                <c:pt idx="10196">
                  <c:v>#N/A</c:v>
                </c:pt>
                <c:pt idx="10197">
                  <c:v>#N/A</c:v>
                </c:pt>
                <c:pt idx="10198">
                  <c:v>#N/A</c:v>
                </c:pt>
                <c:pt idx="10199">
                  <c:v>#N/A</c:v>
                </c:pt>
                <c:pt idx="10200">
                  <c:v>#N/A</c:v>
                </c:pt>
                <c:pt idx="10201">
                  <c:v>#N/A</c:v>
                </c:pt>
                <c:pt idx="10202">
                  <c:v>#N/A</c:v>
                </c:pt>
                <c:pt idx="10203">
                  <c:v>#N/A</c:v>
                </c:pt>
                <c:pt idx="10204">
                  <c:v>#N/A</c:v>
                </c:pt>
                <c:pt idx="10205">
                  <c:v>#N/A</c:v>
                </c:pt>
                <c:pt idx="10206">
                  <c:v>#N/A</c:v>
                </c:pt>
                <c:pt idx="10207">
                  <c:v>#N/A</c:v>
                </c:pt>
                <c:pt idx="10208">
                  <c:v>#N/A</c:v>
                </c:pt>
                <c:pt idx="10209">
                  <c:v>#N/A</c:v>
                </c:pt>
                <c:pt idx="10210">
                  <c:v>#N/A</c:v>
                </c:pt>
                <c:pt idx="10211">
                  <c:v>#N/A</c:v>
                </c:pt>
                <c:pt idx="10212">
                  <c:v>#N/A</c:v>
                </c:pt>
                <c:pt idx="10213">
                  <c:v>#N/A</c:v>
                </c:pt>
                <c:pt idx="10214">
                  <c:v>#N/A</c:v>
                </c:pt>
                <c:pt idx="10215">
                  <c:v>#N/A</c:v>
                </c:pt>
                <c:pt idx="10216">
                  <c:v>#N/A</c:v>
                </c:pt>
                <c:pt idx="10217">
                  <c:v>#N/A</c:v>
                </c:pt>
                <c:pt idx="10218">
                  <c:v>#N/A</c:v>
                </c:pt>
                <c:pt idx="10219">
                  <c:v>#N/A</c:v>
                </c:pt>
                <c:pt idx="10220">
                  <c:v>#N/A</c:v>
                </c:pt>
                <c:pt idx="10221">
                  <c:v>#N/A</c:v>
                </c:pt>
                <c:pt idx="10222">
                  <c:v>#N/A</c:v>
                </c:pt>
                <c:pt idx="10223">
                  <c:v>#N/A</c:v>
                </c:pt>
                <c:pt idx="10224">
                  <c:v>#N/A</c:v>
                </c:pt>
                <c:pt idx="10225">
                  <c:v>#N/A</c:v>
                </c:pt>
                <c:pt idx="10226">
                  <c:v>#N/A</c:v>
                </c:pt>
                <c:pt idx="10227">
                  <c:v>#N/A</c:v>
                </c:pt>
                <c:pt idx="10228">
                  <c:v>#N/A</c:v>
                </c:pt>
                <c:pt idx="10229">
                  <c:v>#N/A</c:v>
                </c:pt>
                <c:pt idx="10230">
                  <c:v>#N/A</c:v>
                </c:pt>
                <c:pt idx="10231">
                  <c:v>#N/A</c:v>
                </c:pt>
                <c:pt idx="10232">
                  <c:v>#N/A</c:v>
                </c:pt>
                <c:pt idx="10233">
                  <c:v>#N/A</c:v>
                </c:pt>
                <c:pt idx="10234">
                  <c:v>#N/A</c:v>
                </c:pt>
                <c:pt idx="10235">
                  <c:v>#N/A</c:v>
                </c:pt>
                <c:pt idx="10236">
                  <c:v>#N/A</c:v>
                </c:pt>
                <c:pt idx="10237">
                  <c:v>#N/A</c:v>
                </c:pt>
                <c:pt idx="10238">
                  <c:v>#N/A</c:v>
                </c:pt>
                <c:pt idx="10239">
                  <c:v>#N/A</c:v>
                </c:pt>
                <c:pt idx="10240">
                  <c:v>#N/A</c:v>
                </c:pt>
                <c:pt idx="10241">
                  <c:v>#N/A</c:v>
                </c:pt>
                <c:pt idx="10242">
                  <c:v>#N/A</c:v>
                </c:pt>
                <c:pt idx="10243">
                  <c:v>#N/A</c:v>
                </c:pt>
                <c:pt idx="10244">
                  <c:v>#N/A</c:v>
                </c:pt>
                <c:pt idx="10245">
                  <c:v>#N/A</c:v>
                </c:pt>
                <c:pt idx="10246">
                  <c:v>#N/A</c:v>
                </c:pt>
                <c:pt idx="10247">
                  <c:v>#N/A</c:v>
                </c:pt>
                <c:pt idx="10248">
                  <c:v>#N/A</c:v>
                </c:pt>
                <c:pt idx="10249">
                  <c:v>#N/A</c:v>
                </c:pt>
                <c:pt idx="10250">
                  <c:v>#N/A</c:v>
                </c:pt>
                <c:pt idx="10251">
                  <c:v>#N/A</c:v>
                </c:pt>
                <c:pt idx="10252">
                  <c:v>#N/A</c:v>
                </c:pt>
                <c:pt idx="10253">
                  <c:v>#N/A</c:v>
                </c:pt>
                <c:pt idx="10254">
                  <c:v>#N/A</c:v>
                </c:pt>
                <c:pt idx="10255">
                  <c:v>#N/A</c:v>
                </c:pt>
                <c:pt idx="10256">
                  <c:v>#N/A</c:v>
                </c:pt>
                <c:pt idx="10257">
                  <c:v>#N/A</c:v>
                </c:pt>
                <c:pt idx="10258">
                  <c:v>#N/A</c:v>
                </c:pt>
                <c:pt idx="10259">
                  <c:v>#N/A</c:v>
                </c:pt>
                <c:pt idx="10260">
                  <c:v>#N/A</c:v>
                </c:pt>
                <c:pt idx="10261">
                  <c:v>#N/A</c:v>
                </c:pt>
                <c:pt idx="10262">
                  <c:v>#N/A</c:v>
                </c:pt>
                <c:pt idx="10263">
                  <c:v>#N/A</c:v>
                </c:pt>
                <c:pt idx="10264">
                  <c:v>#N/A</c:v>
                </c:pt>
                <c:pt idx="10265">
                  <c:v>#N/A</c:v>
                </c:pt>
                <c:pt idx="10266">
                  <c:v>#N/A</c:v>
                </c:pt>
                <c:pt idx="10267">
                  <c:v>#N/A</c:v>
                </c:pt>
                <c:pt idx="10268">
                  <c:v>#N/A</c:v>
                </c:pt>
                <c:pt idx="10269">
                  <c:v>#N/A</c:v>
                </c:pt>
                <c:pt idx="10270">
                  <c:v>#N/A</c:v>
                </c:pt>
                <c:pt idx="10271">
                  <c:v>#N/A</c:v>
                </c:pt>
                <c:pt idx="10272">
                  <c:v>#N/A</c:v>
                </c:pt>
                <c:pt idx="10273">
                  <c:v>#N/A</c:v>
                </c:pt>
                <c:pt idx="10274">
                  <c:v>#N/A</c:v>
                </c:pt>
                <c:pt idx="10275">
                  <c:v>#N/A</c:v>
                </c:pt>
                <c:pt idx="10276">
                  <c:v>#N/A</c:v>
                </c:pt>
                <c:pt idx="10277">
                  <c:v>#N/A</c:v>
                </c:pt>
                <c:pt idx="10278">
                  <c:v>#N/A</c:v>
                </c:pt>
                <c:pt idx="10279">
                  <c:v>#N/A</c:v>
                </c:pt>
                <c:pt idx="10280">
                  <c:v>#N/A</c:v>
                </c:pt>
                <c:pt idx="10281">
                  <c:v>#N/A</c:v>
                </c:pt>
                <c:pt idx="10282">
                  <c:v>#N/A</c:v>
                </c:pt>
                <c:pt idx="10283">
                  <c:v>#N/A</c:v>
                </c:pt>
                <c:pt idx="10284">
                  <c:v>#N/A</c:v>
                </c:pt>
                <c:pt idx="10285">
                  <c:v>#N/A</c:v>
                </c:pt>
                <c:pt idx="10286">
                  <c:v>#N/A</c:v>
                </c:pt>
                <c:pt idx="10287">
                  <c:v>#N/A</c:v>
                </c:pt>
                <c:pt idx="10288">
                  <c:v>#N/A</c:v>
                </c:pt>
                <c:pt idx="10289">
                  <c:v>#N/A</c:v>
                </c:pt>
                <c:pt idx="10290">
                  <c:v>#N/A</c:v>
                </c:pt>
                <c:pt idx="10291">
                  <c:v>#N/A</c:v>
                </c:pt>
                <c:pt idx="10292">
                  <c:v>#N/A</c:v>
                </c:pt>
                <c:pt idx="10293">
                  <c:v>#N/A</c:v>
                </c:pt>
                <c:pt idx="10294">
                  <c:v>#N/A</c:v>
                </c:pt>
                <c:pt idx="10295">
                  <c:v>#N/A</c:v>
                </c:pt>
                <c:pt idx="10296">
                  <c:v>#N/A</c:v>
                </c:pt>
                <c:pt idx="10297">
                  <c:v>#N/A</c:v>
                </c:pt>
                <c:pt idx="10298">
                  <c:v>#N/A</c:v>
                </c:pt>
                <c:pt idx="10299">
                  <c:v>#N/A</c:v>
                </c:pt>
                <c:pt idx="10300">
                  <c:v>#N/A</c:v>
                </c:pt>
                <c:pt idx="10301">
                  <c:v>#N/A</c:v>
                </c:pt>
                <c:pt idx="10302">
                  <c:v>#N/A</c:v>
                </c:pt>
                <c:pt idx="10303">
                  <c:v>#N/A</c:v>
                </c:pt>
                <c:pt idx="10304">
                  <c:v>#N/A</c:v>
                </c:pt>
                <c:pt idx="10305">
                  <c:v>#N/A</c:v>
                </c:pt>
                <c:pt idx="10306">
                  <c:v>#N/A</c:v>
                </c:pt>
                <c:pt idx="10307">
                  <c:v>#N/A</c:v>
                </c:pt>
                <c:pt idx="10308">
                  <c:v>#N/A</c:v>
                </c:pt>
                <c:pt idx="10309">
                  <c:v>#N/A</c:v>
                </c:pt>
                <c:pt idx="10310">
                  <c:v>#N/A</c:v>
                </c:pt>
                <c:pt idx="10311">
                  <c:v>#N/A</c:v>
                </c:pt>
                <c:pt idx="10312">
                  <c:v>#N/A</c:v>
                </c:pt>
                <c:pt idx="10313">
                  <c:v>#N/A</c:v>
                </c:pt>
                <c:pt idx="10314">
                  <c:v>#N/A</c:v>
                </c:pt>
                <c:pt idx="10315">
                  <c:v>#N/A</c:v>
                </c:pt>
                <c:pt idx="10316">
                  <c:v>#N/A</c:v>
                </c:pt>
                <c:pt idx="10317">
                  <c:v>#N/A</c:v>
                </c:pt>
                <c:pt idx="10318">
                  <c:v>#N/A</c:v>
                </c:pt>
                <c:pt idx="10319">
                  <c:v>#N/A</c:v>
                </c:pt>
                <c:pt idx="10320">
                  <c:v>#N/A</c:v>
                </c:pt>
                <c:pt idx="10321">
                  <c:v>#N/A</c:v>
                </c:pt>
                <c:pt idx="10322">
                  <c:v>#N/A</c:v>
                </c:pt>
                <c:pt idx="10323">
                  <c:v>#N/A</c:v>
                </c:pt>
                <c:pt idx="10324">
                  <c:v>#N/A</c:v>
                </c:pt>
                <c:pt idx="10325">
                  <c:v>#N/A</c:v>
                </c:pt>
                <c:pt idx="10326">
                  <c:v>#N/A</c:v>
                </c:pt>
                <c:pt idx="10327">
                  <c:v>#N/A</c:v>
                </c:pt>
                <c:pt idx="10328">
                  <c:v>#N/A</c:v>
                </c:pt>
                <c:pt idx="10329">
                  <c:v>#N/A</c:v>
                </c:pt>
                <c:pt idx="10330">
                  <c:v>#N/A</c:v>
                </c:pt>
                <c:pt idx="10331">
                  <c:v>#N/A</c:v>
                </c:pt>
                <c:pt idx="10332">
                  <c:v>#N/A</c:v>
                </c:pt>
                <c:pt idx="10333">
                  <c:v>#N/A</c:v>
                </c:pt>
                <c:pt idx="10334">
                  <c:v>#N/A</c:v>
                </c:pt>
                <c:pt idx="10335">
                  <c:v>#N/A</c:v>
                </c:pt>
                <c:pt idx="10336">
                  <c:v>#N/A</c:v>
                </c:pt>
                <c:pt idx="10337">
                  <c:v>#N/A</c:v>
                </c:pt>
                <c:pt idx="10338">
                  <c:v>#N/A</c:v>
                </c:pt>
                <c:pt idx="10339">
                  <c:v>#N/A</c:v>
                </c:pt>
                <c:pt idx="10340">
                  <c:v>#N/A</c:v>
                </c:pt>
                <c:pt idx="10341">
                  <c:v>#N/A</c:v>
                </c:pt>
                <c:pt idx="10342">
                  <c:v>#N/A</c:v>
                </c:pt>
                <c:pt idx="10343">
                  <c:v>#N/A</c:v>
                </c:pt>
                <c:pt idx="10344">
                  <c:v>#N/A</c:v>
                </c:pt>
                <c:pt idx="10345">
                  <c:v>#N/A</c:v>
                </c:pt>
                <c:pt idx="10346">
                  <c:v>#N/A</c:v>
                </c:pt>
                <c:pt idx="10347">
                  <c:v>#N/A</c:v>
                </c:pt>
                <c:pt idx="10348">
                  <c:v>#N/A</c:v>
                </c:pt>
                <c:pt idx="10349">
                  <c:v>#N/A</c:v>
                </c:pt>
                <c:pt idx="10350">
                  <c:v>#N/A</c:v>
                </c:pt>
                <c:pt idx="10351">
                  <c:v>#N/A</c:v>
                </c:pt>
                <c:pt idx="10352">
                  <c:v>#N/A</c:v>
                </c:pt>
                <c:pt idx="10353">
                  <c:v>#N/A</c:v>
                </c:pt>
                <c:pt idx="10354">
                  <c:v>#N/A</c:v>
                </c:pt>
                <c:pt idx="10355">
                  <c:v>#N/A</c:v>
                </c:pt>
                <c:pt idx="10356">
                  <c:v>#N/A</c:v>
                </c:pt>
                <c:pt idx="10357">
                  <c:v>#N/A</c:v>
                </c:pt>
                <c:pt idx="10358">
                  <c:v>#N/A</c:v>
                </c:pt>
                <c:pt idx="10359">
                  <c:v>#N/A</c:v>
                </c:pt>
                <c:pt idx="10360">
                  <c:v>#N/A</c:v>
                </c:pt>
                <c:pt idx="10361">
                  <c:v>#N/A</c:v>
                </c:pt>
                <c:pt idx="10362">
                  <c:v>#N/A</c:v>
                </c:pt>
                <c:pt idx="10363">
                  <c:v>#N/A</c:v>
                </c:pt>
                <c:pt idx="10364">
                  <c:v>#N/A</c:v>
                </c:pt>
                <c:pt idx="10365">
                  <c:v>#N/A</c:v>
                </c:pt>
                <c:pt idx="10366">
                  <c:v>#N/A</c:v>
                </c:pt>
                <c:pt idx="10367">
                  <c:v>#N/A</c:v>
                </c:pt>
                <c:pt idx="10368">
                  <c:v>#N/A</c:v>
                </c:pt>
                <c:pt idx="10369">
                  <c:v>#N/A</c:v>
                </c:pt>
                <c:pt idx="10370">
                  <c:v>#N/A</c:v>
                </c:pt>
                <c:pt idx="10371">
                  <c:v>#N/A</c:v>
                </c:pt>
                <c:pt idx="10372">
                  <c:v>#N/A</c:v>
                </c:pt>
                <c:pt idx="10373">
                  <c:v>#N/A</c:v>
                </c:pt>
                <c:pt idx="10374">
                  <c:v>#N/A</c:v>
                </c:pt>
                <c:pt idx="10375">
                  <c:v>#N/A</c:v>
                </c:pt>
                <c:pt idx="10376">
                  <c:v>#N/A</c:v>
                </c:pt>
                <c:pt idx="10377">
                  <c:v>#N/A</c:v>
                </c:pt>
                <c:pt idx="10378">
                  <c:v>#N/A</c:v>
                </c:pt>
                <c:pt idx="10379">
                  <c:v>#N/A</c:v>
                </c:pt>
                <c:pt idx="10380">
                  <c:v>#N/A</c:v>
                </c:pt>
                <c:pt idx="10381">
                  <c:v>#N/A</c:v>
                </c:pt>
                <c:pt idx="10382">
                  <c:v>#N/A</c:v>
                </c:pt>
                <c:pt idx="10383">
                  <c:v>#N/A</c:v>
                </c:pt>
                <c:pt idx="10384">
                  <c:v>#N/A</c:v>
                </c:pt>
                <c:pt idx="10385">
                  <c:v>#N/A</c:v>
                </c:pt>
                <c:pt idx="10386">
                  <c:v>#N/A</c:v>
                </c:pt>
                <c:pt idx="10387">
                  <c:v>#N/A</c:v>
                </c:pt>
                <c:pt idx="10388">
                  <c:v>#N/A</c:v>
                </c:pt>
                <c:pt idx="10389">
                  <c:v>#N/A</c:v>
                </c:pt>
                <c:pt idx="10390">
                  <c:v>#N/A</c:v>
                </c:pt>
                <c:pt idx="10391">
                  <c:v>#N/A</c:v>
                </c:pt>
                <c:pt idx="10392">
                  <c:v>#N/A</c:v>
                </c:pt>
                <c:pt idx="10393">
                  <c:v>#N/A</c:v>
                </c:pt>
                <c:pt idx="10394">
                  <c:v>#N/A</c:v>
                </c:pt>
                <c:pt idx="10395">
                  <c:v>#N/A</c:v>
                </c:pt>
                <c:pt idx="10396">
                  <c:v>#N/A</c:v>
                </c:pt>
                <c:pt idx="10397">
                  <c:v>#N/A</c:v>
                </c:pt>
                <c:pt idx="10398">
                  <c:v>#N/A</c:v>
                </c:pt>
                <c:pt idx="10399">
                  <c:v>#N/A</c:v>
                </c:pt>
                <c:pt idx="10400">
                  <c:v>#N/A</c:v>
                </c:pt>
                <c:pt idx="10401">
                  <c:v>#N/A</c:v>
                </c:pt>
                <c:pt idx="10402">
                  <c:v>#N/A</c:v>
                </c:pt>
                <c:pt idx="10403">
                  <c:v>#N/A</c:v>
                </c:pt>
                <c:pt idx="10404">
                  <c:v>#N/A</c:v>
                </c:pt>
                <c:pt idx="10405">
                  <c:v>#N/A</c:v>
                </c:pt>
                <c:pt idx="10406">
                  <c:v>#N/A</c:v>
                </c:pt>
                <c:pt idx="10407">
                  <c:v>#N/A</c:v>
                </c:pt>
                <c:pt idx="10408">
                  <c:v>#N/A</c:v>
                </c:pt>
                <c:pt idx="10409">
                  <c:v>#N/A</c:v>
                </c:pt>
                <c:pt idx="10410">
                  <c:v>#N/A</c:v>
                </c:pt>
                <c:pt idx="10411">
                  <c:v>#N/A</c:v>
                </c:pt>
                <c:pt idx="10412">
                  <c:v>#N/A</c:v>
                </c:pt>
                <c:pt idx="10413">
                  <c:v>#N/A</c:v>
                </c:pt>
                <c:pt idx="10414">
                  <c:v>#N/A</c:v>
                </c:pt>
                <c:pt idx="10415">
                  <c:v>#N/A</c:v>
                </c:pt>
                <c:pt idx="10416">
                  <c:v>#N/A</c:v>
                </c:pt>
                <c:pt idx="10417">
                  <c:v>#N/A</c:v>
                </c:pt>
                <c:pt idx="10418">
                  <c:v>#N/A</c:v>
                </c:pt>
                <c:pt idx="10419">
                  <c:v>#N/A</c:v>
                </c:pt>
                <c:pt idx="10420">
                  <c:v>#N/A</c:v>
                </c:pt>
                <c:pt idx="10421">
                  <c:v>#N/A</c:v>
                </c:pt>
                <c:pt idx="10422">
                  <c:v>#N/A</c:v>
                </c:pt>
                <c:pt idx="10423">
                  <c:v>#N/A</c:v>
                </c:pt>
                <c:pt idx="10424">
                  <c:v>#N/A</c:v>
                </c:pt>
                <c:pt idx="10425">
                  <c:v>#N/A</c:v>
                </c:pt>
                <c:pt idx="10426">
                  <c:v>#N/A</c:v>
                </c:pt>
                <c:pt idx="10427">
                  <c:v>#N/A</c:v>
                </c:pt>
                <c:pt idx="10428">
                  <c:v>#N/A</c:v>
                </c:pt>
                <c:pt idx="10429">
                  <c:v>#N/A</c:v>
                </c:pt>
                <c:pt idx="10430">
                  <c:v>#N/A</c:v>
                </c:pt>
                <c:pt idx="10431">
                  <c:v>#N/A</c:v>
                </c:pt>
                <c:pt idx="10432">
                  <c:v>#N/A</c:v>
                </c:pt>
                <c:pt idx="10433">
                  <c:v>#N/A</c:v>
                </c:pt>
                <c:pt idx="10434">
                  <c:v>#N/A</c:v>
                </c:pt>
                <c:pt idx="10435">
                  <c:v>#N/A</c:v>
                </c:pt>
                <c:pt idx="10436">
                  <c:v>#N/A</c:v>
                </c:pt>
                <c:pt idx="10437">
                  <c:v>#N/A</c:v>
                </c:pt>
                <c:pt idx="10438">
                  <c:v>#N/A</c:v>
                </c:pt>
                <c:pt idx="10439">
                  <c:v>#N/A</c:v>
                </c:pt>
                <c:pt idx="10440">
                  <c:v>#N/A</c:v>
                </c:pt>
                <c:pt idx="10441">
                  <c:v>#N/A</c:v>
                </c:pt>
                <c:pt idx="10442">
                  <c:v>#N/A</c:v>
                </c:pt>
                <c:pt idx="10443">
                  <c:v>#N/A</c:v>
                </c:pt>
                <c:pt idx="10444">
                  <c:v>#N/A</c:v>
                </c:pt>
                <c:pt idx="10445">
                  <c:v>#N/A</c:v>
                </c:pt>
                <c:pt idx="10446">
                  <c:v>#N/A</c:v>
                </c:pt>
                <c:pt idx="10447">
                  <c:v>#N/A</c:v>
                </c:pt>
                <c:pt idx="10448">
                  <c:v>#N/A</c:v>
                </c:pt>
                <c:pt idx="10449">
                  <c:v>#N/A</c:v>
                </c:pt>
                <c:pt idx="10450">
                  <c:v>#N/A</c:v>
                </c:pt>
                <c:pt idx="10451">
                  <c:v>#N/A</c:v>
                </c:pt>
                <c:pt idx="10452">
                  <c:v>#N/A</c:v>
                </c:pt>
                <c:pt idx="10453">
                  <c:v>#N/A</c:v>
                </c:pt>
                <c:pt idx="10454">
                  <c:v>#N/A</c:v>
                </c:pt>
                <c:pt idx="10455">
                  <c:v>#N/A</c:v>
                </c:pt>
                <c:pt idx="10456">
                  <c:v>#N/A</c:v>
                </c:pt>
                <c:pt idx="10457">
                  <c:v>#N/A</c:v>
                </c:pt>
                <c:pt idx="10458">
                  <c:v>#N/A</c:v>
                </c:pt>
                <c:pt idx="10459">
                  <c:v>#N/A</c:v>
                </c:pt>
                <c:pt idx="10460">
                  <c:v>#N/A</c:v>
                </c:pt>
                <c:pt idx="10461">
                  <c:v>#N/A</c:v>
                </c:pt>
                <c:pt idx="10462">
                  <c:v>#N/A</c:v>
                </c:pt>
                <c:pt idx="10463">
                  <c:v>#N/A</c:v>
                </c:pt>
                <c:pt idx="10464">
                  <c:v>#N/A</c:v>
                </c:pt>
                <c:pt idx="10465">
                  <c:v>#N/A</c:v>
                </c:pt>
                <c:pt idx="10466">
                  <c:v>#N/A</c:v>
                </c:pt>
                <c:pt idx="10467">
                  <c:v>#N/A</c:v>
                </c:pt>
                <c:pt idx="10468">
                  <c:v>#N/A</c:v>
                </c:pt>
                <c:pt idx="10469">
                  <c:v>#N/A</c:v>
                </c:pt>
                <c:pt idx="10470">
                  <c:v>#N/A</c:v>
                </c:pt>
                <c:pt idx="10471">
                  <c:v>#N/A</c:v>
                </c:pt>
                <c:pt idx="10472">
                  <c:v>#N/A</c:v>
                </c:pt>
                <c:pt idx="10473">
                  <c:v>#N/A</c:v>
                </c:pt>
                <c:pt idx="10474">
                  <c:v>#N/A</c:v>
                </c:pt>
                <c:pt idx="10475">
                  <c:v>#N/A</c:v>
                </c:pt>
                <c:pt idx="10476">
                  <c:v>#N/A</c:v>
                </c:pt>
                <c:pt idx="10477">
                  <c:v>#N/A</c:v>
                </c:pt>
                <c:pt idx="10478">
                  <c:v>#N/A</c:v>
                </c:pt>
                <c:pt idx="10479">
                  <c:v>#N/A</c:v>
                </c:pt>
                <c:pt idx="10480">
                  <c:v>#N/A</c:v>
                </c:pt>
                <c:pt idx="10481">
                  <c:v>#N/A</c:v>
                </c:pt>
                <c:pt idx="10482">
                  <c:v>#N/A</c:v>
                </c:pt>
                <c:pt idx="10483">
                  <c:v>#N/A</c:v>
                </c:pt>
                <c:pt idx="10484">
                  <c:v>#N/A</c:v>
                </c:pt>
                <c:pt idx="10485">
                  <c:v>#N/A</c:v>
                </c:pt>
                <c:pt idx="10486">
                  <c:v>#N/A</c:v>
                </c:pt>
                <c:pt idx="10487">
                  <c:v>#N/A</c:v>
                </c:pt>
                <c:pt idx="10488">
                  <c:v>#N/A</c:v>
                </c:pt>
                <c:pt idx="10489">
                  <c:v>#N/A</c:v>
                </c:pt>
                <c:pt idx="10490">
                  <c:v>#N/A</c:v>
                </c:pt>
                <c:pt idx="10491">
                  <c:v>#N/A</c:v>
                </c:pt>
                <c:pt idx="10492">
                  <c:v>#N/A</c:v>
                </c:pt>
                <c:pt idx="10493">
                  <c:v>#N/A</c:v>
                </c:pt>
                <c:pt idx="10494">
                  <c:v>#N/A</c:v>
                </c:pt>
                <c:pt idx="10495">
                  <c:v>#N/A</c:v>
                </c:pt>
                <c:pt idx="10496">
                  <c:v>#N/A</c:v>
                </c:pt>
                <c:pt idx="10497">
                  <c:v>#N/A</c:v>
                </c:pt>
                <c:pt idx="10498">
                  <c:v>#N/A</c:v>
                </c:pt>
                <c:pt idx="10499">
                  <c:v>#N/A</c:v>
                </c:pt>
                <c:pt idx="10500">
                  <c:v>#N/A</c:v>
                </c:pt>
                <c:pt idx="10501">
                  <c:v>#N/A</c:v>
                </c:pt>
                <c:pt idx="10502">
                  <c:v>#N/A</c:v>
                </c:pt>
                <c:pt idx="10503">
                  <c:v>#N/A</c:v>
                </c:pt>
                <c:pt idx="10504">
                  <c:v>#N/A</c:v>
                </c:pt>
                <c:pt idx="10505">
                  <c:v>#N/A</c:v>
                </c:pt>
                <c:pt idx="10506">
                  <c:v>#N/A</c:v>
                </c:pt>
                <c:pt idx="10507">
                  <c:v>#N/A</c:v>
                </c:pt>
                <c:pt idx="10508">
                  <c:v>#N/A</c:v>
                </c:pt>
                <c:pt idx="10509">
                  <c:v>#N/A</c:v>
                </c:pt>
                <c:pt idx="10510">
                  <c:v>#N/A</c:v>
                </c:pt>
                <c:pt idx="10511">
                  <c:v>#N/A</c:v>
                </c:pt>
                <c:pt idx="10512">
                  <c:v>#N/A</c:v>
                </c:pt>
                <c:pt idx="10513">
                  <c:v>#N/A</c:v>
                </c:pt>
                <c:pt idx="10514">
                  <c:v>#N/A</c:v>
                </c:pt>
                <c:pt idx="10515">
                  <c:v>#N/A</c:v>
                </c:pt>
                <c:pt idx="10516">
                  <c:v>#N/A</c:v>
                </c:pt>
                <c:pt idx="10517">
                  <c:v>#N/A</c:v>
                </c:pt>
                <c:pt idx="10518">
                  <c:v>#N/A</c:v>
                </c:pt>
                <c:pt idx="10519">
                  <c:v>#N/A</c:v>
                </c:pt>
                <c:pt idx="10520">
                  <c:v>#N/A</c:v>
                </c:pt>
                <c:pt idx="10521">
                  <c:v>#N/A</c:v>
                </c:pt>
                <c:pt idx="10522">
                  <c:v>#N/A</c:v>
                </c:pt>
                <c:pt idx="10523">
                  <c:v>#N/A</c:v>
                </c:pt>
                <c:pt idx="10524">
                  <c:v>#N/A</c:v>
                </c:pt>
                <c:pt idx="10525">
                  <c:v>#N/A</c:v>
                </c:pt>
                <c:pt idx="10526">
                  <c:v>#N/A</c:v>
                </c:pt>
                <c:pt idx="10527">
                  <c:v>#N/A</c:v>
                </c:pt>
                <c:pt idx="10528">
                  <c:v>#N/A</c:v>
                </c:pt>
                <c:pt idx="10529">
                  <c:v>#N/A</c:v>
                </c:pt>
                <c:pt idx="10530">
                  <c:v>#N/A</c:v>
                </c:pt>
                <c:pt idx="10531">
                  <c:v>#N/A</c:v>
                </c:pt>
                <c:pt idx="10532">
                  <c:v>#N/A</c:v>
                </c:pt>
                <c:pt idx="10533">
                  <c:v>#N/A</c:v>
                </c:pt>
                <c:pt idx="10534">
                  <c:v>#N/A</c:v>
                </c:pt>
                <c:pt idx="10535">
                  <c:v>#N/A</c:v>
                </c:pt>
                <c:pt idx="10536">
                  <c:v>#N/A</c:v>
                </c:pt>
                <c:pt idx="10537">
                  <c:v>#N/A</c:v>
                </c:pt>
                <c:pt idx="10538">
                  <c:v>#N/A</c:v>
                </c:pt>
                <c:pt idx="10539">
                  <c:v>#N/A</c:v>
                </c:pt>
                <c:pt idx="10540">
                  <c:v>#N/A</c:v>
                </c:pt>
                <c:pt idx="10541">
                  <c:v>#N/A</c:v>
                </c:pt>
                <c:pt idx="10542">
                  <c:v>#N/A</c:v>
                </c:pt>
                <c:pt idx="10543">
                  <c:v>#N/A</c:v>
                </c:pt>
                <c:pt idx="10544">
                  <c:v>#N/A</c:v>
                </c:pt>
                <c:pt idx="10545">
                  <c:v>#N/A</c:v>
                </c:pt>
                <c:pt idx="10546">
                  <c:v>#N/A</c:v>
                </c:pt>
                <c:pt idx="10547">
                  <c:v>#N/A</c:v>
                </c:pt>
                <c:pt idx="10548">
                  <c:v>#N/A</c:v>
                </c:pt>
                <c:pt idx="10549">
                  <c:v>#N/A</c:v>
                </c:pt>
                <c:pt idx="10550">
                  <c:v>#N/A</c:v>
                </c:pt>
                <c:pt idx="10551">
                  <c:v>#N/A</c:v>
                </c:pt>
                <c:pt idx="10552">
                  <c:v>#N/A</c:v>
                </c:pt>
                <c:pt idx="10553">
                  <c:v>#N/A</c:v>
                </c:pt>
                <c:pt idx="10554">
                  <c:v>#N/A</c:v>
                </c:pt>
                <c:pt idx="10555">
                  <c:v>#N/A</c:v>
                </c:pt>
                <c:pt idx="10556">
                  <c:v>#N/A</c:v>
                </c:pt>
                <c:pt idx="10557">
                  <c:v>#N/A</c:v>
                </c:pt>
                <c:pt idx="10558">
                  <c:v>#N/A</c:v>
                </c:pt>
                <c:pt idx="10559">
                  <c:v>#N/A</c:v>
                </c:pt>
                <c:pt idx="10560">
                  <c:v>#N/A</c:v>
                </c:pt>
                <c:pt idx="10561">
                  <c:v>#N/A</c:v>
                </c:pt>
                <c:pt idx="10562">
                  <c:v>#N/A</c:v>
                </c:pt>
                <c:pt idx="10563">
                  <c:v>#N/A</c:v>
                </c:pt>
                <c:pt idx="10564">
                  <c:v>#N/A</c:v>
                </c:pt>
                <c:pt idx="10565">
                  <c:v>#N/A</c:v>
                </c:pt>
                <c:pt idx="10566">
                  <c:v>#N/A</c:v>
                </c:pt>
                <c:pt idx="10567">
                  <c:v>#N/A</c:v>
                </c:pt>
                <c:pt idx="10568">
                  <c:v>#N/A</c:v>
                </c:pt>
                <c:pt idx="10569">
                  <c:v>#N/A</c:v>
                </c:pt>
                <c:pt idx="10570">
                  <c:v>#N/A</c:v>
                </c:pt>
                <c:pt idx="10571">
                  <c:v>#N/A</c:v>
                </c:pt>
                <c:pt idx="10572">
                  <c:v>#N/A</c:v>
                </c:pt>
                <c:pt idx="10573">
                  <c:v>#N/A</c:v>
                </c:pt>
                <c:pt idx="10574">
                  <c:v>#N/A</c:v>
                </c:pt>
                <c:pt idx="10575">
                  <c:v>#N/A</c:v>
                </c:pt>
                <c:pt idx="10576">
                  <c:v>#N/A</c:v>
                </c:pt>
                <c:pt idx="10577">
                  <c:v>#N/A</c:v>
                </c:pt>
                <c:pt idx="10578">
                  <c:v>#N/A</c:v>
                </c:pt>
                <c:pt idx="10579">
                  <c:v>#N/A</c:v>
                </c:pt>
                <c:pt idx="10580">
                  <c:v>#N/A</c:v>
                </c:pt>
                <c:pt idx="10581">
                  <c:v>#N/A</c:v>
                </c:pt>
                <c:pt idx="10582">
                  <c:v>#N/A</c:v>
                </c:pt>
                <c:pt idx="10583">
                  <c:v>#N/A</c:v>
                </c:pt>
                <c:pt idx="10584">
                  <c:v>#N/A</c:v>
                </c:pt>
                <c:pt idx="10585">
                  <c:v>#N/A</c:v>
                </c:pt>
                <c:pt idx="10586">
                  <c:v>#N/A</c:v>
                </c:pt>
                <c:pt idx="10587">
                  <c:v>#N/A</c:v>
                </c:pt>
                <c:pt idx="10588">
                  <c:v>#N/A</c:v>
                </c:pt>
                <c:pt idx="10589">
                  <c:v>#N/A</c:v>
                </c:pt>
                <c:pt idx="10590">
                  <c:v>#N/A</c:v>
                </c:pt>
                <c:pt idx="10591">
                  <c:v>#N/A</c:v>
                </c:pt>
                <c:pt idx="10592">
                  <c:v>#N/A</c:v>
                </c:pt>
                <c:pt idx="10593">
                  <c:v>#N/A</c:v>
                </c:pt>
                <c:pt idx="10594">
                  <c:v>#N/A</c:v>
                </c:pt>
                <c:pt idx="10595">
                  <c:v>#N/A</c:v>
                </c:pt>
                <c:pt idx="10596">
                  <c:v>#N/A</c:v>
                </c:pt>
                <c:pt idx="10597">
                  <c:v>#N/A</c:v>
                </c:pt>
                <c:pt idx="10598">
                  <c:v>#N/A</c:v>
                </c:pt>
                <c:pt idx="10599">
                  <c:v>#N/A</c:v>
                </c:pt>
                <c:pt idx="10600">
                  <c:v>#N/A</c:v>
                </c:pt>
                <c:pt idx="10601">
                  <c:v>#N/A</c:v>
                </c:pt>
                <c:pt idx="10602">
                  <c:v>#N/A</c:v>
                </c:pt>
                <c:pt idx="10603">
                  <c:v>#N/A</c:v>
                </c:pt>
                <c:pt idx="10604">
                  <c:v>#N/A</c:v>
                </c:pt>
                <c:pt idx="10605">
                  <c:v>#N/A</c:v>
                </c:pt>
                <c:pt idx="10606">
                  <c:v>#N/A</c:v>
                </c:pt>
                <c:pt idx="10607">
                  <c:v>#N/A</c:v>
                </c:pt>
                <c:pt idx="10608">
                  <c:v>#N/A</c:v>
                </c:pt>
                <c:pt idx="10609">
                  <c:v>#N/A</c:v>
                </c:pt>
                <c:pt idx="10610">
                  <c:v>#N/A</c:v>
                </c:pt>
                <c:pt idx="10611">
                  <c:v>#N/A</c:v>
                </c:pt>
                <c:pt idx="10612">
                  <c:v>#N/A</c:v>
                </c:pt>
                <c:pt idx="10613">
                  <c:v>#N/A</c:v>
                </c:pt>
                <c:pt idx="10614">
                  <c:v>#N/A</c:v>
                </c:pt>
                <c:pt idx="10615">
                  <c:v>#N/A</c:v>
                </c:pt>
                <c:pt idx="10616">
                  <c:v>#N/A</c:v>
                </c:pt>
                <c:pt idx="10617">
                  <c:v>#N/A</c:v>
                </c:pt>
                <c:pt idx="10618">
                  <c:v>#N/A</c:v>
                </c:pt>
                <c:pt idx="10619">
                  <c:v>#N/A</c:v>
                </c:pt>
                <c:pt idx="10620">
                  <c:v>#N/A</c:v>
                </c:pt>
                <c:pt idx="10621">
                  <c:v>#N/A</c:v>
                </c:pt>
                <c:pt idx="10622">
                  <c:v>#N/A</c:v>
                </c:pt>
                <c:pt idx="10623">
                  <c:v>#N/A</c:v>
                </c:pt>
                <c:pt idx="10624">
                  <c:v>#N/A</c:v>
                </c:pt>
                <c:pt idx="10625">
                  <c:v>#N/A</c:v>
                </c:pt>
                <c:pt idx="10626">
                  <c:v>#N/A</c:v>
                </c:pt>
                <c:pt idx="10627">
                  <c:v>#N/A</c:v>
                </c:pt>
                <c:pt idx="10628">
                  <c:v>#N/A</c:v>
                </c:pt>
                <c:pt idx="10629">
                  <c:v>#N/A</c:v>
                </c:pt>
                <c:pt idx="10630">
                  <c:v>#N/A</c:v>
                </c:pt>
                <c:pt idx="10631">
                  <c:v>#N/A</c:v>
                </c:pt>
                <c:pt idx="10632">
                  <c:v>#N/A</c:v>
                </c:pt>
                <c:pt idx="10633">
                  <c:v>#N/A</c:v>
                </c:pt>
                <c:pt idx="10634">
                  <c:v>#N/A</c:v>
                </c:pt>
                <c:pt idx="10635">
                  <c:v>#N/A</c:v>
                </c:pt>
                <c:pt idx="10636">
                  <c:v>#N/A</c:v>
                </c:pt>
                <c:pt idx="10637">
                  <c:v>#N/A</c:v>
                </c:pt>
                <c:pt idx="10638">
                  <c:v>#N/A</c:v>
                </c:pt>
                <c:pt idx="10639">
                  <c:v>#N/A</c:v>
                </c:pt>
                <c:pt idx="10640">
                  <c:v>#N/A</c:v>
                </c:pt>
                <c:pt idx="10641">
                  <c:v>#N/A</c:v>
                </c:pt>
                <c:pt idx="10642">
                  <c:v>#N/A</c:v>
                </c:pt>
                <c:pt idx="10643">
                  <c:v>#N/A</c:v>
                </c:pt>
                <c:pt idx="10644">
                  <c:v>#N/A</c:v>
                </c:pt>
                <c:pt idx="10645">
                  <c:v>#N/A</c:v>
                </c:pt>
                <c:pt idx="10646">
                  <c:v>#N/A</c:v>
                </c:pt>
                <c:pt idx="10647">
                  <c:v>#N/A</c:v>
                </c:pt>
                <c:pt idx="10648">
                  <c:v>#N/A</c:v>
                </c:pt>
                <c:pt idx="10649">
                  <c:v>#N/A</c:v>
                </c:pt>
                <c:pt idx="10650">
                  <c:v>#N/A</c:v>
                </c:pt>
                <c:pt idx="10651">
                  <c:v>#N/A</c:v>
                </c:pt>
                <c:pt idx="10652">
                  <c:v>#N/A</c:v>
                </c:pt>
                <c:pt idx="10653">
                  <c:v>#N/A</c:v>
                </c:pt>
                <c:pt idx="10654">
                  <c:v>#N/A</c:v>
                </c:pt>
                <c:pt idx="10655">
                  <c:v>#N/A</c:v>
                </c:pt>
                <c:pt idx="10656">
                  <c:v>#N/A</c:v>
                </c:pt>
                <c:pt idx="10657">
                  <c:v>#N/A</c:v>
                </c:pt>
                <c:pt idx="10658">
                  <c:v>#N/A</c:v>
                </c:pt>
                <c:pt idx="10659">
                  <c:v>#N/A</c:v>
                </c:pt>
                <c:pt idx="10660">
                  <c:v>#N/A</c:v>
                </c:pt>
                <c:pt idx="10661">
                  <c:v>#N/A</c:v>
                </c:pt>
                <c:pt idx="10662">
                  <c:v>#N/A</c:v>
                </c:pt>
                <c:pt idx="10663">
                  <c:v>#N/A</c:v>
                </c:pt>
                <c:pt idx="10664">
                  <c:v>#N/A</c:v>
                </c:pt>
                <c:pt idx="10665">
                  <c:v>#N/A</c:v>
                </c:pt>
                <c:pt idx="10666">
                  <c:v>#N/A</c:v>
                </c:pt>
                <c:pt idx="10667">
                  <c:v>#N/A</c:v>
                </c:pt>
                <c:pt idx="10668">
                  <c:v>#N/A</c:v>
                </c:pt>
                <c:pt idx="10669">
                  <c:v>#N/A</c:v>
                </c:pt>
                <c:pt idx="10670">
                  <c:v>#N/A</c:v>
                </c:pt>
                <c:pt idx="10671">
                  <c:v>#N/A</c:v>
                </c:pt>
                <c:pt idx="10672">
                  <c:v>#N/A</c:v>
                </c:pt>
                <c:pt idx="10673">
                  <c:v>#N/A</c:v>
                </c:pt>
                <c:pt idx="10674">
                  <c:v>#N/A</c:v>
                </c:pt>
                <c:pt idx="10675">
                  <c:v>#N/A</c:v>
                </c:pt>
                <c:pt idx="10676">
                  <c:v>#N/A</c:v>
                </c:pt>
                <c:pt idx="10677">
                  <c:v>#N/A</c:v>
                </c:pt>
                <c:pt idx="10678">
                  <c:v>#N/A</c:v>
                </c:pt>
                <c:pt idx="10679">
                  <c:v>#N/A</c:v>
                </c:pt>
                <c:pt idx="10680">
                  <c:v>#N/A</c:v>
                </c:pt>
                <c:pt idx="10681">
                  <c:v>#N/A</c:v>
                </c:pt>
                <c:pt idx="10682">
                  <c:v>#N/A</c:v>
                </c:pt>
                <c:pt idx="10683">
                  <c:v>#N/A</c:v>
                </c:pt>
                <c:pt idx="10684">
                  <c:v>#N/A</c:v>
                </c:pt>
                <c:pt idx="10685">
                  <c:v>#N/A</c:v>
                </c:pt>
                <c:pt idx="10686">
                  <c:v>#N/A</c:v>
                </c:pt>
                <c:pt idx="10687">
                  <c:v>#N/A</c:v>
                </c:pt>
                <c:pt idx="10688">
                  <c:v>#N/A</c:v>
                </c:pt>
                <c:pt idx="10689">
                  <c:v>#N/A</c:v>
                </c:pt>
                <c:pt idx="10690">
                  <c:v>#N/A</c:v>
                </c:pt>
                <c:pt idx="10691">
                  <c:v>#N/A</c:v>
                </c:pt>
                <c:pt idx="10692">
                  <c:v>#N/A</c:v>
                </c:pt>
                <c:pt idx="10693">
                  <c:v>#N/A</c:v>
                </c:pt>
                <c:pt idx="10694">
                  <c:v>#N/A</c:v>
                </c:pt>
                <c:pt idx="10695">
                  <c:v>#N/A</c:v>
                </c:pt>
                <c:pt idx="10696">
                  <c:v>#N/A</c:v>
                </c:pt>
                <c:pt idx="10697">
                  <c:v>#N/A</c:v>
                </c:pt>
                <c:pt idx="10698">
                  <c:v>#N/A</c:v>
                </c:pt>
                <c:pt idx="10699">
                  <c:v>#N/A</c:v>
                </c:pt>
                <c:pt idx="10700">
                  <c:v>#N/A</c:v>
                </c:pt>
                <c:pt idx="10701">
                  <c:v>#N/A</c:v>
                </c:pt>
                <c:pt idx="10702">
                  <c:v>#N/A</c:v>
                </c:pt>
                <c:pt idx="10703">
                  <c:v>#N/A</c:v>
                </c:pt>
                <c:pt idx="10704">
                  <c:v>#N/A</c:v>
                </c:pt>
                <c:pt idx="10705">
                  <c:v>#N/A</c:v>
                </c:pt>
                <c:pt idx="10706">
                  <c:v>#N/A</c:v>
                </c:pt>
                <c:pt idx="10707">
                  <c:v>#N/A</c:v>
                </c:pt>
                <c:pt idx="10708">
                  <c:v>#N/A</c:v>
                </c:pt>
                <c:pt idx="10709">
                  <c:v>#N/A</c:v>
                </c:pt>
                <c:pt idx="10710">
                  <c:v>#N/A</c:v>
                </c:pt>
                <c:pt idx="10711">
                  <c:v>#N/A</c:v>
                </c:pt>
                <c:pt idx="10712">
                  <c:v>#N/A</c:v>
                </c:pt>
                <c:pt idx="10713">
                  <c:v>#N/A</c:v>
                </c:pt>
                <c:pt idx="10714">
                  <c:v>#N/A</c:v>
                </c:pt>
                <c:pt idx="10715">
                  <c:v>#N/A</c:v>
                </c:pt>
                <c:pt idx="10716">
                  <c:v>#N/A</c:v>
                </c:pt>
                <c:pt idx="10717">
                  <c:v>#N/A</c:v>
                </c:pt>
                <c:pt idx="10718">
                  <c:v>#N/A</c:v>
                </c:pt>
                <c:pt idx="10719">
                  <c:v>#N/A</c:v>
                </c:pt>
                <c:pt idx="10720">
                  <c:v>#N/A</c:v>
                </c:pt>
                <c:pt idx="10721">
                  <c:v>#N/A</c:v>
                </c:pt>
                <c:pt idx="10722">
                  <c:v>#N/A</c:v>
                </c:pt>
                <c:pt idx="10723">
                  <c:v>#N/A</c:v>
                </c:pt>
                <c:pt idx="10724">
                  <c:v>#N/A</c:v>
                </c:pt>
                <c:pt idx="10725">
                  <c:v>#N/A</c:v>
                </c:pt>
                <c:pt idx="10726">
                  <c:v>#N/A</c:v>
                </c:pt>
                <c:pt idx="10727">
                  <c:v>#N/A</c:v>
                </c:pt>
                <c:pt idx="10728">
                  <c:v>#N/A</c:v>
                </c:pt>
                <c:pt idx="10729">
                  <c:v>#N/A</c:v>
                </c:pt>
                <c:pt idx="10730">
                  <c:v>#N/A</c:v>
                </c:pt>
                <c:pt idx="10731">
                  <c:v>#N/A</c:v>
                </c:pt>
                <c:pt idx="10732">
                  <c:v>#N/A</c:v>
                </c:pt>
                <c:pt idx="10733">
                  <c:v>#N/A</c:v>
                </c:pt>
                <c:pt idx="10734">
                  <c:v>#N/A</c:v>
                </c:pt>
                <c:pt idx="10735">
                  <c:v>#N/A</c:v>
                </c:pt>
                <c:pt idx="10736">
                  <c:v>#N/A</c:v>
                </c:pt>
                <c:pt idx="10737">
                  <c:v>#N/A</c:v>
                </c:pt>
                <c:pt idx="10738">
                  <c:v>#N/A</c:v>
                </c:pt>
                <c:pt idx="10739">
                  <c:v>#N/A</c:v>
                </c:pt>
                <c:pt idx="10740">
                  <c:v>#N/A</c:v>
                </c:pt>
                <c:pt idx="10741">
                  <c:v>#N/A</c:v>
                </c:pt>
                <c:pt idx="10742">
                  <c:v>#N/A</c:v>
                </c:pt>
                <c:pt idx="10743">
                  <c:v>#N/A</c:v>
                </c:pt>
                <c:pt idx="10744">
                  <c:v>#N/A</c:v>
                </c:pt>
                <c:pt idx="10745">
                  <c:v>#N/A</c:v>
                </c:pt>
                <c:pt idx="10746">
                  <c:v>#N/A</c:v>
                </c:pt>
                <c:pt idx="10747">
                  <c:v>#N/A</c:v>
                </c:pt>
                <c:pt idx="10748">
                  <c:v>#N/A</c:v>
                </c:pt>
                <c:pt idx="10749">
                  <c:v>#N/A</c:v>
                </c:pt>
                <c:pt idx="10750">
                  <c:v>#N/A</c:v>
                </c:pt>
                <c:pt idx="10751">
                  <c:v>#N/A</c:v>
                </c:pt>
                <c:pt idx="10752">
                  <c:v>#N/A</c:v>
                </c:pt>
                <c:pt idx="10753">
                  <c:v>#N/A</c:v>
                </c:pt>
                <c:pt idx="10754">
                  <c:v>#N/A</c:v>
                </c:pt>
                <c:pt idx="10755">
                  <c:v>#N/A</c:v>
                </c:pt>
                <c:pt idx="10756">
                  <c:v>#N/A</c:v>
                </c:pt>
                <c:pt idx="10757">
                  <c:v>#N/A</c:v>
                </c:pt>
                <c:pt idx="10758">
                  <c:v>#N/A</c:v>
                </c:pt>
                <c:pt idx="10759">
                  <c:v>#N/A</c:v>
                </c:pt>
                <c:pt idx="10760">
                  <c:v>#N/A</c:v>
                </c:pt>
                <c:pt idx="10761">
                  <c:v>#N/A</c:v>
                </c:pt>
                <c:pt idx="10762">
                  <c:v>#N/A</c:v>
                </c:pt>
                <c:pt idx="10763">
                  <c:v>#N/A</c:v>
                </c:pt>
                <c:pt idx="10764">
                  <c:v>#N/A</c:v>
                </c:pt>
                <c:pt idx="10765">
                  <c:v>#N/A</c:v>
                </c:pt>
                <c:pt idx="10766">
                  <c:v>#N/A</c:v>
                </c:pt>
                <c:pt idx="10767">
                  <c:v>#N/A</c:v>
                </c:pt>
                <c:pt idx="10768">
                  <c:v>#N/A</c:v>
                </c:pt>
                <c:pt idx="10769">
                  <c:v>#N/A</c:v>
                </c:pt>
                <c:pt idx="10770">
                  <c:v>#N/A</c:v>
                </c:pt>
                <c:pt idx="10771">
                  <c:v>#N/A</c:v>
                </c:pt>
                <c:pt idx="10772">
                  <c:v>#N/A</c:v>
                </c:pt>
                <c:pt idx="10773">
                  <c:v>#N/A</c:v>
                </c:pt>
                <c:pt idx="10774">
                  <c:v>#N/A</c:v>
                </c:pt>
                <c:pt idx="10775">
                  <c:v>#N/A</c:v>
                </c:pt>
                <c:pt idx="10776">
                  <c:v>#N/A</c:v>
                </c:pt>
                <c:pt idx="10777">
                  <c:v>#N/A</c:v>
                </c:pt>
                <c:pt idx="10778">
                  <c:v>#N/A</c:v>
                </c:pt>
                <c:pt idx="10779">
                  <c:v>#N/A</c:v>
                </c:pt>
                <c:pt idx="10780">
                  <c:v>#N/A</c:v>
                </c:pt>
                <c:pt idx="10781">
                  <c:v>#N/A</c:v>
                </c:pt>
                <c:pt idx="10782">
                  <c:v>#N/A</c:v>
                </c:pt>
                <c:pt idx="10783">
                  <c:v>#N/A</c:v>
                </c:pt>
                <c:pt idx="10784">
                  <c:v>#N/A</c:v>
                </c:pt>
                <c:pt idx="10785">
                  <c:v>#N/A</c:v>
                </c:pt>
                <c:pt idx="10786">
                  <c:v>#N/A</c:v>
                </c:pt>
                <c:pt idx="10787">
                  <c:v>#N/A</c:v>
                </c:pt>
                <c:pt idx="10788">
                  <c:v>#N/A</c:v>
                </c:pt>
                <c:pt idx="10789">
                  <c:v>#N/A</c:v>
                </c:pt>
                <c:pt idx="10790">
                  <c:v>#N/A</c:v>
                </c:pt>
                <c:pt idx="10791">
                  <c:v>#N/A</c:v>
                </c:pt>
                <c:pt idx="10792">
                  <c:v>#N/A</c:v>
                </c:pt>
                <c:pt idx="10793">
                  <c:v>#N/A</c:v>
                </c:pt>
                <c:pt idx="10794">
                  <c:v>#N/A</c:v>
                </c:pt>
                <c:pt idx="10795">
                  <c:v>#N/A</c:v>
                </c:pt>
                <c:pt idx="10796">
                  <c:v>#N/A</c:v>
                </c:pt>
                <c:pt idx="10797">
                  <c:v>#N/A</c:v>
                </c:pt>
                <c:pt idx="10798">
                  <c:v>#N/A</c:v>
                </c:pt>
                <c:pt idx="10799">
                  <c:v>#N/A</c:v>
                </c:pt>
                <c:pt idx="10800">
                  <c:v>#N/A</c:v>
                </c:pt>
                <c:pt idx="10801">
                  <c:v>#N/A</c:v>
                </c:pt>
                <c:pt idx="10802">
                  <c:v>#N/A</c:v>
                </c:pt>
                <c:pt idx="10803">
                  <c:v>#N/A</c:v>
                </c:pt>
                <c:pt idx="10804">
                  <c:v>#N/A</c:v>
                </c:pt>
                <c:pt idx="10805">
                  <c:v>#N/A</c:v>
                </c:pt>
                <c:pt idx="10806">
                  <c:v>#N/A</c:v>
                </c:pt>
                <c:pt idx="10807">
                  <c:v>#N/A</c:v>
                </c:pt>
                <c:pt idx="10808">
                  <c:v>#N/A</c:v>
                </c:pt>
                <c:pt idx="10809">
                  <c:v>#N/A</c:v>
                </c:pt>
                <c:pt idx="10810">
                  <c:v>#N/A</c:v>
                </c:pt>
                <c:pt idx="10811">
                  <c:v>#N/A</c:v>
                </c:pt>
                <c:pt idx="10812">
                  <c:v>#N/A</c:v>
                </c:pt>
                <c:pt idx="10813">
                  <c:v>#N/A</c:v>
                </c:pt>
                <c:pt idx="10814">
                  <c:v>#N/A</c:v>
                </c:pt>
                <c:pt idx="10815">
                  <c:v>#N/A</c:v>
                </c:pt>
                <c:pt idx="10816">
                  <c:v>#N/A</c:v>
                </c:pt>
                <c:pt idx="10817">
                  <c:v>#N/A</c:v>
                </c:pt>
                <c:pt idx="10818">
                  <c:v>#N/A</c:v>
                </c:pt>
                <c:pt idx="10819">
                  <c:v>#N/A</c:v>
                </c:pt>
                <c:pt idx="10820">
                  <c:v>#N/A</c:v>
                </c:pt>
                <c:pt idx="10821">
                  <c:v>#N/A</c:v>
                </c:pt>
                <c:pt idx="10822">
                  <c:v>#N/A</c:v>
                </c:pt>
                <c:pt idx="10823">
                  <c:v>#N/A</c:v>
                </c:pt>
                <c:pt idx="10824">
                  <c:v>#N/A</c:v>
                </c:pt>
                <c:pt idx="10825">
                  <c:v>#N/A</c:v>
                </c:pt>
                <c:pt idx="10826">
                  <c:v>#N/A</c:v>
                </c:pt>
                <c:pt idx="10827">
                  <c:v>#N/A</c:v>
                </c:pt>
                <c:pt idx="10828">
                  <c:v>#N/A</c:v>
                </c:pt>
                <c:pt idx="10829">
                  <c:v>#N/A</c:v>
                </c:pt>
                <c:pt idx="10830">
                  <c:v>#N/A</c:v>
                </c:pt>
                <c:pt idx="10831">
                  <c:v>#N/A</c:v>
                </c:pt>
                <c:pt idx="10832">
                  <c:v>#N/A</c:v>
                </c:pt>
                <c:pt idx="10833">
                  <c:v>#N/A</c:v>
                </c:pt>
                <c:pt idx="10834">
                  <c:v>#N/A</c:v>
                </c:pt>
                <c:pt idx="10835">
                  <c:v>#N/A</c:v>
                </c:pt>
                <c:pt idx="10836">
                  <c:v>#N/A</c:v>
                </c:pt>
                <c:pt idx="10837">
                  <c:v>#N/A</c:v>
                </c:pt>
                <c:pt idx="10838">
                  <c:v>#N/A</c:v>
                </c:pt>
                <c:pt idx="10839">
                  <c:v>#N/A</c:v>
                </c:pt>
                <c:pt idx="10840">
                  <c:v>#N/A</c:v>
                </c:pt>
                <c:pt idx="10841">
                  <c:v>#N/A</c:v>
                </c:pt>
                <c:pt idx="10842">
                  <c:v>#N/A</c:v>
                </c:pt>
                <c:pt idx="10843">
                  <c:v>#N/A</c:v>
                </c:pt>
                <c:pt idx="10844">
                  <c:v>#N/A</c:v>
                </c:pt>
                <c:pt idx="10845">
                  <c:v>#N/A</c:v>
                </c:pt>
                <c:pt idx="10846">
                  <c:v>#N/A</c:v>
                </c:pt>
                <c:pt idx="10847">
                  <c:v>#N/A</c:v>
                </c:pt>
                <c:pt idx="10848">
                  <c:v>#N/A</c:v>
                </c:pt>
                <c:pt idx="10849">
                  <c:v>#N/A</c:v>
                </c:pt>
                <c:pt idx="10850">
                  <c:v>#N/A</c:v>
                </c:pt>
                <c:pt idx="10851">
                  <c:v>#N/A</c:v>
                </c:pt>
                <c:pt idx="10852">
                  <c:v>#N/A</c:v>
                </c:pt>
                <c:pt idx="10853">
                  <c:v>#N/A</c:v>
                </c:pt>
                <c:pt idx="10854">
                  <c:v>#N/A</c:v>
                </c:pt>
                <c:pt idx="10855">
                  <c:v>#N/A</c:v>
                </c:pt>
                <c:pt idx="10856">
                  <c:v>#N/A</c:v>
                </c:pt>
                <c:pt idx="10857">
                  <c:v>#N/A</c:v>
                </c:pt>
                <c:pt idx="10858">
                  <c:v>#N/A</c:v>
                </c:pt>
                <c:pt idx="10859">
                  <c:v>#N/A</c:v>
                </c:pt>
                <c:pt idx="10860">
                  <c:v>#N/A</c:v>
                </c:pt>
                <c:pt idx="10861">
                  <c:v>#N/A</c:v>
                </c:pt>
                <c:pt idx="10862">
                  <c:v>#N/A</c:v>
                </c:pt>
                <c:pt idx="10863">
                  <c:v>#N/A</c:v>
                </c:pt>
                <c:pt idx="10864">
                  <c:v>#N/A</c:v>
                </c:pt>
                <c:pt idx="10865">
                  <c:v>#N/A</c:v>
                </c:pt>
                <c:pt idx="10866">
                  <c:v>#N/A</c:v>
                </c:pt>
                <c:pt idx="10867">
                  <c:v>#N/A</c:v>
                </c:pt>
                <c:pt idx="10868">
                  <c:v>#N/A</c:v>
                </c:pt>
                <c:pt idx="10869">
                  <c:v>#N/A</c:v>
                </c:pt>
                <c:pt idx="10870">
                  <c:v>#N/A</c:v>
                </c:pt>
                <c:pt idx="10871">
                  <c:v>#N/A</c:v>
                </c:pt>
                <c:pt idx="10872">
                  <c:v>#N/A</c:v>
                </c:pt>
                <c:pt idx="10873">
                  <c:v>#N/A</c:v>
                </c:pt>
                <c:pt idx="10874">
                  <c:v>#N/A</c:v>
                </c:pt>
                <c:pt idx="10875">
                  <c:v>#N/A</c:v>
                </c:pt>
                <c:pt idx="10876">
                  <c:v>#N/A</c:v>
                </c:pt>
                <c:pt idx="10877">
                  <c:v>#N/A</c:v>
                </c:pt>
                <c:pt idx="10878">
                  <c:v>#N/A</c:v>
                </c:pt>
                <c:pt idx="10879">
                  <c:v>#N/A</c:v>
                </c:pt>
                <c:pt idx="10880">
                  <c:v>#N/A</c:v>
                </c:pt>
                <c:pt idx="10881">
                  <c:v>#N/A</c:v>
                </c:pt>
                <c:pt idx="10882">
                  <c:v>#N/A</c:v>
                </c:pt>
                <c:pt idx="10883">
                  <c:v>#N/A</c:v>
                </c:pt>
                <c:pt idx="10884">
                  <c:v>#N/A</c:v>
                </c:pt>
                <c:pt idx="10885">
                  <c:v>#N/A</c:v>
                </c:pt>
                <c:pt idx="10886">
                  <c:v>#N/A</c:v>
                </c:pt>
                <c:pt idx="10887">
                  <c:v>#N/A</c:v>
                </c:pt>
                <c:pt idx="10888">
                  <c:v>#N/A</c:v>
                </c:pt>
                <c:pt idx="10889">
                  <c:v>#N/A</c:v>
                </c:pt>
                <c:pt idx="10890">
                  <c:v>#N/A</c:v>
                </c:pt>
                <c:pt idx="10891">
                  <c:v>#N/A</c:v>
                </c:pt>
                <c:pt idx="10892">
                  <c:v>#N/A</c:v>
                </c:pt>
                <c:pt idx="10893">
                  <c:v>#N/A</c:v>
                </c:pt>
                <c:pt idx="10894">
                  <c:v>#N/A</c:v>
                </c:pt>
                <c:pt idx="10895">
                  <c:v>#N/A</c:v>
                </c:pt>
                <c:pt idx="10896">
                  <c:v>#N/A</c:v>
                </c:pt>
                <c:pt idx="10897">
                  <c:v>#N/A</c:v>
                </c:pt>
                <c:pt idx="10898">
                  <c:v>#N/A</c:v>
                </c:pt>
                <c:pt idx="10899">
                  <c:v>#N/A</c:v>
                </c:pt>
                <c:pt idx="10900">
                  <c:v>#N/A</c:v>
                </c:pt>
                <c:pt idx="10901">
                  <c:v>#N/A</c:v>
                </c:pt>
                <c:pt idx="10902">
                  <c:v>#N/A</c:v>
                </c:pt>
                <c:pt idx="10903">
                  <c:v>#N/A</c:v>
                </c:pt>
                <c:pt idx="10904">
                  <c:v>#N/A</c:v>
                </c:pt>
                <c:pt idx="10905">
                  <c:v>#N/A</c:v>
                </c:pt>
                <c:pt idx="10906">
                  <c:v>#N/A</c:v>
                </c:pt>
                <c:pt idx="10907">
                  <c:v>#N/A</c:v>
                </c:pt>
                <c:pt idx="10908">
                  <c:v>#N/A</c:v>
                </c:pt>
                <c:pt idx="10909">
                  <c:v>#N/A</c:v>
                </c:pt>
                <c:pt idx="10910">
                  <c:v>#N/A</c:v>
                </c:pt>
                <c:pt idx="10911">
                  <c:v>#N/A</c:v>
                </c:pt>
                <c:pt idx="10912">
                  <c:v>#N/A</c:v>
                </c:pt>
                <c:pt idx="10913">
                  <c:v>#N/A</c:v>
                </c:pt>
                <c:pt idx="10914">
                  <c:v>#N/A</c:v>
                </c:pt>
                <c:pt idx="10915">
                  <c:v>#N/A</c:v>
                </c:pt>
                <c:pt idx="10916">
                  <c:v>#N/A</c:v>
                </c:pt>
                <c:pt idx="10917">
                  <c:v>#N/A</c:v>
                </c:pt>
                <c:pt idx="10918">
                  <c:v>#N/A</c:v>
                </c:pt>
                <c:pt idx="10919">
                  <c:v>#N/A</c:v>
                </c:pt>
                <c:pt idx="10920">
                  <c:v>#N/A</c:v>
                </c:pt>
                <c:pt idx="10921">
                  <c:v>#N/A</c:v>
                </c:pt>
                <c:pt idx="10922">
                  <c:v>#N/A</c:v>
                </c:pt>
                <c:pt idx="10923">
                  <c:v>#N/A</c:v>
                </c:pt>
                <c:pt idx="10924">
                  <c:v>#N/A</c:v>
                </c:pt>
                <c:pt idx="10925">
                  <c:v>#N/A</c:v>
                </c:pt>
                <c:pt idx="10926">
                  <c:v>#N/A</c:v>
                </c:pt>
                <c:pt idx="10927">
                  <c:v>#N/A</c:v>
                </c:pt>
                <c:pt idx="10928">
                  <c:v>#N/A</c:v>
                </c:pt>
                <c:pt idx="10929">
                  <c:v>#N/A</c:v>
                </c:pt>
                <c:pt idx="10930">
                  <c:v>#N/A</c:v>
                </c:pt>
                <c:pt idx="10931">
                  <c:v>#N/A</c:v>
                </c:pt>
                <c:pt idx="10932">
                  <c:v>#N/A</c:v>
                </c:pt>
                <c:pt idx="10933">
                  <c:v>#N/A</c:v>
                </c:pt>
                <c:pt idx="10934">
                  <c:v>#N/A</c:v>
                </c:pt>
                <c:pt idx="10935">
                  <c:v>#N/A</c:v>
                </c:pt>
                <c:pt idx="10936">
                  <c:v>#N/A</c:v>
                </c:pt>
                <c:pt idx="10937">
                  <c:v>#N/A</c:v>
                </c:pt>
                <c:pt idx="10938">
                  <c:v>#N/A</c:v>
                </c:pt>
                <c:pt idx="10939">
                  <c:v>#N/A</c:v>
                </c:pt>
                <c:pt idx="10940">
                  <c:v>#N/A</c:v>
                </c:pt>
                <c:pt idx="10941">
                  <c:v>#N/A</c:v>
                </c:pt>
                <c:pt idx="10942">
                  <c:v>#N/A</c:v>
                </c:pt>
                <c:pt idx="10943">
                  <c:v>#N/A</c:v>
                </c:pt>
                <c:pt idx="10944">
                  <c:v>#N/A</c:v>
                </c:pt>
                <c:pt idx="10945">
                  <c:v>#N/A</c:v>
                </c:pt>
                <c:pt idx="10946">
                  <c:v>#N/A</c:v>
                </c:pt>
                <c:pt idx="10947">
                  <c:v>#N/A</c:v>
                </c:pt>
                <c:pt idx="10948">
                  <c:v>#N/A</c:v>
                </c:pt>
                <c:pt idx="10949">
                  <c:v>#N/A</c:v>
                </c:pt>
                <c:pt idx="10950">
                  <c:v>#N/A</c:v>
                </c:pt>
                <c:pt idx="10951">
                  <c:v>#N/A</c:v>
                </c:pt>
                <c:pt idx="10952">
                  <c:v>#N/A</c:v>
                </c:pt>
                <c:pt idx="10953">
                  <c:v>#N/A</c:v>
                </c:pt>
                <c:pt idx="10954">
                  <c:v>#N/A</c:v>
                </c:pt>
                <c:pt idx="10955">
                  <c:v>#N/A</c:v>
                </c:pt>
                <c:pt idx="10956">
                  <c:v>#N/A</c:v>
                </c:pt>
                <c:pt idx="10957">
                  <c:v>#N/A</c:v>
                </c:pt>
                <c:pt idx="10958">
                  <c:v>#N/A</c:v>
                </c:pt>
                <c:pt idx="10959">
                  <c:v>#N/A</c:v>
                </c:pt>
                <c:pt idx="10960">
                  <c:v>#N/A</c:v>
                </c:pt>
                <c:pt idx="10961">
                  <c:v>#N/A</c:v>
                </c:pt>
                <c:pt idx="10962">
                  <c:v>#N/A</c:v>
                </c:pt>
                <c:pt idx="10963">
                  <c:v>#N/A</c:v>
                </c:pt>
                <c:pt idx="10964">
                  <c:v>#N/A</c:v>
                </c:pt>
                <c:pt idx="10965">
                  <c:v>#N/A</c:v>
                </c:pt>
                <c:pt idx="10966">
                  <c:v>#N/A</c:v>
                </c:pt>
                <c:pt idx="10967">
                  <c:v>#N/A</c:v>
                </c:pt>
                <c:pt idx="10968">
                  <c:v>#N/A</c:v>
                </c:pt>
                <c:pt idx="10969">
                  <c:v>#N/A</c:v>
                </c:pt>
                <c:pt idx="10970">
                  <c:v>#N/A</c:v>
                </c:pt>
                <c:pt idx="10971">
                  <c:v>#N/A</c:v>
                </c:pt>
                <c:pt idx="10972">
                  <c:v>#N/A</c:v>
                </c:pt>
                <c:pt idx="10973">
                  <c:v>#N/A</c:v>
                </c:pt>
                <c:pt idx="10974">
                  <c:v>#N/A</c:v>
                </c:pt>
                <c:pt idx="10975">
                  <c:v>#N/A</c:v>
                </c:pt>
                <c:pt idx="10976">
                  <c:v>#N/A</c:v>
                </c:pt>
                <c:pt idx="10977">
                  <c:v>#N/A</c:v>
                </c:pt>
                <c:pt idx="10978">
                  <c:v>#N/A</c:v>
                </c:pt>
                <c:pt idx="10979">
                  <c:v>#N/A</c:v>
                </c:pt>
                <c:pt idx="10980">
                  <c:v>#N/A</c:v>
                </c:pt>
                <c:pt idx="10981">
                  <c:v>#N/A</c:v>
                </c:pt>
                <c:pt idx="10982">
                  <c:v>#N/A</c:v>
                </c:pt>
                <c:pt idx="10983">
                  <c:v>#N/A</c:v>
                </c:pt>
                <c:pt idx="10984">
                  <c:v>#N/A</c:v>
                </c:pt>
                <c:pt idx="10985">
                  <c:v>#N/A</c:v>
                </c:pt>
                <c:pt idx="10986">
                  <c:v>#N/A</c:v>
                </c:pt>
                <c:pt idx="10987">
                  <c:v>#N/A</c:v>
                </c:pt>
                <c:pt idx="10988">
                  <c:v>#N/A</c:v>
                </c:pt>
                <c:pt idx="10989">
                  <c:v>#N/A</c:v>
                </c:pt>
                <c:pt idx="10990">
                  <c:v>#N/A</c:v>
                </c:pt>
                <c:pt idx="10991">
                  <c:v>#N/A</c:v>
                </c:pt>
                <c:pt idx="10992">
                  <c:v>#N/A</c:v>
                </c:pt>
                <c:pt idx="10993">
                  <c:v>#N/A</c:v>
                </c:pt>
                <c:pt idx="10994">
                  <c:v>#N/A</c:v>
                </c:pt>
                <c:pt idx="10995">
                  <c:v>#N/A</c:v>
                </c:pt>
                <c:pt idx="10996">
                  <c:v>#N/A</c:v>
                </c:pt>
                <c:pt idx="10997">
                  <c:v>#N/A</c:v>
                </c:pt>
                <c:pt idx="10998">
                  <c:v>#N/A</c:v>
                </c:pt>
                <c:pt idx="10999">
                  <c:v>#N/A</c:v>
                </c:pt>
                <c:pt idx="11000">
                  <c:v>#N/A</c:v>
                </c:pt>
                <c:pt idx="11001">
                  <c:v>#N/A</c:v>
                </c:pt>
                <c:pt idx="11002">
                  <c:v>#N/A</c:v>
                </c:pt>
                <c:pt idx="11003">
                  <c:v>#N/A</c:v>
                </c:pt>
                <c:pt idx="11004">
                  <c:v>#N/A</c:v>
                </c:pt>
                <c:pt idx="11005">
                  <c:v>#N/A</c:v>
                </c:pt>
                <c:pt idx="11006">
                  <c:v>#N/A</c:v>
                </c:pt>
                <c:pt idx="11007">
                  <c:v>#N/A</c:v>
                </c:pt>
                <c:pt idx="11008">
                  <c:v>#N/A</c:v>
                </c:pt>
                <c:pt idx="11009">
                  <c:v>#N/A</c:v>
                </c:pt>
                <c:pt idx="11010">
                  <c:v>#N/A</c:v>
                </c:pt>
                <c:pt idx="11011">
                  <c:v>#N/A</c:v>
                </c:pt>
                <c:pt idx="11012">
                  <c:v>#N/A</c:v>
                </c:pt>
                <c:pt idx="11013">
                  <c:v>#N/A</c:v>
                </c:pt>
                <c:pt idx="11014">
                  <c:v>#N/A</c:v>
                </c:pt>
                <c:pt idx="11015">
                  <c:v>#N/A</c:v>
                </c:pt>
                <c:pt idx="11016">
                  <c:v>#N/A</c:v>
                </c:pt>
                <c:pt idx="11017">
                  <c:v>#N/A</c:v>
                </c:pt>
                <c:pt idx="11018">
                  <c:v>#N/A</c:v>
                </c:pt>
                <c:pt idx="11019">
                  <c:v>#N/A</c:v>
                </c:pt>
                <c:pt idx="11020">
                  <c:v>#N/A</c:v>
                </c:pt>
                <c:pt idx="11021">
                  <c:v>#N/A</c:v>
                </c:pt>
                <c:pt idx="11022">
                  <c:v>#N/A</c:v>
                </c:pt>
                <c:pt idx="11023">
                  <c:v>#N/A</c:v>
                </c:pt>
                <c:pt idx="11024">
                  <c:v>#N/A</c:v>
                </c:pt>
                <c:pt idx="11025">
                  <c:v>#N/A</c:v>
                </c:pt>
                <c:pt idx="11026">
                  <c:v>#N/A</c:v>
                </c:pt>
                <c:pt idx="11027">
                  <c:v>#N/A</c:v>
                </c:pt>
                <c:pt idx="11028">
                  <c:v>#N/A</c:v>
                </c:pt>
                <c:pt idx="11029">
                  <c:v>#N/A</c:v>
                </c:pt>
                <c:pt idx="11030">
                  <c:v>#N/A</c:v>
                </c:pt>
                <c:pt idx="11031">
                  <c:v>#N/A</c:v>
                </c:pt>
                <c:pt idx="11032">
                  <c:v>#N/A</c:v>
                </c:pt>
                <c:pt idx="11033">
                  <c:v>#N/A</c:v>
                </c:pt>
                <c:pt idx="11034">
                  <c:v>#N/A</c:v>
                </c:pt>
                <c:pt idx="11035">
                  <c:v>#N/A</c:v>
                </c:pt>
                <c:pt idx="11036">
                  <c:v>#N/A</c:v>
                </c:pt>
                <c:pt idx="11037">
                  <c:v>#N/A</c:v>
                </c:pt>
                <c:pt idx="11038">
                  <c:v>#N/A</c:v>
                </c:pt>
                <c:pt idx="11039">
                  <c:v>#N/A</c:v>
                </c:pt>
                <c:pt idx="11040">
                  <c:v>#N/A</c:v>
                </c:pt>
                <c:pt idx="11041">
                  <c:v>#N/A</c:v>
                </c:pt>
                <c:pt idx="11042">
                  <c:v>#N/A</c:v>
                </c:pt>
                <c:pt idx="11043">
                  <c:v>#N/A</c:v>
                </c:pt>
                <c:pt idx="11044">
                  <c:v>#N/A</c:v>
                </c:pt>
                <c:pt idx="11045">
                  <c:v>#N/A</c:v>
                </c:pt>
                <c:pt idx="11046">
                  <c:v>#N/A</c:v>
                </c:pt>
                <c:pt idx="11047">
                  <c:v>#N/A</c:v>
                </c:pt>
                <c:pt idx="11048">
                  <c:v>#N/A</c:v>
                </c:pt>
                <c:pt idx="11049">
                  <c:v>#N/A</c:v>
                </c:pt>
                <c:pt idx="11050">
                  <c:v>#N/A</c:v>
                </c:pt>
                <c:pt idx="11051">
                  <c:v>#N/A</c:v>
                </c:pt>
                <c:pt idx="11052">
                  <c:v>#N/A</c:v>
                </c:pt>
                <c:pt idx="11053">
                  <c:v>#N/A</c:v>
                </c:pt>
                <c:pt idx="11054">
                  <c:v>#N/A</c:v>
                </c:pt>
                <c:pt idx="11055">
                  <c:v>#N/A</c:v>
                </c:pt>
                <c:pt idx="11056">
                  <c:v>#N/A</c:v>
                </c:pt>
                <c:pt idx="11057">
                  <c:v>#N/A</c:v>
                </c:pt>
                <c:pt idx="11058">
                  <c:v>#N/A</c:v>
                </c:pt>
                <c:pt idx="11059">
                  <c:v>#N/A</c:v>
                </c:pt>
                <c:pt idx="11060">
                  <c:v>#N/A</c:v>
                </c:pt>
                <c:pt idx="11061">
                  <c:v>#N/A</c:v>
                </c:pt>
                <c:pt idx="11062">
                  <c:v>#N/A</c:v>
                </c:pt>
                <c:pt idx="11063">
                  <c:v>#N/A</c:v>
                </c:pt>
                <c:pt idx="11064">
                  <c:v>#N/A</c:v>
                </c:pt>
                <c:pt idx="11065">
                  <c:v>#N/A</c:v>
                </c:pt>
                <c:pt idx="11066">
                  <c:v>#N/A</c:v>
                </c:pt>
                <c:pt idx="11067">
                  <c:v>#N/A</c:v>
                </c:pt>
                <c:pt idx="11068">
                  <c:v>#N/A</c:v>
                </c:pt>
                <c:pt idx="11069">
                  <c:v>#N/A</c:v>
                </c:pt>
                <c:pt idx="11070">
                  <c:v>#N/A</c:v>
                </c:pt>
                <c:pt idx="11071">
                  <c:v>#N/A</c:v>
                </c:pt>
                <c:pt idx="11072">
                  <c:v>#N/A</c:v>
                </c:pt>
                <c:pt idx="11073">
                  <c:v>#N/A</c:v>
                </c:pt>
                <c:pt idx="11074">
                  <c:v>#N/A</c:v>
                </c:pt>
                <c:pt idx="11075">
                  <c:v>#N/A</c:v>
                </c:pt>
                <c:pt idx="11076">
                  <c:v>#N/A</c:v>
                </c:pt>
                <c:pt idx="11077">
                  <c:v>#N/A</c:v>
                </c:pt>
                <c:pt idx="11078">
                  <c:v>#N/A</c:v>
                </c:pt>
                <c:pt idx="11079">
                  <c:v>#N/A</c:v>
                </c:pt>
                <c:pt idx="11080">
                  <c:v>#N/A</c:v>
                </c:pt>
                <c:pt idx="11081">
                  <c:v>#N/A</c:v>
                </c:pt>
                <c:pt idx="11082">
                  <c:v>#N/A</c:v>
                </c:pt>
                <c:pt idx="11083">
                  <c:v>#N/A</c:v>
                </c:pt>
                <c:pt idx="11084">
                  <c:v>#N/A</c:v>
                </c:pt>
                <c:pt idx="11085">
                  <c:v>#N/A</c:v>
                </c:pt>
                <c:pt idx="11086">
                  <c:v>#N/A</c:v>
                </c:pt>
                <c:pt idx="11087">
                  <c:v>#N/A</c:v>
                </c:pt>
                <c:pt idx="11088">
                  <c:v>#N/A</c:v>
                </c:pt>
                <c:pt idx="11089">
                  <c:v>#N/A</c:v>
                </c:pt>
                <c:pt idx="11090">
                  <c:v>#N/A</c:v>
                </c:pt>
                <c:pt idx="11091">
                  <c:v>#N/A</c:v>
                </c:pt>
                <c:pt idx="11092">
                  <c:v>#N/A</c:v>
                </c:pt>
                <c:pt idx="11093">
                  <c:v>#N/A</c:v>
                </c:pt>
                <c:pt idx="11094">
                  <c:v>#N/A</c:v>
                </c:pt>
                <c:pt idx="11095">
                  <c:v>#N/A</c:v>
                </c:pt>
                <c:pt idx="11096">
                  <c:v>#N/A</c:v>
                </c:pt>
                <c:pt idx="11097">
                  <c:v>#N/A</c:v>
                </c:pt>
                <c:pt idx="11098">
                  <c:v>#N/A</c:v>
                </c:pt>
                <c:pt idx="11099">
                  <c:v>#N/A</c:v>
                </c:pt>
                <c:pt idx="11100">
                  <c:v>#N/A</c:v>
                </c:pt>
                <c:pt idx="11101">
                  <c:v>#N/A</c:v>
                </c:pt>
                <c:pt idx="11102">
                  <c:v>#N/A</c:v>
                </c:pt>
                <c:pt idx="11103">
                  <c:v>#N/A</c:v>
                </c:pt>
                <c:pt idx="11104">
                  <c:v>#N/A</c:v>
                </c:pt>
                <c:pt idx="11105">
                  <c:v>#N/A</c:v>
                </c:pt>
                <c:pt idx="11106">
                  <c:v>#N/A</c:v>
                </c:pt>
                <c:pt idx="11107">
                  <c:v>#N/A</c:v>
                </c:pt>
                <c:pt idx="11108">
                  <c:v>#N/A</c:v>
                </c:pt>
                <c:pt idx="11109">
                  <c:v>#N/A</c:v>
                </c:pt>
                <c:pt idx="11110">
                  <c:v>#N/A</c:v>
                </c:pt>
                <c:pt idx="11111">
                  <c:v>#N/A</c:v>
                </c:pt>
                <c:pt idx="11112">
                  <c:v>#N/A</c:v>
                </c:pt>
                <c:pt idx="11113">
                  <c:v>#N/A</c:v>
                </c:pt>
                <c:pt idx="11114">
                  <c:v>#N/A</c:v>
                </c:pt>
                <c:pt idx="11115">
                  <c:v>#N/A</c:v>
                </c:pt>
                <c:pt idx="11116">
                  <c:v>#N/A</c:v>
                </c:pt>
                <c:pt idx="11117">
                  <c:v>#N/A</c:v>
                </c:pt>
                <c:pt idx="11118">
                  <c:v>#N/A</c:v>
                </c:pt>
                <c:pt idx="11119">
                  <c:v>#N/A</c:v>
                </c:pt>
                <c:pt idx="11120">
                  <c:v>#N/A</c:v>
                </c:pt>
                <c:pt idx="11121">
                  <c:v>#N/A</c:v>
                </c:pt>
                <c:pt idx="11122">
                  <c:v>#N/A</c:v>
                </c:pt>
                <c:pt idx="11123">
                  <c:v>#N/A</c:v>
                </c:pt>
                <c:pt idx="11124">
                  <c:v>#N/A</c:v>
                </c:pt>
                <c:pt idx="11125">
                  <c:v>#N/A</c:v>
                </c:pt>
                <c:pt idx="11126">
                  <c:v>#N/A</c:v>
                </c:pt>
                <c:pt idx="11127">
                  <c:v>#N/A</c:v>
                </c:pt>
                <c:pt idx="11128">
                  <c:v>#N/A</c:v>
                </c:pt>
                <c:pt idx="11129">
                  <c:v>#N/A</c:v>
                </c:pt>
                <c:pt idx="11130">
                  <c:v>#N/A</c:v>
                </c:pt>
                <c:pt idx="11131">
                  <c:v>#N/A</c:v>
                </c:pt>
                <c:pt idx="11132">
                  <c:v>#N/A</c:v>
                </c:pt>
                <c:pt idx="11133">
                  <c:v>#N/A</c:v>
                </c:pt>
                <c:pt idx="11134">
                  <c:v>#N/A</c:v>
                </c:pt>
                <c:pt idx="11135">
                  <c:v>#N/A</c:v>
                </c:pt>
                <c:pt idx="11136">
                  <c:v>#N/A</c:v>
                </c:pt>
                <c:pt idx="11137">
                  <c:v>#N/A</c:v>
                </c:pt>
                <c:pt idx="11138">
                  <c:v>#N/A</c:v>
                </c:pt>
                <c:pt idx="11139">
                  <c:v>#N/A</c:v>
                </c:pt>
                <c:pt idx="11140">
                  <c:v>#N/A</c:v>
                </c:pt>
                <c:pt idx="11141">
                  <c:v>#N/A</c:v>
                </c:pt>
                <c:pt idx="11142">
                  <c:v>#N/A</c:v>
                </c:pt>
                <c:pt idx="11143">
                  <c:v>#N/A</c:v>
                </c:pt>
                <c:pt idx="11144">
                  <c:v>#N/A</c:v>
                </c:pt>
                <c:pt idx="11145">
                  <c:v>#N/A</c:v>
                </c:pt>
                <c:pt idx="11146">
                  <c:v>#N/A</c:v>
                </c:pt>
                <c:pt idx="11147">
                  <c:v>#N/A</c:v>
                </c:pt>
                <c:pt idx="11148">
                  <c:v>#N/A</c:v>
                </c:pt>
                <c:pt idx="11149">
                  <c:v>#N/A</c:v>
                </c:pt>
                <c:pt idx="11150">
                  <c:v>#N/A</c:v>
                </c:pt>
                <c:pt idx="11151">
                  <c:v>#N/A</c:v>
                </c:pt>
                <c:pt idx="11152">
                  <c:v>#N/A</c:v>
                </c:pt>
                <c:pt idx="11153">
                  <c:v>#N/A</c:v>
                </c:pt>
                <c:pt idx="11154">
                  <c:v>#N/A</c:v>
                </c:pt>
                <c:pt idx="11155">
                  <c:v>#N/A</c:v>
                </c:pt>
                <c:pt idx="11156">
                  <c:v>#N/A</c:v>
                </c:pt>
                <c:pt idx="11157">
                  <c:v>#N/A</c:v>
                </c:pt>
                <c:pt idx="11158">
                  <c:v>#N/A</c:v>
                </c:pt>
                <c:pt idx="11159">
                  <c:v>#N/A</c:v>
                </c:pt>
                <c:pt idx="11160">
                  <c:v>#N/A</c:v>
                </c:pt>
                <c:pt idx="11161">
                  <c:v>#N/A</c:v>
                </c:pt>
                <c:pt idx="11162">
                  <c:v>#N/A</c:v>
                </c:pt>
                <c:pt idx="11163">
                  <c:v>#N/A</c:v>
                </c:pt>
                <c:pt idx="11164">
                  <c:v>#N/A</c:v>
                </c:pt>
                <c:pt idx="11165">
                  <c:v>#N/A</c:v>
                </c:pt>
                <c:pt idx="11166">
                  <c:v>#N/A</c:v>
                </c:pt>
                <c:pt idx="11167">
                  <c:v>#N/A</c:v>
                </c:pt>
                <c:pt idx="11168">
                  <c:v>#N/A</c:v>
                </c:pt>
                <c:pt idx="11169">
                  <c:v>#N/A</c:v>
                </c:pt>
                <c:pt idx="11170">
                  <c:v>#N/A</c:v>
                </c:pt>
                <c:pt idx="11171">
                  <c:v>#N/A</c:v>
                </c:pt>
                <c:pt idx="11172">
                  <c:v>#N/A</c:v>
                </c:pt>
                <c:pt idx="11173">
                  <c:v>#N/A</c:v>
                </c:pt>
                <c:pt idx="11174">
                  <c:v>#N/A</c:v>
                </c:pt>
                <c:pt idx="11175">
                  <c:v>#N/A</c:v>
                </c:pt>
                <c:pt idx="11176">
                  <c:v>#N/A</c:v>
                </c:pt>
                <c:pt idx="11177">
                  <c:v>#N/A</c:v>
                </c:pt>
                <c:pt idx="11178">
                  <c:v>#N/A</c:v>
                </c:pt>
                <c:pt idx="11179">
                  <c:v>#N/A</c:v>
                </c:pt>
                <c:pt idx="11180">
                  <c:v>#N/A</c:v>
                </c:pt>
                <c:pt idx="11181">
                  <c:v>#N/A</c:v>
                </c:pt>
                <c:pt idx="11182">
                  <c:v>#N/A</c:v>
                </c:pt>
                <c:pt idx="11183">
                  <c:v>#N/A</c:v>
                </c:pt>
                <c:pt idx="11184">
                  <c:v>#N/A</c:v>
                </c:pt>
                <c:pt idx="11185">
                  <c:v>#N/A</c:v>
                </c:pt>
                <c:pt idx="11186">
                  <c:v>#N/A</c:v>
                </c:pt>
                <c:pt idx="11187">
                  <c:v>#N/A</c:v>
                </c:pt>
                <c:pt idx="11188">
                  <c:v>#N/A</c:v>
                </c:pt>
                <c:pt idx="11189">
                  <c:v>#N/A</c:v>
                </c:pt>
                <c:pt idx="11190">
                  <c:v>#N/A</c:v>
                </c:pt>
                <c:pt idx="11191">
                  <c:v>#N/A</c:v>
                </c:pt>
                <c:pt idx="11192">
                  <c:v>#N/A</c:v>
                </c:pt>
                <c:pt idx="11193">
                  <c:v>#N/A</c:v>
                </c:pt>
                <c:pt idx="11194">
                  <c:v>#N/A</c:v>
                </c:pt>
                <c:pt idx="11195">
                  <c:v>#N/A</c:v>
                </c:pt>
                <c:pt idx="11196">
                  <c:v>#N/A</c:v>
                </c:pt>
                <c:pt idx="11197">
                  <c:v>#N/A</c:v>
                </c:pt>
                <c:pt idx="11198">
                  <c:v>#N/A</c:v>
                </c:pt>
                <c:pt idx="11199">
                  <c:v>#N/A</c:v>
                </c:pt>
                <c:pt idx="11200">
                  <c:v>#N/A</c:v>
                </c:pt>
                <c:pt idx="11201">
                  <c:v>#N/A</c:v>
                </c:pt>
                <c:pt idx="11202">
                  <c:v>#N/A</c:v>
                </c:pt>
                <c:pt idx="11203">
                  <c:v>#N/A</c:v>
                </c:pt>
                <c:pt idx="11204">
                  <c:v>#N/A</c:v>
                </c:pt>
                <c:pt idx="11205">
                  <c:v>#N/A</c:v>
                </c:pt>
                <c:pt idx="11206">
                  <c:v>#N/A</c:v>
                </c:pt>
                <c:pt idx="11207">
                  <c:v>#N/A</c:v>
                </c:pt>
                <c:pt idx="11208">
                  <c:v>#N/A</c:v>
                </c:pt>
                <c:pt idx="11209">
                  <c:v>#N/A</c:v>
                </c:pt>
                <c:pt idx="11210">
                  <c:v>#N/A</c:v>
                </c:pt>
                <c:pt idx="11211">
                  <c:v>#N/A</c:v>
                </c:pt>
                <c:pt idx="11212">
                  <c:v>#N/A</c:v>
                </c:pt>
                <c:pt idx="11213">
                  <c:v>#N/A</c:v>
                </c:pt>
                <c:pt idx="11214">
                  <c:v>#N/A</c:v>
                </c:pt>
                <c:pt idx="11215">
                  <c:v>#N/A</c:v>
                </c:pt>
                <c:pt idx="11216">
                  <c:v>#N/A</c:v>
                </c:pt>
                <c:pt idx="11217">
                  <c:v>#N/A</c:v>
                </c:pt>
                <c:pt idx="11218">
                  <c:v>#N/A</c:v>
                </c:pt>
                <c:pt idx="11219">
                  <c:v>#N/A</c:v>
                </c:pt>
                <c:pt idx="11220">
                  <c:v>#N/A</c:v>
                </c:pt>
                <c:pt idx="11221">
                  <c:v>#N/A</c:v>
                </c:pt>
                <c:pt idx="11222">
                  <c:v>#N/A</c:v>
                </c:pt>
                <c:pt idx="11223">
                  <c:v>#N/A</c:v>
                </c:pt>
                <c:pt idx="11224">
                  <c:v>#N/A</c:v>
                </c:pt>
                <c:pt idx="11225">
                  <c:v>#N/A</c:v>
                </c:pt>
                <c:pt idx="11226">
                  <c:v>#N/A</c:v>
                </c:pt>
                <c:pt idx="11227">
                  <c:v>#N/A</c:v>
                </c:pt>
                <c:pt idx="11228">
                  <c:v>#N/A</c:v>
                </c:pt>
                <c:pt idx="11229">
                  <c:v>#N/A</c:v>
                </c:pt>
                <c:pt idx="11230">
                  <c:v>#N/A</c:v>
                </c:pt>
                <c:pt idx="11231">
                  <c:v>#N/A</c:v>
                </c:pt>
                <c:pt idx="11232">
                  <c:v>#N/A</c:v>
                </c:pt>
                <c:pt idx="11233">
                  <c:v>#N/A</c:v>
                </c:pt>
                <c:pt idx="11234">
                  <c:v>#N/A</c:v>
                </c:pt>
                <c:pt idx="11235">
                  <c:v>#N/A</c:v>
                </c:pt>
                <c:pt idx="11236">
                  <c:v>#N/A</c:v>
                </c:pt>
                <c:pt idx="11237">
                  <c:v>#N/A</c:v>
                </c:pt>
                <c:pt idx="11238">
                  <c:v>#N/A</c:v>
                </c:pt>
                <c:pt idx="11239">
                  <c:v>#N/A</c:v>
                </c:pt>
                <c:pt idx="11240">
                  <c:v>#N/A</c:v>
                </c:pt>
                <c:pt idx="11241">
                  <c:v>#N/A</c:v>
                </c:pt>
                <c:pt idx="11242">
                  <c:v>#N/A</c:v>
                </c:pt>
                <c:pt idx="11243">
                  <c:v>#N/A</c:v>
                </c:pt>
                <c:pt idx="11244">
                  <c:v>#N/A</c:v>
                </c:pt>
                <c:pt idx="11245">
                  <c:v>#N/A</c:v>
                </c:pt>
                <c:pt idx="11246">
                  <c:v>#N/A</c:v>
                </c:pt>
                <c:pt idx="11247">
                  <c:v>#N/A</c:v>
                </c:pt>
                <c:pt idx="11248">
                  <c:v>#N/A</c:v>
                </c:pt>
                <c:pt idx="11249">
                  <c:v>#N/A</c:v>
                </c:pt>
                <c:pt idx="11250">
                  <c:v>#N/A</c:v>
                </c:pt>
                <c:pt idx="11251">
                  <c:v>#N/A</c:v>
                </c:pt>
                <c:pt idx="11252">
                  <c:v>#N/A</c:v>
                </c:pt>
                <c:pt idx="11253">
                  <c:v>#N/A</c:v>
                </c:pt>
                <c:pt idx="11254">
                  <c:v>#N/A</c:v>
                </c:pt>
                <c:pt idx="11255">
                  <c:v>#N/A</c:v>
                </c:pt>
                <c:pt idx="11256">
                  <c:v>#N/A</c:v>
                </c:pt>
                <c:pt idx="11257">
                  <c:v>#N/A</c:v>
                </c:pt>
                <c:pt idx="11258">
                  <c:v>#N/A</c:v>
                </c:pt>
                <c:pt idx="11259">
                  <c:v>#N/A</c:v>
                </c:pt>
                <c:pt idx="11260">
                  <c:v>#N/A</c:v>
                </c:pt>
                <c:pt idx="11261">
                  <c:v>#N/A</c:v>
                </c:pt>
                <c:pt idx="11262">
                  <c:v>#N/A</c:v>
                </c:pt>
                <c:pt idx="11263">
                  <c:v>#N/A</c:v>
                </c:pt>
                <c:pt idx="11264">
                  <c:v>#N/A</c:v>
                </c:pt>
                <c:pt idx="11265">
                  <c:v>#N/A</c:v>
                </c:pt>
                <c:pt idx="11266">
                  <c:v>#N/A</c:v>
                </c:pt>
                <c:pt idx="11267">
                  <c:v>#N/A</c:v>
                </c:pt>
                <c:pt idx="11268">
                  <c:v>#N/A</c:v>
                </c:pt>
                <c:pt idx="11269">
                  <c:v>#N/A</c:v>
                </c:pt>
                <c:pt idx="11270">
                  <c:v>#N/A</c:v>
                </c:pt>
                <c:pt idx="11271">
                  <c:v>#N/A</c:v>
                </c:pt>
                <c:pt idx="11272">
                  <c:v>#N/A</c:v>
                </c:pt>
                <c:pt idx="11273">
                  <c:v>#N/A</c:v>
                </c:pt>
                <c:pt idx="11274">
                  <c:v>#N/A</c:v>
                </c:pt>
                <c:pt idx="11275">
                  <c:v>#N/A</c:v>
                </c:pt>
                <c:pt idx="11276">
                  <c:v>#N/A</c:v>
                </c:pt>
                <c:pt idx="11277">
                  <c:v>#N/A</c:v>
                </c:pt>
                <c:pt idx="11278">
                  <c:v>#N/A</c:v>
                </c:pt>
                <c:pt idx="11279">
                  <c:v>#N/A</c:v>
                </c:pt>
                <c:pt idx="11280">
                  <c:v>#N/A</c:v>
                </c:pt>
                <c:pt idx="11281">
                  <c:v>#N/A</c:v>
                </c:pt>
                <c:pt idx="11282">
                  <c:v>#N/A</c:v>
                </c:pt>
                <c:pt idx="11283">
                  <c:v>#N/A</c:v>
                </c:pt>
                <c:pt idx="11284">
                  <c:v>#N/A</c:v>
                </c:pt>
                <c:pt idx="11285">
                  <c:v>#N/A</c:v>
                </c:pt>
                <c:pt idx="11286">
                  <c:v>#N/A</c:v>
                </c:pt>
                <c:pt idx="11287">
                  <c:v>#N/A</c:v>
                </c:pt>
                <c:pt idx="11288">
                  <c:v>#N/A</c:v>
                </c:pt>
                <c:pt idx="11289">
                  <c:v>#N/A</c:v>
                </c:pt>
                <c:pt idx="11290">
                  <c:v>#N/A</c:v>
                </c:pt>
                <c:pt idx="11291">
                  <c:v>#N/A</c:v>
                </c:pt>
                <c:pt idx="11292">
                  <c:v>#N/A</c:v>
                </c:pt>
                <c:pt idx="11293">
                  <c:v>#N/A</c:v>
                </c:pt>
                <c:pt idx="11294">
                  <c:v>#N/A</c:v>
                </c:pt>
                <c:pt idx="11295">
                  <c:v>#N/A</c:v>
                </c:pt>
                <c:pt idx="11296">
                  <c:v>#N/A</c:v>
                </c:pt>
                <c:pt idx="11297">
                  <c:v>#N/A</c:v>
                </c:pt>
                <c:pt idx="11298">
                  <c:v>#N/A</c:v>
                </c:pt>
                <c:pt idx="11299">
                  <c:v>#N/A</c:v>
                </c:pt>
                <c:pt idx="11300">
                  <c:v>#N/A</c:v>
                </c:pt>
                <c:pt idx="11301">
                  <c:v>#N/A</c:v>
                </c:pt>
                <c:pt idx="11302">
                  <c:v>#N/A</c:v>
                </c:pt>
                <c:pt idx="11303">
                  <c:v>#N/A</c:v>
                </c:pt>
                <c:pt idx="11304">
                  <c:v>#N/A</c:v>
                </c:pt>
                <c:pt idx="11305">
                  <c:v>#N/A</c:v>
                </c:pt>
                <c:pt idx="11306">
                  <c:v>#N/A</c:v>
                </c:pt>
                <c:pt idx="11307">
                  <c:v>#N/A</c:v>
                </c:pt>
                <c:pt idx="11308">
                  <c:v>#N/A</c:v>
                </c:pt>
                <c:pt idx="11309">
                  <c:v>#N/A</c:v>
                </c:pt>
                <c:pt idx="11310">
                  <c:v>#N/A</c:v>
                </c:pt>
                <c:pt idx="11311">
                  <c:v>#N/A</c:v>
                </c:pt>
                <c:pt idx="11312">
                  <c:v>#N/A</c:v>
                </c:pt>
                <c:pt idx="11313">
                  <c:v>#N/A</c:v>
                </c:pt>
                <c:pt idx="11314">
                  <c:v>#N/A</c:v>
                </c:pt>
                <c:pt idx="11315">
                  <c:v>#N/A</c:v>
                </c:pt>
                <c:pt idx="11316">
                  <c:v>#N/A</c:v>
                </c:pt>
                <c:pt idx="11317">
                  <c:v>#N/A</c:v>
                </c:pt>
                <c:pt idx="11318">
                  <c:v>#N/A</c:v>
                </c:pt>
                <c:pt idx="11319">
                  <c:v>#N/A</c:v>
                </c:pt>
                <c:pt idx="11320">
                  <c:v>#N/A</c:v>
                </c:pt>
                <c:pt idx="11321">
                  <c:v>#N/A</c:v>
                </c:pt>
                <c:pt idx="11322">
                  <c:v>#N/A</c:v>
                </c:pt>
                <c:pt idx="11323">
                  <c:v>#N/A</c:v>
                </c:pt>
                <c:pt idx="11324">
                  <c:v>#N/A</c:v>
                </c:pt>
                <c:pt idx="11325">
                  <c:v>#N/A</c:v>
                </c:pt>
                <c:pt idx="11326">
                  <c:v>#N/A</c:v>
                </c:pt>
                <c:pt idx="11327">
                  <c:v>#N/A</c:v>
                </c:pt>
                <c:pt idx="11328">
                  <c:v>#N/A</c:v>
                </c:pt>
                <c:pt idx="11329">
                  <c:v>#N/A</c:v>
                </c:pt>
                <c:pt idx="11330">
                  <c:v>#N/A</c:v>
                </c:pt>
                <c:pt idx="11331">
                  <c:v>#N/A</c:v>
                </c:pt>
                <c:pt idx="11332">
                  <c:v>#N/A</c:v>
                </c:pt>
                <c:pt idx="11333">
                  <c:v>#N/A</c:v>
                </c:pt>
                <c:pt idx="11334">
                  <c:v>#N/A</c:v>
                </c:pt>
                <c:pt idx="11335">
                  <c:v>#N/A</c:v>
                </c:pt>
                <c:pt idx="11336">
                  <c:v>#N/A</c:v>
                </c:pt>
                <c:pt idx="11337">
                  <c:v>#N/A</c:v>
                </c:pt>
                <c:pt idx="11338">
                  <c:v>#N/A</c:v>
                </c:pt>
                <c:pt idx="11339">
                  <c:v>#N/A</c:v>
                </c:pt>
                <c:pt idx="11340">
                  <c:v>#N/A</c:v>
                </c:pt>
                <c:pt idx="11341">
                  <c:v>#N/A</c:v>
                </c:pt>
                <c:pt idx="11342">
                  <c:v>#N/A</c:v>
                </c:pt>
                <c:pt idx="11343">
                  <c:v>#N/A</c:v>
                </c:pt>
                <c:pt idx="11344">
                  <c:v>#N/A</c:v>
                </c:pt>
                <c:pt idx="11345">
                  <c:v>#N/A</c:v>
                </c:pt>
                <c:pt idx="11346">
                  <c:v>#N/A</c:v>
                </c:pt>
                <c:pt idx="11347">
                  <c:v>#N/A</c:v>
                </c:pt>
                <c:pt idx="11348">
                  <c:v>#N/A</c:v>
                </c:pt>
                <c:pt idx="11349">
                  <c:v>#N/A</c:v>
                </c:pt>
                <c:pt idx="11350">
                  <c:v>#N/A</c:v>
                </c:pt>
                <c:pt idx="11351">
                  <c:v>#N/A</c:v>
                </c:pt>
                <c:pt idx="11352">
                  <c:v>#N/A</c:v>
                </c:pt>
                <c:pt idx="11353">
                  <c:v>#N/A</c:v>
                </c:pt>
                <c:pt idx="11354">
                  <c:v>#N/A</c:v>
                </c:pt>
                <c:pt idx="11355">
                  <c:v>#N/A</c:v>
                </c:pt>
                <c:pt idx="11356">
                  <c:v>#N/A</c:v>
                </c:pt>
                <c:pt idx="11357">
                  <c:v>#N/A</c:v>
                </c:pt>
                <c:pt idx="11358">
                  <c:v>#N/A</c:v>
                </c:pt>
                <c:pt idx="11359">
                  <c:v>#N/A</c:v>
                </c:pt>
                <c:pt idx="11360">
                  <c:v>#N/A</c:v>
                </c:pt>
                <c:pt idx="11361">
                  <c:v>#N/A</c:v>
                </c:pt>
                <c:pt idx="11362">
                  <c:v>#N/A</c:v>
                </c:pt>
                <c:pt idx="11363">
                  <c:v>#N/A</c:v>
                </c:pt>
                <c:pt idx="11364">
                  <c:v>#N/A</c:v>
                </c:pt>
                <c:pt idx="11365">
                  <c:v>#N/A</c:v>
                </c:pt>
                <c:pt idx="11366">
                  <c:v>#N/A</c:v>
                </c:pt>
                <c:pt idx="11367">
                  <c:v>#N/A</c:v>
                </c:pt>
                <c:pt idx="11368">
                  <c:v>#N/A</c:v>
                </c:pt>
                <c:pt idx="11369">
                  <c:v>#N/A</c:v>
                </c:pt>
                <c:pt idx="11370">
                  <c:v>#N/A</c:v>
                </c:pt>
                <c:pt idx="11371">
                  <c:v>#N/A</c:v>
                </c:pt>
                <c:pt idx="11372">
                  <c:v>#N/A</c:v>
                </c:pt>
                <c:pt idx="11373">
                  <c:v>#N/A</c:v>
                </c:pt>
                <c:pt idx="11374">
                  <c:v>#N/A</c:v>
                </c:pt>
                <c:pt idx="11375">
                  <c:v>#N/A</c:v>
                </c:pt>
                <c:pt idx="11376">
                  <c:v>#N/A</c:v>
                </c:pt>
                <c:pt idx="11377">
                  <c:v>#N/A</c:v>
                </c:pt>
                <c:pt idx="11378">
                  <c:v>#N/A</c:v>
                </c:pt>
                <c:pt idx="11379">
                  <c:v>#N/A</c:v>
                </c:pt>
                <c:pt idx="11380">
                  <c:v>#N/A</c:v>
                </c:pt>
                <c:pt idx="11381">
                  <c:v>#N/A</c:v>
                </c:pt>
                <c:pt idx="11382">
                  <c:v>#N/A</c:v>
                </c:pt>
                <c:pt idx="11383">
                  <c:v>#N/A</c:v>
                </c:pt>
                <c:pt idx="11384">
                  <c:v>#N/A</c:v>
                </c:pt>
                <c:pt idx="11385">
                  <c:v>#N/A</c:v>
                </c:pt>
                <c:pt idx="11386">
                  <c:v>#N/A</c:v>
                </c:pt>
                <c:pt idx="11387">
                  <c:v>#N/A</c:v>
                </c:pt>
                <c:pt idx="11388">
                  <c:v>#N/A</c:v>
                </c:pt>
                <c:pt idx="11389">
                  <c:v>#N/A</c:v>
                </c:pt>
                <c:pt idx="11390">
                  <c:v>#N/A</c:v>
                </c:pt>
                <c:pt idx="11391">
                  <c:v>#N/A</c:v>
                </c:pt>
                <c:pt idx="11392">
                  <c:v>#N/A</c:v>
                </c:pt>
                <c:pt idx="11393">
                  <c:v>#N/A</c:v>
                </c:pt>
                <c:pt idx="11394">
                  <c:v>#N/A</c:v>
                </c:pt>
                <c:pt idx="11395">
                  <c:v>#N/A</c:v>
                </c:pt>
                <c:pt idx="11396">
                  <c:v>#N/A</c:v>
                </c:pt>
                <c:pt idx="11397">
                  <c:v>#N/A</c:v>
                </c:pt>
                <c:pt idx="11398">
                  <c:v>#N/A</c:v>
                </c:pt>
                <c:pt idx="11399">
                  <c:v>#N/A</c:v>
                </c:pt>
                <c:pt idx="11400">
                  <c:v>#N/A</c:v>
                </c:pt>
                <c:pt idx="11401">
                  <c:v>#N/A</c:v>
                </c:pt>
                <c:pt idx="11402">
                  <c:v>#N/A</c:v>
                </c:pt>
                <c:pt idx="11403">
                  <c:v>#N/A</c:v>
                </c:pt>
                <c:pt idx="11404">
                  <c:v>#N/A</c:v>
                </c:pt>
                <c:pt idx="11405">
                  <c:v>#N/A</c:v>
                </c:pt>
                <c:pt idx="11406">
                  <c:v>#N/A</c:v>
                </c:pt>
                <c:pt idx="11407">
                  <c:v>#N/A</c:v>
                </c:pt>
                <c:pt idx="11408">
                  <c:v>#N/A</c:v>
                </c:pt>
                <c:pt idx="11409">
                  <c:v>#N/A</c:v>
                </c:pt>
                <c:pt idx="11410">
                  <c:v>#N/A</c:v>
                </c:pt>
                <c:pt idx="11411">
                  <c:v>#N/A</c:v>
                </c:pt>
                <c:pt idx="11412">
                  <c:v>#N/A</c:v>
                </c:pt>
                <c:pt idx="11413">
                  <c:v>#N/A</c:v>
                </c:pt>
                <c:pt idx="11414">
                  <c:v>#N/A</c:v>
                </c:pt>
                <c:pt idx="11415">
                  <c:v>#N/A</c:v>
                </c:pt>
                <c:pt idx="11416">
                  <c:v>#N/A</c:v>
                </c:pt>
                <c:pt idx="11417">
                  <c:v>#N/A</c:v>
                </c:pt>
                <c:pt idx="11418">
                  <c:v>#N/A</c:v>
                </c:pt>
                <c:pt idx="11419">
                  <c:v>#N/A</c:v>
                </c:pt>
                <c:pt idx="11420">
                  <c:v>#N/A</c:v>
                </c:pt>
                <c:pt idx="11421">
                  <c:v>#N/A</c:v>
                </c:pt>
                <c:pt idx="11422">
                  <c:v>#N/A</c:v>
                </c:pt>
                <c:pt idx="11423">
                  <c:v>#N/A</c:v>
                </c:pt>
                <c:pt idx="11424">
                  <c:v>#N/A</c:v>
                </c:pt>
                <c:pt idx="11425">
                  <c:v>#N/A</c:v>
                </c:pt>
                <c:pt idx="11426">
                  <c:v>#N/A</c:v>
                </c:pt>
                <c:pt idx="11427">
                  <c:v>#N/A</c:v>
                </c:pt>
                <c:pt idx="11428">
                  <c:v>#N/A</c:v>
                </c:pt>
                <c:pt idx="11429">
                  <c:v>#N/A</c:v>
                </c:pt>
                <c:pt idx="11430">
                  <c:v>#N/A</c:v>
                </c:pt>
                <c:pt idx="11431">
                  <c:v>#N/A</c:v>
                </c:pt>
                <c:pt idx="11432">
                  <c:v>#N/A</c:v>
                </c:pt>
                <c:pt idx="11433">
                  <c:v>#N/A</c:v>
                </c:pt>
                <c:pt idx="11434">
                  <c:v>#N/A</c:v>
                </c:pt>
                <c:pt idx="11435">
                  <c:v>#N/A</c:v>
                </c:pt>
                <c:pt idx="11436">
                  <c:v>#N/A</c:v>
                </c:pt>
                <c:pt idx="11437">
                  <c:v>#N/A</c:v>
                </c:pt>
                <c:pt idx="11438">
                  <c:v>#N/A</c:v>
                </c:pt>
                <c:pt idx="11439">
                  <c:v>#N/A</c:v>
                </c:pt>
                <c:pt idx="11440">
                  <c:v>#N/A</c:v>
                </c:pt>
                <c:pt idx="11441">
                  <c:v>#N/A</c:v>
                </c:pt>
                <c:pt idx="11442">
                  <c:v>#N/A</c:v>
                </c:pt>
                <c:pt idx="11443">
                  <c:v>#N/A</c:v>
                </c:pt>
                <c:pt idx="11444">
                  <c:v>#N/A</c:v>
                </c:pt>
                <c:pt idx="11445">
                  <c:v>#N/A</c:v>
                </c:pt>
                <c:pt idx="11446">
                  <c:v>#N/A</c:v>
                </c:pt>
                <c:pt idx="11447">
                  <c:v>#N/A</c:v>
                </c:pt>
                <c:pt idx="11448">
                  <c:v>#N/A</c:v>
                </c:pt>
                <c:pt idx="11449">
                  <c:v>#N/A</c:v>
                </c:pt>
                <c:pt idx="11450">
                  <c:v>#N/A</c:v>
                </c:pt>
                <c:pt idx="11451">
                  <c:v>#N/A</c:v>
                </c:pt>
                <c:pt idx="11452">
                  <c:v>#N/A</c:v>
                </c:pt>
                <c:pt idx="11453">
                  <c:v>#N/A</c:v>
                </c:pt>
                <c:pt idx="11454">
                  <c:v>#N/A</c:v>
                </c:pt>
                <c:pt idx="11455">
                  <c:v>#N/A</c:v>
                </c:pt>
                <c:pt idx="11456">
                  <c:v>#N/A</c:v>
                </c:pt>
                <c:pt idx="11457">
                  <c:v>#N/A</c:v>
                </c:pt>
                <c:pt idx="11458">
                  <c:v>#N/A</c:v>
                </c:pt>
                <c:pt idx="11459">
                  <c:v>#N/A</c:v>
                </c:pt>
                <c:pt idx="11460">
                  <c:v>#N/A</c:v>
                </c:pt>
                <c:pt idx="11461">
                  <c:v>#N/A</c:v>
                </c:pt>
                <c:pt idx="11462">
                  <c:v>#N/A</c:v>
                </c:pt>
                <c:pt idx="11463">
                  <c:v>#N/A</c:v>
                </c:pt>
                <c:pt idx="11464">
                  <c:v>#N/A</c:v>
                </c:pt>
                <c:pt idx="11465">
                  <c:v>#N/A</c:v>
                </c:pt>
                <c:pt idx="11466">
                  <c:v>#N/A</c:v>
                </c:pt>
                <c:pt idx="11467">
                  <c:v>#N/A</c:v>
                </c:pt>
                <c:pt idx="11468">
                  <c:v>#N/A</c:v>
                </c:pt>
                <c:pt idx="11469">
                  <c:v>#N/A</c:v>
                </c:pt>
                <c:pt idx="11470">
                  <c:v>#N/A</c:v>
                </c:pt>
                <c:pt idx="11471">
                  <c:v>#N/A</c:v>
                </c:pt>
                <c:pt idx="11472">
                  <c:v>#N/A</c:v>
                </c:pt>
                <c:pt idx="11473">
                  <c:v>#N/A</c:v>
                </c:pt>
                <c:pt idx="11474">
                  <c:v>#N/A</c:v>
                </c:pt>
                <c:pt idx="11475">
                  <c:v>#N/A</c:v>
                </c:pt>
                <c:pt idx="11476">
                  <c:v>#N/A</c:v>
                </c:pt>
                <c:pt idx="11477">
                  <c:v>#N/A</c:v>
                </c:pt>
                <c:pt idx="11478">
                  <c:v>#N/A</c:v>
                </c:pt>
                <c:pt idx="11479">
                  <c:v>#N/A</c:v>
                </c:pt>
                <c:pt idx="11480">
                  <c:v>#N/A</c:v>
                </c:pt>
                <c:pt idx="11481">
                  <c:v>#N/A</c:v>
                </c:pt>
                <c:pt idx="11482">
                  <c:v>#N/A</c:v>
                </c:pt>
                <c:pt idx="11483">
                  <c:v>#N/A</c:v>
                </c:pt>
                <c:pt idx="11484">
                  <c:v>#N/A</c:v>
                </c:pt>
                <c:pt idx="11485">
                  <c:v>#N/A</c:v>
                </c:pt>
                <c:pt idx="11486">
                  <c:v>#N/A</c:v>
                </c:pt>
                <c:pt idx="11487">
                  <c:v>#N/A</c:v>
                </c:pt>
                <c:pt idx="11488">
                  <c:v>#N/A</c:v>
                </c:pt>
                <c:pt idx="11489">
                  <c:v>#N/A</c:v>
                </c:pt>
                <c:pt idx="11490">
                  <c:v>#N/A</c:v>
                </c:pt>
                <c:pt idx="11491">
                  <c:v>#N/A</c:v>
                </c:pt>
                <c:pt idx="11492">
                  <c:v>#N/A</c:v>
                </c:pt>
                <c:pt idx="11493">
                  <c:v>#N/A</c:v>
                </c:pt>
                <c:pt idx="11494">
                  <c:v>#N/A</c:v>
                </c:pt>
                <c:pt idx="11495">
                  <c:v>#N/A</c:v>
                </c:pt>
                <c:pt idx="11496">
                  <c:v>#N/A</c:v>
                </c:pt>
                <c:pt idx="11497">
                  <c:v>#N/A</c:v>
                </c:pt>
                <c:pt idx="11498">
                  <c:v>#N/A</c:v>
                </c:pt>
                <c:pt idx="11499">
                  <c:v>#N/A</c:v>
                </c:pt>
                <c:pt idx="11500">
                  <c:v>#N/A</c:v>
                </c:pt>
                <c:pt idx="11501">
                  <c:v>#N/A</c:v>
                </c:pt>
                <c:pt idx="11502">
                  <c:v>#N/A</c:v>
                </c:pt>
                <c:pt idx="11503">
                  <c:v>#N/A</c:v>
                </c:pt>
                <c:pt idx="11504">
                  <c:v>#N/A</c:v>
                </c:pt>
                <c:pt idx="11505">
                  <c:v>#N/A</c:v>
                </c:pt>
                <c:pt idx="11506">
                  <c:v>#N/A</c:v>
                </c:pt>
                <c:pt idx="11507">
                  <c:v>#N/A</c:v>
                </c:pt>
                <c:pt idx="11508">
                  <c:v>#N/A</c:v>
                </c:pt>
                <c:pt idx="11509">
                  <c:v>#N/A</c:v>
                </c:pt>
                <c:pt idx="11510">
                  <c:v>#N/A</c:v>
                </c:pt>
                <c:pt idx="11511">
                  <c:v>#N/A</c:v>
                </c:pt>
                <c:pt idx="11512">
                  <c:v>#N/A</c:v>
                </c:pt>
                <c:pt idx="11513">
                  <c:v>#N/A</c:v>
                </c:pt>
                <c:pt idx="11514">
                  <c:v>#N/A</c:v>
                </c:pt>
                <c:pt idx="11515">
                  <c:v>#N/A</c:v>
                </c:pt>
                <c:pt idx="11516">
                  <c:v>#N/A</c:v>
                </c:pt>
                <c:pt idx="11517">
                  <c:v>#N/A</c:v>
                </c:pt>
                <c:pt idx="11518">
                  <c:v>#N/A</c:v>
                </c:pt>
                <c:pt idx="11519">
                  <c:v>#N/A</c:v>
                </c:pt>
                <c:pt idx="11520">
                  <c:v>#N/A</c:v>
                </c:pt>
                <c:pt idx="11521">
                  <c:v>#N/A</c:v>
                </c:pt>
                <c:pt idx="11522">
                  <c:v>#N/A</c:v>
                </c:pt>
                <c:pt idx="11523">
                  <c:v>#N/A</c:v>
                </c:pt>
                <c:pt idx="11524">
                  <c:v>#N/A</c:v>
                </c:pt>
                <c:pt idx="11525">
                  <c:v>#N/A</c:v>
                </c:pt>
                <c:pt idx="11526">
                  <c:v>#N/A</c:v>
                </c:pt>
                <c:pt idx="11527">
                  <c:v>#N/A</c:v>
                </c:pt>
                <c:pt idx="11528">
                  <c:v>#N/A</c:v>
                </c:pt>
                <c:pt idx="11529">
                  <c:v>#N/A</c:v>
                </c:pt>
                <c:pt idx="11530">
                  <c:v>#N/A</c:v>
                </c:pt>
                <c:pt idx="11531">
                  <c:v>#N/A</c:v>
                </c:pt>
                <c:pt idx="11532">
                  <c:v>#N/A</c:v>
                </c:pt>
                <c:pt idx="11533">
                  <c:v>#N/A</c:v>
                </c:pt>
                <c:pt idx="11534">
                  <c:v>#N/A</c:v>
                </c:pt>
                <c:pt idx="11535">
                  <c:v>#N/A</c:v>
                </c:pt>
                <c:pt idx="11536">
                  <c:v>#N/A</c:v>
                </c:pt>
                <c:pt idx="11537">
                  <c:v>#N/A</c:v>
                </c:pt>
                <c:pt idx="11538">
                  <c:v>#N/A</c:v>
                </c:pt>
                <c:pt idx="11539">
                  <c:v>#N/A</c:v>
                </c:pt>
                <c:pt idx="11540">
                  <c:v>#N/A</c:v>
                </c:pt>
                <c:pt idx="11541">
                  <c:v>#N/A</c:v>
                </c:pt>
                <c:pt idx="11542">
                  <c:v>#N/A</c:v>
                </c:pt>
                <c:pt idx="11543">
                  <c:v>#N/A</c:v>
                </c:pt>
                <c:pt idx="11544">
                  <c:v>#N/A</c:v>
                </c:pt>
                <c:pt idx="11545">
                  <c:v>#N/A</c:v>
                </c:pt>
                <c:pt idx="11546">
                  <c:v>#N/A</c:v>
                </c:pt>
                <c:pt idx="11547">
                  <c:v>#N/A</c:v>
                </c:pt>
                <c:pt idx="11548">
                  <c:v>#N/A</c:v>
                </c:pt>
                <c:pt idx="11549">
                  <c:v>#N/A</c:v>
                </c:pt>
                <c:pt idx="11550">
                  <c:v>#N/A</c:v>
                </c:pt>
                <c:pt idx="11551">
                  <c:v>#N/A</c:v>
                </c:pt>
                <c:pt idx="11552">
                  <c:v>#N/A</c:v>
                </c:pt>
                <c:pt idx="11553">
                  <c:v>#N/A</c:v>
                </c:pt>
                <c:pt idx="11554">
                  <c:v>#N/A</c:v>
                </c:pt>
                <c:pt idx="11555">
                  <c:v>#N/A</c:v>
                </c:pt>
                <c:pt idx="11556">
                  <c:v>#N/A</c:v>
                </c:pt>
                <c:pt idx="11557">
                  <c:v>#N/A</c:v>
                </c:pt>
                <c:pt idx="11558">
                  <c:v>#N/A</c:v>
                </c:pt>
                <c:pt idx="11559">
                  <c:v>#N/A</c:v>
                </c:pt>
                <c:pt idx="11560">
                  <c:v>#N/A</c:v>
                </c:pt>
                <c:pt idx="11561">
                  <c:v>#N/A</c:v>
                </c:pt>
                <c:pt idx="11562">
                  <c:v>#N/A</c:v>
                </c:pt>
                <c:pt idx="11563">
                  <c:v>#N/A</c:v>
                </c:pt>
                <c:pt idx="11564">
                  <c:v>#N/A</c:v>
                </c:pt>
                <c:pt idx="11565">
                  <c:v>#N/A</c:v>
                </c:pt>
                <c:pt idx="11566">
                  <c:v>#N/A</c:v>
                </c:pt>
                <c:pt idx="11567">
                  <c:v>#N/A</c:v>
                </c:pt>
                <c:pt idx="11568">
                  <c:v>#N/A</c:v>
                </c:pt>
                <c:pt idx="11569">
                  <c:v>#N/A</c:v>
                </c:pt>
                <c:pt idx="11570">
                  <c:v>#N/A</c:v>
                </c:pt>
                <c:pt idx="11571">
                  <c:v>#N/A</c:v>
                </c:pt>
                <c:pt idx="11572">
                  <c:v>#N/A</c:v>
                </c:pt>
                <c:pt idx="11573">
                  <c:v>#N/A</c:v>
                </c:pt>
                <c:pt idx="11574">
                  <c:v>#N/A</c:v>
                </c:pt>
                <c:pt idx="11575">
                  <c:v>#N/A</c:v>
                </c:pt>
                <c:pt idx="11576">
                  <c:v>#N/A</c:v>
                </c:pt>
                <c:pt idx="11577">
                  <c:v>#N/A</c:v>
                </c:pt>
                <c:pt idx="11578">
                  <c:v>#N/A</c:v>
                </c:pt>
                <c:pt idx="11579">
                  <c:v>#N/A</c:v>
                </c:pt>
                <c:pt idx="11580">
                  <c:v>#N/A</c:v>
                </c:pt>
                <c:pt idx="11581">
                  <c:v>#N/A</c:v>
                </c:pt>
                <c:pt idx="11582">
                  <c:v>#N/A</c:v>
                </c:pt>
                <c:pt idx="11583">
                  <c:v>#N/A</c:v>
                </c:pt>
                <c:pt idx="11584">
                  <c:v>#N/A</c:v>
                </c:pt>
                <c:pt idx="11585">
                  <c:v>#N/A</c:v>
                </c:pt>
                <c:pt idx="11586">
                  <c:v>#N/A</c:v>
                </c:pt>
                <c:pt idx="11587">
                  <c:v>#N/A</c:v>
                </c:pt>
                <c:pt idx="11588">
                  <c:v>#N/A</c:v>
                </c:pt>
                <c:pt idx="11589">
                  <c:v>#N/A</c:v>
                </c:pt>
                <c:pt idx="11590">
                  <c:v>#N/A</c:v>
                </c:pt>
                <c:pt idx="11591">
                  <c:v>#N/A</c:v>
                </c:pt>
                <c:pt idx="11592">
                  <c:v>#N/A</c:v>
                </c:pt>
                <c:pt idx="11593">
                  <c:v>#N/A</c:v>
                </c:pt>
                <c:pt idx="11594">
                  <c:v>#N/A</c:v>
                </c:pt>
                <c:pt idx="11595">
                  <c:v>#N/A</c:v>
                </c:pt>
                <c:pt idx="11596">
                  <c:v>#N/A</c:v>
                </c:pt>
                <c:pt idx="11597">
                  <c:v>#N/A</c:v>
                </c:pt>
                <c:pt idx="11598">
                  <c:v>#N/A</c:v>
                </c:pt>
                <c:pt idx="11599">
                  <c:v>#N/A</c:v>
                </c:pt>
                <c:pt idx="11600">
                  <c:v>#N/A</c:v>
                </c:pt>
                <c:pt idx="11601">
                  <c:v>#N/A</c:v>
                </c:pt>
                <c:pt idx="11602">
                  <c:v>#N/A</c:v>
                </c:pt>
                <c:pt idx="11603">
                  <c:v>#N/A</c:v>
                </c:pt>
                <c:pt idx="11604">
                  <c:v>#N/A</c:v>
                </c:pt>
                <c:pt idx="11605">
                  <c:v>#N/A</c:v>
                </c:pt>
                <c:pt idx="11606">
                  <c:v>#N/A</c:v>
                </c:pt>
                <c:pt idx="11607">
                  <c:v>#N/A</c:v>
                </c:pt>
                <c:pt idx="11608">
                  <c:v>#N/A</c:v>
                </c:pt>
                <c:pt idx="11609">
                  <c:v>#N/A</c:v>
                </c:pt>
                <c:pt idx="11610">
                  <c:v>#N/A</c:v>
                </c:pt>
                <c:pt idx="11611">
                  <c:v>#N/A</c:v>
                </c:pt>
                <c:pt idx="11612">
                  <c:v>#N/A</c:v>
                </c:pt>
                <c:pt idx="11613">
                  <c:v>#N/A</c:v>
                </c:pt>
                <c:pt idx="11614">
                  <c:v>#N/A</c:v>
                </c:pt>
                <c:pt idx="11615">
                  <c:v>#N/A</c:v>
                </c:pt>
                <c:pt idx="11616">
                  <c:v>#N/A</c:v>
                </c:pt>
                <c:pt idx="11617">
                  <c:v>#N/A</c:v>
                </c:pt>
                <c:pt idx="11618">
                  <c:v>#N/A</c:v>
                </c:pt>
                <c:pt idx="11619">
                  <c:v>#N/A</c:v>
                </c:pt>
                <c:pt idx="11620">
                  <c:v>#N/A</c:v>
                </c:pt>
                <c:pt idx="11621">
                  <c:v>#N/A</c:v>
                </c:pt>
                <c:pt idx="11622">
                  <c:v>#N/A</c:v>
                </c:pt>
                <c:pt idx="11623">
                  <c:v>#N/A</c:v>
                </c:pt>
                <c:pt idx="11624">
                  <c:v>#N/A</c:v>
                </c:pt>
                <c:pt idx="11625">
                  <c:v>#N/A</c:v>
                </c:pt>
                <c:pt idx="11626">
                  <c:v>#N/A</c:v>
                </c:pt>
                <c:pt idx="11627">
                  <c:v>#N/A</c:v>
                </c:pt>
                <c:pt idx="11628">
                  <c:v>#N/A</c:v>
                </c:pt>
                <c:pt idx="11629">
                  <c:v>#N/A</c:v>
                </c:pt>
                <c:pt idx="11630">
                  <c:v>#N/A</c:v>
                </c:pt>
                <c:pt idx="11631">
                  <c:v>#N/A</c:v>
                </c:pt>
                <c:pt idx="11632">
                  <c:v>#N/A</c:v>
                </c:pt>
                <c:pt idx="11633">
                  <c:v>#N/A</c:v>
                </c:pt>
                <c:pt idx="11634">
                  <c:v>#N/A</c:v>
                </c:pt>
                <c:pt idx="11635">
                  <c:v>#N/A</c:v>
                </c:pt>
                <c:pt idx="11636">
                  <c:v>#N/A</c:v>
                </c:pt>
                <c:pt idx="11637">
                  <c:v>#N/A</c:v>
                </c:pt>
                <c:pt idx="11638">
                  <c:v>#N/A</c:v>
                </c:pt>
                <c:pt idx="11639">
                  <c:v>#N/A</c:v>
                </c:pt>
                <c:pt idx="11640">
                  <c:v>#N/A</c:v>
                </c:pt>
                <c:pt idx="11641">
                  <c:v>#N/A</c:v>
                </c:pt>
                <c:pt idx="11642">
                  <c:v>#N/A</c:v>
                </c:pt>
                <c:pt idx="11643">
                  <c:v>#N/A</c:v>
                </c:pt>
                <c:pt idx="11644">
                  <c:v>#N/A</c:v>
                </c:pt>
                <c:pt idx="11645">
                  <c:v>#N/A</c:v>
                </c:pt>
                <c:pt idx="11646">
                  <c:v>#N/A</c:v>
                </c:pt>
                <c:pt idx="11647">
                  <c:v>#N/A</c:v>
                </c:pt>
                <c:pt idx="11648">
                  <c:v>#N/A</c:v>
                </c:pt>
                <c:pt idx="11649">
                  <c:v>#N/A</c:v>
                </c:pt>
                <c:pt idx="11650">
                  <c:v>#N/A</c:v>
                </c:pt>
                <c:pt idx="11651">
                  <c:v>#N/A</c:v>
                </c:pt>
                <c:pt idx="11652">
                  <c:v>#N/A</c:v>
                </c:pt>
                <c:pt idx="11653">
                  <c:v>#N/A</c:v>
                </c:pt>
                <c:pt idx="11654">
                  <c:v>#N/A</c:v>
                </c:pt>
                <c:pt idx="11655">
                  <c:v>#N/A</c:v>
                </c:pt>
                <c:pt idx="11656">
                  <c:v>#N/A</c:v>
                </c:pt>
                <c:pt idx="11657">
                  <c:v>#N/A</c:v>
                </c:pt>
                <c:pt idx="11658">
                  <c:v>#N/A</c:v>
                </c:pt>
                <c:pt idx="11659">
                  <c:v>#N/A</c:v>
                </c:pt>
                <c:pt idx="11660">
                  <c:v>#N/A</c:v>
                </c:pt>
                <c:pt idx="11661">
                  <c:v>#N/A</c:v>
                </c:pt>
                <c:pt idx="11662">
                  <c:v>#N/A</c:v>
                </c:pt>
                <c:pt idx="11663">
                  <c:v>#N/A</c:v>
                </c:pt>
                <c:pt idx="11664">
                  <c:v>#N/A</c:v>
                </c:pt>
                <c:pt idx="11665">
                  <c:v>#N/A</c:v>
                </c:pt>
                <c:pt idx="11666">
                  <c:v>#N/A</c:v>
                </c:pt>
                <c:pt idx="11667">
                  <c:v>#N/A</c:v>
                </c:pt>
                <c:pt idx="11668">
                  <c:v>#N/A</c:v>
                </c:pt>
                <c:pt idx="11669">
                  <c:v>#N/A</c:v>
                </c:pt>
                <c:pt idx="11670">
                  <c:v>#N/A</c:v>
                </c:pt>
                <c:pt idx="11671">
                  <c:v>#N/A</c:v>
                </c:pt>
                <c:pt idx="11672">
                  <c:v>#N/A</c:v>
                </c:pt>
                <c:pt idx="11673">
                  <c:v>#N/A</c:v>
                </c:pt>
                <c:pt idx="11674">
                  <c:v>#N/A</c:v>
                </c:pt>
                <c:pt idx="11675">
                  <c:v>#N/A</c:v>
                </c:pt>
                <c:pt idx="11676">
                  <c:v>#N/A</c:v>
                </c:pt>
                <c:pt idx="11677">
                  <c:v>#N/A</c:v>
                </c:pt>
                <c:pt idx="11678">
                  <c:v>#N/A</c:v>
                </c:pt>
                <c:pt idx="11679">
                  <c:v>#N/A</c:v>
                </c:pt>
                <c:pt idx="11680">
                  <c:v>#N/A</c:v>
                </c:pt>
                <c:pt idx="11681">
                  <c:v>#N/A</c:v>
                </c:pt>
                <c:pt idx="11682">
                  <c:v>#N/A</c:v>
                </c:pt>
                <c:pt idx="11683">
                  <c:v>#N/A</c:v>
                </c:pt>
                <c:pt idx="11684">
                  <c:v>#N/A</c:v>
                </c:pt>
                <c:pt idx="11685">
                  <c:v>#N/A</c:v>
                </c:pt>
                <c:pt idx="11686">
                  <c:v>#N/A</c:v>
                </c:pt>
                <c:pt idx="11687">
                  <c:v>#N/A</c:v>
                </c:pt>
                <c:pt idx="11688">
                  <c:v>#N/A</c:v>
                </c:pt>
                <c:pt idx="11689">
                  <c:v>#N/A</c:v>
                </c:pt>
                <c:pt idx="11690">
                  <c:v>#N/A</c:v>
                </c:pt>
                <c:pt idx="11691">
                  <c:v>#N/A</c:v>
                </c:pt>
                <c:pt idx="11692">
                  <c:v>#N/A</c:v>
                </c:pt>
                <c:pt idx="11693">
                  <c:v>#N/A</c:v>
                </c:pt>
                <c:pt idx="11694">
                  <c:v>#N/A</c:v>
                </c:pt>
                <c:pt idx="11695">
                  <c:v>#N/A</c:v>
                </c:pt>
                <c:pt idx="11696">
                  <c:v>#N/A</c:v>
                </c:pt>
                <c:pt idx="11697">
                  <c:v>#N/A</c:v>
                </c:pt>
                <c:pt idx="11698">
                  <c:v>#N/A</c:v>
                </c:pt>
                <c:pt idx="11699">
                  <c:v>#N/A</c:v>
                </c:pt>
                <c:pt idx="11700">
                  <c:v>#N/A</c:v>
                </c:pt>
                <c:pt idx="11701">
                  <c:v>#N/A</c:v>
                </c:pt>
                <c:pt idx="11702">
                  <c:v>#N/A</c:v>
                </c:pt>
                <c:pt idx="11703">
                  <c:v>#N/A</c:v>
                </c:pt>
                <c:pt idx="11704">
                  <c:v>#N/A</c:v>
                </c:pt>
                <c:pt idx="11705">
                  <c:v>#N/A</c:v>
                </c:pt>
                <c:pt idx="11706">
                  <c:v>#N/A</c:v>
                </c:pt>
                <c:pt idx="11707">
                  <c:v>#N/A</c:v>
                </c:pt>
                <c:pt idx="11708">
                  <c:v>#N/A</c:v>
                </c:pt>
                <c:pt idx="11709">
                  <c:v>#N/A</c:v>
                </c:pt>
                <c:pt idx="11710">
                  <c:v>#N/A</c:v>
                </c:pt>
                <c:pt idx="11711">
                  <c:v>#N/A</c:v>
                </c:pt>
                <c:pt idx="11712">
                  <c:v>#N/A</c:v>
                </c:pt>
                <c:pt idx="11713">
                  <c:v>#N/A</c:v>
                </c:pt>
                <c:pt idx="11714">
                  <c:v>#N/A</c:v>
                </c:pt>
                <c:pt idx="11715">
                  <c:v>#N/A</c:v>
                </c:pt>
                <c:pt idx="11716">
                  <c:v>#N/A</c:v>
                </c:pt>
                <c:pt idx="11717">
                  <c:v>#N/A</c:v>
                </c:pt>
                <c:pt idx="11718">
                  <c:v>#N/A</c:v>
                </c:pt>
                <c:pt idx="11719">
                  <c:v>#N/A</c:v>
                </c:pt>
                <c:pt idx="11720">
                  <c:v>#N/A</c:v>
                </c:pt>
                <c:pt idx="11721">
                  <c:v>#N/A</c:v>
                </c:pt>
                <c:pt idx="11722">
                  <c:v>#N/A</c:v>
                </c:pt>
                <c:pt idx="11723">
                  <c:v>#N/A</c:v>
                </c:pt>
                <c:pt idx="11724">
                  <c:v>#N/A</c:v>
                </c:pt>
                <c:pt idx="11725">
                  <c:v>#N/A</c:v>
                </c:pt>
                <c:pt idx="11726">
                  <c:v>#N/A</c:v>
                </c:pt>
                <c:pt idx="11727">
                  <c:v>#N/A</c:v>
                </c:pt>
                <c:pt idx="11728">
                  <c:v>#N/A</c:v>
                </c:pt>
                <c:pt idx="11729">
                  <c:v>#N/A</c:v>
                </c:pt>
                <c:pt idx="11730">
                  <c:v>#N/A</c:v>
                </c:pt>
                <c:pt idx="11731">
                  <c:v>#N/A</c:v>
                </c:pt>
                <c:pt idx="11732">
                  <c:v>#N/A</c:v>
                </c:pt>
                <c:pt idx="11733">
                  <c:v>#N/A</c:v>
                </c:pt>
                <c:pt idx="11734">
                  <c:v>#N/A</c:v>
                </c:pt>
                <c:pt idx="11735">
                  <c:v>#N/A</c:v>
                </c:pt>
                <c:pt idx="11736">
                  <c:v>#N/A</c:v>
                </c:pt>
                <c:pt idx="11737">
                  <c:v>#N/A</c:v>
                </c:pt>
                <c:pt idx="11738">
                  <c:v>#N/A</c:v>
                </c:pt>
                <c:pt idx="11739">
                  <c:v>#N/A</c:v>
                </c:pt>
                <c:pt idx="11740">
                  <c:v>#N/A</c:v>
                </c:pt>
                <c:pt idx="11741">
                  <c:v>#N/A</c:v>
                </c:pt>
                <c:pt idx="11742">
                  <c:v>#N/A</c:v>
                </c:pt>
                <c:pt idx="11743">
                  <c:v>#N/A</c:v>
                </c:pt>
                <c:pt idx="11744">
                  <c:v>#N/A</c:v>
                </c:pt>
                <c:pt idx="11745">
                  <c:v>#N/A</c:v>
                </c:pt>
                <c:pt idx="11746">
                  <c:v>#N/A</c:v>
                </c:pt>
                <c:pt idx="11747">
                  <c:v>#N/A</c:v>
                </c:pt>
                <c:pt idx="11748">
                  <c:v>#N/A</c:v>
                </c:pt>
                <c:pt idx="11749">
                  <c:v>#N/A</c:v>
                </c:pt>
                <c:pt idx="11750">
                  <c:v>#N/A</c:v>
                </c:pt>
                <c:pt idx="11751">
                  <c:v>#N/A</c:v>
                </c:pt>
                <c:pt idx="11752">
                  <c:v>#N/A</c:v>
                </c:pt>
                <c:pt idx="11753">
                  <c:v>#N/A</c:v>
                </c:pt>
                <c:pt idx="11754">
                  <c:v>#N/A</c:v>
                </c:pt>
                <c:pt idx="11755">
                  <c:v>#N/A</c:v>
                </c:pt>
                <c:pt idx="11756">
                  <c:v>#N/A</c:v>
                </c:pt>
                <c:pt idx="11757">
                  <c:v>#N/A</c:v>
                </c:pt>
                <c:pt idx="11758">
                  <c:v>#N/A</c:v>
                </c:pt>
                <c:pt idx="11759">
                  <c:v>#N/A</c:v>
                </c:pt>
                <c:pt idx="11760">
                  <c:v>#N/A</c:v>
                </c:pt>
                <c:pt idx="11761">
                  <c:v>#N/A</c:v>
                </c:pt>
                <c:pt idx="11762">
                  <c:v>#N/A</c:v>
                </c:pt>
                <c:pt idx="11763">
                  <c:v>#N/A</c:v>
                </c:pt>
                <c:pt idx="11764">
                  <c:v>#N/A</c:v>
                </c:pt>
                <c:pt idx="11765">
                  <c:v>#N/A</c:v>
                </c:pt>
                <c:pt idx="11766">
                  <c:v>#N/A</c:v>
                </c:pt>
                <c:pt idx="11767">
                  <c:v>#N/A</c:v>
                </c:pt>
                <c:pt idx="11768">
                  <c:v>#N/A</c:v>
                </c:pt>
                <c:pt idx="11769">
                  <c:v>#N/A</c:v>
                </c:pt>
                <c:pt idx="11770">
                  <c:v>#N/A</c:v>
                </c:pt>
                <c:pt idx="11771">
                  <c:v>#N/A</c:v>
                </c:pt>
                <c:pt idx="11772">
                  <c:v>#N/A</c:v>
                </c:pt>
                <c:pt idx="11773">
                  <c:v>#N/A</c:v>
                </c:pt>
                <c:pt idx="11774">
                  <c:v>#N/A</c:v>
                </c:pt>
                <c:pt idx="11775">
                  <c:v>#N/A</c:v>
                </c:pt>
                <c:pt idx="11776">
                  <c:v>#N/A</c:v>
                </c:pt>
                <c:pt idx="11777">
                  <c:v>#N/A</c:v>
                </c:pt>
                <c:pt idx="11778">
                  <c:v>#N/A</c:v>
                </c:pt>
                <c:pt idx="11779">
                  <c:v>#N/A</c:v>
                </c:pt>
                <c:pt idx="11780">
                  <c:v>#N/A</c:v>
                </c:pt>
                <c:pt idx="11781">
                  <c:v>#N/A</c:v>
                </c:pt>
                <c:pt idx="11782">
                  <c:v>#N/A</c:v>
                </c:pt>
                <c:pt idx="11783">
                  <c:v>#N/A</c:v>
                </c:pt>
                <c:pt idx="11784">
                  <c:v>#N/A</c:v>
                </c:pt>
                <c:pt idx="11785">
                  <c:v>#N/A</c:v>
                </c:pt>
                <c:pt idx="11786">
                  <c:v>#N/A</c:v>
                </c:pt>
                <c:pt idx="11787">
                  <c:v>#N/A</c:v>
                </c:pt>
                <c:pt idx="11788">
                  <c:v>#N/A</c:v>
                </c:pt>
                <c:pt idx="11789">
                  <c:v>#N/A</c:v>
                </c:pt>
                <c:pt idx="11790">
                  <c:v>#N/A</c:v>
                </c:pt>
                <c:pt idx="11791">
                  <c:v>#N/A</c:v>
                </c:pt>
                <c:pt idx="11792">
                  <c:v>#N/A</c:v>
                </c:pt>
                <c:pt idx="11793">
                  <c:v>#N/A</c:v>
                </c:pt>
                <c:pt idx="11794">
                  <c:v>#N/A</c:v>
                </c:pt>
                <c:pt idx="11795">
                  <c:v>#N/A</c:v>
                </c:pt>
                <c:pt idx="11796">
                  <c:v>#N/A</c:v>
                </c:pt>
                <c:pt idx="11797">
                  <c:v>#N/A</c:v>
                </c:pt>
                <c:pt idx="11798">
                  <c:v>#N/A</c:v>
                </c:pt>
                <c:pt idx="11799">
                  <c:v>#N/A</c:v>
                </c:pt>
                <c:pt idx="11800">
                  <c:v>#N/A</c:v>
                </c:pt>
                <c:pt idx="11801">
                  <c:v>#N/A</c:v>
                </c:pt>
                <c:pt idx="11802">
                  <c:v>#N/A</c:v>
                </c:pt>
                <c:pt idx="11803">
                  <c:v>#N/A</c:v>
                </c:pt>
                <c:pt idx="11804">
                  <c:v>#N/A</c:v>
                </c:pt>
                <c:pt idx="11805">
                  <c:v>#N/A</c:v>
                </c:pt>
                <c:pt idx="11806">
                  <c:v>#N/A</c:v>
                </c:pt>
                <c:pt idx="11807">
                  <c:v>#N/A</c:v>
                </c:pt>
                <c:pt idx="11808">
                  <c:v>#N/A</c:v>
                </c:pt>
                <c:pt idx="11809">
                  <c:v>#N/A</c:v>
                </c:pt>
                <c:pt idx="11810">
                  <c:v>#N/A</c:v>
                </c:pt>
                <c:pt idx="11811">
                  <c:v>#N/A</c:v>
                </c:pt>
                <c:pt idx="11812">
                  <c:v>#N/A</c:v>
                </c:pt>
                <c:pt idx="11813">
                  <c:v>#N/A</c:v>
                </c:pt>
                <c:pt idx="11814">
                  <c:v>#N/A</c:v>
                </c:pt>
                <c:pt idx="11815">
                  <c:v>#N/A</c:v>
                </c:pt>
                <c:pt idx="11816">
                  <c:v>#N/A</c:v>
                </c:pt>
                <c:pt idx="11817">
                  <c:v>#N/A</c:v>
                </c:pt>
                <c:pt idx="11818">
                  <c:v>#N/A</c:v>
                </c:pt>
                <c:pt idx="11819">
                  <c:v>#N/A</c:v>
                </c:pt>
                <c:pt idx="11820">
                  <c:v>#N/A</c:v>
                </c:pt>
                <c:pt idx="11821">
                  <c:v>#N/A</c:v>
                </c:pt>
                <c:pt idx="11822">
                  <c:v>#N/A</c:v>
                </c:pt>
                <c:pt idx="11823">
                  <c:v>#N/A</c:v>
                </c:pt>
                <c:pt idx="11824">
                  <c:v>#N/A</c:v>
                </c:pt>
                <c:pt idx="11825">
                  <c:v>#N/A</c:v>
                </c:pt>
                <c:pt idx="11826">
                  <c:v>#N/A</c:v>
                </c:pt>
                <c:pt idx="11827">
                  <c:v>#N/A</c:v>
                </c:pt>
                <c:pt idx="11828">
                  <c:v>#N/A</c:v>
                </c:pt>
                <c:pt idx="11829">
                  <c:v>#N/A</c:v>
                </c:pt>
                <c:pt idx="11830">
                  <c:v>#N/A</c:v>
                </c:pt>
                <c:pt idx="11831">
                  <c:v>#N/A</c:v>
                </c:pt>
                <c:pt idx="11832">
                  <c:v>#N/A</c:v>
                </c:pt>
                <c:pt idx="11833">
                  <c:v>#N/A</c:v>
                </c:pt>
                <c:pt idx="11834">
                  <c:v>#N/A</c:v>
                </c:pt>
                <c:pt idx="11835">
                  <c:v>#N/A</c:v>
                </c:pt>
                <c:pt idx="11836">
                  <c:v>#N/A</c:v>
                </c:pt>
                <c:pt idx="11837">
                  <c:v>#N/A</c:v>
                </c:pt>
                <c:pt idx="11838">
                  <c:v>#N/A</c:v>
                </c:pt>
                <c:pt idx="11839">
                  <c:v>#N/A</c:v>
                </c:pt>
                <c:pt idx="11840">
                  <c:v>#N/A</c:v>
                </c:pt>
                <c:pt idx="11841">
                  <c:v>#N/A</c:v>
                </c:pt>
                <c:pt idx="11842">
                  <c:v>#N/A</c:v>
                </c:pt>
                <c:pt idx="11843">
                  <c:v>#N/A</c:v>
                </c:pt>
                <c:pt idx="11844">
                  <c:v>#N/A</c:v>
                </c:pt>
                <c:pt idx="11845">
                  <c:v>#N/A</c:v>
                </c:pt>
                <c:pt idx="11846">
                  <c:v>#N/A</c:v>
                </c:pt>
                <c:pt idx="11847">
                  <c:v>#N/A</c:v>
                </c:pt>
                <c:pt idx="11848">
                  <c:v>#N/A</c:v>
                </c:pt>
                <c:pt idx="11849">
                  <c:v>#N/A</c:v>
                </c:pt>
                <c:pt idx="11850">
                  <c:v>#N/A</c:v>
                </c:pt>
                <c:pt idx="11851">
                  <c:v>#N/A</c:v>
                </c:pt>
                <c:pt idx="11852">
                  <c:v>#N/A</c:v>
                </c:pt>
                <c:pt idx="11853">
                  <c:v>#N/A</c:v>
                </c:pt>
                <c:pt idx="11854">
                  <c:v>#N/A</c:v>
                </c:pt>
                <c:pt idx="11855">
                  <c:v>#N/A</c:v>
                </c:pt>
                <c:pt idx="11856">
                  <c:v>#N/A</c:v>
                </c:pt>
                <c:pt idx="11857">
                  <c:v>#N/A</c:v>
                </c:pt>
                <c:pt idx="11858">
                  <c:v>#N/A</c:v>
                </c:pt>
                <c:pt idx="11859">
                  <c:v>#N/A</c:v>
                </c:pt>
                <c:pt idx="11860">
                  <c:v>#N/A</c:v>
                </c:pt>
                <c:pt idx="11861">
                  <c:v>#N/A</c:v>
                </c:pt>
                <c:pt idx="11862">
                  <c:v>#N/A</c:v>
                </c:pt>
                <c:pt idx="11863">
                  <c:v>#N/A</c:v>
                </c:pt>
                <c:pt idx="11864">
                  <c:v>#N/A</c:v>
                </c:pt>
                <c:pt idx="11865">
                  <c:v>#N/A</c:v>
                </c:pt>
                <c:pt idx="11866">
                  <c:v>#N/A</c:v>
                </c:pt>
                <c:pt idx="11867">
                  <c:v>#N/A</c:v>
                </c:pt>
                <c:pt idx="11868">
                  <c:v>#N/A</c:v>
                </c:pt>
                <c:pt idx="11869">
                  <c:v>#N/A</c:v>
                </c:pt>
                <c:pt idx="11870">
                  <c:v>#N/A</c:v>
                </c:pt>
                <c:pt idx="11871">
                  <c:v>#N/A</c:v>
                </c:pt>
                <c:pt idx="11872">
                  <c:v>#N/A</c:v>
                </c:pt>
                <c:pt idx="11873">
                  <c:v>#N/A</c:v>
                </c:pt>
                <c:pt idx="11874">
                  <c:v>#N/A</c:v>
                </c:pt>
                <c:pt idx="11875">
                  <c:v>#N/A</c:v>
                </c:pt>
                <c:pt idx="11876">
                  <c:v>#N/A</c:v>
                </c:pt>
                <c:pt idx="11877">
                  <c:v>#N/A</c:v>
                </c:pt>
                <c:pt idx="11878">
                  <c:v>#N/A</c:v>
                </c:pt>
                <c:pt idx="11879">
                  <c:v>#N/A</c:v>
                </c:pt>
                <c:pt idx="11880">
                  <c:v>#N/A</c:v>
                </c:pt>
                <c:pt idx="11881">
                  <c:v>#N/A</c:v>
                </c:pt>
                <c:pt idx="11882">
                  <c:v>#N/A</c:v>
                </c:pt>
                <c:pt idx="11883">
                  <c:v>#N/A</c:v>
                </c:pt>
                <c:pt idx="11884">
                  <c:v>#N/A</c:v>
                </c:pt>
                <c:pt idx="11885">
                  <c:v>#N/A</c:v>
                </c:pt>
                <c:pt idx="11886">
                  <c:v>#N/A</c:v>
                </c:pt>
                <c:pt idx="11887">
                  <c:v>#N/A</c:v>
                </c:pt>
                <c:pt idx="11888">
                  <c:v>#N/A</c:v>
                </c:pt>
                <c:pt idx="11889">
                  <c:v>#N/A</c:v>
                </c:pt>
                <c:pt idx="11890">
                  <c:v>#N/A</c:v>
                </c:pt>
                <c:pt idx="11891">
                  <c:v>#N/A</c:v>
                </c:pt>
                <c:pt idx="11892">
                  <c:v>#N/A</c:v>
                </c:pt>
                <c:pt idx="11893">
                  <c:v>#N/A</c:v>
                </c:pt>
                <c:pt idx="11894">
                  <c:v>#N/A</c:v>
                </c:pt>
                <c:pt idx="11895">
                  <c:v>#N/A</c:v>
                </c:pt>
                <c:pt idx="11896">
                  <c:v>#N/A</c:v>
                </c:pt>
                <c:pt idx="11897">
                  <c:v>#N/A</c:v>
                </c:pt>
                <c:pt idx="11898">
                  <c:v>#N/A</c:v>
                </c:pt>
                <c:pt idx="11899">
                  <c:v>#N/A</c:v>
                </c:pt>
                <c:pt idx="11900">
                  <c:v>#N/A</c:v>
                </c:pt>
                <c:pt idx="11901">
                  <c:v>#N/A</c:v>
                </c:pt>
                <c:pt idx="11902">
                  <c:v>#N/A</c:v>
                </c:pt>
                <c:pt idx="11903">
                  <c:v>#N/A</c:v>
                </c:pt>
                <c:pt idx="11904">
                  <c:v>#N/A</c:v>
                </c:pt>
                <c:pt idx="11905">
                  <c:v>#N/A</c:v>
                </c:pt>
                <c:pt idx="11906">
                  <c:v>#N/A</c:v>
                </c:pt>
                <c:pt idx="11907">
                  <c:v>#N/A</c:v>
                </c:pt>
                <c:pt idx="11908">
                  <c:v>#N/A</c:v>
                </c:pt>
                <c:pt idx="11909">
                  <c:v>#N/A</c:v>
                </c:pt>
                <c:pt idx="11910">
                  <c:v>#N/A</c:v>
                </c:pt>
                <c:pt idx="11911">
                  <c:v>#N/A</c:v>
                </c:pt>
                <c:pt idx="11912">
                  <c:v>#N/A</c:v>
                </c:pt>
                <c:pt idx="11913">
                  <c:v>#N/A</c:v>
                </c:pt>
                <c:pt idx="11914">
                  <c:v>#N/A</c:v>
                </c:pt>
                <c:pt idx="11915">
                  <c:v>#N/A</c:v>
                </c:pt>
                <c:pt idx="11916">
                  <c:v>#N/A</c:v>
                </c:pt>
                <c:pt idx="11917">
                  <c:v>#N/A</c:v>
                </c:pt>
                <c:pt idx="11918">
                  <c:v>#N/A</c:v>
                </c:pt>
                <c:pt idx="11919">
                  <c:v>#N/A</c:v>
                </c:pt>
                <c:pt idx="11920">
                  <c:v>#N/A</c:v>
                </c:pt>
                <c:pt idx="11921">
                  <c:v>#N/A</c:v>
                </c:pt>
                <c:pt idx="11922">
                  <c:v>#N/A</c:v>
                </c:pt>
                <c:pt idx="11923">
                  <c:v>#N/A</c:v>
                </c:pt>
                <c:pt idx="11924">
                  <c:v>#N/A</c:v>
                </c:pt>
                <c:pt idx="11925">
                  <c:v>#N/A</c:v>
                </c:pt>
                <c:pt idx="11926">
                  <c:v>#N/A</c:v>
                </c:pt>
                <c:pt idx="11927">
                  <c:v>#N/A</c:v>
                </c:pt>
                <c:pt idx="11928">
                  <c:v>#N/A</c:v>
                </c:pt>
                <c:pt idx="11929">
                  <c:v>#N/A</c:v>
                </c:pt>
                <c:pt idx="11930">
                  <c:v>#N/A</c:v>
                </c:pt>
                <c:pt idx="11931">
                  <c:v>#N/A</c:v>
                </c:pt>
                <c:pt idx="11932">
                  <c:v>#N/A</c:v>
                </c:pt>
                <c:pt idx="11933">
                  <c:v>#N/A</c:v>
                </c:pt>
                <c:pt idx="11934">
                  <c:v>#N/A</c:v>
                </c:pt>
                <c:pt idx="11935">
                  <c:v>#N/A</c:v>
                </c:pt>
                <c:pt idx="11936">
                  <c:v>#N/A</c:v>
                </c:pt>
                <c:pt idx="11937">
                  <c:v>#N/A</c:v>
                </c:pt>
                <c:pt idx="11938">
                  <c:v>#N/A</c:v>
                </c:pt>
                <c:pt idx="11939">
                  <c:v>#N/A</c:v>
                </c:pt>
                <c:pt idx="11940">
                  <c:v>#N/A</c:v>
                </c:pt>
                <c:pt idx="11941">
                  <c:v>#N/A</c:v>
                </c:pt>
                <c:pt idx="11942">
                  <c:v>#N/A</c:v>
                </c:pt>
                <c:pt idx="11943">
                  <c:v>#N/A</c:v>
                </c:pt>
                <c:pt idx="11944">
                  <c:v>#N/A</c:v>
                </c:pt>
                <c:pt idx="11945">
                  <c:v>#N/A</c:v>
                </c:pt>
                <c:pt idx="11946">
                  <c:v>#N/A</c:v>
                </c:pt>
                <c:pt idx="11947">
                  <c:v>#N/A</c:v>
                </c:pt>
                <c:pt idx="11948">
                  <c:v>#N/A</c:v>
                </c:pt>
                <c:pt idx="11949">
                  <c:v>#N/A</c:v>
                </c:pt>
                <c:pt idx="11950">
                  <c:v>#N/A</c:v>
                </c:pt>
                <c:pt idx="11951">
                  <c:v>#N/A</c:v>
                </c:pt>
                <c:pt idx="11952">
                  <c:v>#N/A</c:v>
                </c:pt>
                <c:pt idx="11953">
                  <c:v>#N/A</c:v>
                </c:pt>
                <c:pt idx="11954">
                  <c:v>#N/A</c:v>
                </c:pt>
                <c:pt idx="11955">
                  <c:v>#N/A</c:v>
                </c:pt>
                <c:pt idx="11956">
                  <c:v>#N/A</c:v>
                </c:pt>
                <c:pt idx="11957">
                  <c:v>#N/A</c:v>
                </c:pt>
                <c:pt idx="11958">
                  <c:v>#N/A</c:v>
                </c:pt>
                <c:pt idx="11959">
                  <c:v>#N/A</c:v>
                </c:pt>
                <c:pt idx="11960">
                  <c:v>#N/A</c:v>
                </c:pt>
                <c:pt idx="11961">
                  <c:v>#N/A</c:v>
                </c:pt>
                <c:pt idx="11962">
                  <c:v>#N/A</c:v>
                </c:pt>
                <c:pt idx="11963">
                  <c:v>#N/A</c:v>
                </c:pt>
                <c:pt idx="11964">
                  <c:v>#N/A</c:v>
                </c:pt>
                <c:pt idx="11965">
                  <c:v>#N/A</c:v>
                </c:pt>
                <c:pt idx="11966">
                  <c:v>#N/A</c:v>
                </c:pt>
                <c:pt idx="11967">
                  <c:v>#N/A</c:v>
                </c:pt>
                <c:pt idx="11968">
                  <c:v>#N/A</c:v>
                </c:pt>
                <c:pt idx="11969">
                  <c:v>#N/A</c:v>
                </c:pt>
                <c:pt idx="11970">
                  <c:v>#N/A</c:v>
                </c:pt>
                <c:pt idx="11971">
                  <c:v>#N/A</c:v>
                </c:pt>
                <c:pt idx="11972">
                  <c:v>#N/A</c:v>
                </c:pt>
                <c:pt idx="11973">
                  <c:v>#N/A</c:v>
                </c:pt>
                <c:pt idx="11974">
                  <c:v>#N/A</c:v>
                </c:pt>
                <c:pt idx="11975">
                  <c:v>#N/A</c:v>
                </c:pt>
                <c:pt idx="11976">
                  <c:v>#N/A</c:v>
                </c:pt>
                <c:pt idx="11977">
                  <c:v>#N/A</c:v>
                </c:pt>
                <c:pt idx="11978">
                  <c:v>#N/A</c:v>
                </c:pt>
                <c:pt idx="11979">
                  <c:v>#N/A</c:v>
                </c:pt>
                <c:pt idx="11980">
                  <c:v>#N/A</c:v>
                </c:pt>
                <c:pt idx="11981">
                  <c:v>#N/A</c:v>
                </c:pt>
                <c:pt idx="11982">
                  <c:v>#N/A</c:v>
                </c:pt>
                <c:pt idx="11983">
                  <c:v>#N/A</c:v>
                </c:pt>
                <c:pt idx="11984">
                  <c:v>#N/A</c:v>
                </c:pt>
                <c:pt idx="11985">
                  <c:v>#N/A</c:v>
                </c:pt>
                <c:pt idx="11986">
                  <c:v>#N/A</c:v>
                </c:pt>
                <c:pt idx="11987">
                  <c:v>#N/A</c:v>
                </c:pt>
                <c:pt idx="11988">
                  <c:v>#N/A</c:v>
                </c:pt>
                <c:pt idx="11989">
                  <c:v>#N/A</c:v>
                </c:pt>
                <c:pt idx="11990">
                  <c:v>#N/A</c:v>
                </c:pt>
                <c:pt idx="11991">
                  <c:v>#N/A</c:v>
                </c:pt>
                <c:pt idx="11992">
                  <c:v>#N/A</c:v>
                </c:pt>
                <c:pt idx="11993">
                  <c:v>#N/A</c:v>
                </c:pt>
                <c:pt idx="11994">
                  <c:v>#N/A</c:v>
                </c:pt>
                <c:pt idx="11995">
                  <c:v>#N/A</c:v>
                </c:pt>
                <c:pt idx="11996">
                  <c:v>#N/A</c:v>
                </c:pt>
                <c:pt idx="11997">
                  <c:v>#N/A</c:v>
                </c:pt>
                <c:pt idx="11998">
                  <c:v>#N/A</c:v>
                </c:pt>
                <c:pt idx="11999">
                  <c:v>#N/A</c:v>
                </c:pt>
                <c:pt idx="12000">
                  <c:v>#N/A</c:v>
                </c:pt>
              </c:numCache>
            </c:numRef>
          </c:val>
          <c:smooth val="0"/>
          <c:extLst>
            <c:ext xmlns:c16="http://schemas.microsoft.com/office/drawing/2014/chart" uri="{C3380CC4-5D6E-409C-BE32-E72D297353CC}">
              <c16:uniqueId val="{00000000-A283-4921-8DC5-61EC0FEB7748}"/>
            </c:ext>
          </c:extLst>
        </c:ser>
        <c:ser>
          <c:idx val="1"/>
          <c:order val="1"/>
          <c:tx>
            <c:strRef>
              <c:f>'В.2.3'!$E$1</c:f>
              <c:strCache>
                <c:ptCount val="1"/>
                <c:pt idx="0">
                  <c:v>2018</c:v>
                </c:pt>
              </c:strCache>
            </c:strRef>
          </c:tx>
          <c:spPr>
            <a:ln>
              <a:noFill/>
            </a:ln>
          </c:spPr>
          <c:marker>
            <c:symbol val="circle"/>
            <c:size val="4"/>
            <c:spPr>
              <a:solidFill>
                <a:srgbClr val="C00000"/>
              </a:solidFill>
              <a:ln>
                <a:solidFill>
                  <a:srgbClr val="C00000"/>
                </a:solidFill>
              </a:ln>
            </c:spPr>
          </c:marker>
          <c:cat>
            <c:numRef>
              <c:f>'В.2.3'!$B$4:$B$12004</c:f>
              <c:numCache>
                <c:formatCode>General</c:formatCode>
                <c:ptCount val="12001"/>
                <c:pt idx="0">
                  <c:v>0</c:v>
                </c:pt>
                <c:pt idx="2000">
                  <c:v>10</c:v>
                </c:pt>
                <c:pt idx="4000">
                  <c:v>50</c:v>
                </c:pt>
                <c:pt idx="6000">
                  <c:v>100</c:v>
                </c:pt>
                <c:pt idx="8000">
                  <c:v>150.00000000002126</c:v>
                </c:pt>
                <c:pt idx="10000">
                  <c:v>200</c:v>
                </c:pt>
                <c:pt idx="12000">
                  <c:v>250</c:v>
                </c:pt>
              </c:numCache>
            </c:numRef>
          </c:cat>
          <c:val>
            <c:numRef>
              <c:f>'В.2.3'!$E$4:$E$12004</c:f>
              <c:numCache>
                <c:formatCode>General</c:formatCode>
                <c:ptCount val="120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2</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6</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2</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32</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2</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10</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5</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6</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3</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137</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1</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4</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24</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16</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9</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3</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169</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2</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7</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1</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2</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6</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1</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144</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36</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40</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3</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31</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3</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pt idx="3997">
                  <c:v>#N/A</c:v>
                </c:pt>
                <c:pt idx="3998">
                  <c:v>#N/A</c:v>
                </c:pt>
                <c:pt idx="3999">
                  <c:v>#N/A</c:v>
                </c:pt>
                <c:pt idx="4000">
                  <c:v>44</c:v>
                </c:pt>
                <c:pt idx="4001">
                  <c:v>#N/A</c:v>
                </c:pt>
                <c:pt idx="4002">
                  <c:v>#N/A</c:v>
                </c:pt>
                <c:pt idx="4003">
                  <c:v>#N/A</c:v>
                </c:pt>
                <c:pt idx="4004">
                  <c:v>#N/A</c:v>
                </c:pt>
                <c:pt idx="4005">
                  <c:v>#N/A</c:v>
                </c:pt>
                <c:pt idx="4006">
                  <c:v>#N/A</c:v>
                </c:pt>
                <c:pt idx="4007">
                  <c:v>#N/A</c:v>
                </c:pt>
                <c:pt idx="4008">
                  <c:v>#N/A</c:v>
                </c:pt>
                <c:pt idx="4009">
                  <c:v>#N/A</c:v>
                </c:pt>
                <c:pt idx="4010">
                  <c:v>#N/A</c:v>
                </c:pt>
                <c:pt idx="4011">
                  <c:v>#N/A</c:v>
                </c:pt>
                <c:pt idx="4012">
                  <c:v>#N/A</c:v>
                </c:pt>
                <c:pt idx="4013">
                  <c:v>#N/A</c:v>
                </c:pt>
                <c:pt idx="4014">
                  <c:v>#N/A</c:v>
                </c:pt>
                <c:pt idx="4015">
                  <c:v>#N/A</c:v>
                </c:pt>
                <c:pt idx="4016">
                  <c:v>#N/A</c:v>
                </c:pt>
                <c:pt idx="4017">
                  <c:v>#N/A</c:v>
                </c:pt>
                <c:pt idx="4018">
                  <c:v>#N/A</c:v>
                </c:pt>
                <c:pt idx="4019">
                  <c:v>#N/A</c:v>
                </c:pt>
                <c:pt idx="4020">
                  <c:v>#N/A</c:v>
                </c:pt>
                <c:pt idx="4021">
                  <c:v>#N/A</c:v>
                </c:pt>
                <c:pt idx="4022">
                  <c:v>#N/A</c:v>
                </c:pt>
                <c:pt idx="4023">
                  <c:v>#N/A</c:v>
                </c:pt>
                <c:pt idx="4024">
                  <c:v>#N/A</c:v>
                </c:pt>
                <c:pt idx="4025">
                  <c:v>#N/A</c:v>
                </c:pt>
                <c:pt idx="4026">
                  <c:v>#N/A</c:v>
                </c:pt>
                <c:pt idx="4027">
                  <c:v>#N/A</c:v>
                </c:pt>
                <c:pt idx="4028">
                  <c:v>#N/A</c:v>
                </c:pt>
                <c:pt idx="4029">
                  <c:v>#N/A</c:v>
                </c:pt>
                <c:pt idx="4030">
                  <c:v>#N/A</c:v>
                </c:pt>
                <c:pt idx="4031">
                  <c:v>#N/A</c:v>
                </c:pt>
                <c:pt idx="4032">
                  <c:v>#N/A</c:v>
                </c:pt>
                <c:pt idx="4033">
                  <c:v>#N/A</c:v>
                </c:pt>
                <c:pt idx="4034">
                  <c:v>#N/A</c:v>
                </c:pt>
                <c:pt idx="4035">
                  <c:v>#N/A</c:v>
                </c:pt>
                <c:pt idx="4036">
                  <c:v>#N/A</c:v>
                </c:pt>
                <c:pt idx="4037">
                  <c:v>#N/A</c:v>
                </c:pt>
                <c:pt idx="4038">
                  <c:v>#N/A</c:v>
                </c:pt>
                <c:pt idx="4039">
                  <c:v>#N/A</c:v>
                </c:pt>
                <c:pt idx="4040">
                  <c:v>#N/A</c:v>
                </c:pt>
                <c:pt idx="4041">
                  <c:v>#N/A</c:v>
                </c:pt>
                <c:pt idx="4042">
                  <c:v>#N/A</c:v>
                </c:pt>
                <c:pt idx="4043">
                  <c:v>#N/A</c:v>
                </c:pt>
                <c:pt idx="4044">
                  <c:v>#N/A</c:v>
                </c:pt>
                <c:pt idx="4045">
                  <c:v>#N/A</c:v>
                </c:pt>
                <c:pt idx="4046">
                  <c:v>#N/A</c:v>
                </c:pt>
                <c:pt idx="4047">
                  <c:v>#N/A</c:v>
                </c:pt>
                <c:pt idx="4048">
                  <c:v>#N/A</c:v>
                </c:pt>
                <c:pt idx="4049">
                  <c:v>#N/A</c:v>
                </c:pt>
                <c:pt idx="4050">
                  <c:v>#N/A</c:v>
                </c:pt>
                <c:pt idx="4051">
                  <c:v>#N/A</c:v>
                </c:pt>
                <c:pt idx="4052">
                  <c:v>#N/A</c:v>
                </c:pt>
                <c:pt idx="4053">
                  <c:v>#N/A</c:v>
                </c:pt>
                <c:pt idx="4054">
                  <c:v>#N/A</c:v>
                </c:pt>
                <c:pt idx="4055">
                  <c:v>#N/A</c:v>
                </c:pt>
                <c:pt idx="4056">
                  <c:v>#N/A</c:v>
                </c:pt>
                <c:pt idx="4057">
                  <c:v>#N/A</c:v>
                </c:pt>
                <c:pt idx="4058">
                  <c:v>#N/A</c:v>
                </c:pt>
                <c:pt idx="4059">
                  <c:v>#N/A</c:v>
                </c:pt>
                <c:pt idx="4060">
                  <c:v>#N/A</c:v>
                </c:pt>
                <c:pt idx="4061">
                  <c:v>#N/A</c:v>
                </c:pt>
                <c:pt idx="4062">
                  <c:v>#N/A</c:v>
                </c:pt>
                <c:pt idx="4063">
                  <c:v>#N/A</c:v>
                </c:pt>
                <c:pt idx="4064">
                  <c:v>#N/A</c:v>
                </c:pt>
                <c:pt idx="4065">
                  <c:v>#N/A</c:v>
                </c:pt>
                <c:pt idx="4066">
                  <c:v>#N/A</c:v>
                </c:pt>
                <c:pt idx="4067">
                  <c:v>#N/A</c:v>
                </c:pt>
                <c:pt idx="4068">
                  <c:v>#N/A</c:v>
                </c:pt>
                <c:pt idx="4069">
                  <c:v>#N/A</c:v>
                </c:pt>
                <c:pt idx="4070">
                  <c:v>#N/A</c:v>
                </c:pt>
                <c:pt idx="4071">
                  <c:v>#N/A</c:v>
                </c:pt>
                <c:pt idx="4072">
                  <c:v>#N/A</c:v>
                </c:pt>
                <c:pt idx="4073">
                  <c:v>#N/A</c:v>
                </c:pt>
                <c:pt idx="4074">
                  <c:v>#N/A</c:v>
                </c:pt>
                <c:pt idx="4075">
                  <c:v>#N/A</c:v>
                </c:pt>
                <c:pt idx="4076">
                  <c:v>#N/A</c:v>
                </c:pt>
                <c:pt idx="4077">
                  <c:v>#N/A</c:v>
                </c:pt>
                <c:pt idx="4078">
                  <c:v>#N/A</c:v>
                </c:pt>
                <c:pt idx="4079">
                  <c:v>#N/A</c:v>
                </c:pt>
                <c:pt idx="4080">
                  <c:v>#N/A</c:v>
                </c:pt>
                <c:pt idx="4081">
                  <c:v>#N/A</c:v>
                </c:pt>
                <c:pt idx="4082">
                  <c:v>#N/A</c:v>
                </c:pt>
                <c:pt idx="4083">
                  <c:v>#N/A</c:v>
                </c:pt>
                <c:pt idx="4084">
                  <c:v>#N/A</c:v>
                </c:pt>
                <c:pt idx="4085">
                  <c:v>#N/A</c:v>
                </c:pt>
                <c:pt idx="4086">
                  <c:v>#N/A</c:v>
                </c:pt>
                <c:pt idx="4087">
                  <c:v>#N/A</c:v>
                </c:pt>
                <c:pt idx="4088">
                  <c:v>#N/A</c:v>
                </c:pt>
                <c:pt idx="4089">
                  <c:v>#N/A</c:v>
                </c:pt>
                <c:pt idx="4090">
                  <c:v>#N/A</c:v>
                </c:pt>
                <c:pt idx="4091">
                  <c:v>#N/A</c:v>
                </c:pt>
                <c:pt idx="4092">
                  <c:v>#N/A</c:v>
                </c:pt>
                <c:pt idx="4093">
                  <c:v>#N/A</c:v>
                </c:pt>
                <c:pt idx="4094">
                  <c:v>#N/A</c:v>
                </c:pt>
                <c:pt idx="4095">
                  <c:v>#N/A</c:v>
                </c:pt>
                <c:pt idx="4096">
                  <c:v>#N/A</c:v>
                </c:pt>
                <c:pt idx="4097">
                  <c:v>#N/A</c:v>
                </c:pt>
                <c:pt idx="4098">
                  <c:v>#N/A</c:v>
                </c:pt>
                <c:pt idx="4099">
                  <c:v>#N/A</c:v>
                </c:pt>
                <c:pt idx="4100">
                  <c:v>#N/A</c:v>
                </c:pt>
                <c:pt idx="4101">
                  <c:v>#N/A</c:v>
                </c:pt>
                <c:pt idx="4102">
                  <c:v>#N/A</c:v>
                </c:pt>
                <c:pt idx="4103">
                  <c:v>#N/A</c:v>
                </c:pt>
                <c:pt idx="4104">
                  <c:v>#N/A</c:v>
                </c:pt>
                <c:pt idx="4105">
                  <c:v>#N/A</c:v>
                </c:pt>
                <c:pt idx="4106">
                  <c:v>#N/A</c:v>
                </c:pt>
                <c:pt idx="4107">
                  <c:v>#N/A</c:v>
                </c:pt>
                <c:pt idx="4108">
                  <c:v>#N/A</c:v>
                </c:pt>
                <c:pt idx="4109">
                  <c:v>#N/A</c:v>
                </c:pt>
                <c:pt idx="4110">
                  <c:v>#N/A</c:v>
                </c:pt>
                <c:pt idx="4111">
                  <c:v>#N/A</c:v>
                </c:pt>
                <c:pt idx="4112">
                  <c:v>#N/A</c:v>
                </c:pt>
                <c:pt idx="4113">
                  <c:v>#N/A</c:v>
                </c:pt>
                <c:pt idx="4114">
                  <c:v>#N/A</c:v>
                </c:pt>
                <c:pt idx="4115">
                  <c:v>#N/A</c:v>
                </c:pt>
                <c:pt idx="4116">
                  <c:v>#N/A</c:v>
                </c:pt>
                <c:pt idx="4117">
                  <c:v>#N/A</c:v>
                </c:pt>
                <c:pt idx="4118">
                  <c:v>#N/A</c:v>
                </c:pt>
                <c:pt idx="4119">
                  <c:v>#N/A</c:v>
                </c:pt>
                <c:pt idx="4120">
                  <c:v>#N/A</c:v>
                </c:pt>
                <c:pt idx="4121">
                  <c:v>#N/A</c:v>
                </c:pt>
                <c:pt idx="4122">
                  <c:v>#N/A</c:v>
                </c:pt>
                <c:pt idx="4123">
                  <c:v>#N/A</c:v>
                </c:pt>
                <c:pt idx="4124">
                  <c:v>#N/A</c:v>
                </c:pt>
                <c:pt idx="4125">
                  <c:v>#N/A</c:v>
                </c:pt>
                <c:pt idx="4126">
                  <c:v>#N/A</c:v>
                </c:pt>
                <c:pt idx="4127">
                  <c:v>#N/A</c:v>
                </c:pt>
                <c:pt idx="4128">
                  <c:v>#N/A</c:v>
                </c:pt>
                <c:pt idx="4129">
                  <c:v>#N/A</c:v>
                </c:pt>
                <c:pt idx="4130">
                  <c:v>#N/A</c:v>
                </c:pt>
                <c:pt idx="4131">
                  <c:v>#N/A</c:v>
                </c:pt>
                <c:pt idx="4132">
                  <c:v>#N/A</c:v>
                </c:pt>
                <c:pt idx="4133">
                  <c:v>#N/A</c:v>
                </c:pt>
                <c:pt idx="4134">
                  <c:v>#N/A</c:v>
                </c:pt>
                <c:pt idx="4135">
                  <c:v>#N/A</c:v>
                </c:pt>
                <c:pt idx="4136">
                  <c:v>#N/A</c:v>
                </c:pt>
                <c:pt idx="4137">
                  <c:v>#N/A</c:v>
                </c:pt>
                <c:pt idx="4138">
                  <c:v>#N/A</c:v>
                </c:pt>
                <c:pt idx="4139">
                  <c:v>#N/A</c:v>
                </c:pt>
                <c:pt idx="4140">
                  <c:v>#N/A</c:v>
                </c:pt>
                <c:pt idx="4141">
                  <c:v>#N/A</c:v>
                </c:pt>
                <c:pt idx="4142">
                  <c:v>#N/A</c:v>
                </c:pt>
                <c:pt idx="4143">
                  <c:v>#N/A</c:v>
                </c:pt>
                <c:pt idx="4144">
                  <c:v>#N/A</c:v>
                </c:pt>
                <c:pt idx="4145">
                  <c:v>#N/A</c:v>
                </c:pt>
                <c:pt idx="4146">
                  <c:v>#N/A</c:v>
                </c:pt>
                <c:pt idx="4147">
                  <c:v>#N/A</c:v>
                </c:pt>
                <c:pt idx="4148">
                  <c:v>#N/A</c:v>
                </c:pt>
                <c:pt idx="4149">
                  <c:v>#N/A</c:v>
                </c:pt>
                <c:pt idx="4150">
                  <c:v>#N/A</c:v>
                </c:pt>
                <c:pt idx="4151">
                  <c:v>#N/A</c:v>
                </c:pt>
                <c:pt idx="4152">
                  <c:v>#N/A</c:v>
                </c:pt>
                <c:pt idx="4153">
                  <c:v>#N/A</c:v>
                </c:pt>
                <c:pt idx="4154">
                  <c:v>#N/A</c:v>
                </c:pt>
                <c:pt idx="4155">
                  <c:v>#N/A</c:v>
                </c:pt>
                <c:pt idx="4156">
                  <c:v>#N/A</c:v>
                </c:pt>
                <c:pt idx="4157">
                  <c:v>#N/A</c:v>
                </c:pt>
                <c:pt idx="4158">
                  <c:v>#N/A</c:v>
                </c:pt>
                <c:pt idx="4159">
                  <c:v>#N/A</c:v>
                </c:pt>
                <c:pt idx="4160">
                  <c:v>#N/A</c:v>
                </c:pt>
                <c:pt idx="4161">
                  <c:v>#N/A</c:v>
                </c:pt>
                <c:pt idx="4162">
                  <c:v>#N/A</c:v>
                </c:pt>
                <c:pt idx="4163">
                  <c:v>#N/A</c:v>
                </c:pt>
                <c:pt idx="4164">
                  <c:v>#N/A</c:v>
                </c:pt>
                <c:pt idx="4165">
                  <c:v>#N/A</c:v>
                </c:pt>
                <c:pt idx="4166">
                  <c:v>#N/A</c:v>
                </c:pt>
                <c:pt idx="4167">
                  <c:v>#N/A</c:v>
                </c:pt>
                <c:pt idx="4168">
                  <c:v>#N/A</c:v>
                </c:pt>
                <c:pt idx="4169">
                  <c:v>#N/A</c:v>
                </c:pt>
                <c:pt idx="4170">
                  <c:v>#N/A</c:v>
                </c:pt>
                <c:pt idx="4171">
                  <c:v>#N/A</c:v>
                </c:pt>
                <c:pt idx="4172">
                  <c:v>#N/A</c:v>
                </c:pt>
                <c:pt idx="4173">
                  <c:v>#N/A</c:v>
                </c:pt>
                <c:pt idx="4174">
                  <c:v>#N/A</c:v>
                </c:pt>
                <c:pt idx="4175">
                  <c:v>#N/A</c:v>
                </c:pt>
                <c:pt idx="4176">
                  <c:v>#N/A</c:v>
                </c:pt>
                <c:pt idx="4177">
                  <c:v>#N/A</c:v>
                </c:pt>
                <c:pt idx="4178">
                  <c:v>#N/A</c:v>
                </c:pt>
                <c:pt idx="4179">
                  <c:v>#N/A</c:v>
                </c:pt>
                <c:pt idx="4180">
                  <c:v>#N/A</c:v>
                </c:pt>
                <c:pt idx="4181">
                  <c:v>#N/A</c:v>
                </c:pt>
                <c:pt idx="4182">
                  <c:v>#N/A</c:v>
                </c:pt>
                <c:pt idx="4183">
                  <c:v>#N/A</c:v>
                </c:pt>
                <c:pt idx="4184">
                  <c:v>#N/A</c:v>
                </c:pt>
                <c:pt idx="4185">
                  <c:v>#N/A</c:v>
                </c:pt>
                <c:pt idx="4186">
                  <c:v>#N/A</c:v>
                </c:pt>
                <c:pt idx="4187">
                  <c:v>#N/A</c:v>
                </c:pt>
                <c:pt idx="4188">
                  <c:v>#N/A</c:v>
                </c:pt>
                <c:pt idx="4189">
                  <c:v>#N/A</c:v>
                </c:pt>
                <c:pt idx="4190">
                  <c:v>#N/A</c:v>
                </c:pt>
                <c:pt idx="4191">
                  <c:v>#N/A</c:v>
                </c:pt>
                <c:pt idx="4192">
                  <c:v>#N/A</c:v>
                </c:pt>
                <c:pt idx="4193">
                  <c:v>#N/A</c:v>
                </c:pt>
                <c:pt idx="4194">
                  <c:v>#N/A</c:v>
                </c:pt>
                <c:pt idx="4195">
                  <c:v>#N/A</c:v>
                </c:pt>
                <c:pt idx="4196">
                  <c:v>#N/A</c:v>
                </c:pt>
                <c:pt idx="4197">
                  <c:v>#N/A</c:v>
                </c:pt>
                <c:pt idx="4198">
                  <c:v>#N/A</c:v>
                </c:pt>
                <c:pt idx="4199">
                  <c:v>#N/A</c:v>
                </c:pt>
                <c:pt idx="4200">
                  <c:v>#N/A</c:v>
                </c:pt>
                <c:pt idx="4201">
                  <c:v>#N/A</c:v>
                </c:pt>
                <c:pt idx="4202">
                  <c:v>#N/A</c:v>
                </c:pt>
                <c:pt idx="4203">
                  <c:v>#N/A</c:v>
                </c:pt>
                <c:pt idx="4204">
                  <c:v>#N/A</c:v>
                </c:pt>
                <c:pt idx="4205">
                  <c:v>#N/A</c:v>
                </c:pt>
                <c:pt idx="4206">
                  <c:v>#N/A</c:v>
                </c:pt>
                <c:pt idx="4207">
                  <c:v>#N/A</c:v>
                </c:pt>
                <c:pt idx="4208">
                  <c:v>#N/A</c:v>
                </c:pt>
                <c:pt idx="4209">
                  <c:v>#N/A</c:v>
                </c:pt>
                <c:pt idx="4210">
                  <c:v>#N/A</c:v>
                </c:pt>
                <c:pt idx="4211">
                  <c:v>#N/A</c:v>
                </c:pt>
                <c:pt idx="4212">
                  <c:v>#N/A</c:v>
                </c:pt>
                <c:pt idx="4213">
                  <c:v>#N/A</c:v>
                </c:pt>
                <c:pt idx="4214">
                  <c:v>#N/A</c:v>
                </c:pt>
                <c:pt idx="4215">
                  <c:v>#N/A</c:v>
                </c:pt>
                <c:pt idx="4216">
                  <c:v>#N/A</c:v>
                </c:pt>
                <c:pt idx="4217">
                  <c:v>#N/A</c:v>
                </c:pt>
                <c:pt idx="4218">
                  <c:v>#N/A</c:v>
                </c:pt>
                <c:pt idx="4219">
                  <c:v>#N/A</c:v>
                </c:pt>
                <c:pt idx="4220">
                  <c:v>#N/A</c:v>
                </c:pt>
                <c:pt idx="4221">
                  <c:v>#N/A</c:v>
                </c:pt>
                <c:pt idx="4222">
                  <c:v>#N/A</c:v>
                </c:pt>
                <c:pt idx="4223">
                  <c:v>#N/A</c:v>
                </c:pt>
                <c:pt idx="4224">
                  <c:v>#N/A</c:v>
                </c:pt>
                <c:pt idx="4225">
                  <c:v>#N/A</c:v>
                </c:pt>
                <c:pt idx="4226">
                  <c:v>#N/A</c:v>
                </c:pt>
                <c:pt idx="4227">
                  <c:v>#N/A</c:v>
                </c:pt>
                <c:pt idx="4228">
                  <c:v>#N/A</c:v>
                </c:pt>
                <c:pt idx="4229">
                  <c:v>#N/A</c:v>
                </c:pt>
                <c:pt idx="4230">
                  <c:v>#N/A</c:v>
                </c:pt>
                <c:pt idx="4231">
                  <c:v>#N/A</c:v>
                </c:pt>
                <c:pt idx="4232">
                  <c:v>#N/A</c:v>
                </c:pt>
                <c:pt idx="4233">
                  <c:v>#N/A</c:v>
                </c:pt>
                <c:pt idx="4234">
                  <c:v>#N/A</c:v>
                </c:pt>
                <c:pt idx="4235">
                  <c:v>#N/A</c:v>
                </c:pt>
                <c:pt idx="4236">
                  <c:v>#N/A</c:v>
                </c:pt>
                <c:pt idx="4237">
                  <c:v>#N/A</c:v>
                </c:pt>
                <c:pt idx="4238">
                  <c:v>#N/A</c:v>
                </c:pt>
                <c:pt idx="4239">
                  <c:v>#N/A</c:v>
                </c:pt>
                <c:pt idx="4240">
                  <c:v>#N/A</c:v>
                </c:pt>
                <c:pt idx="4241">
                  <c:v>#N/A</c:v>
                </c:pt>
                <c:pt idx="4242">
                  <c:v>#N/A</c:v>
                </c:pt>
                <c:pt idx="4243">
                  <c:v>#N/A</c:v>
                </c:pt>
                <c:pt idx="4244">
                  <c:v>#N/A</c:v>
                </c:pt>
                <c:pt idx="4245">
                  <c:v>#N/A</c:v>
                </c:pt>
                <c:pt idx="4246">
                  <c:v>#N/A</c:v>
                </c:pt>
                <c:pt idx="4247">
                  <c:v>#N/A</c:v>
                </c:pt>
                <c:pt idx="4248">
                  <c:v>#N/A</c:v>
                </c:pt>
                <c:pt idx="4249">
                  <c:v>#N/A</c:v>
                </c:pt>
                <c:pt idx="4250">
                  <c:v>#N/A</c:v>
                </c:pt>
                <c:pt idx="4251">
                  <c:v>#N/A</c:v>
                </c:pt>
                <c:pt idx="4252">
                  <c:v>#N/A</c:v>
                </c:pt>
                <c:pt idx="4253">
                  <c:v>#N/A</c:v>
                </c:pt>
                <c:pt idx="4254">
                  <c:v>#N/A</c:v>
                </c:pt>
                <c:pt idx="4255">
                  <c:v>#N/A</c:v>
                </c:pt>
                <c:pt idx="4256">
                  <c:v>#N/A</c:v>
                </c:pt>
                <c:pt idx="4257">
                  <c:v>#N/A</c:v>
                </c:pt>
                <c:pt idx="4258">
                  <c:v>#N/A</c:v>
                </c:pt>
                <c:pt idx="4259">
                  <c:v>#N/A</c:v>
                </c:pt>
                <c:pt idx="4260">
                  <c:v>#N/A</c:v>
                </c:pt>
                <c:pt idx="4261">
                  <c:v>#N/A</c:v>
                </c:pt>
                <c:pt idx="4262">
                  <c:v>#N/A</c:v>
                </c:pt>
                <c:pt idx="4263">
                  <c:v>#N/A</c:v>
                </c:pt>
                <c:pt idx="4264">
                  <c:v>#N/A</c:v>
                </c:pt>
                <c:pt idx="4265">
                  <c:v>#N/A</c:v>
                </c:pt>
                <c:pt idx="4266">
                  <c:v>#N/A</c:v>
                </c:pt>
                <c:pt idx="4267">
                  <c:v>#N/A</c:v>
                </c:pt>
                <c:pt idx="4268">
                  <c:v>#N/A</c:v>
                </c:pt>
                <c:pt idx="4269">
                  <c:v>#N/A</c:v>
                </c:pt>
                <c:pt idx="4270">
                  <c:v>#N/A</c:v>
                </c:pt>
                <c:pt idx="4271">
                  <c:v>#N/A</c:v>
                </c:pt>
                <c:pt idx="4272">
                  <c:v>#N/A</c:v>
                </c:pt>
                <c:pt idx="4273">
                  <c:v>#N/A</c:v>
                </c:pt>
                <c:pt idx="4274">
                  <c:v>#N/A</c:v>
                </c:pt>
                <c:pt idx="4275">
                  <c:v>#N/A</c:v>
                </c:pt>
                <c:pt idx="4276">
                  <c:v>#N/A</c:v>
                </c:pt>
                <c:pt idx="4277">
                  <c:v>#N/A</c:v>
                </c:pt>
                <c:pt idx="4278">
                  <c:v>#N/A</c:v>
                </c:pt>
                <c:pt idx="4279">
                  <c:v>#N/A</c:v>
                </c:pt>
                <c:pt idx="4280">
                  <c:v>#N/A</c:v>
                </c:pt>
                <c:pt idx="4281">
                  <c:v>#N/A</c:v>
                </c:pt>
                <c:pt idx="4282">
                  <c:v>#N/A</c:v>
                </c:pt>
                <c:pt idx="4283">
                  <c:v>#N/A</c:v>
                </c:pt>
                <c:pt idx="4284">
                  <c:v>#N/A</c:v>
                </c:pt>
                <c:pt idx="4285">
                  <c:v>#N/A</c:v>
                </c:pt>
                <c:pt idx="4286">
                  <c:v>#N/A</c:v>
                </c:pt>
                <c:pt idx="4287">
                  <c:v>#N/A</c:v>
                </c:pt>
                <c:pt idx="4288">
                  <c:v>#N/A</c:v>
                </c:pt>
                <c:pt idx="4289">
                  <c:v>#N/A</c:v>
                </c:pt>
                <c:pt idx="4290">
                  <c:v>#N/A</c:v>
                </c:pt>
                <c:pt idx="4291">
                  <c:v>#N/A</c:v>
                </c:pt>
                <c:pt idx="4292">
                  <c:v>#N/A</c:v>
                </c:pt>
                <c:pt idx="4293">
                  <c:v>#N/A</c:v>
                </c:pt>
                <c:pt idx="4294">
                  <c:v>#N/A</c:v>
                </c:pt>
                <c:pt idx="4295">
                  <c:v>#N/A</c:v>
                </c:pt>
                <c:pt idx="4296">
                  <c:v>#N/A</c:v>
                </c:pt>
                <c:pt idx="4297">
                  <c:v>#N/A</c:v>
                </c:pt>
                <c:pt idx="4298">
                  <c:v>#N/A</c:v>
                </c:pt>
                <c:pt idx="4299">
                  <c:v>#N/A</c:v>
                </c:pt>
                <c:pt idx="4300">
                  <c:v>#N/A</c:v>
                </c:pt>
                <c:pt idx="4301">
                  <c:v>#N/A</c:v>
                </c:pt>
                <c:pt idx="4302">
                  <c:v>#N/A</c:v>
                </c:pt>
                <c:pt idx="4303">
                  <c:v>#N/A</c:v>
                </c:pt>
                <c:pt idx="4304">
                  <c:v>#N/A</c:v>
                </c:pt>
                <c:pt idx="4305">
                  <c:v>#N/A</c:v>
                </c:pt>
                <c:pt idx="4306">
                  <c:v>#N/A</c:v>
                </c:pt>
                <c:pt idx="4307">
                  <c:v>#N/A</c:v>
                </c:pt>
                <c:pt idx="4308">
                  <c:v>#N/A</c:v>
                </c:pt>
                <c:pt idx="4309">
                  <c:v>#N/A</c:v>
                </c:pt>
                <c:pt idx="4310">
                  <c:v>#N/A</c:v>
                </c:pt>
                <c:pt idx="4311">
                  <c:v>#N/A</c:v>
                </c:pt>
                <c:pt idx="4312">
                  <c:v>#N/A</c:v>
                </c:pt>
                <c:pt idx="4313">
                  <c:v>#N/A</c:v>
                </c:pt>
                <c:pt idx="4314">
                  <c:v>#N/A</c:v>
                </c:pt>
                <c:pt idx="4315">
                  <c:v>#N/A</c:v>
                </c:pt>
                <c:pt idx="4316">
                  <c:v>#N/A</c:v>
                </c:pt>
                <c:pt idx="4317">
                  <c:v>#N/A</c:v>
                </c:pt>
                <c:pt idx="4318">
                  <c:v>#N/A</c:v>
                </c:pt>
                <c:pt idx="4319">
                  <c:v>#N/A</c:v>
                </c:pt>
                <c:pt idx="4320">
                  <c:v>#N/A</c:v>
                </c:pt>
                <c:pt idx="4321">
                  <c:v>#N/A</c:v>
                </c:pt>
                <c:pt idx="4322">
                  <c:v>#N/A</c:v>
                </c:pt>
                <c:pt idx="4323">
                  <c:v>#N/A</c:v>
                </c:pt>
                <c:pt idx="4324">
                  <c:v>#N/A</c:v>
                </c:pt>
                <c:pt idx="4325">
                  <c:v>#N/A</c:v>
                </c:pt>
                <c:pt idx="4326">
                  <c:v>#N/A</c:v>
                </c:pt>
                <c:pt idx="4327">
                  <c:v>#N/A</c:v>
                </c:pt>
                <c:pt idx="4328">
                  <c:v>#N/A</c:v>
                </c:pt>
                <c:pt idx="4329">
                  <c:v>#N/A</c:v>
                </c:pt>
                <c:pt idx="4330">
                  <c:v>#N/A</c:v>
                </c:pt>
                <c:pt idx="4331">
                  <c:v>#N/A</c:v>
                </c:pt>
                <c:pt idx="4332">
                  <c:v>#N/A</c:v>
                </c:pt>
                <c:pt idx="4333">
                  <c:v>#N/A</c:v>
                </c:pt>
                <c:pt idx="4334">
                  <c:v>#N/A</c:v>
                </c:pt>
                <c:pt idx="4335">
                  <c:v>#N/A</c:v>
                </c:pt>
                <c:pt idx="4336">
                  <c:v>#N/A</c:v>
                </c:pt>
                <c:pt idx="4337">
                  <c:v>#N/A</c:v>
                </c:pt>
                <c:pt idx="4338">
                  <c:v>#N/A</c:v>
                </c:pt>
                <c:pt idx="4339">
                  <c:v>#N/A</c:v>
                </c:pt>
                <c:pt idx="4340">
                  <c:v>#N/A</c:v>
                </c:pt>
                <c:pt idx="4341">
                  <c:v>#N/A</c:v>
                </c:pt>
                <c:pt idx="4342">
                  <c:v>#N/A</c:v>
                </c:pt>
                <c:pt idx="4343">
                  <c:v>#N/A</c:v>
                </c:pt>
                <c:pt idx="4344">
                  <c:v>#N/A</c:v>
                </c:pt>
                <c:pt idx="4345">
                  <c:v>#N/A</c:v>
                </c:pt>
                <c:pt idx="4346">
                  <c:v>#N/A</c:v>
                </c:pt>
                <c:pt idx="4347">
                  <c:v>#N/A</c:v>
                </c:pt>
                <c:pt idx="4348">
                  <c:v>#N/A</c:v>
                </c:pt>
                <c:pt idx="4349">
                  <c:v>#N/A</c:v>
                </c:pt>
                <c:pt idx="4350">
                  <c:v>#N/A</c:v>
                </c:pt>
                <c:pt idx="4351">
                  <c:v>#N/A</c:v>
                </c:pt>
                <c:pt idx="4352">
                  <c:v>#N/A</c:v>
                </c:pt>
                <c:pt idx="4353">
                  <c:v>#N/A</c:v>
                </c:pt>
                <c:pt idx="4354">
                  <c:v>#N/A</c:v>
                </c:pt>
                <c:pt idx="4355">
                  <c:v>#N/A</c:v>
                </c:pt>
                <c:pt idx="4356">
                  <c:v>#N/A</c:v>
                </c:pt>
                <c:pt idx="4357">
                  <c:v>#N/A</c:v>
                </c:pt>
                <c:pt idx="4358">
                  <c:v>#N/A</c:v>
                </c:pt>
                <c:pt idx="4359">
                  <c:v>#N/A</c:v>
                </c:pt>
                <c:pt idx="4360">
                  <c:v>#N/A</c:v>
                </c:pt>
                <c:pt idx="4361">
                  <c:v>#N/A</c:v>
                </c:pt>
                <c:pt idx="4362">
                  <c:v>#N/A</c:v>
                </c:pt>
                <c:pt idx="4363">
                  <c:v>#N/A</c:v>
                </c:pt>
                <c:pt idx="4364">
                  <c:v>#N/A</c:v>
                </c:pt>
                <c:pt idx="4365">
                  <c:v>#N/A</c:v>
                </c:pt>
                <c:pt idx="4366">
                  <c:v>#N/A</c:v>
                </c:pt>
                <c:pt idx="4367">
                  <c:v>#N/A</c:v>
                </c:pt>
                <c:pt idx="4368">
                  <c:v>#N/A</c:v>
                </c:pt>
                <c:pt idx="4369">
                  <c:v>#N/A</c:v>
                </c:pt>
                <c:pt idx="4370">
                  <c:v>#N/A</c:v>
                </c:pt>
                <c:pt idx="4371">
                  <c:v>#N/A</c:v>
                </c:pt>
                <c:pt idx="4372">
                  <c:v>#N/A</c:v>
                </c:pt>
                <c:pt idx="4373">
                  <c:v>#N/A</c:v>
                </c:pt>
                <c:pt idx="4374">
                  <c:v>#N/A</c:v>
                </c:pt>
                <c:pt idx="4375">
                  <c:v>#N/A</c:v>
                </c:pt>
                <c:pt idx="4376">
                  <c:v>#N/A</c:v>
                </c:pt>
                <c:pt idx="4377">
                  <c:v>#N/A</c:v>
                </c:pt>
                <c:pt idx="4378">
                  <c:v>#N/A</c:v>
                </c:pt>
                <c:pt idx="4379">
                  <c:v>#N/A</c:v>
                </c:pt>
                <c:pt idx="4380">
                  <c:v>#N/A</c:v>
                </c:pt>
                <c:pt idx="4381">
                  <c:v>#N/A</c:v>
                </c:pt>
                <c:pt idx="4382">
                  <c:v>#N/A</c:v>
                </c:pt>
                <c:pt idx="4383">
                  <c:v>#N/A</c:v>
                </c:pt>
                <c:pt idx="4384">
                  <c:v>#N/A</c:v>
                </c:pt>
                <c:pt idx="4385">
                  <c:v>#N/A</c:v>
                </c:pt>
                <c:pt idx="4386">
                  <c:v>#N/A</c:v>
                </c:pt>
                <c:pt idx="4387">
                  <c:v>#N/A</c:v>
                </c:pt>
                <c:pt idx="4388">
                  <c:v>#N/A</c:v>
                </c:pt>
                <c:pt idx="4389">
                  <c:v>#N/A</c:v>
                </c:pt>
                <c:pt idx="4390">
                  <c:v>#N/A</c:v>
                </c:pt>
                <c:pt idx="4391">
                  <c:v>#N/A</c:v>
                </c:pt>
                <c:pt idx="4392">
                  <c:v>#N/A</c:v>
                </c:pt>
                <c:pt idx="4393">
                  <c:v>#N/A</c:v>
                </c:pt>
                <c:pt idx="4394">
                  <c:v>#N/A</c:v>
                </c:pt>
                <c:pt idx="4395">
                  <c:v>#N/A</c:v>
                </c:pt>
                <c:pt idx="4396">
                  <c:v>#N/A</c:v>
                </c:pt>
                <c:pt idx="4397">
                  <c:v>#N/A</c:v>
                </c:pt>
                <c:pt idx="4398">
                  <c:v>#N/A</c:v>
                </c:pt>
                <c:pt idx="4399">
                  <c:v>#N/A</c:v>
                </c:pt>
                <c:pt idx="4400">
                  <c:v>13</c:v>
                </c:pt>
                <c:pt idx="4401">
                  <c:v>#N/A</c:v>
                </c:pt>
                <c:pt idx="4402">
                  <c:v>#N/A</c:v>
                </c:pt>
                <c:pt idx="4403">
                  <c:v>#N/A</c:v>
                </c:pt>
                <c:pt idx="4404">
                  <c:v>#N/A</c:v>
                </c:pt>
                <c:pt idx="4405">
                  <c:v>#N/A</c:v>
                </c:pt>
                <c:pt idx="4406">
                  <c:v>#N/A</c:v>
                </c:pt>
                <c:pt idx="4407">
                  <c:v>#N/A</c:v>
                </c:pt>
                <c:pt idx="4408">
                  <c:v>#N/A</c:v>
                </c:pt>
                <c:pt idx="4409">
                  <c:v>#N/A</c:v>
                </c:pt>
                <c:pt idx="4410">
                  <c:v>#N/A</c:v>
                </c:pt>
                <c:pt idx="4411">
                  <c:v>#N/A</c:v>
                </c:pt>
                <c:pt idx="4412">
                  <c:v>#N/A</c:v>
                </c:pt>
                <c:pt idx="4413">
                  <c:v>#N/A</c:v>
                </c:pt>
                <c:pt idx="4414">
                  <c:v>#N/A</c:v>
                </c:pt>
                <c:pt idx="4415">
                  <c:v>#N/A</c:v>
                </c:pt>
                <c:pt idx="4416">
                  <c:v>#N/A</c:v>
                </c:pt>
                <c:pt idx="4417">
                  <c:v>#N/A</c:v>
                </c:pt>
                <c:pt idx="4418">
                  <c:v>#N/A</c:v>
                </c:pt>
                <c:pt idx="4419">
                  <c:v>#N/A</c:v>
                </c:pt>
                <c:pt idx="4420">
                  <c:v>#N/A</c:v>
                </c:pt>
                <c:pt idx="4421">
                  <c:v>#N/A</c:v>
                </c:pt>
                <c:pt idx="4422">
                  <c:v>#N/A</c:v>
                </c:pt>
                <c:pt idx="4423">
                  <c:v>#N/A</c:v>
                </c:pt>
                <c:pt idx="4424">
                  <c:v>#N/A</c:v>
                </c:pt>
                <c:pt idx="4425">
                  <c:v>#N/A</c:v>
                </c:pt>
                <c:pt idx="4426">
                  <c:v>#N/A</c:v>
                </c:pt>
                <c:pt idx="4427">
                  <c:v>#N/A</c:v>
                </c:pt>
                <c:pt idx="4428">
                  <c:v>#N/A</c:v>
                </c:pt>
                <c:pt idx="4429">
                  <c:v>#N/A</c:v>
                </c:pt>
                <c:pt idx="4430">
                  <c:v>#N/A</c:v>
                </c:pt>
                <c:pt idx="4431">
                  <c:v>#N/A</c:v>
                </c:pt>
                <c:pt idx="4432">
                  <c:v>#N/A</c:v>
                </c:pt>
                <c:pt idx="4433">
                  <c:v>#N/A</c:v>
                </c:pt>
                <c:pt idx="4434">
                  <c:v>#N/A</c:v>
                </c:pt>
                <c:pt idx="4435">
                  <c:v>#N/A</c:v>
                </c:pt>
                <c:pt idx="4436">
                  <c:v>#N/A</c:v>
                </c:pt>
                <c:pt idx="4437">
                  <c:v>#N/A</c:v>
                </c:pt>
                <c:pt idx="4438">
                  <c:v>#N/A</c:v>
                </c:pt>
                <c:pt idx="4439">
                  <c:v>#N/A</c:v>
                </c:pt>
                <c:pt idx="4440">
                  <c:v>#N/A</c:v>
                </c:pt>
                <c:pt idx="4441">
                  <c:v>#N/A</c:v>
                </c:pt>
                <c:pt idx="4442">
                  <c:v>#N/A</c:v>
                </c:pt>
                <c:pt idx="4443">
                  <c:v>#N/A</c:v>
                </c:pt>
                <c:pt idx="4444">
                  <c:v>#N/A</c:v>
                </c:pt>
                <c:pt idx="4445">
                  <c:v>#N/A</c:v>
                </c:pt>
                <c:pt idx="4446">
                  <c:v>#N/A</c:v>
                </c:pt>
                <c:pt idx="4447">
                  <c:v>#N/A</c:v>
                </c:pt>
                <c:pt idx="4448">
                  <c:v>#N/A</c:v>
                </c:pt>
                <c:pt idx="4449">
                  <c:v>#N/A</c:v>
                </c:pt>
                <c:pt idx="4450">
                  <c:v>#N/A</c:v>
                </c:pt>
                <c:pt idx="4451">
                  <c:v>#N/A</c:v>
                </c:pt>
                <c:pt idx="4452">
                  <c:v>#N/A</c:v>
                </c:pt>
                <c:pt idx="4453">
                  <c:v>#N/A</c:v>
                </c:pt>
                <c:pt idx="4454">
                  <c:v>#N/A</c:v>
                </c:pt>
                <c:pt idx="4455">
                  <c:v>#N/A</c:v>
                </c:pt>
                <c:pt idx="4456">
                  <c:v>#N/A</c:v>
                </c:pt>
                <c:pt idx="4457">
                  <c:v>#N/A</c:v>
                </c:pt>
                <c:pt idx="4458">
                  <c:v>#N/A</c:v>
                </c:pt>
                <c:pt idx="4459">
                  <c:v>#N/A</c:v>
                </c:pt>
                <c:pt idx="4460">
                  <c:v>#N/A</c:v>
                </c:pt>
                <c:pt idx="4461">
                  <c:v>#N/A</c:v>
                </c:pt>
                <c:pt idx="4462">
                  <c:v>#N/A</c:v>
                </c:pt>
                <c:pt idx="4463">
                  <c:v>#N/A</c:v>
                </c:pt>
                <c:pt idx="4464">
                  <c:v>#N/A</c:v>
                </c:pt>
                <c:pt idx="4465">
                  <c:v>#N/A</c:v>
                </c:pt>
                <c:pt idx="4466">
                  <c:v>#N/A</c:v>
                </c:pt>
                <c:pt idx="4467">
                  <c:v>#N/A</c:v>
                </c:pt>
                <c:pt idx="4468">
                  <c:v>#N/A</c:v>
                </c:pt>
                <c:pt idx="4469">
                  <c:v>#N/A</c:v>
                </c:pt>
                <c:pt idx="4470">
                  <c:v>#N/A</c:v>
                </c:pt>
                <c:pt idx="4471">
                  <c:v>#N/A</c:v>
                </c:pt>
                <c:pt idx="4472">
                  <c:v>#N/A</c:v>
                </c:pt>
                <c:pt idx="4473">
                  <c:v>#N/A</c:v>
                </c:pt>
                <c:pt idx="4474">
                  <c:v>#N/A</c:v>
                </c:pt>
                <c:pt idx="4475">
                  <c:v>#N/A</c:v>
                </c:pt>
                <c:pt idx="4476">
                  <c:v>#N/A</c:v>
                </c:pt>
                <c:pt idx="4477">
                  <c:v>#N/A</c:v>
                </c:pt>
                <c:pt idx="4478">
                  <c:v>#N/A</c:v>
                </c:pt>
                <c:pt idx="4479">
                  <c:v>#N/A</c:v>
                </c:pt>
                <c:pt idx="4480">
                  <c:v>#N/A</c:v>
                </c:pt>
                <c:pt idx="4481">
                  <c:v>#N/A</c:v>
                </c:pt>
                <c:pt idx="4482">
                  <c:v>#N/A</c:v>
                </c:pt>
                <c:pt idx="4483">
                  <c:v>#N/A</c:v>
                </c:pt>
                <c:pt idx="4484">
                  <c:v>#N/A</c:v>
                </c:pt>
                <c:pt idx="4485">
                  <c:v>#N/A</c:v>
                </c:pt>
                <c:pt idx="4486">
                  <c:v>#N/A</c:v>
                </c:pt>
                <c:pt idx="4487">
                  <c:v>#N/A</c:v>
                </c:pt>
                <c:pt idx="4488">
                  <c:v>#N/A</c:v>
                </c:pt>
                <c:pt idx="4489">
                  <c:v>#N/A</c:v>
                </c:pt>
                <c:pt idx="4490">
                  <c:v>#N/A</c:v>
                </c:pt>
                <c:pt idx="4491">
                  <c:v>#N/A</c:v>
                </c:pt>
                <c:pt idx="4492">
                  <c:v>#N/A</c:v>
                </c:pt>
                <c:pt idx="4493">
                  <c:v>#N/A</c:v>
                </c:pt>
                <c:pt idx="4494">
                  <c:v>#N/A</c:v>
                </c:pt>
                <c:pt idx="4495">
                  <c:v>#N/A</c:v>
                </c:pt>
                <c:pt idx="4496">
                  <c:v>#N/A</c:v>
                </c:pt>
                <c:pt idx="4497">
                  <c:v>#N/A</c:v>
                </c:pt>
                <c:pt idx="4498">
                  <c:v>#N/A</c:v>
                </c:pt>
                <c:pt idx="4499">
                  <c:v>#N/A</c:v>
                </c:pt>
                <c:pt idx="4500">
                  <c:v>#N/A</c:v>
                </c:pt>
                <c:pt idx="4501">
                  <c:v>#N/A</c:v>
                </c:pt>
                <c:pt idx="4502">
                  <c:v>#N/A</c:v>
                </c:pt>
                <c:pt idx="4503">
                  <c:v>#N/A</c:v>
                </c:pt>
                <c:pt idx="4504">
                  <c:v>#N/A</c:v>
                </c:pt>
                <c:pt idx="4505">
                  <c:v>#N/A</c:v>
                </c:pt>
                <c:pt idx="4506">
                  <c:v>#N/A</c:v>
                </c:pt>
                <c:pt idx="4507">
                  <c:v>#N/A</c:v>
                </c:pt>
                <c:pt idx="4508">
                  <c:v>#N/A</c:v>
                </c:pt>
                <c:pt idx="4509">
                  <c:v>#N/A</c:v>
                </c:pt>
                <c:pt idx="4510">
                  <c:v>#N/A</c:v>
                </c:pt>
                <c:pt idx="4511">
                  <c:v>#N/A</c:v>
                </c:pt>
                <c:pt idx="4512">
                  <c:v>#N/A</c:v>
                </c:pt>
                <c:pt idx="4513">
                  <c:v>#N/A</c:v>
                </c:pt>
                <c:pt idx="4514">
                  <c:v>#N/A</c:v>
                </c:pt>
                <c:pt idx="4515">
                  <c:v>#N/A</c:v>
                </c:pt>
                <c:pt idx="4516">
                  <c:v>#N/A</c:v>
                </c:pt>
                <c:pt idx="4517">
                  <c:v>#N/A</c:v>
                </c:pt>
                <c:pt idx="4518">
                  <c:v>#N/A</c:v>
                </c:pt>
                <c:pt idx="4519">
                  <c:v>#N/A</c:v>
                </c:pt>
                <c:pt idx="4520">
                  <c:v>#N/A</c:v>
                </c:pt>
                <c:pt idx="4521">
                  <c:v>#N/A</c:v>
                </c:pt>
                <c:pt idx="4522">
                  <c:v>#N/A</c:v>
                </c:pt>
                <c:pt idx="4523">
                  <c:v>#N/A</c:v>
                </c:pt>
                <c:pt idx="4524">
                  <c:v>#N/A</c:v>
                </c:pt>
                <c:pt idx="4525">
                  <c:v>#N/A</c:v>
                </c:pt>
                <c:pt idx="4526">
                  <c:v>#N/A</c:v>
                </c:pt>
                <c:pt idx="4527">
                  <c:v>#N/A</c:v>
                </c:pt>
                <c:pt idx="4528">
                  <c:v>#N/A</c:v>
                </c:pt>
                <c:pt idx="4529">
                  <c:v>#N/A</c:v>
                </c:pt>
                <c:pt idx="4530">
                  <c:v>#N/A</c:v>
                </c:pt>
                <c:pt idx="4531">
                  <c:v>#N/A</c:v>
                </c:pt>
                <c:pt idx="4532">
                  <c:v>#N/A</c:v>
                </c:pt>
                <c:pt idx="4533">
                  <c:v>#N/A</c:v>
                </c:pt>
                <c:pt idx="4534">
                  <c:v>#N/A</c:v>
                </c:pt>
                <c:pt idx="4535">
                  <c:v>#N/A</c:v>
                </c:pt>
                <c:pt idx="4536">
                  <c:v>#N/A</c:v>
                </c:pt>
                <c:pt idx="4537">
                  <c:v>#N/A</c:v>
                </c:pt>
                <c:pt idx="4538">
                  <c:v>#N/A</c:v>
                </c:pt>
                <c:pt idx="4539">
                  <c:v>#N/A</c:v>
                </c:pt>
                <c:pt idx="4540">
                  <c:v>#N/A</c:v>
                </c:pt>
                <c:pt idx="4541">
                  <c:v>#N/A</c:v>
                </c:pt>
                <c:pt idx="4542">
                  <c:v>#N/A</c:v>
                </c:pt>
                <c:pt idx="4543">
                  <c:v>#N/A</c:v>
                </c:pt>
                <c:pt idx="4544">
                  <c:v>#N/A</c:v>
                </c:pt>
                <c:pt idx="4545">
                  <c:v>#N/A</c:v>
                </c:pt>
                <c:pt idx="4546">
                  <c:v>#N/A</c:v>
                </c:pt>
                <c:pt idx="4547">
                  <c:v>#N/A</c:v>
                </c:pt>
                <c:pt idx="4548">
                  <c:v>#N/A</c:v>
                </c:pt>
                <c:pt idx="4549">
                  <c:v>#N/A</c:v>
                </c:pt>
                <c:pt idx="4550">
                  <c:v>#N/A</c:v>
                </c:pt>
                <c:pt idx="4551">
                  <c:v>#N/A</c:v>
                </c:pt>
                <c:pt idx="4552">
                  <c:v>#N/A</c:v>
                </c:pt>
                <c:pt idx="4553">
                  <c:v>#N/A</c:v>
                </c:pt>
                <c:pt idx="4554">
                  <c:v>#N/A</c:v>
                </c:pt>
                <c:pt idx="4555">
                  <c:v>#N/A</c:v>
                </c:pt>
                <c:pt idx="4556">
                  <c:v>#N/A</c:v>
                </c:pt>
                <c:pt idx="4557">
                  <c:v>#N/A</c:v>
                </c:pt>
                <c:pt idx="4558">
                  <c:v>#N/A</c:v>
                </c:pt>
                <c:pt idx="4559">
                  <c:v>#N/A</c:v>
                </c:pt>
                <c:pt idx="4560">
                  <c:v>#N/A</c:v>
                </c:pt>
                <c:pt idx="4561">
                  <c:v>#N/A</c:v>
                </c:pt>
                <c:pt idx="4562">
                  <c:v>#N/A</c:v>
                </c:pt>
                <c:pt idx="4563">
                  <c:v>#N/A</c:v>
                </c:pt>
                <c:pt idx="4564">
                  <c:v>#N/A</c:v>
                </c:pt>
                <c:pt idx="4565">
                  <c:v>#N/A</c:v>
                </c:pt>
                <c:pt idx="4566">
                  <c:v>#N/A</c:v>
                </c:pt>
                <c:pt idx="4567">
                  <c:v>#N/A</c:v>
                </c:pt>
                <c:pt idx="4568">
                  <c:v>#N/A</c:v>
                </c:pt>
                <c:pt idx="4569">
                  <c:v>#N/A</c:v>
                </c:pt>
                <c:pt idx="4570">
                  <c:v>#N/A</c:v>
                </c:pt>
                <c:pt idx="4571">
                  <c:v>#N/A</c:v>
                </c:pt>
                <c:pt idx="4572">
                  <c:v>#N/A</c:v>
                </c:pt>
                <c:pt idx="4573">
                  <c:v>#N/A</c:v>
                </c:pt>
                <c:pt idx="4574">
                  <c:v>#N/A</c:v>
                </c:pt>
                <c:pt idx="4575">
                  <c:v>#N/A</c:v>
                </c:pt>
                <c:pt idx="4576">
                  <c:v>#N/A</c:v>
                </c:pt>
                <c:pt idx="4577">
                  <c:v>#N/A</c:v>
                </c:pt>
                <c:pt idx="4578">
                  <c:v>#N/A</c:v>
                </c:pt>
                <c:pt idx="4579">
                  <c:v>#N/A</c:v>
                </c:pt>
                <c:pt idx="4580">
                  <c:v>#N/A</c:v>
                </c:pt>
                <c:pt idx="4581">
                  <c:v>#N/A</c:v>
                </c:pt>
                <c:pt idx="4582">
                  <c:v>#N/A</c:v>
                </c:pt>
                <c:pt idx="4583">
                  <c:v>#N/A</c:v>
                </c:pt>
                <c:pt idx="4584">
                  <c:v>#N/A</c:v>
                </c:pt>
                <c:pt idx="4585">
                  <c:v>#N/A</c:v>
                </c:pt>
                <c:pt idx="4586">
                  <c:v>#N/A</c:v>
                </c:pt>
                <c:pt idx="4587">
                  <c:v>#N/A</c:v>
                </c:pt>
                <c:pt idx="4588">
                  <c:v>#N/A</c:v>
                </c:pt>
                <c:pt idx="4589">
                  <c:v>#N/A</c:v>
                </c:pt>
                <c:pt idx="4590">
                  <c:v>#N/A</c:v>
                </c:pt>
                <c:pt idx="4591">
                  <c:v>#N/A</c:v>
                </c:pt>
                <c:pt idx="4592">
                  <c:v>#N/A</c:v>
                </c:pt>
                <c:pt idx="4593">
                  <c:v>#N/A</c:v>
                </c:pt>
                <c:pt idx="4594">
                  <c:v>#N/A</c:v>
                </c:pt>
                <c:pt idx="4595">
                  <c:v>#N/A</c:v>
                </c:pt>
                <c:pt idx="4596">
                  <c:v>#N/A</c:v>
                </c:pt>
                <c:pt idx="4597">
                  <c:v>#N/A</c:v>
                </c:pt>
                <c:pt idx="4598">
                  <c:v>#N/A</c:v>
                </c:pt>
                <c:pt idx="4599">
                  <c:v>#N/A</c:v>
                </c:pt>
                <c:pt idx="4600">
                  <c:v>2</c:v>
                </c:pt>
                <c:pt idx="4601">
                  <c:v>#N/A</c:v>
                </c:pt>
                <c:pt idx="4602">
                  <c:v>#N/A</c:v>
                </c:pt>
                <c:pt idx="4603">
                  <c:v>#N/A</c:v>
                </c:pt>
                <c:pt idx="4604">
                  <c:v>#N/A</c:v>
                </c:pt>
                <c:pt idx="4605">
                  <c:v>#N/A</c:v>
                </c:pt>
                <c:pt idx="4606">
                  <c:v>#N/A</c:v>
                </c:pt>
                <c:pt idx="4607">
                  <c:v>#N/A</c:v>
                </c:pt>
                <c:pt idx="4608">
                  <c:v>#N/A</c:v>
                </c:pt>
                <c:pt idx="4609">
                  <c:v>#N/A</c:v>
                </c:pt>
                <c:pt idx="4610">
                  <c:v>#N/A</c:v>
                </c:pt>
                <c:pt idx="4611">
                  <c:v>#N/A</c:v>
                </c:pt>
                <c:pt idx="4612">
                  <c:v>#N/A</c:v>
                </c:pt>
                <c:pt idx="4613">
                  <c:v>#N/A</c:v>
                </c:pt>
                <c:pt idx="4614">
                  <c:v>#N/A</c:v>
                </c:pt>
                <c:pt idx="4615">
                  <c:v>#N/A</c:v>
                </c:pt>
                <c:pt idx="4616">
                  <c:v>#N/A</c:v>
                </c:pt>
                <c:pt idx="4617">
                  <c:v>#N/A</c:v>
                </c:pt>
                <c:pt idx="4618">
                  <c:v>#N/A</c:v>
                </c:pt>
                <c:pt idx="4619">
                  <c:v>#N/A</c:v>
                </c:pt>
                <c:pt idx="4620">
                  <c:v>#N/A</c:v>
                </c:pt>
                <c:pt idx="4621">
                  <c:v>#N/A</c:v>
                </c:pt>
                <c:pt idx="4622">
                  <c:v>#N/A</c:v>
                </c:pt>
                <c:pt idx="4623">
                  <c:v>#N/A</c:v>
                </c:pt>
                <c:pt idx="4624">
                  <c:v>#N/A</c:v>
                </c:pt>
                <c:pt idx="4625">
                  <c:v>#N/A</c:v>
                </c:pt>
                <c:pt idx="4626">
                  <c:v>#N/A</c:v>
                </c:pt>
                <c:pt idx="4627">
                  <c:v>#N/A</c:v>
                </c:pt>
                <c:pt idx="4628">
                  <c:v>#N/A</c:v>
                </c:pt>
                <c:pt idx="4629">
                  <c:v>#N/A</c:v>
                </c:pt>
                <c:pt idx="4630">
                  <c:v>#N/A</c:v>
                </c:pt>
                <c:pt idx="4631">
                  <c:v>#N/A</c:v>
                </c:pt>
                <c:pt idx="4632">
                  <c:v>#N/A</c:v>
                </c:pt>
                <c:pt idx="4633">
                  <c:v>#N/A</c:v>
                </c:pt>
                <c:pt idx="4634">
                  <c:v>#N/A</c:v>
                </c:pt>
                <c:pt idx="4635">
                  <c:v>#N/A</c:v>
                </c:pt>
                <c:pt idx="4636">
                  <c:v>#N/A</c:v>
                </c:pt>
                <c:pt idx="4637">
                  <c:v>#N/A</c:v>
                </c:pt>
                <c:pt idx="4638">
                  <c:v>#N/A</c:v>
                </c:pt>
                <c:pt idx="4639">
                  <c:v>#N/A</c:v>
                </c:pt>
                <c:pt idx="4640">
                  <c:v>#N/A</c:v>
                </c:pt>
                <c:pt idx="4641">
                  <c:v>#N/A</c:v>
                </c:pt>
                <c:pt idx="4642">
                  <c:v>#N/A</c:v>
                </c:pt>
                <c:pt idx="4643">
                  <c:v>#N/A</c:v>
                </c:pt>
                <c:pt idx="4644">
                  <c:v>#N/A</c:v>
                </c:pt>
                <c:pt idx="4645">
                  <c:v>#N/A</c:v>
                </c:pt>
                <c:pt idx="4646">
                  <c:v>#N/A</c:v>
                </c:pt>
                <c:pt idx="4647">
                  <c:v>#N/A</c:v>
                </c:pt>
                <c:pt idx="4648">
                  <c:v>#N/A</c:v>
                </c:pt>
                <c:pt idx="4649">
                  <c:v>#N/A</c:v>
                </c:pt>
                <c:pt idx="4650">
                  <c:v>#N/A</c:v>
                </c:pt>
                <c:pt idx="4651">
                  <c:v>#N/A</c:v>
                </c:pt>
                <c:pt idx="4652">
                  <c:v>#N/A</c:v>
                </c:pt>
                <c:pt idx="4653">
                  <c:v>#N/A</c:v>
                </c:pt>
                <c:pt idx="4654">
                  <c:v>#N/A</c:v>
                </c:pt>
                <c:pt idx="4655">
                  <c:v>#N/A</c:v>
                </c:pt>
                <c:pt idx="4656">
                  <c:v>#N/A</c:v>
                </c:pt>
                <c:pt idx="4657">
                  <c:v>#N/A</c:v>
                </c:pt>
                <c:pt idx="4658">
                  <c:v>#N/A</c:v>
                </c:pt>
                <c:pt idx="4659">
                  <c:v>#N/A</c:v>
                </c:pt>
                <c:pt idx="4660">
                  <c:v>#N/A</c:v>
                </c:pt>
                <c:pt idx="4661">
                  <c:v>#N/A</c:v>
                </c:pt>
                <c:pt idx="4662">
                  <c:v>#N/A</c:v>
                </c:pt>
                <c:pt idx="4663">
                  <c:v>#N/A</c:v>
                </c:pt>
                <c:pt idx="4664">
                  <c:v>#N/A</c:v>
                </c:pt>
                <c:pt idx="4665">
                  <c:v>#N/A</c:v>
                </c:pt>
                <c:pt idx="4666">
                  <c:v>#N/A</c:v>
                </c:pt>
                <c:pt idx="4667">
                  <c:v>#N/A</c:v>
                </c:pt>
                <c:pt idx="4668">
                  <c:v>#N/A</c:v>
                </c:pt>
                <c:pt idx="4669">
                  <c:v>#N/A</c:v>
                </c:pt>
                <c:pt idx="4670">
                  <c:v>#N/A</c:v>
                </c:pt>
                <c:pt idx="4671">
                  <c:v>#N/A</c:v>
                </c:pt>
                <c:pt idx="4672">
                  <c:v>#N/A</c:v>
                </c:pt>
                <c:pt idx="4673">
                  <c:v>#N/A</c:v>
                </c:pt>
                <c:pt idx="4674">
                  <c:v>#N/A</c:v>
                </c:pt>
                <c:pt idx="4675">
                  <c:v>#N/A</c:v>
                </c:pt>
                <c:pt idx="4676">
                  <c:v>#N/A</c:v>
                </c:pt>
                <c:pt idx="4677">
                  <c:v>#N/A</c:v>
                </c:pt>
                <c:pt idx="4678">
                  <c:v>#N/A</c:v>
                </c:pt>
                <c:pt idx="4679">
                  <c:v>#N/A</c:v>
                </c:pt>
                <c:pt idx="4680">
                  <c:v>#N/A</c:v>
                </c:pt>
                <c:pt idx="4681">
                  <c:v>#N/A</c:v>
                </c:pt>
                <c:pt idx="4682">
                  <c:v>#N/A</c:v>
                </c:pt>
                <c:pt idx="4683">
                  <c:v>#N/A</c:v>
                </c:pt>
                <c:pt idx="4684">
                  <c:v>#N/A</c:v>
                </c:pt>
                <c:pt idx="4685">
                  <c:v>#N/A</c:v>
                </c:pt>
                <c:pt idx="4686">
                  <c:v>#N/A</c:v>
                </c:pt>
                <c:pt idx="4687">
                  <c:v>#N/A</c:v>
                </c:pt>
                <c:pt idx="4688">
                  <c:v>#N/A</c:v>
                </c:pt>
                <c:pt idx="4689">
                  <c:v>#N/A</c:v>
                </c:pt>
                <c:pt idx="4690">
                  <c:v>#N/A</c:v>
                </c:pt>
                <c:pt idx="4691">
                  <c:v>#N/A</c:v>
                </c:pt>
                <c:pt idx="4692">
                  <c:v>#N/A</c:v>
                </c:pt>
                <c:pt idx="4693">
                  <c:v>#N/A</c:v>
                </c:pt>
                <c:pt idx="4694">
                  <c:v>#N/A</c:v>
                </c:pt>
                <c:pt idx="4695">
                  <c:v>#N/A</c:v>
                </c:pt>
                <c:pt idx="4696">
                  <c:v>#N/A</c:v>
                </c:pt>
                <c:pt idx="4697">
                  <c:v>#N/A</c:v>
                </c:pt>
                <c:pt idx="4698">
                  <c:v>#N/A</c:v>
                </c:pt>
                <c:pt idx="4699">
                  <c:v>#N/A</c:v>
                </c:pt>
                <c:pt idx="4700">
                  <c:v>#N/A</c:v>
                </c:pt>
                <c:pt idx="4701">
                  <c:v>#N/A</c:v>
                </c:pt>
                <c:pt idx="4702">
                  <c:v>#N/A</c:v>
                </c:pt>
                <c:pt idx="4703">
                  <c:v>#N/A</c:v>
                </c:pt>
                <c:pt idx="4704">
                  <c:v>#N/A</c:v>
                </c:pt>
                <c:pt idx="4705">
                  <c:v>#N/A</c:v>
                </c:pt>
                <c:pt idx="4706">
                  <c:v>#N/A</c:v>
                </c:pt>
                <c:pt idx="4707">
                  <c:v>#N/A</c:v>
                </c:pt>
                <c:pt idx="4708">
                  <c:v>#N/A</c:v>
                </c:pt>
                <c:pt idx="4709">
                  <c:v>#N/A</c:v>
                </c:pt>
                <c:pt idx="4710">
                  <c:v>#N/A</c:v>
                </c:pt>
                <c:pt idx="4711">
                  <c:v>#N/A</c:v>
                </c:pt>
                <c:pt idx="4712">
                  <c:v>#N/A</c:v>
                </c:pt>
                <c:pt idx="4713">
                  <c:v>#N/A</c:v>
                </c:pt>
                <c:pt idx="4714">
                  <c:v>#N/A</c:v>
                </c:pt>
                <c:pt idx="4715">
                  <c:v>#N/A</c:v>
                </c:pt>
                <c:pt idx="4716">
                  <c:v>#N/A</c:v>
                </c:pt>
                <c:pt idx="4717">
                  <c:v>#N/A</c:v>
                </c:pt>
                <c:pt idx="4718">
                  <c:v>#N/A</c:v>
                </c:pt>
                <c:pt idx="4719">
                  <c:v>#N/A</c:v>
                </c:pt>
                <c:pt idx="4720">
                  <c:v>#N/A</c:v>
                </c:pt>
                <c:pt idx="4721">
                  <c:v>#N/A</c:v>
                </c:pt>
                <c:pt idx="4722">
                  <c:v>#N/A</c:v>
                </c:pt>
                <c:pt idx="4723">
                  <c:v>#N/A</c:v>
                </c:pt>
                <c:pt idx="4724">
                  <c:v>#N/A</c:v>
                </c:pt>
                <c:pt idx="4725">
                  <c:v>#N/A</c:v>
                </c:pt>
                <c:pt idx="4726">
                  <c:v>#N/A</c:v>
                </c:pt>
                <c:pt idx="4727">
                  <c:v>#N/A</c:v>
                </c:pt>
                <c:pt idx="4728">
                  <c:v>#N/A</c:v>
                </c:pt>
                <c:pt idx="4729">
                  <c:v>#N/A</c:v>
                </c:pt>
                <c:pt idx="4730">
                  <c:v>#N/A</c:v>
                </c:pt>
                <c:pt idx="4731">
                  <c:v>#N/A</c:v>
                </c:pt>
                <c:pt idx="4732">
                  <c:v>#N/A</c:v>
                </c:pt>
                <c:pt idx="4733">
                  <c:v>#N/A</c:v>
                </c:pt>
                <c:pt idx="4734">
                  <c:v>#N/A</c:v>
                </c:pt>
                <c:pt idx="4735">
                  <c:v>#N/A</c:v>
                </c:pt>
                <c:pt idx="4736">
                  <c:v>#N/A</c:v>
                </c:pt>
                <c:pt idx="4737">
                  <c:v>#N/A</c:v>
                </c:pt>
                <c:pt idx="4738">
                  <c:v>#N/A</c:v>
                </c:pt>
                <c:pt idx="4739">
                  <c:v>#N/A</c:v>
                </c:pt>
                <c:pt idx="4740">
                  <c:v>#N/A</c:v>
                </c:pt>
                <c:pt idx="4741">
                  <c:v>#N/A</c:v>
                </c:pt>
                <c:pt idx="4742">
                  <c:v>#N/A</c:v>
                </c:pt>
                <c:pt idx="4743">
                  <c:v>#N/A</c:v>
                </c:pt>
                <c:pt idx="4744">
                  <c:v>#N/A</c:v>
                </c:pt>
                <c:pt idx="4745">
                  <c:v>#N/A</c:v>
                </c:pt>
                <c:pt idx="4746">
                  <c:v>#N/A</c:v>
                </c:pt>
                <c:pt idx="4747">
                  <c:v>#N/A</c:v>
                </c:pt>
                <c:pt idx="4748">
                  <c:v>#N/A</c:v>
                </c:pt>
                <c:pt idx="4749">
                  <c:v>#N/A</c:v>
                </c:pt>
                <c:pt idx="4750">
                  <c:v>#N/A</c:v>
                </c:pt>
                <c:pt idx="4751">
                  <c:v>#N/A</c:v>
                </c:pt>
                <c:pt idx="4752">
                  <c:v>#N/A</c:v>
                </c:pt>
                <c:pt idx="4753">
                  <c:v>#N/A</c:v>
                </c:pt>
                <c:pt idx="4754">
                  <c:v>#N/A</c:v>
                </c:pt>
                <c:pt idx="4755">
                  <c:v>#N/A</c:v>
                </c:pt>
                <c:pt idx="4756">
                  <c:v>#N/A</c:v>
                </c:pt>
                <c:pt idx="4757">
                  <c:v>#N/A</c:v>
                </c:pt>
                <c:pt idx="4758">
                  <c:v>#N/A</c:v>
                </c:pt>
                <c:pt idx="4759">
                  <c:v>#N/A</c:v>
                </c:pt>
                <c:pt idx="4760">
                  <c:v>#N/A</c:v>
                </c:pt>
                <c:pt idx="4761">
                  <c:v>#N/A</c:v>
                </c:pt>
                <c:pt idx="4762">
                  <c:v>#N/A</c:v>
                </c:pt>
                <c:pt idx="4763">
                  <c:v>#N/A</c:v>
                </c:pt>
                <c:pt idx="4764">
                  <c:v>#N/A</c:v>
                </c:pt>
                <c:pt idx="4765">
                  <c:v>#N/A</c:v>
                </c:pt>
                <c:pt idx="4766">
                  <c:v>#N/A</c:v>
                </c:pt>
                <c:pt idx="4767">
                  <c:v>#N/A</c:v>
                </c:pt>
                <c:pt idx="4768">
                  <c:v>#N/A</c:v>
                </c:pt>
                <c:pt idx="4769">
                  <c:v>#N/A</c:v>
                </c:pt>
                <c:pt idx="4770">
                  <c:v>#N/A</c:v>
                </c:pt>
                <c:pt idx="4771">
                  <c:v>#N/A</c:v>
                </c:pt>
                <c:pt idx="4772">
                  <c:v>#N/A</c:v>
                </c:pt>
                <c:pt idx="4773">
                  <c:v>#N/A</c:v>
                </c:pt>
                <c:pt idx="4774">
                  <c:v>#N/A</c:v>
                </c:pt>
                <c:pt idx="4775">
                  <c:v>#N/A</c:v>
                </c:pt>
                <c:pt idx="4776">
                  <c:v>#N/A</c:v>
                </c:pt>
                <c:pt idx="4777">
                  <c:v>#N/A</c:v>
                </c:pt>
                <c:pt idx="4778">
                  <c:v>#N/A</c:v>
                </c:pt>
                <c:pt idx="4779">
                  <c:v>#N/A</c:v>
                </c:pt>
                <c:pt idx="4780">
                  <c:v>#N/A</c:v>
                </c:pt>
                <c:pt idx="4781">
                  <c:v>#N/A</c:v>
                </c:pt>
                <c:pt idx="4782">
                  <c:v>#N/A</c:v>
                </c:pt>
                <c:pt idx="4783">
                  <c:v>#N/A</c:v>
                </c:pt>
                <c:pt idx="4784">
                  <c:v>#N/A</c:v>
                </c:pt>
                <c:pt idx="4785">
                  <c:v>#N/A</c:v>
                </c:pt>
                <c:pt idx="4786">
                  <c:v>#N/A</c:v>
                </c:pt>
                <c:pt idx="4787">
                  <c:v>#N/A</c:v>
                </c:pt>
                <c:pt idx="4788">
                  <c:v>#N/A</c:v>
                </c:pt>
                <c:pt idx="4789">
                  <c:v>#N/A</c:v>
                </c:pt>
                <c:pt idx="4790">
                  <c:v>#N/A</c:v>
                </c:pt>
                <c:pt idx="4791">
                  <c:v>#N/A</c:v>
                </c:pt>
                <c:pt idx="4792">
                  <c:v>#N/A</c:v>
                </c:pt>
                <c:pt idx="4793">
                  <c:v>#N/A</c:v>
                </c:pt>
                <c:pt idx="4794">
                  <c:v>#N/A</c:v>
                </c:pt>
                <c:pt idx="4795">
                  <c:v>#N/A</c:v>
                </c:pt>
                <c:pt idx="4796">
                  <c:v>#N/A</c:v>
                </c:pt>
                <c:pt idx="4797">
                  <c:v>#N/A</c:v>
                </c:pt>
                <c:pt idx="4798">
                  <c:v>#N/A</c:v>
                </c:pt>
                <c:pt idx="4799">
                  <c:v>#N/A</c:v>
                </c:pt>
                <c:pt idx="4800">
                  <c:v>6</c:v>
                </c:pt>
                <c:pt idx="4801">
                  <c:v>#N/A</c:v>
                </c:pt>
                <c:pt idx="4802">
                  <c:v>#N/A</c:v>
                </c:pt>
                <c:pt idx="4803">
                  <c:v>#N/A</c:v>
                </c:pt>
                <c:pt idx="4804">
                  <c:v>#N/A</c:v>
                </c:pt>
                <c:pt idx="4805">
                  <c:v>#N/A</c:v>
                </c:pt>
                <c:pt idx="4806">
                  <c:v>#N/A</c:v>
                </c:pt>
                <c:pt idx="4807">
                  <c:v>#N/A</c:v>
                </c:pt>
                <c:pt idx="4808">
                  <c:v>#N/A</c:v>
                </c:pt>
                <c:pt idx="4809">
                  <c:v>#N/A</c:v>
                </c:pt>
                <c:pt idx="4810">
                  <c:v>#N/A</c:v>
                </c:pt>
                <c:pt idx="4811">
                  <c:v>#N/A</c:v>
                </c:pt>
                <c:pt idx="4812">
                  <c:v>#N/A</c:v>
                </c:pt>
                <c:pt idx="4813">
                  <c:v>#N/A</c:v>
                </c:pt>
                <c:pt idx="4814">
                  <c:v>#N/A</c:v>
                </c:pt>
                <c:pt idx="4815">
                  <c:v>#N/A</c:v>
                </c:pt>
                <c:pt idx="4816">
                  <c:v>#N/A</c:v>
                </c:pt>
                <c:pt idx="4817">
                  <c:v>#N/A</c:v>
                </c:pt>
                <c:pt idx="4818">
                  <c:v>#N/A</c:v>
                </c:pt>
                <c:pt idx="4819">
                  <c:v>#N/A</c:v>
                </c:pt>
                <c:pt idx="4820">
                  <c:v>#N/A</c:v>
                </c:pt>
                <c:pt idx="4821">
                  <c:v>#N/A</c:v>
                </c:pt>
                <c:pt idx="4822">
                  <c:v>#N/A</c:v>
                </c:pt>
                <c:pt idx="4823">
                  <c:v>#N/A</c:v>
                </c:pt>
                <c:pt idx="4824">
                  <c:v>#N/A</c:v>
                </c:pt>
                <c:pt idx="4825">
                  <c:v>#N/A</c:v>
                </c:pt>
                <c:pt idx="4826">
                  <c:v>#N/A</c:v>
                </c:pt>
                <c:pt idx="4827">
                  <c:v>#N/A</c:v>
                </c:pt>
                <c:pt idx="4828">
                  <c:v>#N/A</c:v>
                </c:pt>
                <c:pt idx="4829">
                  <c:v>#N/A</c:v>
                </c:pt>
                <c:pt idx="4830">
                  <c:v>#N/A</c:v>
                </c:pt>
                <c:pt idx="4831">
                  <c:v>#N/A</c:v>
                </c:pt>
                <c:pt idx="4832">
                  <c:v>#N/A</c:v>
                </c:pt>
                <c:pt idx="4833">
                  <c:v>#N/A</c:v>
                </c:pt>
                <c:pt idx="4834">
                  <c:v>#N/A</c:v>
                </c:pt>
                <c:pt idx="4835">
                  <c:v>#N/A</c:v>
                </c:pt>
                <c:pt idx="4836">
                  <c:v>#N/A</c:v>
                </c:pt>
                <c:pt idx="4837">
                  <c:v>#N/A</c:v>
                </c:pt>
                <c:pt idx="4838">
                  <c:v>#N/A</c:v>
                </c:pt>
                <c:pt idx="4839">
                  <c:v>#N/A</c:v>
                </c:pt>
                <c:pt idx="4840">
                  <c:v>#N/A</c:v>
                </c:pt>
                <c:pt idx="4841">
                  <c:v>#N/A</c:v>
                </c:pt>
                <c:pt idx="4842">
                  <c:v>#N/A</c:v>
                </c:pt>
                <c:pt idx="4843">
                  <c:v>#N/A</c:v>
                </c:pt>
                <c:pt idx="4844">
                  <c:v>#N/A</c:v>
                </c:pt>
                <c:pt idx="4845">
                  <c:v>#N/A</c:v>
                </c:pt>
                <c:pt idx="4846">
                  <c:v>#N/A</c:v>
                </c:pt>
                <c:pt idx="4847">
                  <c:v>#N/A</c:v>
                </c:pt>
                <c:pt idx="4848">
                  <c:v>#N/A</c:v>
                </c:pt>
                <c:pt idx="4849">
                  <c:v>#N/A</c:v>
                </c:pt>
                <c:pt idx="4850">
                  <c:v>#N/A</c:v>
                </c:pt>
                <c:pt idx="4851">
                  <c:v>#N/A</c:v>
                </c:pt>
                <c:pt idx="4852">
                  <c:v>#N/A</c:v>
                </c:pt>
                <c:pt idx="4853">
                  <c:v>#N/A</c:v>
                </c:pt>
                <c:pt idx="4854">
                  <c:v>#N/A</c:v>
                </c:pt>
                <c:pt idx="4855">
                  <c:v>#N/A</c:v>
                </c:pt>
                <c:pt idx="4856">
                  <c:v>#N/A</c:v>
                </c:pt>
                <c:pt idx="4857">
                  <c:v>#N/A</c:v>
                </c:pt>
                <c:pt idx="4858">
                  <c:v>#N/A</c:v>
                </c:pt>
                <c:pt idx="4859">
                  <c:v>#N/A</c:v>
                </c:pt>
                <c:pt idx="4860">
                  <c:v>#N/A</c:v>
                </c:pt>
                <c:pt idx="4861">
                  <c:v>#N/A</c:v>
                </c:pt>
                <c:pt idx="4862">
                  <c:v>#N/A</c:v>
                </c:pt>
                <c:pt idx="4863">
                  <c:v>#N/A</c:v>
                </c:pt>
                <c:pt idx="4864">
                  <c:v>#N/A</c:v>
                </c:pt>
                <c:pt idx="4865">
                  <c:v>#N/A</c:v>
                </c:pt>
                <c:pt idx="4866">
                  <c:v>#N/A</c:v>
                </c:pt>
                <c:pt idx="4867">
                  <c:v>#N/A</c:v>
                </c:pt>
                <c:pt idx="4868">
                  <c:v>#N/A</c:v>
                </c:pt>
                <c:pt idx="4869">
                  <c:v>#N/A</c:v>
                </c:pt>
                <c:pt idx="4870">
                  <c:v>#N/A</c:v>
                </c:pt>
                <c:pt idx="4871">
                  <c:v>#N/A</c:v>
                </c:pt>
                <c:pt idx="4872">
                  <c:v>#N/A</c:v>
                </c:pt>
                <c:pt idx="4873">
                  <c:v>#N/A</c:v>
                </c:pt>
                <c:pt idx="4874">
                  <c:v>#N/A</c:v>
                </c:pt>
                <c:pt idx="4875">
                  <c:v>#N/A</c:v>
                </c:pt>
                <c:pt idx="4876">
                  <c:v>#N/A</c:v>
                </c:pt>
                <c:pt idx="4877">
                  <c:v>#N/A</c:v>
                </c:pt>
                <c:pt idx="4878">
                  <c:v>#N/A</c:v>
                </c:pt>
                <c:pt idx="4879">
                  <c:v>#N/A</c:v>
                </c:pt>
                <c:pt idx="4880">
                  <c:v>#N/A</c:v>
                </c:pt>
                <c:pt idx="4881">
                  <c:v>#N/A</c:v>
                </c:pt>
                <c:pt idx="4882">
                  <c:v>#N/A</c:v>
                </c:pt>
                <c:pt idx="4883">
                  <c:v>#N/A</c:v>
                </c:pt>
                <c:pt idx="4884">
                  <c:v>#N/A</c:v>
                </c:pt>
                <c:pt idx="4885">
                  <c:v>#N/A</c:v>
                </c:pt>
                <c:pt idx="4886">
                  <c:v>#N/A</c:v>
                </c:pt>
                <c:pt idx="4887">
                  <c:v>#N/A</c:v>
                </c:pt>
                <c:pt idx="4888">
                  <c:v>#N/A</c:v>
                </c:pt>
                <c:pt idx="4889">
                  <c:v>#N/A</c:v>
                </c:pt>
                <c:pt idx="4890">
                  <c:v>#N/A</c:v>
                </c:pt>
                <c:pt idx="4891">
                  <c:v>#N/A</c:v>
                </c:pt>
                <c:pt idx="4892">
                  <c:v>#N/A</c:v>
                </c:pt>
                <c:pt idx="4893">
                  <c:v>#N/A</c:v>
                </c:pt>
                <c:pt idx="4894">
                  <c:v>#N/A</c:v>
                </c:pt>
                <c:pt idx="4895">
                  <c:v>#N/A</c:v>
                </c:pt>
                <c:pt idx="4896">
                  <c:v>#N/A</c:v>
                </c:pt>
                <c:pt idx="4897">
                  <c:v>#N/A</c:v>
                </c:pt>
                <c:pt idx="4898">
                  <c:v>#N/A</c:v>
                </c:pt>
                <c:pt idx="4899">
                  <c:v>#N/A</c:v>
                </c:pt>
                <c:pt idx="4900">
                  <c:v>#N/A</c:v>
                </c:pt>
                <c:pt idx="4901">
                  <c:v>#N/A</c:v>
                </c:pt>
                <c:pt idx="4902">
                  <c:v>#N/A</c:v>
                </c:pt>
                <c:pt idx="4903">
                  <c:v>#N/A</c:v>
                </c:pt>
                <c:pt idx="4904">
                  <c:v>#N/A</c:v>
                </c:pt>
                <c:pt idx="4905">
                  <c:v>#N/A</c:v>
                </c:pt>
                <c:pt idx="4906">
                  <c:v>#N/A</c:v>
                </c:pt>
                <c:pt idx="4907">
                  <c:v>#N/A</c:v>
                </c:pt>
                <c:pt idx="4908">
                  <c:v>#N/A</c:v>
                </c:pt>
                <c:pt idx="4909">
                  <c:v>#N/A</c:v>
                </c:pt>
                <c:pt idx="4910">
                  <c:v>#N/A</c:v>
                </c:pt>
                <c:pt idx="4911">
                  <c:v>#N/A</c:v>
                </c:pt>
                <c:pt idx="4912">
                  <c:v>#N/A</c:v>
                </c:pt>
                <c:pt idx="4913">
                  <c:v>#N/A</c:v>
                </c:pt>
                <c:pt idx="4914">
                  <c:v>#N/A</c:v>
                </c:pt>
                <c:pt idx="4915">
                  <c:v>#N/A</c:v>
                </c:pt>
                <c:pt idx="4916">
                  <c:v>#N/A</c:v>
                </c:pt>
                <c:pt idx="4917">
                  <c:v>#N/A</c:v>
                </c:pt>
                <c:pt idx="4918">
                  <c:v>#N/A</c:v>
                </c:pt>
                <c:pt idx="4919">
                  <c:v>#N/A</c:v>
                </c:pt>
                <c:pt idx="4920">
                  <c:v>#N/A</c:v>
                </c:pt>
                <c:pt idx="4921">
                  <c:v>#N/A</c:v>
                </c:pt>
                <c:pt idx="4922">
                  <c:v>#N/A</c:v>
                </c:pt>
                <c:pt idx="4923">
                  <c:v>#N/A</c:v>
                </c:pt>
                <c:pt idx="4924">
                  <c:v>#N/A</c:v>
                </c:pt>
                <c:pt idx="4925">
                  <c:v>#N/A</c:v>
                </c:pt>
                <c:pt idx="4926">
                  <c:v>#N/A</c:v>
                </c:pt>
                <c:pt idx="4927">
                  <c:v>#N/A</c:v>
                </c:pt>
                <c:pt idx="4928">
                  <c:v>#N/A</c:v>
                </c:pt>
                <c:pt idx="4929">
                  <c:v>#N/A</c:v>
                </c:pt>
                <c:pt idx="4930">
                  <c:v>#N/A</c:v>
                </c:pt>
                <c:pt idx="4931">
                  <c:v>#N/A</c:v>
                </c:pt>
                <c:pt idx="4932">
                  <c:v>#N/A</c:v>
                </c:pt>
                <c:pt idx="4933">
                  <c:v>#N/A</c:v>
                </c:pt>
                <c:pt idx="4934">
                  <c:v>#N/A</c:v>
                </c:pt>
                <c:pt idx="4935">
                  <c:v>#N/A</c:v>
                </c:pt>
                <c:pt idx="4936">
                  <c:v>#N/A</c:v>
                </c:pt>
                <c:pt idx="4937">
                  <c:v>#N/A</c:v>
                </c:pt>
                <c:pt idx="4938">
                  <c:v>#N/A</c:v>
                </c:pt>
                <c:pt idx="4939">
                  <c:v>#N/A</c:v>
                </c:pt>
                <c:pt idx="4940">
                  <c:v>#N/A</c:v>
                </c:pt>
                <c:pt idx="4941">
                  <c:v>#N/A</c:v>
                </c:pt>
                <c:pt idx="4942">
                  <c:v>#N/A</c:v>
                </c:pt>
                <c:pt idx="4943">
                  <c:v>#N/A</c:v>
                </c:pt>
                <c:pt idx="4944">
                  <c:v>#N/A</c:v>
                </c:pt>
                <c:pt idx="4945">
                  <c:v>#N/A</c:v>
                </c:pt>
                <c:pt idx="4946">
                  <c:v>#N/A</c:v>
                </c:pt>
                <c:pt idx="4947">
                  <c:v>#N/A</c:v>
                </c:pt>
                <c:pt idx="4948">
                  <c:v>#N/A</c:v>
                </c:pt>
                <c:pt idx="4949">
                  <c:v>#N/A</c:v>
                </c:pt>
                <c:pt idx="4950">
                  <c:v>#N/A</c:v>
                </c:pt>
                <c:pt idx="4951">
                  <c:v>#N/A</c:v>
                </c:pt>
                <c:pt idx="4952">
                  <c:v>#N/A</c:v>
                </c:pt>
                <c:pt idx="4953">
                  <c:v>#N/A</c:v>
                </c:pt>
                <c:pt idx="4954">
                  <c:v>#N/A</c:v>
                </c:pt>
                <c:pt idx="4955">
                  <c:v>#N/A</c:v>
                </c:pt>
                <c:pt idx="4956">
                  <c:v>#N/A</c:v>
                </c:pt>
                <c:pt idx="4957">
                  <c:v>#N/A</c:v>
                </c:pt>
                <c:pt idx="4958">
                  <c:v>#N/A</c:v>
                </c:pt>
                <c:pt idx="4959">
                  <c:v>#N/A</c:v>
                </c:pt>
                <c:pt idx="4960">
                  <c:v>#N/A</c:v>
                </c:pt>
                <c:pt idx="4961">
                  <c:v>#N/A</c:v>
                </c:pt>
                <c:pt idx="4962">
                  <c:v>#N/A</c:v>
                </c:pt>
                <c:pt idx="4963">
                  <c:v>#N/A</c:v>
                </c:pt>
                <c:pt idx="4964">
                  <c:v>#N/A</c:v>
                </c:pt>
                <c:pt idx="4965">
                  <c:v>#N/A</c:v>
                </c:pt>
                <c:pt idx="4966">
                  <c:v>#N/A</c:v>
                </c:pt>
                <c:pt idx="4967">
                  <c:v>#N/A</c:v>
                </c:pt>
                <c:pt idx="4968">
                  <c:v>#N/A</c:v>
                </c:pt>
                <c:pt idx="4969">
                  <c:v>#N/A</c:v>
                </c:pt>
                <c:pt idx="4970">
                  <c:v>#N/A</c:v>
                </c:pt>
                <c:pt idx="4971">
                  <c:v>#N/A</c:v>
                </c:pt>
                <c:pt idx="4972">
                  <c:v>#N/A</c:v>
                </c:pt>
                <c:pt idx="4973">
                  <c:v>#N/A</c:v>
                </c:pt>
                <c:pt idx="4974">
                  <c:v>#N/A</c:v>
                </c:pt>
                <c:pt idx="4975">
                  <c:v>#N/A</c:v>
                </c:pt>
                <c:pt idx="4976">
                  <c:v>#N/A</c:v>
                </c:pt>
                <c:pt idx="4977">
                  <c:v>#N/A</c:v>
                </c:pt>
                <c:pt idx="4978">
                  <c:v>#N/A</c:v>
                </c:pt>
                <c:pt idx="4979">
                  <c:v>#N/A</c:v>
                </c:pt>
                <c:pt idx="4980">
                  <c:v>#N/A</c:v>
                </c:pt>
                <c:pt idx="4981">
                  <c:v>#N/A</c:v>
                </c:pt>
                <c:pt idx="4982">
                  <c:v>#N/A</c:v>
                </c:pt>
                <c:pt idx="4983">
                  <c:v>#N/A</c:v>
                </c:pt>
                <c:pt idx="4984">
                  <c:v>#N/A</c:v>
                </c:pt>
                <c:pt idx="4985">
                  <c:v>#N/A</c:v>
                </c:pt>
                <c:pt idx="4986">
                  <c:v>#N/A</c:v>
                </c:pt>
                <c:pt idx="4987">
                  <c:v>#N/A</c:v>
                </c:pt>
                <c:pt idx="4988">
                  <c:v>#N/A</c:v>
                </c:pt>
                <c:pt idx="4989">
                  <c:v>#N/A</c:v>
                </c:pt>
                <c:pt idx="4990">
                  <c:v>#N/A</c:v>
                </c:pt>
                <c:pt idx="4991">
                  <c:v>#N/A</c:v>
                </c:pt>
                <c:pt idx="4992">
                  <c:v>#N/A</c:v>
                </c:pt>
                <c:pt idx="4993">
                  <c:v>#N/A</c:v>
                </c:pt>
                <c:pt idx="4994">
                  <c:v>#N/A</c:v>
                </c:pt>
                <c:pt idx="4995">
                  <c:v>#N/A</c:v>
                </c:pt>
                <c:pt idx="4996">
                  <c:v>#N/A</c:v>
                </c:pt>
                <c:pt idx="4997">
                  <c:v>#N/A</c:v>
                </c:pt>
                <c:pt idx="4998">
                  <c:v>#N/A</c:v>
                </c:pt>
                <c:pt idx="4999">
                  <c:v>#N/A</c:v>
                </c:pt>
                <c:pt idx="5000">
                  <c:v>#N/A</c:v>
                </c:pt>
                <c:pt idx="5001">
                  <c:v>#N/A</c:v>
                </c:pt>
                <c:pt idx="5002">
                  <c:v>#N/A</c:v>
                </c:pt>
                <c:pt idx="5003">
                  <c:v>#N/A</c:v>
                </c:pt>
                <c:pt idx="5004">
                  <c:v>#N/A</c:v>
                </c:pt>
                <c:pt idx="5005">
                  <c:v>#N/A</c:v>
                </c:pt>
                <c:pt idx="5006">
                  <c:v>#N/A</c:v>
                </c:pt>
                <c:pt idx="5007">
                  <c:v>#N/A</c:v>
                </c:pt>
                <c:pt idx="5008">
                  <c:v>#N/A</c:v>
                </c:pt>
                <c:pt idx="5009">
                  <c:v>#N/A</c:v>
                </c:pt>
                <c:pt idx="5010">
                  <c:v>#N/A</c:v>
                </c:pt>
                <c:pt idx="5011">
                  <c:v>#N/A</c:v>
                </c:pt>
                <c:pt idx="5012">
                  <c:v>#N/A</c:v>
                </c:pt>
                <c:pt idx="5013">
                  <c:v>#N/A</c:v>
                </c:pt>
                <c:pt idx="5014">
                  <c:v>#N/A</c:v>
                </c:pt>
                <c:pt idx="5015">
                  <c:v>#N/A</c:v>
                </c:pt>
                <c:pt idx="5016">
                  <c:v>#N/A</c:v>
                </c:pt>
                <c:pt idx="5017">
                  <c:v>#N/A</c:v>
                </c:pt>
                <c:pt idx="5018">
                  <c:v>#N/A</c:v>
                </c:pt>
                <c:pt idx="5019">
                  <c:v>#N/A</c:v>
                </c:pt>
                <c:pt idx="5020">
                  <c:v>#N/A</c:v>
                </c:pt>
                <c:pt idx="5021">
                  <c:v>#N/A</c:v>
                </c:pt>
                <c:pt idx="5022">
                  <c:v>#N/A</c:v>
                </c:pt>
                <c:pt idx="5023">
                  <c:v>#N/A</c:v>
                </c:pt>
                <c:pt idx="5024">
                  <c:v>#N/A</c:v>
                </c:pt>
                <c:pt idx="5025">
                  <c:v>#N/A</c:v>
                </c:pt>
                <c:pt idx="5026">
                  <c:v>#N/A</c:v>
                </c:pt>
                <c:pt idx="5027">
                  <c:v>#N/A</c:v>
                </c:pt>
                <c:pt idx="5028">
                  <c:v>#N/A</c:v>
                </c:pt>
                <c:pt idx="5029">
                  <c:v>#N/A</c:v>
                </c:pt>
                <c:pt idx="5030">
                  <c:v>#N/A</c:v>
                </c:pt>
                <c:pt idx="5031">
                  <c:v>#N/A</c:v>
                </c:pt>
                <c:pt idx="5032">
                  <c:v>#N/A</c:v>
                </c:pt>
                <c:pt idx="5033">
                  <c:v>#N/A</c:v>
                </c:pt>
                <c:pt idx="5034">
                  <c:v>#N/A</c:v>
                </c:pt>
                <c:pt idx="5035">
                  <c:v>#N/A</c:v>
                </c:pt>
                <c:pt idx="5036">
                  <c:v>#N/A</c:v>
                </c:pt>
                <c:pt idx="5037">
                  <c:v>#N/A</c:v>
                </c:pt>
                <c:pt idx="5038">
                  <c:v>#N/A</c:v>
                </c:pt>
                <c:pt idx="5039">
                  <c:v>#N/A</c:v>
                </c:pt>
                <c:pt idx="5040">
                  <c:v>#N/A</c:v>
                </c:pt>
                <c:pt idx="5041">
                  <c:v>#N/A</c:v>
                </c:pt>
                <c:pt idx="5042">
                  <c:v>#N/A</c:v>
                </c:pt>
                <c:pt idx="5043">
                  <c:v>#N/A</c:v>
                </c:pt>
                <c:pt idx="5044">
                  <c:v>#N/A</c:v>
                </c:pt>
                <c:pt idx="5045">
                  <c:v>#N/A</c:v>
                </c:pt>
                <c:pt idx="5046">
                  <c:v>#N/A</c:v>
                </c:pt>
                <c:pt idx="5047">
                  <c:v>#N/A</c:v>
                </c:pt>
                <c:pt idx="5048">
                  <c:v>#N/A</c:v>
                </c:pt>
                <c:pt idx="5049">
                  <c:v>#N/A</c:v>
                </c:pt>
                <c:pt idx="5050">
                  <c:v>#N/A</c:v>
                </c:pt>
                <c:pt idx="5051">
                  <c:v>#N/A</c:v>
                </c:pt>
                <c:pt idx="5052">
                  <c:v>#N/A</c:v>
                </c:pt>
                <c:pt idx="5053">
                  <c:v>#N/A</c:v>
                </c:pt>
                <c:pt idx="5054">
                  <c:v>#N/A</c:v>
                </c:pt>
                <c:pt idx="5055">
                  <c:v>#N/A</c:v>
                </c:pt>
                <c:pt idx="5056">
                  <c:v>#N/A</c:v>
                </c:pt>
                <c:pt idx="5057">
                  <c:v>#N/A</c:v>
                </c:pt>
                <c:pt idx="5058">
                  <c:v>#N/A</c:v>
                </c:pt>
                <c:pt idx="5059">
                  <c:v>#N/A</c:v>
                </c:pt>
                <c:pt idx="5060">
                  <c:v>#N/A</c:v>
                </c:pt>
                <c:pt idx="5061">
                  <c:v>#N/A</c:v>
                </c:pt>
                <c:pt idx="5062">
                  <c:v>#N/A</c:v>
                </c:pt>
                <c:pt idx="5063">
                  <c:v>#N/A</c:v>
                </c:pt>
                <c:pt idx="5064">
                  <c:v>#N/A</c:v>
                </c:pt>
                <c:pt idx="5065">
                  <c:v>#N/A</c:v>
                </c:pt>
                <c:pt idx="5066">
                  <c:v>#N/A</c:v>
                </c:pt>
                <c:pt idx="5067">
                  <c:v>#N/A</c:v>
                </c:pt>
                <c:pt idx="5068">
                  <c:v>#N/A</c:v>
                </c:pt>
                <c:pt idx="5069">
                  <c:v>#N/A</c:v>
                </c:pt>
                <c:pt idx="5070">
                  <c:v>#N/A</c:v>
                </c:pt>
                <c:pt idx="5071">
                  <c:v>#N/A</c:v>
                </c:pt>
                <c:pt idx="5072">
                  <c:v>#N/A</c:v>
                </c:pt>
                <c:pt idx="5073">
                  <c:v>#N/A</c:v>
                </c:pt>
                <c:pt idx="5074">
                  <c:v>#N/A</c:v>
                </c:pt>
                <c:pt idx="5075">
                  <c:v>#N/A</c:v>
                </c:pt>
                <c:pt idx="5076">
                  <c:v>#N/A</c:v>
                </c:pt>
                <c:pt idx="5077">
                  <c:v>#N/A</c:v>
                </c:pt>
                <c:pt idx="5078">
                  <c:v>#N/A</c:v>
                </c:pt>
                <c:pt idx="5079">
                  <c:v>#N/A</c:v>
                </c:pt>
                <c:pt idx="5080">
                  <c:v>#N/A</c:v>
                </c:pt>
                <c:pt idx="5081">
                  <c:v>#N/A</c:v>
                </c:pt>
                <c:pt idx="5082">
                  <c:v>#N/A</c:v>
                </c:pt>
                <c:pt idx="5083">
                  <c:v>#N/A</c:v>
                </c:pt>
                <c:pt idx="5084">
                  <c:v>#N/A</c:v>
                </c:pt>
                <c:pt idx="5085">
                  <c:v>#N/A</c:v>
                </c:pt>
                <c:pt idx="5086">
                  <c:v>#N/A</c:v>
                </c:pt>
                <c:pt idx="5087">
                  <c:v>#N/A</c:v>
                </c:pt>
                <c:pt idx="5088">
                  <c:v>#N/A</c:v>
                </c:pt>
                <c:pt idx="5089">
                  <c:v>#N/A</c:v>
                </c:pt>
                <c:pt idx="5090">
                  <c:v>#N/A</c:v>
                </c:pt>
                <c:pt idx="5091">
                  <c:v>#N/A</c:v>
                </c:pt>
                <c:pt idx="5092">
                  <c:v>#N/A</c:v>
                </c:pt>
                <c:pt idx="5093">
                  <c:v>#N/A</c:v>
                </c:pt>
                <c:pt idx="5094">
                  <c:v>#N/A</c:v>
                </c:pt>
                <c:pt idx="5095">
                  <c:v>#N/A</c:v>
                </c:pt>
                <c:pt idx="5096">
                  <c:v>#N/A</c:v>
                </c:pt>
                <c:pt idx="5097">
                  <c:v>#N/A</c:v>
                </c:pt>
                <c:pt idx="5098">
                  <c:v>#N/A</c:v>
                </c:pt>
                <c:pt idx="5099">
                  <c:v>#N/A</c:v>
                </c:pt>
                <c:pt idx="5100">
                  <c:v>#N/A</c:v>
                </c:pt>
                <c:pt idx="5101">
                  <c:v>#N/A</c:v>
                </c:pt>
                <c:pt idx="5102">
                  <c:v>#N/A</c:v>
                </c:pt>
                <c:pt idx="5103">
                  <c:v>#N/A</c:v>
                </c:pt>
                <c:pt idx="5104">
                  <c:v>#N/A</c:v>
                </c:pt>
                <c:pt idx="5105">
                  <c:v>#N/A</c:v>
                </c:pt>
                <c:pt idx="5106">
                  <c:v>#N/A</c:v>
                </c:pt>
                <c:pt idx="5107">
                  <c:v>#N/A</c:v>
                </c:pt>
                <c:pt idx="5108">
                  <c:v>#N/A</c:v>
                </c:pt>
                <c:pt idx="5109">
                  <c:v>#N/A</c:v>
                </c:pt>
                <c:pt idx="5110">
                  <c:v>#N/A</c:v>
                </c:pt>
                <c:pt idx="5111">
                  <c:v>#N/A</c:v>
                </c:pt>
                <c:pt idx="5112">
                  <c:v>#N/A</c:v>
                </c:pt>
                <c:pt idx="5113">
                  <c:v>#N/A</c:v>
                </c:pt>
                <c:pt idx="5114">
                  <c:v>#N/A</c:v>
                </c:pt>
                <c:pt idx="5115">
                  <c:v>#N/A</c:v>
                </c:pt>
                <c:pt idx="5116">
                  <c:v>#N/A</c:v>
                </c:pt>
                <c:pt idx="5117">
                  <c:v>#N/A</c:v>
                </c:pt>
                <c:pt idx="5118">
                  <c:v>#N/A</c:v>
                </c:pt>
                <c:pt idx="5119">
                  <c:v>#N/A</c:v>
                </c:pt>
                <c:pt idx="5120">
                  <c:v>#N/A</c:v>
                </c:pt>
                <c:pt idx="5121">
                  <c:v>#N/A</c:v>
                </c:pt>
                <c:pt idx="5122">
                  <c:v>#N/A</c:v>
                </c:pt>
                <c:pt idx="5123">
                  <c:v>#N/A</c:v>
                </c:pt>
                <c:pt idx="5124">
                  <c:v>#N/A</c:v>
                </c:pt>
                <c:pt idx="5125">
                  <c:v>#N/A</c:v>
                </c:pt>
                <c:pt idx="5126">
                  <c:v>#N/A</c:v>
                </c:pt>
                <c:pt idx="5127">
                  <c:v>#N/A</c:v>
                </c:pt>
                <c:pt idx="5128">
                  <c:v>#N/A</c:v>
                </c:pt>
                <c:pt idx="5129">
                  <c:v>#N/A</c:v>
                </c:pt>
                <c:pt idx="5130">
                  <c:v>#N/A</c:v>
                </c:pt>
                <c:pt idx="5131">
                  <c:v>#N/A</c:v>
                </c:pt>
                <c:pt idx="5132">
                  <c:v>#N/A</c:v>
                </c:pt>
                <c:pt idx="5133">
                  <c:v>#N/A</c:v>
                </c:pt>
                <c:pt idx="5134">
                  <c:v>#N/A</c:v>
                </c:pt>
                <c:pt idx="5135">
                  <c:v>#N/A</c:v>
                </c:pt>
                <c:pt idx="5136">
                  <c:v>#N/A</c:v>
                </c:pt>
                <c:pt idx="5137">
                  <c:v>#N/A</c:v>
                </c:pt>
                <c:pt idx="5138">
                  <c:v>#N/A</c:v>
                </c:pt>
                <c:pt idx="5139">
                  <c:v>#N/A</c:v>
                </c:pt>
                <c:pt idx="5140">
                  <c:v>#N/A</c:v>
                </c:pt>
                <c:pt idx="5141">
                  <c:v>#N/A</c:v>
                </c:pt>
                <c:pt idx="5142">
                  <c:v>#N/A</c:v>
                </c:pt>
                <c:pt idx="5143">
                  <c:v>#N/A</c:v>
                </c:pt>
                <c:pt idx="5144">
                  <c:v>#N/A</c:v>
                </c:pt>
                <c:pt idx="5145">
                  <c:v>#N/A</c:v>
                </c:pt>
                <c:pt idx="5146">
                  <c:v>#N/A</c:v>
                </c:pt>
                <c:pt idx="5147">
                  <c:v>#N/A</c:v>
                </c:pt>
                <c:pt idx="5148">
                  <c:v>#N/A</c:v>
                </c:pt>
                <c:pt idx="5149">
                  <c:v>#N/A</c:v>
                </c:pt>
                <c:pt idx="5150">
                  <c:v>#N/A</c:v>
                </c:pt>
                <c:pt idx="5151">
                  <c:v>#N/A</c:v>
                </c:pt>
                <c:pt idx="5152">
                  <c:v>#N/A</c:v>
                </c:pt>
                <c:pt idx="5153">
                  <c:v>#N/A</c:v>
                </c:pt>
                <c:pt idx="5154">
                  <c:v>#N/A</c:v>
                </c:pt>
                <c:pt idx="5155">
                  <c:v>#N/A</c:v>
                </c:pt>
                <c:pt idx="5156">
                  <c:v>#N/A</c:v>
                </c:pt>
                <c:pt idx="5157">
                  <c:v>#N/A</c:v>
                </c:pt>
                <c:pt idx="5158">
                  <c:v>#N/A</c:v>
                </c:pt>
                <c:pt idx="5159">
                  <c:v>#N/A</c:v>
                </c:pt>
                <c:pt idx="5160">
                  <c:v>#N/A</c:v>
                </c:pt>
                <c:pt idx="5161">
                  <c:v>#N/A</c:v>
                </c:pt>
                <c:pt idx="5162">
                  <c:v>#N/A</c:v>
                </c:pt>
                <c:pt idx="5163">
                  <c:v>#N/A</c:v>
                </c:pt>
                <c:pt idx="5164">
                  <c:v>#N/A</c:v>
                </c:pt>
                <c:pt idx="5165">
                  <c:v>#N/A</c:v>
                </c:pt>
                <c:pt idx="5166">
                  <c:v>#N/A</c:v>
                </c:pt>
                <c:pt idx="5167">
                  <c:v>#N/A</c:v>
                </c:pt>
                <c:pt idx="5168">
                  <c:v>#N/A</c:v>
                </c:pt>
                <c:pt idx="5169">
                  <c:v>#N/A</c:v>
                </c:pt>
                <c:pt idx="5170">
                  <c:v>#N/A</c:v>
                </c:pt>
                <c:pt idx="5171">
                  <c:v>#N/A</c:v>
                </c:pt>
                <c:pt idx="5172">
                  <c:v>#N/A</c:v>
                </c:pt>
                <c:pt idx="5173">
                  <c:v>#N/A</c:v>
                </c:pt>
                <c:pt idx="5174">
                  <c:v>#N/A</c:v>
                </c:pt>
                <c:pt idx="5175">
                  <c:v>#N/A</c:v>
                </c:pt>
                <c:pt idx="5176">
                  <c:v>#N/A</c:v>
                </c:pt>
                <c:pt idx="5177">
                  <c:v>#N/A</c:v>
                </c:pt>
                <c:pt idx="5178">
                  <c:v>#N/A</c:v>
                </c:pt>
                <c:pt idx="5179">
                  <c:v>#N/A</c:v>
                </c:pt>
                <c:pt idx="5180">
                  <c:v>#N/A</c:v>
                </c:pt>
                <c:pt idx="5181">
                  <c:v>#N/A</c:v>
                </c:pt>
                <c:pt idx="5182">
                  <c:v>#N/A</c:v>
                </c:pt>
                <c:pt idx="5183">
                  <c:v>#N/A</c:v>
                </c:pt>
                <c:pt idx="5184">
                  <c:v>#N/A</c:v>
                </c:pt>
                <c:pt idx="5185">
                  <c:v>#N/A</c:v>
                </c:pt>
                <c:pt idx="5186">
                  <c:v>#N/A</c:v>
                </c:pt>
                <c:pt idx="5187">
                  <c:v>#N/A</c:v>
                </c:pt>
                <c:pt idx="5188">
                  <c:v>#N/A</c:v>
                </c:pt>
                <c:pt idx="5189">
                  <c:v>#N/A</c:v>
                </c:pt>
                <c:pt idx="5190">
                  <c:v>#N/A</c:v>
                </c:pt>
                <c:pt idx="5191">
                  <c:v>#N/A</c:v>
                </c:pt>
                <c:pt idx="5192">
                  <c:v>#N/A</c:v>
                </c:pt>
                <c:pt idx="5193">
                  <c:v>#N/A</c:v>
                </c:pt>
                <c:pt idx="5194">
                  <c:v>#N/A</c:v>
                </c:pt>
                <c:pt idx="5195">
                  <c:v>#N/A</c:v>
                </c:pt>
                <c:pt idx="5196">
                  <c:v>#N/A</c:v>
                </c:pt>
                <c:pt idx="5197">
                  <c:v>#N/A</c:v>
                </c:pt>
                <c:pt idx="5198">
                  <c:v>#N/A</c:v>
                </c:pt>
                <c:pt idx="5199">
                  <c:v>#N/A</c:v>
                </c:pt>
                <c:pt idx="5200">
                  <c:v>5</c:v>
                </c:pt>
                <c:pt idx="5201">
                  <c:v>#N/A</c:v>
                </c:pt>
                <c:pt idx="5202">
                  <c:v>#N/A</c:v>
                </c:pt>
                <c:pt idx="5203">
                  <c:v>#N/A</c:v>
                </c:pt>
                <c:pt idx="5204">
                  <c:v>#N/A</c:v>
                </c:pt>
                <c:pt idx="5205">
                  <c:v>#N/A</c:v>
                </c:pt>
                <c:pt idx="5206">
                  <c:v>#N/A</c:v>
                </c:pt>
                <c:pt idx="5207">
                  <c:v>#N/A</c:v>
                </c:pt>
                <c:pt idx="5208">
                  <c:v>#N/A</c:v>
                </c:pt>
                <c:pt idx="5209">
                  <c:v>#N/A</c:v>
                </c:pt>
                <c:pt idx="5210">
                  <c:v>#N/A</c:v>
                </c:pt>
                <c:pt idx="5211">
                  <c:v>#N/A</c:v>
                </c:pt>
                <c:pt idx="5212">
                  <c:v>#N/A</c:v>
                </c:pt>
                <c:pt idx="5213">
                  <c:v>#N/A</c:v>
                </c:pt>
                <c:pt idx="5214">
                  <c:v>#N/A</c:v>
                </c:pt>
                <c:pt idx="5215">
                  <c:v>#N/A</c:v>
                </c:pt>
                <c:pt idx="5216">
                  <c:v>#N/A</c:v>
                </c:pt>
                <c:pt idx="5217">
                  <c:v>#N/A</c:v>
                </c:pt>
                <c:pt idx="5218">
                  <c:v>#N/A</c:v>
                </c:pt>
                <c:pt idx="5219">
                  <c:v>#N/A</c:v>
                </c:pt>
                <c:pt idx="5220">
                  <c:v>#N/A</c:v>
                </c:pt>
                <c:pt idx="5221">
                  <c:v>#N/A</c:v>
                </c:pt>
                <c:pt idx="5222">
                  <c:v>#N/A</c:v>
                </c:pt>
                <c:pt idx="5223">
                  <c:v>#N/A</c:v>
                </c:pt>
                <c:pt idx="5224">
                  <c:v>#N/A</c:v>
                </c:pt>
                <c:pt idx="5225">
                  <c:v>#N/A</c:v>
                </c:pt>
                <c:pt idx="5226">
                  <c:v>#N/A</c:v>
                </c:pt>
                <c:pt idx="5227">
                  <c:v>#N/A</c:v>
                </c:pt>
                <c:pt idx="5228">
                  <c:v>#N/A</c:v>
                </c:pt>
                <c:pt idx="5229">
                  <c:v>#N/A</c:v>
                </c:pt>
                <c:pt idx="5230">
                  <c:v>#N/A</c:v>
                </c:pt>
                <c:pt idx="5231">
                  <c:v>#N/A</c:v>
                </c:pt>
                <c:pt idx="5232">
                  <c:v>#N/A</c:v>
                </c:pt>
                <c:pt idx="5233">
                  <c:v>#N/A</c:v>
                </c:pt>
                <c:pt idx="5234">
                  <c:v>#N/A</c:v>
                </c:pt>
                <c:pt idx="5235">
                  <c:v>#N/A</c:v>
                </c:pt>
                <c:pt idx="5236">
                  <c:v>#N/A</c:v>
                </c:pt>
                <c:pt idx="5237">
                  <c:v>#N/A</c:v>
                </c:pt>
                <c:pt idx="5238">
                  <c:v>#N/A</c:v>
                </c:pt>
                <c:pt idx="5239">
                  <c:v>#N/A</c:v>
                </c:pt>
                <c:pt idx="5240">
                  <c:v>#N/A</c:v>
                </c:pt>
                <c:pt idx="5241">
                  <c:v>#N/A</c:v>
                </c:pt>
                <c:pt idx="5242">
                  <c:v>#N/A</c:v>
                </c:pt>
                <c:pt idx="5243">
                  <c:v>#N/A</c:v>
                </c:pt>
                <c:pt idx="5244">
                  <c:v>#N/A</c:v>
                </c:pt>
                <c:pt idx="5245">
                  <c:v>#N/A</c:v>
                </c:pt>
                <c:pt idx="5246">
                  <c:v>#N/A</c:v>
                </c:pt>
                <c:pt idx="5247">
                  <c:v>#N/A</c:v>
                </c:pt>
                <c:pt idx="5248">
                  <c:v>#N/A</c:v>
                </c:pt>
                <c:pt idx="5249">
                  <c:v>#N/A</c:v>
                </c:pt>
                <c:pt idx="5250">
                  <c:v>#N/A</c:v>
                </c:pt>
                <c:pt idx="5251">
                  <c:v>#N/A</c:v>
                </c:pt>
                <c:pt idx="5252">
                  <c:v>#N/A</c:v>
                </c:pt>
                <c:pt idx="5253">
                  <c:v>#N/A</c:v>
                </c:pt>
                <c:pt idx="5254">
                  <c:v>#N/A</c:v>
                </c:pt>
                <c:pt idx="5255">
                  <c:v>#N/A</c:v>
                </c:pt>
                <c:pt idx="5256">
                  <c:v>#N/A</c:v>
                </c:pt>
                <c:pt idx="5257">
                  <c:v>#N/A</c:v>
                </c:pt>
                <c:pt idx="5258">
                  <c:v>#N/A</c:v>
                </c:pt>
                <c:pt idx="5259">
                  <c:v>#N/A</c:v>
                </c:pt>
                <c:pt idx="5260">
                  <c:v>#N/A</c:v>
                </c:pt>
                <c:pt idx="5261">
                  <c:v>#N/A</c:v>
                </c:pt>
                <c:pt idx="5262">
                  <c:v>#N/A</c:v>
                </c:pt>
                <c:pt idx="5263">
                  <c:v>#N/A</c:v>
                </c:pt>
                <c:pt idx="5264">
                  <c:v>#N/A</c:v>
                </c:pt>
                <c:pt idx="5265">
                  <c:v>#N/A</c:v>
                </c:pt>
                <c:pt idx="5266">
                  <c:v>#N/A</c:v>
                </c:pt>
                <c:pt idx="5267">
                  <c:v>#N/A</c:v>
                </c:pt>
                <c:pt idx="5268">
                  <c:v>#N/A</c:v>
                </c:pt>
                <c:pt idx="5269">
                  <c:v>#N/A</c:v>
                </c:pt>
                <c:pt idx="5270">
                  <c:v>#N/A</c:v>
                </c:pt>
                <c:pt idx="5271">
                  <c:v>#N/A</c:v>
                </c:pt>
                <c:pt idx="5272">
                  <c:v>#N/A</c:v>
                </c:pt>
                <c:pt idx="5273">
                  <c:v>#N/A</c:v>
                </c:pt>
                <c:pt idx="5274">
                  <c:v>#N/A</c:v>
                </c:pt>
                <c:pt idx="5275">
                  <c:v>#N/A</c:v>
                </c:pt>
                <c:pt idx="5276">
                  <c:v>#N/A</c:v>
                </c:pt>
                <c:pt idx="5277">
                  <c:v>#N/A</c:v>
                </c:pt>
                <c:pt idx="5278">
                  <c:v>#N/A</c:v>
                </c:pt>
                <c:pt idx="5279">
                  <c:v>#N/A</c:v>
                </c:pt>
                <c:pt idx="5280">
                  <c:v>#N/A</c:v>
                </c:pt>
                <c:pt idx="5281">
                  <c:v>#N/A</c:v>
                </c:pt>
                <c:pt idx="5282">
                  <c:v>#N/A</c:v>
                </c:pt>
                <c:pt idx="5283">
                  <c:v>#N/A</c:v>
                </c:pt>
                <c:pt idx="5284">
                  <c:v>#N/A</c:v>
                </c:pt>
                <c:pt idx="5285">
                  <c:v>#N/A</c:v>
                </c:pt>
                <c:pt idx="5286">
                  <c:v>#N/A</c:v>
                </c:pt>
                <c:pt idx="5287">
                  <c:v>#N/A</c:v>
                </c:pt>
                <c:pt idx="5288">
                  <c:v>#N/A</c:v>
                </c:pt>
                <c:pt idx="5289">
                  <c:v>#N/A</c:v>
                </c:pt>
                <c:pt idx="5290">
                  <c:v>#N/A</c:v>
                </c:pt>
                <c:pt idx="5291">
                  <c:v>#N/A</c:v>
                </c:pt>
                <c:pt idx="5292">
                  <c:v>#N/A</c:v>
                </c:pt>
                <c:pt idx="5293">
                  <c:v>#N/A</c:v>
                </c:pt>
                <c:pt idx="5294">
                  <c:v>#N/A</c:v>
                </c:pt>
                <c:pt idx="5295">
                  <c:v>#N/A</c:v>
                </c:pt>
                <c:pt idx="5296">
                  <c:v>#N/A</c:v>
                </c:pt>
                <c:pt idx="5297">
                  <c:v>#N/A</c:v>
                </c:pt>
                <c:pt idx="5298">
                  <c:v>#N/A</c:v>
                </c:pt>
                <c:pt idx="5299">
                  <c:v>#N/A</c:v>
                </c:pt>
                <c:pt idx="5300">
                  <c:v>#N/A</c:v>
                </c:pt>
                <c:pt idx="5301">
                  <c:v>#N/A</c:v>
                </c:pt>
                <c:pt idx="5302">
                  <c:v>#N/A</c:v>
                </c:pt>
                <c:pt idx="5303">
                  <c:v>#N/A</c:v>
                </c:pt>
                <c:pt idx="5304">
                  <c:v>#N/A</c:v>
                </c:pt>
                <c:pt idx="5305">
                  <c:v>#N/A</c:v>
                </c:pt>
                <c:pt idx="5306">
                  <c:v>#N/A</c:v>
                </c:pt>
                <c:pt idx="5307">
                  <c:v>#N/A</c:v>
                </c:pt>
                <c:pt idx="5308">
                  <c:v>#N/A</c:v>
                </c:pt>
                <c:pt idx="5309">
                  <c:v>#N/A</c:v>
                </c:pt>
                <c:pt idx="5310">
                  <c:v>#N/A</c:v>
                </c:pt>
                <c:pt idx="5311">
                  <c:v>#N/A</c:v>
                </c:pt>
                <c:pt idx="5312">
                  <c:v>#N/A</c:v>
                </c:pt>
                <c:pt idx="5313">
                  <c:v>#N/A</c:v>
                </c:pt>
                <c:pt idx="5314">
                  <c:v>#N/A</c:v>
                </c:pt>
                <c:pt idx="5315">
                  <c:v>#N/A</c:v>
                </c:pt>
                <c:pt idx="5316">
                  <c:v>#N/A</c:v>
                </c:pt>
                <c:pt idx="5317">
                  <c:v>#N/A</c:v>
                </c:pt>
                <c:pt idx="5318">
                  <c:v>#N/A</c:v>
                </c:pt>
                <c:pt idx="5319">
                  <c:v>#N/A</c:v>
                </c:pt>
                <c:pt idx="5320">
                  <c:v>#N/A</c:v>
                </c:pt>
                <c:pt idx="5321">
                  <c:v>#N/A</c:v>
                </c:pt>
                <c:pt idx="5322">
                  <c:v>#N/A</c:v>
                </c:pt>
                <c:pt idx="5323">
                  <c:v>#N/A</c:v>
                </c:pt>
                <c:pt idx="5324">
                  <c:v>#N/A</c:v>
                </c:pt>
                <c:pt idx="5325">
                  <c:v>#N/A</c:v>
                </c:pt>
                <c:pt idx="5326">
                  <c:v>#N/A</c:v>
                </c:pt>
                <c:pt idx="5327">
                  <c:v>#N/A</c:v>
                </c:pt>
                <c:pt idx="5328">
                  <c:v>#N/A</c:v>
                </c:pt>
                <c:pt idx="5329">
                  <c:v>#N/A</c:v>
                </c:pt>
                <c:pt idx="5330">
                  <c:v>#N/A</c:v>
                </c:pt>
                <c:pt idx="5331">
                  <c:v>#N/A</c:v>
                </c:pt>
                <c:pt idx="5332">
                  <c:v>#N/A</c:v>
                </c:pt>
                <c:pt idx="5333">
                  <c:v>#N/A</c:v>
                </c:pt>
                <c:pt idx="5334">
                  <c:v>#N/A</c:v>
                </c:pt>
                <c:pt idx="5335">
                  <c:v>#N/A</c:v>
                </c:pt>
                <c:pt idx="5336">
                  <c:v>#N/A</c:v>
                </c:pt>
                <c:pt idx="5337">
                  <c:v>#N/A</c:v>
                </c:pt>
                <c:pt idx="5338">
                  <c:v>#N/A</c:v>
                </c:pt>
                <c:pt idx="5339">
                  <c:v>#N/A</c:v>
                </c:pt>
                <c:pt idx="5340">
                  <c:v>#N/A</c:v>
                </c:pt>
                <c:pt idx="5341">
                  <c:v>#N/A</c:v>
                </c:pt>
                <c:pt idx="5342">
                  <c:v>#N/A</c:v>
                </c:pt>
                <c:pt idx="5343">
                  <c:v>#N/A</c:v>
                </c:pt>
                <c:pt idx="5344">
                  <c:v>#N/A</c:v>
                </c:pt>
                <c:pt idx="5345">
                  <c:v>#N/A</c:v>
                </c:pt>
                <c:pt idx="5346">
                  <c:v>#N/A</c:v>
                </c:pt>
                <c:pt idx="5347">
                  <c:v>#N/A</c:v>
                </c:pt>
                <c:pt idx="5348">
                  <c:v>#N/A</c:v>
                </c:pt>
                <c:pt idx="5349">
                  <c:v>#N/A</c:v>
                </c:pt>
                <c:pt idx="5350">
                  <c:v>#N/A</c:v>
                </c:pt>
                <c:pt idx="5351">
                  <c:v>#N/A</c:v>
                </c:pt>
                <c:pt idx="5352">
                  <c:v>#N/A</c:v>
                </c:pt>
                <c:pt idx="5353">
                  <c:v>#N/A</c:v>
                </c:pt>
                <c:pt idx="5354">
                  <c:v>#N/A</c:v>
                </c:pt>
                <c:pt idx="5355">
                  <c:v>#N/A</c:v>
                </c:pt>
                <c:pt idx="5356">
                  <c:v>#N/A</c:v>
                </c:pt>
                <c:pt idx="5357">
                  <c:v>#N/A</c:v>
                </c:pt>
                <c:pt idx="5358">
                  <c:v>#N/A</c:v>
                </c:pt>
                <c:pt idx="5359">
                  <c:v>#N/A</c:v>
                </c:pt>
                <c:pt idx="5360">
                  <c:v>#N/A</c:v>
                </c:pt>
                <c:pt idx="5361">
                  <c:v>#N/A</c:v>
                </c:pt>
                <c:pt idx="5362">
                  <c:v>#N/A</c:v>
                </c:pt>
                <c:pt idx="5363">
                  <c:v>#N/A</c:v>
                </c:pt>
                <c:pt idx="5364">
                  <c:v>#N/A</c:v>
                </c:pt>
                <c:pt idx="5365">
                  <c:v>#N/A</c:v>
                </c:pt>
                <c:pt idx="5366">
                  <c:v>#N/A</c:v>
                </c:pt>
                <c:pt idx="5367">
                  <c:v>#N/A</c:v>
                </c:pt>
                <c:pt idx="5368">
                  <c:v>#N/A</c:v>
                </c:pt>
                <c:pt idx="5369">
                  <c:v>#N/A</c:v>
                </c:pt>
                <c:pt idx="5370">
                  <c:v>#N/A</c:v>
                </c:pt>
                <c:pt idx="5371">
                  <c:v>#N/A</c:v>
                </c:pt>
                <c:pt idx="5372">
                  <c:v>#N/A</c:v>
                </c:pt>
                <c:pt idx="5373">
                  <c:v>#N/A</c:v>
                </c:pt>
                <c:pt idx="5374">
                  <c:v>#N/A</c:v>
                </c:pt>
                <c:pt idx="5375">
                  <c:v>#N/A</c:v>
                </c:pt>
                <c:pt idx="5376">
                  <c:v>#N/A</c:v>
                </c:pt>
                <c:pt idx="5377">
                  <c:v>#N/A</c:v>
                </c:pt>
                <c:pt idx="5378">
                  <c:v>#N/A</c:v>
                </c:pt>
                <c:pt idx="5379">
                  <c:v>#N/A</c:v>
                </c:pt>
                <c:pt idx="5380">
                  <c:v>#N/A</c:v>
                </c:pt>
                <c:pt idx="5381">
                  <c:v>#N/A</c:v>
                </c:pt>
                <c:pt idx="5382">
                  <c:v>#N/A</c:v>
                </c:pt>
                <c:pt idx="5383">
                  <c:v>#N/A</c:v>
                </c:pt>
                <c:pt idx="5384">
                  <c:v>#N/A</c:v>
                </c:pt>
                <c:pt idx="5385">
                  <c:v>#N/A</c:v>
                </c:pt>
                <c:pt idx="5386">
                  <c:v>#N/A</c:v>
                </c:pt>
                <c:pt idx="5387">
                  <c:v>#N/A</c:v>
                </c:pt>
                <c:pt idx="5388">
                  <c:v>#N/A</c:v>
                </c:pt>
                <c:pt idx="5389">
                  <c:v>#N/A</c:v>
                </c:pt>
                <c:pt idx="5390">
                  <c:v>#N/A</c:v>
                </c:pt>
                <c:pt idx="5391">
                  <c:v>#N/A</c:v>
                </c:pt>
                <c:pt idx="5392">
                  <c:v>#N/A</c:v>
                </c:pt>
                <c:pt idx="5393">
                  <c:v>#N/A</c:v>
                </c:pt>
                <c:pt idx="5394">
                  <c:v>#N/A</c:v>
                </c:pt>
                <c:pt idx="5395">
                  <c:v>#N/A</c:v>
                </c:pt>
                <c:pt idx="5396">
                  <c:v>#N/A</c:v>
                </c:pt>
                <c:pt idx="5397">
                  <c:v>#N/A</c:v>
                </c:pt>
                <c:pt idx="5398">
                  <c:v>#N/A</c:v>
                </c:pt>
                <c:pt idx="5399">
                  <c:v>#N/A</c:v>
                </c:pt>
                <c:pt idx="5400">
                  <c:v>#N/A</c:v>
                </c:pt>
                <c:pt idx="5401">
                  <c:v>#N/A</c:v>
                </c:pt>
                <c:pt idx="5402">
                  <c:v>#N/A</c:v>
                </c:pt>
                <c:pt idx="5403">
                  <c:v>#N/A</c:v>
                </c:pt>
                <c:pt idx="5404">
                  <c:v>#N/A</c:v>
                </c:pt>
                <c:pt idx="5405">
                  <c:v>#N/A</c:v>
                </c:pt>
                <c:pt idx="5406">
                  <c:v>#N/A</c:v>
                </c:pt>
                <c:pt idx="5407">
                  <c:v>#N/A</c:v>
                </c:pt>
                <c:pt idx="5408">
                  <c:v>#N/A</c:v>
                </c:pt>
                <c:pt idx="5409">
                  <c:v>#N/A</c:v>
                </c:pt>
                <c:pt idx="5410">
                  <c:v>#N/A</c:v>
                </c:pt>
                <c:pt idx="5411">
                  <c:v>#N/A</c:v>
                </c:pt>
                <c:pt idx="5412">
                  <c:v>#N/A</c:v>
                </c:pt>
                <c:pt idx="5413">
                  <c:v>#N/A</c:v>
                </c:pt>
                <c:pt idx="5414">
                  <c:v>#N/A</c:v>
                </c:pt>
                <c:pt idx="5415">
                  <c:v>#N/A</c:v>
                </c:pt>
                <c:pt idx="5416">
                  <c:v>#N/A</c:v>
                </c:pt>
                <c:pt idx="5417">
                  <c:v>#N/A</c:v>
                </c:pt>
                <c:pt idx="5418">
                  <c:v>#N/A</c:v>
                </c:pt>
                <c:pt idx="5419">
                  <c:v>#N/A</c:v>
                </c:pt>
                <c:pt idx="5420">
                  <c:v>#N/A</c:v>
                </c:pt>
                <c:pt idx="5421">
                  <c:v>#N/A</c:v>
                </c:pt>
                <c:pt idx="5422">
                  <c:v>#N/A</c:v>
                </c:pt>
                <c:pt idx="5423">
                  <c:v>#N/A</c:v>
                </c:pt>
                <c:pt idx="5424">
                  <c:v>#N/A</c:v>
                </c:pt>
                <c:pt idx="5425">
                  <c:v>#N/A</c:v>
                </c:pt>
                <c:pt idx="5426">
                  <c:v>#N/A</c:v>
                </c:pt>
                <c:pt idx="5427">
                  <c:v>#N/A</c:v>
                </c:pt>
                <c:pt idx="5428">
                  <c:v>#N/A</c:v>
                </c:pt>
                <c:pt idx="5429">
                  <c:v>#N/A</c:v>
                </c:pt>
                <c:pt idx="5430">
                  <c:v>#N/A</c:v>
                </c:pt>
                <c:pt idx="5431">
                  <c:v>#N/A</c:v>
                </c:pt>
                <c:pt idx="5432">
                  <c:v>#N/A</c:v>
                </c:pt>
                <c:pt idx="5433">
                  <c:v>#N/A</c:v>
                </c:pt>
                <c:pt idx="5434">
                  <c:v>#N/A</c:v>
                </c:pt>
                <c:pt idx="5435">
                  <c:v>#N/A</c:v>
                </c:pt>
                <c:pt idx="5436">
                  <c:v>#N/A</c:v>
                </c:pt>
                <c:pt idx="5437">
                  <c:v>#N/A</c:v>
                </c:pt>
                <c:pt idx="5438">
                  <c:v>#N/A</c:v>
                </c:pt>
                <c:pt idx="5439">
                  <c:v>#N/A</c:v>
                </c:pt>
                <c:pt idx="5440">
                  <c:v>#N/A</c:v>
                </c:pt>
                <c:pt idx="5441">
                  <c:v>#N/A</c:v>
                </c:pt>
                <c:pt idx="5442">
                  <c:v>#N/A</c:v>
                </c:pt>
                <c:pt idx="5443">
                  <c:v>#N/A</c:v>
                </c:pt>
                <c:pt idx="5444">
                  <c:v>#N/A</c:v>
                </c:pt>
                <c:pt idx="5445">
                  <c:v>#N/A</c:v>
                </c:pt>
                <c:pt idx="5446">
                  <c:v>#N/A</c:v>
                </c:pt>
                <c:pt idx="5447">
                  <c:v>#N/A</c:v>
                </c:pt>
                <c:pt idx="5448">
                  <c:v>#N/A</c:v>
                </c:pt>
                <c:pt idx="5449">
                  <c:v>#N/A</c:v>
                </c:pt>
                <c:pt idx="5450">
                  <c:v>#N/A</c:v>
                </c:pt>
                <c:pt idx="5451">
                  <c:v>#N/A</c:v>
                </c:pt>
                <c:pt idx="5452">
                  <c:v>#N/A</c:v>
                </c:pt>
                <c:pt idx="5453">
                  <c:v>#N/A</c:v>
                </c:pt>
                <c:pt idx="5454">
                  <c:v>#N/A</c:v>
                </c:pt>
                <c:pt idx="5455">
                  <c:v>#N/A</c:v>
                </c:pt>
                <c:pt idx="5456">
                  <c:v>#N/A</c:v>
                </c:pt>
                <c:pt idx="5457">
                  <c:v>#N/A</c:v>
                </c:pt>
                <c:pt idx="5458">
                  <c:v>#N/A</c:v>
                </c:pt>
                <c:pt idx="5459">
                  <c:v>#N/A</c:v>
                </c:pt>
                <c:pt idx="5460">
                  <c:v>#N/A</c:v>
                </c:pt>
                <c:pt idx="5461">
                  <c:v>#N/A</c:v>
                </c:pt>
                <c:pt idx="5462">
                  <c:v>#N/A</c:v>
                </c:pt>
                <c:pt idx="5463">
                  <c:v>#N/A</c:v>
                </c:pt>
                <c:pt idx="5464">
                  <c:v>#N/A</c:v>
                </c:pt>
                <c:pt idx="5465">
                  <c:v>#N/A</c:v>
                </c:pt>
                <c:pt idx="5466">
                  <c:v>#N/A</c:v>
                </c:pt>
                <c:pt idx="5467">
                  <c:v>#N/A</c:v>
                </c:pt>
                <c:pt idx="5468">
                  <c:v>#N/A</c:v>
                </c:pt>
                <c:pt idx="5469">
                  <c:v>#N/A</c:v>
                </c:pt>
                <c:pt idx="5470">
                  <c:v>#N/A</c:v>
                </c:pt>
                <c:pt idx="5471">
                  <c:v>#N/A</c:v>
                </c:pt>
                <c:pt idx="5472">
                  <c:v>#N/A</c:v>
                </c:pt>
                <c:pt idx="5473">
                  <c:v>#N/A</c:v>
                </c:pt>
                <c:pt idx="5474">
                  <c:v>#N/A</c:v>
                </c:pt>
                <c:pt idx="5475">
                  <c:v>#N/A</c:v>
                </c:pt>
                <c:pt idx="5476">
                  <c:v>#N/A</c:v>
                </c:pt>
                <c:pt idx="5477">
                  <c:v>#N/A</c:v>
                </c:pt>
                <c:pt idx="5478">
                  <c:v>#N/A</c:v>
                </c:pt>
                <c:pt idx="5479">
                  <c:v>#N/A</c:v>
                </c:pt>
                <c:pt idx="5480">
                  <c:v>#N/A</c:v>
                </c:pt>
                <c:pt idx="5481">
                  <c:v>#N/A</c:v>
                </c:pt>
                <c:pt idx="5482">
                  <c:v>#N/A</c:v>
                </c:pt>
                <c:pt idx="5483">
                  <c:v>#N/A</c:v>
                </c:pt>
                <c:pt idx="5484">
                  <c:v>#N/A</c:v>
                </c:pt>
                <c:pt idx="5485">
                  <c:v>#N/A</c:v>
                </c:pt>
                <c:pt idx="5486">
                  <c:v>#N/A</c:v>
                </c:pt>
                <c:pt idx="5487">
                  <c:v>#N/A</c:v>
                </c:pt>
                <c:pt idx="5488">
                  <c:v>#N/A</c:v>
                </c:pt>
                <c:pt idx="5489">
                  <c:v>#N/A</c:v>
                </c:pt>
                <c:pt idx="5490">
                  <c:v>#N/A</c:v>
                </c:pt>
                <c:pt idx="5491">
                  <c:v>#N/A</c:v>
                </c:pt>
                <c:pt idx="5492">
                  <c:v>#N/A</c:v>
                </c:pt>
                <c:pt idx="5493">
                  <c:v>#N/A</c:v>
                </c:pt>
                <c:pt idx="5494">
                  <c:v>#N/A</c:v>
                </c:pt>
                <c:pt idx="5495">
                  <c:v>#N/A</c:v>
                </c:pt>
                <c:pt idx="5496">
                  <c:v>#N/A</c:v>
                </c:pt>
                <c:pt idx="5497">
                  <c:v>#N/A</c:v>
                </c:pt>
                <c:pt idx="5498">
                  <c:v>#N/A</c:v>
                </c:pt>
                <c:pt idx="5499">
                  <c:v>#N/A</c:v>
                </c:pt>
                <c:pt idx="5500">
                  <c:v>#N/A</c:v>
                </c:pt>
                <c:pt idx="5501">
                  <c:v>#N/A</c:v>
                </c:pt>
                <c:pt idx="5502">
                  <c:v>#N/A</c:v>
                </c:pt>
                <c:pt idx="5503">
                  <c:v>#N/A</c:v>
                </c:pt>
                <c:pt idx="5504">
                  <c:v>#N/A</c:v>
                </c:pt>
                <c:pt idx="5505">
                  <c:v>#N/A</c:v>
                </c:pt>
                <c:pt idx="5506">
                  <c:v>#N/A</c:v>
                </c:pt>
                <c:pt idx="5507">
                  <c:v>#N/A</c:v>
                </c:pt>
                <c:pt idx="5508">
                  <c:v>#N/A</c:v>
                </c:pt>
                <c:pt idx="5509">
                  <c:v>#N/A</c:v>
                </c:pt>
                <c:pt idx="5510">
                  <c:v>#N/A</c:v>
                </c:pt>
                <c:pt idx="5511">
                  <c:v>#N/A</c:v>
                </c:pt>
                <c:pt idx="5512">
                  <c:v>#N/A</c:v>
                </c:pt>
                <c:pt idx="5513">
                  <c:v>#N/A</c:v>
                </c:pt>
                <c:pt idx="5514">
                  <c:v>#N/A</c:v>
                </c:pt>
                <c:pt idx="5515">
                  <c:v>#N/A</c:v>
                </c:pt>
                <c:pt idx="5516">
                  <c:v>#N/A</c:v>
                </c:pt>
                <c:pt idx="5517">
                  <c:v>#N/A</c:v>
                </c:pt>
                <c:pt idx="5518">
                  <c:v>#N/A</c:v>
                </c:pt>
                <c:pt idx="5519">
                  <c:v>#N/A</c:v>
                </c:pt>
                <c:pt idx="5520">
                  <c:v>#N/A</c:v>
                </c:pt>
                <c:pt idx="5521">
                  <c:v>#N/A</c:v>
                </c:pt>
                <c:pt idx="5522">
                  <c:v>#N/A</c:v>
                </c:pt>
                <c:pt idx="5523">
                  <c:v>#N/A</c:v>
                </c:pt>
                <c:pt idx="5524">
                  <c:v>#N/A</c:v>
                </c:pt>
                <c:pt idx="5525">
                  <c:v>#N/A</c:v>
                </c:pt>
                <c:pt idx="5526">
                  <c:v>#N/A</c:v>
                </c:pt>
                <c:pt idx="5527">
                  <c:v>#N/A</c:v>
                </c:pt>
                <c:pt idx="5528">
                  <c:v>#N/A</c:v>
                </c:pt>
                <c:pt idx="5529">
                  <c:v>#N/A</c:v>
                </c:pt>
                <c:pt idx="5530">
                  <c:v>#N/A</c:v>
                </c:pt>
                <c:pt idx="5531">
                  <c:v>#N/A</c:v>
                </c:pt>
                <c:pt idx="5532">
                  <c:v>#N/A</c:v>
                </c:pt>
                <c:pt idx="5533">
                  <c:v>#N/A</c:v>
                </c:pt>
                <c:pt idx="5534">
                  <c:v>#N/A</c:v>
                </c:pt>
                <c:pt idx="5535">
                  <c:v>#N/A</c:v>
                </c:pt>
                <c:pt idx="5536">
                  <c:v>#N/A</c:v>
                </c:pt>
                <c:pt idx="5537">
                  <c:v>#N/A</c:v>
                </c:pt>
                <c:pt idx="5538">
                  <c:v>#N/A</c:v>
                </c:pt>
                <c:pt idx="5539">
                  <c:v>#N/A</c:v>
                </c:pt>
                <c:pt idx="5540">
                  <c:v>#N/A</c:v>
                </c:pt>
                <c:pt idx="5541">
                  <c:v>#N/A</c:v>
                </c:pt>
                <c:pt idx="5542">
                  <c:v>#N/A</c:v>
                </c:pt>
                <c:pt idx="5543">
                  <c:v>#N/A</c:v>
                </c:pt>
                <c:pt idx="5544">
                  <c:v>#N/A</c:v>
                </c:pt>
                <c:pt idx="5545">
                  <c:v>#N/A</c:v>
                </c:pt>
                <c:pt idx="5546">
                  <c:v>#N/A</c:v>
                </c:pt>
                <c:pt idx="5547">
                  <c:v>#N/A</c:v>
                </c:pt>
                <c:pt idx="5548">
                  <c:v>#N/A</c:v>
                </c:pt>
                <c:pt idx="5549">
                  <c:v>#N/A</c:v>
                </c:pt>
                <c:pt idx="5550">
                  <c:v>#N/A</c:v>
                </c:pt>
                <c:pt idx="5551">
                  <c:v>#N/A</c:v>
                </c:pt>
                <c:pt idx="5552">
                  <c:v>#N/A</c:v>
                </c:pt>
                <c:pt idx="5553">
                  <c:v>#N/A</c:v>
                </c:pt>
                <c:pt idx="5554">
                  <c:v>#N/A</c:v>
                </c:pt>
                <c:pt idx="5555">
                  <c:v>#N/A</c:v>
                </c:pt>
                <c:pt idx="5556">
                  <c:v>#N/A</c:v>
                </c:pt>
                <c:pt idx="5557">
                  <c:v>#N/A</c:v>
                </c:pt>
                <c:pt idx="5558">
                  <c:v>#N/A</c:v>
                </c:pt>
                <c:pt idx="5559">
                  <c:v>#N/A</c:v>
                </c:pt>
                <c:pt idx="5560">
                  <c:v>#N/A</c:v>
                </c:pt>
                <c:pt idx="5561">
                  <c:v>#N/A</c:v>
                </c:pt>
                <c:pt idx="5562">
                  <c:v>#N/A</c:v>
                </c:pt>
                <c:pt idx="5563">
                  <c:v>#N/A</c:v>
                </c:pt>
                <c:pt idx="5564">
                  <c:v>#N/A</c:v>
                </c:pt>
                <c:pt idx="5565">
                  <c:v>#N/A</c:v>
                </c:pt>
                <c:pt idx="5566">
                  <c:v>#N/A</c:v>
                </c:pt>
                <c:pt idx="5567">
                  <c:v>#N/A</c:v>
                </c:pt>
                <c:pt idx="5568">
                  <c:v>#N/A</c:v>
                </c:pt>
                <c:pt idx="5569">
                  <c:v>#N/A</c:v>
                </c:pt>
                <c:pt idx="5570">
                  <c:v>#N/A</c:v>
                </c:pt>
                <c:pt idx="5571">
                  <c:v>#N/A</c:v>
                </c:pt>
                <c:pt idx="5572">
                  <c:v>#N/A</c:v>
                </c:pt>
                <c:pt idx="5573">
                  <c:v>#N/A</c:v>
                </c:pt>
                <c:pt idx="5574">
                  <c:v>#N/A</c:v>
                </c:pt>
                <c:pt idx="5575">
                  <c:v>#N/A</c:v>
                </c:pt>
                <c:pt idx="5576">
                  <c:v>#N/A</c:v>
                </c:pt>
                <c:pt idx="5577">
                  <c:v>#N/A</c:v>
                </c:pt>
                <c:pt idx="5578">
                  <c:v>#N/A</c:v>
                </c:pt>
                <c:pt idx="5579">
                  <c:v>#N/A</c:v>
                </c:pt>
                <c:pt idx="5580">
                  <c:v>#N/A</c:v>
                </c:pt>
                <c:pt idx="5581">
                  <c:v>#N/A</c:v>
                </c:pt>
                <c:pt idx="5582">
                  <c:v>#N/A</c:v>
                </c:pt>
                <c:pt idx="5583">
                  <c:v>#N/A</c:v>
                </c:pt>
                <c:pt idx="5584">
                  <c:v>#N/A</c:v>
                </c:pt>
                <c:pt idx="5585">
                  <c:v>#N/A</c:v>
                </c:pt>
                <c:pt idx="5586">
                  <c:v>#N/A</c:v>
                </c:pt>
                <c:pt idx="5587">
                  <c:v>#N/A</c:v>
                </c:pt>
                <c:pt idx="5588">
                  <c:v>#N/A</c:v>
                </c:pt>
                <c:pt idx="5589">
                  <c:v>#N/A</c:v>
                </c:pt>
                <c:pt idx="5590">
                  <c:v>#N/A</c:v>
                </c:pt>
                <c:pt idx="5591">
                  <c:v>#N/A</c:v>
                </c:pt>
                <c:pt idx="5592">
                  <c:v>#N/A</c:v>
                </c:pt>
                <c:pt idx="5593">
                  <c:v>#N/A</c:v>
                </c:pt>
                <c:pt idx="5594">
                  <c:v>#N/A</c:v>
                </c:pt>
                <c:pt idx="5595">
                  <c:v>#N/A</c:v>
                </c:pt>
                <c:pt idx="5596">
                  <c:v>#N/A</c:v>
                </c:pt>
                <c:pt idx="5597">
                  <c:v>#N/A</c:v>
                </c:pt>
                <c:pt idx="5598">
                  <c:v>#N/A</c:v>
                </c:pt>
                <c:pt idx="5599">
                  <c:v>#N/A</c:v>
                </c:pt>
                <c:pt idx="5600">
                  <c:v>#N/A</c:v>
                </c:pt>
                <c:pt idx="5601">
                  <c:v>#N/A</c:v>
                </c:pt>
                <c:pt idx="5602">
                  <c:v>#N/A</c:v>
                </c:pt>
                <c:pt idx="5603">
                  <c:v>#N/A</c:v>
                </c:pt>
                <c:pt idx="5604">
                  <c:v>#N/A</c:v>
                </c:pt>
                <c:pt idx="5605">
                  <c:v>#N/A</c:v>
                </c:pt>
                <c:pt idx="5606">
                  <c:v>#N/A</c:v>
                </c:pt>
                <c:pt idx="5607">
                  <c:v>#N/A</c:v>
                </c:pt>
                <c:pt idx="5608">
                  <c:v>#N/A</c:v>
                </c:pt>
                <c:pt idx="5609">
                  <c:v>#N/A</c:v>
                </c:pt>
                <c:pt idx="5610">
                  <c:v>#N/A</c:v>
                </c:pt>
                <c:pt idx="5611">
                  <c:v>#N/A</c:v>
                </c:pt>
                <c:pt idx="5612">
                  <c:v>#N/A</c:v>
                </c:pt>
                <c:pt idx="5613">
                  <c:v>#N/A</c:v>
                </c:pt>
                <c:pt idx="5614">
                  <c:v>#N/A</c:v>
                </c:pt>
                <c:pt idx="5615">
                  <c:v>#N/A</c:v>
                </c:pt>
                <c:pt idx="5616">
                  <c:v>#N/A</c:v>
                </c:pt>
                <c:pt idx="5617">
                  <c:v>#N/A</c:v>
                </c:pt>
                <c:pt idx="5618">
                  <c:v>#N/A</c:v>
                </c:pt>
                <c:pt idx="5619">
                  <c:v>#N/A</c:v>
                </c:pt>
                <c:pt idx="5620">
                  <c:v>#N/A</c:v>
                </c:pt>
                <c:pt idx="5621">
                  <c:v>#N/A</c:v>
                </c:pt>
                <c:pt idx="5622">
                  <c:v>#N/A</c:v>
                </c:pt>
                <c:pt idx="5623">
                  <c:v>#N/A</c:v>
                </c:pt>
                <c:pt idx="5624">
                  <c:v>#N/A</c:v>
                </c:pt>
                <c:pt idx="5625">
                  <c:v>#N/A</c:v>
                </c:pt>
                <c:pt idx="5626">
                  <c:v>#N/A</c:v>
                </c:pt>
                <c:pt idx="5627">
                  <c:v>#N/A</c:v>
                </c:pt>
                <c:pt idx="5628">
                  <c:v>#N/A</c:v>
                </c:pt>
                <c:pt idx="5629">
                  <c:v>#N/A</c:v>
                </c:pt>
                <c:pt idx="5630">
                  <c:v>#N/A</c:v>
                </c:pt>
                <c:pt idx="5631">
                  <c:v>#N/A</c:v>
                </c:pt>
                <c:pt idx="5632">
                  <c:v>#N/A</c:v>
                </c:pt>
                <c:pt idx="5633">
                  <c:v>#N/A</c:v>
                </c:pt>
                <c:pt idx="5634">
                  <c:v>#N/A</c:v>
                </c:pt>
                <c:pt idx="5635">
                  <c:v>#N/A</c:v>
                </c:pt>
                <c:pt idx="5636">
                  <c:v>#N/A</c:v>
                </c:pt>
                <c:pt idx="5637">
                  <c:v>#N/A</c:v>
                </c:pt>
                <c:pt idx="5638">
                  <c:v>#N/A</c:v>
                </c:pt>
                <c:pt idx="5639">
                  <c:v>#N/A</c:v>
                </c:pt>
                <c:pt idx="5640">
                  <c:v>#N/A</c:v>
                </c:pt>
                <c:pt idx="5641">
                  <c:v>#N/A</c:v>
                </c:pt>
                <c:pt idx="5642">
                  <c:v>#N/A</c:v>
                </c:pt>
                <c:pt idx="5643">
                  <c:v>#N/A</c:v>
                </c:pt>
                <c:pt idx="5644">
                  <c:v>#N/A</c:v>
                </c:pt>
                <c:pt idx="5645">
                  <c:v>#N/A</c:v>
                </c:pt>
                <c:pt idx="5646">
                  <c:v>#N/A</c:v>
                </c:pt>
                <c:pt idx="5647">
                  <c:v>#N/A</c:v>
                </c:pt>
                <c:pt idx="5648">
                  <c:v>#N/A</c:v>
                </c:pt>
                <c:pt idx="5649">
                  <c:v>#N/A</c:v>
                </c:pt>
                <c:pt idx="5650">
                  <c:v>#N/A</c:v>
                </c:pt>
                <c:pt idx="5651">
                  <c:v>#N/A</c:v>
                </c:pt>
                <c:pt idx="5652">
                  <c:v>#N/A</c:v>
                </c:pt>
                <c:pt idx="5653">
                  <c:v>#N/A</c:v>
                </c:pt>
                <c:pt idx="5654">
                  <c:v>#N/A</c:v>
                </c:pt>
                <c:pt idx="5655">
                  <c:v>#N/A</c:v>
                </c:pt>
                <c:pt idx="5656">
                  <c:v>#N/A</c:v>
                </c:pt>
                <c:pt idx="5657">
                  <c:v>#N/A</c:v>
                </c:pt>
                <c:pt idx="5658">
                  <c:v>#N/A</c:v>
                </c:pt>
                <c:pt idx="5659">
                  <c:v>#N/A</c:v>
                </c:pt>
                <c:pt idx="5660">
                  <c:v>#N/A</c:v>
                </c:pt>
                <c:pt idx="5661">
                  <c:v>#N/A</c:v>
                </c:pt>
                <c:pt idx="5662">
                  <c:v>#N/A</c:v>
                </c:pt>
                <c:pt idx="5663">
                  <c:v>#N/A</c:v>
                </c:pt>
                <c:pt idx="5664">
                  <c:v>#N/A</c:v>
                </c:pt>
                <c:pt idx="5665">
                  <c:v>#N/A</c:v>
                </c:pt>
                <c:pt idx="5666">
                  <c:v>#N/A</c:v>
                </c:pt>
                <c:pt idx="5667">
                  <c:v>#N/A</c:v>
                </c:pt>
                <c:pt idx="5668">
                  <c:v>#N/A</c:v>
                </c:pt>
                <c:pt idx="5669">
                  <c:v>#N/A</c:v>
                </c:pt>
                <c:pt idx="5670">
                  <c:v>#N/A</c:v>
                </c:pt>
                <c:pt idx="5671">
                  <c:v>#N/A</c:v>
                </c:pt>
                <c:pt idx="5672">
                  <c:v>#N/A</c:v>
                </c:pt>
                <c:pt idx="5673">
                  <c:v>#N/A</c:v>
                </c:pt>
                <c:pt idx="5674">
                  <c:v>#N/A</c:v>
                </c:pt>
                <c:pt idx="5675">
                  <c:v>#N/A</c:v>
                </c:pt>
                <c:pt idx="5676">
                  <c:v>#N/A</c:v>
                </c:pt>
                <c:pt idx="5677">
                  <c:v>#N/A</c:v>
                </c:pt>
                <c:pt idx="5678">
                  <c:v>#N/A</c:v>
                </c:pt>
                <c:pt idx="5679">
                  <c:v>#N/A</c:v>
                </c:pt>
                <c:pt idx="5680">
                  <c:v>#N/A</c:v>
                </c:pt>
                <c:pt idx="5681">
                  <c:v>#N/A</c:v>
                </c:pt>
                <c:pt idx="5682">
                  <c:v>#N/A</c:v>
                </c:pt>
                <c:pt idx="5683">
                  <c:v>#N/A</c:v>
                </c:pt>
                <c:pt idx="5684">
                  <c:v>#N/A</c:v>
                </c:pt>
                <c:pt idx="5685">
                  <c:v>#N/A</c:v>
                </c:pt>
                <c:pt idx="5686">
                  <c:v>#N/A</c:v>
                </c:pt>
                <c:pt idx="5687">
                  <c:v>#N/A</c:v>
                </c:pt>
                <c:pt idx="5688">
                  <c:v>#N/A</c:v>
                </c:pt>
                <c:pt idx="5689">
                  <c:v>#N/A</c:v>
                </c:pt>
                <c:pt idx="5690">
                  <c:v>#N/A</c:v>
                </c:pt>
                <c:pt idx="5691">
                  <c:v>#N/A</c:v>
                </c:pt>
                <c:pt idx="5692">
                  <c:v>#N/A</c:v>
                </c:pt>
                <c:pt idx="5693">
                  <c:v>#N/A</c:v>
                </c:pt>
                <c:pt idx="5694">
                  <c:v>#N/A</c:v>
                </c:pt>
                <c:pt idx="5695">
                  <c:v>#N/A</c:v>
                </c:pt>
                <c:pt idx="5696">
                  <c:v>#N/A</c:v>
                </c:pt>
                <c:pt idx="5697">
                  <c:v>#N/A</c:v>
                </c:pt>
                <c:pt idx="5698">
                  <c:v>#N/A</c:v>
                </c:pt>
                <c:pt idx="5699">
                  <c:v>#N/A</c:v>
                </c:pt>
                <c:pt idx="5700">
                  <c:v>#N/A</c:v>
                </c:pt>
                <c:pt idx="5701">
                  <c:v>#N/A</c:v>
                </c:pt>
                <c:pt idx="5702">
                  <c:v>#N/A</c:v>
                </c:pt>
                <c:pt idx="5703">
                  <c:v>#N/A</c:v>
                </c:pt>
                <c:pt idx="5704">
                  <c:v>#N/A</c:v>
                </c:pt>
                <c:pt idx="5705">
                  <c:v>#N/A</c:v>
                </c:pt>
                <c:pt idx="5706">
                  <c:v>#N/A</c:v>
                </c:pt>
                <c:pt idx="5707">
                  <c:v>#N/A</c:v>
                </c:pt>
                <c:pt idx="5708">
                  <c:v>#N/A</c:v>
                </c:pt>
                <c:pt idx="5709">
                  <c:v>#N/A</c:v>
                </c:pt>
                <c:pt idx="5710">
                  <c:v>#N/A</c:v>
                </c:pt>
                <c:pt idx="5711">
                  <c:v>#N/A</c:v>
                </c:pt>
                <c:pt idx="5712">
                  <c:v>#N/A</c:v>
                </c:pt>
                <c:pt idx="5713">
                  <c:v>#N/A</c:v>
                </c:pt>
                <c:pt idx="5714">
                  <c:v>#N/A</c:v>
                </c:pt>
                <c:pt idx="5715">
                  <c:v>#N/A</c:v>
                </c:pt>
                <c:pt idx="5716">
                  <c:v>#N/A</c:v>
                </c:pt>
                <c:pt idx="5717">
                  <c:v>#N/A</c:v>
                </c:pt>
                <c:pt idx="5718">
                  <c:v>#N/A</c:v>
                </c:pt>
                <c:pt idx="5719">
                  <c:v>#N/A</c:v>
                </c:pt>
                <c:pt idx="5720">
                  <c:v>#N/A</c:v>
                </c:pt>
                <c:pt idx="5721">
                  <c:v>#N/A</c:v>
                </c:pt>
                <c:pt idx="5722">
                  <c:v>#N/A</c:v>
                </c:pt>
                <c:pt idx="5723">
                  <c:v>#N/A</c:v>
                </c:pt>
                <c:pt idx="5724">
                  <c:v>#N/A</c:v>
                </c:pt>
                <c:pt idx="5725">
                  <c:v>#N/A</c:v>
                </c:pt>
                <c:pt idx="5726">
                  <c:v>#N/A</c:v>
                </c:pt>
                <c:pt idx="5727">
                  <c:v>#N/A</c:v>
                </c:pt>
                <c:pt idx="5728">
                  <c:v>#N/A</c:v>
                </c:pt>
                <c:pt idx="5729">
                  <c:v>#N/A</c:v>
                </c:pt>
                <c:pt idx="5730">
                  <c:v>#N/A</c:v>
                </c:pt>
                <c:pt idx="5731">
                  <c:v>#N/A</c:v>
                </c:pt>
                <c:pt idx="5732">
                  <c:v>#N/A</c:v>
                </c:pt>
                <c:pt idx="5733">
                  <c:v>#N/A</c:v>
                </c:pt>
                <c:pt idx="5734">
                  <c:v>#N/A</c:v>
                </c:pt>
                <c:pt idx="5735">
                  <c:v>#N/A</c:v>
                </c:pt>
                <c:pt idx="5736">
                  <c:v>#N/A</c:v>
                </c:pt>
                <c:pt idx="5737">
                  <c:v>#N/A</c:v>
                </c:pt>
                <c:pt idx="5738">
                  <c:v>#N/A</c:v>
                </c:pt>
                <c:pt idx="5739">
                  <c:v>#N/A</c:v>
                </c:pt>
                <c:pt idx="5740">
                  <c:v>#N/A</c:v>
                </c:pt>
                <c:pt idx="5741">
                  <c:v>#N/A</c:v>
                </c:pt>
                <c:pt idx="5742">
                  <c:v>#N/A</c:v>
                </c:pt>
                <c:pt idx="5743">
                  <c:v>#N/A</c:v>
                </c:pt>
                <c:pt idx="5744">
                  <c:v>#N/A</c:v>
                </c:pt>
                <c:pt idx="5745">
                  <c:v>#N/A</c:v>
                </c:pt>
                <c:pt idx="5746">
                  <c:v>#N/A</c:v>
                </c:pt>
                <c:pt idx="5747">
                  <c:v>#N/A</c:v>
                </c:pt>
                <c:pt idx="5748">
                  <c:v>#N/A</c:v>
                </c:pt>
                <c:pt idx="5749">
                  <c:v>#N/A</c:v>
                </c:pt>
                <c:pt idx="5750">
                  <c:v>#N/A</c:v>
                </c:pt>
                <c:pt idx="5751">
                  <c:v>#N/A</c:v>
                </c:pt>
                <c:pt idx="5752">
                  <c:v>#N/A</c:v>
                </c:pt>
                <c:pt idx="5753">
                  <c:v>#N/A</c:v>
                </c:pt>
                <c:pt idx="5754">
                  <c:v>#N/A</c:v>
                </c:pt>
                <c:pt idx="5755">
                  <c:v>#N/A</c:v>
                </c:pt>
                <c:pt idx="5756">
                  <c:v>#N/A</c:v>
                </c:pt>
                <c:pt idx="5757">
                  <c:v>#N/A</c:v>
                </c:pt>
                <c:pt idx="5758">
                  <c:v>#N/A</c:v>
                </c:pt>
                <c:pt idx="5759">
                  <c:v>#N/A</c:v>
                </c:pt>
                <c:pt idx="5760">
                  <c:v>#N/A</c:v>
                </c:pt>
                <c:pt idx="5761">
                  <c:v>#N/A</c:v>
                </c:pt>
                <c:pt idx="5762">
                  <c:v>#N/A</c:v>
                </c:pt>
                <c:pt idx="5763">
                  <c:v>#N/A</c:v>
                </c:pt>
                <c:pt idx="5764">
                  <c:v>#N/A</c:v>
                </c:pt>
                <c:pt idx="5765">
                  <c:v>#N/A</c:v>
                </c:pt>
                <c:pt idx="5766">
                  <c:v>#N/A</c:v>
                </c:pt>
                <c:pt idx="5767">
                  <c:v>#N/A</c:v>
                </c:pt>
                <c:pt idx="5768">
                  <c:v>#N/A</c:v>
                </c:pt>
                <c:pt idx="5769">
                  <c:v>#N/A</c:v>
                </c:pt>
                <c:pt idx="5770">
                  <c:v>#N/A</c:v>
                </c:pt>
                <c:pt idx="5771">
                  <c:v>#N/A</c:v>
                </c:pt>
                <c:pt idx="5772">
                  <c:v>#N/A</c:v>
                </c:pt>
                <c:pt idx="5773">
                  <c:v>#N/A</c:v>
                </c:pt>
                <c:pt idx="5774">
                  <c:v>#N/A</c:v>
                </c:pt>
                <c:pt idx="5775">
                  <c:v>#N/A</c:v>
                </c:pt>
                <c:pt idx="5776">
                  <c:v>#N/A</c:v>
                </c:pt>
                <c:pt idx="5777">
                  <c:v>#N/A</c:v>
                </c:pt>
                <c:pt idx="5778">
                  <c:v>#N/A</c:v>
                </c:pt>
                <c:pt idx="5779">
                  <c:v>#N/A</c:v>
                </c:pt>
                <c:pt idx="5780">
                  <c:v>#N/A</c:v>
                </c:pt>
                <c:pt idx="5781">
                  <c:v>#N/A</c:v>
                </c:pt>
                <c:pt idx="5782">
                  <c:v>#N/A</c:v>
                </c:pt>
                <c:pt idx="5783">
                  <c:v>#N/A</c:v>
                </c:pt>
                <c:pt idx="5784">
                  <c:v>#N/A</c:v>
                </c:pt>
                <c:pt idx="5785">
                  <c:v>#N/A</c:v>
                </c:pt>
                <c:pt idx="5786">
                  <c:v>#N/A</c:v>
                </c:pt>
                <c:pt idx="5787">
                  <c:v>#N/A</c:v>
                </c:pt>
                <c:pt idx="5788">
                  <c:v>#N/A</c:v>
                </c:pt>
                <c:pt idx="5789">
                  <c:v>#N/A</c:v>
                </c:pt>
                <c:pt idx="5790">
                  <c:v>#N/A</c:v>
                </c:pt>
                <c:pt idx="5791">
                  <c:v>#N/A</c:v>
                </c:pt>
                <c:pt idx="5792">
                  <c:v>#N/A</c:v>
                </c:pt>
                <c:pt idx="5793">
                  <c:v>#N/A</c:v>
                </c:pt>
                <c:pt idx="5794">
                  <c:v>#N/A</c:v>
                </c:pt>
                <c:pt idx="5795">
                  <c:v>#N/A</c:v>
                </c:pt>
                <c:pt idx="5796">
                  <c:v>#N/A</c:v>
                </c:pt>
                <c:pt idx="5797">
                  <c:v>#N/A</c:v>
                </c:pt>
                <c:pt idx="5798">
                  <c:v>#N/A</c:v>
                </c:pt>
                <c:pt idx="5799">
                  <c:v>#N/A</c:v>
                </c:pt>
                <c:pt idx="5800">
                  <c:v>#N/A</c:v>
                </c:pt>
                <c:pt idx="5801">
                  <c:v>#N/A</c:v>
                </c:pt>
                <c:pt idx="5802">
                  <c:v>#N/A</c:v>
                </c:pt>
                <c:pt idx="5803">
                  <c:v>#N/A</c:v>
                </c:pt>
                <c:pt idx="5804">
                  <c:v>#N/A</c:v>
                </c:pt>
                <c:pt idx="5805">
                  <c:v>#N/A</c:v>
                </c:pt>
                <c:pt idx="5806">
                  <c:v>#N/A</c:v>
                </c:pt>
                <c:pt idx="5807">
                  <c:v>#N/A</c:v>
                </c:pt>
                <c:pt idx="5808">
                  <c:v>#N/A</c:v>
                </c:pt>
                <c:pt idx="5809">
                  <c:v>#N/A</c:v>
                </c:pt>
                <c:pt idx="5810">
                  <c:v>#N/A</c:v>
                </c:pt>
                <c:pt idx="5811">
                  <c:v>#N/A</c:v>
                </c:pt>
                <c:pt idx="5812">
                  <c:v>#N/A</c:v>
                </c:pt>
                <c:pt idx="5813">
                  <c:v>#N/A</c:v>
                </c:pt>
                <c:pt idx="5814">
                  <c:v>#N/A</c:v>
                </c:pt>
                <c:pt idx="5815">
                  <c:v>#N/A</c:v>
                </c:pt>
                <c:pt idx="5816">
                  <c:v>#N/A</c:v>
                </c:pt>
                <c:pt idx="5817">
                  <c:v>#N/A</c:v>
                </c:pt>
                <c:pt idx="5818">
                  <c:v>#N/A</c:v>
                </c:pt>
                <c:pt idx="5819">
                  <c:v>#N/A</c:v>
                </c:pt>
                <c:pt idx="5820">
                  <c:v>#N/A</c:v>
                </c:pt>
                <c:pt idx="5821">
                  <c:v>#N/A</c:v>
                </c:pt>
                <c:pt idx="5822">
                  <c:v>#N/A</c:v>
                </c:pt>
                <c:pt idx="5823">
                  <c:v>#N/A</c:v>
                </c:pt>
                <c:pt idx="5824">
                  <c:v>#N/A</c:v>
                </c:pt>
                <c:pt idx="5825">
                  <c:v>#N/A</c:v>
                </c:pt>
                <c:pt idx="5826">
                  <c:v>#N/A</c:v>
                </c:pt>
                <c:pt idx="5827">
                  <c:v>#N/A</c:v>
                </c:pt>
                <c:pt idx="5828">
                  <c:v>#N/A</c:v>
                </c:pt>
                <c:pt idx="5829">
                  <c:v>#N/A</c:v>
                </c:pt>
                <c:pt idx="5830">
                  <c:v>#N/A</c:v>
                </c:pt>
                <c:pt idx="5831">
                  <c:v>#N/A</c:v>
                </c:pt>
                <c:pt idx="5832">
                  <c:v>#N/A</c:v>
                </c:pt>
                <c:pt idx="5833">
                  <c:v>#N/A</c:v>
                </c:pt>
                <c:pt idx="5834">
                  <c:v>#N/A</c:v>
                </c:pt>
                <c:pt idx="5835">
                  <c:v>#N/A</c:v>
                </c:pt>
                <c:pt idx="5836">
                  <c:v>#N/A</c:v>
                </c:pt>
                <c:pt idx="5837">
                  <c:v>#N/A</c:v>
                </c:pt>
                <c:pt idx="5838">
                  <c:v>#N/A</c:v>
                </c:pt>
                <c:pt idx="5839">
                  <c:v>#N/A</c:v>
                </c:pt>
                <c:pt idx="5840">
                  <c:v>#N/A</c:v>
                </c:pt>
                <c:pt idx="5841">
                  <c:v>#N/A</c:v>
                </c:pt>
                <c:pt idx="5842">
                  <c:v>#N/A</c:v>
                </c:pt>
                <c:pt idx="5843">
                  <c:v>#N/A</c:v>
                </c:pt>
                <c:pt idx="5844">
                  <c:v>#N/A</c:v>
                </c:pt>
                <c:pt idx="5845">
                  <c:v>#N/A</c:v>
                </c:pt>
                <c:pt idx="5846">
                  <c:v>#N/A</c:v>
                </c:pt>
                <c:pt idx="5847">
                  <c:v>#N/A</c:v>
                </c:pt>
                <c:pt idx="5848">
                  <c:v>#N/A</c:v>
                </c:pt>
                <c:pt idx="5849">
                  <c:v>#N/A</c:v>
                </c:pt>
                <c:pt idx="5850">
                  <c:v>#N/A</c:v>
                </c:pt>
                <c:pt idx="5851">
                  <c:v>#N/A</c:v>
                </c:pt>
                <c:pt idx="5852">
                  <c:v>#N/A</c:v>
                </c:pt>
                <c:pt idx="5853">
                  <c:v>#N/A</c:v>
                </c:pt>
                <c:pt idx="5854">
                  <c:v>#N/A</c:v>
                </c:pt>
                <c:pt idx="5855">
                  <c:v>#N/A</c:v>
                </c:pt>
                <c:pt idx="5856">
                  <c:v>#N/A</c:v>
                </c:pt>
                <c:pt idx="5857">
                  <c:v>#N/A</c:v>
                </c:pt>
                <c:pt idx="5858">
                  <c:v>#N/A</c:v>
                </c:pt>
                <c:pt idx="5859">
                  <c:v>#N/A</c:v>
                </c:pt>
                <c:pt idx="5860">
                  <c:v>#N/A</c:v>
                </c:pt>
                <c:pt idx="5861">
                  <c:v>#N/A</c:v>
                </c:pt>
                <c:pt idx="5862">
                  <c:v>#N/A</c:v>
                </c:pt>
                <c:pt idx="5863">
                  <c:v>#N/A</c:v>
                </c:pt>
                <c:pt idx="5864">
                  <c:v>#N/A</c:v>
                </c:pt>
                <c:pt idx="5865">
                  <c:v>#N/A</c:v>
                </c:pt>
                <c:pt idx="5866">
                  <c:v>#N/A</c:v>
                </c:pt>
                <c:pt idx="5867">
                  <c:v>#N/A</c:v>
                </c:pt>
                <c:pt idx="5868">
                  <c:v>#N/A</c:v>
                </c:pt>
                <c:pt idx="5869">
                  <c:v>#N/A</c:v>
                </c:pt>
                <c:pt idx="5870">
                  <c:v>#N/A</c:v>
                </c:pt>
                <c:pt idx="5871">
                  <c:v>#N/A</c:v>
                </c:pt>
                <c:pt idx="5872">
                  <c:v>#N/A</c:v>
                </c:pt>
                <c:pt idx="5873">
                  <c:v>#N/A</c:v>
                </c:pt>
                <c:pt idx="5874">
                  <c:v>#N/A</c:v>
                </c:pt>
                <c:pt idx="5875">
                  <c:v>#N/A</c:v>
                </c:pt>
                <c:pt idx="5876">
                  <c:v>#N/A</c:v>
                </c:pt>
                <c:pt idx="5877">
                  <c:v>#N/A</c:v>
                </c:pt>
                <c:pt idx="5878">
                  <c:v>#N/A</c:v>
                </c:pt>
                <c:pt idx="5879">
                  <c:v>#N/A</c:v>
                </c:pt>
                <c:pt idx="5880">
                  <c:v>#N/A</c:v>
                </c:pt>
                <c:pt idx="5881">
                  <c:v>#N/A</c:v>
                </c:pt>
                <c:pt idx="5882">
                  <c:v>#N/A</c:v>
                </c:pt>
                <c:pt idx="5883">
                  <c:v>#N/A</c:v>
                </c:pt>
                <c:pt idx="5884">
                  <c:v>#N/A</c:v>
                </c:pt>
                <c:pt idx="5885">
                  <c:v>#N/A</c:v>
                </c:pt>
                <c:pt idx="5886">
                  <c:v>#N/A</c:v>
                </c:pt>
                <c:pt idx="5887">
                  <c:v>#N/A</c:v>
                </c:pt>
                <c:pt idx="5888">
                  <c:v>#N/A</c:v>
                </c:pt>
                <c:pt idx="5889">
                  <c:v>#N/A</c:v>
                </c:pt>
                <c:pt idx="5890">
                  <c:v>#N/A</c:v>
                </c:pt>
                <c:pt idx="5891">
                  <c:v>#N/A</c:v>
                </c:pt>
                <c:pt idx="5892">
                  <c:v>#N/A</c:v>
                </c:pt>
                <c:pt idx="5893">
                  <c:v>#N/A</c:v>
                </c:pt>
                <c:pt idx="5894">
                  <c:v>#N/A</c:v>
                </c:pt>
                <c:pt idx="5895">
                  <c:v>#N/A</c:v>
                </c:pt>
                <c:pt idx="5896">
                  <c:v>#N/A</c:v>
                </c:pt>
                <c:pt idx="5897">
                  <c:v>#N/A</c:v>
                </c:pt>
                <c:pt idx="5898">
                  <c:v>#N/A</c:v>
                </c:pt>
                <c:pt idx="5899">
                  <c:v>#N/A</c:v>
                </c:pt>
                <c:pt idx="5900">
                  <c:v>#N/A</c:v>
                </c:pt>
                <c:pt idx="5901">
                  <c:v>#N/A</c:v>
                </c:pt>
                <c:pt idx="5902">
                  <c:v>#N/A</c:v>
                </c:pt>
                <c:pt idx="5903">
                  <c:v>#N/A</c:v>
                </c:pt>
                <c:pt idx="5904">
                  <c:v>#N/A</c:v>
                </c:pt>
                <c:pt idx="5905">
                  <c:v>#N/A</c:v>
                </c:pt>
                <c:pt idx="5906">
                  <c:v>#N/A</c:v>
                </c:pt>
                <c:pt idx="5907">
                  <c:v>#N/A</c:v>
                </c:pt>
                <c:pt idx="5908">
                  <c:v>#N/A</c:v>
                </c:pt>
                <c:pt idx="5909">
                  <c:v>#N/A</c:v>
                </c:pt>
                <c:pt idx="5910">
                  <c:v>#N/A</c:v>
                </c:pt>
                <c:pt idx="5911">
                  <c:v>#N/A</c:v>
                </c:pt>
                <c:pt idx="5912">
                  <c:v>#N/A</c:v>
                </c:pt>
                <c:pt idx="5913">
                  <c:v>#N/A</c:v>
                </c:pt>
                <c:pt idx="5914">
                  <c:v>#N/A</c:v>
                </c:pt>
                <c:pt idx="5915">
                  <c:v>#N/A</c:v>
                </c:pt>
                <c:pt idx="5916">
                  <c:v>#N/A</c:v>
                </c:pt>
                <c:pt idx="5917">
                  <c:v>#N/A</c:v>
                </c:pt>
                <c:pt idx="5918">
                  <c:v>#N/A</c:v>
                </c:pt>
                <c:pt idx="5919">
                  <c:v>#N/A</c:v>
                </c:pt>
                <c:pt idx="5920">
                  <c:v>#N/A</c:v>
                </c:pt>
                <c:pt idx="5921">
                  <c:v>#N/A</c:v>
                </c:pt>
                <c:pt idx="5922">
                  <c:v>#N/A</c:v>
                </c:pt>
                <c:pt idx="5923">
                  <c:v>#N/A</c:v>
                </c:pt>
                <c:pt idx="5924">
                  <c:v>#N/A</c:v>
                </c:pt>
                <c:pt idx="5925">
                  <c:v>#N/A</c:v>
                </c:pt>
                <c:pt idx="5926">
                  <c:v>#N/A</c:v>
                </c:pt>
                <c:pt idx="5927">
                  <c:v>#N/A</c:v>
                </c:pt>
                <c:pt idx="5928">
                  <c:v>#N/A</c:v>
                </c:pt>
                <c:pt idx="5929">
                  <c:v>#N/A</c:v>
                </c:pt>
                <c:pt idx="5930">
                  <c:v>#N/A</c:v>
                </c:pt>
                <c:pt idx="5931">
                  <c:v>#N/A</c:v>
                </c:pt>
                <c:pt idx="5932">
                  <c:v>#N/A</c:v>
                </c:pt>
                <c:pt idx="5933">
                  <c:v>#N/A</c:v>
                </c:pt>
                <c:pt idx="5934">
                  <c:v>#N/A</c:v>
                </c:pt>
                <c:pt idx="5935">
                  <c:v>#N/A</c:v>
                </c:pt>
                <c:pt idx="5936">
                  <c:v>#N/A</c:v>
                </c:pt>
                <c:pt idx="5937">
                  <c:v>#N/A</c:v>
                </c:pt>
                <c:pt idx="5938">
                  <c:v>#N/A</c:v>
                </c:pt>
                <c:pt idx="5939">
                  <c:v>#N/A</c:v>
                </c:pt>
                <c:pt idx="5940">
                  <c:v>#N/A</c:v>
                </c:pt>
                <c:pt idx="5941">
                  <c:v>#N/A</c:v>
                </c:pt>
                <c:pt idx="5942">
                  <c:v>#N/A</c:v>
                </c:pt>
                <c:pt idx="5943">
                  <c:v>#N/A</c:v>
                </c:pt>
                <c:pt idx="5944">
                  <c:v>#N/A</c:v>
                </c:pt>
                <c:pt idx="5945">
                  <c:v>#N/A</c:v>
                </c:pt>
                <c:pt idx="5946">
                  <c:v>#N/A</c:v>
                </c:pt>
                <c:pt idx="5947">
                  <c:v>#N/A</c:v>
                </c:pt>
                <c:pt idx="5948">
                  <c:v>#N/A</c:v>
                </c:pt>
                <c:pt idx="5949">
                  <c:v>#N/A</c:v>
                </c:pt>
                <c:pt idx="5950">
                  <c:v>#N/A</c:v>
                </c:pt>
                <c:pt idx="5951">
                  <c:v>#N/A</c:v>
                </c:pt>
                <c:pt idx="5952">
                  <c:v>#N/A</c:v>
                </c:pt>
                <c:pt idx="5953">
                  <c:v>#N/A</c:v>
                </c:pt>
                <c:pt idx="5954">
                  <c:v>#N/A</c:v>
                </c:pt>
                <c:pt idx="5955">
                  <c:v>#N/A</c:v>
                </c:pt>
                <c:pt idx="5956">
                  <c:v>#N/A</c:v>
                </c:pt>
                <c:pt idx="5957">
                  <c:v>#N/A</c:v>
                </c:pt>
                <c:pt idx="5958">
                  <c:v>#N/A</c:v>
                </c:pt>
                <c:pt idx="5959">
                  <c:v>#N/A</c:v>
                </c:pt>
                <c:pt idx="5960">
                  <c:v>#N/A</c:v>
                </c:pt>
                <c:pt idx="5961">
                  <c:v>#N/A</c:v>
                </c:pt>
                <c:pt idx="5962">
                  <c:v>#N/A</c:v>
                </c:pt>
                <c:pt idx="5963">
                  <c:v>#N/A</c:v>
                </c:pt>
                <c:pt idx="5964">
                  <c:v>#N/A</c:v>
                </c:pt>
                <c:pt idx="5965">
                  <c:v>#N/A</c:v>
                </c:pt>
                <c:pt idx="5966">
                  <c:v>#N/A</c:v>
                </c:pt>
                <c:pt idx="5967">
                  <c:v>#N/A</c:v>
                </c:pt>
                <c:pt idx="5968">
                  <c:v>#N/A</c:v>
                </c:pt>
                <c:pt idx="5969">
                  <c:v>#N/A</c:v>
                </c:pt>
                <c:pt idx="5970">
                  <c:v>#N/A</c:v>
                </c:pt>
                <c:pt idx="5971">
                  <c:v>#N/A</c:v>
                </c:pt>
                <c:pt idx="5972">
                  <c:v>#N/A</c:v>
                </c:pt>
                <c:pt idx="5973">
                  <c:v>#N/A</c:v>
                </c:pt>
                <c:pt idx="5974">
                  <c:v>#N/A</c:v>
                </c:pt>
                <c:pt idx="5975">
                  <c:v>#N/A</c:v>
                </c:pt>
                <c:pt idx="5976">
                  <c:v>#N/A</c:v>
                </c:pt>
                <c:pt idx="5977">
                  <c:v>#N/A</c:v>
                </c:pt>
                <c:pt idx="5978">
                  <c:v>#N/A</c:v>
                </c:pt>
                <c:pt idx="5979">
                  <c:v>#N/A</c:v>
                </c:pt>
                <c:pt idx="5980">
                  <c:v>#N/A</c:v>
                </c:pt>
                <c:pt idx="5981">
                  <c:v>#N/A</c:v>
                </c:pt>
                <c:pt idx="5982">
                  <c:v>#N/A</c:v>
                </c:pt>
                <c:pt idx="5983">
                  <c:v>#N/A</c:v>
                </c:pt>
                <c:pt idx="5984">
                  <c:v>#N/A</c:v>
                </c:pt>
                <c:pt idx="5985">
                  <c:v>#N/A</c:v>
                </c:pt>
                <c:pt idx="5986">
                  <c:v>#N/A</c:v>
                </c:pt>
                <c:pt idx="5987">
                  <c:v>#N/A</c:v>
                </c:pt>
                <c:pt idx="5988">
                  <c:v>#N/A</c:v>
                </c:pt>
                <c:pt idx="5989">
                  <c:v>#N/A</c:v>
                </c:pt>
                <c:pt idx="5990">
                  <c:v>#N/A</c:v>
                </c:pt>
                <c:pt idx="5991">
                  <c:v>#N/A</c:v>
                </c:pt>
                <c:pt idx="5992">
                  <c:v>#N/A</c:v>
                </c:pt>
                <c:pt idx="5993">
                  <c:v>#N/A</c:v>
                </c:pt>
                <c:pt idx="5994">
                  <c:v>#N/A</c:v>
                </c:pt>
                <c:pt idx="5995">
                  <c:v>#N/A</c:v>
                </c:pt>
                <c:pt idx="5996">
                  <c:v>#N/A</c:v>
                </c:pt>
                <c:pt idx="5997">
                  <c:v>#N/A</c:v>
                </c:pt>
                <c:pt idx="5998">
                  <c:v>#N/A</c:v>
                </c:pt>
                <c:pt idx="5999">
                  <c:v>#N/A</c:v>
                </c:pt>
                <c:pt idx="6000">
                  <c:v>14</c:v>
                </c:pt>
                <c:pt idx="6001">
                  <c:v>#N/A</c:v>
                </c:pt>
                <c:pt idx="6002">
                  <c:v>#N/A</c:v>
                </c:pt>
                <c:pt idx="6003">
                  <c:v>#N/A</c:v>
                </c:pt>
                <c:pt idx="6004">
                  <c:v>#N/A</c:v>
                </c:pt>
                <c:pt idx="6005">
                  <c:v>#N/A</c:v>
                </c:pt>
                <c:pt idx="6006">
                  <c:v>#N/A</c:v>
                </c:pt>
                <c:pt idx="6007">
                  <c:v>#N/A</c:v>
                </c:pt>
                <c:pt idx="6008">
                  <c:v>#N/A</c:v>
                </c:pt>
                <c:pt idx="6009">
                  <c:v>#N/A</c:v>
                </c:pt>
                <c:pt idx="6010">
                  <c:v>#N/A</c:v>
                </c:pt>
                <c:pt idx="6011">
                  <c:v>#N/A</c:v>
                </c:pt>
                <c:pt idx="6012">
                  <c:v>#N/A</c:v>
                </c:pt>
                <c:pt idx="6013">
                  <c:v>#N/A</c:v>
                </c:pt>
                <c:pt idx="6014">
                  <c:v>#N/A</c:v>
                </c:pt>
                <c:pt idx="6015">
                  <c:v>#N/A</c:v>
                </c:pt>
                <c:pt idx="6016">
                  <c:v>#N/A</c:v>
                </c:pt>
                <c:pt idx="6017">
                  <c:v>#N/A</c:v>
                </c:pt>
                <c:pt idx="6018">
                  <c:v>#N/A</c:v>
                </c:pt>
                <c:pt idx="6019">
                  <c:v>#N/A</c:v>
                </c:pt>
                <c:pt idx="6020">
                  <c:v>#N/A</c:v>
                </c:pt>
                <c:pt idx="6021">
                  <c:v>#N/A</c:v>
                </c:pt>
                <c:pt idx="6022">
                  <c:v>#N/A</c:v>
                </c:pt>
                <c:pt idx="6023">
                  <c:v>#N/A</c:v>
                </c:pt>
                <c:pt idx="6024">
                  <c:v>#N/A</c:v>
                </c:pt>
                <c:pt idx="6025">
                  <c:v>#N/A</c:v>
                </c:pt>
                <c:pt idx="6026">
                  <c:v>#N/A</c:v>
                </c:pt>
                <c:pt idx="6027">
                  <c:v>#N/A</c:v>
                </c:pt>
                <c:pt idx="6028">
                  <c:v>#N/A</c:v>
                </c:pt>
                <c:pt idx="6029">
                  <c:v>#N/A</c:v>
                </c:pt>
                <c:pt idx="6030">
                  <c:v>#N/A</c:v>
                </c:pt>
                <c:pt idx="6031">
                  <c:v>#N/A</c:v>
                </c:pt>
                <c:pt idx="6032">
                  <c:v>#N/A</c:v>
                </c:pt>
                <c:pt idx="6033">
                  <c:v>#N/A</c:v>
                </c:pt>
                <c:pt idx="6034">
                  <c:v>#N/A</c:v>
                </c:pt>
                <c:pt idx="6035">
                  <c:v>#N/A</c:v>
                </c:pt>
                <c:pt idx="6036">
                  <c:v>#N/A</c:v>
                </c:pt>
                <c:pt idx="6037">
                  <c:v>#N/A</c:v>
                </c:pt>
                <c:pt idx="6038">
                  <c:v>#N/A</c:v>
                </c:pt>
                <c:pt idx="6039">
                  <c:v>#N/A</c:v>
                </c:pt>
                <c:pt idx="6040">
                  <c:v>#N/A</c:v>
                </c:pt>
                <c:pt idx="6041">
                  <c:v>#N/A</c:v>
                </c:pt>
                <c:pt idx="6042">
                  <c:v>#N/A</c:v>
                </c:pt>
                <c:pt idx="6043">
                  <c:v>#N/A</c:v>
                </c:pt>
                <c:pt idx="6044">
                  <c:v>#N/A</c:v>
                </c:pt>
                <c:pt idx="6045">
                  <c:v>#N/A</c:v>
                </c:pt>
                <c:pt idx="6046">
                  <c:v>#N/A</c:v>
                </c:pt>
                <c:pt idx="6047">
                  <c:v>#N/A</c:v>
                </c:pt>
                <c:pt idx="6048">
                  <c:v>#N/A</c:v>
                </c:pt>
                <c:pt idx="6049">
                  <c:v>#N/A</c:v>
                </c:pt>
                <c:pt idx="6050">
                  <c:v>#N/A</c:v>
                </c:pt>
                <c:pt idx="6051">
                  <c:v>#N/A</c:v>
                </c:pt>
                <c:pt idx="6052">
                  <c:v>#N/A</c:v>
                </c:pt>
                <c:pt idx="6053">
                  <c:v>#N/A</c:v>
                </c:pt>
                <c:pt idx="6054">
                  <c:v>#N/A</c:v>
                </c:pt>
                <c:pt idx="6055">
                  <c:v>#N/A</c:v>
                </c:pt>
                <c:pt idx="6056">
                  <c:v>#N/A</c:v>
                </c:pt>
                <c:pt idx="6057">
                  <c:v>#N/A</c:v>
                </c:pt>
                <c:pt idx="6058">
                  <c:v>#N/A</c:v>
                </c:pt>
                <c:pt idx="6059">
                  <c:v>#N/A</c:v>
                </c:pt>
                <c:pt idx="6060">
                  <c:v>#N/A</c:v>
                </c:pt>
                <c:pt idx="6061">
                  <c:v>#N/A</c:v>
                </c:pt>
                <c:pt idx="6062">
                  <c:v>#N/A</c:v>
                </c:pt>
                <c:pt idx="6063">
                  <c:v>#N/A</c:v>
                </c:pt>
                <c:pt idx="6064">
                  <c:v>#N/A</c:v>
                </c:pt>
                <c:pt idx="6065">
                  <c:v>#N/A</c:v>
                </c:pt>
                <c:pt idx="6066">
                  <c:v>#N/A</c:v>
                </c:pt>
                <c:pt idx="6067">
                  <c:v>#N/A</c:v>
                </c:pt>
                <c:pt idx="6068">
                  <c:v>#N/A</c:v>
                </c:pt>
                <c:pt idx="6069">
                  <c:v>#N/A</c:v>
                </c:pt>
                <c:pt idx="6070">
                  <c:v>#N/A</c:v>
                </c:pt>
                <c:pt idx="6071">
                  <c:v>#N/A</c:v>
                </c:pt>
                <c:pt idx="6072">
                  <c:v>#N/A</c:v>
                </c:pt>
                <c:pt idx="6073">
                  <c:v>#N/A</c:v>
                </c:pt>
                <c:pt idx="6074">
                  <c:v>#N/A</c:v>
                </c:pt>
                <c:pt idx="6075">
                  <c:v>#N/A</c:v>
                </c:pt>
                <c:pt idx="6076">
                  <c:v>#N/A</c:v>
                </c:pt>
                <c:pt idx="6077">
                  <c:v>#N/A</c:v>
                </c:pt>
                <c:pt idx="6078">
                  <c:v>#N/A</c:v>
                </c:pt>
                <c:pt idx="6079">
                  <c:v>#N/A</c:v>
                </c:pt>
                <c:pt idx="6080">
                  <c:v>#N/A</c:v>
                </c:pt>
                <c:pt idx="6081">
                  <c:v>#N/A</c:v>
                </c:pt>
                <c:pt idx="6082">
                  <c:v>#N/A</c:v>
                </c:pt>
                <c:pt idx="6083">
                  <c:v>#N/A</c:v>
                </c:pt>
                <c:pt idx="6084">
                  <c:v>#N/A</c:v>
                </c:pt>
                <c:pt idx="6085">
                  <c:v>#N/A</c:v>
                </c:pt>
                <c:pt idx="6086">
                  <c:v>#N/A</c:v>
                </c:pt>
                <c:pt idx="6087">
                  <c:v>#N/A</c:v>
                </c:pt>
                <c:pt idx="6088">
                  <c:v>#N/A</c:v>
                </c:pt>
                <c:pt idx="6089">
                  <c:v>#N/A</c:v>
                </c:pt>
                <c:pt idx="6090">
                  <c:v>#N/A</c:v>
                </c:pt>
                <c:pt idx="6091">
                  <c:v>#N/A</c:v>
                </c:pt>
                <c:pt idx="6092">
                  <c:v>#N/A</c:v>
                </c:pt>
                <c:pt idx="6093">
                  <c:v>#N/A</c:v>
                </c:pt>
                <c:pt idx="6094">
                  <c:v>#N/A</c:v>
                </c:pt>
                <c:pt idx="6095">
                  <c:v>#N/A</c:v>
                </c:pt>
                <c:pt idx="6096">
                  <c:v>#N/A</c:v>
                </c:pt>
                <c:pt idx="6097">
                  <c:v>#N/A</c:v>
                </c:pt>
                <c:pt idx="6098">
                  <c:v>#N/A</c:v>
                </c:pt>
                <c:pt idx="6099">
                  <c:v>#N/A</c:v>
                </c:pt>
                <c:pt idx="6100">
                  <c:v>#N/A</c:v>
                </c:pt>
                <c:pt idx="6101">
                  <c:v>#N/A</c:v>
                </c:pt>
                <c:pt idx="6102">
                  <c:v>#N/A</c:v>
                </c:pt>
                <c:pt idx="6103">
                  <c:v>#N/A</c:v>
                </c:pt>
                <c:pt idx="6104">
                  <c:v>#N/A</c:v>
                </c:pt>
                <c:pt idx="6105">
                  <c:v>#N/A</c:v>
                </c:pt>
                <c:pt idx="6106">
                  <c:v>#N/A</c:v>
                </c:pt>
                <c:pt idx="6107">
                  <c:v>#N/A</c:v>
                </c:pt>
                <c:pt idx="6108">
                  <c:v>#N/A</c:v>
                </c:pt>
                <c:pt idx="6109">
                  <c:v>#N/A</c:v>
                </c:pt>
                <c:pt idx="6110">
                  <c:v>#N/A</c:v>
                </c:pt>
                <c:pt idx="6111">
                  <c:v>#N/A</c:v>
                </c:pt>
                <c:pt idx="6112">
                  <c:v>#N/A</c:v>
                </c:pt>
                <c:pt idx="6113">
                  <c:v>#N/A</c:v>
                </c:pt>
                <c:pt idx="6114">
                  <c:v>#N/A</c:v>
                </c:pt>
                <c:pt idx="6115">
                  <c:v>#N/A</c:v>
                </c:pt>
                <c:pt idx="6116">
                  <c:v>#N/A</c:v>
                </c:pt>
                <c:pt idx="6117">
                  <c:v>#N/A</c:v>
                </c:pt>
                <c:pt idx="6118">
                  <c:v>#N/A</c:v>
                </c:pt>
                <c:pt idx="6119">
                  <c:v>#N/A</c:v>
                </c:pt>
                <c:pt idx="6120">
                  <c:v>#N/A</c:v>
                </c:pt>
                <c:pt idx="6121">
                  <c:v>#N/A</c:v>
                </c:pt>
                <c:pt idx="6122">
                  <c:v>#N/A</c:v>
                </c:pt>
                <c:pt idx="6123">
                  <c:v>#N/A</c:v>
                </c:pt>
                <c:pt idx="6124">
                  <c:v>#N/A</c:v>
                </c:pt>
                <c:pt idx="6125">
                  <c:v>#N/A</c:v>
                </c:pt>
                <c:pt idx="6126">
                  <c:v>#N/A</c:v>
                </c:pt>
                <c:pt idx="6127">
                  <c:v>#N/A</c:v>
                </c:pt>
                <c:pt idx="6128">
                  <c:v>#N/A</c:v>
                </c:pt>
                <c:pt idx="6129">
                  <c:v>#N/A</c:v>
                </c:pt>
                <c:pt idx="6130">
                  <c:v>#N/A</c:v>
                </c:pt>
                <c:pt idx="6131">
                  <c:v>#N/A</c:v>
                </c:pt>
                <c:pt idx="6132">
                  <c:v>#N/A</c:v>
                </c:pt>
                <c:pt idx="6133">
                  <c:v>#N/A</c:v>
                </c:pt>
                <c:pt idx="6134">
                  <c:v>#N/A</c:v>
                </c:pt>
                <c:pt idx="6135">
                  <c:v>#N/A</c:v>
                </c:pt>
                <c:pt idx="6136">
                  <c:v>#N/A</c:v>
                </c:pt>
                <c:pt idx="6137">
                  <c:v>#N/A</c:v>
                </c:pt>
                <c:pt idx="6138">
                  <c:v>#N/A</c:v>
                </c:pt>
                <c:pt idx="6139">
                  <c:v>#N/A</c:v>
                </c:pt>
                <c:pt idx="6140">
                  <c:v>#N/A</c:v>
                </c:pt>
                <c:pt idx="6141">
                  <c:v>#N/A</c:v>
                </c:pt>
                <c:pt idx="6142">
                  <c:v>#N/A</c:v>
                </c:pt>
                <c:pt idx="6143">
                  <c:v>#N/A</c:v>
                </c:pt>
                <c:pt idx="6144">
                  <c:v>#N/A</c:v>
                </c:pt>
                <c:pt idx="6145">
                  <c:v>#N/A</c:v>
                </c:pt>
                <c:pt idx="6146">
                  <c:v>#N/A</c:v>
                </c:pt>
                <c:pt idx="6147">
                  <c:v>#N/A</c:v>
                </c:pt>
                <c:pt idx="6148">
                  <c:v>#N/A</c:v>
                </c:pt>
                <c:pt idx="6149">
                  <c:v>#N/A</c:v>
                </c:pt>
                <c:pt idx="6150">
                  <c:v>#N/A</c:v>
                </c:pt>
                <c:pt idx="6151">
                  <c:v>#N/A</c:v>
                </c:pt>
                <c:pt idx="6152">
                  <c:v>#N/A</c:v>
                </c:pt>
                <c:pt idx="6153">
                  <c:v>#N/A</c:v>
                </c:pt>
                <c:pt idx="6154">
                  <c:v>#N/A</c:v>
                </c:pt>
                <c:pt idx="6155">
                  <c:v>#N/A</c:v>
                </c:pt>
                <c:pt idx="6156">
                  <c:v>#N/A</c:v>
                </c:pt>
                <c:pt idx="6157">
                  <c:v>#N/A</c:v>
                </c:pt>
                <c:pt idx="6158">
                  <c:v>#N/A</c:v>
                </c:pt>
                <c:pt idx="6159">
                  <c:v>#N/A</c:v>
                </c:pt>
                <c:pt idx="6160">
                  <c:v>#N/A</c:v>
                </c:pt>
                <c:pt idx="6161">
                  <c:v>#N/A</c:v>
                </c:pt>
                <c:pt idx="6162">
                  <c:v>#N/A</c:v>
                </c:pt>
                <c:pt idx="6163">
                  <c:v>#N/A</c:v>
                </c:pt>
                <c:pt idx="6164">
                  <c:v>#N/A</c:v>
                </c:pt>
                <c:pt idx="6165">
                  <c:v>#N/A</c:v>
                </c:pt>
                <c:pt idx="6166">
                  <c:v>#N/A</c:v>
                </c:pt>
                <c:pt idx="6167">
                  <c:v>#N/A</c:v>
                </c:pt>
                <c:pt idx="6168">
                  <c:v>#N/A</c:v>
                </c:pt>
                <c:pt idx="6169">
                  <c:v>#N/A</c:v>
                </c:pt>
                <c:pt idx="6170">
                  <c:v>#N/A</c:v>
                </c:pt>
                <c:pt idx="6171">
                  <c:v>#N/A</c:v>
                </c:pt>
                <c:pt idx="6172">
                  <c:v>#N/A</c:v>
                </c:pt>
                <c:pt idx="6173">
                  <c:v>#N/A</c:v>
                </c:pt>
                <c:pt idx="6174">
                  <c:v>#N/A</c:v>
                </c:pt>
                <c:pt idx="6175">
                  <c:v>#N/A</c:v>
                </c:pt>
                <c:pt idx="6176">
                  <c:v>#N/A</c:v>
                </c:pt>
                <c:pt idx="6177">
                  <c:v>#N/A</c:v>
                </c:pt>
                <c:pt idx="6178">
                  <c:v>#N/A</c:v>
                </c:pt>
                <c:pt idx="6179">
                  <c:v>#N/A</c:v>
                </c:pt>
                <c:pt idx="6180">
                  <c:v>#N/A</c:v>
                </c:pt>
                <c:pt idx="6181">
                  <c:v>#N/A</c:v>
                </c:pt>
                <c:pt idx="6182">
                  <c:v>#N/A</c:v>
                </c:pt>
                <c:pt idx="6183">
                  <c:v>#N/A</c:v>
                </c:pt>
                <c:pt idx="6184">
                  <c:v>#N/A</c:v>
                </c:pt>
                <c:pt idx="6185">
                  <c:v>#N/A</c:v>
                </c:pt>
                <c:pt idx="6186">
                  <c:v>#N/A</c:v>
                </c:pt>
                <c:pt idx="6187">
                  <c:v>#N/A</c:v>
                </c:pt>
                <c:pt idx="6188">
                  <c:v>#N/A</c:v>
                </c:pt>
                <c:pt idx="6189">
                  <c:v>#N/A</c:v>
                </c:pt>
                <c:pt idx="6190">
                  <c:v>#N/A</c:v>
                </c:pt>
                <c:pt idx="6191">
                  <c:v>#N/A</c:v>
                </c:pt>
                <c:pt idx="6192">
                  <c:v>#N/A</c:v>
                </c:pt>
                <c:pt idx="6193">
                  <c:v>#N/A</c:v>
                </c:pt>
                <c:pt idx="6194">
                  <c:v>#N/A</c:v>
                </c:pt>
                <c:pt idx="6195">
                  <c:v>#N/A</c:v>
                </c:pt>
                <c:pt idx="6196">
                  <c:v>#N/A</c:v>
                </c:pt>
                <c:pt idx="6197">
                  <c:v>#N/A</c:v>
                </c:pt>
                <c:pt idx="6198">
                  <c:v>#N/A</c:v>
                </c:pt>
                <c:pt idx="6199">
                  <c:v>#N/A</c:v>
                </c:pt>
                <c:pt idx="6200">
                  <c:v>#N/A</c:v>
                </c:pt>
                <c:pt idx="6201">
                  <c:v>#N/A</c:v>
                </c:pt>
                <c:pt idx="6202">
                  <c:v>#N/A</c:v>
                </c:pt>
                <c:pt idx="6203">
                  <c:v>#N/A</c:v>
                </c:pt>
                <c:pt idx="6204">
                  <c:v>#N/A</c:v>
                </c:pt>
                <c:pt idx="6205">
                  <c:v>#N/A</c:v>
                </c:pt>
                <c:pt idx="6206">
                  <c:v>#N/A</c:v>
                </c:pt>
                <c:pt idx="6207">
                  <c:v>#N/A</c:v>
                </c:pt>
                <c:pt idx="6208">
                  <c:v>#N/A</c:v>
                </c:pt>
                <c:pt idx="6209">
                  <c:v>#N/A</c:v>
                </c:pt>
                <c:pt idx="6210">
                  <c:v>#N/A</c:v>
                </c:pt>
                <c:pt idx="6211">
                  <c:v>#N/A</c:v>
                </c:pt>
                <c:pt idx="6212">
                  <c:v>#N/A</c:v>
                </c:pt>
                <c:pt idx="6213">
                  <c:v>#N/A</c:v>
                </c:pt>
                <c:pt idx="6214">
                  <c:v>#N/A</c:v>
                </c:pt>
                <c:pt idx="6215">
                  <c:v>#N/A</c:v>
                </c:pt>
                <c:pt idx="6216">
                  <c:v>#N/A</c:v>
                </c:pt>
                <c:pt idx="6217">
                  <c:v>#N/A</c:v>
                </c:pt>
                <c:pt idx="6218">
                  <c:v>#N/A</c:v>
                </c:pt>
                <c:pt idx="6219">
                  <c:v>#N/A</c:v>
                </c:pt>
                <c:pt idx="6220">
                  <c:v>#N/A</c:v>
                </c:pt>
                <c:pt idx="6221">
                  <c:v>#N/A</c:v>
                </c:pt>
                <c:pt idx="6222">
                  <c:v>#N/A</c:v>
                </c:pt>
                <c:pt idx="6223">
                  <c:v>#N/A</c:v>
                </c:pt>
                <c:pt idx="6224">
                  <c:v>#N/A</c:v>
                </c:pt>
                <c:pt idx="6225">
                  <c:v>#N/A</c:v>
                </c:pt>
                <c:pt idx="6226">
                  <c:v>#N/A</c:v>
                </c:pt>
                <c:pt idx="6227">
                  <c:v>#N/A</c:v>
                </c:pt>
                <c:pt idx="6228">
                  <c:v>#N/A</c:v>
                </c:pt>
                <c:pt idx="6229">
                  <c:v>#N/A</c:v>
                </c:pt>
                <c:pt idx="6230">
                  <c:v>#N/A</c:v>
                </c:pt>
                <c:pt idx="6231">
                  <c:v>#N/A</c:v>
                </c:pt>
                <c:pt idx="6232">
                  <c:v>#N/A</c:v>
                </c:pt>
                <c:pt idx="6233">
                  <c:v>#N/A</c:v>
                </c:pt>
                <c:pt idx="6234">
                  <c:v>#N/A</c:v>
                </c:pt>
                <c:pt idx="6235">
                  <c:v>#N/A</c:v>
                </c:pt>
                <c:pt idx="6236">
                  <c:v>#N/A</c:v>
                </c:pt>
                <c:pt idx="6237">
                  <c:v>#N/A</c:v>
                </c:pt>
                <c:pt idx="6238">
                  <c:v>#N/A</c:v>
                </c:pt>
                <c:pt idx="6239">
                  <c:v>#N/A</c:v>
                </c:pt>
                <c:pt idx="6240">
                  <c:v>#N/A</c:v>
                </c:pt>
                <c:pt idx="6241">
                  <c:v>#N/A</c:v>
                </c:pt>
                <c:pt idx="6242">
                  <c:v>#N/A</c:v>
                </c:pt>
                <c:pt idx="6243">
                  <c:v>#N/A</c:v>
                </c:pt>
                <c:pt idx="6244">
                  <c:v>#N/A</c:v>
                </c:pt>
                <c:pt idx="6245">
                  <c:v>#N/A</c:v>
                </c:pt>
                <c:pt idx="6246">
                  <c:v>#N/A</c:v>
                </c:pt>
                <c:pt idx="6247">
                  <c:v>#N/A</c:v>
                </c:pt>
                <c:pt idx="6248">
                  <c:v>#N/A</c:v>
                </c:pt>
                <c:pt idx="6249">
                  <c:v>#N/A</c:v>
                </c:pt>
                <c:pt idx="6250">
                  <c:v>#N/A</c:v>
                </c:pt>
                <c:pt idx="6251">
                  <c:v>#N/A</c:v>
                </c:pt>
                <c:pt idx="6252">
                  <c:v>#N/A</c:v>
                </c:pt>
                <c:pt idx="6253">
                  <c:v>#N/A</c:v>
                </c:pt>
                <c:pt idx="6254">
                  <c:v>#N/A</c:v>
                </c:pt>
                <c:pt idx="6255">
                  <c:v>#N/A</c:v>
                </c:pt>
                <c:pt idx="6256">
                  <c:v>#N/A</c:v>
                </c:pt>
                <c:pt idx="6257">
                  <c:v>#N/A</c:v>
                </c:pt>
                <c:pt idx="6258">
                  <c:v>#N/A</c:v>
                </c:pt>
                <c:pt idx="6259">
                  <c:v>#N/A</c:v>
                </c:pt>
                <c:pt idx="6260">
                  <c:v>#N/A</c:v>
                </c:pt>
                <c:pt idx="6261">
                  <c:v>#N/A</c:v>
                </c:pt>
                <c:pt idx="6262">
                  <c:v>#N/A</c:v>
                </c:pt>
                <c:pt idx="6263">
                  <c:v>#N/A</c:v>
                </c:pt>
                <c:pt idx="6264">
                  <c:v>#N/A</c:v>
                </c:pt>
                <c:pt idx="6265">
                  <c:v>#N/A</c:v>
                </c:pt>
                <c:pt idx="6266">
                  <c:v>#N/A</c:v>
                </c:pt>
                <c:pt idx="6267">
                  <c:v>#N/A</c:v>
                </c:pt>
                <c:pt idx="6268">
                  <c:v>#N/A</c:v>
                </c:pt>
                <c:pt idx="6269">
                  <c:v>#N/A</c:v>
                </c:pt>
                <c:pt idx="6270">
                  <c:v>#N/A</c:v>
                </c:pt>
                <c:pt idx="6271">
                  <c:v>#N/A</c:v>
                </c:pt>
                <c:pt idx="6272">
                  <c:v>#N/A</c:v>
                </c:pt>
                <c:pt idx="6273">
                  <c:v>#N/A</c:v>
                </c:pt>
                <c:pt idx="6274">
                  <c:v>#N/A</c:v>
                </c:pt>
                <c:pt idx="6275">
                  <c:v>#N/A</c:v>
                </c:pt>
                <c:pt idx="6276">
                  <c:v>#N/A</c:v>
                </c:pt>
                <c:pt idx="6277">
                  <c:v>#N/A</c:v>
                </c:pt>
                <c:pt idx="6278">
                  <c:v>#N/A</c:v>
                </c:pt>
                <c:pt idx="6279">
                  <c:v>#N/A</c:v>
                </c:pt>
                <c:pt idx="6280">
                  <c:v>#N/A</c:v>
                </c:pt>
                <c:pt idx="6281">
                  <c:v>#N/A</c:v>
                </c:pt>
                <c:pt idx="6282">
                  <c:v>#N/A</c:v>
                </c:pt>
                <c:pt idx="6283">
                  <c:v>#N/A</c:v>
                </c:pt>
                <c:pt idx="6284">
                  <c:v>#N/A</c:v>
                </c:pt>
                <c:pt idx="6285">
                  <c:v>#N/A</c:v>
                </c:pt>
                <c:pt idx="6286">
                  <c:v>#N/A</c:v>
                </c:pt>
                <c:pt idx="6287">
                  <c:v>#N/A</c:v>
                </c:pt>
                <c:pt idx="6288">
                  <c:v>#N/A</c:v>
                </c:pt>
                <c:pt idx="6289">
                  <c:v>#N/A</c:v>
                </c:pt>
                <c:pt idx="6290">
                  <c:v>#N/A</c:v>
                </c:pt>
                <c:pt idx="6291">
                  <c:v>#N/A</c:v>
                </c:pt>
                <c:pt idx="6292">
                  <c:v>#N/A</c:v>
                </c:pt>
                <c:pt idx="6293">
                  <c:v>#N/A</c:v>
                </c:pt>
                <c:pt idx="6294">
                  <c:v>#N/A</c:v>
                </c:pt>
                <c:pt idx="6295">
                  <c:v>#N/A</c:v>
                </c:pt>
                <c:pt idx="6296">
                  <c:v>#N/A</c:v>
                </c:pt>
                <c:pt idx="6297">
                  <c:v>#N/A</c:v>
                </c:pt>
                <c:pt idx="6298">
                  <c:v>#N/A</c:v>
                </c:pt>
                <c:pt idx="6299">
                  <c:v>#N/A</c:v>
                </c:pt>
                <c:pt idx="6300">
                  <c:v>#N/A</c:v>
                </c:pt>
                <c:pt idx="6301">
                  <c:v>#N/A</c:v>
                </c:pt>
                <c:pt idx="6302">
                  <c:v>#N/A</c:v>
                </c:pt>
                <c:pt idx="6303">
                  <c:v>#N/A</c:v>
                </c:pt>
                <c:pt idx="6304">
                  <c:v>#N/A</c:v>
                </c:pt>
                <c:pt idx="6305">
                  <c:v>#N/A</c:v>
                </c:pt>
                <c:pt idx="6306">
                  <c:v>#N/A</c:v>
                </c:pt>
                <c:pt idx="6307">
                  <c:v>#N/A</c:v>
                </c:pt>
                <c:pt idx="6308">
                  <c:v>#N/A</c:v>
                </c:pt>
                <c:pt idx="6309">
                  <c:v>#N/A</c:v>
                </c:pt>
                <c:pt idx="6310">
                  <c:v>#N/A</c:v>
                </c:pt>
                <c:pt idx="6311">
                  <c:v>#N/A</c:v>
                </c:pt>
                <c:pt idx="6312">
                  <c:v>#N/A</c:v>
                </c:pt>
                <c:pt idx="6313">
                  <c:v>#N/A</c:v>
                </c:pt>
                <c:pt idx="6314">
                  <c:v>#N/A</c:v>
                </c:pt>
                <c:pt idx="6315">
                  <c:v>#N/A</c:v>
                </c:pt>
                <c:pt idx="6316">
                  <c:v>#N/A</c:v>
                </c:pt>
                <c:pt idx="6317">
                  <c:v>#N/A</c:v>
                </c:pt>
                <c:pt idx="6318">
                  <c:v>#N/A</c:v>
                </c:pt>
                <c:pt idx="6319">
                  <c:v>#N/A</c:v>
                </c:pt>
                <c:pt idx="6320">
                  <c:v>#N/A</c:v>
                </c:pt>
                <c:pt idx="6321">
                  <c:v>#N/A</c:v>
                </c:pt>
                <c:pt idx="6322">
                  <c:v>#N/A</c:v>
                </c:pt>
                <c:pt idx="6323">
                  <c:v>#N/A</c:v>
                </c:pt>
                <c:pt idx="6324">
                  <c:v>#N/A</c:v>
                </c:pt>
                <c:pt idx="6325">
                  <c:v>#N/A</c:v>
                </c:pt>
                <c:pt idx="6326">
                  <c:v>#N/A</c:v>
                </c:pt>
                <c:pt idx="6327">
                  <c:v>#N/A</c:v>
                </c:pt>
                <c:pt idx="6328">
                  <c:v>#N/A</c:v>
                </c:pt>
                <c:pt idx="6329">
                  <c:v>#N/A</c:v>
                </c:pt>
                <c:pt idx="6330">
                  <c:v>#N/A</c:v>
                </c:pt>
                <c:pt idx="6331">
                  <c:v>#N/A</c:v>
                </c:pt>
                <c:pt idx="6332">
                  <c:v>#N/A</c:v>
                </c:pt>
                <c:pt idx="6333">
                  <c:v>#N/A</c:v>
                </c:pt>
                <c:pt idx="6334">
                  <c:v>#N/A</c:v>
                </c:pt>
                <c:pt idx="6335">
                  <c:v>#N/A</c:v>
                </c:pt>
                <c:pt idx="6336">
                  <c:v>#N/A</c:v>
                </c:pt>
                <c:pt idx="6337">
                  <c:v>#N/A</c:v>
                </c:pt>
                <c:pt idx="6338">
                  <c:v>#N/A</c:v>
                </c:pt>
                <c:pt idx="6339">
                  <c:v>#N/A</c:v>
                </c:pt>
                <c:pt idx="6340">
                  <c:v>#N/A</c:v>
                </c:pt>
                <c:pt idx="6341">
                  <c:v>#N/A</c:v>
                </c:pt>
                <c:pt idx="6342">
                  <c:v>#N/A</c:v>
                </c:pt>
                <c:pt idx="6343">
                  <c:v>#N/A</c:v>
                </c:pt>
                <c:pt idx="6344">
                  <c:v>#N/A</c:v>
                </c:pt>
                <c:pt idx="6345">
                  <c:v>#N/A</c:v>
                </c:pt>
                <c:pt idx="6346">
                  <c:v>#N/A</c:v>
                </c:pt>
                <c:pt idx="6347">
                  <c:v>#N/A</c:v>
                </c:pt>
                <c:pt idx="6348">
                  <c:v>#N/A</c:v>
                </c:pt>
                <c:pt idx="6349">
                  <c:v>#N/A</c:v>
                </c:pt>
                <c:pt idx="6350">
                  <c:v>#N/A</c:v>
                </c:pt>
                <c:pt idx="6351">
                  <c:v>#N/A</c:v>
                </c:pt>
                <c:pt idx="6352">
                  <c:v>#N/A</c:v>
                </c:pt>
                <c:pt idx="6353">
                  <c:v>#N/A</c:v>
                </c:pt>
                <c:pt idx="6354">
                  <c:v>#N/A</c:v>
                </c:pt>
                <c:pt idx="6355">
                  <c:v>#N/A</c:v>
                </c:pt>
                <c:pt idx="6356">
                  <c:v>#N/A</c:v>
                </c:pt>
                <c:pt idx="6357">
                  <c:v>#N/A</c:v>
                </c:pt>
                <c:pt idx="6358">
                  <c:v>#N/A</c:v>
                </c:pt>
                <c:pt idx="6359">
                  <c:v>#N/A</c:v>
                </c:pt>
                <c:pt idx="6360">
                  <c:v>#N/A</c:v>
                </c:pt>
                <c:pt idx="6361">
                  <c:v>#N/A</c:v>
                </c:pt>
                <c:pt idx="6362">
                  <c:v>#N/A</c:v>
                </c:pt>
                <c:pt idx="6363">
                  <c:v>#N/A</c:v>
                </c:pt>
                <c:pt idx="6364">
                  <c:v>#N/A</c:v>
                </c:pt>
                <c:pt idx="6365">
                  <c:v>#N/A</c:v>
                </c:pt>
                <c:pt idx="6366">
                  <c:v>#N/A</c:v>
                </c:pt>
                <c:pt idx="6367">
                  <c:v>#N/A</c:v>
                </c:pt>
                <c:pt idx="6368">
                  <c:v>#N/A</c:v>
                </c:pt>
                <c:pt idx="6369">
                  <c:v>#N/A</c:v>
                </c:pt>
                <c:pt idx="6370">
                  <c:v>#N/A</c:v>
                </c:pt>
                <c:pt idx="6371">
                  <c:v>#N/A</c:v>
                </c:pt>
                <c:pt idx="6372">
                  <c:v>#N/A</c:v>
                </c:pt>
                <c:pt idx="6373">
                  <c:v>#N/A</c:v>
                </c:pt>
                <c:pt idx="6374">
                  <c:v>#N/A</c:v>
                </c:pt>
                <c:pt idx="6375">
                  <c:v>#N/A</c:v>
                </c:pt>
                <c:pt idx="6376">
                  <c:v>#N/A</c:v>
                </c:pt>
                <c:pt idx="6377">
                  <c:v>#N/A</c:v>
                </c:pt>
                <c:pt idx="6378">
                  <c:v>#N/A</c:v>
                </c:pt>
                <c:pt idx="6379">
                  <c:v>#N/A</c:v>
                </c:pt>
                <c:pt idx="6380">
                  <c:v>#N/A</c:v>
                </c:pt>
                <c:pt idx="6381">
                  <c:v>#N/A</c:v>
                </c:pt>
                <c:pt idx="6382">
                  <c:v>#N/A</c:v>
                </c:pt>
                <c:pt idx="6383">
                  <c:v>#N/A</c:v>
                </c:pt>
                <c:pt idx="6384">
                  <c:v>#N/A</c:v>
                </c:pt>
                <c:pt idx="6385">
                  <c:v>#N/A</c:v>
                </c:pt>
                <c:pt idx="6386">
                  <c:v>#N/A</c:v>
                </c:pt>
                <c:pt idx="6387">
                  <c:v>#N/A</c:v>
                </c:pt>
                <c:pt idx="6388">
                  <c:v>#N/A</c:v>
                </c:pt>
                <c:pt idx="6389">
                  <c:v>#N/A</c:v>
                </c:pt>
                <c:pt idx="6390">
                  <c:v>#N/A</c:v>
                </c:pt>
                <c:pt idx="6391">
                  <c:v>#N/A</c:v>
                </c:pt>
                <c:pt idx="6392">
                  <c:v>#N/A</c:v>
                </c:pt>
                <c:pt idx="6393">
                  <c:v>#N/A</c:v>
                </c:pt>
                <c:pt idx="6394">
                  <c:v>#N/A</c:v>
                </c:pt>
                <c:pt idx="6395">
                  <c:v>#N/A</c:v>
                </c:pt>
                <c:pt idx="6396">
                  <c:v>#N/A</c:v>
                </c:pt>
                <c:pt idx="6397">
                  <c:v>#N/A</c:v>
                </c:pt>
                <c:pt idx="6398">
                  <c:v>#N/A</c:v>
                </c:pt>
                <c:pt idx="6399">
                  <c:v>#N/A</c:v>
                </c:pt>
                <c:pt idx="6400">
                  <c:v>#N/A</c:v>
                </c:pt>
                <c:pt idx="6401">
                  <c:v>#N/A</c:v>
                </c:pt>
                <c:pt idx="6402">
                  <c:v>#N/A</c:v>
                </c:pt>
                <c:pt idx="6403">
                  <c:v>#N/A</c:v>
                </c:pt>
                <c:pt idx="6404">
                  <c:v>#N/A</c:v>
                </c:pt>
                <c:pt idx="6405">
                  <c:v>#N/A</c:v>
                </c:pt>
                <c:pt idx="6406">
                  <c:v>#N/A</c:v>
                </c:pt>
                <c:pt idx="6407">
                  <c:v>#N/A</c:v>
                </c:pt>
                <c:pt idx="6408">
                  <c:v>#N/A</c:v>
                </c:pt>
                <c:pt idx="6409">
                  <c:v>#N/A</c:v>
                </c:pt>
                <c:pt idx="6410">
                  <c:v>#N/A</c:v>
                </c:pt>
                <c:pt idx="6411">
                  <c:v>#N/A</c:v>
                </c:pt>
                <c:pt idx="6412">
                  <c:v>#N/A</c:v>
                </c:pt>
                <c:pt idx="6413">
                  <c:v>#N/A</c:v>
                </c:pt>
                <c:pt idx="6414">
                  <c:v>#N/A</c:v>
                </c:pt>
                <c:pt idx="6415">
                  <c:v>#N/A</c:v>
                </c:pt>
                <c:pt idx="6416">
                  <c:v>#N/A</c:v>
                </c:pt>
                <c:pt idx="6417">
                  <c:v>#N/A</c:v>
                </c:pt>
                <c:pt idx="6418">
                  <c:v>#N/A</c:v>
                </c:pt>
                <c:pt idx="6419">
                  <c:v>#N/A</c:v>
                </c:pt>
                <c:pt idx="6420">
                  <c:v>#N/A</c:v>
                </c:pt>
                <c:pt idx="6421">
                  <c:v>#N/A</c:v>
                </c:pt>
                <c:pt idx="6422">
                  <c:v>#N/A</c:v>
                </c:pt>
                <c:pt idx="6423">
                  <c:v>#N/A</c:v>
                </c:pt>
                <c:pt idx="6424">
                  <c:v>#N/A</c:v>
                </c:pt>
                <c:pt idx="6425">
                  <c:v>#N/A</c:v>
                </c:pt>
                <c:pt idx="6426">
                  <c:v>#N/A</c:v>
                </c:pt>
                <c:pt idx="6427">
                  <c:v>#N/A</c:v>
                </c:pt>
                <c:pt idx="6428">
                  <c:v>#N/A</c:v>
                </c:pt>
                <c:pt idx="6429">
                  <c:v>#N/A</c:v>
                </c:pt>
                <c:pt idx="6430">
                  <c:v>#N/A</c:v>
                </c:pt>
                <c:pt idx="6431">
                  <c:v>#N/A</c:v>
                </c:pt>
                <c:pt idx="6432">
                  <c:v>#N/A</c:v>
                </c:pt>
                <c:pt idx="6433">
                  <c:v>#N/A</c:v>
                </c:pt>
                <c:pt idx="6434">
                  <c:v>#N/A</c:v>
                </c:pt>
                <c:pt idx="6435">
                  <c:v>#N/A</c:v>
                </c:pt>
                <c:pt idx="6436">
                  <c:v>#N/A</c:v>
                </c:pt>
                <c:pt idx="6437">
                  <c:v>#N/A</c:v>
                </c:pt>
                <c:pt idx="6438">
                  <c:v>#N/A</c:v>
                </c:pt>
                <c:pt idx="6439">
                  <c:v>#N/A</c:v>
                </c:pt>
                <c:pt idx="6440">
                  <c:v>#N/A</c:v>
                </c:pt>
                <c:pt idx="6441">
                  <c:v>#N/A</c:v>
                </c:pt>
                <c:pt idx="6442">
                  <c:v>#N/A</c:v>
                </c:pt>
                <c:pt idx="6443">
                  <c:v>#N/A</c:v>
                </c:pt>
                <c:pt idx="6444">
                  <c:v>#N/A</c:v>
                </c:pt>
                <c:pt idx="6445">
                  <c:v>#N/A</c:v>
                </c:pt>
                <c:pt idx="6446">
                  <c:v>#N/A</c:v>
                </c:pt>
                <c:pt idx="6447">
                  <c:v>#N/A</c:v>
                </c:pt>
                <c:pt idx="6448">
                  <c:v>#N/A</c:v>
                </c:pt>
                <c:pt idx="6449">
                  <c:v>#N/A</c:v>
                </c:pt>
                <c:pt idx="6450">
                  <c:v>#N/A</c:v>
                </c:pt>
                <c:pt idx="6451">
                  <c:v>#N/A</c:v>
                </c:pt>
                <c:pt idx="6452">
                  <c:v>#N/A</c:v>
                </c:pt>
                <c:pt idx="6453">
                  <c:v>#N/A</c:v>
                </c:pt>
                <c:pt idx="6454">
                  <c:v>#N/A</c:v>
                </c:pt>
                <c:pt idx="6455">
                  <c:v>#N/A</c:v>
                </c:pt>
                <c:pt idx="6456">
                  <c:v>#N/A</c:v>
                </c:pt>
                <c:pt idx="6457">
                  <c:v>#N/A</c:v>
                </c:pt>
                <c:pt idx="6458">
                  <c:v>#N/A</c:v>
                </c:pt>
                <c:pt idx="6459">
                  <c:v>#N/A</c:v>
                </c:pt>
                <c:pt idx="6460">
                  <c:v>#N/A</c:v>
                </c:pt>
                <c:pt idx="6461">
                  <c:v>#N/A</c:v>
                </c:pt>
                <c:pt idx="6462">
                  <c:v>#N/A</c:v>
                </c:pt>
                <c:pt idx="6463">
                  <c:v>#N/A</c:v>
                </c:pt>
                <c:pt idx="6464">
                  <c:v>#N/A</c:v>
                </c:pt>
                <c:pt idx="6465">
                  <c:v>#N/A</c:v>
                </c:pt>
                <c:pt idx="6466">
                  <c:v>#N/A</c:v>
                </c:pt>
                <c:pt idx="6467">
                  <c:v>#N/A</c:v>
                </c:pt>
                <c:pt idx="6468">
                  <c:v>#N/A</c:v>
                </c:pt>
                <c:pt idx="6469">
                  <c:v>#N/A</c:v>
                </c:pt>
                <c:pt idx="6470">
                  <c:v>#N/A</c:v>
                </c:pt>
                <c:pt idx="6471">
                  <c:v>#N/A</c:v>
                </c:pt>
                <c:pt idx="6472">
                  <c:v>#N/A</c:v>
                </c:pt>
                <c:pt idx="6473">
                  <c:v>#N/A</c:v>
                </c:pt>
                <c:pt idx="6474">
                  <c:v>#N/A</c:v>
                </c:pt>
                <c:pt idx="6475">
                  <c:v>#N/A</c:v>
                </c:pt>
                <c:pt idx="6476">
                  <c:v>#N/A</c:v>
                </c:pt>
                <c:pt idx="6477">
                  <c:v>#N/A</c:v>
                </c:pt>
                <c:pt idx="6478">
                  <c:v>#N/A</c:v>
                </c:pt>
                <c:pt idx="6479">
                  <c:v>#N/A</c:v>
                </c:pt>
                <c:pt idx="6480">
                  <c:v>#N/A</c:v>
                </c:pt>
                <c:pt idx="6481">
                  <c:v>#N/A</c:v>
                </c:pt>
                <c:pt idx="6482">
                  <c:v>#N/A</c:v>
                </c:pt>
                <c:pt idx="6483">
                  <c:v>#N/A</c:v>
                </c:pt>
                <c:pt idx="6484">
                  <c:v>#N/A</c:v>
                </c:pt>
                <c:pt idx="6485">
                  <c:v>#N/A</c:v>
                </c:pt>
                <c:pt idx="6486">
                  <c:v>#N/A</c:v>
                </c:pt>
                <c:pt idx="6487">
                  <c:v>#N/A</c:v>
                </c:pt>
                <c:pt idx="6488">
                  <c:v>#N/A</c:v>
                </c:pt>
                <c:pt idx="6489">
                  <c:v>#N/A</c:v>
                </c:pt>
                <c:pt idx="6490">
                  <c:v>#N/A</c:v>
                </c:pt>
                <c:pt idx="6491">
                  <c:v>#N/A</c:v>
                </c:pt>
                <c:pt idx="6492">
                  <c:v>#N/A</c:v>
                </c:pt>
                <c:pt idx="6493">
                  <c:v>#N/A</c:v>
                </c:pt>
                <c:pt idx="6494">
                  <c:v>#N/A</c:v>
                </c:pt>
                <c:pt idx="6495">
                  <c:v>#N/A</c:v>
                </c:pt>
                <c:pt idx="6496">
                  <c:v>#N/A</c:v>
                </c:pt>
                <c:pt idx="6497">
                  <c:v>#N/A</c:v>
                </c:pt>
                <c:pt idx="6498">
                  <c:v>#N/A</c:v>
                </c:pt>
                <c:pt idx="6499">
                  <c:v>#N/A</c:v>
                </c:pt>
                <c:pt idx="6500">
                  <c:v>#N/A</c:v>
                </c:pt>
                <c:pt idx="6501">
                  <c:v>#N/A</c:v>
                </c:pt>
                <c:pt idx="6502">
                  <c:v>#N/A</c:v>
                </c:pt>
                <c:pt idx="6503">
                  <c:v>#N/A</c:v>
                </c:pt>
                <c:pt idx="6504">
                  <c:v>#N/A</c:v>
                </c:pt>
                <c:pt idx="6505">
                  <c:v>#N/A</c:v>
                </c:pt>
                <c:pt idx="6506">
                  <c:v>#N/A</c:v>
                </c:pt>
                <c:pt idx="6507">
                  <c:v>#N/A</c:v>
                </c:pt>
                <c:pt idx="6508">
                  <c:v>#N/A</c:v>
                </c:pt>
                <c:pt idx="6509">
                  <c:v>#N/A</c:v>
                </c:pt>
                <c:pt idx="6510">
                  <c:v>#N/A</c:v>
                </c:pt>
                <c:pt idx="6511">
                  <c:v>#N/A</c:v>
                </c:pt>
                <c:pt idx="6512">
                  <c:v>#N/A</c:v>
                </c:pt>
                <c:pt idx="6513">
                  <c:v>#N/A</c:v>
                </c:pt>
                <c:pt idx="6514">
                  <c:v>#N/A</c:v>
                </c:pt>
                <c:pt idx="6515">
                  <c:v>#N/A</c:v>
                </c:pt>
                <c:pt idx="6516">
                  <c:v>#N/A</c:v>
                </c:pt>
                <c:pt idx="6517">
                  <c:v>#N/A</c:v>
                </c:pt>
                <c:pt idx="6518">
                  <c:v>#N/A</c:v>
                </c:pt>
                <c:pt idx="6519">
                  <c:v>#N/A</c:v>
                </c:pt>
                <c:pt idx="6520">
                  <c:v>#N/A</c:v>
                </c:pt>
                <c:pt idx="6521">
                  <c:v>#N/A</c:v>
                </c:pt>
                <c:pt idx="6522">
                  <c:v>#N/A</c:v>
                </c:pt>
                <c:pt idx="6523">
                  <c:v>#N/A</c:v>
                </c:pt>
                <c:pt idx="6524">
                  <c:v>#N/A</c:v>
                </c:pt>
                <c:pt idx="6525">
                  <c:v>#N/A</c:v>
                </c:pt>
                <c:pt idx="6526">
                  <c:v>#N/A</c:v>
                </c:pt>
                <c:pt idx="6527">
                  <c:v>#N/A</c:v>
                </c:pt>
                <c:pt idx="6528">
                  <c:v>#N/A</c:v>
                </c:pt>
                <c:pt idx="6529">
                  <c:v>#N/A</c:v>
                </c:pt>
                <c:pt idx="6530">
                  <c:v>#N/A</c:v>
                </c:pt>
                <c:pt idx="6531">
                  <c:v>#N/A</c:v>
                </c:pt>
                <c:pt idx="6532">
                  <c:v>#N/A</c:v>
                </c:pt>
                <c:pt idx="6533">
                  <c:v>#N/A</c:v>
                </c:pt>
                <c:pt idx="6534">
                  <c:v>#N/A</c:v>
                </c:pt>
                <c:pt idx="6535">
                  <c:v>#N/A</c:v>
                </c:pt>
                <c:pt idx="6536">
                  <c:v>#N/A</c:v>
                </c:pt>
                <c:pt idx="6537">
                  <c:v>#N/A</c:v>
                </c:pt>
                <c:pt idx="6538">
                  <c:v>#N/A</c:v>
                </c:pt>
                <c:pt idx="6539">
                  <c:v>#N/A</c:v>
                </c:pt>
                <c:pt idx="6540">
                  <c:v>#N/A</c:v>
                </c:pt>
                <c:pt idx="6541">
                  <c:v>#N/A</c:v>
                </c:pt>
                <c:pt idx="6542">
                  <c:v>#N/A</c:v>
                </c:pt>
                <c:pt idx="6543">
                  <c:v>#N/A</c:v>
                </c:pt>
                <c:pt idx="6544">
                  <c:v>#N/A</c:v>
                </c:pt>
                <c:pt idx="6545">
                  <c:v>#N/A</c:v>
                </c:pt>
                <c:pt idx="6546">
                  <c:v>#N/A</c:v>
                </c:pt>
                <c:pt idx="6547">
                  <c:v>#N/A</c:v>
                </c:pt>
                <c:pt idx="6548">
                  <c:v>#N/A</c:v>
                </c:pt>
                <c:pt idx="6549">
                  <c:v>#N/A</c:v>
                </c:pt>
                <c:pt idx="6550">
                  <c:v>#N/A</c:v>
                </c:pt>
                <c:pt idx="6551">
                  <c:v>#N/A</c:v>
                </c:pt>
                <c:pt idx="6552">
                  <c:v>#N/A</c:v>
                </c:pt>
                <c:pt idx="6553">
                  <c:v>#N/A</c:v>
                </c:pt>
                <c:pt idx="6554">
                  <c:v>#N/A</c:v>
                </c:pt>
                <c:pt idx="6555">
                  <c:v>#N/A</c:v>
                </c:pt>
                <c:pt idx="6556">
                  <c:v>#N/A</c:v>
                </c:pt>
                <c:pt idx="6557">
                  <c:v>#N/A</c:v>
                </c:pt>
                <c:pt idx="6558">
                  <c:v>#N/A</c:v>
                </c:pt>
                <c:pt idx="6559">
                  <c:v>#N/A</c:v>
                </c:pt>
                <c:pt idx="6560">
                  <c:v>#N/A</c:v>
                </c:pt>
                <c:pt idx="6561">
                  <c:v>#N/A</c:v>
                </c:pt>
                <c:pt idx="6562">
                  <c:v>#N/A</c:v>
                </c:pt>
                <c:pt idx="6563">
                  <c:v>#N/A</c:v>
                </c:pt>
                <c:pt idx="6564">
                  <c:v>#N/A</c:v>
                </c:pt>
                <c:pt idx="6565">
                  <c:v>#N/A</c:v>
                </c:pt>
                <c:pt idx="6566">
                  <c:v>#N/A</c:v>
                </c:pt>
                <c:pt idx="6567">
                  <c:v>#N/A</c:v>
                </c:pt>
                <c:pt idx="6568">
                  <c:v>#N/A</c:v>
                </c:pt>
                <c:pt idx="6569">
                  <c:v>#N/A</c:v>
                </c:pt>
                <c:pt idx="6570">
                  <c:v>#N/A</c:v>
                </c:pt>
                <c:pt idx="6571">
                  <c:v>#N/A</c:v>
                </c:pt>
                <c:pt idx="6572">
                  <c:v>#N/A</c:v>
                </c:pt>
                <c:pt idx="6573">
                  <c:v>#N/A</c:v>
                </c:pt>
                <c:pt idx="6574">
                  <c:v>#N/A</c:v>
                </c:pt>
                <c:pt idx="6575">
                  <c:v>#N/A</c:v>
                </c:pt>
                <c:pt idx="6576">
                  <c:v>#N/A</c:v>
                </c:pt>
                <c:pt idx="6577">
                  <c:v>#N/A</c:v>
                </c:pt>
                <c:pt idx="6578">
                  <c:v>#N/A</c:v>
                </c:pt>
                <c:pt idx="6579">
                  <c:v>#N/A</c:v>
                </c:pt>
                <c:pt idx="6580">
                  <c:v>#N/A</c:v>
                </c:pt>
                <c:pt idx="6581">
                  <c:v>#N/A</c:v>
                </c:pt>
                <c:pt idx="6582">
                  <c:v>#N/A</c:v>
                </c:pt>
                <c:pt idx="6583">
                  <c:v>#N/A</c:v>
                </c:pt>
                <c:pt idx="6584">
                  <c:v>#N/A</c:v>
                </c:pt>
                <c:pt idx="6585">
                  <c:v>#N/A</c:v>
                </c:pt>
                <c:pt idx="6586">
                  <c:v>#N/A</c:v>
                </c:pt>
                <c:pt idx="6587">
                  <c:v>#N/A</c:v>
                </c:pt>
                <c:pt idx="6588">
                  <c:v>#N/A</c:v>
                </c:pt>
                <c:pt idx="6589">
                  <c:v>#N/A</c:v>
                </c:pt>
                <c:pt idx="6590">
                  <c:v>#N/A</c:v>
                </c:pt>
                <c:pt idx="6591">
                  <c:v>#N/A</c:v>
                </c:pt>
                <c:pt idx="6592">
                  <c:v>#N/A</c:v>
                </c:pt>
                <c:pt idx="6593">
                  <c:v>#N/A</c:v>
                </c:pt>
                <c:pt idx="6594">
                  <c:v>#N/A</c:v>
                </c:pt>
                <c:pt idx="6595">
                  <c:v>#N/A</c:v>
                </c:pt>
                <c:pt idx="6596">
                  <c:v>#N/A</c:v>
                </c:pt>
                <c:pt idx="6597">
                  <c:v>#N/A</c:v>
                </c:pt>
                <c:pt idx="6598">
                  <c:v>#N/A</c:v>
                </c:pt>
                <c:pt idx="6599">
                  <c:v>#N/A</c:v>
                </c:pt>
                <c:pt idx="6600">
                  <c:v>#N/A</c:v>
                </c:pt>
                <c:pt idx="6601">
                  <c:v>#N/A</c:v>
                </c:pt>
                <c:pt idx="6602">
                  <c:v>#N/A</c:v>
                </c:pt>
                <c:pt idx="6603">
                  <c:v>#N/A</c:v>
                </c:pt>
                <c:pt idx="6604">
                  <c:v>#N/A</c:v>
                </c:pt>
                <c:pt idx="6605">
                  <c:v>#N/A</c:v>
                </c:pt>
                <c:pt idx="6606">
                  <c:v>#N/A</c:v>
                </c:pt>
                <c:pt idx="6607">
                  <c:v>#N/A</c:v>
                </c:pt>
                <c:pt idx="6608">
                  <c:v>#N/A</c:v>
                </c:pt>
                <c:pt idx="6609">
                  <c:v>#N/A</c:v>
                </c:pt>
                <c:pt idx="6610">
                  <c:v>#N/A</c:v>
                </c:pt>
                <c:pt idx="6611">
                  <c:v>#N/A</c:v>
                </c:pt>
                <c:pt idx="6612">
                  <c:v>#N/A</c:v>
                </c:pt>
                <c:pt idx="6613">
                  <c:v>#N/A</c:v>
                </c:pt>
                <c:pt idx="6614">
                  <c:v>#N/A</c:v>
                </c:pt>
                <c:pt idx="6615">
                  <c:v>#N/A</c:v>
                </c:pt>
                <c:pt idx="6616">
                  <c:v>#N/A</c:v>
                </c:pt>
                <c:pt idx="6617">
                  <c:v>#N/A</c:v>
                </c:pt>
                <c:pt idx="6618">
                  <c:v>#N/A</c:v>
                </c:pt>
                <c:pt idx="6619">
                  <c:v>#N/A</c:v>
                </c:pt>
                <c:pt idx="6620">
                  <c:v>#N/A</c:v>
                </c:pt>
                <c:pt idx="6621">
                  <c:v>#N/A</c:v>
                </c:pt>
                <c:pt idx="6622">
                  <c:v>#N/A</c:v>
                </c:pt>
                <c:pt idx="6623">
                  <c:v>#N/A</c:v>
                </c:pt>
                <c:pt idx="6624">
                  <c:v>#N/A</c:v>
                </c:pt>
                <c:pt idx="6625">
                  <c:v>#N/A</c:v>
                </c:pt>
                <c:pt idx="6626">
                  <c:v>#N/A</c:v>
                </c:pt>
                <c:pt idx="6627">
                  <c:v>#N/A</c:v>
                </c:pt>
                <c:pt idx="6628">
                  <c:v>#N/A</c:v>
                </c:pt>
                <c:pt idx="6629">
                  <c:v>#N/A</c:v>
                </c:pt>
                <c:pt idx="6630">
                  <c:v>#N/A</c:v>
                </c:pt>
                <c:pt idx="6631">
                  <c:v>#N/A</c:v>
                </c:pt>
                <c:pt idx="6632">
                  <c:v>#N/A</c:v>
                </c:pt>
                <c:pt idx="6633">
                  <c:v>#N/A</c:v>
                </c:pt>
                <c:pt idx="6634">
                  <c:v>#N/A</c:v>
                </c:pt>
                <c:pt idx="6635">
                  <c:v>#N/A</c:v>
                </c:pt>
                <c:pt idx="6636">
                  <c:v>#N/A</c:v>
                </c:pt>
                <c:pt idx="6637">
                  <c:v>#N/A</c:v>
                </c:pt>
                <c:pt idx="6638">
                  <c:v>#N/A</c:v>
                </c:pt>
                <c:pt idx="6639">
                  <c:v>#N/A</c:v>
                </c:pt>
                <c:pt idx="6640">
                  <c:v>#N/A</c:v>
                </c:pt>
                <c:pt idx="6641">
                  <c:v>#N/A</c:v>
                </c:pt>
                <c:pt idx="6642">
                  <c:v>#N/A</c:v>
                </c:pt>
                <c:pt idx="6643">
                  <c:v>#N/A</c:v>
                </c:pt>
                <c:pt idx="6644">
                  <c:v>#N/A</c:v>
                </c:pt>
                <c:pt idx="6645">
                  <c:v>#N/A</c:v>
                </c:pt>
                <c:pt idx="6646">
                  <c:v>#N/A</c:v>
                </c:pt>
                <c:pt idx="6647">
                  <c:v>#N/A</c:v>
                </c:pt>
                <c:pt idx="6648">
                  <c:v>#N/A</c:v>
                </c:pt>
                <c:pt idx="6649">
                  <c:v>#N/A</c:v>
                </c:pt>
                <c:pt idx="6650">
                  <c:v>#N/A</c:v>
                </c:pt>
                <c:pt idx="6651">
                  <c:v>#N/A</c:v>
                </c:pt>
                <c:pt idx="6652">
                  <c:v>#N/A</c:v>
                </c:pt>
                <c:pt idx="6653">
                  <c:v>#N/A</c:v>
                </c:pt>
                <c:pt idx="6654">
                  <c:v>#N/A</c:v>
                </c:pt>
                <c:pt idx="6655">
                  <c:v>#N/A</c:v>
                </c:pt>
                <c:pt idx="6656">
                  <c:v>#N/A</c:v>
                </c:pt>
                <c:pt idx="6657">
                  <c:v>#N/A</c:v>
                </c:pt>
                <c:pt idx="6658">
                  <c:v>#N/A</c:v>
                </c:pt>
                <c:pt idx="6659">
                  <c:v>#N/A</c:v>
                </c:pt>
                <c:pt idx="6660">
                  <c:v>#N/A</c:v>
                </c:pt>
                <c:pt idx="6661">
                  <c:v>#N/A</c:v>
                </c:pt>
                <c:pt idx="6662">
                  <c:v>#N/A</c:v>
                </c:pt>
                <c:pt idx="6663">
                  <c:v>#N/A</c:v>
                </c:pt>
                <c:pt idx="6664">
                  <c:v>#N/A</c:v>
                </c:pt>
                <c:pt idx="6665">
                  <c:v>#N/A</c:v>
                </c:pt>
                <c:pt idx="6666">
                  <c:v>#N/A</c:v>
                </c:pt>
                <c:pt idx="6667">
                  <c:v>#N/A</c:v>
                </c:pt>
                <c:pt idx="6668">
                  <c:v>#N/A</c:v>
                </c:pt>
                <c:pt idx="6669">
                  <c:v>#N/A</c:v>
                </c:pt>
                <c:pt idx="6670">
                  <c:v>#N/A</c:v>
                </c:pt>
                <c:pt idx="6671">
                  <c:v>#N/A</c:v>
                </c:pt>
                <c:pt idx="6672">
                  <c:v>#N/A</c:v>
                </c:pt>
                <c:pt idx="6673">
                  <c:v>#N/A</c:v>
                </c:pt>
                <c:pt idx="6674">
                  <c:v>#N/A</c:v>
                </c:pt>
                <c:pt idx="6675">
                  <c:v>#N/A</c:v>
                </c:pt>
                <c:pt idx="6676">
                  <c:v>#N/A</c:v>
                </c:pt>
                <c:pt idx="6677">
                  <c:v>#N/A</c:v>
                </c:pt>
                <c:pt idx="6678">
                  <c:v>#N/A</c:v>
                </c:pt>
                <c:pt idx="6679">
                  <c:v>#N/A</c:v>
                </c:pt>
                <c:pt idx="6680">
                  <c:v>#N/A</c:v>
                </c:pt>
                <c:pt idx="6681">
                  <c:v>#N/A</c:v>
                </c:pt>
                <c:pt idx="6682">
                  <c:v>#N/A</c:v>
                </c:pt>
                <c:pt idx="6683">
                  <c:v>#N/A</c:v>
                </c:pt>
                <c:pt idx="6684">
                  <c:v>#N/A</c:v>
                </c:pt>
                <c:pt idx="6685">
                  <c:v>#N/A</c:v>
                </c:pt>
                <c:pt idx="6686">
                  <c:v>#N/A</c:v>
                </c:pt>
                <c:pt idx="6687">
                  <c:v>#N/A</c:v>
                </c:pt>
                <c:pt idx="6688">
                  <c:v>#N/A</c:v>
                </c:pt>
                <c:pt idx="6689">
                  <c:v>#N/A</c:v>
                </c:pt>
                <c:pt idx="6690">
                  <c:v>#N/A</c:v>
                </c:pt>
                <c:pt idx="6691">
                  <c:v>#N/A</c:v>
                </c:pt>
                <c:pt idx="6692">
                  <c:v>#N/A</c:v>
                </c:pt>
                <c:pt idx="6693">
                  <c:v>#N/A</c:v>
                </c:pt>
                <c:pt idx="6694">
                  <c:v>#N/A</c:v>
                </c:pt>
                <c:pt idx="6695">
                  <c:v>#N/A</c:v>
                </c:pt>
                <c:pt idx="6696">
                  <c:v>#N/A</c:v>
                </c:pt>
                <c:pt idx="6697">
                  <c:v>#N/A</c:v>
                </c:pt>
                <c:pt idx="6698">
                  <c:v>#N/A</c:v>
                </c:pt>
                <c:pt idx="6699">
                  <c:v>#N/A</c:v>
                </c:pt>
                <c:pt idx="6700">
                  <c:v>#N/A</c:v>
                </c:pt>
                <c:pt idx="6701">
                  <c:v>#N/A</c:v>
                </c:pt>
                <c:pt idx="6702">
                  <c:v>#N/A</c:v>
                </c:pt>
                <c:pt idx="6703">
                  <c:v>#N/A</c:v>
                </c:pt>
                <c:pt idx="6704">
                  <c:v>#N/A</c:v>
                </c:pt>
                <c:pt idx="6705">
                  <c:v>#N/A</c:v>
                </c:pt>
                <c:pt idx="6706">
                  <c:v>#N/A</c:v>
                </c:pt>
                <c:pt idx="6707">
                  <c:v>#N/A</c:v>
                </c:pt>
                <c:pt idx="6708">
                  <c:v>#N/A</c:v>
                </c:pt>
                <c:pt idx="6709">
                  <c:v>#N/A</c:v>
                </c:pt>
                <c:pt idx="6710">
                  <c:v>#N/A</c:v>
                </c:pt>
                <c:pt idx="6711">
                  <c:v>#N/A</c:v>
                </c:pt>
                <c:pt idx="6712">
                  <c:v>#N/A</c:v>
                </c:pt>
                <c:pt idx="6713">
                  <c:v>#N/A</c:v>
                </c:pt>
                <c:pt idx="6714">
                  <c:v>#N/A</c:v>
                </c:pt>
                <c:pt idx="6715">
                  <c:v>#N/A</c:v>
                </c:pt>
                <c:pt idx="6716">
                  <c:v>#N/A</c:v>
                </c:pt>
                <c:pt idx="6717">
                  <c:v>#N/A</c:v>
                </c:pt>
                <c:pt idx="6718">
                  <c:v>#N/A</c:v>
                </c:pt>
                <c:pt idx="6719">
                  <c:v>#N/A</c:v>
                </c:pt>
                <c:pt idx="6720">
                  <c:v>#N/A</c:v>
                </c:pt>
                <c:pt idx="6721">
                  <c:v>#N/A</c:v>
                </c:pt>
                <c:pt idx="6722">
                  <c:v>#N/A</c:v>
                </c:pt>
                <c:pt idx="6723">
                  <c:v>#N/A</c:v>
                </c:pt>
                <c:pt idx="6724">
                  <c:v>#N/A</c:v>
                </c:pt>
                <c:pt idx="6725">
                  <c:v>#N/A</c:v>
                </c:pt>
                <c:pt idx="6726">
                  <c:v>#N/A</c:v>
                </c:pt>
                <c:pt idx="6727">
                  <c:v>#N/A</c:v>
                </c:pt>
                <c:pt idx="6728">
                  <c:v>#N/A</c:v>
                </c:pt>
                <c:pt idx="6729">
                  <c:v>#N/A</c:v>
                </c:pt>
                <c:pt idx="6730">
                  <c:v>#N/A</c:v>
                </c:pt>
                <c:pt idx="6731">
                  <c:v>#N/A</c:v>
                </c:pt>
                <c:pt idx="6732">
                  <c:v>#N/A</c:v>
                </c:pt>
                <c:pt idx="6733">
                  <c:v>#N/A</c:v>
                </c:pt>
                <c:pt idx="6734">
                  <c:v>#N/A</c:v>
                </c:pt>
                <c:pt idx="6735">
                  <c:v>#N/A</c:v>
                </c:pt>
                <c:pt idx="6736">
                  <c:v>#N/A</c:v>
                </c:pt>
                <c:pt idx="6737">
                  <c:v>#N/A</c:v>
                </c:pt>
                <c:pt idx="6738">
                  <c:v>#N/A</c:v>
                </c:pt>
                <c:pt idx="6739">
                  <c:v>#N/A</c:v>
                </c:pt>
                <c:pt idx="6740">
                  <c:v>#N/A</c:v>
                </c:pt>
                <c:pt idx="6741">
                  <c:v>#N/A</c:v>
                </c:pt>
                <c:pt idx="6742">
                  <c:v>#N/A</c:v>
                </c:pt>
                <c:pt idx="6743">
                  <c:v>#N/A</c:v>
                </c:pt>
                <c:pt idx="6744">
                  <c:v>#N/A</c:v>
                </c:pt>
                <c:pt idx="6745">
                  <c:v>#N/A</c:v>
                </c:pt>
                <c:pt idx="6746">
                  <c:v>#N/A</c:v>
                </c:pt>
                <c:pt idx="6747">
                  <c:v>#N/A</c:v>
                </c:pt>
                <c:pt idx="6748">
                  <c:v>#N/A</c:v>
                </c:pt>
                <c:pt idx="6749">
                  <c:v>#N/A</c:v>
                </c:pt>
                <c:pt idx="6750">
                  <c:v>#N/A</c:v>
                </c:pt>
                <c:pt idx="6751">
                  <c:v>#N/A</c:v>
                </c:pt>
                <c:pt idx="6752">
                  <c:v>#N/A</c:v>
                </c:pt>
                <c:pt idx="6753">
                  <c:v>#N/A</c:v>
                </c:pt>
                <c:pt idx="6754">
                  <c:v>#N/A</c:v>
                </c:pt>
                <c:pt idx="6755">
                  <c:v>#N/A</c:v>
                </c:pt>
                <c:pt idx="6756">
                  <c:v>#N/A</c:v>
                </c:pt>
                <c:pt idx="6757">
                  <c:v>#N/A</c:v>
                </c:pt>
                <c:pt idx="6758">
                  <c:v>#N/A</c:v>
                </c:pt>
                <c:pt idx="6759">
                  <c:v>#N/A</c:v>
                </c:pt>
                <c:pt idx="6760">
                  <c:v>#N/A</c:v>
                </c:pt>
                <c:pt idx="6761">
                  <c:v>#N/A</c:v>
                </c:pt>
                <c:pt idx="6762">
                  <c:v>#N/A</c:v>
                </c:pt>
                <c:pt idx="6763">
                  <c:v>#N/A</c:v>
                </c:pt>
                <c:pt idx="6764">
                  <c:v>#N/A</c:v>
                </c:pt>
                <c:pt idx="6765">
                  <c:v>#N/A</c:v>
                </c:pt>
                <c:pt idx="6766">
                  <c:v>#N/A</c:v>
                </c:pt>
                <c:pt idx="6767">
                  <c:v>#N/A</c:v>
                </c:pt>
                <c:pt idx="6768">
                  <c:v>#N/A</c:v>
                </c:pt>
                <c:pt idx="6769">
                  <c:v>#N/A</c:v>
                </c:pt>
                <c:pt idx="6770">
                  <c:v>#N/A</c:v>
                </c:pt>
                <c:pt idx="6771">
                  <c:v>#N/A</c:v>
                </c:pt>
                <c:pt idx="6772">
                  <c:v>#N/A</c:v>
                </c:pt>
                <c:pt idx="6773">
                  <c:v>#N/A</c:v>
                </c:pt>
                <c:pt idx="6774">
                  <c:v>#N/A</c:v>
                </c:pt>
                <c:pt idx="6775">
                  <c:v>#N/A</c:v>
                </c:pt>
                <c:pt idx="6776">
                  <c:v>#N/A</c:v>
                </c:pt>
                <c:pt idx="6777">
                  <c:v>#N/A</c:v>
                </c:pt>
                <c:pt idx="6778">
                  <c:v>#N/A</c:v>
                </c:pt>
                <c:pt idx="6779">
                  <c:v>#N/A</c:v>
                </c:pt>
                <c:pt idx="6780">
                  <c:v>#N/A</c:v>
                </c:pt>
                <c:pt idx="6781">
                  <c:v>#N/A</c:v>
                </c:pt>
                <c:pt idx="6782">
                  <c:v>#N/A</c:v>
                </c:pt>
                <c:pt idx="6783">
                  <c:v>#N/A</c:v>
                </c:pt>
                <c:pt idx="6784">
                  <c:v>#N/A</c:v>
                </c:pt>
                <c:pt idx="6785">
                  <c:v>#N/A</c:v>
                </c:pt>
                <c:pt idx="6786">
                  <c:v>#N/A</c:v>
                </c:pt>
                <c:pt idx="6787">
                  <c:v>#N/A</c:v>
                </c:pt>
                <c:pt idx="6788">
                  <c:v>#N/A</c:v>
                </c:pt>
                <c:pt idx="6789">
                  <c:v>#N/A</c:v>
                </c:pt>
                <c:pt idx="6790">
                  <c:v>#N/A</c:v>
                </c:pt>
                <c:pt idx="6791">
                  <c:v>#N/A</c:v>
                </c:pt>
                <c:pt idx="6792">
                  <c:v>#N/A</c:v>
                </c:pt>
                <c:pt idx="6793">
                  <c:v>#N/A</c:v>
                </c:pt>
                <c:pt idx="6794">
                  <c:v>#N/A</c:v>
                </c:pt>
                <c:pt idx="6795">
                  <c:v>#N/A</c:v>
                </c:pt>
                <c:pt idx="6796">
                  <c:v>#N/A</c:v>
                </c:pt>
                <c:pt idx="6797">
                  <c:v>#N/A</c:v>
                </c:pt>
                <c:pt idx="6798">
                  <c:v>#N/A</c:v>
                </c:pt>
                <c:pt idx="6799">
                  <c:v>#N/A</c:v>
                </c:pt>
                <c:pt idx="6800">
                  <c:v>#N/A</c:v>
                </c:pt>
                <c:pt idx="6801">
                  <c:v>#N/A</c:v>
                </c:pt>
                <c:pt idx="6802">
                  <c:v>#N/A</c:v>
                </c:pt>
                <c:pt idx="6803">
                  <c:v>#N/A</c:v>
                </c:pt>
                <c:pt idx="6804">
                  <c:v>#N/A</c:v>
                </c:pt>
                <c:pt idx="6805">
                  <c:v>#N/A</c:v>
                </c:pt>
                <c:pt idx="6806">
                  <c:v>#N/A</c:v>
                </c:pt>
                <c:pt idx="6807">
                  <c:v>#N/A</c:v>
                </c:pt>
                <c:pt idx="6808">
                  <c:v>#N/A</c:v>
                </c:pt>
                <c:pt idx="6809">
                  <c:v>#N/A</c:v>
                </c:pt>
                <c:pt idx="6810">
                  <c:v>#N/A</c:v>
                </c:pt>
                <c:pt idx="6811">
                  <c:v>#N/A</c:v>
                </c:pt>
                <c:pt idx="6812">
                  <c:v>#N/A</c:v>
                </c:pt>
                <c:pt idx="6813">
                  <c:v>#N/A</c:v>
                </c:pt>
                <c:pt idx="6814">
                  <c:v>#N/A</c:v>
                </c:pt>
                <c:pt idx="6815">
                  <c:v>#N/A</c:v>
                </c:pt>
                <c:pt idx="6816">
                  <c:v>#N/A</c:v>
                </c:pt>
                <c:pt idx="6817">
                  <c:v>#N/A</c:v>
                </c:pt>
                <c:pt idx="6818">
                  <c:v>#N/A</c:v>
                </c:pt>
                <c:pt idx="6819">
                  <c:v>#N/A</c:v>
                </c:pt>
                <c:pt idx="6820">
                  <c:v>#N/A</c:v>
                </c:pt>
                <c:pt idx="6821">
                  <c:v>#N/A</c:v>
                </c:pt>
                <c:pt idx="6822">
                  <c:v>#N/A</c:v>
                </c:pt>
                <c:pt idx="6823">
                  <c:v>#N/A</c:v>
                </c:pt>
                <c:pt idx="6824">
                  <c:v>#N/A</c:v>
                </c:pt>
                <c:pt idx="6825">
                  <c:v>#N/A</c:v>
                </c:pt>
                <c:pt idx="6826">
                  <c:v>#N/A</c:v>
                </c:pt>
                <c:pt idx="6827">
                  <c:v>#N/A</c:v>
                </c:pt>
                <c:pt idx="6828">
                  <c:v>#N/A</c:v>
                </c:pt>
                <c:pt idx="6829">
                  <c:v>#N/A</c:v>
                </c:pt>
                <c:pt idx="6830">
                  <c:v>#N/A</c:v>
                </c:pt>
                <c:pt idx="6831">
                  <c:v>#N/A</c:v>
                </c:pt>
                <c:pt idx="6832">
                  <c:v>#N/A</c:v>
                </c:pt>
                <c:pt idx="6833">
                  <c:v>#N/A</c:v>
                </c:pt>
                <c:pt idx="6834">
                  <c:v>#N/A</c:v>
                </c:pt>
                <c:pt idx="6835">
                  <c:v>#N/A</c:v>
                </c:pt>
                <c:pt idx="6836">
                  <c:v>#N/A</c:v>
                </c:pt>
                <c:pt idx="6837">
                  <c:v>#N/A</c:v>
                </c:pt>
                <c:pt idx="6838">
                  <c:v>#N/A</c:v>
                </c:pt>
                <c:pt idx="6839">
                  <c:v>#N/A</c:v>
                </c:pt>
                <c:pt idx="6840">
                  <c:v>#N/A</c:v>
                </c:pt>
                <c:pt idx="6841">
                  <c:v>#N/A</c:v>
                </c:pt>
                <c:pt idx="6842">
                  <c:v>#N/A</c:v>
                </c:pt>
                <c:pt idx="6843">
                  <c:v>#N/A</c:v>
                </c:pt>
                <c:pt idx="6844">
                  <c:v>#N/A</c:v>
                </c:pt>
                <c:pt idx="6845">
                  <c:v>#N/A</c:v>
                </c:pt>
                <c:pt idx="6846">
                  <c:v>#N/A</c:v>
                </c:pt>
                <c:pt idx="6847">
                  <c:v>#N/A</c:v>
                </c:pt>
                <c:pt idx="6848">
                  <c:v>#N/A</c:v>
                </c:pt>
                <c:pt idx="6849">
                  <c:v>#N/A</c:v>
                </c:pt>
                <c:pt idx="6850">
                  <c:v>#N/A</c:v>
                </c:pt>
                <c:pt idx="6851">
                  <c:v>#N/A</c:v>
                </c:pt>
                <c:pt idx="6852">
                  <c:v>#N/A</c:v>
                </c:pt>
                <c:pt idx="6853">
                  <c:v>#N/A</c:v>
                </c:pt>
                <c:pt idx="6854">
                  <c:v>#N/A</c:v>
                </c:pt>
                <c:pt idx="6855">
                  <c:v>#N/A</c:v>
                </c:pt>
                <c:pt idx="6856">
                  <c:v>#N/A</c:v>
                </c:pt>
                <c:pt idx="6857">
                  <c:v>#N/A</c:v>
                </c:pt>
                <c:pt idx="6858">
                  <c:v>#N/A</c:v>
                </c:pt>
                <c:pt idx="6859">
                  <c:v>#N/A</c:v>
                </c:pt>
                <c:pt idx="6860">
                  <c:v>#N/A</c:v>
                </c:pt>
                <c:pt idx="6861">
                  <c:v>#N/A</c:v>
                </c:pt>
                <c:pt idx="6862">
                  <c:v>#N/A</c:v>
                </c:pt>
                <c:pt idx="6863">
                  <c:v>#N/A</c:v>
                </c:pt>
                <c:pt idx="6864">
                  <c:v>#N/A</c:v>
                </c:pt>
                <c:pt idx="6865">
                  <c:v>#N/A</c:v>
                </c:pt>
                <c:pt idx="6866">
                  <c:v>#N/A</c:v>
                </c:pt>
                <c:pt idx="6867">
                  <c:v>#N/A</c:v>
                </c:pt>
                <c:pt idx="6868">
                  <c:v>#N/A</c:v>
                </c:pt>
                <c:pt idx="6869">
                  <c:v>#N/A</c:v>
                </c:pt>
                <c:pt idx="6870">
                  <c:v>#N/A</c:v>
                </c:pt>
                <c:pt idx="6871">
                  <c:v>#N/A</c:v>
                </c:pt>
                <c:pt idx="6872">
                  <c:v>#N/A</c:v>
                </c:pt>
                <c:pt idx="6873">
                  <c:v>#N/A</c:v>
                </c:pt>
                <c:pt idx="6874">
                  <c:v>#N/A</c:v>
                </c:pt>
                <c:pt idx="6875">
                  <c:v>#N/A</c:v>
                </c:pt>
                <c:pt idx="6876">
                  <c:v>#N/A</c:v>
                </c:pt>
                <c:pt idx="6877">
                  <c:v>#N/A</c:v>
                </c:pt>
                <c:pt idx="6878">
                  <c:v>#N/A</c:v>
                </c:pt>
                <c:pt idx="6879">
                  <c:v>#N/A</c:v>
                </c:pt>
                <c:pt idx="6880">
                  <c:v>#N/A</c:v>
                </c:pt>
                <c:pt idx="6881">
                  <c:v>#N/A</c:v>
                </c:pt>
                <c:pt idx="6882">
                  <c:v>#N/A</c:v>
                </c:pt>
                <c:pt idx="6883">
                  <c:v>#N/A</c:v>
                </c:pt>
                <c:pt idx="6884">
                  <c:v>#N/A</c:v>
                </c:pt>
                <c:pt idx="6885">
                  <c:v>#N/A</c:v>
                </c:pt>
                <c:pt idx="6886">
                  <c:v>#N/A</c:v>
                </c:pt>
                <c:pt idx="6887">
                  <c:v>#N/A</c:v>
                </c:pt>
                <c:pt idx="6888">
                  <c:v>#N/A</c:v>
                </c:pt>
                <c:pt idx="6889">
                  <c:v>#N/A</c:v>
                </c:pt>
                <c:pt idx="6890">
                  <c:v>#N/A</c:v>
                </c:pt>
                <c:pt idx="6891">
                  <c:v>#N/A</c:v>
                </c:pt>
                <c:pt idx="6892">
                  <c:v>#N/A</c:v>
                </c:pt>
                <c:pt idx="6893">
                  <c:v>#N/A</c:v>
                </c:pt>
                <c:pt idx="6894">
                  <c:v>#N/A</c:v>
                </c:pt>
                <c:pt idx="6895">
                  <c:v>#N/A</c:v>
                </c:pt>
                <c:pt idx="6896">
                  <c:v>#N/A</c:v>
                </c:pt>
                <c:pt idx="6897">
                  <c:v>#N/A</c:v>
                </c:pt>
                <c:pt idx="6898">
                  <c:v>#N/A</c:v>
                </c:pt>
                <c:pt idx="6899">
                  <c:v>#N/A</c:v>
                </c:pt>
                <c:pt idx="6900">
                  <c:v>#N/A</c:v>
                </c:pt>
                <c:pt idx="6901">
                  <c:v>#N/A</c:v>
                </c:pt>
                <c:pt idx="6902">
                  <c:v>#N/A</c:v>
                </c:pt>
                <c:pt idx="6903">
                  <c:v>#N/A</c:v>
                </c:pt>
                <c:pt idx="6904">
                  <c:v>#N/A</c:v>
                </c:pt>
                <c:pt idx="6905">
                  <c:v>#N/A</c:v>
                </c:pt>
                <c:pt idx="6906">
                  <c:v>#N/A</c:v>
                </c:pt>
                <c:pt idx="6907">
                  <c:v>#N/A</c:v>
                </c:pt>
                <c:pt idx="6908">
                  <c:v>#N/A</c:v>
                </c:pt>
                <c:pt idx="6909">
                  <c:v>#N/A</c:v>
                </c:pt>
                <c:pt idx="6910">
                  <c:v>#N/A</c:v>
                </c:pt>
                <c:pt idx="6911">
                  <c:v>#N/A</c:v>
                </c:pt>
                <c:pt idx="6912">
                  <c:v>#N/A</c:v>
                </c:pt>
                <c:pt idx="6913">
                  <c:v>#N/A</c:v>
                </c:pt>
                <c:pt idx="6914">
                  <c:v>#N/A</c:v>
                </c:pt>
                <c:pt idx="6915">
                  <c:v>#N/A</c:v>
                </c:pt>
                <c:pt idx="6916">
                  <c:v>#N/A</c:v>
                </c:pt>
                <c:pt idx="6917">
                  <c:v>#N/A</c:v>
                </c:pt>
                <c:pt idx="6918">
                  <c:v>#N/A</c:v>
                </c:pt>
                <c:pt idx="6919">
                  <c:v>#N/A</c:v>
                </c:pt>
                <c:pt idx="6920">
                  <c:v>#N/A</c:v>
                </c:pt>
                <c:pt idx="6921">
                  <c:v>#N/A</c:v>
                </c:pt>
                <c:pt idx="6922">
                  <c:v>#N/A</c:v>
                </c:pt>
                <c:pt idx="6923">
                  <c:v>#N/A</c:v>
                </c:pt>
                <c:pt idx="6924">
                  <c:v>#N/A</c:v>
                </c:pt>
                <c:pt idx="6925">
                  <c:v>#N/A</c:v>
                </c:pt>
                <c:pt idx="6926">
                  <c:v>#N/A</c:v>
                </c:pt>
                <c:pt idx="6927">
                  <c:v>#N/A</c:v>
                </c:pt>
                <c:pt idx="6928">
                  <c:v>#N/A</c:v>
                </c:pt>
                <c:pt idx="6929">
                  <c:v>#N/A</c:v>
                </c:pt>
                <c:pt idx="6930">
                  <c:v>#N/A</c:v>
                </c:pt>
                <c:pt idx="6931">
                  <c:v>#N/A</c:v>
                </c:pt>
                <c:pt idx="6932">
                  <c:v>#N/A</c:v>
                </c:pt>
                <c:pt idx="6933">
                  <c:v>#N/A</c:v>
                </c:pt>
                <c:pt idx="6934">
                  <c:v>#N/A</c:v>
                </c:pt>
                <c:pt idx="6935">
                  <c:v>#N/A</c:v>
                </c:pt>
                <c:pt idx="6936">
                  <c:v>#N/A</c:v>
                </c:pt>
                <c:pt idx="6937">
                  <c:v>#N/A</c:v>
                </c:pt>
                <c:pt idx="6938">
                  <c:v>#N/A</c:v>
                </c:pt>
                <c:pt idx="6939">
                  <c:v>#N/A</c:v>
                </c:pt>
                <c:pt idx="6940">
                  <c:v>#N/A</c:v>
                </c:pt>
                <c:pt idx="6941">
                  <c:v>#N/A</c:v>
                </c:pt>
                <c:pt idx="6942">
                  <c:v>#N/A</c:v>
                </c:pt>
                <c:pt idx="6943">
                  <c:v>#N/A</c:v>
                </c:pt>
                <c:pt idx="6944">
                  <c:v>#N/A</c:v>
                </c:pt>
                <c:pt idx="6945">
                  <c:v>#N/A</c:v>
                </c:pt>
                <c:pt idx="6946">
                  <c:v>#N/A</c:v>
                </c:pt>
                <c:pt idx="6947">
                  <c:v>#N/A</c:v>
                </c:pt>
                <c:pt idx="6948">
                  <c:v>#N/A</c:v>
                </c:pt>
                <c:pt idx="6949">
                  <c:v>#N/A</c:v>
                </c:pt>
                <c:pt idx="6950">
                  <c:v>#N/A</c:v>
                </c:pt>
                <c:pt idx="6951">
                  <c:v>#N/A</c:v>
                </c:pt>
                <c:pt idx="6952">
                  <c:v>#N/A</c:v>
                </c:pt>
                <c:pt idx="6953">
                  <c:v>#N/A</c:v>
                </c:pt>
                <c:pt idx="6954">
                  <c:v>#N/A</c:v>
                </c:pt>
                <c:pt idx="6955">
                  <c:v>#N/A</c:v>
                </c:pt>
                <c:pt idx="6956">
                  <c:v>#N/A</c:v>
                </c:pt>
                <c:pt idx="6957">
                  <c:v>#N/A</c:v>
                </c:pt>
                <c:pt idx="6958">
                  <c:v>#N/A</c:v>
                </c:pt>
                <c:pt idx="6959">
                  <c:v>#N/A</c:v>
                </c:pt>
                <c:pt idx="6960">
                  <c:v>#N/A</c:v>
                </c:pt>
                <c:pt idx="6961">
                  <c:v>#N/A</c:v>
                </c:pt>
                <c:pt idx="6962">
                  <c:v>#N/A</c:v>
                </c:pt>
                <c:pt idx="6963">
                  <c:v>#N/A</c:v>
                </c:pt>
                <c:pt idx="6964">
                  <c:v>#N/A</c:v>
                </c:pt>
                <c:pt idx="6965">
                  <c:v>#N/A</c:v>
                </c:pt>
                <c:pt idx="6966">
                  <c:v>#N/A</c:v>
                </c:pt>
                <c:pt idx="6967">
                  <c:v>#N/A</c:v>
                </c:pt>
                <c:pt idx="6968">
                  <c:v>#N/A</c:v>
                </c:pt>
                <c:pt idx="6969">
                  <c:v>#N/A</c:v>
                </c:pt>
                <c:pt idx="6970">
                  <c:v>#N/A</c:v>
                </c:pt>
                <c:pt idx="6971">
                  <c:v>#N/A</c:v>
                </c:pt>
                <c:pt idx="6972">
                  <c:v>#N/A</c:v>
                </c:pt>
                <c:pt idx="6973">
                  <c:v>#N/A</c:v>
                </c:pt>
                <c:pt idx="6974">
                  <c:v>#N/A</c:v>
                </c:pt>
                <c:pt idx="6975">
                  <c:v>#N/A</c:v>
                </c:pt>
                <c:pt idx="6976">
                  <c:v>#N/A</c:v>
                </c:pt>
                <c:pt idx="6977">
                  <c:v>#N/A</c:v>
                </c:pt>
                <c:pt idx="6978">
                  <c:v>#N/A</c:v>
                </c:pt>
                <c:pt idx="6979">
                  <c:v>#N/A</c:v>
                </c:pt>
                <c:pt idx="6980">
                  <c:v>#N/A</c:v>
                </c:pt>
                <c:pt idx="6981">
                  <c:v>#N/A</c:v>
                </c:pt>
                <c:pt idx="6982">
                  <c:v>#N/A</c:v>
                </c:pt>
                <c:pt idx="6983">
                  <c:v>#N/A</c:v>
                </c:pt>
                <c:pt idx="6984">
                  <c:v>#N/A</c:v>
                </c:pt>
                <c:pt idx="6985">
                  <c:v>#N/A</c:v>
                </c:pt>
                <c:pt idx="6986">
                  <c:v>#N/A</c:v>
                </c:pt>
                <c:pt idx="6987">
                  <c:v>#N/A</c:v>
                </c:pt>
                <c:pt idx="6988">
                  <c:v>#N/A</c:v>
                </c:pt>
                <c:pt idx="6989">
                  <c:v>#N/A</c:v>
                </c:pt>
                <c:pt idx="6990">
                  <c:v>#N/A</c:v>
                </c:pt>
                <c:pt idx="6991">
                  <c:v>#N/A</c:v>
                </c:pt>
                <c:pt idx="6992">
                  <c:v>#N/A</c:v>
                </c:pt>
                <c:pt idx="6993">
                  <c:v>#N/A</c:v>
                </c:pt>
                <c:pt idx="6994">
                  <c:v>#N/A</c:v>
                </c:pt>
                <c:pt idx="6995">
                  <c:v>#N/A</c:v>
                </c:pt>
                <c:pt idx="6996">
                  <c:v>#N/A</c:v>
                </c:pt>
                <c:pt idx="6997">
                  <c:v>#N/A</c:v>
                </c:pt>
                <c:pt idx="6998">
                  <c:v>#N/A</c:v>
                </c:pt>
                <c:pt idx="6999">
                  <c:v>#N/A</c:v>
                </c:pt>
                <c:pt idx="7000">
                  <c:v>#N/A</c:v>
                </c:pt>
                <c:pt idx="7001">
                  <c:v>#N/A</c:v>
                </c:pt>
                <c:pt idx="7002">
                  <c:v>#N/A</c:v>
                </c:pt>
                <c:pt idx="7003">
                  <c:v>#N/A</c:v>
                </c:pt>
                <c:pt idx="7004">
                  <c:v>#N/A</c:v>
                </c:pt>
                <c:pt idx="7005">
                  <c:v>#N/A</c:v>
                </c:pt>
                <c:pt idx="7006">
                  <c:v>#N/A</c:v>
                </c:pt>
                <c:pt idx="7007">
                  <c:v>#N/A</c:v>
                </c:pt>
                <c:pt idx="7008">
                  <c:v>#N/A</c:v>
                </c:pt>
                <c:pt idx="7009">
                  <c:v>#N/A</c:v>
                </c:pt>
                <c:pt idx="7010">
                  <c:v>#N/A</c:v>
                </c:pt>
                <c:pt idx="7011">
                  <c:v>#N/A</c:v>
                </c:pt>
                <c:pt idx="7012">
                  <c:v>#N/A</c:v>
                </c:pt>
                <c:pt idx="7013">
                  <c:v>#N/A</c:v>
                </c:pt>
                <c:pt idx="7014">
                  <c:v>#N/A</c:v>
                </c:pt>
                <c:pt idx="7015">
                  <c:v>#N/A</c:v>
                </c:pt>
                <c:pt idx="7016">
                  <c:v>#N/A</c:v>
                </c:pt>
                <c:pt idx="7017">
                  <c:v>#N/A</c:v>
                </c:pt>
                <c:pt idx="7018">
                  <c:v>#N/A</c:v>
                </c:pt>
                <c:pt idx="7019">
                  <c:v>#N/A</c:v>
                </c:pt>
                <c:pt idx="7020">
                  <c:v>#N/A</c:v>
                </c:pt>
                <c:pt idx="7021">
                  <c:v>#N/A</c:v>
                </c:pt>
                <c:pt idx="7022">
                  <c:v>#N/A</c:v>
                </c:pt>
                <c:pt idx="7023">
                  <c:v>#N/A</c:v>
                </c:pt>
                <c:pt idx="7024">
                  <c:v>#N/A</c:v>
                </c:pt>
                <c:pt idx="7025">
                  <c:v>#N/A</c:v>
                </c:pt>
                <c:pt idx="7026">
                  <c:v>#N/A</c:v>
                </c:pt>
                <c:pt idx="7027">
                  <c:v>#N/A</c:v>
                </c:pt>
                <c:pt idx="7028">
                  <c:v>#N/A</c:v>
                </c:pt>
                <c:pt idx="7029">
                  <c:v>#N/A</c:v>
                </c:pt>
                <c:pt idx="7030">
                  <c:v>#N/A</c:v>
                </c:pt>
                <c:pt idx="7031">
                  <c:v>#N/A</c:v>
                </c:pt>
                <c:pt idx="7032">
                  <c:v>#N/A</c:v>
                </c:pt>
                <c:pt idx="7033">
                  <c:v>#N/A</c:v>
                </c:pt>
                <c:pt idx="7034">
                  <c:v>#N/A</c:v>
                </c:pt>
                <c:pt idx="7035">
                  <c:v>#N/A</c:v>
                </c:pt>
                <c:pt idx="7036">
                  <c:v>#N/A</c:v>
                </c:pt>
                <c:pt idx="7037">
                  <c:v>#N/A</c:v>
                </c:pt>
                <c:pt idx="7038">
                  <c:v>#N/A</c:v>
                </c:pt>
                <c:pt idx="7039">
                  <c:v>#N/A</c:v>
                </c:pt>
                <c:pt idx="7040">
                  <c:v>#N/A</c:v>
                </c:pt>
                <c:pt idx="7041">
                  <c:v>#N/A</c:v>
                </c:pt>
                <c:pt idx="7042">
                  <c:v>#N/A</c:v>
                </c:pt>
                <c:pt idx="7043">
                  <c:v>#N/A</c:v>
                </c:pt>
                <c:pt idx="7044">
                  <c:v>#N/A</c:v>
                </c:pt>
                <c:pt idx="7045">
                  <c:v>#N/A</c:v>
                </c:pt>
                <c:pt idx="7046">
                  <c:v>#N/A</c:v>
                </c:pt>
                <c:pt idx="7047">
                  <c:v>#N/A</c:v>
                </c:pt>
                <c:pt idx="7048">
                  <c:v>#N/A</c:v>
                </c:pt>
                <c:pt idx="7049">
                  <c:v>#N/A</c:v>
                </c:pt>
                <c:pt idx="7050">
                  <c:v>#N/A</c:v>
                </c:pt>
                <c:pt idx="7051">
                  <c:v>#N/A</c:v>
                </c:pt>
                <c:pt idx="7052">
                  <c:v>#N/A</c:v>
                </c:pt>
                <c:pt idx="7053">
                  <c:v>#N/A</c:v>
                </c:pt>
                <c:pt idx="7054">
                  <c:v>#N/A</c:v>
                </c:pt>
                <c:pt idx="7055">
                  <c:v>#N/A</c:v>
                </c:pt>
                <c:pt idx="7056">
                  <c:v>#N/A</c:v>
                </c:pt>
                <c:pt idx="7057">
                  <c:v>#N/A</c:v>
                </c:pt>
                <c:pt idx="7058">
                  <c:v>#N/A</c:v>
                </c:pt>
                <c:pt idx="7059">
                  <c:v>#N/A</c:v>
                </c:pt>
                <c:pt idx="7060">
                  <c:v>#N/A</c:v>
                </c:pt>
                <c:pt idx="7061">
                  <c:v>#N/A</c:v>
                </c:pt>
                <c:pt idx="7062">
                  <c:v>#N/A</c:v>
                </c:pt>
                <c:pt idx="7063">
                  <c:v>#N/A</c:v>
                </c:pt>
                <c:pt idx="7064">
                  <c:v>#N/A</c:v>
                </c:pt>
                <c:pt idx="7065">
                  <c:v>#N/A</c:v>
                </c:pt>
                <c:pt idx="7066">
                  <c:v>#N/A</c:v>
                </c:pt>
                <c:pt idx="7067">
                  <c:v>#N/A</c:v>
                </c:pt>
                <c:pt idx="7068">
                  <c:v>#N/A</c:v>
                </c:pt>
                <c:pt idx="7069">
                  <c:v>#N/A</c:v>
                </c:pt>
                <c:pt idx="7070">
                  <c:v>#N/A</c:v>
                </c:pt>
                <c:pt idx="7071">
                  <c:v>#N/A</c:v>
                </c:pt>
                <c:pt idx="7072">
                  <c:v>#N/A</c:v>
                </c:pt>
                <c:pt idx="7073">
                  <c:v>#N/A</c:v>
                </c:pt>
                <c:pt idx="7074">
                  <c:v>#N/A</c:v>
                </c:pt>
                <c:pt idx="7075">
                  <c:v>#N/A</c:v>
                </c:pt>
                <c:pt idx="7076">
                  <c:v>#N/A</c:v>
                </c:pt>
                <c:pt idx="7077">
                  <c:v>#N/A</c:v>
                </c:pt>
                <c:pt idx="7078">
                  <c:v>#N/A</c:v>
                </c:pt>
                <c:pt idx="7079">
                  <c:v>#N/A</c:v>
                </c:pt>
                <c:pt idx="7080">
                  <c:v>#N/A</c:v>
                </c:pt>
                <c:pt idx="7081">
                  <c:v>#N/A</c:v>
                </c:pt>
                <c:pt idx="7082">
                  <c:v>#N/A</c:v>
                </c:pt>
                <c:pt idx="7083">
                  <c:v>#N/A</c:v>
                </c:pt>
                <c:pt idx="7084">
                  <c:v>#N/A</c:v>
                </c:pt>
                <c:pt idx="7085">
                  <c:v>#N/A</c:v>
                </c:pt>
                <c:pt idx="7086">
                  <c:v>#N/A</c:v>
                </c:pt>
                <c:pt idx="7087">
                  <c:v>#N/A</c:v>
                </c:pt>
                <c:pt idx="7088">
                  <c:v>#N/A</c:v>
                </c:pt>
                <c:pt idx="7089">
                  <c:v>#N/A</c:v>
                </c:pt>
                <c:pt idx="7090">
                  <c:v>#N/A</c:v>
                </c:pt>
                <c:pt idx="7091">
                  <c:v>#N/A</c:v>
                </c:pt>
                <c:pt idx="7092">
                  <c:v>#N/A</c:v>
                </c:pt>
                <c:pt idx="7093">
                  <c:v>#N/A</c:v>
                </c:pt>
                <c:pt idx="7094">
                  <c:v>#N/A</c:v>
                </c:pt>
                <c:pt idx="7095">
                  <c:v>#N/A</c:v>
                </c:pt>
                <c:pt idx="7096">
                  <c:v>#N/A</c:v>
                </c:pt>
                <c:pt idx="7097">
                  <c:v>#N/A</c:v>
                </c:pt>
                <c:pt idx="7098">
                  <c:v>#N/A</c:v>
                </c:pt>
                <c:pt idx="7099">
                  <c:v>#N/A</c:v>
                </c:pt>
                <c:pt idx="7100">
                  <c:v>#N/A</c:v>
                </c:pt>
                <c:pt idx="7101">
                  <c:v>#N/A</c:v>
                </c:pt>
                <c:pt idx="7102">
                  <c:v>#N/A</c:v>
                </c:pt>
                <c:pt idx="7103">
                  <c:v>#N/A</c:v>
                </c:pt>
                <c:pt idx="7104">
                  <c:v>#N/A</c:v>
                </c:pt>
                <c:pt idx="7105">
                  <c:v>#N/A</c:v>
                </c:pt>
                <c:pt idx="7106">
                  <c:v>#N/A</c:v>
                </c:pt>
                <c:pt idx="7107">
                  <c:v>#N/A</c:v>
                </c:pt>
                <c:pt idx="7108">
                  <c:v>#N/A</c:v>
                </c:pt>
                <c:pt idx="7109">
                  <c:v>#N/A</c:v>
                </c:pt>
                <c:pt idx="7110">
                  <c:v>#N/A</c:v>
                </c:pt>
                <c:pt idx="7111">
                  <c:v>#N/A</c:v>
                </c:pt>
                <c:pt idx="7112">
                  <c:v>#N/A</c:v>
                </c:pt>
                <c:pt idx="7113">
                  <c:v>#N/A</c:v>
                </c:pt>
                <c:pt idx="7114">
                  <c:v>#N/A</c:v>
                </c:pt>
                <c:pt idx="7115">
                  <c:v>#N/A</c:v>
                </c:pt>
                <c:pt idx="7116">
                  <c:v>#N/A</c:v>
                </c:pt>
                <c:pt idx="7117">
                  <c:v>#N/A</c:v>
                </c:pt>
                <c:pt idx="7118">
                  <c:v>#N/A</c:v>
                </c:pt>
                <c:pt idx="7119">
                  <c:v>#N/A</c:v>
                </c:pt>
                <c:pt idx="7120">
                  <c:v>#N/A</c:v>
                </c:pt>
                <c:pt idx="7121">
                  <c:v>#N/A</c:v>
                </c:pt>
                <c:pt idx="7122">
                  <c:v>#N/A</c:v>
                </c:pt>
                <c:pt idx="7123">
                  <c:v>#N/A</c:v>
                </c:pt>
                <c:pt idx="7124">
                  <c:v>#N/A</c:v>
                </c:pt>
                <c:pt idx="7125">
                  <c:v>#N/A</c:v>
                </c:pt>
                <c:pt idx="7126">
                  <c:v>#N/A</c:v>
                </c:pt>
                <c:pt idx="7127">
                  <c:v>#N/A</c:v>
                </c:pt>
                <c:pt idx="7128">
                  <c:v>#N/A</c:v>
                </c:pt>
                <c:pt idx="7129">
                  <c:v>#N/A</c:v>
                </c:pt>
                <c:pt idx="7130">
                  <c:v>#N/A</c:v>
                </c:pt>
                <c:pt idx="7131">
                  <c:v>#N/A</c:v>
                </c:pt>
                <c:pt idx="7132">
                  <c:v>#N/A</c:v>
                </c:pt>
                <c:pt idx="7133">
                  <c:v>#N/A</c:v>
                </c:pt>
                <c:pt idx="7134">
                  <c:v>#N/A</c:v>
                </c:pt>
                <c:pt idx="7135">
                  <c:v>#N/A</c:v>
                </c:pt>
                <c:pt idx="7136">
                  <c:v>#N/A</c:v>
                </c:pt>
                <c:pt idx="7137">
                  <c:v>#N/A</c:v>
                </c:pt>
                <c:pt idx="7138">
                  <c:v>#N/A</c:v>
                </c:pt>
                <c:pt idx="7139">
                  <c:v>#N/A</c:v>
                </c:pt>
                <c:pt idx="7140">
                  <c:v>#N/A</c:v>
                </c:pt>
                <c:pt idx="7141">
                  <c:v>#N/A</c:v>
                </c:pt>
                <c:pt idx="7142">
                  <c:v>#N/A</c:v>
                </c:pt>
                <c:pt idx="7143">
                  <c:v>#N/A</c:v>
                </c:pt>
                <c:pt idx="7144">
                  <c:v>#N/A</c:v>
                </c:pt>
                <c:pt idx="7145">
                  <c:v>#N/A</c:v>
                </c:pt>
                <c:pt idx="7146">
                  <c:v>#N/A</c:v>
                </c:pt>
                <c:pt idx="7147">
                  <c:v>#N/A</c:v>
                </c:pt>
                <c:pt idx="7148">
                  <c:v>#N/A</c:v>
                </c:pt>
                <c:pt idx="7149">
                  <c:v>#N/A</c:v>
                </c:pt>
                <c:pt idx="7150">
                  <c:v>#N/A</c:v>
                </c:pt>
                <c:pt idx="7151">
                  <c:v>#N/A</c:v>
                </c:pt>
                <c:pt idx="7152">
                  <c:v>#N/A</c:v>
                </c:pt>
                <c:pt idx="7153">
                  <c:v>#N/A</c:v>
                </c:pt>
                <c:pt idx="7154">
                  <c:v>#N/A</c:v>
                </c:pt>
                <c:pt idx="7155">
                  <c:v>#N/A</c:v>
                </c:pt>
                <c:pt idx="7156">
                  <c:v>#N/A</c:v>
                </c:pt>
                <c:pt idx="7157">
                  <c:v>#N/A</c:v>
                </c:pt>
                <c:pt idx="7158">
                  <c:v>#N/A</c:v>
                </c:pt>
                <c:pt idx="7159">
                  <c:v>#N/A</c:v>
                </c:pt>
                <c:pt idx="7160">
                  <c:v>#N/A</c:v>
                </c:pt>
                <c:pt idx="7161">
                  <c:v>#N/A</c:v>
                </c:pt>
                <c:pt idx="7162">
                  <c:v>#N/A</c:v>
                </c:pt>
                <c:pt idx="7163">
                  <c:v>#N/A</c:v>
                </c:pt>
                <c:pt idx="7164">
                  <c:v>#N/A</c:v>
                </c:pt>
                <c:pt idx="7165">
                  <c:v>#N/A</c:v>
                </c:pt>
                <c:pt idx="7166">
                  <c:v>#N/A</c:v>
                </c:pt>
                <c:pt idx="7167">
                  <c:v>#N/A</c:v>
                </c:pt>
                <c:pt idx="7168">
                  <c:v>#N/A</c:v>
                </c:pt>
                <c:pt idx="7169">
                  <c:v>#N/A</c:v>
                </c:pt>
                <c:pt idx="7170">
                  <c:v>#N/A</c:v>
                </c:pt>
                <c:pt idx="7171">
                  <c:v>#N/A</c:v>
                </c:pt>
                <c:pt idx="7172">
                  <c:v>#N/A</c:v>
                </c:pt>
                <c:pt idx="7173">
                  <c:v>#N/A</c:v>
                </c:pt>
                <c:pt idx="7174">
                  <c:v>#N/A</c:v>
                </c:pt>
                <c:pt idx="7175">
                  <c:v>#N/A</c:v>
                </c:pt>
                <c:pt idx="7176">
                  <c:v>#N/A</c:v>
                </c:pt>
                <c:pt idx="7177">
                  <c:v>#N/A</c:v>
                </c:pt>
                <c:pt idx="7178">
                  <c:v>#N/A</c:v>
                </c:pt>
                <c:pt idx="7179">
                  <c:v>#N/A</c:v>
                </c:pt>
                <c:pt idx="7180">
                  <c:v>#N/A</c:v>
                </c:pt>
                <c:pt idx="7181">
                  <c:v>#N/A</c:v>
                </c:pt>
                <c:pt idx="7182">
                  <c:v>#N/A</c:v>
                </c:pt>
                <c:pt idx="7183">
                  <c:v>#N/A</c:v>
                </c:pt>
                <c:pt idx="7184">
                  <c:v>#N/A</c:v>
                </c:pt>
                <c:pt idx="7185">
                  <c:v>#N/A</c:v>
                </c:pt>
                <c:pt idx="7186">
                  <c:v>#N/A</c:v>
                </c:pt>
                <c:pt idx="7187">
                  <c:v>#N/A</c:v>
                </c:pt>
                <c:pt idx="7188">
                  <c:v>#N/A</c:v>
                </c:pt>
                <c:pt idx="7189">
                  <c:v>#N/A</c:v>
                </c:pt>
                <c:pt idx="7190">
                  <c:v>#N/A</c:v>
                </c:pt>
                <c:pt idx="7191">
                  <c:v>#N/A</c:v>
                </c:pt>
                <c:pt idx="7192">
                  <c:v>#N/A</c:v>
                </c:pt>
                <c:pt idx="7193">
                  <c:v>#N/A</c:v>
                </c:pt>
                <c:pt idx="7194">
                  <c:v>#N/A</c:v>
                </c:pt>
                <c:pt idx="7195">
                  <c:v>#N/A</c:v>
                </c:pt>
                <c:pt idx="7196">
                  <c:v>#N/A</c:v>
                </c:pt>
                <c:pt idx="7197">
                  <c:v>#N/A</c:v>
                </c:pt>
                <c:pt idx="7198">
                  <c:v>#N/A</c:v>
                </c:pt>
                <c:pt idx="7199">
                  <c:v>#N/A</c:v>
                </c:pt>
                <c:pt idx="7200">
                  <c:v>#N/A</c:v>
                </c:pt>
                <c:pt idx="7201">
                  <c:v>#N/A</c:v>
                </c:pt>
                <c:pt idx="7202">
                  <c:v>#N/A</c:v>
                </c:pt>
                <c:pt idx="7203">
                  <c:v>#N/A</c:v>
                </c:pt>
                <c:pt idx="7204">
                  <c:v>#N/A</c:v>
                </c:pt>
                <c:pt idx="7205">
                  <c:v>#N/A</c:v>
                </c:pt>
                <c:pt idx="7206">
                  <c:v>#N/A</c:v>
                </c:pt>
                <c:pt idx="7207">
                  <c:v>#N/A</c:v>
                </c:pt>
                <c:pt idx="7208">
                  <c:v>#N/A</c:v>
                </c:pt>
                <c:pt idx="7209">
                  <c:v>#N/A</c:v>
                </c:pt>
                <c:pt idx="7210">
                  <c:v>#N/A</c:v>
                </c:pt>
                <c:pt idx="7211">
                  <c:v>#N/A</c:v>
                </c:pt>
                <c:pt idx="7212">
                  <c:v>#N/A</c:v>
                </c:pt>
                <c:pt idx="7213">
                  <c:v>#N/A</c:v>
                </c:pt>
                <c:pt idx="7214">
                  <c:v>#N/A</c:v>
                </c:pt>
                <c:pt idx="7215">
                  <c:v>#N/A</c:v>
                </c:pt>
                <c:pt idx="7216">
                  <c:v>#N/A</c:v>
                </c:pt>
                <c:pt idx="7217">
                  <c:v>#N/A</c:v>
                </c:pt>
                <c:pt idx="7218">
                  <c:v>#N/A</c:v>
                </c:pt>
                <c:pt idx="7219">
                  <c:v>#N/A</c:v>
                </c:pt>
                <c:pt idx="7220">
                  <c:v>#N/A</c:v>
                </c:pt>
                <c:pt idx="7221">
                  <c:v>#N/A</c:v>
                </c:pt>
                <c:pt idx="7222">
                  <c:v>#N/A</c:v>
                </c:pt>
                <c:pt idx="7223">
                  <c:v>#N/A</c:v>
                </c:pt>
                <c:pt idx="7224">
                  <c:v>#N/A</c:v>
                </c:pt>
                <c:pt idx="7225">
                  <c:v>#N/A</c:v>
                </c:pt>
                <c:pt idx="7226">
                  <c:v>#N/A</c:v>
                </c:pt>
                <c:pt idx="7227">
                  <c:v>#N/A</c:v>
                </c:pt>
                <c:pt idx="7228">
                  <c:v>#N/A</c:v>
                </c:pt>
                <c:pt idx="7229">
                  <c:v>#N/A</c:v>
                </c:pt>
                <c:pt idx="7230">
                  <c:v>#N/A</c:v>
                </c:pt>
                <c:pt idx="7231">
                  <c:v>#N/A</c:v>
                </c:pt>
                <c:pt idx="7232">
                  <c:v>#N/A</c:v>
                </c:pt>
                <c:pt idx="7233">
                  <c:v>#N/A</c:v>
                </c:pt>
                <c:pt idx="7234">
                  <c:v>#N/A</c:v>
                </c:pt>
                <c:pt idx="7235">
                  <c:v>#N/A</c:v>
                </c:pt>
                <c:pt idx="7236">
                  <c:v>#N/A</c:v>
                </c:pt>
                <c:pt idx="7237">
                  <c:v>#N/A</c:v>
                </c:pt>
                <c:pt idx="7238">
                  <c:v>#N/A</c:v>
                </c:pt>
                <c:pt idx="7239">
                  <c:v>#N/A</c:v>
                </c:pt>
                <c:pt idx="7240">
                  <c:v>#N/A</c:v>
                </c:pt>
                <c:pt idx="7241">
                  <c:v>#N/A</c:v>
                </c:pt>
                <c:pt idx="7242">
                  <c:v>#N/A</c:v>
                </c:pt>
                <c:pt idx="7243">
                  <c:v>#N/A</c:v>
                </c:pt>
                <c:pt idx="7244">
                  <c:v>#N/A</c:v>
                </c:pt>
                <c:pt idx="7245">
                  <c:v>#N/A</c:v>
                </c:pt>
                <c:pt idx="7246">
                  <c:v>#N/A</c:v>
                </c:pt>
                <c:pt idx="7247">
                  <c:v>#N/A</c:v>
                </c:pt>
                <c:pt idx="7248">
                  <c:v>#N/A</c:v>
                </c:pt>
                <c:pt idx="7249">
                  <c:v>#N/A</c:v>
                </c:pt>
                <c:pt idx="7250">
                  <c:v>#N/A</c:v>
                </c:pt>
                <c:pt idx="7251">
                  <c:v>#N/A</c:v>
                </c:pt>
                <c:pt idx="7252">
                  <c:v>#N/A</c:v>
                </c:pt>
                <c:pt idx="7253">
                  <c:v>#N/A</c:v>
                </c:pt>
                <c:pt idx="7254">
                  <c:v>#N/A</c:v>
                </c:pt>
                <c:pt idx="7255">
                  <c:v>#N/A</c:v>
                </c:pt>
                <c:pt idx="7256">
                  <c:v>#N/A</c:v>
                </c:pt>
                <c:pt idx="7257">
                  <c:v>#N/A</c:v>
                </c:pt>
                <c:pt idx="7258">
                  <c:v>#N/A</c:v>
                </c:pt>
                <c:pt idx="7259">
                  <c:v>#N/A</c:v>
                </c:pt>
                <c:pt idx="7260">
                  <c:v>#N/A</c:v>
                </c:pt>
                <c:pt idx="7261">
                  <c:v>#N/A</c:v>
                </c:pt>
                <c:pt idx="7262">
                  <c:v>#N/A</c:v>
                </c:pt>
                <c:pt idx="7263">
                  <c:v>#N/A</c:v>
                </c:pt>
                <c:pt idx="7264">
                  <c:v>#N/A</c:v>
                </c:pt>
                <c:pt idx="7265">
                  <c:v>#N/A</c:v>
                </c:pt>
                <c:pt idx="7266">
                  <c:v>#N/A</c:v>
                </c:pt>
                <c:pt idx="7267">
                  <c:v>#N/A</c:v>
                </c:pt>
                <c:pt idx="7268">
                  <c:v>#N/A</c:v>
                </c:pt>
                <c:pt idx="7269">
                  <c:v>#N/A</c:v>
                </c:pt>
                <c:pt idx="7270">
                  <c:v>#N/A</c:v>
                </c:pt>
                <c:pt idx="7271">
                  <c:v>#N/A</c:v>
                </c:pt>
                <c:pt idx="7272">
                  <c:v>#N/A</c:v>
                </c:pt>
                <c:pt idx="7273">
                  <c:v>#N/A</c:v>
                </c:pt>
                <c:pt idx="7274">
                  <c:v>#N/A</c:v>
                </c:pt>
                <c:pt idx="7275">
                  <c:v>#N/A</c:v>
                </c:pt>
                <c:pt idx="7276">
                  <c:v>#N/A</c:v>
                </c:pt>
                <c:pt idx="7277">
                  <c:v>#N/A</c:v>
                </c:pt>
                <c:pt idx="7278">
                  <c:v>#N/A</c:v>
                </c:pt>
                <c:pt idx="7279">
                  <c:v>#N/A</c:v>
                </c:pt>
                <c:pt idx="7280">
                  <c:v>#N/A</c:v>
                </c:pt>
                <c:pt idx="7281">
                  <c:v>#N/A</c:v>
                </c:pt>
                <c:pt idx="7282">
                  <c:v>#N/A</c:v>
                </c:pt>
                <c:pt idx="7283">
                  <c:v>#N/A</c:v>
                </c:pt>
                <c:pt idx="7284">
                  <c:v>#N/A</c:v>
                </c:pt>
                <c:pt idx="7285">
                  <c:v>#N/A</c:v>
                </c:pt>
                <c:pt idx="7286">
                  <c:v>#N/A</c:v>
                </c:pt>
                <c:pt idx="7287">
                  <c:v>#N/A</c:v>
                </c:pt>
                <c:pt idx="7288">
                  <c:v>#N/A</c:v>
                </c:pt>
                <c:pt idx="7289">
                  <c:v>#N/A</c:v>
                </c:pt>
                <c:pt idx="7290">
                  <c:v>#N/A</c:v>
                </c:pt>
                <c:pt idx="7291">
                  <c:v>#N/A</c:v>
                </c:pt>
                <c:pt idx="7292">
                  <c:v>#N/A</c:v>
                </c:pt>
                <c:pt idx="7293">
                  <c:v>#N/A</c:v>
                </c:pt>
                <c:pt idx="7294">
                  <c:v>#N/A</c:v>
                </c:pt>
                <c:pt idx="7295">
                  <c:v>#N/A</c:v>
                </c:pt>
                <c:pt idx="7296">
                  <c:v>#N/A</c:v>
                </c:pt>
                <c:pt idx="7297">
                  <c:v>#N/A</c:v>
                </c:pt>
                <c:pt idx="7298">
                  <c:v>#N/A</c:v>
                </c:pt>
                <c:pt idx="7299">
                  <c:v>#N/A</c:v>
                </c:pt>
                <c:pt idx="7300">
                  <c:v>#N/A</c:v>
                </c:pt>
                <c:pt idx="7301">
                  <c:v>#N/A</c:v>
                </c:pt>
                <c:pt idx="7302">
                  <c:v>#N/A</c:v>
                </c:pt>
                <c:pt idx="7303">
                  <c:v>#N/A</c:v>
                </c:pt>
                <c:pt idx="7304">
                  <c:v>#N/A</c:v>
                </c:pt>
                <c:pt idx="7305">
                  <c:v>#N/A</c:v>
                </c:pt>
                <c:pt idx="7306">
                  <c:v>#N/A</c:v>
                </c:pt>
                <c:pt idx="7307">
                  <c:v>#N/A</c:v>
                </c:pt>
                <c:pt idx="7308">
                  <c:v>#N/A</c:v>
                </c:pt>
                <c:pt idx="7309">
                  <c:v>#N/A</c:v>
                </c:pt>
                <c:pt idx="7310">
                  <c:v>#N/A</c:v>
                </c:pt>
                <c:pt idx="7311">
                  <c:v>#N/A</c:v>
                </c:pt>
                <c:pt idx="7312">
                  <c:v>#N/A</c:v>
                </c:pt>
                <c:pt idx="7313">
                  <c:v>#N/A</c:v>
                </c:pt>
                <c:pt idx="7314">
                  <c:v>#N/A</c:v>
                </c:pt>
                <c:pt idx="7315">
                  <c:v>#N/A</c:v>
                </c:pt>
                <c:pt idx="7316">
                  <c:v>#N/A</c:v>
                </c:pt>
                <c:pt idx="7317">
                  <c:v>#N/A</c:v>
                </c:pt>
                <c:pt idx="7318">
                  <c:v>#N/A</c:v>
                </c:pt>
                <c:pt idx="7319">
                  <c:v>#N/A</c:v>
                </c:pt>
                <c:pt idx="7320">
                  <c:v>#N/A</c:v>
                </c:pt>
                <c:pt idx="7321">
                  <c:v>#N/A</c:v>
                </c:pt>
                <c:pt idx="7322">
                  <c:v>#N/A</c:v>
                </c:pt>
                <c:pt idx="7323">
                  <c:v>#N/A</c:v>
                </c:pt>
                <c:pt idx="7324">
                  <c:v>#N/A</c:v>
                </c:pt>
                <c:pt idx="7325">
                  <c:v>#N/A</c:v>
                </c:pt>
                <c:pt idx="7326">
                  <c:v>#N/A</c:v>
                </c:pt>
                <c:pt idx="7327">
                  <c:v>#N/A</c:v>
                </c:pt>
                <c:pt idx="7328">
                  <c:v>#N/A</c:v>
                </c:pt>
                <c:pt idx="7329">
                  <c:v>#N/A</c:v>
                </c:pt>
                <c:pt idx="7330">
                  <c:v>#N/A</c:v>
                </c:pt>
                <c:pt idx="7331">
                  <c:v>#N/A</c:v>
                </c:pt>
                <c:pt idx="7332">
                  <c:v>#N/A</c:v>
                </c:pt>
                <c:pt idx="7333">
                  <c:v>#N/A</c:v>
                </c:pt>
                <c:pt idx="7334">
                  <c:v>#N/A</c:v>
                </c:pt>
                <c:pt idx="7335">
                  <c:v>#N/A</c:v>
                </c:pt>
                <c:pt idx="7336">
                  <c:v>#N/A</c:v>
                </c:pt>
                <c:pt idx="7337">
                  <c:v>#N/A</c:v>
                </c:pt>
                <c:pt idx="7338">
                  <c:v>#N/A</c:v>
                </c:pt>
                <c:pt idx="7339">
                  <c:v>#N/A</c:v>
                </c:pt>
                <c:pt idx="7340">
                  <c:v>#N/A</c:v>
                </c:pt>
                <c:pt idx="7341">
                  <c:v>#N/A</c:v>
                </c:pt>
                <c:pt idx="7342">
                  <c:v>#N/A</c:v>
                </c:pt>
                <c:pt idx="7343">
                  <c:v>#N/A</c:v>
                </c:pt>
                <c:pt idx="7344">
                  <c:v>#N/A</c:v>
                </c:pt>
                <c:pt idx="7345">
                  <c:v>#N/A</c:v>
                </c:pt>
                <c:pt idx="7346">
                  <c:v>#N/A</c:v>
                </c:pt>
                <c:pt idx="7347">
                  <c:v>#N/A</c:v>
                </c:pt>
                <c:pt idx="7348">
                  <c:v>#N/A</c:v>
                </c:pt>
                <c:pt idx="7349">
                  <c:v>#N/A</c:v>
                </c:pt>
                <c:pt idx="7350">
                  <c:v>#N/A</c:v>
                </c:pt>
                <c:pt idx="7351">
                  <c:v>#N/A</c:v>
                </c:pt>
                <c:pt idx="7352">
                  <c:v>#N/A</c:v>
                </c:pt>
                <c:pt idx="7353">
                  <c:v>#N/A</c:v>
                </c:pt>
                <c:pt idx="7354">
                  <c:v>#N/A</c:v>
                </c:pt>
                <c:pt idx="7355">
                  <c:v>#N/A</c:v>
                </c:pt>
                <c:pt idx="7356">
                  <c:v>#N/A</c:v>
                </c:pt>
                <c:pt idx="7357">
                  <c:v>#N/A</c:v>
                </c:pt>
                <c:pt idx="7358">
                  <c:v>#N/A</c:v>
                </c:pt>
                <c:pt idx="7359">
                  <c:v>#N/A</c:v>
                </c:pt>
                <c:pt idx="7360">
                  <c:v>#N/A</c:v>
                </c:pt>
                <c:pt idx="7361">
                  <c:v>#N/A</c:v>
                </c:pt>
                <c:pt idx="7362">
                  <c:v>#N/A</c:v>
                </c:pt>
                <c:pt idx="7363">
                  <c:v>#N/A</c:v>
                </c:pt>
                <c:pt idx="7364">
                  <c:v>#N/A</c:v>
                </c:pt>
                <c:pt idx="7365">
                  <c:v>#N/A</c:v>
                </c:pt>
                <c:pt idx="7366">
                  <c:v>#N/A</c:v>
                </c:pt>
                <c:pt idx="7367">
                  <c:v>#N/A</c:v>
                </c:pt>
                <c:pt idx="7368">
                  <c:v>#N/A</c:v>
                </c:pt>
                <c:pt idx="7369">
                  <c:v>#N/A</c:v>
                </c:pt>
                <c:pt idx="7370">
                  <c:v>#N/A</c:v>
                </c:pt>
                <c:pt idx="7371">
                  <c:v>#N/A</c:v>
                </c:pt>
                <c:pt idx="7372">
                  <c:v>#N/A</c:v>
                </c:pt>
                <c:pt idx="7373">
                  <c:v>#N/A</c:v>
                </c:pt>
                <c:pt idx="7374">
                  <c:v>#N/A</c:v>
                </c:pt>
                <c:pt idx="7375">
                  <c:v>#N/A</c:v>
                </c:pt>
                <c:pt idx="7376">
                  <c:v>#N/A</c:v>
                </c:pt>
                <c:pt idx="7377">
                  <c:v>#N/A</c:v>
                </c:pt>
                <c:pt idx="7378">
                  <c:v>#N/A</c:v>
                </c:pt>
                <c:pt idx="7379">
                  <c:v>#N/A</c:v>
                </c:pt>
                <c:pt idx="7380">
                  <c:v>#N/A</c:v>
                </c:pt>
                <c:pt idx="7381">
                  <c:v>#N/A</c:v>
                </c:pt>
                <c:pt idx="7382">
                  <c:v>#N/A</c:v>
                </c:pt>
                <c:pt idx="7383">
                  <c:v>#N/A</c:v>
                </c:pt>
                <c:pt idx="7384">
                  <c:v>#N/A</c:v>
                </c:pt>
                <c:pt idx="7385">
                  <c:v>#N/A</c:v>
                </c:pt>
                <c:pt idx="7386">
                  <c:v>#N/A</c:v>
                </c:pt>
                <c:pt idx="7387">
                  <c:v>#N/A</c:v>
                </c:pt>
                <c:pt idx="7388">
                  <c:v>#N/A</c:v>
                </c:pt>
                <c:pt idx="7389">
                  <c:v>#N/A</c:v>
                </c:pt>
                <c:pt idx="7390">
                  <c:v>#N/A</c:v>
                </c:pt>
                <c:pt idx="7391">
                  <c:v>#N/A</c:v>
                </c:pt>
                <c:pt idx="7392">
                  <c:v>#N/A</c:v>
                </c:pt>
                <c:pt idx="7393">
                  <c:v>#N/A</c:v>
                </c:pt>
                <c:pt idx="7394">
                  <c:v>#N/A</c:v>
                </c:pt>
                <c:pt idx="7395">
                  <c:v>#N/A</c:v>
                </c:pt>
                <c:pt idx="7396">
                  <c:v>#N/A</c:v>
                </c:pt>
                <c:pt idx="7397">
                  <c:v>#N/A</c:v>
                </c:pt>
                <c:pt idx="7398">
                  <c:v>#N/A</c:v>
                </c:pt>
                <c:pt idx="7399">
                  <c:v>#N/A</c:v>
                </c:pt>
                <c:pt idx="7400">
                  <c:v>#N/A</c:v>
                </c:pt>
                <c:pt idx="7401">
                  <c:v>#N/A</c:v>
                </c:pt>
                <c:pt idx="7402">
                  <c:v>#N/A</c:v>
                </c:pt>
                <c:pt idx="7403">
                  <c:v>#N/A</c:v>
                </c:pt>
                <c:pt idx="7404">
                  <c:v>#N/A</c:v>
                </c:pt>
                <c:pt idx="7405">
                  <c:v>#N/A</c:v>
                </c:pt>
                <c:pt idx="7406">
                  <c:v>#N/A</c:v>
                </c:pt>
                <c:pt idx="7407">
                  <c:v>#N/A</c:v>
                </c:pt>
                <c:pt idx="7408">
                  <c:v>#N/A</c:v>
                </c:pt>
                <c:pt idx="7409">
                  <c:v>#N/A</c:v>
                </c:pt>
                <c:pt idx="7410">
                  <c:v>#N/A</c:v>
                </c:pt>
                <c:pt idx="7411">
                  <c:v>#N/A</c:v>
                </c:pt>
                <c:pt idx="7412">
                  <c:v>#N/A</c:v>
                </c:pt>
                <c:pt idx="7413">
                  <c:v>#N/A</c:v>
                </c:pt>
                <c:pt idx="7414">
                  <c:v>#N/A</c:v>
                </c:pt>
                <c:pt idx="7415">
                  <c:v>#N/A</c:v>
                </c:pt>
                <c:pt idx="7416">
                  <c:v>#N/A</c:v>
                </c:pt>
                <c:pt idx="7417">
                  <c:v>#N/A</c:v>
                </c:pt>
                <c:pt idx="7418">
                  <c:v>#N/A</c:v>
                </c:pt>
                <c:pt idx="7419">
                  <c:v>#N/A</c:v>
                </c:pt>
                <c:pt idx="7420">
                  <c:v>#N/A</c:v>
                </c:pt>
                <c:pt idx="7421">
                  <c:v>#N/A</c:v>
                </c:pt>
                <c:pt idx="7422">
                  <c:v>#N/A</c:v>
                </c:pt>
                <c:pt idx="7423">
                  <c:v>#N/A</c:v>
                </c:pt>
                <c:pt idx="7424">
                  <c:v>#N/A</c:v>
                </c:pt>
                <c:pt idx="7425">
                  <c:v>#N/A</c:v>
                </c:pt>
                <c:pt idx="7426">
                  <c:v>#N/A</c:v>
                </c:pt>
                <c:pt idx="7427">
                  <c:v>#N/A</c:v>
                </c:pt>
                <c:pt idx="7428">
                  <c:v>#N/A</c:v>
                </c:pt>
                <c:pt idx="7429">
                  <c:v>#N/A</c:v>
                </c:pt>
                <c:pt idx="7430">
                  <c:v>#N/A</c:v>
                </c:pt>
                <c:pt idx="7431">
                  <c:v>#N/A</c:v>
                </c:pt>
                <c:pt idx="7432">
                  <c:v>#N/A</c:v>
                </c:pt>
                <c:pt idx="7433">
                  <c:v>#N/A</c:v>
                </c:pt>
                <c:pt idx="7434">
                  <c:v>#N/A</c:v>
                </c:pt>
                <c:pt idx="7435">
                  <c:v>#N/A</c:v>
                </c:pt>
                <c:pt idx="7436">
                  <c:v>#N/A</c:v>
                </c:pt>
                <c:pt idx="7437">
                  <c:v>#N/A</c:v>
                </c:pt>
                <c:pt idx="7438">
                  <c:v>#N/A</c:v>
                </c:pt>
                <c:pt idx="7439">
                  <c:v>#N/A</c:v>
                </c:pt>
                <c:pt idx="7440">
                  <c:v>#N/A</c:v>
                </c:pt>
                <c:pt idx="7441">
                  <c:v>#N/A</c:v>
                </c:pt>
                <c:pt idx="7442">
                  <c:v>#N/A</c:v>
                </c:pt>
                <c:pt idx="7443">
                  <c:v>#N/A</c:v>
                </c:pt>
                <c:pt idx="7444">
                  <c:v>#N/A</c:v>
                </c:pt>
                <c:pt idx="7445">
                  <c:v>#N/A</c:v>
                </c:pt>
                <c:pt idx="7446">
                  <c:v>#N/A</c:v>
                </c:pt>
                <c:pt idx="7447">
                  <c:v>#N/A</c:v>
                </c:pt>
                <c:pt idx="7448">
                  <c:v>#N/A</c:v>
                </c:pt>
                <c:pt idx="7449">
                  <c:v>#N/A</c:v>
                </c:pt>
                <c:pt idx="7450">
                  <c:v>#N/A</c:v>
                </c:pt>
                <c:pt idx="7451">
                  <c:v>#N/A</c:v>
                </c:pt>
                <c:pt idx="7452">
                  <c:v>#N/A</c:v>
                </c:pt>
                <c:pt idx="7453">
                  <c:v>#N/A</c:v>
                </c:pt>
                <c:pt idx="7454">
                  <c:v>#N/A</c:v>
                </c:pt>
                <c:pt idx="7455">
                  <c:v>#N/A</c:v>
                </c:pt>
                <c:pt idx="7456">
                  <c:v>#N/A</c:v>
                </c:pt>
                <c:pt idx="7457">
                  <c:v>#N/A</c:v>
                </c:pt>
                <c:pt idx="7458">
                  <c:v>#N/A</c:v>
                </c:pt>
                <c:pt idx="7459">
                  <c:v>#N/A</c:v>
                </c:pt>
                <c:pt idx="7460">
                  <c:v>#N/A</c:v>
                </c:pt>
                <c:pt idx="7461">
                  <c:v>#N/A</c:v>
                </c:pt>
                <c:pt idx="7462">
                  <c:v>#N/A</c:v>
                </c:pt>
                <c:pt idx="7463">
                  <c:v>#N/A</c:v>
                </c:pt>
                <c:pt idx="7464">
                  <c:v>#N/A</c:v>
                </c:pt>
                <c:pt idx="7465">
                  <c:v>#N/A</c:v>
                </c:pt>
                <c:pt idx="7466">
                  <c:v>#N/A</c:v>
                </c:pt>
                <c:pt idx="7467">
                  <c:v>#N/A</c:v>
                </c:pt>
                <c:pt idx="7468">
                  <c:v>#N/A</c:v>
                </c:pt>
                <c:pt idx="7469">
                  <c:v>#N/A</c:v>
                </c:pt>
                <c:pt idx="7470">
                  <c:v>#N/A</c:v>
                </c:pt>
                <c:pt idx="7471">
                  <c:v>#N/A</c:v>
                </c:pt>
                <c:pt idx="7472">
                  <c:v>#N/A</c:v>
                </c:pt>
                <c:pt idx="7473">
                  <c:v>#N/A</c:v>
                </c:pt>
                <c:pt idx="7474">
                  <c:v>#N/A</c:v>
                </c:pt>
                <c:pt idx="7475">
                  <c:v>#N/A</c:v>
                </c:pt>
                <c:pt idx="7476">
                  <c:v>#N/A</c:v>
                </c:pt>
                <c:pt idx="7477">
                  <c:v>#N/A</c:v>
                </c:pt>
                <c:pt idx="7478">
                  <c:v>#N/A</c:v>
                </c:pt>
                <c:pt idx="7479">
                  <c:v>#N/A</c:v>
                </c:pt>
                <c:pt idx="7480">
                  <c:v>#N/A</c:v>
                </c:pt>
                <c:pt idx="7481">
                  <c:v>#N/A</c:v>
                </c:pt>
                <c:pt idx="7482">
                  <c:v>#N/A</c:v>
                </c:pt>
                <c:pt idx="7483">
                  <c:v>#N/A</c:v>
                </c:pt>
                <c:pt idx="7484">
                  <c:v>#N/A</c:v>
                </c:pt>
                <c:pt idx="7485">
                  <c:v>#N/A</c:v>
                </c:pt>
                <c:pt idx="7486">
                  <c:v>#N/A</c:v>
                </c:pt>
                <c:pt idx="7487">
                  <c:v>#N/A</c:v>
                </c:pt>
                <c:pt idx="7488">
                  <c:v>#N/A</c:v>
                </c:pt>
                <c:pt idx="7489">
                  <c:v>#N/A</c:v>
                </c:pt>
                <c:pt idx="7490">
                  <c:v>#N/A</c:v>
                </c:pt>
                <c:pt idx="7491">
                  <c:v>#N/A</c:v>
                </c:pt>
                <c:pt idx="7492">
                  <c:v>#N/A</c:v>
                </c:pt>
                <c:pt idx="7493">
                  <c:v>#N/A</c:v>
                </c:pt>
                <c:pt idx="7494">
                  <c:v>#N/A</c:v>
                </c:pt>
                <c:pt idx="7495">
                  <c:v>#N/A</c:v>
                </c:pt>
                <c:pt idx="7496">
                  <c:v>#N/A</c:v>
                </c:pt>
                <c:pt idx="7497">
                  <c:v>#N/A</c:v>
                </c:pt>
                <c:pt idx="7498">
                  <c:v>#N/A</c:v>
                </c:pt>
                <c:pt idx="7499">
                  <c:v>#N/A</c:v>
                </c:pt>
                <c:pt idx="7500">
                  <c:v>#N/A</c:v>
                </c:pt>
                <c:pt idx="7501">
                  <c:v>#N/A</c:v>
                </c:pt>
                <c:pt idx="7502">
                  <c:v>#N/A</c:v>
                </c:pt>
                <c:pt idx="7503">
                  <c:v>#N/A</c:v>
                </c:pt>
                <c:pt idx="7504">
                  <c:v>#N/A</c:v>
                </c:pt>
                <c:pt idx="7505">
                  <c:v>#N/A</c:v>
                </c:pt>
                <c:pt idx="7506">
                  <c:v>#N/A</c:v>
                </c:pt>
                <c:pt idx="7507">
                  <c:v>#N/A</c:v>
                </c:pt>
                <c:pt idx="7508">
                  <c:v>#N/A</c:v>
                </c:pt>
                <c:pt idx="7509">
                  <c:v>#N/A</c:v>
                </c:pt>
                <c:pt idx="7510">
                  <c:v>#N/A</c:v>
                </c:pt>
                <c:pt idx="7511">
                  <c:v>#N/A</c:v>
                </c:pt>
                <c:pt idx="7512">
                  <c:v>#N/A</c:v>
                </c:pt>
                <c:pt idx="7513">
                  <c:v>#N/A</c:v>
                </c:pt>
                <c:pt idx="7514">
                  <c:v>#N/A</c:v>
                </c:pt>
                <c:pt idx="7515">
                  <c:v>#N/A</c:v>
                </c:pt>
                <c:pt idx="7516">
                  <c:v>#N/A</c:v>
                </c:pt>
                <c:pt idx="7517">
                  <c:v>#N/A</c:v>
                </c:pt>
                <c:pt idx="7518">
                  <c:v>#N/A</c:v>
                </c:pt>
                <c:pt idx="7519">
                  <c:v>#N/A</c:v>
                </c:pt>
                <c:pt idx="7520">
                  <c:v>#N/A</c:v>
                </c:pt>
                <c:pt idx="7521">
                  <c:v>#N/A</c:v>
                </c:pt>
                <c:pt idx="7522">
                  <c:v>#N/A</c:v>
                </c:pt>
                <c:pt idx="7523">
                  <c:v>#N/A</c:v>
                </c:pt>
                <c:pt idx="7524">
                  <c:v>#N/A</c:v>
                </c:pt>
                <c:pt idx="7525">
                  <c:v>#N/A</c:v>
                </c:pt>
                <c:pt idx="7526">
                  <c:v>#N/A</c:v>
                </c:pt>
                <c:pt idx="7527">
                  <c:v>#N/A</c:v>
                </c:pt>
                <c:pt idx="7528">
                  <c:v>#N/A</c:v>
                </c:pt>
                <c:pt idx="7529">
                  <c:v>#N/A</c:v>
                </c:pt>
                <c:pt idx="7530">
                  <c:v>#N/A</c:v>
                </c:pt>
                <c:pt idx="7531">
                  <c:v>#N/A</c:v>
                </c:pt>
                <c:pt idx="7532">
                  <c:v>#N/A</c:v>
                </c:pt>
                <c:pt idx="7533">
                  <c:v>#N/A</c:v>
                </c:pt>
                <c:pt idx="7534">
                  <c:v>#N/A</c:v>
                </c:pt>
                <c:pt idx="7535">
                  <c:v>#N/A</c:v>
                </c:pt>
                <c:pt idx="7536">
                  <c:v>#N/A</c:v>
                </c:pt>
                <c:pt idx="7537">
                  <c:v>#N/A</c:v>
                </c:pt>
                <c:pt idx="7538">
                  <c:v>#N/A</c:v>
                </c:pt>
                <c:pt idx="7539">
                  <c:v>#N/A</c:v>
                </c:pt>
                <c:pt idx="7540">
                  <c:v>#N/A</c:v>
                </c:pt>
                <c:pt idx="7541">
                  <c:v>#N/A</c:v>
                </c:pt>
                <c:pt idx="7542">
                  <c:v>#N/A</c:v>
                </c:pt>
                <c:pt idx="7543">
                  <c:v>#N/A</c:v>
                </c:pt>
                <c:pt idx="7544">
                  <c:v>#N/A</c:v>
                </c:pt>
                <c:pt idx="7545">
                  <c:v>#N/A</c:v>
                </c:pt>
                <c:pt idx="7546">
                  <c:v>#N/A</c:v>
                </c:pt>
                <c:pt idx="7547">
                  <c:v>#N/A</c:v>
                </c:pt>
                <c:pt idx="7548">
                  <c:v>#N/A</c:v>
                </c:pt>
                <c:pt idx="7549">
                  <c:v>#N/A</c:v>
                </c:pt>
                <c:pt idx="7550">
                  <c:v>#N/A</c:v>
                </c:pt>
                <c:pt idx="7551">
                  <c:v>#N/A</c:v>
                </c:pt>
                <c:pt idx="7552">
                  <c:v>#N/A</c:v>
                </c:pt>
                <c:pt idx="7553">
                  <c:v>#N/A</c:v>
                </c:pt>
                <c:pt idx="7554">
                  <c:v>#N/A</c:v>
                </c:pt>
                <c:pt idx="7555">
                  <c:v>#N/A</c:v>
                </c:pt>
                <c:pt idx="7556">
                  <c:v>#N/A</c:v>
                </c:pt>
                <c:pt idx="7557">
                  <c:v>#N/A</c:v>
                </c:pt>
                <c:pt idx="7558">
                  <c:v>#N/A</c:v>
                </c:pt>
                <c:pt idx="7559">
                  <c:v>#N/A</c:v>
                </c:pt>
                <c:pt idx="7560">
                  <c:v>#N/A</c:v>
                </c:pt>
                <c:pt idx="7561">
                  <c:v>#N/A</c:v>
                </c:pt>
                <c:pt idx="7562">
                  <c:v>#N/A</c:v>
                </c:pt>
                <c:pt idx="7563">
                  <c:v>#N/A</c:v>
                </c:pt>
                <c:pt idx="7564">
                  <c:v>#N/A</c:v>
                </c:pt>
                <c:pt idx="7565">
                  <c:v>#N/A</c:v>
                </c:pt>
                <c:pt idx="7566">
                  <c:v>#N/A</c:v>
                </c:pt>
                <c:pt idx="7567">
                  <c:v>#N/A</c:v>
                </c:pt>
                <c:pt idx="7568">
                  <c:v>#N/A</c:v>
                </c:pt>
                <c:pt idx="7569">
                  <c:v>#N/A</c:v>
                </c:pt>
                <c:pt idx="7570">
                  <c:v>#N/A</c:v>
                </c:pt>
                <c:pt idx="7571">
                  <c:v>#N/A</c:v>
                </c:pt>
                <c:pt idx="7572">
                  <c:v>#N/A</c:v>
                </c:pt>
                <c:pt idx="7573">
                  <c:v>#N/A</c:v>
                </c:pt>
                <c:pt idx="7574">
                  <c:v>#N/A</c:v>
                </c:pt>
                <c:pt idx="7575">
                  <c:v>#N/A</c:v>
                </c:pt>
                <c:pt idx="7576">
                  <c:v>#N/A</c:v>
                </c:pt>
                <c:pt idx="7577">
                  <c:v>#N/A</c:v>
                </c:pt>
                <c:pt idx="7578">
                  <c:v>#N/A</c:v>
                </c:pt>
                <c:pt idx="7579">
                  <c:v>#N/A</c:v>
                </c:pt>
                <c:pt idx="7580">
                  <c:v>#N/A</c:v>
                </c:pt>
                <c:pt idx="7581">
                  <c:v>#N/A</c:v>
                </c:pt>
                <c:pt idx="7582">
                  <c:v>#N/A</c:v>
                </c:pt>
                <c:pt idx="7583">
                  <c:v>#N/A</c:v>
                </c:pt>
                <c:pt idx="7584">
                  <c:v>#N/A</c:v>
                </c:pt>
                <c:pt idx="7585">
                  <c:v>#N/A</c:v>
                </c:pt>
                <c:pt idx="7586">
                  <c:v>#N/A</c:v>
                </c:pt>
                <c:pt idx="7587">
                  <c:v>#N/A</c:v>
                </c:pt>
                <c:pt idx="7588">
                  <c:v>#N/A</c:v>
                </c:pt>
                <c:pt idx="7589">
                  <c:v>#N/A</c:v>
                </c:pt>
                <c:pt idx="7590">
                  <c:v>#N/A</c:v>
                </c:pt>
                <c:pt idx="7591">
                  <c:v>#N/A</c:v>
                </c:pt>
                <c:pt idx="7592">
                  <c:v>#N/A</c:v>
                </c:pt>
                <c:pt idx="7593">
                  <c:v>#N/A</c:v>
                </c:pt>
                <c:pt idx="7594">
                  <c:v>#N/A</c:v>
                </c:pt>
                <c:pt idx="7595">
                  <c:v>#N/A</c:v>
                </c:pt>
                <c:pt idx="7596">
                  <c:v>#N/A</c:v>
                </c:pt>
                <c:pt idx="7597">
                  <c:v>#N/A</c:v>
                </c:pt>
                <c:pt idx="7598">
                  <c:v>#N/A</c:v>
                </c:pt>
                <c:pt idx="7599">
                  <c:v>#N/A</c:v>
                </c:pt>
                <c:pt idx="7600">
                  <c:v>#N/A</c:v>
                </c:pt>
                <c:pt idx="7601">
                  <c:v>#N/A</c:v>
                </c:pt>
                <c:pt idx="7602">
                  <c:v>#N/A</c:v>
                </c:pt>
                <c:pt idx="7603">
                  <c:v>#N/A</c:v>
                </c:pt>
                <c:pt idx="7604">
                  <c:v>#N/A</c:v>
                </c:pt>
                <c:pt idx="7605">
                  <c:v>#N/A</c:v>
                </c:pt>
                <c:pt idx="7606">
                  <c:v>#N/A</c:v>
                </c:pt>
                <c:pt idx="7607">
                  <c:v>#N/A</c:v>
                </c:pt>
                <c:pt idx="7608">
                  <c:v>#N/A</c:v>
                </c:pt>
                <c:pt idx="7609">
                  <c:v>#N/A</c:v>
                </c:pt>
                <c:pt idx="7610">
                  <c:v>#N/A</c:v>
                </c:pt>
                <c:pt idx="7611">
                  <c:v>#N/A</c:v>
                </c:pt>
                <c:pt idx="7612">
                  <c:v>#N/A</c:v>
                </c:pt>
                <c:pt idx="7613">
                  <c:v>#N/A</c:v>
                </c:pt>
                <c:pt idx="7614">
                  <c:v>#N/A</c:v>
                </c:pt>
                <c:pt idx="7615">
                  <c:v>#N/A</c:v>
                </c:pt>
                <c:pt idx="7616">
                  <c:v>#N/A</c:v>
                </c:pt>
                <c:pt idx="7617">
                  <c:v>#N/A</c:v>
                </c:pt>
                <c:pt idx="7618">
                  <c:v>#N/A</c:v>
                </c:pt>
                <c:pt idx="7619">
                  <c:v>#N/A</c:v>
                </c:pt>
                <c:pt idx="7620">
                  <c:v>#N/A</c:v>
                </c:pt>
                <c:pt idx="7621">
                  <c:v>#N/A</c:v>
                </c:pt>
                <c:pt idx="7622">
                  <c:v>#N/A</c:v>
                </c:pt>
                <c:pt idx="7623">
                  <c:v>#N/A</c:v>
                </c:pt>
                <c:pt idx="7624">
                  <c:v>#N/A</c:v>
                </c:pt>
                <c:pt idx="7625">
                  <c:v>#N/A</c:v>
                </c:pt>
                <c:pt idx="7626">
                  <c:v>#N/A</c:v>
                </c:pt>
                <c:pt idx="7627">
                  <c:v>#N/A</c:v>
                </c:pt>
                <c:pt idx="7628">
                  <c:v>#N/A</c:v>
                </c:pt>
                <c:pt idx="7629">
                  <c:v>#N/A</c:v>
                </c:pt>
                <c:pt idx="7630">
                  <c:v>#N/A</c:v>
                </c:pt>
                <c:pt idx="7631">
                  <c:v>#N/A</c:v>
                </c:pt>
                <c:pt idx="7632">
                  <c:v>#N/A</c:v>
                </c:pt>
                <c:pt idx="7633">
                  <c:v>#N/A</c:v>
                </c:pt>
                <c:pt idx="7634">
                  <c:v>#N/A</c:v>
                </c:pt>
                <c:pt idx="7635">
                  <c:v>#N/A</c:v>
                </c:pt>
                <c:pt idx="7636">
                  <c:v>#N/A</c:v>
                </c:pt>
                <c:pt idx="7637">
                  <c:v>#N/A</c:v>
                </c:pt>
                <c:pt idx="7638">
                  <c:v>#N/A</c:v>
                </c:pt>
                <c:pt idx="7639">
                  <c:v>#N/A</c:v>
                </c:pt>
                <c:pt idx="7640">
                  <c:v>#N/A</c:v>
                </c:pt>
                <c:pt idx="7641">
                  <c:v>#N/A</c:v>
                </c:pt>
                <c:pt idx="7642">
                  <c:v>#N/A</c:v>
                </c:pt>
                <c:pt idx="7643">
                  <c:v>#N/A</c:v>
                </c:pt>
                <c:pt idx="7644">
                  <c:v>#N/A</c:v>
                </c:pt>
                <c:pt idx="7645">
                  <c:v>#N/A</c:v>
                </c:pt>
                <c:pt idx="7646">
                  <c:v>#N/A</c:v>
                </c:pt>
                <c:pt idx="7647">
                  <c:v>#N/A</c:v>
                </c:pt>
                <c:pt idx="7648">
                  <c:v>#N/A</c:v>
                </c:pt>
                <c:pt idx="7649">
                  <c:v>#N/A</c:v>
                </c:pt>
                <c:pt idx="7650">
                  <c:v>#N/A</c:v>
                </c:pt>
                <c:pt idx="7651">
                  <c:v>#N/A</c:v>
                </c:pt>
                <c:pt idx="7652">
                  <c:v>#N/A</c:v>
                </c:pt>
                <c:pt idx="7653">
                  <c:v>#N/A</c:v>
                </c:pt>
                <c:pt idx="7654">
                  <c:v>#N/A</c:v>
                </c:pt>
                <c:pt idx="7655">
                  <c:v>#N/A</c:v>
                </c:pt>
                <c:pt idx="7656">
                  <c:v>#N/A</c:v>
                </c:pt>
                <c:pt idx="7657">
                  <c:v>#N/A</c:v>
                </c:pt>
                <c:pt idx="7658">
                  <c:v>#N/A</c:v>
                </c:pt>
                <c:pt idx="7659">
                  <c:v>#N/A</c:v>
                </c:pt>
                <c:pt idx="7660">
                  <c:v>#N/A</c:v>
                </c:pt>
                <c:pt idx="7661">
                  <c:v>#N/A</c:v>
                </c:pt>
                <c:pt idx="7662">
                  <c:v>#N/A</c:v>
                </c:pt>
                <c:pt idx="7663">
                  <c:v>#N/A</c:v>
                </c:pt>
                <c:pt idx="7664">
                  <c:v>#N/A</c:v>
                </c:pt>
                <c:pt idx="7665">
                  <c:v>#N/A</c:v>
                </c:pt>
                <c:pt idx="7666">
                  <c:v>#N/A</c:v>
                </c:pt>
                <c:pt idx="7667">
                  <c:v>#N/A</c:v>
                </c:pt>
                <c:pt idx="7668">
                  <c:v>#N/A</c:v>
                </c:pt>
                <c:pt idx="7669">
                  <c:v>#N/A</c:v>
                </c:pt>
                <c:pt idx="7670">
                  <c:v>#N/A</c:v>
                </c:pt>
                <c:pt idx="7671">
                  <c:v>#N/A</c:v>
                </c:pt>
                <c:pt idx="7672">
                  <c:v>#N/A</c:v>
                </c:pt>
                <c:pt idx="7673">
                  <c:v>#N/A</c:v>
                </c:pt>
                <c:pt idx="7674">
                  <c:v>#N/A</c:v>
                </c:pt>
                <c:pt idx="7675">
                  <c:v>#N/A</c:v>
                </c:pt>
                <c:pt idx="7676">
                  <c:v>#N/A</c:v>
                </c:pt>
                <c:pt idx="7677">
                  <c:v>#N/A</c:v>
                </c:pt>
                <c:pt idx="7678">
                  <c:v>#N/A</c:v>
                </c:pt>
                <c:pt idx="7679">
                  <c:v>#N/A</c:v>
                </c:pt>
                <c:pt idx="7680">
                  <c:v>#N/A</c:v>
                </c:pt>
                <c:pt idx="7681">
                  <c:v>#N/A</c:v>
                </c:pt>
                <c:pt idx="7682">
                  <c:v>#N/A</c:v>
                </c:pt>
                <c:pt idx="7683">
                  <c:v>#N/A</c:v>
                </c:pt>
                <c:pt idx="7684">
                  <c:v>#N/A</c:v>
                </c:pt>
                <c:pt idx="7685">
                  <c:v>#N/A</c:v>
                </c:pt>
                <c:pt idx="7686">
                  <c:v>#N/A</c:v>
                </c:pt>
                <c:pt idx="7687">
                  <c:v>#N/A</c:v>
                </c:pt>
                <c:pt idx="7688">
                  <c:v>#N/A</c:v>
                </c:pt>
                <c:pt idx="7689">
                  <c:v>#N/A</c:v>
                </c:pt>
                <c:pt idx="7690">
                  <c:v>#N/A</c:v>
                </c:pt>
                <c:pt idx="7691">
                  <c:v>#N/A</c:v>
                </c:pt>
                <c:pt idx="7692">
                  <c:v>#N/A</c:v>
                </c:pt>
                <c:pt idx="7693">
                  <c:v>#N/A</c:v>
                </c:pt>
                <c:pt idx="7694">
                  <c:v>#N/A</c:v>
                </c:pt>
                <c:pt idx="7695">
                  <c:v>#N/A</c:v>
                </c:pt>
                <c:pt idx="7696">
                  <c:v>#N/A</c:v>
                </c:pt>
                <c:pt idx="7697">
                  <c:v>#N/A</c:v>
                </c:pt>
                <c:pt idx="7698">
                  <c:v>#N/A</c:v>
                </c:pt>
                <c:pt idx="7699">
                  <c:v>#N/A</c:v>
                </c:pt>
                <c:pt idx="7700">
                  <c:v>#N/A</c:v>
                </c:pt>
                <c:pt idx="7701">
                  <c:v>#N/A</c:v>
                </c:pt>
                <c:pt idx="7702">
                  <c:v>#N/A</c:v>
                </c:pt>
                <c:pt idx="7703">
                  <c:v>#N/A</c:v>
                </c:pt>
                <c:pt idx="7704">
                  <c:v>#N/A</c:v>
                </c:pt>
                <c:pt idx="7705">
                  <c:v>#N/A</c:v>
                </c:pt>
                <c:pt idx="7706">
                  <c:v>#N/A</c:v>
                </c:pt>
                <c:pt idx="7707">
                  <c:v>#N/A</c:v>
                </c:pt>
                <c:pt idx="7708">
                  <c:v>#N/A</c:v>
                </c:pt>
                <c:pt idx="7709">
                  <c:v>#N/A</c:v>
                </c:pt>
                <c:pt idx="7710">
                  <c:v>#N/A</c:v>
                </c:pt>
                <c:pt idx="7711">
                  <c:v>#N/A</c:v>
                </c:pt>
                <c:pt idx="7712">
                  <c:v>#N/A</c:v>
                </c:pt>
                <c:pt idx="7713">
                  <c:v>#N/A</c:v>
                </c:pt>
                <c:pt idx="7714">
                  <c:v>#N/A</c:v>
                </c:pt>
                <c:pt idx="7715">
                  <c:v>#N/A</c:v>
                </c:pt>
                <c:pt idx="7716">
                  <c:v>#N/A</c:v>
                </c:pt>
                <c:pt idx="7717">
                  <c:v>#N/A</c:v>
                </c:pt>
                <c:pt idx="7718">
                  <c:v>#N/A</c:v>
                </c:pt>
                <c:pt idx="7719">
                  <c:v>#N/A</c:v>
                </c:pt>
                <c:pt idx="7720">
                  <c:v>#N/A</c:v>
                </c:pt>
                <c:pt idx="7721">
                  <c:v>#N/A</c:v>
                </c:pt>
                <c:pt idx="7722">
                  <c:v>#N/A</c:v>
                </c:pt>
                <c:pt idx="7723">
                  <c:v>#N/A</c:v>
                </c:pt>
                <c:pt idx="7724">
                  <c:v>#N/A</c:v>
                </c:pt>
                <c:pt idx="7725">
                  <c:v>#N/A</c:v>
                </c:pt>
                <c:pt idx="7726">
                  <c:v>#N/A</c:v>
                </c:pt>
                <c:pt idx="7727">
                  <c:v>#N/A</c:v>
                </c:pt>
                <c:pt idx="7728">
                  <c:v>#N/A</c:v>
                </c:pt>
                <c:pt idx="7729">
                  <c:v>#N/A</c:v>
                </c:pt>
                <c:pt idx="7730">
                  <c:v>#N/A</c:v>
                </c:pt>
                <c:pt idx="7731">
                  <c:v>#N/A</c:v>
                </c:pt>
                <c:pt idx="7732">
                  <c:v>#N/A</c:v>
                </c:pt>
                <c:pt idx="7733">
                  <c:v>#N/A</c:v>
                </c:pt>
                <c:pt idx="7734">
                  <c:v>#N/A</c:v>
                </c:pt>
                <c:pt idx="7735">
                  <c:v>#N/A</c:v>
                </c:pt>
                <c:pt idx="7736">
                  <c:v>#N/A</c:v>
                </c:pt>
                <c:pt idx="7737">
                  <c:v>#N/A</c:v>
                </c:pt>
                <c:pt idx="7738">
                  <c:v>#N/A</c:v>
                </c:pt>
                <c:pt idx="7739">
                  <c:v>#N/A</c:v>
                </c:pt>
                <c:pt idx="7740">
                  <c:v>#N/A</c:v>
                </c:pt>
                <c:pt idx="7741">
                  <c:v>#N/A</c:v>
                </c:pt>
                <c:pt idx="7742">
                  <c:v>#N/A</c:v>
                </c:pt>
                <c:pt idx="7743">
                  <c:v>#N/A</c:v>
                </c:pt>
                <c:pt idx="7744">
                  <c:v>#N/A</c:v>
                </c:pt>
                <c:pt idx="7745">
                  <c:v>#N/A</c:v>
                </c:pt>
                <c:pt idx="7746">
                  <c:v>#N/A</c:v>
                </c:pt>
                <c:pt idx="7747">
                  <c:v>#N/A</c:v>
                </c:pt>
                <c:pt idx="7748">
                  <c:v>#N/A</c:v>
                </c:pt>
                <c:pt idx="7749">
                  <c:v>#N/A</c:v>
                </c:pt>
                <c:pt idx="7750">
                  <c:v>#N/A</c:v>
                </c:pt>
                <c:pt idx="7751">
                  <c:v>#N/A</c:v>
                </c:pt>
                <c:pt idx="7752">
                  <c:v>#N/A</c:v>
                </c:pt>
                <c:pt idx="7753">
                  <c:v>#N/A</c:v>
                </c:pt>
                <c:pt idx="7754">
                  <c:v>#N/A</c:v>
                </c:pt>
                <c:pt idx="7755">
                  <c:v>#N/A</c:v>
                </c:pt>
                <c:pt idx="7756">
                  <c:v>#N/A</c:v>
                </c:pt>
                <c:pt idx="7757">
                  <c:v>#N/A</c:v>
                </c:pt>
                <c:pt idx="7758">
                  <c:v>#N/A</c:v>
                </c:pt>
                <c:pt idx="7759">
                  <c:v>#N/A</c:v>
                </c:pt>
                <c:pt idx="7760">
                  <c:v>#N/A</c:v>
                </c:pt>
                <c:pt idx="7761">
                  <c:v>#N/A</c:v>
                </c:pt>
                <c:pt idx="7762">
                  <c:v>#N/A</c:v>
                </c:pt>
                <c:pt idx="7763">
                  <c:v>#N/A</c:v>
                </c:pt>
                <c:pt idx="7764">
                  <c:v>#N/A</c:v>
                </c:pt>
                <c:pt idx="7765">
                  <c:v>#N/A</c:v>
                </c:pt>
                <c:pt idx="7766">
                  <c:v>#N/A</c:v>
                </c:pt>
                <c:pt idx="7767">
                  <c:v>#N/A</c:v>
                </c:pt>
                <c:pt idx="7768">
                  <c:v>#N/A</c:v>
                </c:pt>
                <c:pt idx="7769">
                  <c:v>#N/A</c:v>
                </c:pt>
                <c:pt idx="7770">
                  <c:v>#N/A</c:v>
                </c:pt>
                <c:pt idx="7771">
                  <c:v>#N/A</c:v>
                </c:pt>
                <c:pt idx="7772">
                  <c:v>#N/A</c:v>
                </c:pt>
                <c:pt idx="7773">
                  <c:v>#N/A</c:v>
                </c:pt>
                <c:pt idx="7774">
                  <c:v>#N/A</c:v>
                </c:pt>
                <c:pt idx="7775">
                  <c:v>#N/A</c:v>
                </c:pt>
                <c:pt idx="7776">
                  <c:v>#N/A</c:v>
                </c:pt>
                <c:pt idx="7777">
                  <c:v>#N/A</c:v>
                </c:pt>
                <c:pt idx="7778">
                  <c:v>#N/A</c:v>
                </c:pt>
                <c:pt idx="7779">
                  <c:v>#N/A</c:v>
                </c:pt>
                <c:pt idx="7780">
                  <c:v>#N/A</c:v>
                </c:pt>
                <c:pt idx="7781">
                  <c:v>#N/A</c:v>
                </c:pt>
                <c:pt idx="7782">
                  <c:v>#N/A</c:v>
                </c:pt>
                <c:pt idx="7783">
                  <c:v>#N/A</c:v>
                </c:pt>
                <c:pt idx="7784">
                  <c:v>#N/A</c:v>
                </c:pt>
                <c:pt idx="7785">
                  <c:v>#N/A</c:v>
                </c:pt>
                <c:pt idx="7786">
                  <c:v>#N/A</c:v>
                </c:pt>
                <c:pt idx="7787">
                  <c:v>#N/A</c:v>
                </c:pt>
                <c:pt idx="7788">
                  <c:v>#N/A</c:v>
                </c:pt>
                <c:pt idx="7789">
                  <c:v>#N/A</c:v>
                </c:pt>
                <c:pt idx="7790">
                  <c:v>#N/A</c:v>
                </c:pt>
                <c:pt idx="7791">
                  <c:v>#N/A</c:v>
                </c:pt>
                <c:pt idx="7792">
                  <c:v>#N/A</c:v>
                </c:pt>
                <c:pt idx="7793">
                  <c:v>#N/A</c:v>
                </c:pt>
                <c:pt idx="7794">
                  <c:v>#N/A</c:v>
                </c:pt>
                <c:pt idx="7795">
                  <c:v>#N/A</c:v>
                </c:pt>
                <c:pt idx="7796">
                  <c:v>#N/A</c:v>
                </c:pt>
                <c:pt idx="7797">
                  <c:v>#N/A</c:v>
                </c:pt>
                <c:pt idx="7798">
                  <c:v>#N/A</c:v>
                </c:pt>
                <c:pt idx="7799">
                  <c:v>#N/A</c:v>
                </c:pt>
                <c:pt idx="7800">
                  <c:v>#N/A</c:v>
                </c:pt>
                <c:pt idx="7801">
                  <c:v>#N/A</c:v>
                </c:pt>
                <c:pt idx="7802">
                  <c:v>#N/A</c:v>
                </c:pt>
                <c:pt idx="7803">
                  <c:v>#N/A</c:v>
                </c:pt>
                <c:pt idx="7804">
                  <c:v>#N/A</c:v>
                </c:pt>
                <c:pt idx="7805">
                  <c:v>#N/A</c:v>
                </c:pt>
                <c:pt idx="7806">
                  <c:v>#N/A</c:v>
                </c:pt>
                <c:pt idx="7807">
                  <c:v>#N/A</c:v>
                </c:pt>
                <c:pt idx="7808">
                  <c:v>#N/A</c:v>
                </c:pt>
                <c:pt idx="7809">
                  <c:v>#N/A</c:v>
                </c:pt>
                <c:pt idx="7810">
                  <c:v>#N/A</c:v>
                </c:pt>
                <c:pt idx="7811">
                  <c:v>#N/A</c:v>
                </c:pt>
                <c:pt idx="7812">
                  <c:v>#N/A</c:v>
                </c:pt>
                <c:pt idx="7813">
                  <c:v>#N/A</c:v>
                </c:pt>
                <c:pt idx="7814">
                  <c:v>#N/A</c:v>
                </c:pt>
                <c:pt idx="7815">
                  <c:v>#N/A</c:v>
                </c:pt>
                <c:pt idx="7816">
                  <c:v>#N/A</c:v>
                </c:pt>
                <c:pt idx="7817">
                  <c:v>#N/A</c:v>
                </c:pt>
                <c:pt idx="7818">
                  <c:v>#N/A</c:v>
                </c:pt>
                <c:pt idx="7819">
                  <c:v>#N/A</c:v>
                </c:pt>
                <c:pt idx="7820">
                  <c:v>#N/A</c:v>
                </c:pt>
                <c:pt idx="7821">
                  <c:v>#N/A</c:v>
                </c:pt>
                <c:pt idx="7822">
                  <c:v>#N/A</c:v>
                </c:pt>
                <c:pt idx="7823">
                  <c:v>#N/A</c:v>
                </c:pt>
                <c:pt idx="7824">
                  <c:v>#N/A</c:v>
                </c:pt>
                <c:pt idx="7825">
                  <c:v>#N/A</c:v>
                </c:pt>
                <c:pt idx="7826">
                  <c:v>#N/A</c:v>
                </c:pt>
                <c:pt idx="7827">
                  <c:v>#N/A</c:v>
                </c:pt>
                <c:pt idx="7828">
                  <c:v>#N/A</c:v>
                </c:pt>
                <c:pt idx="7829">
                  <c:v>#N/A</c:v>
                </c:pt>
                <c:pt idx="7830">
                  <c:v>#N/A</c:v>
                </c:pt>
                <c:pt idx="7831">
                  <c:v>#N/A</c:v>
                </c:pt>
                <c:pt idx="7832">
                  <c:v>#N/A</c:v>
                </c:pt>
                <c:pt idx="7833">
                  <c:v>#N/A</c:v>
                </c:pt>
                <c:pt idx="7834">
                  <c:v>#N/A</c:v>
                </c:pt>
                <c:pt idx="7835">
                  <c:v>#N/A</c:v>
                </c:pt>
                <c:pt idx="7836">
                  <c:v>#N/A</c:v>
                </c:pt>
                <c:pt idx="7837">
                  <c:v>#N/A</c:v>
                </c:pt>
                <c:pt idx="7838">
                  <c:v>#N/A</c:v>
                </c:pt>
                <c:pt idx="7839">
                  <c:v>#N/A</c:v>
                </c:pt>
                <c:pt idx="7840">
                  <c:v>#N/A</c:v>
                </c:pt>
                <c:pt idx="7841">
                  <c:v>#N/A</c:v>
                </c:pt>
                <c:pt idx="7842">
                  <c:v>#N/A</c:v>
                </c:pt>
                <c:pt idx="7843">
                  <c:v>#N/A</c:v>
                </c:pt>
                <c:pt idx="7844">
                  <c:v>#N/A</c:v>
                </c:pt>
                <c:pt idx="7845">
                  <c:v>#N/A</c:v>
                </c:pt>
                <c:pt idx="7846">
                  <c:v>#N/A</c:v>
                </c:pt>
                <c:pt idx="7847">
                  <c:v>#N/A</c:v>
                </c:pt>
                <c:pt idx="7848">
                  <c:v>#N/A</c:v>
                </c:pt>
                <c:pt idx="7849">
                  <c:v>#N/A</c:v>
                </c:pt>
                <c:pt idx="7850">
                  <c:v>#N/A</c:v>
                </c:pt>
                <c:pt idx="7851">
                  <c:v>#N/A</c:v>
                </c:pt>
                <c:pt idx="7852">
                  <c:v>#N/A</c:v>
                </c:pt>
                <c:pt idx="7853">
                  <c:v>#N/A</c:v>
                </c:pt>
                <c:pt idx="7854">
                  <c:v>#N/A</c:v>
                </c:pt>
                <c:pt idx="7855">
                  <c:v>#N/A</c:v>
                </c:pt>
                <c:pt idx="7856">
                  <c:v>#N/A</c:v>
                </c:pt>
                <c:pt idx="7857">
                  <c:v>#N/A</c:v>
                </c:pt>
                <c:pt idx="7858">
                  <c:v>#N/A</c:v>
                </c:pt>
                <c:pt idx="7859">
                  <c:v>#N/A</c:v>
                </c:pt>
                <c:pt idx="7860">
                  <c:v>#N/A</c:v>
                </c:pt>
                <c:pt idx="7861">
                  <c:v>#N/A</c:v>
                </c:pt>
                <c:pt idx="7862">
                  <c:v>#N/A</c:v>
                </c:pt>
                <c:pt idx="7863">
                  <c:v>#N/A</c:v>
                </c:pt>
                <c:pt idx="7864">
                  <c:v>#N/A</c:v>
                </c:pt>
                <c:pt idx="7865">
                  <c:v>#N/A</c:v>
                </c:pt>
                <c:pt idx="7866">
                  <c:v>#N/A</c:v>
                </c:pt>
                <c:pt idx="7867">
                  <c:v>#N/A</c:v>
                </c:pt>
                <c:pt idx="7868">
                  <c:v>#N/A</c:v>
                </c:pt>
                <c:pt idx="7869">
                  <c:v>#N/A</c:v>
                </c:pt>
                <c:pt idx="7870">
                  <c:v>#N/A</c:v>
                </c:pt>
                <c:pt idx="7871">
                  <c:v>#N/A</c:v>
                </c:pt>
                <c:pt idx="7872">
                  <c:v>#N/A</c:v>
                </c:pt>
                <c:pt idx="7873">
                  <c:v>#N/A</c:v>
                </c:pt>
                <c:pt idx="7874">
                  <c:v>#N/A</c:v>
                </c:pt>
                <c:pt idx="7875">
                  <c:v>#N/A</c:v>
                </c:pt>
                <c:pt idx="7876">
                  <c:v>#N/A</c:v>
                </c:pt>
                <c:pt idx="7877">
                  <c:v>#N/A</c:v>
                </c:pt>
                <c:pt idx="7878">
                  <c:v>#N/A</c:v>
                </c:pt>
                <c:pt idx="7879">
                  <c:v>#N/A</c:v>
                </c:pt>
                <c:pt idx="7880">
                  <c:v>#N/A</c:v>
                </c:pt>
                <c:pt idx="7881">
                  <c:v>#N/A</c:v>
                </c:pt>
                <c:pt idx="7882">
                  <c:v>#N/A</c:v>
                </c:pt>
                <c:pt idx="7883">
                  <c:v>#N/A</c:v>
                </c:pt>
                <c:pt idx="7884">
                  <c:v>#N/A</c:v>
                </c:pt>
                <c:pt idx="7885">
                  <c:v>#N/A</c:v>
                </c:pt>
                <c:pt idx="7886">
                  <c:v>#N/A</c:v>
                </c:pt>
                <c:pt idx="7887">
                  <c:v>#N/A</c:v>
                </c:pt>
                <c:pt idx="7888">
                  <c:v>#N/A</c:v>
                </c:pt>
                <c:pt idx="7889">
                  <c:v>#N/A</c:v>
                </c:pt>
                <c:pt idx="7890">
                  <c:v>#N/A</c:v>
                </c:pt>
                <c:pt idx="7891">
                  <c:v>#N/A</c:v>
                </c:pt>
                <c:pt idx="7892">
                  <c:v>#N/A</c:v>
                </c:pt>
                <c:pt idx="7893">
                  <c:v>#N/A</c:v>
                </c:pt>
                <c:pt idx="7894">
                  <c:v>#N/A</c:v>
                </c:pt>
                <c:pt idx="7895">
                  <c:v>#N/A</c:v>
                </c:pt>
                <c:pt idx="7896">
                  <c:v>#N/A</c:v>
                </c:pt>
                <c:pt idx="7897">
                  <c:v>#N/A</c:v>
                </c:pt>
                <c:pt idx="7898">
                  <c:v>#N/A</c:v>
                </c:pt>
                <c:pt idx="7899">
                  <c:v>#N/A</c:v>
                </c:pt>
                <c:pt idx="7900">
                  <c:v>#N/A</c:v>
                </c:pt>
                <c:pt idx="7901">
                  <c:v>#N/A</c:v>
                </c:pt>
                <c:pt idx="7902">
                  <c:v>#N/A</c:v>
                </c:pt>
                <c:pt idx="7903">
                  <c:v>#N/A</c:v>
                </c:pt>
                <c:pt idx="7904">
                  <c:v>#N/A</c:v>
                </c:pt>
                <c:pt idx="7905">
                  <c:v>#N/A</c:v>
                </c:pt>
                <c:pt idx="7906">
                  <c:v>#N/A</c:v>
                </c:pt>
                <c:pt idx="7907">
                  <c:v>#N/A</c:v>
                </c:pt>
                <c:pt idx="7908">
                  <c:v>#N/A</c:v>
                </c:pt>
                <c:pt idx="7909">
                  <c:v>#N/A</c:v>
                </c:pt>
                <c:pt idx="7910">
                  <c:v>#N/A</c:v>
                </c:pt>
                <c:pt idx="7911">
                  <c:v>#N/A</c:v>
                </c:pt>
                <c:pt idx="7912">
                  <c:v>#N/A</c:v>
                </c:pt>
                <c:pt idx="7913">
                  <c:v>#N/A</c:v>
                </c:pt>
                <c:pt idx="7914">
                  <c:v>#N/A</c:v>
                </c:pt>
                <c:pt idx="7915">
                  <c:v>#N/A</c:v>
                </c:pt>
                <c:pt idx="7916">
                  <c:v>#N/A</c:v>
                </c:pt>
                <c:pt idx="7917">
                  <c:v>#N/A</c:v>
                </c:pt>
                <c:pt idx="7918">
                  <c:v>#N/A</c:v>
                </c:pt>
                <c:pt idx="7919">
                  <c:v>#N/A</c:v>
                </c:pt>
                <c:pt idx="7920">
                  <c:v>#N/A</c:v>
                </c:pt>
                <c:pt idx="7921">
                  <c:v>#N/A</c:v>
                </c:pt>
                <c:pt idx="7922">
                  <c:v>#N/A</c:v>
                </c:pt>
                <c:pt idx="7923">
                  <c:v>#N/A</c:v>
                </c:pt>
                <c:pt idx="7924">
                  <c:v>#N/A</c:v>
                </c:pt>
                <c:pt idx="7925">
                  <c:v>#N/A</c:v>
                </c:pt>
                <c:pt idx="7926">
                  <c:v>#N/A</c:v>
                </c:pt>
                <c:pt idx="7927">
                  <c:v>#N/A</c:v>
                </c:pt>
                <c:pt idx="7928">
                  <c:v>#N/A</c:v>
                </c:pt>
                <c:pt idx="7929">
                  <c:v>#N/A</c:v>
                </c:pt>
                <c:pt idx="7930">
                  <c:v>#N/A</c:v>
                </c:pt>
                <c:pt idx="7931">
                  <c:v>#N/A</c:v>
                </c:pt>
                <c:pt idx="7932">
                  <c:v>#N/A</c:v>
                </c:pt>
                <c:pt idx="7933">
                  <c:v>#N/A</c:v>
                </c:pt>
                <c:pt idx="7934">
                  <c:v>#N/A</c:v>
                </c:pt>
                <c:pt idx="7935">
                  <c:v>#N/A</c:v>
                </c:pt>
                <c:pt idx="7936">
                  <c:v>#N/A</c:v>
                </c:pt>
                <c:pt idx="7937">
                  <c:v>#N/A</c:v>
                </c:pt>
                <c:pt idx="7938">
                  <c:v>#N/A</c:v>
                </c:pt>
                <c:pt idx="7939">
                  <c:v>#N/A</c:v>
                </c:pt>
                <c:pt idx="7940">
                  <c:v>#N/A</c:v>
                </c:pt>
                <c:pt idx="7941">
                  <c:v>#N/A</c:v>
                </c:pt>
                <c:pt idx="7942">
                  <c:v>#N/A</c:v>
                </c:pt>
                <c:pt idx="7943">
                  <c:v>#N/A</c:v>
                </c:pt>
                <c:pt idx="7944">
                  <c:v>#N/A</c:v>
                </c:pt>
                <c:pt idx="7945">
                  <c:v>#N/A</c:v>
                </c:pt>
                <c:pt idx="7946">
                  <c:v>#N/A</c:v>
                </c:pt>
                <c:pt idx="7947">
                  <c:v>#N/A</c:v>
                </c:pt>
                <c:pt idx="7948">
                  <c:v>#N/A</c:v>
                </c:pt>
                <c:pt idx="7949">
                  <c:v>#N/A</c:v>
                </c:pt>
                <c:pt idx="7950">
                  <c:v>#N/A</c:v>
                </c:pt>
                <c:pt idx="7951">
                  <c:v>#N/A</c:v>
                </c:pt>
                <c:pt idx="7952">
                  <c:v>#N/A</c:v>
                </c:pt>
                <c:pt idx="7953">
                  <c:v>#N/A</c:v>
                </c:pt>
                <c:pt idx="7954">
                  <c:v>#N/A</c:v>
                </c:pt>
                <c:pt idx="7955">
                  <c:v>#N/A</c:v>
                </c:pt>
                <c:pt idx="7956">
                  <c:v>#N/A</c:v>
                </c:pt>
                <c:pt idx="7957">
                  <c:v>#N/A</c:v>
                </c:pt>
                <c:pt idx="7958">
                  <c:v>#N/A</c:v>
                </c:pt>
                <c:pt idx="7959">
                  <c:v>#N/A</c:v>
                </c:pt>
                <c:pt idx="7960">
                  <c:v>#N/A</c:v>
                </c:pt>
                <c:pt idx="7961">
                  <c:v>#N/A</c:v>
                </c:pt>
                <c:pt idx="7962">
                  <c:v>#N/A</c:v>
                </c:pt>
                <c:pt idx="7963">
                  <c:v>#N/A</c:v>
                </c:pt>
                <c:pt idx="7964">
                  <c:v>#N/A</c:v>
                </c:pt>
                <c:pt idx="7965">
                  <c:v>#N/A</c:v>
                </c:pt>
                <c:pt idx="7966">
                  <c:v>#N/A</c:v>
                </c:pt>
                <c:pt idx="7967">
                  <c:v>#N/A</c:v>
                </c:pt>
                <c:pt idx="7968">
                  <c:v>#N/A</c:v>
                </c:pt>
                <c:pt idx="7969">
                  <c:v>#N/A</c:v>
                </c:pt>
                <c:pt idx="7970">
                  <c:v>#N/A</c:v>
                </c:pt>
                <c:pt idx="7971">
                  <c:v>#N/A</c:v>
                </c:pt>
                <c:pt idx="7972">
                  <c:v>#N/A</c:v>
                </c:pt>
                <c:pt idx="7973">
                  <c:v>#N/A</c:v>
                </c:pt>
                <c:pt idx="7974">
                  <c:v>#N/A</c:v>
                </c:pt>
                <c:pt idx="7975">
                  <c:v>#N/A</c:v>
                </c:pt>
                <c:pt idx="7976">
                  <c:v>#N/A</c:v>
                </c:pt>
                <c:pt idx="7977">
                  <c:v>#N/A</c:v>
                </c:pt>
                <c:pt idx="7978">
                  <c:v>#N/A</c:v>
                </c:pt>
                <c:pt idx="7979">
                  <c:v>#N/A</c:v>
                </c:pt>
                <c:pt idx="7980">
                  <c:v>#N/A</c:v>
                </c:pt>
                <c:pt idx="7981">
                  <c:v>#N/A</c:v>
                </c:pt>
                <c:pt idx="7982">
                  <c:v>#N/A</c:v>
                </c:pt>
                <c:pt idx="7983">
                  <c:v>#N/A</c:v>
                </c:pt>
                <c:pt idx="7984">
                  <c:v>#N/A</c:v>
                </c:pt>
                <c:pt idx="7985">
                  <c:v>#N/A</c:v>
                </c:pt>
                <c:pt idx="7986">
                  <c:v>#N/A</c:v>
                </c:pt>
                <c:pt idx="7987">
                  <c:v>#N/A</c:v>
                </c:pt>
                <c:pt idx="7988">
                  <c:v>#N/A</c:v>
                </c:pt>
                <c:pt idx="7989">
                  <c:v>#N/A</c:v>
                </c:pt>
                <c:pt idx="7990">
                  <c:v>#N/A</c:v>
                </c:pt>
                <c:pt idx="7991">
                  <c:v>#N/A</c:v>
                </c:pt>
                <c:pt idx="7992">
                  <c:v>#N/A</c:v>
                </c:pt>
                <c:pt idx="7993">
                  <c:v>#N/A</c:v>
                </c:pt>
                <c:pt idx="7994">
                  <c:v>#N/A</c:v>
                </c:pt>
                <c:pt idx="7995">
                  <c:v>#N/A</c:v>
                </c:pt>
                <c:pt idx="7996">
                  <c:v>#N/A</c:v>
                </c:pt>
                <c:pt idx="7997">
                  <c:v>#N/A</c:v>
                </c:pt>
                <c:pt idx="7998">
                  <c:v>#N/A</c:v>
                </c:pt>
                <c:pt idx="7999">
                  <c:v>#N/A</c:v>
                </c:pt>
                <c:pt idx="8000">
                  <c:v>#N/A</c:v>
                </c:pt>
                <c:pt idx="8001">
                  <c:v>#N/A</c:v>
                </c:pt>
                <c:pt idx="8002">
                  <c:v>#N/A</c:v>
                </c:pt>
                <c:pt idx="8003">
                  <c:v>#N/A</c:v>
                </c:pt>
                <c:pt idx="8004">
                  <c:v>#N/A</c:v>
                </c:pt>
                <c:pt idx="8005">
                  <c:v>#N/A</c:v>
                </c:pt>
                <c:pt idx="8006">
                  <c:v>#N/A</c:v>
                </c:pt>
                <c:pt idx="8007">
                  <c:v>#N/A</c:v>
                </c:pt>
                <c:pt idx="8008">
                  <c:v>#N/A</c:v>
                </c:pt>
                <c:pt idx="8009">
                  <c:v>#N/A</c:v>
                </c:pt>
                <c:pt idx="8010">
                  <c:v>#N/A</c:v>
                </c:pt>
                <c:pt idx="8011">
                  <c:v>#N/A</c:v>
                </c:pt>
                <c:pt idx="8012">
                  <c:v>#N/A</c:v>
                </c:pt>
                <c:pt idx="8013">
                  <c:v>#N/A</c:v>
                </c:pt>
                <c:pt idx="8014">
                  <c:v>#N/A</c:v>
                </c:pt>
                <c:pt idx="8015">
                  <c:v>#N/A</c:v>
                </c:pt>
                <c:pt idx="8016">
                  <c:v>#N/A</c:v>
                </c:pt>
                <c:pt idx="8017">
                  <c:v>#N/A</c:v>
                </c:pt>
                <c:pt idx="8018">
                  <c:v>#N/A</c:v>
                </c:pt>
                <c:pt idx="8019">
                  <c:v>#N/A</c:v>
                </c:pt>
                <c:pt idx="8020">
                  <c:v>#N/A</c:v>
                </c:pt>
                <c:pt idx="8021">
                  <c:v>#N/A</c:v>
                </c:pt>
                <c:pt idx="8022">
                  <c:v>#N/A</c:v>
                </c:pt>
                <c:pt idx="8023">
                  <c:v>#N/A</c:v>
                </c:pt>
                <c:pt idx="8024">
                  <c:v>#N/A</c:v>
                </c:pt>
                <c:pt idx="8025">
                  <c:v>#N/A</c:v>
                </c:pt>
                <c:pt idx="8026">
                  <c:v>#N/A</c:v>
                </c:pt>
                <c:pt idx="8027">
                  <c:v>#N/A</c:v>
                </c:pt>
                <c:pt idx="8028">
                  <c:v>#N/A</c:v>
                </c:pt>
                <c:pt idx="8029">
                  <c:v>#N/A</c:v>
                </c:pt>
                <c:pt idx="8030">
                  <c:v>#N/A</c:v>
                </c:pt>
                <c:pt idx="8031">
                  <c:v>#N/A</c:v>
                </c:pt>
                <c:pt idx="8032">
                  <c:v>#N/A</c:v>
                </c:pt>
                <c:pt idx="8033">
                  <c:v>#N/A</c:v>
                </c:pt>
                <c:pt idx="8034">
                  <c:v>#N/A</c:v>
                </c:pt>
                <c:pt idx="8035">
                  <c:v>#N/A</c:v>
                </c:pt>
                <c:pt idx="8036">
                  <c:v>#N/A</c:v>
                </c:pt>
                <c:pt idx="8037">
                  <c:v>#N/A</c:v>
                </c:pt>
                <c:pt idx="8038">
                  <c:v>#N/A</c:v>
                </c:pt>
                <c:pt idx="8039">
                  <c:v>#N/A</c:v>
                </c:pt>
                <c:pt idx="8040">
                  <c:v>#N/A</c:v>
                </c:pt>
                <c:pt idx="8041">
                  <c:v>#N/A</c:v>
                </c:pt>
                <c:pt idx="8042">
                  <c:v>#N/A</c:v>
                </c:pt>
                <c:pt idx="8043">
                  <c:v>#N/A</c:v>
                </c:pt>
                <c:pt idx="8044">
                  <c:v>#N/A</c:v>
                </c:pt>
                <c:pt idx="8045">
                  <c:v>#N/A</c:v>
                </c:pt>
                <c:pt idx="8046">
                  <c:v>#N/A</c:v>
                </c:pt>
                <c:pt idx="8047">
                  <c:v>#N/A</c:v>
                </c:pt>
                <c:pt idx="8048">
                  <c:v>#N/A</c:v>
                </c:pt>
                <c:pt idx="8049">
                  <c:v>#N/A</c:v>
                </c:pt>
                <c:pt idx="8050">
                  <c:v>#N/A</c:v>
                </c:pt>
                <c:pt idx="8051">
                  <c:v>#N/A</c:v>
                </c:pt>
                <c:pt idx="8052">
                  <c:v>#N/A</c:v>
                </c:pt>
                <c:pt idx="8053">
                  <c:v>#N/A</c:v>
                </c:pt>
                <c:pt idx="8054">
                  <c:v>#N/A</c:v>
                </c:pt>
                <c:pt idx="8055">
                  <c:v>#N/A</c:v>
                </c:pt>
                <c:pt idx="8056">
                  <c:v>#N/A</c:v>
                </c:pt>
                <c:pt idx="8057">
                  <c:v>#N/A</c:v>
                </c:pt>
                <c:pt idx="8058">
                  <c:v>#N/A</c:v>
                </c:pt>
                <c:pt idx="8059">
                  <c:v>#N/A</c:v>
                </c:pt>
                <c:pt idx="8060">
                  <c:v>#N/A</c:v>
                </c:pt>
                <c:pt idx="8061">
                  <c:v>#N/A</c:v>
                </c:pt>
                <c:pt idx="8062">
                  <c:v>#N/A</c:v>
                </c:pt>
                <c:pt idx="8063">
                  <c:v>#N/A</c:v>
                </c:pt>
                <c:pt idx="8064">
                  <c:v>#N/A</c:v>
                </c:pt>
                <c:pt idx="8065">
                  <c:v>#N/A</c:v>
                </c:pt>
                <c:pt idx="8066">
                  <c:v>#N/A</c:v>
                </c:pt>
                <c:pt idx="8067">
                  <c:v>#N/A</c:v>
                </c:pt>
                <c:pt idx="8068">
                  <c:v>#N/A</c:v>
                </c:pt>
                <c:pt idx="8069">
                  <c:v>#N/A</c:v>
                </c:pt>
                <c:pt idx="8070">
                  <c:v>#N/A</c:v>
                </c:pt>
                <c:pt idx="8071">
                  <c:v>#N/A</c:v>
                </c:pt>
                <c:pt idx="8072">
                  <c:v>#N/A</c:v>
                </c:pt>
                <c:pt idx="8073">
                  <c:v>#N/A</c:v>
                </c:pt>
                <c:pt idx="8074">
                  <c:v>#N/A</c:v>
                </c:pt>
                <c:pt idx="8075">
                  <c:v>#N/A</c:v>
                </c:pt>
                <c:pt idx="8076">
                  <c:v>#N/A</c:v>
                </c:pt>
                <c:pt idx="8077">
                  <c:v>#N/A</c:v>
                </c:pt>
                <c:pt idx="8078">
                  <c:v>#N/A</c:v>
                </c:pt>
                <c:pt idx="8079">
                  <c:v>#N/A</c:v>
                </c:pt>
                <c:pt idx="8080">
                  <c:v>#N/A</c:v>
                </c:pt>
                <c:pt idx="8081">
                  <c:v>#N/A</c:v>
                </c:pt>
                <c:pt idx="8082">
                  <c:v>#N/A</c:v>
                </c:pt>
                <c:pt idx="8083">
                  <c:v>#N/A</c:v>
                </c:pt>
                <c:pt idx="8084">
                  <c:v>#N/A</c:v>
                </c:pt>
                <c:pt idx="8085">
                  <c:v>#N/A</c:v>
                </c:pt>
                <c:pt idx="8086">
                  <c:v>#N/A</c:v>
                </c:pt>
                <c:pt idx="8087">
                  <c:v>#N/A</c:v>
                </c:pt>
                <c:pt idx="8088">
                  <c:v>#N/A</c:v>
                </c:pt>
                <c:pt idx="8089">
                  <c:v>#N/A</c:v>
                </c:pt>
                <c:pt idx="8090">
                  <c:v>#N/A</c:v>
                </c:pt>
                <c:pt idx="8091">
                  <c:v>#N/A</c:v>
                </c:pt>
                <c:pt idx="8092">
                  <c:v>#N/A</c:v>
                </c:pt>
                <c:pt idx="8093">
                  <c:v>#N/A</c:v>
                </c:pt>
                <c:pt idx="8094">
                  <c:v>#N/A</c:v>
                </c:pt>
                <c:pt idx="8095">
                  <c:v>#N/A</c:v>
                </c:pt>
                <c:pt idx="8096">
                  <c:v>#N/A</c:v>
                </c:pt>
                <c:pt idx="8097">
                  <c:v>#N/A</c:v>
                </c:pt>
                <c:pt idx="8098">
                  <c:v>#N/A</c:v>
                </c:pt>
                <c:pt idx="8099">
                  <c:v>#N/A</c:v>
                </c:pt>
                <c:pt idx="8100">
                  <c:v>#N/A</c:v>
                </c:pt>
                <c:pt idx="8101">
                  <c:v>#N/A</c:v>
                </c:pt>
                <c:pt idx="8102">
                  <c:v>#N/A</c:v>
                </c:pt>
                <c:pt idx="8103">
                  <c:v>#N/A</c:v>
                </c:pt>
                <c:pt idx="8104">
                  <c:v>#N/A</c:v>
                </c:pt>
                <c:pt idx="8105">
                  <c:v>#N/A</c:v>
                </c:pt>
                <c:pt idx="8106">
                  <c:v>#N/A</c:v>
                </c:pt>
                <c:pt idx="8107">
                  <c:v>#N/A</c:v>
                </c:pt>
                <c:pt idx="8108">
                  <c:v>#N/A</c:v>
                </c:pt>
                <c:pt idx="8109">
                  <c:v>#N/A</c:v>
                </c:pt>
                <c:pt idx="8110">
                  <c:v>#N/A</c:v>
                </c:pt>
                <c:pt idx="8111">
                  <c:v>#N/A</c:v>
                </c:pt>
                <c:pt idx="8112">
                  <c:v>#N/A</c:v>
                </c:pt>
                <c:pt idx="8113">
                  <c:v>#N/A</c:v>
                </c:pt>
                <c:pt idx="8114">
                  <c:v>#N/A</c:v>
                </c:pt>
                <c:pt idx="8115">
                  <c:v>#N/A</c:v>
                </c:pt>
                <c:pt idx="8116">
                  <c:v>#N/A</c:v>
                </c:pt>
                <c:pt idx="8117">
                  <c:v>#N/A</c:v>
                </c:pt>
                <c:pt idx="8118">
                  <c:v>#N/A</c:v>
                </c:pt>
                <c:pt idx="8119">
                  <c:v>#N/A</c:v>
                </c:pt>
                <c:pt idx="8120">
                  <c:v>#N/A</c:v>
                </c:pt>
                <c:pt idx="8121">
                  <c:v>#N/A</c:v>
                </c:pt>
                <c:pt idx="8122">
                  <c:v>#N/A</c:v>
                </c:pt>
                <c:pt idx="8123">
                  <c:v>#N/A</c:v>
                </c:pt>
                <c:pt idx="8124">
                  <c:v>#N/A</c:v>
                </c:pt>
                <c:pt idx="8125">
                  <c:v>#N/A</c:v>
                </c:pt>
                <c:pt idx="8126">
                  <c:v>#N/A</c:v>
                </c:pt>
                <c:pt idx="8127">
                  <c:v>#N/A</c:v>
                </c:pt>
                <c:pt idx="8128">
                  <c:v>#N/A</c:v>
                </c:pt>
                <c:pt idx="8129">
                  <c:v>#N/A</c:v>
                </c:pt>
                <c:pt idx="8130">
                  <c:v>#N/A</c:v>
                </c:pt>
                <c:pt idx="8131">
                  <c:v>#N/A</c:v>
                </c:pt>
                <c:pt idx="8132">
                  <c:v>#N/A</c:v>
                </c:pt>
                <c:pt idx="8133">
                  <c:v>#N/A</c:v>
                </c:pt>
                <c:pt idx="8134">
                  <c:v>#N/A</c:v>
                </c:pt>
                <c:pt idx="8135">
                  <c:v>#N/A</c:v>
                </c:pt>
                <c:pt idx="8136">
                  <c:v>#N/A</c:v>
                </c:pt>
                <c:pt idx="8137">
                  <c:v>#N/A</c:v>
                </c:pt>
                <c:pt idx="8138">
                  <c:v>#N/A</c:v>
                </c:pt>
                <c:pt idx="8139">
                  <c:v>#N/A</c:v>
                </c:pt>
                <c:pt idx="8140">
                  <c:v>#N/A</c:v>
                </c:pt>
                <c:pt idx="8141">
                  <c:v>#N/A</c:v>
                </c:pt>
                <c:pt idx="8142">
                  <c:v>#N/A</c:v>
                </c:pt>
                <c:pt idx="8143">
                  <c:v>#N/A</c:v>
                </c:pt>
                <c:pt idx="8144">
                  <c:v>#N/A</c:v>
                </c:pt>
                <c:pt idx="8145">
                  <c:v>#N/A</c:v>
                </c:pt>
                <c:pt idx="8146">
                  <c:v>#N/A</c:v>
                </c:pt>
                <c:pt idx="8147">
                  <c:v>#N/A</c:v>
                </c:pt>
                <c:pt idx="8148">
                  <c:v>#N/A</c:v>
                </c:pt>
                <c:pt idx="8149">
                  <c:v>#N/A</c:v>
                </c:pt>
                <c:pt idx="8150">
                  <c:v>#N/A</c:v>
                </c:pt>
                <c:pt idx="8151">
                  <c:v>#N/A</c:v>
                </c:pt>
                <c:pt idx="8152">
                  <c:v>#N/A</c:v>
                </c:pt>
                <c:pt idx="8153">
                  <c:v>#N/A</c:v>
                </c:pt>
                <c:pt idx="8154">
                  <c:v>#N/A</c:v>
                </c:pt>
                <c:pt idx="8155">
                  <c:v>#N/A</c:v>
                </c:pt>
                <c:pt idx="8156">
                  <c:v>#N/A</c:v>
                </c:pt>
                <c:pt idx="8157">
                  <c:v>#N/A</c:v>
                </c:pt>
                <c:pt idx="8158">
                  <c:v>#N/A</c:v>
                </c:pt>
                <c:pt idx="8159">
                  <c:v>#N/A</c:v>
                </c:pt>
                <c:pt idx="8160">
                  <c:v>#N/A</c:v>
                </c:pt>
                <c:pt idx="8161">
                  <c:v>#N/A</c:v>
                </c:pt>
                <c:pt idx="8162">
                  <c:v>#N/A</c:v>
                </c:pt>
                <c:pt idx="8163">
                  <c:v>#N/A</c:v>
                </c:pt>
                <c:pt idx="8164">
                  <c:v>#N/A</c:v>
                </c:pt>
                <c:pt idx="8165">
                  <c:v>#N/A</c:v>
                </c:pt>
                <c:pt idx="8166">
                  <c:v>#N/A</c:v>
                </c:pt>
                <c:pt idx="8167">
                  <c:v>#N/A</c:v>
                </c:pt>
                <c:pt idx="8168">
                  <c:v>#N/A</c:v>
                </c:pt>
                <c:pt idx="8169">
                  <c:v>#N/A</c:v>
                </c:pt>
                <c:pt idx="8170">
                  <c:v>#N/A</c:v>
                </c:pt>
                <c:pt idx="8171">
                  <c:v>#N/A</c:v>
                </c:pt>
                <c:pt idx="8172">
                  <c:v>#N/A</c:v>
                </c:pt>
                <c:pt idx="8173">
                  <c:v>#N/A</c:v>
                </c:pt>
                <c:pt idx="8174">
                  <c:v>#N/A</c:v>
                </c:pt>
                <c:pt idx="8175">
                  <c:v>#N/A</c:v>
                </c:pt>
                <c:pt idx="8176">
                  <c:v>#N/A</c:v>
                </c:pt>
                <c:pt idx="8177">
                  <c:v>#N/A</c:v>
                </c:pt>
                <c:pt idx="8178">
                  <c:v>#N/A</c:v>
                </c:pt>
                <c:pt idx="8179">
                  <c:v>#N/A</c:v>
                </c:pt>
                <c:pt idx="8180">
                  <c:v>#N/A</c:v>
                </c:pt>
                <c:pt idx="8181">
                  <c:v>#N/A</c:v>
                </c:pt>
                <c:pt idx="8182">
                  <c:v>#N/A</c:v>
                </c:pt>
                <c:pt idx="8183">
                  <c:v>#N/A</c:v>
                </c:pt>
                <c:pt idx="8184">
                  <c:v>#N/A</c:v>
                </c:pt>
                <c:pt idx="8185">
                  <c:v>#N/A</c:v>
                </c:pt>
                <c:pt idx="8186">
                  <c:v>#N/A</c:v>
                </c:pt>
                <c:pt idx="8187">
                  <c:v>#N/A</c:v>
                </c:pt>
                <c:pt idx="8188">
                  <c:v>#N/A</c:v>
                </c:pt>
                <c:pt idx="8189">
                  <c:v>#N/A</c:v>
                </c:pt>
                <c:pt idx="8190">
                  <c:v>#N/A</c:v>
                </c:pt>
                <c:pt idx="8191">
                  <c:v>#N/A</c:v>
                </c:pt>
                <c:pt idx="8192">
                  <c:v>#N/A</c:v>
                </c:pt>
                <c:pt idx="8193">
                  <c:v>#N/A</c:v>
                </c:pt>
                <c:pt idx="8194">
                  <c:v>#N/A</c:v>
                </c:pt>
                <c:pt idx="8195">
                  <c:v>#N/A</c:v>
                </c:pt>
                <c:pt idx="8196">
                  <c:v>#N/A</c:v>
                </c:pt>
                <c:pt idx="8197">
                  <c:v>#N/A</c:v>
                </c:pt>
                <c:pt idx="8198">
                  <c:v>#N/A</c:v>
                </c:pt>
                <c:pt idx="8199">
                  <c:v>#N/A</c:v>
                </c:pt>
                <c:pt idx="8200">
                  <c:v>#N/A</c:v>
                </c:pt>
                <c:pt idx="8201">
                  <c:v>#N/A</c:v>
                </c:pt>
                <c:pt idx="8202">
                  <c:v>#N/A</c:v>
                </c:pt>
                <c:pt idx="8203">
                  <c:v>#N/A</c:v>
                </c:pt>
                <c:pt idx="8204">
                  <c:v>#N/A</c:v>
                </c:pt>
                <c:pt idx="8205">
                  <c:v>#N/A</c:v>
                </c:pt>
                <c:pt idx="8206">
                  <c:v>#N/A</c:v>
                </c:pt>
                <c:pt idx="8207">
                  <c:v>#N/A</c:v>
                </c:pt>
                <c:pt idx="8208">
                  <c:v>#N/A</c:v>
                </c:pt>
                <c:pt idx="8209">
                  <c:v>#N/A</c:v>
                </c:pt>
                <c:pt idx="8210">
                  <c:v>#N/A</c:v>
                </c:pt>
                <c:pt idx="8211">
                  <c:v>#N/A</c:v>
                </c:pt>
                <c:pt idx="8212">
                  <c:v>#N/A</c:v>
                </c:pt>
                <c:pt idx="8213">
                  <c:v>#N/A</c:v>
                </c:pt>
                <c:pt idx="8214">
                  <c:v>#N/A</c:v>
                </c:pt>
                <c:pt idx="8215">
                  <c:v>#N/A</c:v>
                </c:pt>
                <c:pt idx="8216">
                  <c:v>#N/A</c:v>
                </c:pt>
                <c:pt idx="8217">
                  <c:v>#N/A</c:v>
                </c:pt>
                <c:pt idx="8218">
                  <c:v>#N/A</c:v>
                </c:pt>
                <c:pt idx="8219">
                  <c:v>#N/A</c:v>
                </c:pt>
                <c:pt idx="8220">
                  <c:v>#N/A</c:v>
                </c:pt>
                <c:pt idx="8221">
                  <c:v>#N/A</c:v>
                </c:pt>
                <c:pt idx="8222">
                  <c:v>#N/A</c:v>
                </c:pt>
                <c:pt idx="8223">
                  <c:v>#N/A</c:v>
                </c:pt>
                <c:pt idx="8224">
                  <c:v>#N/A</c:v>
                </c:pt>
                <c:pt idx="8225">
                  <c:v>#N/A</c:v>
                </c:pt>
                <c:pt idx="8226">
                  <c:v>#N/A</c:v>
                </c:pt>
                <c:pt idx="8227">
                  <c:v>#N/A</c:v>
                </c:pt>
                <c:pt idx="8228">
                  <c:v>#N/A</c:v>
                </c:pt>
                <c:pt idx="8229">
                  <c:v>#N/A</c:v>
                </c:pt>
                <c:pt idx="8230">
                  <c:v>#N/A</c:v>
                </c:pt>
                <c:pt idx="8231">
                  <c:v>#N/A</c:v>
                </c:pt>
                <c:pt idx="8232">
                  <c:v>#N/A</c:v>
                </c:pt>
                <c:pt idx="8233">
                  <c:v>#N/A</c:v>
                </c:pt>
                <c:pt idx="8234">
                  <c:v>#N/A</c:v>
                </c:pt>
                <c:pt idx="8235">
                  <c:v>#N/A</c:v>
                </c:pt>
                <c:pt idx="8236">
                  <c:v>#N/A</c:v>
                </c:pt>
                <c:pt idx="8237">
                  <c:v>#N/A</c:v>
                </c:pt>
                <c:pt idx="8238">
                  <c:v>#N/A</c:v>
                </c:pt>
                <c:pt idx="8239">
                  <c:v>#N/A</c:v>
                </c:pt>
                <c:pt idx="8240">
                  <c:v>#N/A</c:v>
                </c:pt>
                <c:pt idx="8241">
                  <c:v>#N/A</c:v>
                </c:pt>
                <c:pt idx="8242">
                  <c:v>#N/A</c:v>
                </c:pt>
                <c:pt idx="8243">
                  <c:v>#N/A</c:v>
                </c:pt>
                <c:pt idx="8244">
                  <c:v>#N/A</c:v>
                </c:pt>
                <c:pt idx="8245">
                  <c:v>#N/A</c:v>
                </c:pt>
                <c:pt idx="8246">
                  <c:v>#N/A</c:v>
                </c:pt>
                <c:pt idx="8247">
                  <c:v>#N/A</c:v>
                </c:pt>
                <c:pt idx="8248">
                  <c:v>#N/A</c:v>
                </c:pt>
                <c:pt idx="8249">
                  <c:v>#N/A</c:v>
                </c:pt>
                <c:pt idx="8250">
                  <c:v>#N/A</c:v>
                </c:pt>
                <c:pt idx="8251">
                  <c:v>#N/A</c:v>
                </c:pt>
                <c:pt idx="8252">
                  <c:v>#N/A</c:v>
                </c:pt>
                <c:pt idx="8253">
                  <c:v>#N/A</c:v>
                </c:pt>
                <c:pt idx="8254">
                  <c:v>#N/A</c:v>
                </c:pt>
                <c:pt idx="8255">
                  <c:v>#N/A</c:v>
                </c:pt>
                <c:pt idx="8256">
                  <c:v>#N/A</c:v>
                </c:pt>
                <c:pt idx="8257">
                  <c:v>#N/A</c:v>
                </c:pt>
                <c:pt idx="8258">
                  <c:v>#N/A</c:v>
                </c:pt>
                <c:pt idx="8259">
                  <c:v>#N/A</c:v>
                </c:pt>
                <c:pt idx="8260">
                  <c:v>#N/A</c:v>
                </c:pt>
                <c:pt idx="8261">
                  <c:v>#N/A</c:v>
                </c:pt>
                <c:pt idx="8262">
                  <c:v>#N/A</c:v>
                </c:pt>
                <c:pt idx="8263">
                  <c:v>#N/A</c:v>
                </c:pt>
                <c:pt idx="8264">
                  <c:v>#N/A</c:v>
                </c:pt>
                <c:pt idx="8265">
                  <c:v>#N/A</c:v>
                </c:pt>
                <c:pt idx="8266">
                  <c:v>#N/A</c:v>
                </c:pt>
                <c:pt idx="8267">
                  <c:v>#N/A</c:v>
                </c:pt>
                <c:pt idx="8268">
                  <c:v>#N/A</c:v>
                </c:pt>
                <c:pt idx="8269">
                  <c:v>#N/A</c:v>
                </c:pt>
                <c:pt idx="8270">
                  <c:v>#N/A</c:v>
                </c:pt>
                <c:pt idx="8271">
                  <c:v>#N/A</c:v>
                </c:pt>
                <c:pt idx="8272">
                  <c:v>#N/A</c:v>
                </c:pt>
                <c:pt idx="8273">
                  <c:v>#N/A</c:v>
                </c:pt>
                <c:pt idx="8274">
                  <c:v>#N/A</c:v>
                </c:pt>
                <c:pt idx="8275">
                  <c:v>#N/A</c:v>
                </c:pt>
                <c:pt idx="8276">
                  <c:v>#N/A</c:v>
                </c:pt>
                <c:pt idx="8277">
                  <c:v>#N/A</c:v>
                </c:pt>
                <c:pt idx="8278">
                  <c:v>#N/A</c:v>
                </c:pt>
                <c:pt idx="8279">
                  <c:v>#N/A</c:v>
                </c:pt>
                <c:pt idx="8280">
                  <c:v>#N/A</c:v>
                </c:pt>
                <c:pt idx="8281">
                  <c:v>#N/A</c:v>
                </c:pt>
                <c:pt idx="8282">
                  <c:v>#N/A</c:v>
                </c:pt>
                <c:pt idx="8283">
                  <c:v>#N/A</c:v>
                </c:pt>
                <c:pt idx="8284">
                  <c:v>#N/A</c:v>
                </c:pt>
                <c:pt idx="8285">
                  <c:v>#N/A</c:v>
                </c:pt>
                <c:pt idx="8286">
                  <c:v>#N/A</c:v>
                </c:pt>
                <c:pt idx="8287">
                  <c:v>#N/A</c:v>
                </c:pt>
                <c:pt idx="8288">
                  <c:v>#N/A</c:v>
                </c:pt>
                <c:pt idx="8289">
                  <c:v>#N/A</c:v>
                </c:pt>
                <c:pt idx="8290">
                  <c:v>#N/A</c:v>
                </c:pt>
                <c:pt idx="8291">
                  <c:v>#N/A</c:v>
                </c:pt>
                <c:pt idx="8292">
                  <c:v>#N/A</c:v>
                </c:pt>
                <c:pt idx="8293">
                  <c:v>#N/A</c:v>
                </c:pt>
                <c:pt idx="8294">
                  <c:v>#N/A</c:v>
                </c:pt>
                <c:pt idx="8295">
                  <c:v>#N/A</c:v>
                </c:pt>
                <c:pt idx="8296">
                  <c:v>#N/A</c:v>
                </c:pt>
                <c:pt idx="8297">
                  <c:v>#N/A</c:v>
                </c:pt>
                <c:pt idx="8298">
                  <c:v>#N/A</c:v>
                </c:pt>
                <c:pt idx="8299">
                  <c:v>#N/A</c:v>
                </c:pt>
                <c:pt idx="8300">
                  <c:v>#N/A</c:v>
                </c:pt>
                <c:pt idx="8301">
                  <c:v>#N/A</c:v>
                </c:pt>
                <c:pt idx="8302">
                  <c:v>#N/A</c:v>
                </c:pt>
                <c:pt idx="8303">
                  <c:v>#N/A</c:v>
                </c:pt>
                <c:pt idx="8304">
                  <c:v>#N/A</c:v>
                </c:pt>
                <c:pt idx="8305">
                  <c:v>#N/A</c:v>
                </c:pt>
                <c:pt idx="8306">
                  <c:v>#N/A</c:v>
                </c:pt>
                <c:pt idx="8307">
                  <c:v>#N/A</c:v>
                </c:pt>
                <c:pt idx="8308">
                  <c:v>#N/A</c:v>
                </c:pt>
                <c:pt idx="8309">
                  <c:v>#N/A</c:v>
                </c:pt>
                <c:pt idx="8310">
                  <c:v>#N/A</c:v>
                </c:pt>
                <c:pt idx="8311">
                  <c:v>#N/A</c:v>
                </c:pt>
                <c:pt idx="8312">
                  <c:v>#N/A</c:v>
                </c:pt>
                <c:pt idx="8313">
                  <c:v>#N/A</c:v>
                </c:pt>
                <c:pt idx="8314">
                  <c:v>#N/A</c:v>
                </c:pt>
                <c:pt idx="8315">
                  <c:v>#N/A</c:v>
                </c:pt>
                <c:pt idx="8316">
                  <c:v>#N/A</c:v>
                </c:pt>
                <c:pt idx="8317">
                  <c:v>#N/A</c:v>
                </c:pt>
                <c:pt idx="8318">
                  <c:v>#N/A</c:v>
                </c:pt>
                <c:pt idx="8319">
                  <c:v>#N/A</c:v>
                </c:pt>
                <c:pt idx="8320">
                  <c:v>#N/A</c:v>
                </c:pt>
                <c:pt idx="8321">
                  <c:v>#N/A</c:v>
                </c:pt>
                <c:pt idx="8322">
                  <c:v>#N/A</c:v>
                </c:pt>
                <c:pt idx="8323">
                  <c:v>#N/A</c:v>
                </c:pt>
                <c:pt idx="8324">
                  <c:v>#N/A</c:v>
                </c:pt>
                <c:pt idx="8325">
                  <c:v>#N/A</c:v>
                </c:pt>
                <c:pt idx="8326">
                  <c:v>#N/A</c:v>
                </c:pt>
                <c:pt idx="8327">
                  <c:v>#N/A</c:v>
                </c:pt>
                <c:pt idx="8328">
                  <c:v>#N/A</c:v>
                </c:pt>
                <c:pt idx="8329">
                  <c:v>#N/A</c:v>
                </c:pt>
                <c:pt idx="8330">
                  <c:v>#N/A</c:v>
                </c:pt>
                <c:pt idx="8331">
                  <c:v>#N/A</c:v>
                </c:pt>
                <c:pt idx="8332">
                  <c:v>#N/A</c:v>
                </c:pt>
                <c:pt idx="8333">
                  <c:v>#N/A</c:v>
                </c:pt>
                <c:pt idx="8334">
                  <c:v>#N/A</c:v>
                </c:pt>
                <c:pt idx="8335">
                  <c:v>#N/A</c:v>
                </c:pt>
                <c:pt idx="8336">
                  <c:v>#N/A</c:v>
                </c:pt>
                <c:pt idx="8337">
                  <c:v>#N/A</c:v>
                </c:pt>
                <c:pt idx="8338">
                  <c:v>#N/A</c:v>
                </c:pt>
                <c:pt idx="8339">
                  <c:v>#N/A</c:v>
                </c:pt>
                <c:pt idx="8340">
                  <c:v>#N/A</c:v>
                </c:pt>
                <c:pt idx="8341">
                  <c:v>#N/A</c:v>
                </c:pt>
                <c:pt idx="8342">
                  <c:v>#N/A</c:v>
                </c:pt>
                <c:pt idx="8343">
                  <c:v>#N/A</c:v>
                </c:pt>
                <c:pt idx="8344">
                  <c:v>#N/A</c:v>
                </c:pt>
                <c:pt idx="8345">
                  <c:v>#N/A</c:v>
                </c:pt>
                <c:pt idx="8346">
                  <c:v>#N/A</c:v>
                </c:pt>
                <c:pt idx="8347">
                  <c:v>#N/A</c:v>
                </c:pt>
                <c:pt idx="8348">
                  <c:v>#N/A</c:v>
                </c:pt>
                <c:pt idx="8349">
                  <c:v>#N/A</c:v>
                </c:pt>
                <c:pt idx="8350">
                  <c:v>#N/A</c:v>
                </c:pt>
                <c:pt idx="8351">
                  <c:v>#N/A</c:v>
                </c:pt>
                <c:pt idx="8352">
                  <c:v>#N/A</c:v>
                </c:pt>
                <c:pt idx="8353">
                  <c:v>#N/A</c:v>
                </c:pt>
                <c:pt idx="8354">
                  <c:v>#N/A</c:v>
                </c:pt>
                <c:pt idx="8355">
                  <c:v>#N/A</c:v>
                </c:pt>
                <c:pt idx="8356">
                  <c:v>#N/A</c:v>
                </c:pt>
                <c:pt idx="8357">
                  <c:v>#N/A</c:v>
                </c:pt>
                <c:pt idx="8358">
                  <c:v>#N/A</c:v>
                </c:pt>
                <c:pt idx="8359">
                  <c:v>#N/A</c:v>
                </c:pt>
                <c:pt idx="8360">
                  <c:v>#N/A</c:v>
                </c:pt>
                <c:pt idx="8361">
                  <c:v>#N/A</c:v>
                </c:pt>
                <c:pt idx="8362">
                  <c:v>#N/A</c:v>
                </c:pt>
                <c:pt idx="8363">
                  <c:v>#N/A</c:v>
                </c:pt>
                <c:pt idx="8364">
                  <c:v>#N/A</c:v>
                </c:pt>
                <c:pt idx="8365">
                  <c:v>#N/A</c:v>
                </c:pt>
                <c:pt idx="8366">
                  <c:v>#N/A</c:v>
                </c:pt>
                <c:pt idx="8367">
                  <c:v>#N/A</c:v>
                </c:pt>
                <c:pt idx="8368">
                  <c:v>#N/A</c:v>
                </c:pt>
                <c:pt idx="8369">
                  <c:v>#N/A</c:v>
                </c:pt>
                <c:pt idx="8370">
                  <c:v>#N/A</c:v>
                </c:pt>
                <c:pt idx="8371">
                  <c:v>#N/A</c:v>
                </c:pt>
                <c:pt idx="8372">
                  <c:v>#N/A</c:v>
                </c:pt>
                <c:pt idx="8373">
                  <c:v>#N/A</c:v>
                </c:pt>
                <c:pt idx="8374">
                  <c:v>#N/A</c:v>
                </c:pt>
                <c:pt idx="8375">
                  <c:v>#N/A</c:v>
                </c:pt>
                <c:pt idx="8376">
                  <c:v>#N/A</c:v>
                </c:pt>
                <c:pt idx="8377">
                  <c:v>#N/A</c:v>
                </c:pt>
                <c:pt idx="8378">
                  <c:v>#N/A</c:v>
                </c:pt>
                <c:pt idx="8379">
                  <c:v>#N/A</c:v>
                </c:pt>
                <c:pt idx="8380">
                  <c:v>#N/A</c:v>
                </c:pt>
                <c:pt idx="8381">
                  <c:v>#N/A</c:v>
                </c:pt>
                <c:pt idx="8382">
                  <c:v>#N/A</c:v>
                </c:pt>
                <c:pt idx="8383">
                  <c:v>#N/A</c:v>
                </c:pt>
                <c:pt idx="8384">
                  <c:v>#N/A</c:v>
                </c:pt>
                <c:pt idx="8385">
                  <c:v>#N/A</c:v>
                </c:pt>
                <c:pt idx="8386">
                  <c:v>#N/A</c:v>
                </c:pt>
                <c:pt idx="8387">
                  <c:v>#N/A</c:v>
                </c:pt>
                <c:pt idx="8388">
                  <c:v>#N/A</c:v>
                </c:pt>
                <c:pt idx="8389">
                  <c:v>#N/A</c:v>
                </c:pt>
                <c:pt idx="8390">
                  <c:v>#N/A</c:v>
                </c:pt>
                <c:pt idx="8391">
                  <c:v>#N/A</c:v>
                </c:pt>
                <c:pt idx="8392">
                  <c:v>#N/A</c:v>
                </c:pt>
                <c:pt idx="8393">
                  <c:v>#N/A</c:v>
                </c:pt>
                <c:pt idx="8394">
                  <c:v>#N/A</c:v>
                </c:pt>
                <c:pt idx="8395">
                  <c:v>#N/A</c:v>
                </c:pt>
                <c:pt idx="8396">
                  <c:v>#N/A</c:v>
                </c:pt>
                <c:pt idx="8397">
                  <c:v>#N/A</c:v>
                </c:pt>
                <c:pt idx="8398">
                  <c:v>#N/A</c:v>
                </c:pt>
                <c:pt idx="8399">
                  <c:v>#N/A</c:v>
                </c:pt>
                <c:pt idx="8400">
                  <c:v>#N/A</c:v>
                </c:pt>
                <c:pt idx="8401">
                  <c:v>#N/A</c:v>
                </c:pt>
                <c:pt idx="8402">
                  <c:v>#N/A</c:v>
                </c:pt>
                <c:pt idx="8403">
                  <c:v>#N/A</c:v>
                </c:pt>
                <c:pt idx="8404">
                  <c:v>#N/A</c:v>
                </c:pt>
                <c:pt idx="8405">
                  <c:v>#N/A</c:v>
                </c:pt>
                <c:pt idx="8406">
                  <c:v>#N/A</c:v>
                </c:pt>
                <c:pt idx="8407">
                  <c:v>#N/A</c:v>
                </c:pt>
                <c:pt idx="8408">
                  <c:v>#N/A</c:v>
                </c:pt>
                <c:pt idx="8409">
                  <c:v>#N/A</c:v>
                </c:pt>
                <c:pt idx="8410">
                  <c:v>#N/A</c:v>
                </c:pt>
                <c:pt idx="8411">
                  <c:v>#N/A</c:v>
                </c:pt>
                <c:pt idx="8412">
                  <c:v>#N/A</c:v>
                </c:pt>
                <c:pt idx="8413">
                  <c:v>#N/A</c:v>
                </c:pt>
                <c:pt idx="8414">
                  <c:v>#N/A</c:v>
                </c:pt>
                <c:pt idx="8415">
                  <c:v>#N/A</c:v>
                </c:pt>
                <c:pt idx="8416">
                  <c:v>#N/A</c:v>
                </c:pt>
                <c:pt idx="8417">
                  <c:v>#N/A</c:v>
                </c:pt>
                <c:pt idx="8418">
                  <c:v>#N/A</c:v>
                </c:pt>
                <c:pt idx="8419">
                  <c:v>#N/A</c:v>
                </c:pt>
                <c:pt idx="8420">
                  <c:v>#N/A</c:v>
                </c:pt>
                <c:pt idx="8421">
                  <c:v>#N/A</c:v>
                </c:pt>
                <c:pt idx="8422">
                  <c:v>#N/A</c:v>
                </c:pt>
                <c:pt idx="8423">
                  <c:v>#N/A</c:v>
                </c:pt>
                <c:pt idx="8424">
                  <c:v>#N/A</c:v>
                </c:pt>
                <c:pt idx="8425">
                  <c:v>#N/A</c:v>
                </c:pt>
                <c:pt idx="8426">
                  <c:v>#N/A</c:v>
                </c:pt>
                <c:pt idx="8427">
                  <c:v>#N/A</c:v>
                </c:pt>
                <c:pt idx="8428">
                  <c:v>#N/A</c:v>
                </c:pt>
                <c:pt idx="8429">
                  <c:v>#N/A</c:v>
                </c:pt>
                <c:pt idx="8430">
                  <c:v>#N/A</c:v>
                </c:pt>
                <c:pt idx="8431">
                  <c:v>#N/A</c:v>
                </c:pt>
                <c:pt idx="8432">
                  <c:v>#N/A</c:v>
                </c:pt>
                <c:pt idx="8433">
                  <c:v>#N/A</c:v>
                </c:pt>
                <c:pt idx="8434">
                  <c:v>#N/A</c:v>
                </c:pt>
                <c:pt idx="8435">
                  <c:v>#N/A</c:v>
                </c:pt>
                <c:pt idx="8436">
                  <c:v>#N/A</c:v>
                </c:pt>
                <c:pt idx="8437">
                  <c:v>#N/A</c:v>
                </c:pt>
                <c:pt idx="8438">
                  <c:v>#N/A</c:v>
                </c:pt>
                <c:pt idx="8439">
                  <c:v>#N/A</c:v>
                </c:pt>
                <c:pt idx="8440">
                  <c:v>#N/A</c:v>
                </c:pt>
                <c:pt idx="8441">
                  <c:v>#N/A</c:v>
                </c:pt>
                <c:pt idx="8442">
                  <c:v>#N/A</c:v>
                </c:pt>
                <c:pt idx="8443">
                  <c:v>#N/A</c:v>
                </c:pt>
                <c:pt idx="8444">
                  <c:v>#N/A</c:v>
                </c:pt>
                <c:pt idx="8445">
                  <c:v>#N/A</c:v>
                </c:pt>
                <c:pt idx="8446">
                  <c:v>#N/A</c:v>
                </c:pt>
                <c:pt idx="8447">
                  <c:v>#N/A</c:v>
                </c:pt>
                <c:pt idx="8448">
                  <c:v>#N/A</c:v>
                </c:pt>
                <c:pt idx="8449">
                  <c:v>#N/A</c:v>
                </c:pt>
                <c:pt idx="8450">
                  <c:v>#N/A</c:v>
                </c:pt>
                <c:pt idx="8451">
                  <c:v>#N/A</c:v>
                </c:pt>
                <c:pt idx="8452">
                  <c:v>#N/A</c:v>
                </c:pt>
                <c:pt idx="8453">
                  <c:v>#N/A</c:v>
                </c:pt>
                <c:pt idx="8454">
                  <c:v>#N/A</c:v>
                </c:pt>
                <c:pt idx="8455">
                  <c:v>#N/A</c:v>
                </c:pt>
                <c:pt idx="8456">
                  <c:v>#N/A</c:v>
                </c:pt>
                <c:pt idx="8457">
                  <c:v>#N/A</c:v>
                </c:pt>
                <c:pt idx="8458">
                  <c:v>#N/A</c:v>
                </c:pt>
                <c:pt idx="8459">
                  <c:v>#N/A</c:v>
                </c:pt>
                <c:pt idx="8460">
                  <c:v>#N/A</c:v>
                </c:pt>
                <c:pt idx="8461">
                  <c:v>#N/A</c:v>
                </c:pt>
                <c:pt idx="8462">
                  <c:v>#N/A</c:v>
                </c:pt>
                <c:pt idx="8463">
                  <c:v>#N/A</c:v>
                </c:pt>
                <c:pt idx="8464">
                  <c:v>#N/A</c:v>
                </c:pt>
                <c:pt idx="8465">
                  <c:v>#N/A</c:v>
                </c:pt>
                <c:pt idx="8466">
                  <c:v>#N/A</c:v>
                </c:pt>
                <c:pt idx="8467">
                  <c:v>#N/A</c:v>
                </c:pt>
                <c:pt idx="8468">
                  <c:v>#N/A</c:v>
                </c:pt>
                <c:pt idx="8469">
                  <c:v>#N/A</c:v>
                </c:pt>
                <c:pt idx="8470">
                  <c:v>#N/A</c:v>
                </c:pt>
                <c:pt idx="8471">
                  <c:v>#N/A</c:v>
                </c:pt>
                <c:pt idx="8472">
                  <c:v>#N/A</c:v>
                </c:pt>
                <c:pt idx="8473">
                  <c:v>#N/A</c:v>
                </c:pt>
                <c:pt idx="8474">
                  <c:v>#N/A</c:v>
                </c:pt>
                <c:pt idx="8475">
                  <c:v>#N/A</c:v>
                </c:pt>
                <c:pt idx="8476">
                  <c:v>#N/A</c:v>
                </c:pt>
                <c:pt idx="8477">
                  <c:v>#N/A</c:v>
                </c:pt>
                <c:pt idx="8478">
                  <c:v>#N/A</c:v>
                </c:pt>
                <c:pt idx="8479">
                  <c:v>#N/A</c:v>
                </c:pt>
                <c:pt idx="8480">
                  <c:v>#N/A</c:v>
                </c:pt>
                <c:pt idx="8481">
                  <c:v>#N/A</c:v>
                </c:pt>
                <c:pt idx="8482">
                  <c:v>#N/A</c:v>
                </c:pt>
                <c:pt idx="8483">
                  <c:v>#N/A</c:v>
                </c:pt>
                <c:pt idx="8484">
                  <c:v>#N/A</c:v>
                </c:pt>
                <c:pt idx="8485">
                  <c:v>#N/A</c:v>
                </c:pt>
                <c:pt idx="8486">
                  <c:v>#N/A</c:v>
                </c:pt>
                <c:pt idx="8487">
                  <c:v>#N/A</c:v>
                </c:pt>
                <c:pt idx="8488">
                  <c:v>#N/A</c:v>
                </c:pt>
                <c:pt idx="8489">
                  <c:v>#N/A</c:v>
                </c:pt>
                <c:pt idx="8490">
                  <c:v>#N/A</c:v>
                </c:pt>
                <c:pt idx="8491">
                  <c:v>#N/A</c:v>
                </c:pt>
                <c:pt idx="8492">
                  <c:v>#N/A</c:v>
                </c:pt>
                <c:pt idx="8493">
                  <c:v>#N/A</c:v>
                </c:pt>
                <c:pt idx="8494">
                  <c:v>#N/A</c:v>
                </c:pt>
                <c:pt idx="8495">
                  <c:v>#N/A</c:v>
                </c:pt>
                <c:pt idx="8496">
                  <c:v>#N/A</c:v>
                </c:pt>
                <c:pt idx="8497">
                  <c:v>#N/A</c:v>
                </c:pt>
                <c:pt idx="8498">
                  <c:v>#N/A</c:v>
                </c:pt>
                <c:pt idx="8499">
                  <c:v>#N/A</c:v>
                </c:pt>
                <c:pt idx="8500">
                  <c:v>#N/A</c:v>
                </c:pt>
                <c:pt idx="8501">
                  <c:v>#N/A</c:v>
                </c:pt>
                <c:pt idx="8502">
                  <c:v>#N/A</c:v>
                </c:pt>
                <c:pt idx="8503">
                  <c:v>#N/A</c:v>
                </c:pt>
                <c:pt idx="8504">
                  <c:v>#N/A</c:v>
                </c:pt>
                <c:pt idx="8505">
                  <c:v>#N/A</c:v>
                </c:pt>
                <c:pt idx="8506">
                  <c:v>#N/A</c:v>
                </c:pt>
                <c:pt idx="8507">
                  <c:v>#N/A</c:v>
                </c:pt>
                <c:pt idx="8508">
                  <c:v>#N/A</c:v>
                </c:pt>
                <c:pt idx="8509">
                  <c:v>#N/A</c:v>
                </c:pt>
                <c:pt idx="8510">
                  <c:v>#N/A</c:v>
                </c:pt>
                <c:pt idx="8511">
                  <c:v>#N/A</c:v>
                </c:pt>
                <c:pt idx="8512">
                  <c:v>#N/A</c:v>
                </c:pt>
                <c:pt idx="8513">
                  <c:v>#N/A</c:v>
                </c:pt>
                <c:pt idx="8514">
                  <c:v>#N/A</c:v>
                </c:pt>
                <c:pt idx="8515">
                  <c:v>#N/A</c:v>
                </c:pt>
                <c:pt idx="8516">
                  <c:v>#N/A</c:v>
                </c:pt>
                <c:pt idx="8517">
                  <c:v>#N/A</c:v>
                </c:pt>
                <c:pt idx="8518">
                  <c:v>#N/A</c:v>
                </c:pt>
                <c:pt idx="8519">
                  <c:v>#N/A</c:v>
                </c:pt>
                <c:pt idx="8520">
                  <c:v>#N/A</c:v>
                </c:pt>
                <c:pt idx="8521">
                  <c:v>#N/A</c:v>
                </c:pt>
                <c:pt idx="8522">
                  <c:v>#N/A</c:v>
                </c:pt>
                <c:pt idx="8523">
                  <c:v>#N/A</c:v>
                </c:pt>
                <c:pt idx="8524">
                  <c:v>#N/A</c:v>
                </c:pt>
                <c:pt idx="8525">
                  <c:v>#N/A</c:v>
                </c:pt>
                <c:pt idx="8526">
                  <c:v>#N/A</c:v>
                </c:pt>
                <c:pt idx="8527">
                  <c:v>#N/A</c:v>
                </c:pt>
                <c:pt idx="8528">
                  <c:v>#N/A</c:v>
                </c:pt>
                <c:pt idx="8529">
                  <c:v>#N/A</c:v>
                </c:pt>
                <c:pt idx="8530">
                  <c:v>#N/A</c:v>
                </c:pt>
                <c:pt idx="8531">
                  <c:v>#N/A</c:v>
                </c:pt>
                <c:pt idx="8532">
                  <c:v>#N/A</c:v>
                </c:pt>
                <c:pt idx="8533">
                  <c:v>#N/A</c:v>
                </c:pt>
                <c:pt idx="8534">
                  <c:v>#N/A</c:v>
                </c:pt>
                <c:pt idx="8535">
                  <c:v>#N/A</c:v>
                </c:pt>
                <c:pt idx="8536">
                  <c:v>#N/A</c:v>
                </c:pt>
                <c:pt idx="8537">
                  <c:v>#N/A</c:v>
                </c:pt>
                <c:pt idx="8538">
                  <c:v>#N/A</c:v>
                </c:pt>
                <c:pt idx="8539">
                  <c:v>#N/A</c:v>
                </c:pt>
                <c:pt idx="8540">
                  <c:v>#N/A</c:v>
                </c:pt>
                <c:pt idx="8541">
                  <c:v>#N/A</c:v>
                </c:pt>
                <c:pt idx="8542">
                  <c:v>#N/A</c:v>
                </c:pt>
                <c:pt idx="8543">
                  <c:v>#N/A</c:v>
                </c:pt>
                <c:pt idx="8544">
                  <c:v>#N/A</c:v>
                </c:pt>
                <c:pt idx="8545">
                  <c:v>#N/A</c:v>
                </c:pt>
                <c:pt idx="8546">
                  <c:v>#N/A</c:v>
                </c:pt>
                <c:pt idx="8547">
                  <c:v>#N/A</c:v>
                </c:pt>
                <c:pt idx="8548">
                  <c:v>#N/A</c:v>
                </c:pt>
                <c:pt idx="8549">
                  <c:v>#N/A</c:v>
                </c:pt>
                <c:pt idx="8550">
                  <c:v>#N/A</c:v>
                </c:pt>
                <c:pt idx="8551">
                  <c:v>#N/A</c:v>
                </c:pt>
                <c:pt idx="8552">
                  <c:v>#N/A</c:v>
                </c:pt>
                <c:pt idx="8553">
                  <c:v>#N/A</c:v>
                </c:pt>
                <c:pt idx="8554">
                  <c:v>#N/A</c:v>
                </c:pt>
                <c:pt idx="8555">
                  <c:v>#N/A</c:v>
                </c:pt>
                <c:pt idx="8556">
                  <c:v>#N/A</c:v>
                </c:pt>
                <c:pt idx="8557">
                  <c:v>#N/A</c:v>
                </c:pt>
                <c:pt idx="8558">
                  <c:v>#N/A</c:v>
                </c:pt>
                <c:pt idx="8559">
                  <c:v>#N/A</c:v>
                </c:pt>
                <c:pt idx="8560">
                  <c:v>#N/A</c:v>
                </c:pt>
                <c:pt idx="8561">
                  <c:v>#N/A</c:v>
                </c:pt>
                <c:pt idx="8562">
                  <c:v>#N/A</c:v>
                </c:pt>
                <c:pt idx="8563">
                  <c:v>#N/A</c:v>
                </c:pt>
                <c:pt idx="8564">
                  <c:v>#N/A</c:v>
                </c:pt>
                <c:pt idx="8565">
                  <c:v>#N/A</c:v>
                </c:pt>
                <c:pt idx="8566">
                  <c:v>#N/A</c:v>
                </c:pt>
                <c:pt idx="8567">
                  <c:v>#N/A</c:v>
                </c:pt>
                <c:pt idx="8568">
                  <c:v>#N/A</c:v>
                </c:pt>
                <c:pt idx="8569">
                  <c:v>#N/A</c:v>
                </c:pt>
                <c:pt idx="8570">
                  <c:v>#N/A</c:v>
                </c:pt>
                <c:pt idx="8571">
                  <c:v>#N/A</c:v>
                </c:pt>
                <c:pt idx="8572">
                  <c:v>#N/A</c:v>
                </c:pt>
                <c:pt idx="8573">
                  <c:v>#N/A</c:v>
                </c:pt>
                <c:pt idx="8574">
                  <c:v>#N/A</c:v>
                </c:pt>
                <c:pt idx="8575">
                  <c:v>#N/A</c:v>
                </c:pt>
                <c:pt idx="8576">
                  <c:v>#N/A</c:v>
                </c:pt>
                <c:pt idx="8577">
                  <c:v>#N/A</c:v>
                </c:pt>
                <c:pt idx="8578">
                  <c:v>#N/A</c:v>
                </c:pt>
                <c:pt idx="8579">
                  <c:v>#N/A</c:v>
                </c:pt>
                <c:pt idx="8580">
                  <c:v>#N/A</c:v>
                </c:pt>
                <c:pt idx="8581">
                  <c:v>#N/A</c:v>
                </c:pt>
                <c:pt idx="8582">
                  <c:v>#N/A</c:v>
                </c:pt>
                <c:pt idx="8583">
                  <c:v>#N/A</c:v>
                </c:pt>
                <c:pt idx="8584">
                  <c:v>#N/A</c:v>
                </c:pt>
                <c:pt idx="8585">
                  <c:v>#N/A</c:v>
                </c:pt>
                <c:pt idx="8586">
                  <c:v>#N/A</c:v>
                </c:pt>
                <c:pt idx="8587">
                  <c:v>#N/A</c:v>
                </c:pt>
                <c:pt idx="8588">
                  <c:v>#N/A</c:v>
                </c:pt>
                <c:pt idx="8589">
                  <c:v>#N/A</c:v>
                </c:pt>
                <c:pt idx="8590">
                  <c:v>#N/A</c:v>
                </c:pt>
                <c:pt idx="8591">
                  <c:v>#N/A</c:v>
                </c:pt>
                <c:pt idx="8592">
                  <c:v>#N/A</c:v>
                </c:pt>
                <c:pt idx="8593">
                  <c:v>#N/A</c:v>
                </c:pt>
                <c:pt idx="8594">
                  <c:v>#N/A</c:v>
                </c:pt>
                <c:pt idx="8595">
                  <c:v>#N/A</c:v>
                </c:pt>
                <c:pt idx="8596">
                  <c:v>#N/A</c:v>
                </c:pt>
                <c:pt idx="8597">
                  <c:v>#N/A</c:v>
                </c:pt>
                <c:pt idx="8598">
                  <c:v>#N/A</c:v>
                </c:pt>
                <c:pt idx="8599">
                  <c:v>#N/A</c:v>
                </c:pt>
                <c:pt idx="8600">
                  <c:v>#N/A</c:v>
                </c:pt>
                <c:pt idx="8601">
                  <c:v>#N/A</c:v>
                </c:pt>
                <c:pt idx="8602">
                  <c:v>#N/A</c:v>
                </c:pt>
                <c:pt idx="8603">
                  <c:v>#N/A</c:v>
                </c:pt>
                <c:pt idx="8604">
                  <c:v>#N/A</c:v>
                </c:pt>
                <c:pt idx="8605">
                  <c:v>#N/A</c:v>
                </c:pt>
                <c:pt idx="8606">
                  <c:v>#N/A</c:v>
                </c:pt>
                <c:pt idx="8607">
                  <c:v>#N/A</c:v>
                </c:pt>
                <c:pt idx="8608">
                  <c:v>#N/A</c:v>
                </c:pt>
                <c:pt idx="8609">
                  <c:v>#N/A</c:v>
                </c:pt>
                <c:pt idx="8610">
                  <c:v>#N/A</c:v>
                </c:pt>
                <c:pt idx="8611">
                  <c:v>#N/A</c:v>
                </c:pt>
                <c:pt idx="8612">
                  <c:v>#N/A</c:v>
                </c:pt>
                <c:pt idx="8613">
                  <c:v>#N/A</c:v>
                </c:pt>
                <c:pt idx="8614">
                  <c:v>#N/A</c:v>
                </c:pt>
                <c:pt idx="8615">
                  <c:v>#N/A</c:v>
                </c:pt>
                <c:pt idx="8616">
                  <c:v>#N/A</c:v>
                </c:pt>
                <c:pt idx="8617">
                  <c:v>#N/A</c:v>
                </c:pt>
                <c:pt idx="8618">
                  <c:v>#N/A</c:v>
                </c:pt>
                <c:pt idx="8619">
                  <c:v>#N/A</c:v>
                </c:pt>
                <c:pt idx="8620">
                  <c:v>#N/A</c:v>
                </c:pt>
                <c:pt idx="8621">
                  <c:v>#N/A</c:v>
                </c:pt>
                <c:pt idx="8622">
                  <c:v>#N/A</c:v>
                </c:pt>
                <c:pt idx="8623">
                  <c:v>#N/A</c:v>
                </c:pt>
                <c:pt idx="8624">
                  <c:v>#N/A</c:v>
                </c:pt>
                <c:pt idx="8625">
                  <c:v>#N/A</c:v>
                </c:pt>
                <c:pt idx="8626">
                  <c:v>#N/A</c:v>
                </c:pt>
                <c:pt idx="8627">
                  <c:v>#N/A</c:v>
                </c:pt>
                <c:pt idx="8628">
                  <c:v>#N/A</c:v>
                </c:pt>
                <c:pt idx="8629">
                  <c:v>#N/A</c:v>
                </c:pt>
                <c:pt idx="8630">
                  <c:v>#N/A</c:v>
                </c:pt>
                <c:pt idx="8631">
                  <c:v>#N/A</c:v>
                </c:pt>
                <c:pt idx="8632">
                  <c:v>#N/A</c:v>
                </c:pt>
                <c:pt idx="8633">
                  <c:v>#N/A</c:v>
                </c:pt>
                <c:pt idx="8634">
                  <c:v>#N/A</c:v>
                </c:pt>
                <c:pt idx="8635">
                  <c:v>#N/A</c:v>
                </c:pt>
                <c:pt idx="8636">
                  <c:v>#N/A</c:v>
                </c:pt>
                <c:pt idx="8637">
                  <c:v>#N/A</c:v>
                </c:pt>
                <c:pt idx="8638">
                  <c:v>#N/A</c:v>
                </c:pt>
                <c:pt idx="8639">
                  <c:v>#N/A</c:v>
                </c:pt>
                <c:pt idx="8640">
                  <c:v>#N/A</c:v>
                </c:pt>
                <c:pt idx="8641">
                  <c:v>#N/A</c:v>
                </c:pt>
                <c:pt idx="8642">
                  <c:v>#N/A</c:v>
                </c:pt>
                <c:pt idx="8643">
                  <c:v>#N/A</c:v>
                </c:pt>
                <c:pt idx="8644">
                  <c:v>#N/A</c:v>
                </c:pt>
                <c:pt idx="8645">
                  <c:v>#N/A</c:v>
                </c:pt>
                <c:pt idx="8646">
                  <c:v>#N/A</c:v>
                </c:pt>
                <c:pt idx="8647">
                  <c:v>#N/A</c:v>
                </c:pt>
                <c:pt idx="8648">
                  <c:v>#N/A</c:v>
                </c:pt>
                <c:pt idx="8649">
                  <c:v>#N/A</c:v>
                </c:pt>
                <c:pt idx="8650">
                  <c:v>#N/A</c:v>
                </c:pt>
                <c:pt idx="8651">
                  <c:v>#N/A</c:v>
                </c:pt>
                <c:pt idx="8652">
                  <c:v>#N/A</c:v>
                </c:pt>
                <c:pt idx="8653">
                  <c:v>#N/A</c:v>
                </c:pt>
                <c:pt idx="8654">
                  <c:v>#N/A</c:v>
                </c:pt>
                <c:pt idx="8655">
                  <c:v>#N/A</c:v>
                </c:pt>
                <c:pt idx="8656">
                  <c:v>#N/A</c:v>
                </c:pt>
                <c:pt idx="8657">
                  <c:v>#N/A</c:v>
                </c:pt>
                <c:pt idx="8658">
                  <c:v>#N/A</c:v>
                </c:pt>
                <c:pt idx="8659">
                  <c:v>#N/A</c:v>
                </c:pt>
                <c:pt idx="8660">
                  <c:v>#N/A</c:v>
                </c:pt>
                <c:pt idx="8661">
                  <c:v>#N/A</c:v>
                </c:pt>
                <c:pt idx="8662">
                  <c:v>#N/A</c:v>
                </c:pt>
                <c:pt idx="8663">
                  <c:v>#N/A</c:v>
                </c:pt>
                <c:pt idx="8664">
                  <c:v>#N/A</c:v>
                </c:pt>
                <c:pt idx="8665">
                  <c:v>#N/A</c:v>
                </c:pt>
                <c:pt idx="8666">
                  <c:v>#N/A</c:v>
                </c:pt>
                <c:pt idx="8667">
                  <c:v>#N/A</c:v>
                </c:pt>
                <c:pt idx="8668">
                  <c:v>#N/A</c:v>
                </c:pt>
                <c:pt idx="8669">
                  <c:v>#N/A</c:v>
                </c:pt>
                <c:pt idx="8670">
                  <c:v>#N/A</c:v>
                </c:pt>
                <c:pt idx="8671">
                  <c:v>#N/A</c:v>
                </c:pt>
                <c:pt idx="8672">
                  <c:v>#N/A</c:v>
                </c:pt>
                <c:pt idx="8673">
                  <c:v>#N/A</c:v>
                </c:pt>
                <c:pt idx="8674">
                  <c:v>#N/A</c:v>
                </c:pt>
                <c:pt idx="8675">
                  <c:v>#N/A</c:v>
                </c:pt>
                <c:pt idx="8676">
                  <c:v>#N/A</c:v>
                </c:pt>
                <c:pt idx="8677">
                  <c:v>#N/A</c:v>
                </c:pt>
                <c:pt idx="8678">
                  <c:v>#N/A</c:v>
                </c:pt>
                <c:pt idx="8679">
                  <c:v>#N/A</c:v>
                </c:pt>
                <c:pt idx="8680">
                  <c:v>#N/A</c:v>
                </c:pt>
                <c:pt idx="8681">
                  <c:v>#N/A</c:v>
                </c:pt>
                <c:pt idx="8682">
                  <c:v>#N/A</c:v>
                </c:pt>
                <c:pt idx="8683">
                  <c:v>#N/A</c:v>
                </c:pt>
                <c:pt idx="8684">
                  <c:v>#N/A</c:v>
                </c:pt>
                <c:pt idx="8685">
                  <c:v>#N/A</c:v>
                </c:pt>
                <c:pt idx="8686">
                  <c:v>#N/A</c:v>
                </c:pt>
                <c:pt idx="8687">
                  <c:v>#N/A</c:v>
                </c:pt>
                <c:pt idx="8688">
                  <c:v>#N/A</c:v>
                </c:pt>
                <c:pt idx="8689">
                  <c:v>#N/A</c:v>
                </c:pt>
                <c:pt idx="8690">
                  <c:v>#N/A</c:v>
                </c:pt>
                <c:pt idx="8691">
                  <c:v>#N/A</c:v>
                </c:pt>
                <c:pt idx="8692">
                  <c:v>#N/A</c:v>
                </c:pt>
                <c:pt idx="8693">
                  <c:v>#N/A</c:v>
                </c:pt>
                <c:pt idx="8694">
                  <c:v>#N/A</c:v>
                </c:pt>
                <c:pt idx="8695">
                  <c:v>#N/A</c:v>
                </c:pt>
                <c:pt idx="8696">
                  <c:v>#N/A</c:v>
                </c:pt>
                <c:pt idx="8697">
                  <c:v>#N/A</c:v>
                </c:pt>
                <c:pt idx="8698">
                  <c:v>#N/A</c:v>
                </c:pt>
                <c:pt idx="8699">
                  <c:v>#N/A</c:v>
                </c:pt>
                <c:pt idx="8700">
                  <c:v>#N/A</c:v>
                </c:pt>
                <c:pt idx="8701">
                  <c:v>#N/A</c:v>
                </c:pt>
                <c:pt idx="8702">
                  <c:v>#N/A</c:v>
                </c:pt>
                <c:pt idx="8703">
                  <c:v>#N/A</c:v>
                </c:pt>
                <c:pt idx="8704">
                  <c:v>#N/A</c:v>
                </c:pt>
                <c:pt idx="8705">
                  <c:v>#N/A</c:v>
                </c:pt>
                <c:pt idx="8706">
                  <c:v>#N/A</c:v>
                </c:pt>
                <c:pt idx="8707">
                  <c:v>#N/A</c:v>
                </c:pt>
                <c:pt idx="8708">
                  <c:v>#N/A</c:v>
                </c:pt>
                <c:pt idx="8709">
                  <c:v>#N/A</c:v>
                </c:pt>
                <c:pt idx="8710">
                  <c:v>#N/A</c:v>
                </c:pt>
                <c:pt idx="8711">
                  <c:v>#N/A</c:v>
                </c:pt>
                <c:pt idx="8712">
                  <c:v>#N/A</c:v>
                </c:pt>
                <c:pt idx="8713">
                  <c:v>#N/A</c:v>
                </c:pt>
                <c:pt idx="8714">
                  <c:v>#N/A</c:v>
                </c:pt>
                <c:pt idx="8715">
                  <c:v>#N/A</c:v>
                </c:pt>
                <c:pt idx="8716">
                  <c:v>#N/A</c:v>
                </c:pt>
                <c:pt idx="8717">
                  <c:v>#N/A</c:v>
                </c:pt>
                <c:pt idx="8718">
                  <c:v>#N/A</c:v>
                </c:pt>
                <c:pt idx="8719">
                  <c:v>#N/A</c:v>
                </c:pt>
                <c:pt idx="8720">
                  <c:v>#N/A</c:v>
                </c:pt>
                <c:pt idx="8721">
                  <c:v>#N/A</c:v>
                </c:pt>
                <c:pt idx="8722">
                  <c:v>#N/A</c:v>
                </c:pt>
                <c:pt idx="8723">
                  <c:v>#N/A</c:v>
                </c:pt>
                <c:pt idx="8724">
                  <c:v>#N/A</c:v>
                </c:pt>
                <c:pt idx="8725">
                  <c:v>#N/A</c:v>
                </c:pt>
                <c:pt idx="8726">
                  <c:v>#N/A</c:v>
                </c:pt>
                <c:pt idx="8727">
                  <c:v>#N/A</c:v>
                </c:pt>
                <c:pt idx="8728">
                  <c:v>#N/A</c:v>
                </c:pt>
                <c:pt idx="8729">
                  <c:v>#N/A</c:v>
                </c:pt>
                <c:pt idx="8730">
                  <c:v>#N/A</c:v>
                </c:pt>
                <c:pt idx="8731">
                  <c:v>#N/A</c:v>
                </c:pt>
                <c:pt idx="8732">
                  <c:v>#N/A</c:v>
                </c:pt>
                <c:pt idx="8733">
                  <c:v>#N/A</c:v>
                </c:pt>
                <c:pt idx="8734">
                  <c:v>#N/A</c:v>
                </c:pt>
                <c:pt idx="8735">
                  <c:v>#N/A</c:v>
                </c:pt>
                <c:pt idx="8736">
                  <c:v>#N/A</c:v>
                </c:pt>
                <c:pt idx="8737">
                  <c:v>#N/A</c:v>
                </c:pt>
                <c:pt idx="8738">
                  <c:v>#N/A</c:v>
                </c:pt>
                <c:pt idx="8739">
                  <c:v>#N/A</c:v>
                </c:pt>
                <c:pt idx="8740">
                  <c:v>#N/A</c:v>
                </c:pt>
                <c:pt idx="8741">
                  <c:v>#N/A</c:v>
                </c:pt>
                <c:pt idx="8742">
                  <c:v>#N/A</c:v>
                </c:pt>
                <c:pt idx="8743">
                  <c:v>#N/A</c:v>
                </c:pt>
                <c:pt idx="8744">
                  <c:v>#N/A</c:v>
                </c:pt>
                <c:pt idx="8745">
                  <c:v>#N/A</c:v>
                </c:pt>
                <c:pt idx="8746">
                  <c:v>#N/A</c:v>
                </c:pt>
                <c:pt idx="8747">
                  <c:v>#N/A</c:v>
                </c:pt>
                <c:pt idx="8748">
                  <c:v>#N/A</c:v>
                </c:pt>
                <c:pt idx="8749">
                  <c:v>#N/A</c:v>
                </c:pt>
                <c:pt idx="8750">
                  <c:v>#N/A</c:v>
                </c:pt>
                <c:pt idx="8751">
                  <c:v>#N/A</c:v>
                </c:pt>
                <c:pt idx="8752">
                  <c:v>#N/A</c:v>
                </c:pt>
                <c:pt idx="8753">
                  <c:v>#N/A</c:v>
                </c:pt>
                <c:pt idx="8754">
                  <c:v>#N/A</c:v>
                </c:pt>
                <c:pt idx="8755">
                  <c:v>#N/A</c:v>
                </c:pt>
                <c:pt idx="8756">
                  <c:v>#N/A</c:v>
                </c:pt>
                <c:pt idx="8757">
                  <c:v>#N/A</c:v>
                </c:pt>
                <c:pt idx="8758">
                  <c:v>#N/A</c:v>
                </c:pt>
                <c:pt idx="8759">
                  <c:v>#N/A</c:v>
                </c:pt>
                <c:pt idx="8760">
                  <c:v>#N/A</c:v>
                </c:pt>
                <c:pt idx="8761">
                  <c:v>#N/A</c:v>
                </c:pt>
                <c:pt idx="8762">
                  <c:v>#N/A</c:v>
                </c:pt>
                <c:pt idx="8763">
                  <c:v>#N/A</c:v>
                </c:pt>
                <c:pt idx="8764">
                  <c:v>#N/A</c:v>
                </c:pt>
                <c:pt idx="8765">
                  <c:v>#N/A</c:v>
                </c:pt>
                <c:pt idx="8766">
                  <c:v>#N/A</c:v>
                </c:pt>
                <c:pt idx="8767">
                  <c:v>#N/A</c:v>
                </c:pt>
                <c:pt idx="8768">
                  <c:v>#N/A</c:v>
                </c:pt>
                <c:pt idx="8769">
                  <c:v>#N/A</c:v>
                </c:pt>
                <c:pt idx="8770">
                  <c:v>#N/A</c:v>
                </c:pt>
                <c:pt idx="8771">
                  <c:v>#N/A</c:v>
                </c:pt>
                <c:pt idx="8772">
                  <c:v>#N/A</c:v>
                </c:pt>
                <c:pt idx="8773">
                  <c:v>#N/A</c:v>
                </c:pt>
                <c:pt idx="8774">
                  <c:v>#N/A</c:v>
                </c:pt>
                <c:pt idx="8775">
                  <c:v>#N/A</c:v>
                </c:pt>
                <c:pt idx="8776">
                  <c:v>#N/A</c:v>
                </c:pt>
                <c:pt idx="8777">
                  <c:v>#N/A</c:v>
                </c:pt>
                <c:pt idx="8778">
                  <c:v>#N/A</c:v>
                </c:pt>
                <c:pt idx="8779">
                  <c:v>#N/A</c:v>
                </c:pt>
                <c:pt idx="8780">
                  <c:v>#N/A</c:v>
                </c:pt>
                <c:pt idx="8781">
                  <c:v>#N/A</c:v>
                </c:pt>
                <c:pt idx="8782">
                  <c:v>#N/A</c:v>
                </c:pt>
                <c:pt idx="8783">
                  <c:v>#N/A</c:v>
                </c:pt>
                <c:pt idx="8784">
                  <c:v>#N/A</c:v>
                </c:pt>
                <c:pt idx="8785">
                  <c:v>#N/A</c:v>
                </c:pt>
                <c:pt idx="8786">
                  <c:v>#N/A</c:v>
                </c:pt>
                <c:pt idx="8787">
                  <c:v>#N/A</c:v>
                </c:pt>
                <c:pt idx="8788">
                  <c:v>#N/A</c:v>
                </c:pt>
                <c:pt idx="8789">
                  <c:v>#N/A</c:v>
                </c:pt>
                <c:pt idx="8790">
                  <c:v>#N/A</c:v>
                </c:pt>
                <c:pt idx="8791">
                  <c:v>#N/A</c:v>
                </c:pt>
                <c:pt idx="8792">
                  <c:v>#N/A</c:v>
                </c:pt>
                <c:pt idx="8793">
                  <c:v>#N/A</c:v>
                </c:pt>
                <c:pt idx="8794">
                  <c:v>#N/A</c:v>
                </c:pt>
                <c:pt idx="8795">
                  <c:v>#N/A</c:v>
                </c:pt>
                <c:pt idx="8796">
                  <c:v>#N/A</c:v>
                </c:pt>
                <c:pt idx="8797">
                  <c:v>#N/A</c:v>
                </c:pt>
                <c:pt idx="8798">
                  <c:v>#N/A</c:v>
                </c:pt>
                <c:pt idx="8799">
                  <c:v>#N/A</c:v>
                </c:pt>
                <c:pt idx="8800">
                  <c:v>#N/A</c:v>
                </c:pt>
                <c:pt idx="8801">
                  <c:v>#N/A</c:v>
                </c:pt>
                <c:pt idx="8802">
                  <c:v>#N/A</c:v>
                </c:pt>
                <c:pt idx="8803">
                  <c:v>#N/A</c:v>
                </c:pt>
                <c:pt idx="8804">
                  <c:v>#N/A</c:v>
                </c:pt>
                <c:pt idx="8805">
                  <c:v>#N/A</c:v>
                </c:pt>
                <c:pt idx="8806">
                  <c:v>#N/A</c:v>
                </c:pt>
                <c:pt idx="8807">
                  <c:v>#N/A</c:v>
                </c:pt>
                <c:pt idx="8808">
                  <c:v>#N/A</c:v>
                </c:pt>
                <c:pt idx="8809">
                  <c:v>#N/A</c:v>
                </c:pt>
                <c:pt idx="8810">
                  <c:v>#N/A</c:v>
                </c:pt>
                <c:pt idx="8811">
                  <c:v>#N/A</c:v>
                </c:pt>
                <c:pt idx="8812">
                  <c:v>#N/A</c:v>
                </c:pt>
                <c:pt idx="8813">
                  <c:v>#N/A</c:v>
                </c:pt>
                <c:pt idx="8814">
                  <c:v>#N/A</c:v>
                </c:pt>
                <c:pt idx="8815">
                  <c:v>#N/A</c:v>
                </c:pt>
                <c:pt idx="8816">
                  <c:v>#N/A</c:v>
                </c:pt>
                <c:pt idx="8817">
                  <c:v>#N/A</c:v>
                </c:pt>
                <c:pt idx="8818">
                  <c:v>#N/A</c:v>
                </c:pt>
                <c:pt idx="8819">
                  <c:v>#N/A</c:v>
                </c:pt>
                <c:pt idx="8820">
                  <c:v>#N/A</c:v>
                </c:pt>
                <c:pt idx="8821">
                  <c:v>#N/A</c:v>
                </c:pt>
                <c:pt idx="8822">
                  <c:v>#N/A</c:v>
                </c:pt>
                <c:pt idx="8823">
                  <c:v>#N/A</c:v>
                </c:pt>
                <c:pt idx="8824">
                  <c:v>#N/A</c:v>
                </c:pt>
                <c:pt idx="8825">
                  <c:v>#N/A</c:v>
                </c:pt>
                <c:pt idx="8826">
                  <c:v>#N/A</c:v>
                </c:pt>
                <c:pt idx="8827">
                  <c:v>#N/A</c:v>
                </c:pt>
                <c:pt idx="8828">
                  <c:v>#N/A</c:v>
                </c:pt>
                <c:pt idx="8829">
                  <c:v>#N/A</c:v>
                </c:pt>
                <c:pt idx="8830">
                  <c:v>#N/A</c:v>
                </c:pt>
                <c:pt idx="8831">
                  <c:v>#N/A</c:v>
                </c:pt>
                <c:pt idx="8832">
                  <c:v>#N/A</c:v>
                </c:pt>
                <c:pt idx="8833">
                  <c:v>#N/A</c:v>
                </c:pt>
                <c:pt idx="8834">
                  <c:v>#N/A</c:v>
                </c:pt>
                <c:pt idx="8835">
                  <c:v>#N/A</c:v>
                </c:pt>
                <c:pt idx="8836">
                  <c:v>#N/A</c:v>
                </c:pt>
                <c:pt idx="8837">
                  <c:v>#N/A</c:v>
                </c:pt>
                <c:pt idx="8838">
                  <c:v>#N/A</c:v>
                </c:pt>
                <c:pt idx="8839">
                  <c:v>#N/A</c:v>
                </c:pt>
                <c:pt idx="8840">
                  <c:v>#N/A</c:v>
                </c:pt>
                <c:pt idx="8841">
                  <c:v>#N/A</c:v>
                </c:pt>
                <c:pt idx="8842">
                  <c:v>#N/A</c:v>
                </c:pt>
                <c:pt idx="8843">
                  <c:v>#N/A</c:v>
                </c:pt>
                <c:pt idx="8844">
                  <c:v>#N/A</c:v>
                </c:pt>
                <c:pt idx="8845">
                  <c:v>#N/A</c:v>
                </c:pt>
                <c:pt idx="8846">
                  <c:v>#N/A</c:v>
                </c:pt>
                <c:pt idx="8847">
                  <c:v>#N/A</c:v>
                </c:pt>
                <c:pt idx="8848">
                  <c:v>#N/A</c:v>
                </c:pt>
                <c:pt idx="8849">
                  <c:v>#N/A</c:v>
                </c:pt>
                <c:pt idx="8850">
                  <c:v>#N/A</c:v>
                </c:pt>
                <c:pt idx="8851">
                  <c:v>#N/A</c:v>
                </c:pt>
                <c:pt idx="8852">
                  <c:v>#N/A</c:v>
                </c:pt>
                <c:pt idx="8853">
                  <c:v>#N/A</c:v>
                </c:pt>
                <c:pt idx="8854">
                  <c:v>#N/A</c:v>
                </c:pt>
                <c:pt idx="8855">
                  <c:v>#N/A</c:v>
                </c:pt>
                <c:pt idx="8856">
                  <c:v>#N/A</c:v>
                </c:pt>
                <c:pt idx="8857">
                  <c:v>#N/A</c:v>
                </c:pt>
                <c:pt idx="8858">
                  <c:v>#N/A</c:v>
                </c:pt>
                <c:pt idx="8859">
                  <c:v>#N/A</c:v>
                </c:pt>
                <c:pt idx="8860">
                  <c:v>#N/A</c:v>
                </c:pt>
                <c:pt idx="8861">
                  <c:v>#N/A</c:v>
                </c:pt>
                <c:pt idx="8862">
                  <c:v>#N/A</c:v>
                </c:pt>
                <c:pt idx="8863">
                  <c:v>#N/A</c:v>
                </c:pt>
                <c:pt idx="8864">
                  <c:v>#N/A</c:v>
                </c:pt>
                <c:pt idx="8865">
                  <c:v>#N/A</c:v>
                </c:pt>
                <c:pt idx="8866">
                  <c:v>#N/A</c:v>
                </c:pt>
                <c:pt idx="8867">
                  <c:v>#N/A</c:v>
                </c:pt>
                <c:pt idx="8868">
                  <c:v>#N/A</c:v>
                </c:pt>
                <c:pt idx="8869">
                  <c:v>#N/A</c:v>
                </c:pt>
                <c:pt idx="8870">
                  <c:v>#N/A</c:v>
                </c:pt>
                <c:pt idx="8871">
                  <c:v>#N/A</c:v>
                </c:pt>
                <c:pt idx="8872">
                  <c:v>#N/A</c:v>
                </c:pt>
                <c:pt idx="8873">
                  <c:v>#N/A</c:v>
                </c:pt>
                <c:pt idx="8874">
                  <c:v>#N/A</c:v>
                </c:pt>
                <c:pt idx="8875">
                  <c:v>#N/A</c:v>
                </c:pt>
                <c:pt idx="8876">
                  <c:v>#N/A</c:v>
                </c:pt>
                <c:pt idx="8877">
                  <c:v>#N/A</c:v>
                </c:pt>
                <c:pt idx="8878">
                  <c:v>#N/A</c:v>
                </c:pt>
                <c:pt idx="8879">
                  <c:v>#N/A</c:v>
                </c:pt>
                <c:pt idx="8880">
                  <c:v>#N/A</c:v>
                </c:pt>
                <c:pt idx="8881">
                  <c:v>#N/A</c:v>
                </c:pt>
                <c:pt idx="8882">
                  <c:v>#N/A</c:v>
                </c:pt>
                <c:pt idx="8883">
                  <c:v>#N/A</c:v>
                </c:pt>
                <c:pt idx="8884">
                  <c:v>#N/A</c:v>
                </c:pt>
                <c:pt idx="8885">
                  <c:v>#N/A</c:v>
                </c:pt>
                <c:pt idx="8886">
                  <c:v>#N/A</c:v>
                </c:pt>
                <c:pt idx="8887">
                  <c:v>#N/A</c:v>
                </c:pt>
                <c:pt idx="8888">
                  <c:v>#N/A</c:v>
                </c:pt>
                <c:pt idx="8889">
                  <c:v>#N/A</c:v>
                </c:pt>
                <c:pt idx="8890">
                  <c:v>#N/A</c:v>
                </c:pt>
                <c:pt idx="8891">
                  <c:v>#N/A</c:v>
                </c:pt>
                <c:pt idx="8892">
                  <c:v>#N/A</c:v>
                </c:pt>
                <c:pt idx="8893">
                  <c:v>#N/A</c:v>
                </c:pt>
                <c:pt idx="8894">
                  <c:v>#N/A</c:v>
                </c:pt>
                <c:pt idx="8895">
                  <c:v>#N/A</c:v>
                </c:pt>
                <c:pt idx="8896">
                  <c:v>#N/A</c:v>
                </c:pt>
                <c:pt idx="8897">
                  <c:v>#N/A</c:v>
                </c:pt>
                <c:pt idx="8898">
                  <c:v>#N/A</c:v>
                </c:pt>
                <c:pt idx="8899">
                  <c:v>#N/A</c:v>
                </c:pt>
                <c:pt idx="8900">
                  <c:v>#N/A</c:v>
                </c:pt>
                <c:pt idx="8901">
                  <c:v>#N/A</c:v>
                </c:pt>
                <c:pt idx="8902">
                  <c:v>#N/A</c:v>
                </c:pt>
                <c:pt idx="8903">
                  <c:v>#N/A</c:v>
                </c:pt>
                <c:pt idx="8904">
                  <c:v>#N/A</c:v>
                </c:pt>
                <c:pt idx="8905">
                  <c:v>#N/A</c:v>
                </c:pt>
                <c:pt idx="8906">
                  <c:v>#N/A</c:v>
                </c:pt>
                <c:pt idx="8907">
                  <c:v>#N/A</c:v>
                </c:pt>
                <c:pt idx="8908">
                  <c:v>#N/A</c:v>
                </c:pt>
                <c:pt idx="8909">
                  <c:v>#N/A</c:v>
                </c:pt>
                <c:pt idx="8910">
                  <c:v>#N/A</c:v>
                </c:pt>
                <c:pt idx="8911">
                  <c:v>#N/A</c:v>
                </c:pt>
                <c:pt idx="8912">
                  <c:v>#N/A</c:v>
                </c:pt>
                <c:pt idx="8913">
                  <c:v>#N/A</c:v>
                </c:pt>
                <c:pt idx="8914">
                  <c:v>#N/A</c:v>
                </c:pt>
                <c:pt idx="8915">
                  <c:v>#N/A</c:v>
                </c:pt>
                <c:pt idx="8916">
                  <c:v>#N/A</c:v>
                </c:pt>
                <c:pt idx="8917">
                  <c:v>#N/A</c:v>
                </c:pt>
                <c:pt idx="8918">
                  <c:v>#N/A</c:v>
                </c:pt>
                <c:pt idx="8919">
                  <c:v>#N/A</c:v>
                </c:pt>
                <c:pt idx="8920">
                  <c:v>#N/A</c:v>
                </c:pt>
                <c:pt idx="8921">
                  <c:v>#N/A</c:v>
                </c:pt>
                <c:pt idx="8922">
                  <c:v>#N/A</c:v>
                </c:pt>
                <c:pt idx="8923">
                  <c:v>#N/A</c:v>
                </c:pt>
                <c:pt idx="8924">
                  <c:v>#N/A</c:v>
                </c:pt>
                <c:pt idx="8925">
                  <c:v>#N/A</c:v>
                </c:pt>
                <c:pt idx="8926">
                  <c:v>#N/A</c:v>
                </c:pt>
                <c:pt idx="8927">
                  <c:v>#N/A</c:v>
                </c:pt>
                <c:pt idx="8928">
                  <c:v>#N/A</c:v>
                </c:pt>
                <c:pt idx="8929">
                  <c:v>#N/A</c:v>
                </c:pt>
                <c:pt idx="8930">
                  <c:v>#N/A</c:v>
                </c:pt>
                <c:pt idx="8931">
                  <c:v>#N/A</c:v>
                </c:pt>
                <c:pt idx="8932">
                  <c:v>#N/A</c:v>
                </c:pt>
                <c:pt idx="8933">
                  <c:v>#N/A</c:v>
                </c:pt>
                <c:pt idx="8934">
                  <c:v>#N/A</c:v>
                </c:pt>
                <c:pt idx="8935">
                  <c:v>#N/A</c:v>
                </c:pt>
                <c:pt idx="8936">
                  <c:v>#N/A</c:v>
                </c:pt>
                <c:pt idx="8937">
                  <c:v>#N/A</c:v>
                </c:pt>
                <c:pt idx="8938">
                  <c:v>#N/A</c:v>
                </c:pt>
                <c:pt idx="8939">
                  <c:v>#N/A</c:v>
                </c:pt>
                <c:pt idx="8940">
                  <c:v>#N/A</c:v>
                </c:pt>
                <c:pt idx="8941">
                  <c:v>#N/A</c:v>
                </c:pt>
                <c:pt idx="8942">
                  <c:v>#N/A</c:v>
                </c:pt>
                <c:pt idx="8943">
                  <c:v>#N/A</c:v>
                </c:pt>
                <c:pt idx="8944">
                  <c:v>#N/A</c:v>
                </c:pt>
                <c:pt idx="8945">
                  <c:v>#N/A</c:v>
                </c:pt>
                <c:pt idx="8946">
                  <c:v>#N/A</c:v>
                </c:pt>
                <c:pt idx="8947">
                  <c:v>#N/A</c:v>
                </c:pt>
                <c:pt idx="8948">
                  <c:v>#N/A</c:v>
                </c:pt>
                <c:pt idx="8949">
                  <c:v>#N/A</c:v>
                </c:pt>
                <c:pt idx="8950">
                  <c:v>#N/A</c:v>
                </c:pt>
                <c:pt idx="8951">
                  <c:v>#N/A</c:v>
                </c:pt>
                <c:pt idx="8952">
                  <c:v>#N/A</c:v>
                </c:pt>
                <c:pt idx="8953">
                  <c:v>#N/A</c:v>
                </c:pt>
                <c:pt idx="8954">
                  <c:v>#N/A</c:v>
                </c:pt>
                <c:pt idx="8955">
                  <c:v>#N/A</c:v>
                </c:pt>
                <c:pt idx="8956">
                  <c:v>#N/A</c:v>
                </c:pt>
                <c:pt idx="8957">
                  <c:v>#N/A</c:v>
                </c:pt>
                <c:pt idx="8958">
                  <c:v>#N/A</c:v>
                </c:pt>
                <c:pt idx="8959">
                  <c:v>#N/A</c:v>
                </c:pt>
                <c:pt idx="8960">
                  <c:v>#N/A</c:v>
                </c:pt>
                <c:pt idx="8961">
                  <c:v>#N/A</c:v>
                </c:pt>
                <c:pt idx="8962">
                  <c:v>#N/A</c:v>
                </c:pt>
                <c:pt idx="8963">
                  <c:v>#N/A</c:v>
                </c:pt>
                <c:pt idx="8964">
                  <c:v>#N/A</c:v>
                </c:pt>
                <c:pt idx="8965">
                  <c:v>#N/A</c:v>
                </c:pt>
                <c:pt idx="8966">
                  <c:v>#N/A</c:v>
                </c:pt>
                <c:pt idx="8967">
                  <c:v>#N/A</c:v>
                </c:pt>
                <c:pt idx="8968">
                  <c:v>#N/A</c:v>
                </c:pt>
                <c:pt idx="8969">
                  <c:v>#N/A</c:v>
                </c:pt>
                <c:pt idx="8970">
                  <c:v>#N/A</c:v>
                </c:pt>
                <c:pt idx="8971">
                  <c:v>#N/A</c:v>
                </c:pt>
                <c:pt idx="8972">
                  <c:v>#N/A</c:v>
                </c:pt>
                <c:pt idx="8973">
                  <c:v>#N/A</c:v>
                </c:pt>
                <c:pt idx="8974">
                  <c:v>#N/A</c:v>
                </c:pt>
                <c:pt idx="8975">
                  <c:v>#N/A</c:v>
                </c:pt>
                <c:pt idx="8976">
                  <c:v>#N/A</c:v>
                </c:pt>
                <c:pt idx="8977">
                  <c:v>#N/A</c:v>
                </c:pt>
                <c:pt idx="8978">
                  <c:v>#N/A</c:v>
                </c:pt>
                <c:pt idx="8979">
                  <c:v>#N/A</c:v>
                </c:pt>
                <c:pt idx="8980">
                  <c:v>#N/A</c:v>
                </c:pt>
                <c:pt idx="8981">
                  <c:v>#N/A</c:v>
                </c:pt>
                <c:pt idx="8982">
                  <c:v>#N/A</c:v>
                </c:pt>
                <c:pt idx="8983">
                  <c:v>#N/A</c:v>
                </c:pt>
                <c:pt idx="8984">
                  <c:v>#N/A</c:v>
                </c:pt>
                <c:pt idx="8985">
                  <c:v>#N/A</c:v>
                </c:pt>
                <c:pt idx="8986">
                  <c:v>#N/A</c:v>
                </c:pt>
                <c:pt idx="8987">
                  <c:v>#N/A</c:v>
                </c:pt>
                <c:pt idx="8988">
                  <c:v>#N/A</c:v>
                </c:pt>
                <c:pt idx="8989">
                  <c:v>#N/A</c:v>
                </c:pt>
                <c:pt idx="8990">
                  <c:v>#N/A</c:v>
                </c:pt>
                <c:pt idx="8991">
                  <c:v>#N/A</c:v>
                </c:pt>
                <c:pt idx="8992">
                  <c:v>#N/A</c:v>
                </c:pt>
                <c:pt idx="8993">
                  <c:v>#N/A</c:v>
                </c:pt>
                <c:pt idx="8994">
                  <c:v>#N/A</c:v>
                </c:pt>
                <c:pt idx="8995">
                  <c:v>#N/A</c:v>
                </c:pt>
                <c:pt idx="8996">
                  <c:v>#N/A</c:v>
                </c:pt>
                <c:pt idx="8997">
                  <c:v>#N/A</c:v>
                </c:pt>
                <c:pt idx="8998">
                  <c:v>#N/A</c:v>
                </c:pt>
                <c:pt idx="8999">
                  <c:v>#N/A</c:v>
                </c:pt>
                <c:pt idx="9000">
                  <c:v>#N/A</c:v>
                </c:pt>
                <c:pt idx="9001">
                  <c:v>#N/A</c:v>
                </c:pt>
                <c:pt idx="9002">
                  <c:v>#N/A</c:v>
                </c:pt>
                <c:pt idx="9003">
                  <c:v>#N/A</c:v>
                </c:pt>
                <c:pt idx="9004">
                  <c:v>#N/A</c:v>
                </c:pt>
                <c:pt idx="9005">
                  <c:v>#N/A</c:v>
                </c:pt>
                <c:pt idx="9006">
                  <c:v>#N/A</c:v>
                </c:pt>
                <c:pt idx="9007">
                  <c:v>#N/A</c:v>
                </c:pt>
                <c:pt idx="9008">
                  <c:v>#N/A</c:v>
                </c:pt>
                <c:pt idx="9009">
                  <c:v>#N/A</c:v>
                </c:pt>
                <c:pt idx="9010">
                  <c:v>#N/A</c:v>
                </c:pt>
                <c:pt idx="9011">
                  <c:v>#N/A</c:v>
                </c:pt>
                <c:pt idx="9012">
                  <c:v>#N/A</c:v>
                </c:pt>
                <c:pt idx="9013">
                  <c:v>#N/A</c:v>
                </c:pt>
                <c:pt idx="9014">
                  <c:v>#N/A</c:v>
                </c:pt>
                <c:pt idx="9015">
                  <c:v>#N/A</c:v>
                </c:pt>
                <c:pt idx="9016">
                  <c:v>#N/A</c:v>
                </c:pt>
                <c:pt idx="9017">
                  <c:v>#N/A</c:v>
                </c:pt>
                <c:pt idx="9018">
                  <c:v>#N/A</c:v>
                </c:pt>
                <c:pt idx="9019">
                  <c:v>#N/A</c:v>
                </c:pt>
                <c:pt idx="9020">
                  <c:v>#N/A</c:v>
                </c:pt>
                <c:pt idx="9021">
                  <c:v>#N/A</c:v>
                </c:pt>
                <c:pt idx="9022">
                  <c:v>#N/A</c:v>
                </c:pt>
                <c:pt idx="9023">
                  <c:v>#N/A</c:v>
                </c:pt>
                <c:pt idx="9024">
                  <c:v>#N/A</c:v>
                </c:pt>
                <c:pt idx="9025">
                  <c:v>#N/A</c:v>
                </c:pt>
                <c:pt idx="9026">
                  <c:v>#N/A</c:v>
                </c:pt>
                <c:pt idx="9027">
                  <c:v>#N/A</c:v>
                </c:pt>
                <c:pt idx="9028">
                  <c:v>#N/A</c:v>
                </c:pt>
                <c:pt idx="9029">
                  <c:v>#N/A</c:v>
                </c:pt>
                <c:pt idx="9030">
                  <c:v>#N/A</c:v>
                </c:pt>
                <c:pt idx="9031">
                  <c:v>#N/A</c:v>
                </c:pt>
                <c:pt idx="9032">
                  <c:v>#N/A</c:v>
                </c:pt>
                <c:pt idx="9033">
                  <c:v>#N/A</c:v>
                </c:pt>
                <c:pt idx="9034">
                  <c:v>#N/A</c:v>
                </c:pt>
                <c:pt idx="9035">
                  <c:v>#N/A</c:v>
                </c:pt>
                <c:pt idx="9036">
                  <c:v>#N/A</c:v>
                </c:pt>
                <c:pt idx="9037">
                  <c:v>#N/A</c:v>
                </c:pt>
                <c:pt idx="9038">
                  <c:v>#N/A</c:v>
                </c:pt>
                <c:pt idx="9039">
                  <c:v>#N/A</c:v>
                </c:pt>
                <c:pt idx="9040">
                  <c:v>#N/A</c:v>
                </c:pt>
                <c:pt idx="9041">
                  <c:v>#N/A</c:v>
                </c:pt>
                <c:pt idx="9042">
                  <c:v>#N/A</c:v>
                </c:pt>
                <c:pt idx="9043">
                  <c:v>#N/A</c:v>
                </c:pt>
                <c:pt idx="9044">
                  <c:v>#N/A</c:v>
                </c:pt>
                <c:pt idx="9045">
                  <c:v>#N/A</c:v>
                </c:pt>
                <c:pt idx="9046">
                  <c:v>#N/A</c:v>
                </c:pt>
                <c:pt idx="9047">
                  <c:v>#N/A</c:v>
                </c:pt>
                <c:pt idx="9048">
                  <c:v>#N/A</c:v>
                </c:pt>
                <c:pt idx="9049">
                  <c:v>#N/A</c:v>
                </c:pt>
                <c:pt idx="9050">
                  <c:v>#N/A</c:v>
                </c:pt>
                <c:pt idx="9051">
                  <c:v>#N/A</c:v>
                </c:pt>
                <c:pt idx="9052">
                  <c:v>#N/A</c:v>
                </c:pt>
                <c:pt idx="9053">
                  <c:v>#N/A</c:v>
                </c:pt>
                <c:pt idx="9054">
                  <c:v>#N/A</c:v>
                </c:pt>
                <c:pt idx="9055">
                  <c:v>#N/A</c:v>
                </c:pt>
                <c:pt idx="9056">
                  <c:v>#N/A</c:v>
                </c:pt>
                <c:pt idx="9057">
                  <c:v>#N/A</c:v>
                </c:pt>
                <c:pt idx="9058">
                  <c:v>#N/A</c:v>
                </c:pt>
                <c:pt idx="9059">
                  <c:v>#N/A</c:v>
                </c:pt>
                <c:pt idx="9060">
                  <c:v>#N/A</c:v>
                </c:pt>
                <c:pt idx="9061">
                  <c:v>#N/A</c:v>
                </c:pt>
                <c:pt idx="9062">
                  <c:v>#N/A</c:v>
                </c:pt>
                <c:pt idx="9063">
                  <c:v>#N/A</c:v>
                </c:pt>
                <c:pt idx="9064">
                  <c:v>#N/A</c:v>
                </c:pt>
                <c:pt idx="9065">
                  <c:v>#N/A</c:v>
                </c:pt>
                <c:pt idx="9066">
                  <c:v>#N/A</c:v>
                </c:pt>
                <c:pt idx="9067">
                  <c:v>#N/A</c:v>
                </c:pt>
                <c:pt idx="9068">
                  <c:v>#N/A</c:v>
                </c:pt>
                <c:pt idx="9069">
                  <c:v>#N/A</c:v>
                </c:pt>
                <c:pt idx="9070">
                  <c:v>#N/A</c:v>
                </c:pt>
                <c:pt idx="9071">
                  <c:v>#N/A</c:v>
                </c:pt>
                <c:pt idx="9072">
                  <c:v>#N/A</c:v>
                </c:pt>
                <c:pt idx="9073">
                  <c:v>#N/A</c:v>
                </c:pt>
                <c:pt idx="9074">
                  <c:v>#N/A</c:v>
                </c:pt>
                <c:pt idx="9075">
                  <c:v>#N/A</c:v>
                </c:pt>
                <c:pt idx="9076">
                  <c:v>#N/A</c:v>
                </c:pt>
                <c:pt idx="9077">
                  <c:v>#N/A</c:v>
                </c:pt>
                <c:pt idx="9078">
                  <c:v>#N/A</c:v>
                </c:pt>
                <c:pt idx="9079">
                  <c:v>#N/A</c:v>
                </c:pt>
                <c:pt idx="9080">
                  <c:v>#N/A</c:v>
                </c:pt>
                <c:pt idx="9081">
                  <c:v>#N/A</c:v>
                </c:pt>
                <c:pt idx="9082">
                  <c:v>#N/A</c:v>
                </c:pt>
                <c:pt idx="9083">
                  <c:v>#N/A</c:v>
                </c:pt>
                <c:pt idx="9084">
                  <c:v>#N/A</c:v>
                </c:pt>
                <c:pt idx="9085">
                  <c:v>#N/A</c:v>
                </c:pt>
                <c:pt idx="9086">
                  <c:v>#N/A</c:v>
                </c:pt>
                <c:pt idx="9087">
                  <c:v>#N/A</c:v>
                </c:pt>
                <c:pt idx="9088">
                  <c:v>#N/A</c:v>
                </c:pt>
                <c:pt idx="9089">
                  <c:v>#N/A</c:v>
                </c:pt>
                <c:pt idx="9090">
                  <c:v>#N/A</c:v>
                </c:pt>
                <c:pt idx="9091">
                  <c:v>#N/A</c:v>
                </c:pt>
                <c:pt idx="9092">
                  <c:v>#N/A</c:v>
                </c:pt>
                <c:pt idx="9093">
                  <c:v>#N/A</c:v>
                </c:pt>
                <c:pt idx="9094">
                  <c:v>#N/A</c:v>
                </c:pt>
                <c:pt idx="9095">
                  <c:v>#N/A</c:v>
                </c:pt>
                <c:pt idx="9096">
                  <c:v>#N/A</c:v>
                </c:pt>
                <c:pt idx="9097">
                  <c:v>#N/A</c:v>
                </c:pt>
                <c:pt idx="9098">
                  <c:v>#N/A</c:v>
                </c:pt>
                <c:pt idx="9099">
                  <c:v>#N/A</c:v>
                </c:pt>
                <c:pt idx="9100">
                  <c:v>#N/A</c:v>
                </c:pt>
                <c:pt idx="9101">
                  <c:v>#N/A</c:v>
                </c:pt>
                <c:pt idx="9102">
                  <c:v>#N/A</c:v>
                </c:pt>
                <c:pt idx="9103">
                  <c:v>#N/A</c:v>
                </c:pt>
                <c:pt idx="9104">
                  <c:v>#N/A</c:v>
                </c:pt>
                <c:pt idx="9105">
                  <c:v>#N/A</c:v>
                </c:pt>
                <c:pt idx="9106">
                  <c:v>#N/A</c:v>
                </c:pt>
                <c:pt idx="9107">
                  <c:v>#N/A</c:v>
                </c:pt>
                <c:pt idx="9108">
                  <c:v>#N/A</c:v>
                </c:pt>
                <c:pt idx="9109">
                  <c:v>#N/A</c:v>
                </c:pt>
                <c:pt idx="9110">
                  <c:v>#N/A</c:v>
                </c:pt>
                <c:pt idx="9111">
                  <c:v>#N/A</c:v>
                </c:pt>
                <c:pt idx="9112">
                  <c:v>#N/A</c:v>
                </c:pt>
                <c:pt idx="9113">
                  <c:v>#N/A</c:v>
                </c:pt>
                <c:pt idx="9114">
                  <c:v>#N/A</c:v>
                </c:pt>
                <c:pt idx="9115">
                  <c:v>#N/A</c:v>
                </c:pt>
                <c:pt idx="9116">
                  <c:v>#N/A</c:v>
                </c:pt>
                <c:pt idx="9117">
                  <c:v>#N/A</c:v>
                </c:pt>
                <c:pt idx="9118">
                  <c:v>#N/A</c:v>
                </c:pt>
                <c:pt idx="9119">
                  <c:v>#N/A</c:v>
                </c:pt>
                <c:pt idx="9120">
                  <c:v>#N/A</c:v>
                </c:pt>
                <c:pt idx="9121">
                  <c:v>#N/A</c:v>
                </c:pt>
                <c:pt idx="9122">
                  <c:v>#N/A</c:v>
                </c:pt>
                <c:pt idx="9123">
                  <c:v>#N/A</c:v>
                </c:pt>
                <c:pt idx="9124">
                  <c:v>#N/A</c:v>
                </c:pt>
                <c:pt idx="9125">
                  <c:v>#N/A</c:v>
                </c:pt>
                <c:pt idx="9126">
                  <c:v>#N/A</c:v>
                </c:pt>
                <c:pt idx="9127">
                  <c:v>#N/A</c:v>
                </c:pt>
                <c:pt idx="9128">
                  <c:v>#N/A</c:v>
                </c:pt>
                <c:pt idx="9129">
                  <c:v>#N/A</c:v>
                </c:pt>
                <c:pt idx="9130">
                  <c:v>#N/A</c:v>
                </c:pt>
                <c:pt idx="9131">
                  <c:v>#N/A</c:v>
                </c:pt>
                <c:pt idx="9132">
                  <c:v>#N/A</c:v>
                </c:pt>
                <c:pt idx="9133">
                  <c:v>#N/A</c:v>
                </c:pt>
                <c:pt idx="9134">
                  <c:v>#N/A</c:v>
                </c:pt>
                <c:pt idx="9135">
                  <c:v>#N/A</c:v>
                </c:pt>
                <c:pt idx="9136">
                  <c:v>#N/A</c:v>
                </c:pt>
                <c:pt idx="9137">
                  <c:v>#N/A</c:v>
                </c:pt>
                <c:pt idx="9138">
                  <c:v>#N/A</c:v>
                </c:pt>
                <c:pt idx="9139">
                  <c:v>#N/A</c:v>
                </c:pt>
                <c:pt idx="9140">
                  <c:v>#N/A</c:v>
                </c:pt>
                <c:pt idx="9141">
                  <c:v>#N/A</c:v>
                </c:pt>
                <c:pt idx="9142">
                  <c:v>#N/A</c:v>
                </c:pt>
                <c:pt idx="9143">
                  <c:v>#N/A</c:v>
                </c:pt>
                <c:pt idx="9144">
                  <c:v>#N/A</c:v>
                </c:pt>
                <c:pt idx="9145">
                  <c:v>#N/A</c:v>
                </c:pt>
                <c:pt idx="9146">
                  <c:v>#N/A</c:v>
                </c:pt>
                <c:pt idx="9147">
                  <c:v>#N/A</c:v>
                </c:pt>
                <c:pt idx="9148">
                  <c:v>#N/A</c:v>
                </c:pt>
                <c:pt idx="9149">
                  <c:v>#N/A</c:v>
                </c:pt>
                <c:pt idx="9150">
                  <c:v>#N/A</c:v>
                </c:pt>
                <c:pt idx="9151">
                  <c:v>#N/A</c:v>
                </c:pt>
                <c:pt idx="9152">
                  <c:v>#N/A</c:v>
                </c:pt>
                <c:pt idx="9153">
                  <c:v>#N/A</c:v>
                </c:pt>
                <c:pt idx="9154">
                  <c:v>#N/A</c:v>
                </c:pt>
                <c:pt idx="9155">
                  <c:v>#N/A</c:v>
                </c:pt>
                <c:pt idx="9156">
                  <c:v>#N/A</c:v>
                </c:pt>
                <c:pt idx="9157">
                  <c:v>#N/A</c:v>
                </c:pt>
                <c:pt idx="9158">
                  <c:v>#N/A</c:v>
                </c:pt>
                <c:pt idx="9159">
                  <c:v>#N/A</c:v>
                </c:pt>
                <c:pt idx="9160">
                  <c:v>#N/A</c:v>
                </c:pt>
                <c:pt idx="9161">
                  <c:v>#N/A</c:v>
                </c:pt>
                <c:pt idx="9162">
                  <c:v>#N/A</c:v>
                </c:pt>
                <c:pt idx="9163">
                  <c:v>#N/A</c:v>
                </c:pt>
                <c:pt idx="9164">
                  <c:v>#N/A</c:v>
                </c:pt>
                <c:pt idx="9165">
                  <c:v>#N/A</c:v>
                </c:pt>
                <c:pt idx="9166">
                  <c:v>#N/A</c:v>
                </c:pt>
                <c:pt idx="9167">
                  <c:v>#N/A</c:v>
                </c:pt>
                <c:pt idx="9168">
                  <c:v>#N/A</c:v>
                </c:pt>
                <c:pt idx="9169">
                  <c:v>#N/A</c:v>
                </c:pt>
                <c:pt idx="9170">
                  <c:v>#N/A</c:v>
                </c:pt>
                <c:pt idx="9171">
                  <c:v>#N/A</c:v>
                </c:pt>
                <c:pt idx="9172">
                  <c:v>#N/A</c:v>
                </c:pt>
                <c:pt idx="9173">
                  <c:v>#N/A</c:v>
                </c:pt>
                <c:pt idx="9174">
                  <c:v>#N/A</c:v>
                </c:pt>
                <c:pt idx="9175">
                  <c:v>#N/A</c:v>
                </c:pt>
                <c:pt idx="9176">
                  <c:v>#N/A</c:v>
                </c:pt>
                <c:pt idx="9177">
                  <c:v>#N/A</c:v>
                </c:pt>
                <c:pt idx="9178">
                  <c:v>#N/A</c:v>
                </c:pt>
                <c:pt idx="9179">
                  <c:v>#N/A</c:v>
                </c:pt>
                <c:pt idx="9180">
                  <c:v>#N/A</c:v>
                </c:pt>
                <c:pt idx="9181">
                  <c:v>#N/A</c:v>
                </c:pt>
                <c:pt idx="9182">
                  <c:v>#N/A</c:v>
                </c:pt>
                <c:pt idx="9183">
                  <c:v>#N/A</c:v>
                </c:pt>
                <c:pt idx="9184">
                  <c:v>#N/A</c:v>
                </c:pt>
                <c:pt idx="9185">
                  <c:v>#N/A</c:v>
                </c:pt>
                <c:pt idx="9186">
                  <c:v>#N/A</c:v>
                </c:pt>
                <c:pt idx="9187">
                  <c:v>#N/A</c:v>
                </c:pt>
                <c:pt idx="9188">
                  <c:v>#N/A</c:v>
                </c:pt>
                <c:pt idx="9189">
                  <c:v>#N/A</c:v>
                </c:pt>
                <c:pt idx="9190">
                  <c:v>#N/A</c:v>
                </c:pt>
                <c:pt idx="9191">
                  <c:v>#N/A</c:v>
                </c:pt>
                <c:pt idx="9192">
                  <c:v>#N/A</c:v>
                </c:pt>
                <c:pt idx="9193">
                  <c:v>#N/A</c:v>
                </c:pt>
                <c:pt idx="9194">
                  <c:v>#N/A</c:v>
                </c:pt>
                <c:pt idx="9195">
                  <c:v>#N/A</c:v>
                </c:pt>
                <c:pt idx="9196">
                  <c:v>#N/A</c:v>
                </c:pt>
                <c:pt idx="9197">
                  <c:v>#N/A</c:v>
                </c:pt>
                <c:pt idx="9198">
                  <c:v>#N/A</c:v>
                </c:pt>
                <c:pt idx="9199">
                  <c:v>#N/A</c:v>
                </c:pt>
                <c:pt idx="9200">
                  <c:v>#N/A</c:v>
                </c:pt>
                <c:pt idx="9201">
                  <c:v>#N/A</c:v>
                </c:pt>
                <c:pt idx="9202">
                  <c:v>#N/A</c:v>
                </c:pt>
                <c:pt idx="9203">
                  <c:v>#N/A</c:v>
                </c:pt>
                <c:pt idx="9204">
                  <c:v>#N/A</c:v>
                </c:pt>
                <c:pt idx="9205">
                  <c:v>#N/A</c:v>
                </c:pt>
                <c:pt idx="9206">
                  <c:v>#N/A</c:v>
                </c:pt>
                <c:pt idx="9207">
                  <c:v>#N/A</c:v>
                </c:pt>
                <c:pt idx="9208">
                  <c:v>#N/A</c:v>
                </c:pt>
                <c:pt idx="9209">
                  <c:v>#N/A</c:v>
                </c:pt>
                <c:pt idx="9210">
                  <c:v>#N/A</c:v>
                </c:pt>
                <c:pt idx="9211">
                  <c:v>#N/A</c:v>
                </c:pt>
                <c:pt idx="9212">
                  <c:v>#N/A</c:v>
                </c:pt>
                <c:pt idx="9213">
                  <c:v>#N/A</c:v>
                </c:pt>
                <c:pt idx="9214">
                  <c:v>#N/A</c:v>
                </c:pt>
                <c:pt idx="9215">
                  <c:v>#N/A</c:v>
                </c:pt>
                <c:pt idx="9216">
                  <c:v>#N/A</c:v>
                </c:pt>
                <c:pt idx="9217">
                  <c:v>#N/A</c:v>
                </c:pt>
                <c:pt idx="9218">
                  <c:v>#N/A</c:v>
                </c:pt>
                <c:pt idx="9219">
                  <c:v>#N/A</c:v>
                </c:pt>
                <c:pt idx="9220">
                  <c:v>#N/A</c:v>
                </c:pt>
                <c:pt idx="9221">
                  <c:v>#N/A</c:v>
                </c:pt>
                <c:pt idx="9222">
                  <c:v>#N/A</c:v>
                </c:pt>
                <c:pt idx="9223">
                  <c:v>#N/A</c:v>
                </c:pt>
                <c:pt idx="9224">
                  <c:v>#N/A</c:v>
                </c:pt>
                <c:pt idx="9225">
                  <c:v>#N/A</c:v>
                </c:pt>
                <c:pt idx="9226">
                  <c:v>#N/A</c:v>
                </c:pt>
                <c:pt idx="9227">
                  <c:v>#N/A</c:v>
                </c:pt>
                <c:pt idx="9228">
                  <c:v>#N/A</c:v>
                </c:pt>
                <c:pt idx="9229">
                  <c:v>#N/A</c:v>
                </c:pt>
                <c:pt idx="9230">
                  <c:v>#N/A</c:v>
                </c:pt>
                <c:pt idx="9231">
                  <c:v>#N/A</c:v>
                </c:pt>
                <c:pt idx="9232">
                  <c:v>#N/A</c:v>
                </c:pt>
                <c:pt idx="9233">
                  <c:v>#N/A</c:v>
                </c:pt>
                <c:pt idx="9234">
                  <c:v>#N/A</c:v>
                </c:pt>
                <c:pt idx="9235">
                  <c:v>#N/A</c:v>
                </c:pt>
                <c:pt idx="9236">
                  <c:v>#N/A</c:v>
                </c:pt>
                <c:pt idx="9237">
                  <c:v>#N/A</c:v>
                </c:pt>
                <c:pt idx="9238">
                  <c:v>#N/A</c:v>
                </c:pt>
                <c:pt idx="9239">
                  <c:v>#N/A</c:v>
                </c:pt>
                <c:pt idx="9240">
                  <c:v>#N/A</c:v>
                </c:pt>
                <c:pt idx="9241">
                  <c:v>#N/A</c:v>
                </c:pt>
                <c:pt idx="9242">
                  <c:v>#N/A</c:v>
                </c:pt>
                <c:pt idx="9243">
                  <c:v>#N/A</c:v>
                </c:pt>
                <c:pt idx="9244">
                  <c:v>#N/A</c:v>
                </c:pt>
                <c:pt idx="9245">
                  <c:v>#N/A</c:v>
                </c:pt>
                <c:pt idx="9246">
                  <c:v>#N/A</c:v>
                </c:pt>
                <c:pt idx="9247">
                  <c:v>#N/A</c:v>
                </c:pt>
                <c:pt idx="9248">
                  <c:v>#N/A</c:v>
                </c:pt>
                <c:pt idx="9249">
                  <c:v>#N/A</c:v>
                </c:pt>
                <c:pt idx="9250">
                  <c:v>#N/A</c:v>
                </c:pt>
                <c:pt idx="9251">
                  <c:v>#N/A</c:v>
                </c:pt>
                <c:pt idx="9252">
                  <c:v>#N/A</c:v>
                </c:pt>
                <c:pt idx="9253">
                  <c:v>#N/A</c:v>
                </c:pt>
                <c:pt idx="9254">
                  <c:v>#N/A</c:v>
                </c:pt>
                <c:pt idx="9255">
                  <c:v>#N/A</c:v>
                </c:pt>
                <c:pt idx="9256">
                  <c:v>#N/A</c:v>
                </c:pt>
                <c:pt idx="9257">
                  <c:v>#N/A</c:v>
                </c:pt>
                <c:pt idx="9258">
                  <c:v>#N/A</c:v>
                </c:pt>
                <c:pt idx="9259">
                  <c:v>#N/A</c:v>
                </c:pt>
                <c:pt idx="9260">
                  <c:v>#N/A</c:v>
                </c:pt>
                <c:pt idx="9261">
                  <c:v>#N/A</c:v>
                </c:pt>
                <c:pt idx="9262">
                  <c:v>#N/A</c:v>
                </c:pt>
                <c:pt idx="9263">
                  <c:v>#N/A</c:v>
                </c:pt>
                <c:pt idx="9264">
                  <c:v>#N/A</c:v>
                </c:pt>
                <c:pt idx="9265">
                  <c:v>#N/A</c:v>
                </c:pt>
                <c:pt idx="9266">
                  <c:v>#N/A</c:v>
                </c:pt>
                <c:pt idx="9267">
                  <c:v>#N/A</c:v>
                </c:pt>
                <c:pt idx="9268">
                  <c:v>#N/A</c:v>
                </c:pt>
                <c:pt idx="9269">
                  <c:v>#N/A</c:v>
                </c:pt>
                <c:pt idx="9270">
                  <c:v>#N/A</c:v>
                </c:pt>
                <c:pt idx="9271">
                  <c:v>#N/A</c:v>
                </c:pt>
                <c:pt idx="9272">
                  <c:v>#N/A</c:v>
                </c:pt>
                <c:pt idx="9273">
                  <c:v>#N/A</c:v>
                </c:pt>
                <c:pt idx="9274">
                  <c:v>#N/A</c:v>
                </c:pt>
                <c:pt idx="9275">
                  <c:v>#N/A</c:v>
                </c:pt>
                <c:pt idx="9276">
                  <c:v>#N/A</c:v>
                </c:pt>
                <c:pt idx="9277">
                  <c:v>#N/A</c:v>
                </c:pt>
                <c:pt idx="9278">
                  <c:v>#N/A</c:v>
                </c:pt>
                <c:pt idx="9279">
                  <c:v>#N/A</c:v>
                </c:pt>
                <c:pt idx="9280">
                  <c:v>#N/A</c:v>
                </c:pt>
                <c:pt idx="9281">
                  <c:v>#N/A</c:v>
                </c:pt>
                <c:pt idx="9282">
                  <c:v>#N/A</c:v>
                </c:pt>
                <c:pt idx="9283">
                  <c:v>#N/A</c:v>
                </c:pt>
                <c:pt idx="9284">
                  <c:v>#N/A</c:v>
                </c:pt>
                <c:pt idx="9285">
                  <c:v>#N/A</c:v>
                </c:pt>
                <c:pt idx="9286">
                  <c:v>#N/A</c:v>
                </c:pt>
                <c:pt idx="9287">
                  <c:v>#N/A</c:v>
                </c:pt>
                <c:pt idx="9288">
                  <c:v>#N/A</c:v>
                </c:pt>
                <c:pt idx="9289">
                  <c:v>#N/A</c:v>
                </c:pt>
                <c:pt idx="9290">
                  <c:v>#N/A</c:v>
                </c:pt>
                <c:pt idx="9291">
                  <c:v>#N/A</c:v>
                </c:pt>
                <c:pt idx="9292">
                  <c:v>#N/A</c:v>
                </c:pt>
                <c:pt idx="9293">
                  <c:v>#N/A</c:v>
                </c:pt>
                <c:pt idx="9294">
                  <c:v>#N/A</c:v>
                </c:pt>
                <c:pt idx="9295">
                  <c:v>#N/A</c:v>
                </c:pt>
                <c:pt idx="9296">
                  <c:v>#N/A</c:v>
                </c:pt>
                <c:pt idx="9297">
                  <c:v>#N/A</c:v>
                </c:pt>
                <c:pt idx="9298">
                  <c:v>#N/A</c:v>
                </c:pt>
                <c:pt idx="9299">
                  <c:v>#N/A</c:v>
                </c:pt>
                <c:pt idx="9300">
                  <c:v>#N/A</c:v>
                </c:pt>
                <c:pt idx="9301">
                  <c:v>#N/A</c:v>
                </c:pt>
                <c:pt idx="9302">
                  <c:v>#N/A</c:v>
                </c:pt>
                <c:pt idx="9303">
                  <c:v>#N/A</c:v>
                </c:pt>
                <c:pt idx="9304">
                  <c:v>#N/A</c:v>
                </c:pt>
                <c:pt idx="9305">
                  <c:v>#N/A</c:v>
                </c:pt>
                <c:pt idx="9306">
                  <c:v>#N/A</c:v>
                </c:pt>
                <c:pt idx="9307">
                  <c:v>#N/A</c:v>
                </c:pt>
                <c:pt idx="9308">
                  <c:v>#N/A</c:v>
                </c:pt>
                <c:pt idx="9309">
                  <c:v>#N/A</c:v>
                </c:pt>
                <c:pt idx="9310">
                  <c:v>#N/A</c:v>
                </c:pt>
                <c:pt idx="9311">
                  <c:v>#N/A</c:v>
                </c:pt>
                <c:pt idx="9312">
                  <c:v>#N/A</c:v>
                </c:pt>
                <c:pt idx="9313">
                  <c:v>#N/A</c:v>
                </c:pt>
                <c:pt idx="9314">
                  <c:v>#N/A</c:v>
                </c:pt>
                <c:pt idx="9315">
                  <c:v>#N/A</c:v>
                </c:pt>
                <c:pt idx="9316">
                  <c:v>#N/A</c:v>
                </c:pt>
                <c:pt idx="9317">
                  <c:v>#N/A</c:v>
                </c:pt>
                <c:pt idx="9318">
                  <c:v>#N/A</c:v>
                </c:pt>
                <c:pt idx="9319">
                  <c:v>#N/A</c:v>
                </c:pt>
                <c:pt idx="9320">
                  <c:v>#N/A</c:v>
                </c:pt>
                <c:pt idx="9321">
                  <c:v>#N/A</c:v>
                </c:pt>
                <c:pt idx="9322">
                  <c:v>#N/A</c:v>
                </c:pt>
                <c:pt idx="9323">
                  <c:v>#N/A</c:v>
                </c:pt>
                <c:pt idx="9324">
                  <c:v>#N/A</c:v>
                </c:pt>
                <c:pt idx="9325">
                  <c:v>#N/A</c:v>
                </c:pt>
                <c:pt idx="9326">
                  <c:v>#N/A</c:v>
                </c:pt>
                <c:pt idx="9327">
                  <c:v>#N/A</c:v>
                </c:pt>
                <c:pt idx="9328">
                  <c:v>#N/A</c:v>
                </c:pt>
                <c:pt idx="9329">
                  <c:v>#N/A</c:v>
                </c:pt>
                <c:pt idx="9330">
                  <c:v>#N/A</c:v>
                </c:pt>
                <c:pt idx="9331">
                  <c:v>#N/A</c:v>
                </c:pt>
                <c:pt idx="9332">
                  <c:v>#N/A</c:v>
                </c:pt>
                <c:pt idx="9333">
                  <c:v>#N/A</c:v>
                </c:pt>
                <c:pt idx="9334">
                  <c:v>#N/A</c:v>
                </c:pt>
                <c:pt idx="9335">
                  <c:v>#N/A</c:v>
                </c:pt>
                <c:pt idx="9336">
                  <c:v>#N/A</c:v>
                </c:pt>
                <c:pt idx="9337">
                  <c:v>#N/A</c:v>
                </c:pt>
                <c:pt idx="9338">
                  <c:v>#N/A</c:v>
                </c:pt>
                <c:pt idx="9339">
                  <c:v>#N/A</c:v>
                </c:pt>
                <c:pt idx="9340">
                  <c:v>#N/A</c:v>
                </c:pt>
                <c:pt idx="9341">
                  <c:v>#N/A</c:v>
                </c:pt>
                <c:pt idx="9342">
                  <c:v>#N/A</c:v>
                </c:pt>
                <c:pt idx="9343">
                  <c:v>#N/A</c:v>
                </c:pt>
                <c:pt idx="9344">
                  <c:v>#N/A</c:v>
                </c:pt>
                <c:pt idx="9345">
                  <c:v>#N/A</c:v>
                </c:pt>
                <c:pt idx="9346">
                  <c:v>#N/A</c:v>
                </c:pt>
                <c:pt idx="9347">
                  <c:v>#N/A</c:v>
                </c:pt>
                <c:pt idx="9348">
                  <c:v>#N/A</c:v>
                </c:pt>
                <c:pt idx="9349">
                  <c:v>#N/A</c:v>
                </c:pt>
                <c:pt idx="9350">
                  <c:v>#N/A</c:v>
                </c:pt>
                <c:pt idx="9351">
                  <c:v>#N/A</c:v>
                </c:pt>
                <c:pt idx="9352">
                  <c:v>#N/A</c:v>
                </c:pt>
                <c:pt idx="9353">
                  <c:v>#N/A</c:v>
                </c:pt>
                <c:pt idx="9354">
                  <c:v>#N/A</c:v>
                </c:pt>
                <c:pt idx="9355">
                  <c:v>#N/A</c:v>
                </c:pt>
                <c:pt idx="9356">
                  <c:v>#N/A</c:v>
                </c:pt>
                <c:pt idx="9357">
                  <c:v>#N/A</c:v>
                </c:pt>
                <c:pt idx="9358">
                  <c:v>#N/A</c:v>
                </c:pt>
                <c:pt idx="9359">
                  <c:v>#N/A</c:v>
                </c:pt>
                <c:pt idx="9360">
                  <c:v>#N/A</c:v>
                </c:pt>
                <c:pt idx="9361">
                  <c:v>#N/A</c:v>
                </c:pt>
                <c:pt idx="9362">
                  <c:v>#N/A</c:v>
                </c:pt>
                <c:pt idx="9363">
                  <c:v>#N/A</c:v>
                </c:pt>
                <c:pt idx="9364">
                  <c:v>#N/A</c:v>
                </c:pt>
                <c:pt idx="9365">
                  <c:v>#N/A</c:v>
                </c:pt>
                <c:pt idx="9366">
                  <c:v>#N/A</c:v>
                </c:pt>
                <c:pt idx="9367">
                  <c:v>#N/A</c:v>
                </c:pt>
                <c:pt idx="9368">
                  <c:v>#N/A</c:v>
                </c:pt>
                <c:pt idx="9369">
                  <c:v>#N/A</c:v>
                </c:pt>
                <c:pt idx="9370">
                  <c:v>#N/A</c:v>
                </c:pt>
                <c:pt idx="9371">
                  <c:v>#N/A</c:v>
                </c:pt>
                <c:pt idx="9372">
                  <c:v>#N/A</c:v>
                </c:pt>
                <c:pt idx="9373">
                  <c:v>#N/A</c:v>
                </c:pt>
                <c:pt idx="9374">
                  <c:v>#N/A</c:v>
                </c:pt>
                <c:pt idx="9375">
                  <c:v>#N/A</c:v>
                </c:pt>
                <c:pt idx="9376">
                  <c:v>#N/A</c:v>
                </c:pt>
                <c:pt idx="9377">
                  <c:v>#N/A</c:v>
                </c:pt>
                <c:pt idx="9378">
                  <c:v>#N/A</c:v>
                </c:pt>
                <c:pt idx="9379">
                  <c:v>#N/A</c:v>
                </c:pt>
                <c:pt idx="9380">
                  <c:v>#N/A</c:v>
                </c:pt>
                <c:pt idx="9381">
                  <c:v>#N/A</c:v>
                </c:pt>
                <c:pt idx="9382">
                  <c:v>#N/A</c:v>
                </c:pt>
                <c:pt idx="9383">
                  <c:v>#N/A</c:v>
                </c:pt>
                <c:pt idx="9384">
                  <c:v>#N/A</c:v>
                </c:pt>
                <c:pt idx="9385">
                  <c:v>#N/A</c:v>
                </c:pt>
                <c:pt idx="9386">
                  <c:v>#N/A</c:v>
                </c:pt>
                <c:pt idx="9387">
                  <c:v>#N/A</c:v>
                </c:pt>
                <c:pt idx="9388">
                  <c:v>#N/A</c:v>
                </c:pt>
                <c:pt idx="9389">
                  <c:v>#N/A</c:v>
                </c:pt>
                <c:pt idx="9390">
                  <c:v>#N/A</c:v>
                </c:pt>
                <c:pt idx="9391">
                  <c:v>#N/A</c:v>
                </c:pt>
                <c:pt idx="9392">
                  <c:v>#N/A</c:v>
                </c:pt>
                <c:pt idx="9393">
                  <c:v>#N/A</c:v>
                </c:pt>
                <c:pt idx="9394">
                  <c:v>#N/A</c:v>
                </c:pt>
                <c:pt idx="9395">
                  <c:v>#N/A</c:v>
                </c:pt>
                <c:pt idx="9396">
                  <c:v>#N/A</c:v>
                </c:pt>
                <c:pt idx="9397">
                  <c:v>#N/A</c:v>
                </c:pt>
                <c:pt idx="9398">
                  <c:v>#N/A</c:v>
                </c:pt>
                <c:pt idx="9399">
                  <c:v>#N/A</c:v>
                </c:pt>
                <c:pt idx="9400">
                  <c:v>#N/A</c:v>
                </c:pt>
                <c:pt idx="9401">
                  <c:v>#N/A</c:v>
                </c:pt>
                <c:pt idx="9402">
                  <c:v>#N/A</c:v>
                </c:pt>
                <c:pt idx="9403">
                  <c:v>#N/A</c:v>
                </c:pt>
                <c:pt idx="9404">
                  <c:v>#N/A</c:v>
                </c:pt>
                <c:pt idx="9405">
                  <c:v>#N/A</c:v>
                </c:pt>
                <c:pt idx="9406">
                  <c:v>#N/A</c:v>
                </c:pt>
                <c:pt idx="9407">
                  <c:v>#N/A</c:v>
                </c:pt>
                <c:pt idx="9408">
                  <c:v>#N/A</c:v>
                </c:pt>
                <c:pt idx="9409">
                  <c:v>#N/A</c:v>
                </c:pt>
                <c:pt idx="9410">
                  <c:v>#N/A</c:v>
                </c:pt>
                <c:pt idx="9411">
                  <c:v>#N/A</c:v>
                </c:pt>
                <c:pt idx="9412">
                  <c:v>#N/A</c:v>
                </c:pt>
                <c:pt idx="9413">
                  <c:v>#N/A</c:v>
                </c:pt>
                <c:pt idx="9414">
                  <c:v>#N/A</c:v>
                </c:pt>
                <c:pt idx="9415">
                  <c:v>#N/A</c:v>
                </c:pt>
                <c:pt idx="9416">
                  <c:v>#N/A</c:v>
                </c:pt>
                <c:pt idx="9417">
                  <c:v>#N/A</c:v>
                </c:pt>
                <c:pt idx="9418">
                  <c:v>#N/A</c:v>
                </c:pt>
                <c:pt idx="9419">
                  <c:v>#N/A</c:v>
                </c:pt>
                <c:pt idx="9420">
                  <c:v>#N/A</c:v>
                </c:pt>
                <c:pt idx="9421">
                  <c:v>#N/A</c:v>
                </c:pt>
                <c:pt idx="9422">
                  <c:v>#N/A</c:v>
                </c:pt>
                <c:pt idx="9423">
                  <c:v>#N/A</c:v>
                </c:pt>
                <c:pt idx="9424">
                  <c:v>#N/A</c:v>
                </c:pt>
                <c:pt idx="9425">
                  <c:v>#N/A</c:v>
                </c:pt>
                <c:pt idx="9426">
                  <c:v>#N/A</c:v>
                </c:pt>
                <c:pt idx="9427">
                  <c:v>#N/A</c:v>
                </c:pt>
                <c:pt idx="9428">
                  <c:v>#N/A</c:v>
                </c:pt>
                <c:pt idx="9429">
                  <c:v>#N/A</c:v>
                </c:pt>
                <c:pt idx="9430">
                  <c:v>#N/A</c:v>
                </c:pt>
                <c:pt idx="9431">
                  <c:v>#N/A</c:v>
                </c:pt>
                <c:pt idx="9432">
                  <c:v>#N/A</c:v>
                </c:pt>
                <c:pt idx="9433">
                  <c:v>#N/A</c:v>
                </c:pt>
                <c:pt idx="9434">
                  <c:v>#N/A</c:v>
                </c:pt>
                <c:pt idx="9435">
                  <c:v>#N/A</c:v>
                </c:pt>
                <c:pt idx="9436">
                  <c:v>#N/A</c:v>
                </c:pt>
                <c:pt idx="9437">
                  <c:v>#N/A</c:v>
                </c:pt>
                <c:pt idx="9438">
                  <c:v>#N/A</c:v>
                </c:pt>
                <c:pt idx="9439">
                  <c:v>#N/A</c:v>
                </c:pt>
                <c:pt idx="9440">
                  <c:v>#N/A</c:v>
                </c:pt>
                <c:pt idx="9441">
                  <c:v>#N/A</c:v>
                </c:pt>
                <c:pt idx="9442">
                  <c:v>#N/A</c:v>
                </c:pt>
                <c:pt idx="9443">
                  <c:v>#N/A</c:v>
                </c:pt>
                <c:pt idx="9444">
                  <c:v>#N/A</c:v>
                </c:pt>
                <c:pt idx="9445">
                  <c:v>#N/A</c:v>
                </c:pt>
                <c:pt idx="9446">
                  <c:v>#N/A</c:v>
                </c:pt>
                <c:pt idx="9447">
                  <c:v>#N/A</c:v>
                </c:pt>
                <c:pt idx="9448">
                  <c:v>#N/A</c:v>
                </c:pt>
                <c:pt idx="9449">
                  <c:v>#N/A</c:v>
                </c:pt>
                <c:pt idx="9450">
                  <c:v>#N/A</c:v>
                </c:pt>
                <c:pt idx="9451">
                  <c:v>#N/A</c:v>
                </c:pt>
                <c:pt idx="9452">
                  <c:v>#N/A</c:v>
                </c:pt>
                <c:pt idx="9453">
                  <c:v>#N/A</c:v>
                </c:pt>
                <c:pt idx="9454">
                  <c:v>#N/A</c:v>
                </c:pt>
                <c:pt idx="9455">
                  <c:v>#N/A</c:v>
                </c:pt>
                <c:pt idx="9456">
                  <c:v>#N/A</c:v>
                </c:pt>
                <c:pt idx="9457">
                  <c:v>#N/A</c:v>
                </c:pt>
                <c:pt idx="9458">
                  <c:v>#N/A</c:v>
                </c:pt>
                <c:pt idx="9459">
                  <c:v>#N/A</c:v>
                </c:pt>
                <c:pt idx="9460">
                  <c:v>#N/A</c:v>
                </c:pt>
                <c:pt idx="9461">
                  <c:v>#N/A</c:v>
                </c:pt>
                <c:pt idx="9462">
                  <c:v>#N/A</c:v>
                </c:pt>
                <c:pt idx="9463">
                  <c:v>#N/A</c:v>
                </c:pt>
                <c:pt idx="9464">
                  <c:v>#N/A</c:v>
                </c:pt>
                <c:pt idx="9465">
                  <c:v>#N/A</c:v>
                </c:pt>
                <c:pt idx="9466">
                  <c:v>#N/A</c:v>
                </c:pt>
                <c:pt idx="9467">
                  <c:v>#N/A</c:v>
                </c:pt>
                <c:pt idx="9468">
                  <c:v>#N/A</c:v>
                </c:pt>
                <c:pt idx="9469">
                  <c:v>#N/A</c:v>
                </c:pt>
                <c:pt idx="9470">
                  <c:v>#N/A</c:v>
                </c:pt>
                <c:pt idx="9471">
                  <c:v>#N/A</c:v>
                </c:pt>
                <c:pt idx="9472">
                  <c:v>#N/A</c:v>
                </c:pt>
                <c:pt idx="9473">
                  <c:v>#N/A</c:v>
                </c:pt>
                <c:pt idx="9474">
                  <c:v>#N/A</c:v>
                </c:pt>
                <c:pt idx="9475">
                  <c:v>#N/A</c:v>
                </c:pt>
                <c:pt idx="9476">
                  <c:v>#N/A</c:v>
                </c:pt>
                <c:pt idx="9477">
                  <c:v>#N/A</c:v>
                </c:pt>
                <c:pt idx="9478">
                  <c:v>#N/A</c:v>
                </c:pt>
                <c:pt idx="9479">
                  <c:v>#N/A</c:v>
                </c:pt>
                <c:pt idx="9480">
                  <c:v>#N/A</c:v>
                </c:pt>
                <c:pt idx="9481">
                  <c:v>#N/A</c:v>
                </c:pt>
                <c:pt idx="9482">
                  <c:v>#N/A</c:v>
                </c:pt>
                <c:pt idx="9483">
                  <c:v>#N/A</c:v>
                </c:pt>
                <c:pt idx="9484">
                  <c:v>#N/A</c:v>
                </c:pt>
                <c:pt idx="9485">
                  <c:v>#N/A</c:v>
                </c:pt>
                <c:pt idx="9486">
                  <c:v>#N/A</c:v>
                </c:pt>
                <c:pt idx="9487">
                  <c:v>#N/A</c:v>
                </c:pt>
                <c:pt idx="9488">
                  <c:v>#N/A</c:v>
                </c:pt>
                <c:pt idx="9489">
                  <c:v>#N/A</c:v>
                </c:pt>
                <c:pt idx="9490">
                  <c:v>#N/A</c:v>
                </c:pt>
                <c:pt idx="9491">
                  <c:v>#N/A</c:v>
                </c:pt>
                <c:pt idx="9492">
                  <c:v>#N/A</c:v>
                </c:pt>
                <c:pt idx="9493">
                  <c:v>#N/A</c:v>
                </c:pt>
                <c:pt idx="9494">
                  <c:v>#N/A</c:v>
                </c:pt>
                <c:pt idx="9495">
                  <c:v>#N/A</c:v>
                </c:pt>
                <c:pt idx="9496">
                  <c:v>#N/A</c:v>
                </c:pt>
                <c:pt idx="9497">
                  <c:v>#N/A</c:v>
                </c:pt>
                <c:pt idx="9498">
                  <c:v>#N/A</c:v>
                </c:pt>
                <c:pt idx="9499">
                  <c:v>#N/A</c:v>
                </c:pt>
                <c:pt idx="9500">
                  <c:v>#N/A</c:v>
                </c:pt>
                <c:pt idx="9501">
                  <c:v>#N/A</c:v>
                </c:pt>
                <c:pt idx="9502">
                  <c:v>#N/A</c:v>
                </c:pt>
                <c:pt idx="9503">
                  <c:v>#N/A</c:v>
                </c:pt>
                <c:pt idx="9504">
                  <c:v>#N/A</c:v>
                </c:pt>
                <c:pt idx="9505">
                  <c:v>#N/A</c:v>
                </c:pt>
                <c:pt idx="9506">
                  <c:v>#N/A</c:v>
                </c:pt>
                <c:pt idx="9507">
                  <c:v>#N/A</c:v>
                </c:pt>
                <c:pt idx="9508">
                  <c:v>#N/A</c:v>
                </c:pt>
                <c:pt idx="9509">
                  <c:v>#N/A</c:v>
                </c:pt>
                <c:pt idx="9510">
                  <c:v>#N/A</c:v>
                </c:pt>
                <c:pt idx="9511">
                  <c:v>#N/A</c:v>
                </c:pt>
                <c:pt idx="9512">
                  <c:v>#N/A</c:v>
                </c:pt>
                <c:pt idx="9513">
                  <c:v>#N/A</c:v>
                </c:pt>
                <c:pt idx="9514">
                  <c:v>#N/A</c:v>
                </c:pt>
                <c:pt idx="9515">
                  <c:v>#N/A</c:v>
                </c:pt>
                <c:pt idx="9516">
                  <c:v>#N/A</c:v>
                </c:pt>
                <c:pt idx="9517">
                  <c:v>#N/A</c:v>
                </c:pt>
                <c:pt idx="9518">
                  <c:v>#N/A</c:v>
                </c:pt>
                <c:pt idx="9519">
                  <c:v>#N/A</c:v>
                </c:pt>
                <c:pt idx="9520">
                  <c:v>#N/A</c:v>
                </c:pt>
                <c:pt idx="9521">
                  <c:v>#N/A</c:v>
                </c:pt>
                <c:pt idx="9522">
                  <c:v>#N/A</c:v>
                </c:pt>
                <c:pt idx="9523">
                  <c:v>#N/A</c:v>
                </c:pt>
                <c:pt idx="9524">
                  <c:v>#N/A</c:v>
                </c:pt>
                <c:pt idx="9525">
                  <c:v>#N/A</c:v>
                </c:pt>
                <c:pt idx="9526">
                  <c:v>#N/A</c:v>
                </c:pt>
                <c:pt idx="9527">
                  <c:v>#N/A</c:v>
                </c:pt>
                <c:pt idx="9528">
                  <c:v>#N/A</c:v>
                </c:pt>
                <c:pt idx="9529">
                  <c:v>#N/A</c:v>
                </c:pt>
                <c:pt idx="9530">
                  <c:v>#N/A</c:v>
                </c:pt>
                <c:pt idx="9531">
                  <c:v>#N/A</c:v>
                </c:pt>
                <c:pt idx="9532">
                  <c:v>#N/A</c:v>
                </c:pt>
                <c:pt idx="9533">
                  <c:v>#N/A</c:v>
                </c:pt>
                <c:pt idx="9534">
                  <c:v>#N/A</c:v>
                </c:pt>
                <c:pt idx="9535">
                  <c:v>#N/A</c:v>
                </c:pt>
                <c:pt idx="9536">
                  <c:v>#N/A</c:v>
                </c:pt>
                <c:pt idx="9537">
                  <c:v>#N/A</c:v>
                </c:pt>
                <c:pt idx="9538">
                  <c:v>#N/A</c:v>
                </c:pt>
                <c:pt idx="9539">
                  <c:v>#N/A</c:v>
                </c:pt>
                <c:pt idx="9540">
                  <c:v>#N/A</c:v>
                </c:pt>
                <c:pt idx="9541">
                  <c:v>#N/A</c:v>
                </c:pt>
                <c:pt idx="9542">
                  <c:v>#N/A</c:v>
                </c:pt>
                <c:pt idx="9543">
                  <c:v>#N/A</c:v>
                </c:pt>
                <c:pt idx="9544">
                  <c:v>#N/A</c:v>
                </c:pt>
                <c:pt idx="9545">
                  <c:v>#N/A</c:v>
                </c:pt>
                <c:pt idx="9546">
                  <c:v>#N/A</c:v>
                </c:pt>
                <c:pt idx="9547">
                  <c:v>#N/A</c:v>
                </c:pt>
                <c:pt idx="9548">
                  <c:v>#N/A</c:v>
                </c:pt>
                <c:pt idx="9549">
                  <c:v>#N/A</c:v>
                </c:pt>
                <c:pt idx="9550">
                  <c:v>#N/A</c:v>
                </c:pt>
                <c:pt idx="9551">
                  <c:v>#N/A</c:v>
                </c:pt>
                <c:pt idx="9552">
                  <c:v>#N/A</c:v>
                </c:pt>
                <c:pt idx="9553">
                  <c:v>#N/A</c:v>
                </c:pt>
                <c:pt idx="9554">
                  <c:v>#N/A</c:v>
                </c:pt>
                <c:pt idx="9555">
                  <c:v>#N/A</c:v>
                </c:pt>
                <c:pt idx="9556">
                  <c:v>#N/A</c:v>
                </c:pt>
                <c:pt idx="9557">
                  <c:v>#N/A</c:v>
                </c:pt>
                <c:pt idx="9558">
                  <c:v>#N/A</c:v>
                </c:pt>
                <c:pt idx="9559">
                  <c:v>#N/A</c:v>
                </c:pt>
                <c:pt idx="9560">
                  <c:v>#N/A</c:v>
                </c:pt>
                <c:pt idx="9561">
                  <c:v>#N/A</c:v>
                </c:pt>
                <c:pt idx="9562">
                  <c:v>#N/A</c:v>
                </c:pt>
                <c:pt idx="9563">
                  <c:v>#N/A</c:v>
                </c:pt>
                <c:pt idx="9564">
                  <c:v>#N/A</c:v>
                </c:pt>
                <c:pt idx="9565">
                  <c:v>#N/A</c:v>
                </c:pt>
                <c:pt idx="9566">
                  <c:v>#N/A</c:v>
                </c:pt>
                <c:pt idx="9567">
                  <c:v>#N/A</c:v>
                </c:pt>
                <c:pt idx="9568">
                  <c:v>#N/A</c:v>
                </c:pt>
                <c:pt idx="9569">
                  <c:v>#N/A</c:v>
                </c:pt>
                <c:pt idx="9570">
                  <c:v>#N/A</c:v>
                </c:pt>
                <c:pt idx="9571">
                  <c:v>#N/A</c:v>
                </c:pt>
                <c:pt idx="9572">
                  <c:v>#N/A</c:v>
                </c:pt>
                <c:pt idx="9573">
                  <c:v>#N/A</c:v>
                </c:pt>
                <c:pt idx="9574">
                  <c:v>#N/A</c:v>
                </c:pt>
                <c:pt idx="9575">
                  <c:v>#N/A</c:v>
                </c:pt>
                <c:pt idx="9576">
                  <c:v>#N/A</c:v>
                </c:pt>
                <c:pt idx="9577">
                  <c:v>#N/A</c:v>
                </c:pt>
                <c:pt idx="9578">
                  <c:v>#N/A</c:v>
                </c:pt>
                <c:pt idx="9579">
                  <c:v>#N/A</c:v>
                </c:pt>
                <c:pt idx="9580">
                  <c:v>#N/A</c:v>
                </c:pt>
                <c:pt idx="9581">
                  <c:v>#N/A</c:v>
                </c:pt>
                <c:pt idx="9582">
                  <c:v>#N/A</c:v>
                </c:pt>
                <c:pt idx="9583">
                  <c:v>#N/A</c:v>
                </c:pt>
                <c:pt idx="9584">
                  <c:v>#N/A</c:v>
                </c:pt>
                <c:pt idx="9585">
                  <c:v>#N/A</c:v>
                </c:pt>
                <c:pt idx="9586">
                  <c:v>#N/A</c:v>
                </c:pt>
                <c:pt idx="9587">
                  <c:v>#N/A</c:v>
                </c:pt>
                <c:pt idx="9588">
                  <c:v>#N/A</c:v>
                </c:pt>
                <c:pt idx="9589">
                  <c:v>#N/A</c:v>
                </c:pt>
                <c:pt idx="9590">
                  <c:v>#N/A</c:v>
                </c:pt>
                <c:pt idx="9591">
                  <c:v>#N/A</c:v>
                </c:pt>
                <c:pt idx="9592">
                  <c:v>#N/A</c:v>
                </c:pt>
                <c:pt idx="9593">
                  <c:v>#N/A</c:v>
                </c:pt>
                <c:pt idx="9594">
                  <c:v>#N/A</c:v>
                </c:pt>
                <c:pt idx="9595">
                  <c:v>#N/A</c:v>
                </c:pt>
                <c:pt idx="9596">
                  <c:v>#N/A</c:v>
                </c:pt>
                <c:pt idx="9597">
                  <c:v>#N/A</c:v>
                </c:pt>
                <c:pt idx="9598">
                  <c:v>#N/A</c:v>
                </c:pt>
                <c:pt idx="9599">
                  <c:v>#N/A</c:v>
                </c:pt>
                <c:pt idx="9600">
                  <c:v>#N/A</c:v>
                </c:pt>
                <c:pt idx="9601">
                  <c:v>#N/A</c:v>
                </c:pt>
                <c:pt idx="9602">
                  <c:v>#N/A</c:v>
                </c:pt>
                <c:pt idx="9603">
                  <c:v>#N/A</c:v>
                </c:pt>
                <c:pt idx="9604">
                  <c:v>#N/A</c:v>
                </c:pt>
                <c:pt idx="9605">
                  <c:v>#N/A</c:v>
                </c:pt>
                <c:pt idx="9606">
                  <c:v>#N/A</c:v>
                </c:pt>
                <c:pt idx="9607">
                  <c:v>#N/A</c:v>
                </c:pt>
                <c:pt idx="9608">
                  <c:v>#N/A</c:v>
                </c:pt>
                <c:pt idx="9609">
                  <c:v>#N/A</c:v>
                </c:pt>
                <c:pt idx="9610">
                  <c:v>#N/A</c:v>
                </c:pt>
                <c:pt idx="9611">
                  <c:v>#N/A</c:v>
                </c:pt>
                <c:pt idx="9612">
                  <c:v>#N/A</c:v>
                </c:pt>
                <c:pt idx="9613">
                  <c:v>#N/A</c:v>
                </c:pt>
                <c:pt idx="9614">
                  <c:v>#N/A</c:v>
                </c:pt>
                <c:pt idx="9615">
                  <c:v>#N/A</c:v>
                </c:pt>
                <c:pt idx="9616">
                  <c:v>#N/A</c:v>
                </c:pt>
                <c:pt idx="9617">
                  <c:v>#N/A</c:v>
                </c:pt>
                <c:pt idx="9618">
                  <c:v>#N/A</c:v>
                </c:pt>
                <c:pt idx="9619">
                  <c:v>#N/A</c:v>
                </c:pt>
                <c:pt idx="9620">
                  <c:v>#N/A</c:v>
                </c:pt>
                <c:pt idx="9621">
                  <c:v>#N/A</c:v>
                </c:pt>
                <c:pt idx="9622">
                  <c:v>#N/A</c:v>
                </c:pt>
                <c:pt idx="9623">
                  <c:v>#N/A</c:v>
                </c:pt>
                <c:pt idx="9624">
                  <c:v>#N/A</c:v>
                </c:pt>
                <c:pt idx="9625">
                  <c:v>#N/A</c:v>
                </c:pt>
                <c:pt idx="9626">
                  <c:v>#N/A</c:v>
                </c:pt>
                <c:pt idx="9627">
                  <c:v>#N/A</c:v>
                </c:pt>
                <c:pt idx="9628">
                  <c:v>#N/A</c:v>
                </c:pt>
                <c:pt idx="9629">
                  <c:v>#N/A</c:v>
                </c:pt>
                <c:pt idx="9630">
                  <c:v>#N/A</c:v>
                </c:pt>
                <c:pt idx="9631">
                  <c:v>#N/A</c:v>
                </c:pt>
                <c:pt idx="9632">
                  <c:v>#N/A</c:v>
                </c:pt>
                <c:pt idx="9633">
                  <c:v>#N/A</c:v>
                </c:pt>
                <c:pt idx="9634">
                  <c:v>#N/A</c:v>
                </c:pt>
                <c:pt idx="9635">
                  <c:v>#N/A</c:v>
                </c:pt>
                <c:pt idx="9636">
                  <c:v>#N/A</c:v>
                </c:pt>
                <c:pt idx="9637">
                  <c:v>#N/A</c:v>
                </c:pt>
                <c:pt idx="9638">
                  <c:v>#N/A</c:v>
                </c:pt>
                <c:pt idx="9639">
                  <c:v>#N/A</c:v>
                </c:pt>
                <c:pt idx="9640">
                  <c:v>#N/A</c:v>
                </c:pt>
                <c:pt idx="9641">
                  <c:v>#N/A</c:v>
                </c:pt>
                <c:pt idx="9642">
                  <c:v>#N/A</c:v>
                </c:pt>
                <c:pt idx="9643">
                  <c:v>#N/A</c:v>
                </c:pt>
                <c:pt idx="9644">
                  <c:v>#N/A</c:v>
                </c:pt>
                <c:pt idx="9645">
                  <c:v>#N/A</c:v>
                </c:pt>
                <c:pt idx="9646">
                  <c:v>#N/A</c:v>
                </c:pt>
                <c:pt idx="9647">
                  <c:v>#N/A</c:v>
                </c:pt>
                <c:pt idx="9648">
                  <c:v>#N/A</c:v>
                </c:pt>
                <c:pt idx="9649">
                  <c:v>#N/A</c:v>
                </c:pt>
                <c:pt idx="9650">
                  <c:v>#N/A</c:v>
                </c:pt>
                <c:pt idx="9651">
                  <c:v>#N/A</c:v>
                </c:pt>
                <c:pt idx="9652">
                  <c:v>#N/A</c:v>
                </c:pt>
                <c:pt idx="9653">
                  <c:v>#N/A</c:v>
                </c:pt>
                <c:pt idx="9654">
                  <c:v>#N/A</c:v>
                </c:pt>
                <c:pt idx="9655">
                  <c:v>#N/A</c:v>
                </c:pt>
                <c:pt idx="9656">
                  <c:v>#N/A</c:v>
                </c:pt>
                <c:pt idx="9657">
                  <c:v>#N/A</c:v>
                </c:pt>
                <c:pt idx="9658">
                  <c:v>#N/A</c:v>
                </c:pt>
                <c:pt idx="9659">
                  <c:v>#N/A</c:v>
                </c:pt>
                <c:pt idx="9660">
                  <c:v>#N/A</c:v>
                </c:pt>
                <c:pt idx="9661">
                  <c:v>#N/A</c:v>
                </c:pt>
                <c:pt idx="9662">
                  <c:v>#N/A</c:v>
                </c:pt>
                <c:pt idx="9663">
                  <c:v>#N/A</c:v>
                </c:pt>
                <c:pt idx="9664">
                  <c:v>#N/A</c:v>
                </c:pt>
                <c:pt idx="9665">
                  <c:v>#N/A</c:v>
                </c:pt>
                <c:pt idx="9666">
                  <c:v>#N/A</c:v>
                </c:pt>
                <c:pt idx="9667">
                  <c:v>#N/A</c:v>
                </c:pt>
                <c:pt idx="9668">
                  <c:v>#N/A</c:v>
                </c:pt>
                <c:pt idx="9669">
                  <c:v>#N/A</c:v>
                </c:pt>
                <c:pt idx="9670">
                  <c:v>#N/A</c:v>
                </c:pt>
                <c:pt idx="9671">
                  <c:v>#N/A</c:v>
                </c:pt>
                <c:pt idx="9672">
                  <c:v>#N/A</c:v>
                </c:pt>
                <c:pt idx="9673">
                  <c:v>#N/A</c:v>
                </c:pt>
                <c:pt idx="9674">
                  <c:v>#N/A</c:v>
                </c:pt>
                <c:pt idx="9675">
                  <c:v>#N/A</c:v>
                </c:pt>
                <c:pt idx="9676">
                  <c:v>#N/A</c:v>
                </c:pt>
                <c:pt idx="9677">
                  <c:v>#N/A</c:v>
                </c:pt>
                <c:pt idx="9678">
                  <c:v>#N/A</c:v>
                </c:pt>
                <c:pt idx="9679">
                  <c:v>#N/A</c:v>
                </c:pt>
                <c:pt idx="9680">
                  <c:v>#N/A</c:v>
                </c:pt>
                <c:pt idx="9681">
                  <c:v>#N/A</c:v>
                </c:pt>
                <c:pt idx="9682">
                  <c:v>#N/A</c:v>
                </c:pt>
                <c:pt idx="9683">
                  <c:v>#N/A</c:v>
                </c:pt>
                <c:pt idx="9684">
                  <c:v>#N/A</c:v>
                </c:pt>
                <c:pt idx="9685">
                  <c:v>#N/A</c:v>
                </c:pt>
                <c:pt idx="9686">
                  <c:v>#N/A</c:v>
                </c:pt>
                <c:pt idx="9687">
                  <c:v>#N/A</c:v>
                </c:pt>
                <c:pt idx="9688">
                  <c:v>#N/A</c:v>
                </c:pt>
                <c:pt idx="9689">
                  <c:v>#N/A</c:v>
                </c:pt>
                <c:pt idx="9690">
                  <c:v>#N/A</c:v>
                </c:pt>
                <c:pt idx="9691">
                  <c:v>#N/A</c:v>
                </c:pt>
                <c:pt idx="9692">
                  <c:v>#N/A</c:v>
                </c:pt>
                <c:pt idx="9693">
                  <c:v>#N/A</c:v>
                </c:pt>
                <c:pt idx="9694">
                  <c:v>#N/A</c:v>
                </c:pt>
                <c:pt idx="9695">
                  <c:v>#N/A</c:v>
                </c:pt>
                <c:pt idx="9696">
                  <c:v>#N/A</c:v>
                </c:pt>
                <c:pt idx="9697">
                  <c:v>#N/A</c:v>
                </c:pt>
                <c:pt idx="9698">
                  <c:v>#N/A</c:v>
                </c:pt>
                <c:pt idx="9699">
                  <c:v>#N/A</c:v>
                </c:pt>
                <c:pt idx="9700">
                  <c:v>#N/A</c:v>
                </c:pt>
                <c:pt idx="9701">
                  <c:v>#N/A</c:v>
                </c:pt>
                <c:pt idx="9702">
                  <c:v>#N/A</c:v>
                </c:pt>
                <c:pt idx="9703">
                  <c:v>#N/A</c:v>
                </c:pt>
                <c:pt idx="9704">
                  <c:v>#N/A</c:v>
                </c:pt>
                <c:pt idx="9705">
                  <c:v>#N/A</c:v>
                </c:pt>
                <c:pt idx="9706">
                  <c:v>#N/A</c:v>
                </c:pt>
                <c:pt idx="9707">
                  <c:v>#N/A</c:v>
                </c:pt>
                <c:pt idx="9708">
                  <c:v>#N/A</c:v>
                </c:pt>
                <c:pt idx="9709">
                  <c:v>#N/A</c:v>
                </c:pt>
                <c:pt idx="9710">
                  <c:v>#N/A</c:v>
                </c:pt>
                <c:pt idx="9711">
                  <c:v>#N/A</c:v>
                </c:pt>
                <c:pt idx="9712">
                  <c:v>#N/A</c:v>
                </c:pt>
                <c:pt idx="9713">
                  <c:v>#N/A</c:v>
                </c:pt>
                <c:pt idx="9714">
                  <c:v>#N/A</c:v>
                </c:pt>
                <c:pt idx="9715">
                  <c:v>#N/A</c:v>
                </c:pt>
                <c:pt idx="9716">
                  <c:v>#N/A</c:v>
                </c:pt>
                <c:pt idx="9717">
                  <c:v>#N/A</c:v>
                </c:pt>
                <c:pt idx="9718">
                  <c:v>#N/A</c:v>
                </c:pt>
                <c:pt idx="9719">
                  <c:v>#N/A</c:v>
                </c:pt>
                <c:pt idx="9720">
                  <c:v>#N/A</c:v>
                </c:pt>
                <c:pt idx="9721">
                  <c:v>#N/A</c:v>
                </c:pt>
                <c:pt idx="9722">
                  <c:v>#N/A</c:v>
                </c:pt>
                <c:pt idx="9723">
                  <c:v>#N/A</c:v>
                </c:pt>
                <c:pt idx="9724">
                  <c:v>#N/A</c:v>
                </c:pt>
                <c:pt idx="9725">
                  <c:v>#N/A</c:v>
                </c:pt>
                <c:pt idx="9726">
                  <c:v>#N/A</c:v>
                </c:pt>
                <c:pt idx="9727">
                  <c:v>#N/A</c:v>
                </c:pt>
                <c:pt idx="9728">
                  <c:v>#N/A</c:v>
                </c:pt>
                <c:pt idx="9729">
                  <c:v>#N/A</c:v>
                </c:pt>
                <c:pt idx="9730">
                  <c:v>#N/A</c:v>
                </c:pt>
                <c:pt idx="9731">
                  <c:v>#N/A</c:v>
                </c:pt>
                <c:pt idx="9732">
                  <c:v>#N/A</c:v>
                </c:pt>
                <c:pt idx="9733">
                  <c:v>#N/A</c:v>
                </c:pt>
                <c:pt idx="9734">
                  <c:v>#N/A</c:v>
                </c:pt>
                <c:pt idx="9735">
                  <c:v>#N/A</c:v>
                </c:pt>
                <c:pt idx="9736">
                  <c:v>#N/A</c:v>
                </c:pt>
                <c:pt idx="9737">
                  <c:v>#N/A</c:v>
                </c:pt>
                <c:pt idx="9738">
                  <c:v>#N/A</c:v>
                </c:pt>
                <c:pt idx="9739">
                  <c:v>#N/A</c:v>
                </c:pt>
                <c:pt idx="9740">
                  <c:v>#N/A</c:v>
                </c:pt>
                <c:pt idx="9741">
                  <c:v>#N/A</c:v>
                </c:pt>
                <c:pt idx="9742">
                  <c:v>#N/A</c:v>
                </c:pt>
                <c:pt idx="9743">
                  <c:v>#N/A</c:v>
                </c:pt>
                <c:pt idx="9744">
                  <c:v>#N/A</c:v>
                </c:pt>
                <c:pt idx="9745">
                  <c:v>#N/A</c:v>
                </c:pt>
                <c:pt idx="9746">
                  <c:v>#N/A</c:v>
                </c:pt>
                <c:pt idx="9747">
                  <c:v>#N/A</c:v>
                </c:pt>
                <c:pt idx="9748">
                  <c:v>#N/A</c:v>
                </c:pt>
                <c:pt idx="9749">
                  <c:v>#N/A</c:v>
                </c:pt>
                <c:pt idx="9750">
                  <c:v>#N/A</c:v>
                </c:pt>
                <c:pt idx="9751">
                  <c:v>#N/A</c:v>
                </c:pt>
                <c:pt idx="9752">
                  <c:v>#N/A</c:v>
                </c:pt>
                <c:pt idx="9753">
                  <c:v>#N/A</c:v>
                </c:pt>
                <c:pt idx="9754">
                  <c:v>#N/A</c:v>
                </c:pt>
                <c:pt idx="9755">
                  <c:v>#N/A</c:v>
                </c:pt>
                <c:pt idx="9756">
                  <c:v>#N/A</c:v>
                </c:pt>
                <c:pt idx="9757">
                  <c:v>#N/A</c:v>
                </c:pt>
                <c:pt idx="9758">
                  <c:v>#N/A</c:v>
                </c:pt>
                <c:pt idx="9759">
                  <c:v>#N/A</c:v>
                </c:pt>
                <c:pt idx="9760">
                  <c:v>#N/A</c:v>
                </c:pt>
                <c:pt idx="9761">
                  <c:v>#N/A</c:v>
                </c:pt>
                <c:pt idx="9762">
                  <c:v>#N/A</c:v>
                </c:pt>
                <c:pt idx="9763">
                  <c:v>#N/A</c:v>
                </c:pt>
                <c:pt idx="9764">
                  <c:v>#N/A</c:v>
                </c:pt>
                <c:pt idx="9765">
                  <c:v>#N/A</c:v>
                </c:pt>
                <c:pt idx="9766">
                  <c:v>#N/A</c:v>
                </c:pt>
                <c:pt idx="9767">
                  <c:v>#N/A</c:v>
                </c:pt>
                <c:pt idx="9768">
                  <c:v>#N/A</c:v>
                </c:pt>
                <c:pt idx="9769">
                  <c:v>#N/A</c:v>
                </c:pt>
                <c:pt idx="9770">
                  <c:v>#N/A</c:v>
                </c:pt>
                <c:pt idx="9771">
                  <c:v>#N/A</c:v>
                </c:pt>
                <c:pt idx="9772">
                  <c:v>#N/A</c:v>
                </c:pt>
                <c:pt idx="9773">
                  <c:v>#N/A</c:v>
                </c:pt>
                <c:pt idx="9774">
                  <c:v>#N/A</c:v>
                </c:pt>
                <c:pt idx="9775">
                  <c:v>#N/A</c:v>
                </c:pt>
                <c:pt idx="9776">
                  <c:v>#N/A</c:v>
                </c:pt>
                <c:pt idx="9777">
                  <c:v>#N/A</c:v>
                </c:pt>
                <c:pt idx="9778">
                  <c:v>#N/A</c:v>
                </c:pt>
                <c:pt idx="9779">
                  <c:v>#N/A</c:v>
                </c:pt>
                <c:pt idx="9780">
                  <c:v>#N/A</c:v>
                </c:pt>
                <c:pt idx="9781">
                  <c:v>#N/A</c:v>
                </c:pt>
                <c:pt idx="9782">
                  <c:v>#N/A</c:v>
                </c:pt>
                <c:pt idx="9783">
                  <c:v>#N/A</c:v>
                </c:pt>
                <c:pt idx="9784">
                  <c:v>#N/A</c:v>
                </c:pt>
                <c:pt idx="9785">
                  <c:v>#N/A</c:v>
                </c:pt>
                <c:pt idx="9786">
                  <c:v>#N/A</c:v>
                </c:pt>
                <c:pt idx="9787">
                  <c:v>#N/A</c:v>
                </c:pt>
                <c:pt idx="9788">
                  <c:v>#N/A</c:v>
                </c:pt>
                <c:pt idx="9789">
                  <c:v>#N/A</c:v>
                </c:pt>
                <c:pt idx="9790">
                  <c:v>#N/A</c:v>
                </c:pt>
                <c:pt idx="9791">
                  <c:v>#N/A</c:v>
                </c:pt>
                <c:pt idx="9792">
                  <c:v>#N/A</c:v>
                </c:pt>
                <c:pt idx="9793">
                  <c:v>#N/A</c:v>
                </c:pt>
                <c:pt idx="9794">
                  <c:v>#N/A</c:v>
                </c:pt>
                <c:pt idx="9795">
                  <c:v>#N/A</c:v>
                </c:pt>
                <c:pt idx="9796">
                  <c:v>#N/A</c:v>
                </c:pt>
                <c:pt idx="9797">
                  <c:v>#N/A</c:v>
                </c:pt>
                <c:pt idx="9798">
                  <c:v>#N/A</c:v>
                </c:pt>
                <c:pt idx="9799">
                  <c:v>#N/A</c:v>
                </c:pt>
                <c:pt idx="9800">
                  <c:v>#N/A</c:v>
                </c:pt>
                <c:pt idx="9801">
                  <c:v>#N/A</c:v>
                </c:pt>
                <c:pt idx="9802">
                  <c:v>#N/A</c:v>
                </c:pt>
                <c:pt idx="9803">
                  <c:v>#N/A</c:v>
                </c:pt>
                <c:pt idx="9804">
                  <c:v>#N/A</c:v>
                </c:pt>
                <c:pt idx="9805">
                  <c:v>#N/A</c:v>
                </c:pt>
                <c:pt idx="9806">
                  <c:v>#N/A</c:v>
                </c:pt>
                <c:pt idx="9807">
                  <c:v>#N/A</c:v>
                </c:pt>
                <c:pt idx="9808">
                  <c:v>#N/A</c:v>
                </c:pt>
                <c:pt idx="9809">
                  <c:v>#N/A</c:v>
                </c:pt>
                <c:pt idx="9810">
                  <c:v>#N/A</c:v>
                </c:pt>
                <c:pt idx="9811">
                  <c:v>#N/A</c:v>
                </c:pt>
                <c:pt idx="9812">
                  <c:v>#N/A</c:v>
                </c:pt>
                <c:pt idx="9813">
                  <c:v>#N/A</c:v>
                </c:pt>
                <c:pt idx="9814">
                  <c:v>#N/A</c:v>
                </c:pt>
                <c:pt idx="9815">
                  <c:v>#N/A</c:v>
                </c:pt>
                <c:pt idx="9816">
                  <c:v>#N/A</c:v>
                </c:pt>
                <c:pt idx="9817">
                  <c:v>#N/A</c:v>
                </c:pt>
                <c:pt idx="9818">
                  <c:v>#N/A</c:v>
                </c:pt>
                <c:pt idx="9819">
                  <c:v>#N/A</c:v>
                </c:pt>
                <c:pt idx="9820">
                  <c:v>#N/A</c:v>
                </c:pt>
                <c:pt idx="9821">
                  <c:v>#N/A</c:v>
                </c:pt>
                <c:pt idx="9822">
                  <c:v>#N/A</c:v>
                </c:pt>
                <c:pt idx="9823">
                  <c:v>#N/A</c:v>
                </c:pt>
                <c:pt idx="9824">
                  <c:v>#N/A</c:v>
                </c:pt>
                <c:pt idx="9825">
                  <c:v>#N/A</c:v>
                </c:pt>
                <c:pt idx="9826">
                  <c:v>#N/A</c:v>
                </c:pt>
                <c:pt idx="9827">
                  <c:v>#N/A</c:v>
                </c:pt>
                <c:pt idx="9828">
                  <c:v>#N/A</c:v>
                </c:pt>
                <c:pt idx="9829">
                  <c:v>#N/A</c:v>
                </c:pt>
                <c:pt idx="9830">
                  <c:v>#N/A</c:v>
                </c:pt>
                <c:pt idx="9831">
                  <c:v>#N/A</c:v>
                </c:pt>
                <c:pt idx="9832">
                  <c:v>#N/A</c:v>
                </c:pt>
                <c:pt idx="9833">
                  <c:v>#N/A</c:v>
                </c:pt>
                <c:pt idx="9834">
                  <c:v>#N/A</c:v>
                </c:pt>
                <c:pt idx="9835">
                  <c:v>#N/A</c:v>
                </c:pt>
                <c:pt idx="9836">
                  <c:v>#N/A</c:v>
                </c:pt>
                <c:pt idx="9837">
                  <c:v>#N/A</c:v>
                </c:pt>
                <c:pt idx="9838">
                  <c:v>#N/A</c:v>
                </c:pt>
                <c:pt idx="9839">
                  <c:v>#N/A</c:v>
                </c:pt>
                <c:pt idx="9840">
                  <c:v>#N/A</c:v>
                </c:pt>
                <c:pt idx="9841">
                  <c:v>#N/A</c:v>
                </c:pt>
                <c:pt idx="9842">
                  <c:v>#N/A</c:v>
                </c:pt>
                <c:pt idx="9843">
                  <c:v>#N/A</c:v>
                </c:pt>
                <c:pt idx="9844">
                  <c:v>#N/A</c:v>
                </c:pt>
                <c:pt idx="9845">
                  <c:v>#N/A</c:v>
                </c:pt>
                <c:pt idx="9846">
                  <c:v>#N/A</c:v>
                </c:pt>
                <c:pt idx="9847">
                  <c:v>#N/A</c:v>
                </c:pt>
                <c:pt idx="9848">
                  <c:v>#N/A</c:v>
                </c:pt>
                <c:pt idx="9849">
                  <c:v>#N/A</c:v>
                </c:pt>
                <c:pt idx="9850">
                  <c:v>#N/A</c:v>
                </c:pt>
                <c:pt idx="9851">
                  <c:v>#N/A</c:v>
                </c:pt>
                <c:pt idx="9852">
                  <c:v>#N/A</c:v>
                </c:pt>
                <c:pt idx="9853">
                  <c:v>#N/A</c:v>
                </c:pt>
                <c:pt idx="9854">
                  <c:v>#N/A</c:v>
                </c:pt>
                <c:pt idx="9855">
                  <c:v>#N/A</c:v>
                </c:pt>
                <c:pt idx="9856">
                  <c:v>#N/A</c:v>
                </c:pt>
                <c:pt idx="9857">
                  <c:v>#N/A</c:v>
                </c:pt>
                <c:pt idx="9858">
                  <c:v>#N/A</c:v>
                </c:pt>
                <c:pt idx="9859">
                  <c:v>#N/A</c:v>
                </c:pt>
                <c:pt idx="9860">
                  <c:v>#N/A</c:v>
                </c:pt>
                <c:pt idx="9861">
                  <c:v>#N/A</c:v>
                </c:pt>
                <c:pt idx="9862">
                  <c:v>#N/A</c:v>
                </c:pt>
                <c:pt idx="9863">
                  <c:v>#N/A</c:v>
                </c:pt>
                <c:pt idx="9864">
                  <c:v>#N/A</c:v>
                </c:pt>
                <c:pt idx="9865">
                  <c:v>#N/A</c:v>
                </c:pt>
                <c:pt idx="9866">
                  <c:v>#N/A</c:v>
                </c:pt>
                <c:pt idx="9867">
                  <c:v>#N/A</c:v>
                </c:pt>
                <c:pt idx="9868">
                  <c:v>#N/A</c:v>
                </c:pt>
                <c:pt idx="9869">
                  <c:v>#N/A</c:v>
                </c:pt>
                <c:pt idx="9870">
                  <c:v>#N/A</c:v>
                </c:pt>
                <c:pt idx="9871">
                  <c:v>#N/A</c:v>
                </c:pt>
                <c:pt idx="9872">
                  <c:v>#N/A</c:v>
                </c:pt>
                <c:pt idx="9873">
                  <c:v>#N/A</c:v>
                </c:pt>
                <c:pt idx="9874">
                  <c:v>#N/A</c:v>
                </c:pt>
                <c:pt idx="9875">
                  <c:v>#N/A</c:v>
                </c:pt>
                <c:pt idx="9876">
                  <c:v>#N/A</c:v>
                </c:pt>
                <c:pt idx="9877">
                  <c:v>#N/A</c:v>
                </c:pt>
                <c:pt idx="9878">
                  <c:v>#N/A</c:v>
                </c:pt>
                <c:pt idx="9879">
                  <c:v>#N/A</c:v>
                </c:pt>
                <c:pt idx="9880">
                  <c:v>#N/A</c:v>
                </c:pt>
                <c:pt idx="9881">
                  <c:v>#N/A</c:v>
                </c:pt>
                <c:pt idx="9882">
                  <c:v>#N/A</c:v>
                </c:pt>
                <c:pt idx="9883">
                  <c:v>#N/A</c:v>
                </c:pt>
                <c:pt idx="9884">
                  <c:v>#N/A</c:v>
                </c:pt>
                <c:pt idx="9885">
                  <c:v>#N/A</c:v>
                </c:pt>
                <c:pt idx="9886">
                  <c:v>#N/A</c:v>
                </c:pt>
                <c:pt idx="9887">
                  <c:v>#N/A</c:v>
                </c:pt>
                <c:pt idx="9888">
                  <c:v>#N/A</c:v>
                </c:pt>
                <c:pt idx="9889">
                  <c:v>#N/A</c:v>
                </c:pt>
                <c:pt idx="9890">
                  <c:v>#N/A</c:v>
                </c:pt>
                <c:pt idx="9891">
                  <c:v>#N/A</c:v>
                </c:pt>
                <c:pt idx="9892">
                  <c:v>#N/A</c:v>
                </c:pt>
                <c:pt idx="9893">
                  <c:v>#N/A</c:v>
                </c:pt>
                <c:pt idx="9894">
                  <c:v>#N/A</c:v>
                </c:pt>
                <c:pt idx="9895">
                  <c:v>#N/A</c:v>
                </c:pt>
                <c:pt idx="9896">
                  <c:v>#N/A</c:v>
                </c:pt>
                <c:pt idx="9897">
                  <c:v>#N/A</c:v>
                </c:pt>
                <c:pt idx="9898">
                  <c:v>#N/A</c:v>
                </c:pt>
                <c:pt idx="9899">
                  <c:v>#N/A</c:v>
                </c:pt>
                <c:pt idx="9900">
                  <c:v>#N/A</c:v>
                </c:pt>
                <c:pt idx="9901">
                  <c:v>#N/A</c:v>
                </c:pt>
                <c:pt idx="9902">
                  <c:v>#N/A</c:v>
                </c:pt>
                <c:pt idx="9903">
                  <c:v>#N/A</c:v>
                </c:pt>
                <c:pt idx="9904">
                  <c:v>#N/A</c:v>
                </c:pt>
                <c:pt idx="9905">
                  <c:v>#N/A</c:v>
                </c:pt>
                <c:pt idx="9906">
                  <c:v>#N/A</c:v>
                </c:pt>
                <c:pt idx="9907">
                  <c:v>#N/A</c:v>
                </c:pt>
                <c:pt idx="9908">
                  <c:v>#N/A</c:v>
                </c:pt>
                <c:pt idx="9909">
                  <c:v>#N/A</c:v>
                </c:pt>
                <c:pt idx="9910">
                  <c:v>#N/A</c:v>
                </c:pt>
                <c:pt idx="9911">
                  <c:v>#N/A</c:v>
                </c:pt>
                <c:pt idx="9912">
                  <c:v>#N/A</c:v>
                </c:pt>
                <c:pt idx="9913">
                  <c:v>#N/A</c:v>
                </c:pt>
                <c:pt idx="9914">
                  <c:v>#N/A</c:v>
                </c:pt>
                <c:pt idx="9915">
                  <c:v>#N/A</c:v>
                </c:pt>
                <c:pt idx="9916">
                  <c:v>#N/A</c:v>
                </c:pt>
                <c:pt idx="9917">
                  <c:v>#N/A</c:v>
                </c:pt>
                <c:pt idx="9918">
                  <c:v>#N/A</c:v>
                </c:pt>
                <c:pt idx="9919">
                  <c:v>#N/A</c:v>
                </c:pt>
                <c:pt idx="9920">
                  <c:v>#N/A</c:v>
                </c:pt>
                <c:pt idx="9921">
                  <c:v>#N/A</c:v>
                </c:pt>
                <c:pt idx="9922">
                  <c:v>#N/A</c:v>
                </c:pt>
                <c:pt idx="9923">
                  <c:v>#N/A</c:v>
                </c:pt>
                <c:pt idx="9924">
                  <c:v>#N/A</c:v>
                </c:pt>
                <c:pt idx="9925">
                  <c:v>#N/A</c:v>
                </c:pt>
                <c:pt idx="9926">
                  <c:v>#N/A</c:v>
                </c:pt>
                <c:pt idx="9927">
                  <c:v>#N/A</c:v>
                </c:pt>
                <c:pt idx="9928">
                  <c:v>#N/A</c:v>
                </c:pt>
                <c:pt idx="9929">
                  <c:v>#N/A</c:v>
                </c:pt>
                <c:pt idx="9930">
                  <c:v>#N/A</c:v>
                </c:pt>
                <c:pt idx="9931">
                  <c:v>#N/A</c:v>
                </c:pt>
                <c:pt idx="9932">
                  <c:v>#N/A</c:v>
                </c:pt>
                <c:pt idx="9933">
                  <c:v>#N/A</c:v>
                </c:pt>
                <c:pt idx="9934">
                  <c:v>#N/A</c:v>
                </c:pt>
                <c:pt idx="9935">
                  <c:v>#N/A</c:v>
                </c:pt>
                <c:pt idx="9936">
                  <c:v>#N/A</c:v>
                </c:pt>
                <c:pt idx="9937">
                  <c:v>#N/A</c:v>
                </c:pt>
                <c:pt idx="9938">
                  <c:v>#N/A</c:v>
                </c:pt>
                <c:pt idx="9939">
                  <c:v>#N/A</c:v>
                </c:pt>
                <c:pt idx="9940">
                  <c:v>#N/A</c:v>
                </c:pt>
                <c:pt idx="9941">
                  <c:v>#N/A</c:v>
                </c:pt>
                <c:pt idx="9942">
                  <c:v>#N/A</c:v>
                </c:pt>
                <c:pt idx="9943">
                  <c:v>#N/A</c:v>
                </c:pt>
                <c:pt idx="9944">
                  <c:v>#N/A</c:v>
                </c:pt>
                <c:pt idx="9945">
                  <c:v>#N/A</c:v>
                </c:pt>
                <c:pt idx="9946">
                  <c:v>#N/A</c:v>
                </c:pt>
                <c:pt idx="9947">
                  <c:v>#N/A</c:v>
                </c:pt>
                <c:pt idx="9948">
                  <c:v>#N/A</c:v>
                </c:pt>
                <c:pt idx="9949">
                  <c:v>#N/A</c:v>
                </c:pt>
                <c:pt idx="9950">
                  <c:v>#N/A</c:v>
                </c:pt>
                <c:pt idx="9951">
                  <c:v>#N/A</c:v>
                </c:pt>
                <c:pt idx="9952">
                  <c:v>#N/A</c:v>
                </c:pt>
                <c:pt idx="9953">
                  <c:v>#N/A</c:v>
                </c:pt>
                <c:pt idx="9954">
                  <c:v>#N/A</c:v>
                </c:pt>
                <c:pt idx="9955">
                  <c:v>#N/A</c:v>
                </c:pt>
                <c:pt idx="9956">
                  <c:v>#N/A</c:v>
                </c:pt>
                <c:pt idx="9957">
                  <c:v>#N/A</c:v>
                </c:pt>
                <c:pt idx="9958">
                  <c:v>#N/A</c:v>
                </c:pt>
                <c:pt idx="9959">
                  <c:v>#N/A</c:v>
                </c:pt>
                <c:pt idx="9960">
                  <c:v>#N/A</c:v>
                </c:pt>
                <c:pt idx="9961">
                  <c:v>#N/A</c:v>
                </c:pt>
                <c:pt idx="9962">
                  <c:v>#N/A</c:v>
                </c:pt>
                <c:pt idx="9963">
                  <c:v>#N/A</c:v>
                </c:pt>
                <c:pt idx="9964">
                  <c:v>#N/A</c:v>
                </c:pt>
                <c:pt idx="9965">
                  <c:v>#N/A</c:v>
                </c:pt>
                <c:pt idx="9966">
                  <c:v>#N/A</c:v>
                </c:pt>
                <c:pt idx="9967">
                  <c:v>#N/A</c:v>
                </c:pt>
                <c:pt idx="9968">
                  <c:v>#N/A</c:v>
                </c:pt>
                <c:pt idx="9969">
                  <c:v>#N/A</c:v>
                </c:pt>
                <c:pt idx="9970">
                  <c:v>#N/A</c:v>
                </c:pt>
                <c:pt idx="9971">
                  <c:v>#N/A</c:v>
                </c:pt>
                <c:pt idx="9972">
                  <c:v>#N/A</c:v>
                </c:pt>
                <c:pt idx="9973">
                  <c:v>#N/A</c:v>
                </c:pt>
                <c:pt idx="9974">
                  <c:v>#N/A</c:v>
                </c:pt>
                <c:pt idx="9975">
                  <c:v>#N/A</c:v>
                </c:pt>
                <c:pt idx="9976">
                  <c:v>#N/A</c:v>
                </c:pt>
                <c:pt idx="9977">
                  <c:v>#N/A</c:v>
                </c:pt>
                <c:pt idx="9978">
                  <c:v>#N/A</c:v>
                </c:pt>
                <c:pt idx="9979">
                  <c:v>#N/A</c:v>
                </c:pt>
                <c:pt idx="9980">
                  <c:v>#N/A</c:v>
                </c:pt>
                <c:pt idx="9981">
                  <c:v>#N/A</c:v>
                </c:pt>
                <c:pt idx="9982">
                  <c:v>#N/A</c:v>
                </c:pt>
                <c:pt idx="9983">
                  <c:v>#N/A</c:v>
                </c:pt>
                <c:pt idx="9984">
                  <c:v>#N/A</c:v>
                </c:pt>
                <c:pt idx="9985">
                  <c:v>#N/A</c:v>
                </c:pt>
                <c:pt idx="9986">
                  <c:v>#N/A</c:v>
                </c:pt>
                <c:pt idx="9987">
                  <c:v>#N/A</c:v>
                </c:pt>
                <c:pt idx="9988">
                  <c:v>#N/A</c:v>
                </c:pt>
                <c:pt idx="9989">
                  <c:v>#N/A</c:v>
                </c:pt>
                <c:pt idx="9990">
                  <c:v>#N/A</c:v>
                </c:pt>
                <c:pt idx="9991">
                  <c:v>#N/A</c:v>
                </c:pt>
                <c:pt idx="9992">
                  <c:v>#N/A</c:v>
                </c:pt>
                <c:pt idx="9993">
                  <c:v>#N/A</c:v>
                </c:pt>
                <c:pt idx="9994">
                  <c:v>#N/A</c:v>
                </c:pt>
                <c:pt idx="9995">
                  <c:v>#N/A</c:v>
                </c:pt>
                <c:pt idx="9996">
                  <c:v>#N/A</c:v>
                </c:pt>
                <c:pt idx="9997">
                  <c:v>#N/A</c:v>
                </c:pt>
                <c:pt idx="9998">
                  <c:v>#N/A</c:v>
                </c:pt>
                <c:pt idx="9999">
                  <c:v>#N/A</c:v>
                </c:pt>
                <c:pt idx="10000">
                  <c:v>6</c:v>
                </c:pt>
                <c:pt idx="10001">
                  <c:v>#N/A</c:v>
                </c:pt>
                <c:pt idx="10002">
                  <c:v>#N/A</c:v>
                </c:pt>
                <c:pt idx="10003">
                  <c:v>#N/A</c:v>
                </c:pt>
                <c:pt idx="10004">
                  <c:v>#N/A</c:v>
                </c:pt>
                <c:pt idx="10005">
                  <c:v>#N/A</c:v>
                </c:pt>
                <c:pt idx="10006">
                  <c:v>#N/A</c:v>
                </c:pt>
                <c:pt idx="10007">
                  <c:v>#N/A</c:v>
                </c:pt>
                <c:pt idx="10008">
                  <c:v>#N/A</c:v>
                </c:pt>
                <c:pt idx="10009">
                  <c:v>#N/A</c:v>
                </c:pt>
                <c:pt idx="10010">
                  <c:v>#N/A</c:v>
                </c:pt>
                <c:pt idx="10011">
                  <c:v>#N/A</c:v>
                </c:pt>
                <c:pt idx="10012">
                  <c:v>#N/A</c:v>
                </c:pt>
                <c:pt idx="10013">
                  <c:v>#N/A</c:v>
                </c:pt>
                <c:pt idx="10014">
                  <c:v>#N/A</c:v>
                </c:pt>
                <c:pt idx="10015">
                  <c:v>#N/A</c:v>
                </c:pt>
                <c:pt idx="10016">
                  <c:v>#N/A</c:v>
                </c:pt>
                <c:pt idx="10017">
                  <c:v>#N/A</c:v>
                </c:pt>
                <c:pt idx="10018">
                  <c:v>#N/A</c:v>
                </c:pt>
                <c:pt idx="10019">
                  <c:v>#N/A</c:v>
                </c:pt>
                <c:pt idx="10020">
                  <c:v>#N/A</c:v>
                </c:pt>
                <c:pt idx="10021">
                  <c:v>#N/A</c:v>
                </c:pt>
                <c:pt idx="10022">
                  <c:v>#N/A</c:v>
                </c:pt>
                <c:pt idx="10023">
                  <c:v>#N/A</c:v>
                </c:pt>
                <c:pt idx="10024">
                  <c:v>#N/A</c:v>
                </c:pt>
                <c:pt idx="10025">
                  <c:v>#N/A</c:v>
                </c:pt>
                <c:pt idx="10026">
                  <c:v>#N/A</c:v>
                </c:pt>
                <c:pt idx="10027">
                  <c:v>#N/A</c:v>
                </c:pt>
                <c:pt idx="10028">
                  <c:v>#N/A</c:v>
                </c:pt>
                <c:pt idx="10029">
                  <c:v>#N/A</c:v>
                </c:pt>
                <c:pt idx="10030">
                  <c:v>#N/A</c:v>
                </c:pt>
                <c:pt idx="10031">
                  <c:v>#N/A</c:v>
                </c:pt>
                <c:pt idx="10032">
                  <c:v>#N/A</c:v>
                </c:pt>
                <c:pt idx="10033">
                  <c:v>#N/A</c:v>
                </c:pt>
                <c:pt idx="10034">
                  <c:v>#N/A</c:v>
                </c:pt>
                <c:pt idx="10035">
                  <c:v>#N/A</c:v>
                </c:pt>
                <c:pt idx="10036">
                  <c:v>#N/A</c:v>
                </c:pt>
                <c:pt idx="10037">
                  <c:v>#N/A</c:v>
                </c:pt>
                <c:pt idx="10038">
                  <c:v>#N/A</c:v>
                </c:pt>
                <c:pt idx="10039">
                  <c:v>#N/A</c:v>
                </c:pt>
                <c:pt idx="10040">
                  <c:v>#N/A</c:v>
                </c:pt>
                <c:pt idx="10041">
                  <c:v>#N/A</c:v>
                </c:pt>
                <c:pt idx="10042">
                  <c:v>#N/A</c:v>
                </c:pt>
                <c:pt idx="10043">
                  <c:v>#N/A</c:v>
                </c:pt>
                <c:pt idx="10044">
                  <c:v>#N/A</c:v>
                </c:pt>
                <c:pt idx="10045">
                  <c:v>#N/A</c:v>
                </c:pt>
                <c:pt idx="10046">
                  <c:v>#N/A</c:v>
                </c:pt>
                <c:pt idx="10047">
                  <c:v>#N/A</c:v>
                </c:pt>
                <c:pt idx="10048">
                  <c:v>#N/A</c:v>
                </c:pt>
                <c:pt idx="10049">
                  <c:v>#N/A</c:v>
                </c:pt>
                <c:pt idx="10050">
                  <c:v>#N/A</c:v>
                </c:pt>
                <c:pt idx="10051">
                  <c:v>#N/A</c:v>
                </c:pt>
                <c:pt idx="10052">
                  <c:v>#N/A</c:v>
                </c:pt>
                <c:pt idx="10053">
                  <c:v>#N/A</c:v>
                </c:pt>
                <c:pt idx="10054">
                  <c:v>#N/A</c:v>
                </c:pt>
                <c:pt idx="10055">
                  <c:v>#N/A</c:v>
                </c:pt>
                <c:pt idx="10056">
                  <c:v>#N/A</c:v>
                </c:pt>
                <c:pt idx="10057">
                  <c:v>#N/A</c:v>
                </c:pt>
                <c:pt idx="10058">
                  <c:v>#N/A</c:v>
                </c:pt>
                <c:pt idx="10059">
                  <c:v>#N/A</c:v>
                </c:pt>
                <c:pt idx="10060">
                  <c:v>#N/A</c:v>
                </c:pt>
                <c:pt idx="10061">
                  <c:v>#N/A</c:v>
                </c:pt>
                <c:pt idx="10062">
                  <c:v>#N/A</c:v>
                </c:pt>
                <c:pt idx="10063">
                  <c:v>#N/A</c:v>
                </c:pt>
                <c:pt idx="10064">
                  <c:v>#N/A</c:v>
                </c:pt>
                <c:pt idx="10065">
                  <c:v>#N/A</c:v>
                </c:pt>
                <c:pt idx="10066">
                  <c:v>#N/A</c:v>
                </c:pt>
                <c:pt idx="10067">
                  <c:v>#N/A</c:v>
                </c:pt>
                <c:pt idx="10068">
                  <c:v>#N/A</c:v>
                </c:pt>
                <c:pt idx="10069">
                  <c:v>#N/A</c:v>
                </c:pt>
                <c:pt idx="10070">
                  <c:v>#N/A</c:v>
                </c:pt>
                <c:pt idx="10071">
                  <c:v>#N/A</c:v>
                </c:pt>
                <c:pt idx="10072">
                  <c:v>#N/A</c:v>
                </c:pt>
                <c:pt idx="10073">
                  <c:v>#N/A</c:v>
                </c:pt>
                <c:pt idx="10074">
                  <c:v>#N/A</c:v>
                </c:pt>
                <c:pt idx="10075">
                  <c:v>#N/A</c:v>
                </c:pt>
                <c:pt idx="10076">
                  <c:v>#N/A</c:v>
                </c:pt>
                <c:pt idx="10077">
                  <c:v>#N/A</c:v>
                </c:pt>
                <c:pt idx="10078">
                  <c:v>#N/A</c:v>
                </c:pt>
                <c:pt idx="10079">
                  <c:v>#N/A</c:v>
                </c:pt>
                <c:pt idx="10080">
                  <c:v>#N/A</c:v>
                </c:pt>
                <c:pt idx="10081">
                  <c:v>#N/A</c:v>
                </c:pt>
                <c:pt idx="10082">
                  <c:v>#N/A</c:v>
                </c:pt>
                <c:pt idx="10083">
                  <c:v>#N/A</c:v>
                </c:pt>
                <c:pt idx="10084">
                  <c:v>#N/A</c:v>
                </c:pt>
                <c:pt idx="10085">
                  <c:v>#N/A</c:v>
                </c:pt>
                <c:pt idx="10086">
                  <c:v>#N/A</c:v>
                </c:pt>
                <c:pt idx="10087">
                  <c:v>#N/A</c:v>
                </c:pt>
                <c:pt idx="10088">
                  <c:v>#N/A</c:v>
                </c:pt>
                <c:pt idx="10089">
                  <c:v>#N/A</c:v>
                </c:pt>
                <c:pt idx="10090">
                  <c:v>#N/A</c:v>
                </c:pt>
                <c:pt idx="10091">
                  <c:v>#N/A</c:v>
                </c:pt>
                <c:pt idx="10092">
                  <c:v>#N/A</c:v>
                </c:pt>
                <c:pt idx="10093">
                  <c:v>#N/A</c:v>
                </c:pt>
                <c:pt idx="10094">
                  <c:v>#N/A</c:v>
                </c:pt>
                <c:pt idx="10095">
                  <c:v>#N/A</c:v>
                </c:pt>
                <c:pt idx="10096">
                  <c:v>#N/A</c:v>
                </c:pt>
                <c:pt idx="10097">
                  <c:v>#N/A</c:v>
                </c:pt>
                <c:pt idx="10098">
                  <c:v>#N/A</c:v>
                </c:pt>
                <c:pt idx="10099">
                  <c:v>#N/A</c:v>
                </c:pt>
                <c:pt idx="10100">
                  <c:v>#N/A</c:v>
                </c:pt>
                <c:pt idx="10101">
                  <c:v>#N/A</c:v>
                </c:pt>
                <c:pt idx="10102">
                  <c:v>#N/A</c:v>
                </c:pt>
                <c:pt idx="10103">
                  <c:v>#N/A</c:v>
                </c:pt>
                <c:pt idx="10104">
                  <c:v>#N/A</c:v>
                </c:pt>
                <c:pt idx="10105">
                  <c:v>#N/A</c:v>
                </c:pt>
                <c:pt idx="10106">
                  <c:v>#N/A</c:v>
                </c:pt>
                <c:pt idx="10107">
                  <c:v>#N/A</c:v>
                </c:pt>
                <c:pt idx="10108">
                  <c:v>#N/A</c:v>
                </c:pt>
                <c:pt idx="10109">
                  <c:v>#N/A</c:v>
                </c:pt>
                <c:pt idx="10110">
                  <c:v>#N/A</c:v>
                </c:pt>
                <c:pt idx="10111">
                  <c:v>#N/A</c:v>
                </c:pt>
                <c:pt idx="10112">
                  <c:v>#N/A</c:v>
                </c:pt>
                <c:pt idx="10113">
                  <c:v>#N/A</c:v>
                </c:pt>
                <c:pt idx="10114">
                  <c:v>#N/A</c:v>
                </c:pt>
                <c:pt idx="10115">
                  <c:v>#N/A</c:v>
                </c:pt>
                <c:pt idx="10116">
                  <c:v>#N/A</c:v>
                </c:pt>
                <c:pt idx="10117">
                  <c:v>#N/A</c:v>
                </c:pt>
                <c:pt idx="10118">
                  <c:v>#N/A</c:v>
                </c:pt>
                <c:pt idx="10119">
                  <c:v>#N/A</c:v>
                </c:pt>
                <c:pt idx="10120">
                  <c:v>#N/A</c:v>
                </c:pt>
                <c:pt idx="10121">
                  <c:v>#N/A</c:v>
                </c:pt>
                <c:pt idx="10122">
                  <c:v>#N/A</c:v>
                </c:pt>
                <c:pt idx="10123">
                  <c:v>#N/A</c:v>
                </c:pt>
                <c:pt idx="10124">
                  <c:v>#N/A</c:v>
                </c:pt>
                <c:pt idx="10125">
                  <c:v>#N/A</c:v>
                </c:pt>
                <c:pt idx="10126">
                  <c:v>#N/A</c:v>
                </c:pt>
                <c:pt idx="10127">
                  <c:v>#N/A</c:v>
                </c:pt>
                <c:pt idx="10128">
                  <c:v>#N/A</c:v>
                </c:pt>
                <c:pt idx="10129">
                  <c:v>#N/A</c:v>
                </c:pt>
                <c:pt idx="10130">
                  <c:v>#N/A</c:v>
                </c:pt>
                <c:pt idx="10131">
                  <c:v>#N/A</c:v>
                </c:pt>
                <c:pt idx="10132">
                  <c:v>#N/A</c:v>
                </c:pt>
                <c:pt idx="10133">
                  <c:v>#N/A</c:v>
                </c:pt>
                <c:pt idx="10134">
                  <c:v>#N/A</c:v>
                </c:pt>
                <c:pt idx="10135">
                  <c:v>#N/A</c:v>
                </c:pt>
                <c:pt idx="10136">
                  <c:v>#N/A</c:v>
                </c:pt>
                <c:pt idx="10137">
                  <c:v>#N/A</c:v>
                </c:pt>
                <c:pt idx="10138">
                  <c:v>#N/A</c:v>
                </c:pt>
                <c:pt idx="10139">
                  <c:v>#N/A</c:v>
                </c:pt>
                <c:pt idx="10140">
                  <c:v>#N/A</c:v>
                </c:pt>
                <c:pt idx="10141">
                  <c:v>#N/A</c:v>
                </c:pt>
                <c:pt idx="10142">
                  <c:v>#N/A</c:v>
                </c:pt>
                <c:pt idx="10143">
                  <c:v>#N/A</c:v>
                </c:pt>
                <c:pt idx="10144">
                  <c:v>#N/A</c:v>
                </c:pt>
                <c:pt idx="10145">
                  <c:v>#N/A</c:v>
                </c:pt>
                <c:pt idx="10146">
                  <c:v>#N/A</c:v>
                </c:pt>
                <c:pt idx="10147">
                  <c:v>#N/A</c:v>
                </c:pt>
                <c:pt idx="10148">
                  <c:v>#N/A</c:v>
                </c:pt>
                <c:pt idx="10149">
                  <c:v>#N/A</c:v>
                </c:pt>
                <c:pt idx="10150">
                  <c:v>#N/A</c:v>
                </c:pt>
                <c:pt idx="10151">
                  <c:v>#N/A</c:v>
                </c:pt>
                <c:pt idx="10152">
                  <c:v>#N/A</c:v>
                </c:pt>
                <c:pt idx="10153">
                  <c:v>#N/A</c:v>
                </c:pt>
                <c:pt idx="10154">
                  <c:v>#N/A</c:v>
                </c:pt>
                <c:pt idx="10155">
                  <c:v>#N/A</c:v>
                </c:pt>
                <c:pt idx="10156">
                  <c:v>#N/A</c:v>
                </c:pt>
                <c:pt idx="10157">
                  <c:v>#N/A</c:v>
                </c:pt>
                <c:pt idx="10158">
                  <c:v>#N/A</c:v>
                </c:pt>
                <c:pt idx="10159">
                  <c:v>#N/A</c:v>
                </c:pt>
                <c:pt idx="10160">
                  <c:v>#N/A</c:v>
                </c:pt>
                <c:pt idx="10161">
                  <c:v>#N/A</c:v>
                </c:pt>
                <c:pt idx="10162">
                  <c:v>#N/A</c:v>
                </c:pt>
                <c:pt idx="10163">
                  <c:v>#N/A</c:v>
                </c:pt>
                <c:pt idx="10164">
                  <c:v>#N/A</c:v>
                </c:pt>
                <c:pt idx="10165">
                  <c:v>#N/A</c:v>
                </c:pt>
                <c:pt idx="10166">
                  <c:v>#N/A</c:v>
                </c:pt>
                <c:pt idx="10167">
                  <c:v>#N/A</c:v>
                </c:pt>
                <c:pt idx="10168">
                  <c:v>#N/A</c:v>
                </c:pt>
                <c:pt idx="10169">
                  <c:v>#N/A</c:v>
                </c:pt>
                <c:pt idx="10170">
                  <c:v>#N/A</c:v>
                </c:pt>
                <c:pt idx="10171">
                  <c:v>#N/A</c:v>
                </c:pt>
                <c:pt idx="10172">
                  <c:v>#N/A</c:v>
                </c:pt>
                <c:pt idx="10173">
                  <c:v>#N/A</c:v>
                </c:pt>
                <c:pt idx="10174">
                  <c:v>#N/A</c:v>
                </c:pt>
                <c:pt idx="10175">
                  <c:v>#N/A</c:v>
                </c:pt>
                <c:pt idx="10176">
                  <c:v>#N/A</c:v>
                </c:pt>
                <c:pt idx="10177">
                  <c:v>#N/A</c:v>
                </c:pt>
                <c:pt idx="10178">
                  <c:v>#N/A</c:v>
                </c:pt>
                <c:pt idx="10179">
                  <c:v>#N/A</c:v>
                </c:pt>
                <c:pt idx="10180">
                  <c:v>#N/A</c:v>
                </c:pt>
                <c:pt idx="10181">
                  <c:v>#N/A</c:v>
                </c:pt>
                <c:pt idx="10182">
                  <c:v>#N/A</c:v>
                </c:pt>
                <c:pt idx="10183">
                  <c:v>#N/A</c:v>
                </c:pt>
                <c:pt idx="10184">
                  <c:v>#N/A</c:v>
                </c:pt>
                <c:pt idx="10185">
                  <c:v>#N/A</c:v>
                </c:pt>
                <c:pt idx="10186">
                  <c:v>#N/A</c:v>
                </c:pt>
                <c:pt idx="10187">
                  <c:v>#N/A</c:v>
                </c:pt>
                <c:pt idx="10188">
                  <c:v>#N/A</c:v>
                </c:pt>
                <c:pt idx="10189">
                  <c:v>#N/A</c:v>
                </c:pt>
                <c:pt idx="10190">
                  <c:v>#N/A</c:v>
                </c:pt>
                <c:pt idx="10191">
                  <c:v>#N/A</c:v>
                </c:pt>
                <c:pt idx="10192">
                  <c:v>#N/A</c:v>
                </c:pt>
                <c:pt idx="10193">
                  <c:v>#N/A</c:v>
                </c:pt>
                <c:pt idx="10194">
                  <c:v>#N/A</c:v>
                </c:pt>
                <c:pt idx="10195">
                  <c:v>#N/A</c:v>
                </c:pt>
                <c:pt idx="10196">
                  <c:v>#N/A</c:v>
                </c:pt>
                <c:pt idx="10197">
                  <c:v>#N/A</c:v>
                </c:pt>
                <c:pt idx="10198">
                  <c:v>#N/A</c:v>
                </c:pt>
                <c:pt idx="10199">
                  <c:v>#N/A</c:v>
                </c:pt>
                <c:pt idx="10200">
                  <c:v>#N/A</c:v>
                </c:pt>
                <c:pt idx="10201">
                  <c:v>#N/A</c:v>
                </c:pt>
                <c:pt idx="10202">
                  <c:v>#N/A</c:v>
                </c:pt>
                <c:pt idx="10203">
                  <c:v>#N/A</c:v>
                </c:pt>
                <c:pt idx="10204">
                  <c:v>#N/A</c:v>
                </c:pt>
                <c:pt idx="10205">
                  <c:v>#N/A</c:v>
                </c:pt>
                <c:pt idx="10206">
                  <c:v>#N/A</c:v>
                </c:pt>
                <c:pt idx="10207">
                  <c:v>#N/A</c:v>
                </c:pt>
                <c:pt idx="10208">
                  <c:v>#N/A</c:v>
                </c:pt>
                <c:pt idx="10209">
                  <c:v>#N/A</c:v>
                </c:pt>
                <c:pt idx="10210">
                  <c:v>#N/A</c:v>
                </c:pt>
                <c:pt idx="10211">
                  <c:v>#N/A</c:v>
                </c:pt>
                <c:pt idx="10212">
                  <c:v>#N/A</c:v>
                </c:pt>
                <c:pt idx="10213">
                  <c:v>#N/A</c:v>
                </c:pt>
                <c:pt idx="10214">
                  <c:v>#N/A</c:v>
                </c:pt>
                <c:pt idx="10215">
                  <c:v>#N/A</c:v>
                </c:pt>
                <c:pt idx="10216">
                  <c:v>#N/A</c:v>
                </c:pt>
                <c:pt idx="10217">
                  <c:v>#N/A</c:v>
                </c:pt>
                <c:pt idx="10218">
                  <c:v>#N/A</c:v>
                </c:pt>
                <c:pt idx="10219">
                  <c:v>#N/A</c:v>
                </c:pt>
                <c:pt idx="10220">
                  <c:v>#N/A</c:v>
                </c:pt>
                <c:pt idx="10221">
                  <c:v>#N/A</c:v>
                </c:pt>
                <c:pt idx="10222">
                  <c:v>#N/A</c:v>
                </c:pt>
                <c:pt idx="10223">
                  <c:v>#N/A</c:v>
                </c:pt>
                <c:pt idx="10224">
                  <c:v>#N/A</c:v>
                </c:pt>
                <c:pt idx="10225">
                  <c:v>#N/A</c:v>
                </c:pt>
                <c:pt idx="10226">
                  <c:v>#N/A</c:v>
                </c:pt>
                <c:pt idx="10227">
                  <c:v>#N/A</c:v>
                </c:pt>
                <c:pt idx="10228">
                  <c:v>#N/A</c:v>
                </c:pt>
                <c:pt idx="10229">
                  <c:v>#N/A</c:v>
                </c:pt>
                <c:pt idx="10230">
                  <c:v>#N/A</c:v>
                </c:pt>
                <c:pt idx="10231">
                  <c:v>#N/A</c:v>
                </c:pt>
                <c:pt idx="10232">
                  <c:v>#N/A</c:v>
                </c:pt>
                <c:pt idx="10233">
                  <c:v>#N/A</c:v>
                </c:pt>
                <c:pt idx="10234">
                  <c:v>#N/A</c:v>
                </c:pt>
                <c:pt idx="10235">
                  <c:v>#N/A</c:v>
                </c:pt>
                <c:pt idx="10236">
                  <c:v>#N/A</c:v>
                </c:pt>
                <c:pt idx="10237">
                  <c:v>#N/A</c:v>
                </c:pt>
                <c:pt idx="10238">
                  <c:v>#N/A</c:v>
                </c:pt>
                <c:pt idx="10239">
                  <c:v>#N/A</c:v>
                </c:pt>
                <c:pt idx="10240">
                  <c:v>#N/A</c:v>
                </c:pt>
                <c:pt idx="10241">
                  <c:v>#N/A</c:v>
                </c:pt>
                <c:pt idx="10242">
                  <c:v>#N/A</c:v>
                </c:pt>
                <c:pt idx="10243">
                  <c:v>#N/A</c:v>
                </c:pt>
                <c:pt idx="10244">
                  <c:v>#N/A</c:v>
                </c:pt>
                <c:pt idx="10245">
                  <c:v>#N/A</c:v>
                </c:pt>
                <c:pt idx="10246">
                  <c:v>#N/A</c:v>
                </c:pt>
                <c:pt idx="10247">
                  <c:v>#N/A</c:v>
                </c:pt>
                <c:pt idx="10248">
                  <c:v>#N/A</c:v>
                </c:pt>
                <c:pt idx="10249">
                  <c:v>#N/A</c:v>
                </c:pt>
                <c:pt idx="10250">
                  <c:v>#N/A</c:v>
                </c:pt>
                <c:pt idx="10251">
                  <c:v>#N/A</c:v>
                </c:pt>
                <c:pt idx="10252">
                  <c:v>#N/A</c:v>
                </c:pt>
                <c:pt idx="10253">
                  <c:v>#N/A</c:v>
                </c:pt>
                <c:pt idx="10254">
                  <c:v>#N/A</c:v>
                </c:pt>
                <c:pt idx="10255">
                  <c:v>#N/A</c:v>
                </c:pt>
                <c:pt idx="10256">
                  <c:v>#N/A</c:v>
                </c:pt>
                <c:pt idx="10257">
                  <c:v>#N/A</c:v>
                </c:pt>
                <c:pt idx="10258">
                  <c:v>#N/A</c:v>
                </c:pt>
                <c:pt idx="10259">
                  <c:v>#N/A</c:v>
                </c:pt>
                <c:pt idx="10260">
                  <c:v>#N/A</c:v>
                </c:pt>
                <c:pt idx="10261">
                  <c:v>#N/A</c:v>
                </c:pt>
                <c:pt idx="10262">
                  <c:v>#N/A</c:v>
                </c:pt>
                <c:pt idx="10263">
                  <c:v>#N/A</c:v>
                </c:pt>
                <c:pt idx="10264">
                  <c:v>#N/A</c:v>
                </c:pt>
                <c:pt idx="10265">
                  <c:v>#N/A</c:v>
                </c:pt>
                <c:pt idx="10266">
                  <c:v>#N/A</c:v>
                </c:pt>
                <c:pt idx="10267">
                  <c:v>#N/A</c:v>
                </c:pt>
                <c:pt idx="10268">
                  <c:v>#N/A</c:v>
                </c:pt>
                <c:pt idx="10269">
                  <c:v>#N/A</c:v>
                </c:pt>
                <c:pt idx="10270">
                  <c:v>#N/A</c:v>
                </c:pt>
                <c:pt idx="10271">
                  <c:v>#N/A</c:v>
                </c:pt>
                <c:pt idx="10272">
                  <c:v>#N/A</c:v>
                </c:pt>
                <c:pt idx="10273">
                  <c:v>#N/A</c:v>
                </c:pt>
                <c:pt idx="10274">
                  <c:v>#N/A</c:v>
                </c:pt>
                <c:pt idx="10275">
                  <c:v>#N/A</c:v>
                </c:pt>
                <c:pt idx="10276">
                  <c:v>#N/A</c:v>
                </c:pt>
                <c:pt idx="10277">
                  <c:v>#N/A</c:v>
                </c:pt>
                <c:pt idx="10278">
                  <c:v>#N/A</c:v>
                </c:pt>
                <c:pt idx="10279">
                  <c:v>#N/A</c:v>
                </c:pt>
                <c:pt idx="10280">
                  <c:v>#N/A</c:v>
                </c:pt>
                <c:pt idx="10281">
                  <c:v>#N/A</c:v>
                </c:pt>
                <c:pt idx="10282">
                  <c:v>#N/A</c:v>
                </c:pt>
                <c:pt idx="10283">
                  <c:v>#N/A</c:v>
                </c:pt>
                <c:pt idx="10284">
                  <c:v>#N/A</c:v>
                </c:pt>
                <c:pt idx="10285">
                  <c:v>#N/A</c:v>
                </c:pt>
                <c:pt idx="10286">
                  <c:v>#N/A</c:v>
                </c:pt>
                <c:pt idx="10287">
                  <c:v>#N/A</c:v>
                </c:pt>
                <c:pt idx="10288">
                  <c:v>#N/A</c:v>
                </c:pt>
                <c:pt idx="10289">
                  <c:v>#N/A</c:v>
                </c:pt>
                <c:pt idx="10290">
                  <c:v>#N/A</c:v>
                </c:pt>
                <c:pt idx="10291">
                  <c:v>#N/A</c:v>
                </c:pt>
                <c:pt idx="10292">
                  <c:v>#N/A</c:v>
                </c:pt>
                <c:pt idx="10293">
                  <c:v>#N/A</c:v>
                </c:pt>
                <c:pt idx="10294">
                  <c:v>#N/A</c:v>
                </c:pt>
                <c:pt idx="10295">
                  <c:v>#N/A</c:v>
                </c:pt>
                <c:pt idx="10296">
                  <c:v>#N/A</c:v>
                </c:pt>
                <c:pt idx="10297">
                  <c:v>#N/A</c:v>
                </c:pt>
                <c:pt idx="10298">
                  <c:v>#N/A</c:v>
                </c:pt>
                <c:pt idx="10299">
                  <c:v>#N/A</c:v>
                </c:pt>
                <c:pt idx="10300">
                  <c:v>#N/A</c:v>
                </c:pt>
                <c:pt idx="10301">
                  <c:v>#N/A</c:v>
                </c:pt>
                <c:pt idx="10302">
                  <c:v>#N/A</c:v>
                </c:pt>
                <c:pt idx="10303">
                  <c:v>#N/A</c:v>
                </c:pt>
                <c:pt idx="10304">
                  <c:v>#N/A</c:v>
                </c:pt>
                <c:pt idx="10305">
                  <c:v>#N/A</c:v>
                </c:pt>
                <c:pt idx="10306">
                  <c:v>#N/A</c:v>
                </c:pt>
                <c:pt idx="10307">
                  <c:v>#N/A</c:v>
                </c:pt>
                <c:pt idx="10308">
                  <c:v>#N/A</c:v>
                </c:pt>
                <c:pt idx="10309">
                  <c:v>#N/A</c:v>
                </c:pt>
                <c:pt idx="10310">
                  <c:v>#N/A</c:v>
                </c:pt>
                <c:pt idx="10311">
                  <c:v>#N/A</c:v>
                </c:pt>
                <c:pt idx="10312">
                  <c:v>#N/A</c:v>
                </c:pt>
                <c:pt idx="10313">
                  <c:v>#N/A</c:v>
                </c:pt>
                <c:pt idx="10314">
                  <c:v>#N/A</c:v>
                </c:pt>
                <c:pt idx="10315">
                  <c:v>#N/A</c:v>
                </c:pt>
                <c:pt idx="10316">
                  <c:v>#N/A</c:v>
                </c:pt>
                <c:pt idx="10317">
                  <c:v>#N/A</c:v>
                </c:pt>
                <c:pt idx="10318">
                  <c:v>#N/A</c:v>
                </c:pt>
                <c:pt idx="10319">
                  <c:v>#N/A</c:v>
                </c:pt>
                <c:pt idx="10320">
                  <c:v>#N/A</c:v>
                </c:pt>
                <c:pt idx="10321">
                  <c:v>#N/A</c:v>
                </c:pt>
                <c:pt idx="10322">
                  <c:v>#N/A</c:v>
                </c:pt>
                <c:pt idx="10323">
                  <c:v>#N/A</c:v>
                </c:pt>
                <c:pt idx="10324">
                  <c:v>#N/A</c:v>
                </c:pt>
                <c:pt idx="10325">
                  <c:v>#N/A</c:v>
                </c:pt>
                <c:pt idx="10326">
                  <c:v>#N/A</c:v>
                </c:pt>
                <c:pt idx="10327">
                  <c:v>#N/A</c:v>
                </c:pt>
                <c:pt idx="10328">
                  <c:v>#N/A</c:v>
                </c:pt>
                <c:pt idx="10329">
                  <c:v>#N/A</c:v>
                </c:pt>
                <c:pt idx="10330">
                  <c:v>#N/A</c:v>
                </c:pt>
                <c:pt idx="10331">
                  <c:v>#N/A</c:v>
                </c:pt>
                <c:pt idx="10332">
                  <c:v>#N/A</c:v>
                </c:pt>
                <c:pt idx="10333">
                  <c:v>#N/A</c:v>
                </c:pt>
                <c:pt idx="10334">
                  <c:v>#N/A</c:v>
                </c:pt>
                <c:pt idx="10335">
                  <c:v>#N/A</c:v>
                </c:pt>
                <c:pt idx="10336">
                  <c:v>#N/A</c:v>
                </c:pt>
                <c:pt idx="10337">
                  <c:v>#N/A</c:v>
                </c:pt>
                <c:pt idx="10338">
                  <c:v>#N/A</c:v>
                </c:pt>
                <c:pt idx="10339">
                  <c:v>#N/A</c:v>
                </c:pt>
                <c:pt idx="10340">
                  <c:v>#N/A</c:v>
                </c:pt>
                <c:pt idx="10341">
                  <c:v>#N/A</c:v>
                </c:pt>
                <c:pt idx="10342">
                  <c:v>#N/A</c:v>
                </c:pt>
                <c:pt idx="10343">
                  <c:v>#N/A</c:v>
                </c:pt>
                <c:pt idx="10344">
                  <c:v>#N/A</c:v>
                </c:pt>
                <c:pt idx="10345">
                  <c:v>#N/A</c:v>
                </c:pt>
                <c:pt idx="10346">
                  <c:v>#N/A</c:v>
                </c:pt>
                <c:pt idx="10347">
                  <c:v>#N/A</c:v>
                </c:pt>
                <c:pt idx="10348">
                  <c:v>#N/A</c:v>
                </c:pt>
                <c:pt idx="10349">
                  <c:v>#N/A</c:v>
                </c:pt>
                <c:pt idx="10350">
                  <c:v>#N/A</c:v>
                </c:pt>
                <c:pt idx="10351">
                  <c:v>#N/A</c:v>
                </c:pt>
                <c:pt idx="10352">
                  <c:v>#N/A</c:v>
                </c:pt>
                <c:pt idx="10353">
                  <c:v>#N/A</c:v>
                </c:pt>
                <c:pt idx="10354">
                  <c:v>#N/A</c:v>
                </c:pt>
                <c:pt idx="10355">
                  <c:v>#N/A</c:v>
                </c:pt>
                <c:pt idx="10356">
                  <c:v>#N/A</c:v>
                </c:pt>
                <c:pt idx="10357">
                  <c:v>#N/A</c:v>
                </c:pt>
                <c:pt idx="10358">
                  <c:v>#N/A</c:v>
                </c:pt>
                <c:pt idx="10359">
                  <c:v>#N/A</c:v>
                </c:pt>
                <c:pt idx="10360">
                  <c:v>#N/A</c:v>
                </c:pt>
                <c:pt idx="10361">
                  <c:v>#N/A</c:v>
                </c:pt>
                <c:pt idx="10362">
                  <c:v>#N/A</c:v>
                </c:pt>
                <c:pt idx="10363">
                  <c:v>#N/A</c:v>
                </c:pt>
                <c:pt idx="10364">
                  <c:v>#N/A</c:v>
                </c:pt>
                <c:pt idx="10365">
                  <c:v>#N/A</c:v>
                </c:pt>
                <c:pt idx="10366">
                  <c:v>#N/A</c:v>
                </c:pt>
                <c:pt idx="10367">
                  <c:v>#N/A</c:v>
                </c:pt>
                <c:pt idx="10368">
                  <c:v>#N/A</c:v>
                </c:pt>
                <c:pt idx="10369">
                  <c:v>#N/A</c:v>
                </c:pt>
                <c:pt idx="10370">
                  <c:v>#N/A</c:v>
                </c:pt>
                <c:pt idx="10371">
                  <c:v>#N/A</c:v>
                </c:pt>
                <c:pt idx="10372">
                  <c:v>#N/A</c:v>
                </c:pt>
                <c:pt idx="10373">
                  <c:v>#N/A</c:v>
                </c:pt>
                <c:pt idx="10374">
                  <c:v>#N/A</c:v>
                </c:pt>
                <c:pt idx="10375">
                  <c:v>#N/A</c:v>
                </c:pt>
                <c:pt idx="10376">
                  <c:v>#N/A</c:v>
                </c:pt>
                <c:pt idx="10377">
                  <c:v>#N/A</c:v>
                </c:pt>
                <c:pt idx="10378">
                  <c:v>#N/A</c:v>
                </c:pt>
                <c:pt idx="10379">
                  <c:v>#N/A</c:v>
                </c:pt>
                <c:pt idx="10380">
                  <c:v>#N/A</c:v>
                </c:pt>
                <c:pt idx="10381">
                  <c:v>#N/A</c:v>
                </c:pt>
                <c:pt idx="10382">
                  <c:v>#N/A</c:v>
                </c:pt>
                <c:pt idx="10383">
                  <c:v>#N/A</c:v>
                </c:pt>
                <c:pt idx="10384">
                  <c:v>#N/A</c:v>
                </c:pt>
                <c:pt idx="10385">
                  <c:v>#N/A</c:v>
                </c:pt>
                <c:pt idx="10386">
                  <c:v>#N/A</c:v>
                </c:pt>
                <c:pt idx="10387">
                  <c:v>#N/A</c:v>
                </c:pt>
                <c:pt idx="10388">
                  <c:v>#N/A</c:v>
                </c:pt>
                <c:pt idx="10389">
                  <c:v>#N/A</c:v>
                </c:pt>
                <c:pt idx="10390">
                  <c:v>#N/A</c:v>
                </c:pt>
                <c:pt idx="10391">
                  <c:v>#N/A</c:v>
                </c:pt>
                <c:pt idx="10392">
                  <c:v>#N/A</c:v>
                </c:pt>
                <c:pt idx="10393">
                  <c:v>#N/A</c:v>
                </c:pt>
                <c:pt idx="10394">
                  <c:v>#N/A</c:v>
                </c:pt>
                <c:pt idx="10395">
                  <c:v>#N/A</c:v>
                </c:pt>
                <c:pt idx="10396">
                  <c:v>#N/A</c:v>
                </c:pt>
                <c:pt idx="10397">
                  <c:v>#N/A</c:v>
                </c:pt>
                <c:pt idx="10398">
                  <c:v>#N/A</c:v>
                </c:pt>
                <c:pt idx="10399">
                  <c:v>#N/A</c:v>
                </c:pt>
                <c:pt idx="10400">
                  <c:v>#N/A</c:v>
                </c:pt>
                <c:pt idx="10401">
                  <c:v>#N/A</c:v>
                </c:pt>
                <c:pt idx="10402">
                  <c:v>#N/A</c:v>
                </c:pt>
                <c:pt idx="10403">
                  <c:v>#N/A</c:v>
                </c:pt>
                <c:pt idx="10404">
                  <c:v>#N/A</c:v>
                </c:pt>
                <c:pt idx="10405">
                  <c:v>#N/A</c:v>
                </c:pt>
                <c:pt idx="10406">
                  <c:v>#N/A</c:v>
                </c:pt>
                <c:pt idx="10407">
                  <c:v>#N/A</c:v>
                </c:pt>
                <c:pt idx="10408">
                  <c:v>#N/A</c:v>
                </c:pt>
                <c:pt idx="10409">
                  <c:v>#N/A</c:v>
                </c:pt>
                <c:pt idx="10410">
                  <c:v>#N/A</c:v>
                </c:pt>
                <c:pt idx="10411">
                  <c:v>#N/A</c:v>
                </c:pt>
                <c:pt idx="10412">
                  <c:v>#N/A</c:v>
                </c:pt>
                <c:pt idx="10413">
                  <c:v>#N/A</c:v>
                </c:pt>
                <c:pt idx="10414">
                  <c:v>#N/A</c:v>
                </c:pt>
                <c:pt idx="10415">
                  <c:v>#N/A</c:v>
                </c:pt>
                <c:pt idx="10416">
                  <c:v>#N/A</c:v>
                </c:pt>
                <c:pt idx="10417">
                  <c:v>#N/A</c:v>
                </c:pt>
                <c:pt idx="10418">
                  <c:v>#N/A</c:v>
                </c:pt>
                <c:pt idx="10419">
                  <c:v>#N/A</c:v>
                </c:pt>
                <c:pt idx="10420">
                  <c:v>#N/A</c:v>
                </c:pt>
                <c:pt idx="10421">
                  <c:v>#N/A</c:v>
                </c:pt>
                <c:pt idx="10422">
                  <c:v>#N/A</c:v>
                </c:pt>
                <c:pt idx="10423">
                  <c:v>#N/A</c:v>
                </c:pt>
                <c:pt idx="10424">
                  <c:v>#N/A</c:v>
                </c:pt>
                <c:pt idx="10425">
                  <c:v>#N/A</c:v>
                </c:pt>
                <c:pt idx="10426">
                  <c:v>#N/A</c:v>
                </c:pt>
                <c:pt idx="10427">
                  <c:v>#N/A</c:v>
                </c:pt>
                <c:pt idx="10428">
                  <c:v>#N/A</c:v>
                </c:pt>
                <c:pt idx="10429">
                  <c:v>#N/A</c:v>
                </c:pt>
                <c:pt idx="10430">
                  <c:v>#N/A</c:v>
                </c:pt>
                <c:pt idx="10431">
                  <c:v>#N/A</c:v>
                </c:pt>
                <c:pt idx="10432">
                  <c:v>#N/A</c:v>
                </c:pt>
                <c:pt idx="10433">
                  <c:v>#N/A</c:v>
                </c:pt>
                <c:pt idx="10434">
                  <c:v>#N/A</c:v>
                </c:pt>
                <c:pt idx="10435">
                  <c:v>#N/A</c:v>
                </c:pt>
                <c:pt idx="10436">
                  <c:v>#N/A</c:v>
                </c:pt>
                <c:pt idx="10437">
                  <c:v>#N/A</c:v>
                </c:pt>
                <c:pt idx="10438">
                  <c:v>#N/A</c:v>
                </c:pt>
                <c:pt idx="10439">
                  <c:v>#N/A</c:v>
                </c:pt>
                <c:pt idx="10440">
                  <c:v>#N/A</c:v>
                </c:pt>
                <c:pt idx="10441">
                  <c:v>#N/A</c:v>
                </c:pt>
                <c:pt idx="10442">
                  <c:v>#N/A</c:v>
                </c:pt>
                <c:pt idx="10443">
                  <c:v>#N/A</c:v>
                </c:pt>
                <c:pt idx="10444">
                  <c:v>#N/A</c:v>
                </c:pt>
                <c:pt idx="10445">
                  <c:v>#N/A</c:v>
                </c:pt>
                <c:pt idx="10446">
                  <c:v>#N/A</c:v>
                </c:pt>
                <c:pt idx="10447">
                  <c:v>#N/A</c:v>
                </c:pt>
                <c:pt idx="10448">
                  <c:v>#N/A</c:v>
                </c:pt>
                <c:pt idx="10449">
                  <c:v>#N/A</c:v>
                </c:pt>
                <c:pt idx="10450">
                  <c:v>#N/A</c:v>
                </c:pt>
                <c:pt idx="10451">
                  <c:v>#N/A</c:v>
                </c:pt>
                <c:pt idx="10452">
                  <c:v>#N/A</c:v>
                </c:pt>
                <c:pt idx="10453">
                  <c:v>#N/A</c:v>
                </c:pt>
                <c:pt idx="10454">
                  <c:v>#N/A</c:v>
                </c:pt>
                <c:pt idx="10455">
                  <c:v>#N/A</c:v>
                </c:pt>
                <c:pt idx="10456">
                  <c:v>#N/A</c:v>
                </c:pt>
                <c:pt idx="10457">
                  <c:v>#N/A</c:v>
                </c:pt>
                <c:pt idx="10458">
                  <c:v>#N/A</c:v>
                </c:pt>
                <c:pt idx="10459">
                  <c:v>#N/A</c:v>
                </c:pt>
                <c:pt idx="10460">
                  <c:v>#N/A</c:v>
                </c:pt>
                <c:pt idx="10461">
                  <c:v>#N/A</c:v>
                </c:pt>
                <c:pt idx="10462">
                  <c:v>#N/A</c:v>
                </c:pt>
                <c:pt idx="10463">
                  <c:v>#N/A</c:v>
                </c:pt>
                <c:pt idx="10464">
                  <c:v>#N/A</c:v>
                </c:pt>
                <c:pt idx="10465">
                  <c:v>#N/A</c:v>
                </c:pt>
                <c:pt idx="10466">
                  <c:v>#N/A</c:v>
                </c:pt>
                <c:pt idx="10467">
                  <c:v>#N/A</c:v>
                </c:pt>
                <c:pt idx="10468">
                  <c:v>#N/A</c:v>
                </c:pt>
                <c:pt idx="10469">
                  <c:v>#N/A</c:v>
                </c:pt>
                <c:pt idx="10470">
                  <c:v>#N/A</c:v>
                </c:pt>
                <c:pt idx="10471">
                  <c:v>#N/A</c:v>
                </c:pt>
                <c:pt idx="10472">
                  <c:v>#N/A</c:v>
                </c:pt>
                <c:pt idx="10473">
                  <c:v>#N/A</c:v>
                </c:pt>
                <c:pt idx="10474">
                  <c:v>#N/A</c:v>
                </c:pt>
                <c:pt idx="10475">
                  <c:v>#N/A</c:v>
                </c:pt>
                <c:pt idx="10476">
                  <c:v>#N/A</c:v>
                </c:pt>
                <c:pt idx="10477">
                  <c:v>#N/A</c:v>
                </c:pt>
                <c:pt idx="10478">
                  <c:v>#N/A</c:v>
                </c:pt>
                <c:pt idx="10479">
                  <c:v>#N/A</c:v>
                </c:pt>
                <c:pt idx="10480">
                  <c:v>#N/A</c:v>
                </c:pt>
                <c:pt idx="10481">
                  <c:v>#N/A</c:v>
                </c:pt>
                <c:pt idx="10482">
                  <c:v>#N/A</c:v>
                </c:pt>
                <c:pt idx="10483">
                  <c:v>#N/A</c:v>
                </c:pt>
                <c:pt idx="10484">
                  <c:v>#N/A</c:v>
                </c:pt>
                <c:pt idx="10485">
                  <c:v>#N/A</c:v>
                </c:pt>
                <c:pt idx="10486">
                  <c:v>#N/A</c:v>
                </c:pt>
                <c:pt idx="10487">
                  <c:v>#N/A</c:v>
                </c:pt>
                <c:pt idx="10488">
                  <c:v>#N/A</c:v>
                </c:pt>
                <c:pt idx="10489">
                  <c:v>#N/A</c:v>
                </c:pt>
                <c:pt idx="10490">
                  <c:v>#N/A</c:v>
                </c:pt>
                <c:pt idx="10491">
                  <c:v>#N/A</c:v>
                </c:pt>
                <c:pt idx="10492">
                  <c:v>#N/A</c:v>
                </c:pt>
                <c:pt idx="10493">
                  <c:v>#N/A</c:v>
                </c:pt>
                <c:pt idx="10494">
                  <c:v>#N/A</c:v>
                </c:pt>
                <c:pt idx="10495">
                  <c:v>#N/A</c:v>
                </c:pt>
                <c:pt idx="10496">
                  <c:v>#N/A</c:v>
                </c:pt>
                <c:pt idx="10497">
                  <c:v>#N/A</c:v>
                </c:pt>
                <c:pt idx="10498">
                  <c:v>#N/A</c:v>
                </c:pt>
                <c:pt idx="10499">
                  <c:v>#N/A</c:v>
                </c:pt>
                <c:pt idx="10500">
                  <c:v>#N/A</c:v>
                </c:pt>
                <c:pt idx="10501">
                  <c:v>#N/A</c:v>
                </c:pt>
                <c:pt idx="10502">
                  <c:v>#N/A</c:v>
                </c:pt>
                <c:pt idx="10503">
                  <c:v>#N/A</c:v>
                </c:pt>
                <c:pt idx="10504">
                  <c:v>#N/A</c:v>
                </c:pt>
                <c:pt idx="10505">
                  <c:v>#N/A</c:v>
                </c:pt>
                <c:pt idx="10506">
                  <c:v>#N/A</c:v>
                </c:pt>
                <c:pt idx="10507">
                  <c:v>#N/A</c:v>
                </c:pt>
                <c:pt idx="10508">
                  <c:v>#N/A</c:v>
                </c:pt>
                <c:pt idx="10509">
                  <c:v>#N/A</c:v>
                </c:pt>
                <c:pt idx="10510">
                  <c:v>#N/A</c:v>
                </c:pt>
                <c:pt idx="10511">
                  <c:v>#N/A</c:v>
                </c:pt>
                <c:pt idx="10512">
                  <c:v>#N/A</c:v>
                </c:pt>
                <c:pt idx="10513">
                  <c:v>#N/A</c:v>
                </c:pt>
                <c:pt idx="10514">
                  <c:v>#N/A</c:v>
                </c:pt>
                <c:pt idx="10515">
                  <c:v>#N/A</c:v>
                </c:pt>
                <c:pt idx="10516">
                  <c:v>#N/A</c:v>
                </c:pt>
                <c:pt idx="10517">
                  <c:v>#N/A</c:v>
                </c:pt>
                <c:pt idx="10518">
                  <c:v>#N/A</c:v>
                </c:pt>
                <c:pt idx="10519">
                  <c:v>#N/A</c:v>
                </c:pt>
                <c:pt idx="10520">
                  <c:v>#N/A</c:v>
                </c:pt>
                <c:pt idx="10521">
                  <c:v>#N/A</c:v>
                </c:pt>
                <c:pt idx="10522">
                  <c:v>#N/A</c:v>
                </c:pt>
                <c:pt idx="10523">
                  <c:v>#N/A</c:v>
                </c:pt>
                <c:pt idx="10524">
                  <c:v>#N/A</c:v>
                </c:pt>
                <c:pt idx="10525">
                  <c:v>#N/A</c:v>
                </c:pt>
                <c:pt idx="10526">
                  <c:v>#N/A</c:v>
                </c:pt>
                <c:pt idx="10527">
                  <c:v>#N/A</c:v>
                </c:pt>
                <c:pt idx="10528">
                  <c:v>#N/A</c:v>
                </c:pt>
                <c:pt idx="10529">
                  <c:v>#N/A</c:v>
                </c:pt>
                <c:pt idx="10530">
                  <c:v>#N/A</c:v>
                </c:pt>
                <c:pt idx="10531">
                  <c:v>#N/A</c:v>
                </c:pt>
                <c:pt idx="10532">
                  <c:v>#N/A</c:v>
                </c:pt>
                <c:pt idx="10533">
                  <c:v>#N/A</c:v>
                </c:pt>
                <c:pt idx="10534">
                  <c:v>#N/A</c:v>
                </c:pt>
                <c:pt idx="10535">
                  <c:v>#N/A</c:v>
                </c:pt>
                <c:pt idx="10536">
                  <c:v>#N/A</c:v>
                </c:pt>
                <c:pt idx="10537">
                  <c:v>#N/A</c:v>
                </c:pt>
                <c:pt idx="10538">
                  <c:v>#N/A</c:v>
                </c:pt>
                <c:pt idx="10539">
                  <c:v>#N/A</c:v>
                </c:pt>
                <c:pt idx="10540">
                  <c:v>#N/A</c:v>
                </c:pt>
                <c:pt idx="10541">
                  <c:v>#N/A</c:v>
                </c:pt>
                <c:pt idx="10542">
                  <c:v>#N/A</c:v>
                </c:pt>
                <c:pt idx="10543">
                  <c:v>#N/A</c:v>
                </c:pt>
                <c:pt idx="10544">
                  <c:v>#N/A</c:v>
                </c:pt>
                <c:pt idx="10545">
                  <c:v>#N/A</c:v>
                </c:pt>
                <c:pt idx="10546">
                  <c:v>#N/A</c:v>
                </c:pt>
                <c:pt idx="10547">
                  <c:v>#N/A</c:v>
                </c:pt>
                <c:pt idx="10548">
                  <c:v>#N/A</c:v>
                </c:pt>
                <c:pt idx="10549">
                  <c:v>#N/A</c:v>
                </c:pt>
                <c:pt idx="10550">
                  <c:v>#N/A</c:v>
                </c:pt>
                <c:pt idx="10551">
                  <c:v>#N/A</c:v>
                </c:pt>
                <c:pt idx="10552">
                  <c:v>#N/A</c:v>
                </c:pt>
                <c:pt idx="10553">
                  <c:v>#N/A</c:v>
                </c:pt>
                <c:pt idx="10554">
                  <c:v>#N/A</c:v>
                </c:pt>
                <c:pt idx="10555">
                  <c:v>#N/A</c:v>
                </c:pt>
                <c:pt idx="10556">
                  <c:v>#N/A</c:v>
                </c:pt>
                <c:pt idx="10557">
                  <c:v>#N/A</c:v>
                </c:pt>
                <c:pt idx="10558">
                  <c:v>#N/A</c:v>
                </c:pt>
                <c:pt idx="10559">
                  <c:v>#N/A</c:v>
                </c:pt>
                <c:pt idx="10560">
                  <c:v>#N/A</c:v>
                </c:pt>
                <c:pt idx="10561">
                  <c:v>#N/A</c:v>
                </c:pt>
                <c:pt idx="10562">
                  <c:v>#N/A</c:v>
                </c:pt>
                <c:pt idx="10563">
                  <c:v>#N/A</c:v>
                </c:pt>
                <c:pt idx="10564">
                  <c:v>#N/A</c:v>
                </c:pt>
                <c:pt idx="10565">
                  <c:v>#N/A</c:v>
                </c:pt>
                <c:pt idx="10566">
                  <c:v>#N/A</c:v>
                </c:pt>
                <c:pt idx="10567">
                  <c:v>#N/A</c:v>
                </c:pt>
                <c:pt idx="10568">
                  <c:v>#N/A</c:v>
                </c:pt>
                <c:pt idx="10569">
                  <c:v>#N/A</c:v>
                </c:pt>
                <c:pt idx="10570">
                  <c:v>#N/A</c:v>
                </c:pt>
                <c:pt idx="10571">
                  <c:v>#N/A</c:v>
                </c:pt>
                <c:pt idx="10572">
                  <c:v>#N/A</c:v>
                </c:pt>
                <c:pt idx="10573">
                  <c:v>#N/A</c:v>
                </c:pt>
                <c:pt idx="10574">
                  <c:v>#N/A</c:v>
                </c:pt>
                <c:pt idx="10575">
                  <c:v>#N/A</c:v>
                </c:pt>
                <c:pt idx="10576">
                  <c:v>#N/A</c:v>
                </c:pt>
                <c:pt idx="10577">
                  <c:v>#N/A</c:v>
                </c:pt>
                <c:pt idx="10578">
                  <c:v>#N/A</c:v>
                </c:pt>
                <c:pt idx="10579">
                  <c:v>#N/A</c:v>
                </c:pt>
                <c:pt idx="10580">
                  <c:v>#N/A</c:v>
                </c:pt>
                <c:pt idx="10581">
                  <c:v>#N/A</c:v>
                </c:pt>
                <c:pt idx="10582">
                  <c:v>#N/A</c:v>
                </c:pt>
                <c:pt idx="10583">
                  <c:v>#N/A</c:v>
                </c:pt>
                <c:pt idx="10584">
                  <c:v>#N/A</c:v>
                </c:pt>
                <c:pt idx="10585">
                  <c:v>#N/A</c:v>
                </c:pt>
                <c:pt idx="10586">
                  <c:v>#N/A</c:v>
                </c:pt>
                <c:pt idx="10587">
                  <c:v>#N/A</c:v>
                </c:pt>
                <c:pt idx="10588">
                  <c:v>#N/A</c:v>
                </c:pt>
                <c:pt idx="10589">
                  <c:v>#N/A</c:v>
                </c:pt>
                <c:pt idx="10590">
                  <c:v>#N/A</c:v>
                </c:pt>
                <c:pt idx="10591">
                  <c:v>#N/A</c:v>
                </c:pt>
                <c:pt idx="10592">
                  <c:v>#N/A</c:v>
                </c:pt>
                <c:pt idx="10593">
                  <c:v>#N/A</c:v>
                </c:pt>
                <c:pt idx="10594">
                  <c:v>#N/A</c:v>
                </c:pt>
                <c:pt idx="10595">
                  <c:v>#N/A</c:v>
                </c:pt>
                <c:pt idx="10596">
                  <c:v>#N/A</c:v>
                </c:pt>
                <c:pt idx="10597">
                  <c:v>#N/A</c:v>
                </c:pt>
                <c:pt idx="10598">
                  <c:v>#N/A</c:v>
                </c:pt>
                <c:pt idx="10599">
                  <c:v>#N/A</c:v>
                </c:pt>
                <c:pt idx="10600">
                  <c:v>#N/A</c:v>
                </c:pt>
                <c:pt idx="10601">
                  <c:v>#N/A</c:v>
                </c:pt>
                <c:pt idx="10602">
                  <c:v>#N/A</c:v>
                </c:pt>
                <c:pt idx="10603">
                  <c:v>#N/A</c:v>
                </c:pt>
                <c:pt idx="10604">
                  <c:v>#N/A</c:v>
                </c:pt>
                <c:pt idx="10605">
                  <c:v>#N/A</c:v>
                </c:pt>
                <c:pt idx="10606">
                  <c:v>#N/A</c:v>
                </c:pt>
                <c:pt idx="10607">
                  <c:v>#N/A</c:v>
                </c:pt>
                <c:pt idx="10608">
                  <c:v>#N/A</c:v>
                </c:pt>
                <c:pt idx="10609">
                  <c:v>#N/A</c:v>
                </c:pt>
                <c:pt idx="10610">
                  <c:v>#N/A</c:v>
                </c:pt>
                <c:pt idx="10611">
                  <c:v>#N/A</c:v>
                </c:pt>
                <c:pt idx="10612">
                  <c:v>#N/A</c:v>
                </c:pt>
                <c:pt idx="10613">
                  <c:v>#N/A</c:v>
                </c:pt>
                <c:pt idx="10614">
                  <c:v>#N/A</c:v>
                </c:pt>
                <c:pt idx="10615">
                  <c:v>#N/A</c:v>
                </c:pt>
                <c:pt idx="10616">
                  <c:v>#N/A</c:v>
                </c:pt>
                <c:pt idx="10617">
                  <c:v>#N/A</c:v>
                </c:pt>
                <c:pt idx="10618">
                  <c:v>#N/A</c:v>
                </c:pt>
                <c:pt idx="10619">
                  <c:v>#N/A</c:v>
                </c:pt>
                <c:pt idx="10620">
                  <c:v>#N/A</c:v>
                </c:pt>
                <c:pt idx="10621">
                  <c:v>#N/A</c:v>
                </c:pt>
                <c:pt idx="10622">
                  <c:v>#N/A</c:v>
                </c:pt>
                <c:pt idx="10623">
                  <c:v>#N/A</c:v>
                </c:pt>
                <c:pt idx="10624">
                  <c:v>#N/A</c:v>
                </c:pt>
                <c:pt idx="10625">
                  <c:v>#N/A</c:v>
                </c:pt>
                <c:pt idx="10626">
                  <c:v>#N/A</c:v>
                </c:pt>
                <c:pt idx="10627">
                  <c:v>#N/A</c:v>
                </c:pt>
                <c:pt idx="10628">
                  <c:v>#N/A</c:v>
                </c:pt>
                <c:pt idx="10629">
                  <c:v>#N/A</c:v>
                </c:pt>
                <c:pt idx="10630">
                  <c:v>#N/A</c:v>
                </c:pt>
                <c:pt idx="10631">
                  <c:v>#N/A</c:v>
                </c:pt>
                <c:pt idx="10632">
                  <c:v>#N/A</c:v>
                </c:pt>
                <c:pt idx="10633">
                  <c:v>#N/A</c:v>
                </c:pt>
                <c:pt idx="10634">
                  <c:v>#N/A</c:v>
                </c:pt>
                <c:pt idx="10635">
                  <c:v>#N/A</c:v>
                </c:pt>
                <c:pt idx="10636">
                  <c:v>#N/A</c:v>
                </c:pt>
                <c:pt idx="10637">
                  <c:v>#N/A</c:v>
                </c:pt>
                <c:pt idx="10638">
                  <c:v>#N/A</c:v>
                </c:pt>
                <c:pt idx="10639">
                  <c:v>#N/A</c:v>
                </c:pt>
                <c:pt idx="10640">
                  <c:v>#N/A</c:v>
                </c:pt>
                <c:pt idx="10641">
                  <c:v>#N/A</c:v>
                </c:pt>
                <c:pt idx="10642">
                  <c:v>#N/A</c:v>
                </c:pt>
                <c:pt idx="10643">
                  <c:v>#N/A</c:v>
                </c:pt>
                <c:pt idx="10644">
                  <c:v>#N/A</c:v>
                </c:pt>
                <c:pt idx="10645">
                  <c:v>#N/A</c:v>
                </c:pt>
                <c:pt idx="10646">
                  <c:v>#N/A</c:v>
                </c:pt>
                <c:pt idx="10647">
                  <c:v>#N/A</c:v>
                </c:pt>
                <c:pt idx="10648">
                  <c:v>#N/A</c:v>
                </c:pt>
                <c:pt idx="10649">
                  <c:v>#N/A</c:v>
                </c:pt>
                <c:pt idx="10650">
                  <c:v>#N/A</c:v>
                </c:pt>
                <c:pt idx="10651">
                  <c:v>#N/A</c:v>
                </c:pt>
                <c:pt idx="10652">
                  <c:v>#N/A</c:v>
                </c:pt>
                <c:pt idx="10653">
                  <c:v>#N/A</c:v>
                </c:pt>
                <c:pt idx="10654">
                  <c:v>#N/A</c:v>
                </c:pt>
                <c:pt idx="10655">
                  <c:v>#N/A</c:v>
                </c:pt>
                <c:pt idx="10656">
                  <c:v>#N/A</c:v>
                </c:pt>
                <c:pt idx="10657">
                  <c:v>#N/A</c:v>
                </c:pt>
                <c:pt idx="10658">
                  <c:v>#N/A</c:v>
                </c:pt>
                <c:pt idx="10659">
                  <c:v>#N/A</c:v>
                </c:pt>
                <c:pt idx="10660">
                  <c:v>#N/A</c:v>
                </c:pt>
                <c:pt idx="10661">
                  <c:v>#N/A</c:v>
                </c:pt>
                <c:pt idx="10662">
                  <c:v>#N/A</c:v>
                </c:pt>
                <c:pt idx="10663">
                  <c:v>#N/A</c:v>
                </c:pt>
                <c:pt idx="10664">
                  <c:v>#N/A</c:v>
                </c:pt>
                <c:pt idx="10665">
                  <c:v>#N/A</c:v>
                </c:pt>
                <c:pt idx="10666">
                  <c:v>#N/A</c:v>
                </c:pt>
                <c:pt idx="10667">
                  <c:v>#N/A</c:v>
                </c:pt>
                <c:pt idx="10668">
                  <c:v>#N/A</c:v>
                </c:pt>
                <c:pt idx="10669">
                  <c:v>#N/A</c:v>
                </c:pt>
                <c:pt idx="10670">
                  <c:v>#N/A</c:v>
                </c:pt>
                <c:pt idx="10671">
                  <c:v>#N/A</c:v>
                </c:pt>
                <c:pt idx="10672">
                  <c:v>#N/A</c:v>
                </c:pt>
                <c:pt idx="10673">
                  <c:v>#N/A</c:v>
                </c:pt>
                <c:pt idx="10674">
                  <c:v>#N/A</c:v>
                </c:pt>
                <c:pt idx="10675">
                  <c:v>#N/A</c:v>
                </c:pt>
                <c:pt idx="10676">
                  <c:v>#N/A</c:v>
                </c:pt>
                <c:pt idx="10677">
                  <c:v>#N/A</c:v>
                </c:pt>
                <c:pt idx="10678">
                  <c:v>#N/A</c:v>
                </c:pt>
                <c:pt idx="10679">
                  <c:v>#N/A</c:v>
                </c:pt>
                <c:pt idx="10680">
                  <c:v>#N/A</c:v>
                </c:pt>
                <c:pt idx="10681">
                  <c:v>#N/A</c:v>
                </c:pt>
                <c:pt idx="10682">
                  <c:v>#N/A</c:v>
                </c:pt>
                <c:pt idx="10683">
                  <c:v>#N/A</c:v>
                </c:pt>
                <c:pt idx="10684">
                  <c:v>#N/A</c:v>
                </c:pt>
                <c:pt idx="10685">
                  <c:v>#N/A</c:v>
                </c:pt>
                <c:pt idx="10686">
                  <c:v>#N/A</c:v>
                </c:pt>
                <c:pt idx="10687">
                  <c:v>#N/A</c:v>
                </c:pt>
                <c:pt idx="10688">
                  <c:v>#N/A</c:v>
                </c:pt>
                <c:pt idx="10689">
                  <c:v>#N/A</c:v>
                </c:pt>
                <c:pt idx="10690">
                  <c:v>#N/A</c:v>
                </c:pt>
                <c:pt idx="10691">
                  <c:v>#N/A</c:v>
                </c:pt>
                <c:pt idx="10692">
                  <c:v>#N/A</c:v>
                </c:pt>
                <c:pt idx="10693">
                  <c:v>#N/A</c:v>
                </c:pt>
                <c:pt idx="10694">
                  <c:v>#N/A</c:v>
                </c:pt>
                <c:pt idx="10695">
                  <c:v>#N/A</c:v>
                </c:pt>
                <c:pt idx="10696">
                  <c:v>#N/A</c:v>
                </c:pt>
                <c:pt idx="10697">
                  <c:v>#N/A</c:v>
                </c:pt>
                <c:pt idx="10698">
                  <c:v>#N/A</c:v>
                </c:pt>
                <c:pt idx="10699">
                  <c:v>#N/A</c:v>
                </c:pt>
                <c:pt idx="10700">
                  <c:v>#N/A</c:v>
                </c:pt>
                <c:pt idx="10701">
                  <c:v>#N/A</c:v>
                </c:pt>
                <c:pt idx="10702">
                  <c:v>#N/A</c:v>
                </c:pt>
                <c:pt idx="10703">
                  <c:v>#N/A</c:v>
                </c:pt>
                <c:pt idx="10704">
                  <c:v>#N/A</c:v>
                </c:pt>
                <c:pt idx="10705">
                  <c:v>#N/A</c:v>
                </c:pt>
                <c:pt idx="10706">
                  <c:v>#N/A</c:v>
                </c:pt>
                <c:pt idx="10707">
                  <c:v>#N/A</c:v>
                </c:pt>
                <c:pt idx="10708">
                  <c:v>#N/A</c:v>
                </c:pt>
                <c:pt idx="10709">
                  <c:v>#N/A</c:v>
                </c:pt>
                <c:pt idx="10710">
                  <c:v>#N/A</c:v>
                </c:pt>
                <c:pt idx="10711">
                  <c:v>#N/A</c:v>
                </c:pt>
                <c:pt idx="10712">
                  <c:v>#N/A</c:v>
                </c:pt>
                <c:pt idx="10713">
                  <c:v>#N/A</c:v>
                </c:pt>
                <c:pt idx="10714">
                  <c:v>#N/A</c:v>
                </c:pt>
                <c:pt idx="10715">
                  <c:v>#N/A</c:v>
                </c:pt>
                <c:pt idx="10716">
                  <c:v>#N/A</c:v>
                </c:pt>
                <c:pt idx="10717">
                  <c:v>#N/A</c:v>
                </c:pt>
                <c:pt idx="10718">
                  <c:v>#N/A</c:v>
                </c:pt>
                <c:pt idx="10719">
                  <c:v>#N/A</c:v>
                </c:pt>
                <c:pt idx="10720">
                  <c:v>#N/A</c:v>
                </c:pt>
                <c:pt idx="10721">
                  <c:v>#N/A</c:v>
                </c:pt>
                <c:pt idx="10722">
                  <c:v>#N/A</c:v>
                </c:pt>
                <c:pt idx="10723">
                  <c:v>#N/A</c:v>
                </c:pt>
                <c:pt idx="10724">
                  <c:v>#N/A</c:v>
                </c:pt>
                <c:pt idx="10725">
                  <c:v>#N/A</c:v>
                </c:pt>
                <c:pt idx="10726">
                  <c:v>#N/A</c:v>
                </c:pt>
                <c:pt idx="10727">
                  <c:v>#N/A</c:v>
                </c:pt>
                <c:pt idx="10728">
                  <c:v>#N/A</c:v>
                </c:pt>
                <c:pt idx="10729">
                  <c:v>#N/A</c:v>
                </c:pt>
                <c:pt idx="10730">
                  <c:v>#N/A</c:v>
                </c:pt>
                <c:pt idx="10731">
                  <c:v>#N/A</c:v>
                </c:pt>
                <c:pt idx="10732">
                  <c:v>#N/A</c:v>
                </c:pt>
                <c:pt idx="10733">
                  <c:v>#N/A</c:v>
                </c:pt>
                <c:pt idx="10734">
                  <c:v>#N/A</c:v>
                </c:pt>
                <c:pt idx="10735">
                  <c:v>#N/A</c:v>
                </c:pt>
                <c:pt idx="10736">
                  <c:v>#N/A</c:v>
                </c:pt>
                <c:pt idx="10737">
                  <c:v>#N/A</c:v>
                </c:pt>
                <c:pt idx="10738">
                  <c:v>#N/A</c:v>
                </c:pt>
                <c:pt idx="10739">
                  <c:v>#N/A</c:v>
                </c:pt>
                <c:pt idx="10740">
                  <c:v>#N/A</c:v>
                </c:pt>
                <c:pt idx="10741">
                  <c:v>#N/A</c:v>
                </c:pt>
                <c:pt idx="10742">
                  <c:v>#N/A</c:v>
                </c:pt>
                <c:pt idx="10743">
                  <c:v>#N/A</c:v>
                </c:pt>
                <c:pt idx="10744">
                  <c:v>#N/A</c:v>
                </c:pt>
                <c:pt idx="10745">
                  <c:v>#N/A</c:v>
                </c:pt>
                <c:pt idx="10746">
                  <c:v>#N/A</c:v>
                </c:pt>
                <c:pt idx="10747">
                  <c:v>#N/A</c:v>
                </c:pt>
                <c:pt idx="10748">
                  <c:v>#N/A</c:v>
                </c:pt>
                <c:pt idx="10749">
                  <c:v>#N/A</c:v>
                </c:pt>
                <c:pt idx="10750">
                  <c:v>#N/A</c:v>
                </c:pt>
                <c:pt idx="10751">
                  <c:v>#N/A</c:v>
                </c:pt>
                <c:pt idx="10752">
                  <c:v>#N/A</c:v>
                </c:pt>
                <c:pt idx="10753">
                  <c:v>#N/A</c:v>
                </c:pt>
                <c:pt idx="10754">
                  <c:v>#N/A</c:v>
                </c:pt>
                <c:pt idx="10755">
                  <c:v>#N/A</c:v>
                </c:pt>
                <c:pt idx="10756">
                  <c:v>#N/A</c:v>
                </c:pt>
                <c:pt idx="10757">
                  <c:v>#N/A</c:v>
                </c:pt>
                <c:pt idx="10758">
                  <c:v>#N/A</c:v>
                </c:pt>
                <c:pt idx="10759">
                  <c:v>#N/A</c:v>
                </c:pt>
                <c:pt idx="10760">
                  <c:v>#N/A</c:v>
                </c:pt>
                <c:pt idx="10761">
                  <c:v>#N/A</c:v>
                </c:pt>
                <c:pt idx="10762">
                  <c:v>#N/A</c:v>
                </c:pt>
                <c:pt idx="10763">
                  <c:v>#N/A</c:v>
                </c:pt>
                <c:pt idx="10764">
                  <c:v>#N/A</c:v>
                </c:pt>
                <c:pt idx="10765">
                  <c:v>#N/A</c:v>
                </c:pt>
                <c:pt idx="10766">
                  <c:v>#N/A</c:v>
                </c:pt>
                <c:pt idx="10767">
                  <c:v>#N/A</c:v>
                </c:pt>
                <c:pt idx="10768">
                  <c:v>#N/A</c:v>
                </c:pt>
                <c:pt idx="10769">
                  <c:v>#N/A</c:v>
                </c:pt>
                <c:pt idx="10770">
                  <c:v>#N/A</c:v>
                </c:pt>
                <c:pt idx="10771">
                  <c:v>#N/A</c:v>
                </c:pt>
                <c:pt idx="10772">
                  <c:v>#N/A</c:v>
                </c:pt>
                <c:pt idx="10773">
                  <c:v>#N/A</c:v>
                </c:pt>
                <c:pt idx="10774">
                  <c:v>#N/A</c:v>
                </c:pt>
                <c:pt idx="10775">
                  <c:v>#N/A</c:v>
                </c:pt>
                <c:pt idx="10776">
                  <c:v>#N/A</c:v>
                </c:pt>
                <c:pt idx="10777">
                  <c:v>#N/A</c:v>
                </c:pt>
                <c:pt idx="10778">
                  <c:v>#N/A</c:v>
                </c:pt>
                <c:pt idx="10779">
                  <c:v>#N/A</c:v>
                </c:pt>
                <c:pt idx="10780">
                  <c:v>#N/A</c:v>
                </c:pt>
                <c:pt idx="10781">
                  <c:v>#N/A</c:v>
                </c:pt>
                <c:pt idx="10782">
                  <c:v>#N/A</c:v>
                </c:pt>
                <c:pt idx="10783">
                  <c:v>#N/A</c:v>
                </c:pt>
                <c:pt idx="10784">
                  <c:v>#N/A</c:v>
                </c:pt>
                <c:pt idx="10785">
                  <c:v>#N/A</c:v>
                </c:pt>
                <c:pt idx="10786">
                  <c:v>#N/A</c:v>
                </c:pt>
                <c:pt idx="10787">
                  <c:v>#N/A</c:v>
                </c:pt>
                <c:pt idx="10788">
                  <c:v>#N/A</c:v>
                </c:pt>
                <c:pt idx="10789">
                  <c:v>#N/A</c:v>
                </c:pt>
                <c:pt idx="10790">
                  <c:v>#N/A</c:v>
                </c:pt>
                <c:pt idx="10791">
                  <c:v>#N/A</c:v>
                </c:pt>
                <c:pt idx="10792">
                  <c:v>#N/A</c:v>
                </c:pt>
                <c:pt idx="10793">
                  <c:v>#N/A</c:v>
                </c:pt>
                <c:pt idx="10794">
                  <c:v>#N/A</c:v>
                </c:pt>
                <c:pt idx="10795">
                  <c:v>#N/A</c:v>
                </c:pt>
                <c:pt idx="10796">
                  <c:v>#N/A</c:v>
                </c:pt>
                <c:pt idx="10797">
                  <c:v>#N/A</c:v>
                </c:pt>
                <c:pt idx="10798">
                  <c:v>#N/A</c:v>
                </c:pt>
                <c:pt idx="10799">
                  <c:v>#N/A</c:v>
                </c:pt>
                <c:pt idx="10800">
                  <c:v>#N/A</c:v>
                </c:pt>
                <c:pt idx="10801">
                  <c:v>#N/A</c:v>
                </c:pt>
                <c:pt idx="10802">
                  <c:v>#N/A</c:v>
                </c:pt>
                <c:pt idx="10803">
                  <c:v>#N/A</c:v>
                </c:pt>
                <c:pt idx="10804">
                  <c:v>#N/A</c:v>
                </c:pt>
                <c:pt idx="10805">
                  <c:v>#N/A</c:v>
                </c:pt>
                <c:pt idx="10806">
                  <c:v>#N/A</c:v>
                </c:pt>
                <c:pt idx="10807">
                  <c:v>#N/A</c:v>
                </c:pt>
                <c:pt idx="10808">
                  <c:v>#N/A</c:v>
                </c:pt>
                <c:pt idx="10809">
                  <c:v>#N/A</c:v>
                </c:pt>
                <c:pt idx="10810">
                  <c:v>#N/A</c:v>
                </c:pt>
                <c:pt idx="10811">
                  <c:v>#N/A</c:v>
                </c:pt>
                <c:pt idx="10812">
                  <c:v>#N/A</c:v>
                </c:pt>
                <c:pt idx="10813">
                  <c:v>#N/A</c:v>
                </c:pt>
                <c:pt idx="10814">
                  <c:v>#N/A</c:v>
                </c:pt>
                <c:pt idx="10815">
                  <c:v>#N/A</c:v>
                </c:pt>
                <c:pt idx="10816">
                  <c:v>#N/A</c:v>
                </c:pt>
                <c:pt idx="10817">
                  <c:v>#N/A</c:v>
                </c:pt>
                <c:pt idx="10818">
                  <c:v>#N/A</c:v>
                </c:pt>
                <c:pt idx="10819">
                  <c:v>#N/A</c:v>
                </c:pt>
                <c:pt idx="10820">
                  <c:v>#N/A</c:v>
                </c:pt>
                <c:pt idx="10821">
                  <c:v>#N/A</c:v>
                </c:pt>
                <c:pt idx="10822">
                  <c:v>#N/A</c:v>
                </c:pt>
                <c:pt idx="10823">
                  <c:v>#N/A</c:v>
                </c:pt>
                <c:pt idx="10824">
                  <c:v>#N/A</c:v>
                </c:pt>
                <c:pt idx="10825">
                  <c:v>#N/A</c:v>
                </c:pt>
                <c:pt idx="10826">
                  <c:v>#N/A</c:v>
                </c:pt>
                <c:pt idx="10827">
                  <c:v>#N/A</c:v>
                </c:pt>
                <c:pt idx="10828">
                  <c:v>#N/A</c:v>
                </c:pt>
                <c:pt idx="10829">
                  <c:v>#N/A</c:v>
                </c:pt>
                <c:pt idx="10830">
                  <c:v>#N/A</c:v>
                </c:pt>
                <c:pt idx="10831">
                  <c:v>#N/A</c:v>
                </c:pt>
                <c:pt idx="10832">
                  <c:v>#N/A</c:v>
                </c:pt>
                <c:pt idx="10833">
                  <c:v>#N/A</c:v>
                </c:pt>
                <c:pt idx="10834">
                  <c:v>#N/A</c:v>
                </c:pt>
                <c:pt idx="10835">
                  <c:v>#N/A</c:v>
                </c:pt>
                <c:pt idx="10836">
                  <c:v>#N/A</c:v>
                </c:pt>
                <c:pt idx="10837">
                  <c:v>#N/A</c:v>
                </c:pt>
                <c:pt idx="10838">
                  <c:v>#N/A</c:v>
                </c:pt>
                <c:pt idx="10839">
                  <c:v>#N/A</c:v>
                </c:pt>
                <c:pt idx="10840">
                  <c:v>#N/A</c:v>
                </c:pt>
                <c:pt idx="10841">
                  <c:v>#N/A</c:v>
                </c:pt>
                <c:pt idx="10842">
                  <c:v>#N/A</c:v>
                </c:pt>
                <c:pt idx="10843">
                  <c:v>#N/A</c:v>
                </c:pt>
                <c:pt idx="10844">
                  <c:v>#N/A</c:v>
                </c:pt>
                <c:pt idx="10845">
                  <c:v>#N/A</c:v>
                </c:pt>
                <c:pt idx="10846">
                  <c:v>#N/A</c:v>
                </c:pt>
                <c:pt idx="10847">
                  <c:v>#N/A</c:v>
                </c:pt>
                <c:pt idx="10848">
                  <c:v>#N/A</c:v>
                </c:pt>
                <c:pt idx="10849">
                  <c:v>#N/A</c:v>
                </c:pt>
                <c:pt idx="10850">
                  <c:v>#N/A</c:v>
                </c:pt>
                <c:pt idx="10851">
                  <c:v>#N/A</c:v>
                </c:pt>
                <c:pt idx="10852">
                  <c:v>#N/A</c:v>
                </c:pt>
                <c:pt idx="10853">
                  <c:v>#N/A</c:v>
                </c:pt>
                <c:pt idx="10854">
                  <c:v>#N/A</c:v>
                </c:pt>
                <c:pt idx="10855">
                  <c:v>#N/A</c:v>
                </c:pt>
                <c:pt idx="10856">
                  <c:v>#N/A</c:v>
                </c:pt>
                <c:pt idx="10857">
                  <c:v>#N/A</c:v>
                </c:pt>
                <c:pt idx="10858">
                  <c:v>#N/A</c:v>
                </c:pt>
                <c:pt idx="10859">
                  <c:v>#N/A</c:v>
                </c:pt>
                <c:pt idx="10860">
                  <c:v>#N/A</c:v>
                </c:pt>
                <c:pt idx="10861">
                  <c:v>#N/A</c:v>
                </c:pt>
                <c:pt idx="10862">
                  <c:v>#N/A</c:v>
                </c:pt>
                <c:pt idx="10863">
                  <c:v>#N/A</c:v>
                </c:pt>
                <c:pt idx="10864">
                  <c:v>#N/A</c:v>
                </c:pt>
                <c:pt idx="10865">
                  <c:v>#N/A</c:v>
                </c:pt>
                <c:pt idx="10866">
                  <c:v>#N/A</c:v>
                </c:pt>
                <c:pt idx="10867">
                  <c:v>#N/A</c:v>
                </c:pt>
                <c:pt idx="10868">
                  <c:v>#N/A</c:v>
                </c:pt>
                <c:pt idx="10869">
                  <c:v>#N/A</c:v>
                </c:pt>
                <c:pt idx="10870">
                  <c:v>#N/A</c:v>
                </c:pt>
                <c:pt idx="10871">
                  <c:v>#N/A</c:v>
                </c:pt>
                <c:pt idx="10872">
                  <c:v>#N/A</c:v>
                </c:pt>
                <c:pt idx="10873">
                  <c:v>#N/A</c:v>
                </c:pt>
                <c:pt idx="10874">
                  <c:v>#N/A</c:v>
                </c:pt>
                <c:pt idx="10875">
                  <c:v>#N/A</c:v>
                </c:pt>
                <c:pt idx="10876">
                  <c:v>#N/A</c:v>
                </c:pt>
                <c:pt idx="10877">
                  <c:v>#N/A</c:v>
                </c:pt>
                <c:pt idx="10878">
                  <c:v>#N/A</c:v>
                </c:pt>
                <c:pt idx="10879">
                  <c:v>#N/A</c:v>
                </c:pt>
                <c:pt idx="10880">
                  <c:v>#N/A</c:v>
                </c:pt>
                <c:pt idx="10881">
                  <c:v>#N/A</c:v>
                </c:pt>
                <c:pt idx="10882">
                  <c:v>#N/A</c:v>
                </c:pt>
                <c:pt idx="10883">
                  <c:v>#N/A</c:v>
                </c:pt>
                <c:pt idx="10884">
                  <c:v>#N/A</c:v>
                </c:pt>
                <c:pt idx="10885">
                  <c:v>#N/A</c:v>
                </c:pt>
                <c:pt idx="10886">
                  <c:v>#N/A</c:v>
                </c:pt>
                <c:pt idx="10887">
                  <c:v>#N/A</c:v>
                </c:pt>
                <c:pt idx="10888">
                  <c:v>#N/A</c:v>
                </c:pt>
                <c:pt idx="10889">
                  <c:v>#N/A</c:v>
                </c:pt>
                <c:pt idx="10890">
                  <c:v>#N/A</c:v>
                </c:pt>
                <c:pt idx="10891">
                  <c:v>#N/A</c:v>
                </c:pt>
                <c:pt idx="10892">
                  <c:v>#N/A</c:v>
                </c:pt>
                <c:pt idx="10893">
                  <c:v>#N/A</c:v>
                </c:pt>
                <c:pt idx="10894">
                  <c:v>#N/A</c:v>
                </c:pt>
                <c:pt idx="10895">
                  <c:v>#N/A</c:v>
                </c:pt>
                <c:pt idx="10896">
                  <c:v>#N/A</c:v>
                </c:pt>
                <c:pt idx="10897">
                  <c:v>#N/A</c:v>
                </c:pt>
                <c:pt idx="10898">
                  <c:v>#N/A</c:v>
                </c:pt>
                <c:pt idx="10899">
                  <c:v>#N/A</c:v>
                </c:pt>
                <c:pt idx="10900">
                  <c:v>#N/A</c:v>
                </c:pt>
                <c:pt idx="10901">
                  <c:v>#N/A</c:v>
                </c:pt>
                <c:pt idx="10902">
                  <c:v>#N/A</c:v>
                </c:pt>
                <c:pt idx="10903">
                  <c:v>#N/A</c:v>
                </c:pt>
                <c:pt idx="10904">
                  <c:v>#N/A</c:v>
                </c:pt>
                <c:pt idx="10905">
                  <c:v>#N/A</c:v>
                </c:pt>
                <c:pt idx="10906">
                  <c:v>#N/A</c:v>
                </c:pt>
                <c:pt idx="10907">
                  <c:v>#N/A</c:v>
                </c:pt>
                <c:pt idx="10908">
                  <c:v>#N/A</c:v>
                </c:pt>
                <c:pt idx="10909">
                  <c:v>#N/A</c:v>
                </c:pt>
                <c:pt idx="10910">
                  <c:v>#N/A</c:v>
                </c:pt>
                <c:pt idx="10911">
                  <c:v>#N/A</c:v>
                </c:pt>
                <c:pt idx="10912">
                  <c:v>#N/A</c:v>
                </c:pt>
                <c:pt idx="10913">
                  <c:v>#N/A</c:v>
                </c:pt>
                <c:pt idx="10914">
                  <c:v>#N/A</c:v>
                </c:pt>
                <c:pt idx="10915">
                  <c:v>#N/A</c:v>
                </c:pt>
                <c:pt idx="10916">
                  <c:v>#N/A</c:v>
                </c:pt>
                <c:pt idx="10917">
                  <c:v>#N/A</c:v>
                </c:pt>
                <c:pt idx="10918">
                  <c:v>#N/A</c:v>
                </c:pt>
                <c:pt idx="10919">
                  <c:v>#N/A</c:v>
                </c:pt>
                <c:pt idx="10920">
                  <c:v>#N/A</c:v>
                </c:pt>
                <c:pt idx="10921">
                  <c:v>#N/A</c:v>
                </c:pt>
                <c:pt idx="10922">
                  <c:v>#N/A</c:v>
                </c:pt>
                <c:pt idx="10923">
                  <c:v>#N/A</c:v>
                </c:pt>
                <c:pt idx="10924">
                  <c:v>#N/A</c:v>
                </c:pt>
                <c:pt idx="10925">
                  <c:v>#N/A</c:v>
                </c:pt>
                <c:pt idx="10926">
                  <c:v>#N/A</c:v>
                </c:pt>
                <c:pt idx="10927">
                  <c:v>#N/A</c:v>
                </c:pt>
                <c:pt idx="10928">
                  <c:v>#N/A</c:v>
                </c:pt>
                <c:pt idx="10929">
                  <c:v>#N/A</c:v>
                </c:pt>
                <c:pt idx="10930">
                  <c:v>#N/A</c:v>
                </c:pt>
                <c:pt idx="10931">
                  <c:v>#N/A</c:v>
                </c:pt>
                <c:pt idx="10932">
                  <c:v>#N/A</c:v>
                </c:pt>
                <c:pt idx="10933">
                  <c:v>#N/A</c:v>
                </c:pt>
                <c:pt idx="10934">
                  <c:v>#N/A</c:v>
                </c:pt>
                <c:pt idx="10935">
                  <c:v>#N/A</c:v>
                </c:pt>
                <c:pt idx="10936">
                  <c:v>#N/A</c:v>
                </c:pt>
                <c:pt idx="10937">
                  <c:v>#N/A</c:v>
                </c:pt>
                <c:pt idx="10938">
                  <c:v>#N/A</c:v>
                </c:pt>
                <c:pt idx="10939">
                  <c:v>#N/A</c:v>
                </c:pt>
                <c:pt idx="10940">
                  <c:v>#N/A</c:v>
                </c:pt>
                <c:pt idx="10941">
                  <c:v>#N/A</c:v>
                </c:pt>
                <c:pt idx="10942">
                  <c:v>#N/A</c:v>
                </c:pt>
                <c:pt idx="10943">
                  <c:v>#N/A</c:v>
                </c:pt>
                <c:pt idx="10944">
                  <c:v>#N/A</c:v>
                </c:pt>
                <c:pt idx="10945">
                  <c:v>#N/A</c:v>
                </c:pt>
                <c:pt idx="10946">
                  <c:v>#N/A</c:v>
                </c:pt>
                <c:pt idx="10947">
                  <c:v>#N/A</c:v>
                </c:pt>
                <c:pt idx="10948">
                  <c:v>#N/A</c:v>
                </c:pt>
                <c:pt idx="10949">
                  <c:v>#N/A</c:v>
                </c:pt>
                <c:pt idx="10950">
                  <c:v>#N/A</c:v>
                </c:pt>
                <c:pt idx="10951">
                  <c:v>#N/A</c:v>
                </c:pt>
                <c:pt idx="10952">
                  <c:v>#N/A</c:v>
                </c:pt>
                <c:pt idx="10953">
                  <c:v>#N/A</c:v>
                </c:pt>
                <c:pt idx="10954">
                  <c:v>#N/A</c:v>
                </c:pt>
                <c:pt idx="10955">
                  <c:v>#N/A</c:v>
                </c:pt>
                <c:pt idx="10956">
                  <c:v>#N/A</c:v>
                </c:pt>
                <c:pt idx="10957">
                  <c:v>#N/A</c:v>
                </c:pt>
                <c:pt idx="10958">
                  <c:v>#N/A</c:v>
                </c:pt>
                <c:pt idx="10959">
                  <c:v>#N/A</c:v>
                </c:pt>
                <c:pt idx="10960">
                  <c:v>#N/A</c:v>
                </c:pt>
                <c:pt idx="10961">
                  <c:v>#N/A</c:v>
                </c:pt>
                <c:pt idx="10962">
                  <c:v>#N/A</c:v>
                </c:pt>
                <c:pt idx="10963">
                  <c:v>#N/A</c:v>
                </c:pt>
                <c:pt idx="10964">
                  <c:v>#N/A</c:v>
                </c:pt>
                <c:pt idx="10965">
                  <c:v>#N/A</c:v>
                </c:pt>
                <c:pt idx="10966">
                  <c:v>#N/A</c:v>
                </c:pt>
                <c:pt idx="10967">
                  <c:v>#N/A</c:v>
                </c:pt>
                <c:pt idx="10968">
                  <c:v>#N/A</c:v>
                </c:pt>
                <c:pt idx="10969">
                  <c:v>#N/A</c:v>
                </c:pt>
                <c:pt idx="10970">
                  <c:v>#N/A</c:v>
                </c:pt>
                <c:pt idx="10971">
                  <c:v>#N/A</c:v>
                </c:pt>
                <c:pt idx="10972">
                  <c:v>#N/A</c:v>
                </c:pt>
                <c:pt idx="10973">
                  <c:v>#N/A</c:v>
                </c:pt>
                <c:pt idx="10974">
                  <c:v>#N/A</c:v>
                </c:pt>
                <c:pt idx="10975">
                  <c:v>#N/A</c:v>
                </c:pt>
                <c:pt idx="10976">
                  <c:v>#N/A</c:v>
                </c:pt>
                <c:pt idx="10977">
                  <c:v>#N/A</c:v>
                </c:pt>
                <c:pt idx="10978">
                  <c:v>#N/A</c:v>
                </c:pt>
                <c:pt idx="10979">
                  <c:v>#N/A</c:v>
                </c:pt>
                <c:pt idx="10980">
                  <c:v>#N/A</c:v>
                </c:pt>
                <c:pt idx="10981">
                  <c:v>#N/A</c:v>
                </c:pt>
                <c:pt idx="10982">
                  <c:v>#N/A</c:v>
                </c:pt>
                <c:pt idx="10983">
                  <c:v>#N/A</c:v>
                </c:pt>
                <c:pt idx="10984">
                  <c:v>#N/A</c:v>
                </c:pt>
                <c:pt idx="10985">
                  <c:v>#N/A</c:v>
                </c:pt>
                <c:pt idx="10986">
                  <c:v>#N/A</c:v>
                </c:pt>
                <c:pt idx="10987">
                  <c:v>#N/A</c:v>
                </c:pt>
                <c:pt idx="10988">
                  <c:v>#N/A</c:v>
                </c:pt>
                <c:pt idx="10989">
                  <c:v>#N/A</c:v>
                </c:pt>
                <c:pt idx="10990">
                  <c:v>#N/A</c:v>
                </c:pt>
                <c:pt idx="10991">
                  <c:v>#N/A</c:v>
                </c:pt>
                <c:pt idx="10992">
                  <c:v>#N/A</c:v>
                </c:pt>
                <c:pt idx="10993">
                  <c:v>#N/A</c:v>
                </c:pt>
                <c:pt idx="10994">
                  <c:v>#N/A</c:v>
                </c:pt>
                <c:pt idx="10995">
                  <c:v>#N/A</c:v>
                </c:pt>
                <c:pt idx="10996">
                  <c:v>#N/A</c:v>
                </c:pt>
                <c:pt idx="10997">
                  <c:v>#N/A</c:v>
                </c:pt>
                <c:pt idx="10998">
                  <c:v>#N/A</c:v>
                </c:pt>
                <c:pt idx="10999">
                  <c:v>#N/A</c:v>
                </c:pt>
                <c:pt idx="11000">
                  <c:v>#N/A</c:v>
                </c:pt>
                <c:pt idx="11001">
                  <c:v>#N/A</c:v>
                </c:pt>
                <c:pt idx="11002">
                  <c:v>#N/A</c:v>
                </c:pt>
                <c:pt idx="11003">
                  <c:v>#N/A</c:v>
                </c:pt>
                <c:pt idx="11004">
                  <c:v>#N/A</c:v>
                </c:pt>
                <c:pt idx="11005">
                  <c:v>#N/A</c:v>
                </c:pt>
                <c:pt idx="11006">
                  <c:v>#N/A</c:v>
                </c:pt>
                <c:pt idx="11007">
                  <c:v>#N/A</c:v>
                </c:pt>
                <c:pt idx="11008">
                  <c:v>#N/A</c:v>
                </c:pt>
                <c:pt idx="11009">
                  <c:v>#N/A</c:v>
                </c:pt>
                <c:pt idx="11010">
                  <c:v>#N/A</c:v>
                </c:pt>
                <c:pt idx="11011">
                  <c:v>#N/A</c:v>
                </c:pt>
                <c:pt idx="11012">
                  <c:v>#N/A</c:v>
                </c:pt>
                <c:pt idx="11013">
                  <c:v>#N/A</c:v>
                </c:pt>
                <c:pt idx="11014">
                  <c:v>#N/A</c:v>
                </c:pt>
                <c:pt idx="11015">
                  <c:v>#N/A</c:v>
                </c:pt>
                <c:pt idx="11016">
                  <c:v>#N/A</c:v>
                </c:pt>
                <c:pt idx="11017">
                  <c:v>#N/A</c:v>
                </c:pt>
                <c:pt idx="11018">
                  <c:v>#N/A</c:v>
                </c:pt>
                <c:pt idx="11019">
                  <c:v>#N/A</c:v>
                </c:pt>
                <c:pt idx="11020">
                  <c:v>#N/A</c:v>
                </c:pt>
                <c:pt idx="11021">
                  <c:v>#N/A</c:v>
                </c:pt>
                <c:pt idx="11022">
                  <c:v>#N/A</c:v>
                </c:pt>
                <c:pt idx="11023">
                  <c:v>#N/A</c:v>
                </c:pt>
                <c:pt idx="11024">
                  <c:v>#N/A</c:v>
                </c:pt>
                <c:pt idx="11025">
                  <c:v>#N/A</c:v>
                </c:pt>
                <c:pt idx="11026">
                  <c:v>#N/A</c:v>
                </c:pt>
                <c:pt idx="11027">
                  <c:v>#N/A</c:v>
                </c:pt>
                <c:pt idx="11028">
                  <c:v>#N/A</c:v>
                </c:pt>
                <c:pt idx="11029">
                  <c:v>#N/A</c:v>
                </c:pt>
                <c:pt idx="11030">
                  <c:v>#N/A</c:v>
                </c:pt>
                <c:pt idx="11031">
                  <c:v>#N/A</c:v>
                </c:pt>
                <c:pt idx="11032">
                  <c:v>#N/A</c:v>
                </c:pt>
                <c:pt idx="11033">
                  <c:v>#N/A</c:v>
                </c:pt>
                <c:pt idx="11034">
                  <c:v>#N/A</c:v>
                </c:pt>
                <c:pt idx="11035">
                  <c:v>#N/A</c:v>
                </c:pt>
                <c:pt idx="11036">
                  <c:v>#N/A</c:v>
                </c:pt>
                <c:pt idx="11037">
                  <c:v>#N/A</c:v>
                </c:pt>
                <c:pt idx="11038">
                  <c:v>#N/A</c:v>
                </c:pt>
                <c:pt idx="11039">
                  <c:v>#N/A</c:v>
                </c:pt>
                <c:pt idx="11040">
                  <c:v>#N/A</c:v>
                </c:pt>
                <c:pt idx="11041">
                  <c:v>#N/A</c:v>
                </c:pt>
                <c:pt idx="11042">
                  <c:v>#N/A</c:v>
                </c:pt>
                <c:pt idx="11043">
                  <c:v>#N/A</c:v>
                </c:pt>
                <c:pt idx="11044">
                  <c:v>#N/A</c:v>
                </c:pt>
                <c:pt idx="11045">
                  <c:v>#N/A</c:v>
                </c:pt>
                <c:pt idx="11046">
                  <c:v>#N/A</c:v>
                </c:pt>
                <c:pt idx="11047">
                  <c:v>#N/A</c:v>
                </c:pt>
                <c:pt idx="11048">
                  <c:v>#N/A</c:v>
                </c:pt>
                <c:pt idx="11049">
                  <c:v>#N/A</c:v>
                </c:pt>
                <c:pt idx="11050">
                  <c:v>#N/A</c:v>
                </c:pt>
                <c:pt idx="11051">
                  <c:v>#N/A</c:v>
                </c:pt>
                <c:pt idx="11052">
                  <c:v>#N/A</c:v>
                </c:pt>
                <c:pt idx="11053">
                  <c:v>#N/A</c:v>
                </c:pt>
                <c:pt idx="11054">
                  <c:v>#N/A</c:v>
                </c:pt>
                <c:pt idx="11055">
                  <c:v>#N/A</c:v>
                </c:pt>
                <c:pt idx="11056">
                  <c:v>#N/A</c:v>
                </c:pt>
                <c:pt idx="11057">
                  <c:v>#N/A</c:v>
                </c:pt>
                <c:pt idx="11058">
                  <c:v>#N/A</c:v>
                </c:pt>
                <c:pt idx="11059">
                  <c:v>#N/A</c:v>
                </c:pt>
                <c:pt idx="11060">
                  <c:v>#N/A</c:v>
                </c:pt>
                <c:pt idx="11061">
                  <c:v>#N/A</c:v>
                </c:pt>
                <c:pt idx="11062">
                  <c:v>#N/A</c:v>
                </c:pt>
                <c:pt idx="11063">
                  <c:v>#N/A</c:v>
                </c:pt>
                <c:pt idx="11064">
                  <c:v>#N/A</c:v>
                </c:pt>
                <c:pt idx="11065">
                  <c:v>#N/A</c:v>
                </c:pt>
                <c:pt idx="11066">
                  <c:v>#N/A</c:v>
                </c:pt>
                <c:pt idx="11067">
                  <c:v>#N/A</c:v>
                </c:pt>
                <c:pt idx="11068">
                  <c:v>#N/A</c:v>
                </c:pt>
                <c:pt idx="11069">
                  <c:v>#N/A</c:v>
                </c:pt>
                <c:pt idx="11070">
                  <c:v>#N/A</c:v>
                </c:pt>
                <c:pt idx="11071">
                  <c:v>#N/A</c:v>
                </c:pt>
                <c:pt idx="11072">
                  <c:v>#N/A</c:v>
                </c:pt>
                <c:pt idx="11073">
                  <c:v>#N/A</c:v>
                </c:pt>
                <c:pt idx="11074">
                  <c:v>#N/A</c:v>
                </c:pt>
                <c:pt idx="11075">
                  <c:v>#N/A</c:v>
                </c:pt>
                <c:pt idx="11076">
                  <c:v>#N/A</c:v>
                </c:pt>
                <c:pt idx="11077">
                  <c:v>#N/A</c:v>
                </c:pt>
                <c:pt idx="11078">
                  <c:v>#N/A</c:v>
                </c:pt>
                <c:pt idx="11079">
                  <c:v>#N/A</c:v>
                </c:pt>
                <c:pt idx="11080">
                  <c:v>#N/A</c:v>
                </c:pt>
                <c:pt idx="11081">
                  <c:v>#N/A</c:v>
                </c:pt>
                <c:pt idx="11082">
                  <c:v>#N/A</c:v>
                </c:pt>
                <c:pt idx="11083">
                  <c:v>#N/A</c:v>
                </c:pt>
                <c:pt idx="11084">
                  <c:v>#N/A</c:v>
                </c:pt>
                <c:pt idx="11085">
                  <c:v>#N/A</c:v>
                </c:pt>
                <c:pt idx="11086">
                  <c:v>#N/A</c:v>
                </c:pt>
                <c:pt idx="11087">
                  <c:v>#N/A</c:v>
                </c:pt>
                <c:pt idx="11088">
                  <c:v>#N/A</c:v>
                </c:pt>
                <c:pt idx="11089">
                  <c:v>#N/A</c:v>
                </c:pt>
                <c:pt idx="11090">
                  <c:v>#N/A</c:v>
                </c:pt>
                <c:pt idx="11091">
                  <c:v>#N/A</c:v>
                </c:pt>
                <c:pt idx="11092">
                  <c:v>#N/A</c:v>
                </c:pt>
                <c:pt idx="11093">
                  <c:v>#N/A</c:v>
                </c:pt>
                <c:pt idx="11094">
                  <c:v>#N/A</c:v>
                </c:pt>
                <c:pt idx="11095">
                  <c:v>#N/A</c:v>
                </c:pt>
                <c:pt idx="11096">
                  <c:v>#N/A</c:v>
                </c:pt>
                <c:pt idx="11097">
                  <c:v>#N/A</c:v>
                </c:pt>
                <c:pt idx="11098">
                  <c:v>#N/A</c:v>
                </c:pt>
                <c:pt idx="11099">
                  <c:v>#N/A</c:v>
                </c:pt>
                <c:pt idx="11100">
                  <c:v>#N/A</c:v>
                </c:pt>
                <c:pt idx="11101">
                  <c:v>#N/A</c:v>
                </c:pt>
                <c:pt idx="11102">
                  <c:v>#N/A</c:v>
                </c:pt>
                <c:pt idx="11103">
                  <c:v>#N/A</c:v>
                </c:pt>
                <c:pt idx="11104">
                  <c:v>#N/A</c:v>
                </c:pt>
                <c:pt idx="11105">
                  <c:v>#N/A</c:v>
                </c:pt>
                <c:pt idx="11106">
                  <c:v>#N/A</c:v>
                </c:pt>
                <c:pt idx="11107">
                  <c:v>#N/A</c:v>
                </c:pt>
                <c:pt idx="11108">
                  <c:v>#N/A</c:v>
                </c:pt>
                <c:pt idx="11109">
                  <c:v>#N/A</c:v>
                </c:pt>
                <c:pt idx="11110">
                  <c:v>#N/A</c:v>
                </c:pt>
                <c:pt idx="11111">
                  <c:v>#N/A</c:v>
                </c:pt>
                <c:pt idx="11112">
                  <c:v>#N/A</c:v>
                </c:pt>
                <c:pt idx="11113">
                  <c:v>#N/A</c:v>
                </c:pt>
                <c:pt idx="11114">
                  <c:v>#N/A</c:v>
                </c:pt>
                <c:pt idx="11115">
                  <c:v>#N/A</c:v>
                </c:pt>
                <c:pt idx="11116">
                  <c:v>#N/A</c:v>
                </c:pt>
                <c:pt idx="11117">
                  <c:v>#N/A</c:v>
                </c:pt>
                <c:pt idx="11118">
                  <c:v>#N/A</c:v>
                </c:pt>
                <c:pt idx="11119">
                  <c:v>#N/A</c:v>
                </c:pt>
                <c:pt idx="11120">
                  <c:v>#N/A</c:v>
                </c:pt>
                <c:pt idx="11121">
                  <c:v>#N/A</c:v>
                </c:pt>
                <c:pt idx="11122">
                  <c:v>#N/A</c:v>
                </c:pt>
                <c:pt idx="11123">
                  <c:v>#N/A</c:v>
                </c:pt>
                <c:pt idx="11124">
                  <c:v>#N/A</c:v>
                </c:pt>
                <c:pt idx="11125">
                  <c:v>#N/A</c:v>
                </c:pt>
                <c:pt idx="11126">
                  <c:v>#N/A</c:v>
                </c:pt>
                <c:pt idx="11127">
                  <c:v>#N/A</c:v>
                </c:pt>
                <c:pt idx="11128">
                  <c:v>#N/A</c:v>
                </c:pt>
                <c:pt idx="11129">
                  <c:v>#N/A</c:v>
                </c:pt>
                <c:pt idx="11130">
                  <c:v>#N/A</c:v>
                </c:pt>
                <c:pt idx="11131">
                  <c:v>#N/A</c:v>
                </c:pt>
                <c:pt idx="11132">
                  <c:v>#N/A</c:v>
                </c:pt>
                <c:pt idx="11133">
                  <c:v>#N/A</c:v>
                </c:pt>
                <c:pt idx="11134">
                  <c:v>#N/A</c:v>
                </c:pt>
                <c:pt idx="11135">
                  <c:v>#N/A</c:v>
                </c:pt>
                <c:pt idx="11136">
                  <c:v>#N/A</c:v>
                </c:pt>
                <c:pt idx="11137">
                  <c:v>#N/A</c:v>
                </c:pt>
                <c:pt idx="11138">
                  <c:v>#N/A</c:v>
                </c:pt>
                <c:pt idx="11139">
                  <c:v>#N/A</c:v>
                </c:pt>
                <c:pt idx="11140">
                  <c:v>#N/A</c:v>
                </c:pt>
                <c:pt idx="11141">
                  <c:v>#N/A</c:v>
                </c:pt>
                <c:pt idx="11142">
                  <c:v>#N/A</c:v>
                </c:pt>
                <c:pt idx="11143">
                  <c:v>#N/A</c:v>
                </c:pt>
                <c:pt idx="11144">
                  <c:v>#N/A</c:v>
                </c:pt>
                <c:pt idx="11145">
                  <c:v>#N/A</c:v>
                </c:pt>
                <c:pt idx="11146">
                  <c:v>#N/A</c:v>
                </c:pt>
                <c:pt idx="11147">
                  <c:v>#N/A</c:v>
                </c:pt>
                <c:pt idx="11148">
                  <c:v>#N/A</c:v>
                </c:pt>
                <c:pt idx="11149">
                  <c:v>#N/A</c:v>
                </c:pt>
                <c:pt idx="11150">
                  <c:v>#N/A</c:v>
                </c:pt>
                <c:pt idx="11151">
                  <c:v>#N/A</c:v>
                </c:pt>
                <c:pt idx="11152">
                  <c:v>#N/A</c:v>
                </c:pt>
                <c:pt idx="11153">
                  <c:v>#N/A</c:v>
                </c:pt>
                <c:pt idx="11154">
                  <c:v>#N/A</c:v>
                </c:pt>
                <c:pt idx="11155">
                  <c:v>#N/A</c:v>
                </c:pt>
                <c:pt idx="11156">
                  <c:v>#N/A</c:v>
                </c:pt>
                <c:pt idx="11157">
                  <c:v>#N/A</c:v>
                </c:pt>
                <c:pt idx="11158">
                  <c:v>#N/A</c:v>
                </c:pt>
                <c:pt idx="11159">
                  <c:v>#N/A</c:v>
                </c:pt>
                <c:pt idx="11160">
                  <c:v>#N/A</c:v>
                </c:pt>
                <c:pt idx="11161">
                  <c:v>#N/A</c:v>
                </c:pt>
                <c:pt idx="11162">
                  <c:v>#N/A</c:v>
                </c:pt>
                <c:pt idx="11163">
                  <c:v>#N/A</c:v>
                </c:pt>
                <c:pt idx="11164">
                  <c:v>#N/A</c:v>
                </c:pt>
                <c:pt idx="11165">
                  <c:v>#N/A</c:v>
                </c:pt>
                <c:pt idx="11166">
                  <c:v>#N/A</c:v>
                </c:pt>
                <c:pt idx="11167">
                  <c:v>#N/A</c:v>
                </c:pt>
                <c:pt idx="11168">
                  <c:v>#N/A</c:v>
                </c:pt>
                <c:pt idx="11169">
                  <c:v>#N/A</c:v>
                </c:pt>
                <c:pt idx="11170">
                  <c:v>#N/A</c:v>
                </c:pt>
                <c:pt idx="11171">
                  <c:v>#N/A</c:v>
                </c:pt>
                <c:pt idx="11172">
                  <c:v>#N/A</c:v>
                </c:pt>
                <c:pt idx="11173">
                  <c:v>#N/A</c:v>
                </c:pt>
                <c:pt idx="11174">
                  <c:v>#N/A</c:v>
                </c:pt>
                <c:pt idx="11175">
                  <c:v>#N/A</c:v>
                </c:pt>
                <c:pt idx="11176">
                  <c:v>#N/A</c:v>
                </c:pt>
                <c:pt idx="11177">
                  <c:v>#N/A</c:v>
                </c:pt>
                <c:pt idx="11178">
                  <c:v>#N/A</c:v>
                </c:pt>
                <c:pt idx="11179">
                  <c:v>#N/A</c:v>
                </c:pt>
                <c:pt idx="11180">
                  <c:v>#N/A</c:v>
                </c:pt>
                <c:pt idx="11181">
                  <c:v>#N/A</c:v>
                </c:pt>
                <c:pt idx="11182">
                  <c:v>#N/A</c:v>
                </c:pt>
                <c:pt idx="11183">
                  <c:v>#N/A</c:v>
                </c:pt>
                <c:pt idx="11184">
                  <c:v>#N/A</c:v>
                </c:pt>
                <c:pt idx="11185">
                  <c:v>#N/A</c:v>
                </c:pt>
                <c:pt idx="11186">
                  <c:v>#N/A</c:v>
                </c:pt>
                <c:pt idx="11187">
                  <c:v>#N/A</c:v>
                </c:pt>
                <c:pt idx="11188">
                  <c:v>#N/A</c:v>
                </c:pt>
                <c:pt idx="11189">
                  <c:v>#N/A</c:v>
                </c:pt>
                <c:pt idx="11190">
                  <c:v>#N/A</c:v>
                </c:pt>
                <c:pt idx="11191">
                  <c:v>#N/A</c:v>
                </c:pt>
                <c:pt idx="11192">
                  <c:v>#N/A</c:v>
                </c:pt>
                <c:pt idx="11193">
                  <c:v>#N/A</c:v>
                </c:pt>
                <c:pt idx="11194">
                  <c:v>#N/A</c:v>
                </c:pt>
                <c:pt idx="11195">
                  <c:v>#N/A</c:v>
                </c:pt>
                <c:pt idx="11196">
                  <c:v>#N/A</c:v>
                </c:pt>
                <c:pt idx="11197">
                  <c:v>#N/A</c:v>
                </c:pt>
                <c:pt idx="11198">
                  <c:v>#N/A</c:v>
                </c:pt>
                <c:pt idx="11199">
                  <c:v>#N/A</c:v>
                </c:pt>
                <c:pt idx="11200">
                  <c:v>#N/A</c:v>
                </c:pt>
                <c:pt idx="11201">
                  <c:v>#N/A</c:v>
                </c:pt>
                <c:pt idx="11202">
                  <c:v>#N/A</c:v>
                </c:pt>
                <c:pt idx="11203">
                  <c:v>#N/A</c:v>
                </c:pt>
                <c:pt idx="11204">
                  <c:v>#N/A</c:v>
                </c:pt>
                <c:pt idx="11205">
                  <c:v>#N/A</c:v>
                </c:pt>
                <c:pt idx="11206">
                  <c:v>#N/A</c:v>
                </c:pt>
                <c:pt idx="11207">
                  <c:v>#N/A</c:v>
                </c:pt>
                <c:pt idx="11208">
                  <c:v>#N/A</c:v>
                </c:pt>
                <c:pt idx="11209">
                  <c:v>#N/A</c:v>
                </c:pt>
                <c:pt idx="11210">
                  <c:v>#N/A</c:v>
                </c:pt>
                <c:pt idx="11211">
                  <c:v>#N/A</c:v>
                </c:pt>
                <c:pt idx="11212">
                  <c:v>#N/A</c:v>
                </c:pt>
                <c:pt idx="11213">
                  <c:v>#N/A</c:v>
                </c:pt>
                <c:pt idx="11214">
                  <c:v>#N/A</c:v>
                </c:pt>
                <c:pt idx="11215">
                  <c:v>#N/A</c:v>
                </c:pt>
                <c:pt idx="11216">
                  <c:v>#N/A</c:v>
                </c:pt>
                <c:pt idx="11217">
                  <c:v>#N/A</c:v>
                </c:pt>
                <c:pt idx="11218">
                  <c:v>#N/A</c:v>
                </c:pt>
                <c:pt idx="11219">
                  <c:v>#N/A</c:v>
                </c:pt>
                <c:pt idx="11220">
                  <c:v>#N/A</c:v>
                </c:pt>
                <c:pt idx="11221">
                  <c:v>#N/A</c:v>
                </c:pt>
                <c:pt idx="11222">
                  <c:v>#N/A</c:v>
                </c:pt>
                <c:pt idx="11223">
                  <c:v>#N/A</c:v>
                </c:pt>
                <c:pt idx="11224">
                  <c:v>#N/A</c:v>
                </c:pt>
                <c:pt idx="11225">
                  <c:v>#N/A</c:v>
                </c:pt>
                <c:pt idx="11226">
                  <c:v>#N/A</c:v>
                </c:pt>
                <c:pt idx="11227">
                  <c:v>#N/A</c:v>
                </c:pt>
                <c:pt idx="11228">
                  <c:v>#N/A</c:v>
                </c:pt>
                <c:pt idx="11229">
                  <c:v>#N/A</c:v>
                </c:pt>
                <c:pt idx="11230">
                  <c:v>#N/A</c:v>
                </c:pt>
                <c:pt idx="11231">
                  <c:v>#N/A</c:v>
                </c:pt>
                <c:pt idx="11232">
                  <c:v>#N/A</c:v>
                </c:pt>
                <c:pt idx="11233">
                  <c:v>#N/A</c:v>
                </c:pt>
                <c:pt idx="11234">
                  <c:v>#N/A</c:v>
                </c:pt>
                <c:pt idx="11235">
                  <c:v>#N/A</c:v>
                </c:pt>
                <c:pt idx="11236">
                  <c:v>#N/A</c:v>
                </c:pt>
                <c:pt idx="11237">
                  <c:v>#N/A</c:v>
                </c:pt>
                <c:pt idx="11238">
                  <c:v>#N/A</c:v>
                </c:pt>
                <c:pt idx="11239">
                  <c:v>#N/A</c:v>
                </c:pt>
                <c:pt idx="11240">
                  <c:v>#N/A</c:v>
                </c:pt>
                <c:pt idx="11241">
                  <c:v>#N/A</c:v>
                </c:pt>
                <c:pt idx="11242">
                  <c:v>#N/A</c:v>
                </c:pt>
                <c:pt idx="11243">
                  <c:v>#N/A</c:v>
                </c:pt>
                <c:pt idx="11244">
                  <c:v>#N/A</c:v>
                </c:pt>
                <c:pt idx="11245">
                  <c:v>#N/A</c:v>
                </c:pt>
                <c:pt idx="11246">
                  <c:v>#N/A</c:v>
                </c:pt>
                <c:pt idx="11247">
                  <c:v>#N/A</c:v>
                </c:pt>
                <c:pt idx="11248">
                  <c:v>#N/A</c:v>
                </c:pt>
                <c:pt idx="11249">
                  <c:v>#N/A</c:v>
                </c:pt>
                <c:pt idx="11250">
                  <c:v>#N/A</c:v>
                </c:pt>
                <c:pt idx="11251">
                  <c:v>#N/A</c:v>
                </c:pt>
                <c:pt idx="11252">
                  <c:v>#N/A</c:v>
                </c:pt>
                <c:pt idx="11253">
                  <c:v>#N/A</c:v>
                </c:pt>
                <c:pt idx="11254">
                  <c:v>#N/A</c:v>
                </c:pt>
                <c:pt idx="11255">
                  <c:v>#N/A</c:v>
                </c:pt>
                <c:pt idx="11256">
                  <c:v>#N/A</c:v>
                </c:pt>
                <c:pt idx="11257">
                  <c:v>#N/A</c:v>
                </c:pt>
                <c:pt idx="11258">
                  <c:v>#N/A</c:v>
                </c:pt>
                <c:pt idx="11259">
                  <c:v>#N/A</c:v>
                </c:pt>
                <c:pt idx="11260">
                  <c:v>#N/A</c:v>
                </c:pt>
                <c:pt idx="11261">
                  <c:v>#N/A</c:v>
                </c:pt>
                <c:pt idx="11262">
                  <c:v>#N/A</c:v>
                </c:pt>
                <c:pt idx="11263">
                  <c:v>#N/A</c:v>
                </c:pt>
                <c:pt idx="11264">
                  <c:v>#N/A</c:v>
                </c:pt>
                <c:pt idx="11265">
                  <c:v>#N/A</c:v>
                </c:pt>
                <c:pt idx="11266">
                  <c:v>#N/A</c:v>
                </c:pt>
                <c:pt idx="11267">
                  <c:v>#N/A</c:v>
                </c:pt>
                <c:pt idx="11268">
                  <c:v>#N/A</c:v>
                </c:pt>
                <c:pt idx="11269">
                  <c:v>#N/A</c:v>
                </c:pt>
                <c:pt idx="11270">
                  <c:v>#N/A</c:v>
                </c:pt>
                <c:pt idx="11271">
                  <c:v>#N/A</c:v>
                </c:pt>
                <c:pt idx="11272">
                  <c:v>#N/A</c:v>
                </c:pt>
                <c:pt idx="11273">
                  <c:v>#N/A</c:v>
                </c:pt>
                <c:pt idx="11274">
                  <c:v>#N/A</c:v>
                </c:pt>
                <c:pt idx="11275">
                  <c:v>#N/A</c:v>
                </c:pt>
                <c:pt idx="11276">
                  <c:v>#N/A</c:v>
                </c:pt>
                <c:pt idx="11277">
                  <c:v>#N/A</c:v>
                </c:pt>
                <c:pt idx="11278">
                  <c:v>#N/A</c:v>
                </c:pt>
                <c:pt idx="11279">
                  <c:v>#N/A</c:v>
                </c:pt>
                <c:pt idx="11280">
                  <c:v>#N/A</c:v>
                </c:pt>
                <c:pt idx="11281">
                  <c:v>#N/A</c:v>
                </c:pt>
                <c:pt idx="11282">
                  <c:v>#N/A</c:v>
                </c:pt>
                <c:pt idx="11283">
                  <c:v>#N/A</c:v>
                </c:pt>
                <c:pt idx="11284">
                  <c:v>#N/A</c:v>
                </c:pt>
                <c:pt idx="11285">
                  <c:v>#N/A</c:v>
                </c:pt>
                <c:pt idx="11286">
                  <c:v>#N/A</c:v>
                </c:pt>
                <c:pt idx="11287">
                  <c:v>#N/A</c:v>
                </c:pt>
                <c:pt idx="11288">
                  <c:v>#N/A</c:v>
                </c:pt>
                <c:pt idx="11289">
                  <c:v>#N/A</c:v>
                </c:pt>
                <c:pt idx="11290">
                  <c:v>#N/A</c:v>
                </c:pt>
                <c:pt idx="11291">
                  <c:v>#N/A</c:v>
                </c:pt>
                <c:pt idx="11292">
                  <c:v>#N/A</c:v>
                </c:pt>
                <c:pt idx="11293">
                  <c:v>#N/A</c:v>
                </c:pt>
                <c:pt idx="11294">
                  <c:v>#N/A</c:v>
                </c:pt>
                <c:pt idx="11295">
                  <c:v>#N/A</c:v>
                </c:pt>
                <c:pt idx="11296">
                  <c:v>#N/A</c:v>
                </c:pt>
                <c:pt idx="11297">
                  <c:v>#N/A</c:v>
                </c:pt>
                <c:pt idx="11298">
                  <c:v>#N/A</c:v>
                </c:pt>
                <c:pt idx="11299">
                  <c:v>#N/A</c:v>
                </c:pt>
                <c:pt idx="11300">
                  <c:v>#N/A</c:v>
                </c:pt>
                <c:pt idx="11301">
                  <c:v>#N/A</c:v>
                </c:pt>
                <c:pt idx="11302">
                  <c:v>#N/A</c:v>
                </c:pt>
                <c:pt idx="11303">
                  <c:v>#N/A</c:v>
                </c:pt>
                <c:pt idx="11304">
                  <c:v>#N/A</c:v>
                </c:pt>
                <c:pt idx="11305">
                  <c:v>#N/A</c:v>
                </c:pt>
                <c:pt idx="11306">
                  <c:v>#N/A</c:v>
                </c:pt>
                <c:pt idx="11307">
                  <c:v>#N/A</c:v>
                </c:pt>
                <c:pt idx="11308">
                  <c:v>#N/A</c:v>
                </c:pt>
                <c:pt idx="11309">
                  <c:v>#N/A</c:v>
                </c:pt>
                <c:pt idx="11310">
                  <c:v>#N/A</c:v>
                </c:pt>
                <c:pt idx="11311">
                  <c:v>#N/A</c:v>
                </c:pt>
                <c:pt idx="11312">
                  <c:v>#N/A</c:v>
                </c:pt>
                <c:pt idx="11313">
                  <c:v>#N/A</c:v>
                </c:pt>
                <c:pt idx="11314">
                  <c:v>#N/A</c:v>
                </c:pt>
                <c:pt idx="11315">
                  <c:v>#N/A</c:v>
                </c:pt>
                <c:pt idx="11316">
                  <c:v>#N/A</c:v>
                </c:pt>
                <c:pt idx="11317">
                  <c:v>#N/A</c:v>
                </c:pt>
                <c:pt idx="11318">
                  <c:v>#N/A</c:v>
                </c:pt>
                <c:pt idx="11319">
                  <c:v>#N/A</c:v>
                </c:pt>
                <c:pt idx="11320">
                  <c:v>#N/A</c:v>
                </c:pt>
                <c:pt idx="11321">
                  <c:v>#N/A</c:v>
                </c:pt>
                <c:pt idx="11322">
                  <c:v>#N/A</c:v>
                </c:pt>
                <c:pt idx="11323">
                  <c:v>#N/A</c:v>
                </c:pt>
                <c:pt idx="11324">
                  <c:v>#N/A</c:v>
                </c:pt>
                <c:pt idx="11325">
                  <c:v>#N/A</c:v>
                </c:pt>
                <c:pt idx="11326">
                  <c:v>#N/A</c:v>
                </c:pt>
                <c:pt idx="11327">
                  <c:v>#N/A</c:v>
                </c:pt>
                <c:pt idx="11328">
                  <c:v>#N/A</c:v>
                </c:pt>
                <c:pt idx="11329">
                  <c:v>#N/A</c:v>
                </c:pt>
                <c:pt idx="11330">
                  <c:v>#N/A</c:v>
                </c:pt>
                <c:pt idx="11331">
                  <c:v>#N/A</c:v>
                </c:pt>
                <c:pt idx="11332">
                  <c:v>#N/A</c:v>
                </c:pt>
                <c:pt idx="11333">
                  <c:v>#N/A</c:v>
                </c:pt>
                <c:pt idx="11334">
                  <c:v>#N/A</c:v>
                </c:pt>
                <c:pt idx="11335">
                  <c:v>#N/A</c:v>
                </c:pt>
                <c:pt idx="11336">
                  <c:v>#N/A</c:v>
                </c:pt>
                <c:pt idx="11337">
                  <c:v>#N/A</c:v>
                </c:pt>
                <c:pt idx="11338">
                  <c:v>#N/A</c:v>
                </c:pt>
                <c:pt idx="11339">
                  <c:v>#N/A</c:v>
                </c:pt>
                <c:pt idx="11340">
                  <c:v>#N/A</c:v>
                </c:pt>
                <c:pt idx="11341">
                  <c:v>#N/A</c:v>
                </c:pt>
                <c:pt idx="11342">
                  <c:v>#N/A</c:v>
                </c:pt>
                <c:pt idx="11343">
                  <c:v>#N/A</c:v>
                </c:pt>
                <c:pt idx="11344">
                  <c:v>#N/A</c:v>
                </c:pt>
                <c:pt idx="11345">
                  <c:v>#N/A</c:v>
                </c:pt>
                <c:pt idx="11346">
                  <c:v>#N/A</c:v>
                </c:pt>
                <c:pt idx="11347">
                  <c:v>#N/A</c:v>
                </c:pt>
                <c:pt idx="11348">
                  <c:v>#N/A</c:v>
                </c:pt>
                <c:pt idx="11349">
                  <c:v>#N/A</c:v>
                </c:pt>
                <c:pt idx="11350">
                  <c:v>#N/A</c:v>
                </c:pt>
                <c:pt idx="11351">
                  <c:v>#N/A</c:v>
                </c:pt>
                <c:pt idx="11352">
                  <c:v>#N/A</c:v>
                </c:pt>
                <c:pt idx="11353">
                  <c:v>#N/A</c:v>
                </c:pt>
                <c:pt idx="11354">
                  <c:v>#N/A</c:v>
                </c:pt>
                <c:pt idx="11355">
                  <c:v>#N/A</c:v>
                </c:pt>
                <c:pt idx="11356">
                  <c:v>#N/A</c:v>
                </c:pt>
                <c:pt idx="11357">
                  <c:v>#N/A</c:v>
                </c:pt>
                <c:pt idx="11358">
                  <c:v>#N/A</c:v>
                </c:pt>
                <c:pt idx="11359">
                  <c:v>#N/A</c:v>
                </c:pt>
                <c:pt idx="11360">
                  <c:v>#N/A</c:v>
                </c:pt>
                <c:pt idx="11361">
                  <c:v>#N/A</c:v>
                </c:pt>
                <c:pt idx="11362">
                  <c:v>#N/A</c:v>
                </c:pt>
                <c:pt idx="11363">
                  <c:v>#N/A</c:v>
                </c:pt>
                <c:pt idx="11364">
                  <c:v>#N/A</c:v>
                </c:pt>
                <c:pt idx="11365">
                  <c:v>#N/A</c:v>
                </c:pt>
                <c:pt idx="11366">
                  <c:v>#N/A</c:v>
                </c:pt>
                <c:pt idx="11367">
                  <c:v>#N/A</c:v>
                </c:pt>
                <c:pt idx="11368">
                  <c:v>#N/A</c:v>
                </c:pt>
                <c:pt idx="11369">
                  <c:v>#N/A</c:v>
                </c:pt>
                <c:pt idx="11370">
                  <c:v>#N/A</c:v>
                </c:pt>
                <c:pt idx="11371">
                  <c:v>#N/A</c:v>
                </c:pt>
                <c:pt idx="11372">
                  <c:v>#N/A</c:v>
                </c:pt>
                <c:pt idx="11373">
                  <c:v>#N/A</c:v>
                </c:pt>
                <c:pt idx="11374">
                  <c:v>#N/A</c:v>
                </c:pt>
                <c:pt idx="11375">
                  <c:v>#N/A</c:v>
                </c:pt>
                <c:pt idx="11376">
                  <c:v>#N/A</c:v>
                </c:pt>
                <c:pt idx="11377">
                  <c:v>#N/A</c:v>
                </c:pt>
                <c:pt idx="11378">
                  <c:v>#N/A</c:v>
                </c:pt>
                <c:pt idx="11379">
                  <c:v>#N/A</c:v>
                </c:pt>
                <c:pt idx="11380">
                  <c:v>#N/A</c:v>
                </c:pt>
                <c:pt idx="11381">
                  <c:v>#N/A</c:v>
                </c:pt>
                <c:pt idx="11382">
                  <c:v>#N/A</c:v>
                </c:pt>
                <c:pt idx="11383">
                  <c:v>#N/A</c:v>
                </c:pt>
                <c:pt idx="11384">
                  <c:v>#N/A</c:v>
                </c:pt>
                <c:pt idx="11385">
                  <c:v>#N/A</c:v>
                </c:pt>
                <c:pt idx="11386">
                  <c:v>#N/A</c:v>
                </c:pt>
                <c:pt idx="11387">
                  <c:v>#N/A</c:v>
                </c:pt>
                <c:pt idx="11388">
                  <c:v>#N/A</c:v>
                </c:pt>
                <c:pt idx="11389">
                  <c:v>#N/A</c:v>
                </c:pt>
                <c:pt idx="11390">
                  <c:v>#N/A</c:v>
                </c:pt>
                <c:pt idx="11391">
                  <c:v>#N/A</c:v>
                </c:pt>
                <c:pt idx="11392">
                  <c:v>#N/A</c:v>
                </c:pt>
                <c:pt idx="11393">
                  <c:v>#N/A</c:v>
                </c:pt>
                <c:pt idx="11394">
                  <c:v>#N/A</c:v>
                </c:pt>
                <c:pt idx="11395">
                  <c:v>#N/A</c:v>
                </c:pt>
                <c:pt idx="11396">
                  <c:v>#N/A</c:v>
                </c:pt>
                <c:pt idx="11397">
                  <c:v>#N/A</c:v>
                </c:pt>
                <c:pt idx="11398">
                  <c:v>#N/A</c:v>
                </c:pt>
                <c:pt idx="11399">
                  <c:v>#N/A</c:v>
                </c:pt>
                <c:pt idx="11400">
                  <c:v>#N/A</c:v>
                </c:pt>
                <c:pt idx="11401">
                  <c:v>#N/A</c:v>
                </c:pt>
                <c:pt idx="11402">
                  <c:v>#N/A</c:v>
                </c:pt>
                <c:pt idx="11403">
                  <c:v>#N/A</c:v>
                </c:pt>
                <c:pt idx="11404">
                  <c:v>#N/A</c:v>
                </c:pt>
                <c:pt idx="11405">
                  <c:v>#N/A</c:v>
                </c:pt>
                <c:pt idx="11406">
                  <c:v>#N/A</c:v>
                </c:pt>
                <c:pt idx="11407">
                  <c:v>#N/A</c:v>
                </c:pt>
                <c:pt idx="11408">
                  <c:v>#N/A</c:v>
                </c:pt>
                <c:pt idx="11409">
                  <c:v>#N/A</c:v>
                </c:pt>
                <c:pt idx="11410">
                  <c:v>#N/A</c:v>
                </c:pt>
                <c:pt idx="11411">
                  <c:v>#N/A</c:v>
                </c:pt>
                <c:pt idx="11412">
                  <c:v>#N/A</c:v>
                </c:pt>
                <c:pt idx="11413">
                  <c:v>#N/A</c:v>
                </c:pt>
                <c:pt idx="11414">
                  <c:v>#N/A</c:v>
                </c:pt>
                <c:pt idx="11415">
                  <c:v>#N/A</c:v>
                </c:pt>
                <c:pt idx="11416">
                  <c:v>#N/A</c:v>
                </c:pt>
                <c:pt idx="11417">
                  <c:v>#N/A</c:v>
                </c:pt>
                <c:pt idx="11418">
                  <c:v>#N/A</c:v>
                </c:pt>
                <c:pt idx="11419">
                  <c:v>#N/A</c:v>
                </c:pt>
                <c:pt idx="11420">
                  <c:v>#N/A</c:v>
                </c:pt>
                <c:pt idx="11421">
                  <c:v>#N/A</c:v>
                </c:pt>
                <c:pt idx="11422">
                  <c:v>#N/A</c:v>
                </c:pt>
                <c:pt idx="11423">
                  <c:v>#N/A</c:v>
                </c:pt>
                <c:pt idx="11424">
                  <c:v>#N/A</c:v>
                </c:pt>
                <c:pt idx="11425">
                  <c:v>#N/A</c:v>
                </c:pt>
                <c:pt idx="11426">
                  <c:v>#N/A</c:v>
                </c:pt>
                <c:pt idx="11427">
                  <c:v>#N/A</c:v>
                </c:pt>
                <c:pt idx="11428">
                  <c:v>#N/A</c:v>
                </c:pt>
                <c:pt idx="11429">
                  <c:v>#N/A</c:v>
                </c:pt>
                <c:pt idx="11430">
                  <c:v>#N/A</c:v>
                </c:pt>
                <c:pt idx="11431">
                  <c:v>#N/A</c:v>
                </c:pt>
                <c:pt idx="11432">
                  <c:v>#N/A</c:v>
                </c:pt>
                <c:pt idx="11433">
                  <c:v>#N/A</c:v>
                </c:pt>
                <c:pt idx="11434">
                  <c:v>#N/A</c:v>
                </c:pt>
                <c:pt idx="11435">
                  <c:v>#N/A</c:v>
                </c:pt>
                <c:pt idx="11436">
                  <c:v>#N/A</c:v>
                </c:pt>
                <c:pt idx="11437">
                  <c:v>#N/A</c:v>
                </c:pt>
                <c:pt idx="11438">
                  <c:v>#N/A</c:v>
                </c:pt>
                <c:pt idx="11439">
                  <c:v>#N/A</c:v>
                </c:pt>
                <c:pt idx="11440">
                  <c:v>#N/A</c:v>
                </c:pt>
                <c:pt idx="11441">
                  <c:v>#N/A</c:v>
                </c:pt>
                <c:pt idx="11442">
                  <c:v>#N/A</c:v>
                </c:pt>
                <c:pt idx="11443">
                  <c:v>#N/A</c:v>
                </c:pt>
                <c:pt idx="11444">
                  <c:v>#N/A</c:v>
                </c:pt>
                <c:pt idx="11445">
                  <c:v>#N/A</c:v>
                </c:pt>
                <c:pt idx="11446">
                  <c:v>#N/A</c:v>
                </c:pt>
                <c:pt idx="11447">
                  <c:v>#N/A</c:v>
                </c:pt>
                <c:pt idx="11448">
                  <c:v>#N/A</c:v>
                </c:pt>
                <c:pt idx="11449">
                  <c:v>#N/A</c:v>
                </c:pt>
                <c:pt idx="11450">
                  <c:v>#N/A</c:v>
                </c:pt>
                <c:pt idx="11451">
                  <c:v>#N/A</c:v>
                </c:pt>
                <c:pt idx="11452">
                  <c:v>#N/A</c:v>
                </c:pt>
                <c:pt idx="11453">
                  <c:v>#N/A</c:v>
                </c:pt>
                <c:pt idx="11454">
                  <c:v>#N/A</c:v>
                </c:pt>
                <c:pt idx="11455">
                  <c:v>#N/A</c:v>
                </c:pt>
                <c:pt idx="11456">
                  <c:v>#N/A</c:v>
                </c:pt>
                <c:pt idx="11457">
                  <c:v>#N/A</c:v>
                </c:pt>
                <c:pt idx="11458">
                  <c:v>#N/A</c:v>
                </c:pt>
                <c:pt idx="11459">
                  <c:v>#N/A</c:v>
                </c:pt>
                <c:pt idx="11460">
                  <c:v>#N/A</c:v>
                </c:pt>
                <c:pt idx="11461">
                  <c:v>#N/A</c:v>
                </c:pt>
                <c:pt idx="11462">
                  <c:v>#N/A</c:v>
                </c:pt>
                <c:pt idx="11463">
                  <c:v>#N/A</c:v>
                </c:pt>
                <c:pt idx="11464">
                  <c:v>#N/A</c:v>
                </c:pt>
                <c:pt idx="11465">
                  <c:v>#N/A</c:v>
                </c:pt>
                <c:pt idx="11466">
                  <c:v>#N/A</c:v>
                </c:pt>
                <c:pt idx="11467">
                  <c:v>#N/A</c:v>
                </c:pt>
                <c:pt idx="11468">
                  <c:v>#N/A</c:v>
                </c:pt>
                <c:pt idx="11469">
                  <c:v>#N/A</c:v>
                </c:pt>
                <c:pt idx="11470">
                  <c:v>#N/A</c:v>
                </c:pt>
                <c:pt idx="11471">
                  <c:v>#N/A</c:v>
                </c:pt>
                <c:pt idx="11472">
                  <c:v>#N/A</c:v>
                </c:pt>
                <c:pt idx="11473">
                  <c:v>#N/A</c:v>
                </c:pt>
                <c:pt idx="11474">
                  <c:v>#N/A</c:v>
                </c:pt>
                <c:pt idx="11475">
                  <c:v>#N/A</c:v>
                </c:pt>
                <c:pt idx="11476">
                  <c:v>#N/A</c:v>
                </c:pt>
                <c:pt idx="11477">
                  <c:v>#N/A</c:v>
                </c:pt>
                <c:pt idx="11478">
                  <c:v>#N/A</c:v>
                </c:pt>
                <c:pt idx="11479">
                  <c:v>#N/A</c:v>
                </c:pt>
                <c:pt idx="11480">
                  <c:v>#N/A</c:v>
                </c:pt>
                <c:pt idx="11481">
                  <c:v>#N/A</c:v>
                </c:pt>
                <c:pt idx="11482">
                  <c:v>#N/A</c:v>
                </c:pt>
                <c:pt idx="11483">
                  <c:v>#N/A</c:v>
                </c:pt>
                <c:pt idx="11484">
                  <c:v>#N/A</c:v>
                </c:pt>
                <c:pt idx="11485">
                  <c:v>#N/A</c:v>
                </c:pt>
                <c:pt idx="11486">
                  <c:v>#N/A</c:v>
                </c:pt>
                <c:pt idx="11487">
                  <c:v>#N/A</c:v>
                </c:pt>
                <c:pt idx="11488">
                  <c:v>#N/A</c:v>
                </c:pt>
                <c:pt idx="11489">
                  <c:v>#N/A</c:v>
                </c:pt>
                <c:pt idx="11490">
                  <c:v>#N/A</c:v>
                </c:pt>
                <c:pt idx="11491">
                  <c:v>#N/A</c:v>
                </c:pt>
                <c:pt idx="11492">
                  <c:v>#N/A</c:v>
                </c:pt>
                <c:pt idx="11493">
                  <c:v>#N/A</c:v>
                </c:pt>
                <c:pt idx="11494">
                  <c:v>#N/A</c:v>
                </c:pt>
                <c:pt idx="11495">
                  <c:v>#N/A</c:v>
                </c:pt>
                <c:pt idx="11496">
                  <c:v>#N/A</c:v>
                </c:pt>
                <c:pt idx="11497">
                  <c:v>#N/A</c:v>
                </c:pt>
                <c:pt idx="11498">
                  <c:v>#N/A</c:v>
                </c:pt>
                <c:pt idx="11499">
                  <c:v>#N/A</c:v>
                </c:pt>
                <c:pt idx="11500">
                  <c:v>#N/A</c:v>
                </c:pt>
                <c:pt idx="11501">
                  <c:v>#N/A</c:v>
                </c:pt>
                <c:pt idx="11502">
                  <c:v>#N/A</c:v>
                </c:pt>
                <c:pt idx="11503">
                  <c:v>#N/A</c:v>
                </c:pt>
                <c:pt idx="11504">
                  <c:v>#N/A</c:v>
                </c:pt>
                <c:pt idx="11505">
                  <c:v>#N/A</c:v>
                </c:pt>
                <c:pt idx="11506">
                  <c:v>#N/A</c:v>
                </c:pt>
                <c:pt idx="11507">
                  <c:v>#N/A</c:v>
                </c:pt>
                <c:pt idx="11508">
                  <c:v>#N/A</c:v>
                </c:pt>
                <c:pt idx="11509">
                  <c:v>#N/A</c:v>
                </c:pt>
                <c:pt idx="11510">
                  <c:v>#N/A</c:v>
                </c:pt>
                <c:pt idx="11511">
                  <c:v>#N/A</c:v>
                </c:pt>
                <c:pt idx="11512">
                  <c:v>#N/A</c:v>
                </c:pt>
                <c:pt idx="11513">
                  <c:v>#N/A</c:v>
                </c:pt>
                <c:pt idx="11514">
                  <c:v>#N/A</c:v>
                </c:pt>
                <c:pt idx="11515">
                  <c:v>#N/A</c:v>
                </c:pt>
                <c:pt idx="11516">
                  <c:v>#N/A</c:v>
                </c:pt>
                <c:pt idx="11517">
                  <c:v>#N/A</c:v>
                </c:pt>
                <c:pt idx="11518">
                  <c:v>#N/A</c:v>
                </c:pt>
                <c:pt idx="11519">
                  <c:v>#N/A</c:v>
                </c:pt>
                <c:pt idx="11520">
                  <c:v>#N/A</c:v>
                </c:pt>
                <c:pt idx="11521">
                  <c:v>#N/A</c:v>
                </c:pt>
                <c:pt idx="11522">
                  <c:v>#N/A</c:v>
                </c:pt>
                <c:pt idx="11523">
                  <c:v>#N/A</c:v>
                </c:pt>
                <c:pt idx="11524">
                  <c:v>#N/A</c:v>
                </c:pt>
                <c:pt idx="11525">
                  <c:v>#N/A</c:v>
                </c:pt>
                <c:pt idx="11526">
                  <c:v>#N/A</c:v>
                </c:pt>
                <c:pt idx="11527">
                  <c:v>#N/A</c:v>
                </c:pt>
                <c:pt idx="11528">
                  <c:v>#N/A</c:v>
                </c:pt>
                <c:pt idx="11529">
                  <c:v>#N/A</c:v>
                </c:pt>
                <c:pt idx="11530">
                  <c:v>#N/A</c:v>
                </c:pt>
                <c:pt idx="11531">
                  <c:v>#N/A</c:v>
                </c:pt>
                <c:pt idx="11532">
                  <c:v>#N/A</c:v>
                </c:pt>
                <c:pt idx="11533">
                  <c:v>#N/A</c:v>
                </c:pt>
                <c:pt idx="11534">
                  <c:v>#N/A</c:v>
                </c:pt>
                <c:pt idx="11535">
                  <c:v>#N/A</c:v>
                </c:pt>
                <c:pt idx="11536">
                  <c:v>#N/A</c:v>
                </c:pt>
                <c:pt idx="11537">
                  <c:v>#N/A</c:v>
                </c:pt>
                <c:pt idx="11538">
                  <c:v>#N/A</c:v>
                </c:pt>
                <c:pt idx="11539">
                  <c:v>#N/A</c:v>
                </c:pt>
                <c:pt idx="11540">
                  <c:v>#N/A</c:v>
                </c:pt>
                <c:pt idx="11541">
                  <c:v>#N/A</c:v>
                </c:pt>
                <c:pt idx="11542">
                  <c:v>#N/A</c:v>
                </c:pt>
                <c:pt idx="11543">
                  <c:v>#N/A</c:v>
                </c:pt>
                <c:pt idx="11544">
                  <c:v>#N/A</c:v>
                </c:pt>
                <c:pt idx="11545">
                  <c:v>#N/A</c:v>
                </c:pt>
                <c:pt idx="11546">
                  <c:v>#N/A</c:v>
                </c:pt>
                <c:pt idx="11547">
                  <c:v>#N/A</c:v>
                </c:pt>
                <c:pt idx="11548">
                  <c:v>#N/A</c:v>
                </c:pt>
                <c:pt idx="11549">
                  <c:v>#N/A</c:v>
                </c:pt>
                <c:pt idx="11550">
                  <c:v>#N/A</c:v>
                </c:pt>
                <c:pt idx="11551">
                  <c:v>#N/A</c:v>
                </c:pt>
                <c:pt idx="11552">
                  <c:v>#N/A</c:v>
                </c:pt>
                <c:pt idx="11553">
                  <c:v>#N/A</c:v>
                </c:pt>
                <c:pt idx="11554">
                  <c:v>#N/A</c:v>
                </c:pt>
                <c:pt idx="11555">
                  <c:v>#N/A</c:v>
                </c:pt>
                <c:pt idx="11556">
                  <c:v>#N/A</c:v>
                </c:pt>
                <c:pt idx="11557">
                  <c:v>#N/A</c:v>
                </c:pt>
                <c:pt idx="11558">
                  <c:v>#N/A</c:v>
                </c:pt>
                <c:pt idx="11559">
                  <c:v>#N/A</c:v>
                </c:pt>
                <c:pt idx="11560">
                  <c:v>#N/A</c:v>
                </c:pt>
                <c:pt idx="11561">
                  <c:v>#N/A</c:v>
                </c:pt>
                <c:pt idx="11562">
                  <c:v>#N/A</c:v>
                </c:pt>
                <c:pt idx="11563">
                  <c:v>#N/A</c:v>
                </c:pt>
                <c:pt idx="11564">
                  <c:v>#N/A</c:v>
                </c:pt>
                <c:pt idx="11565">
                  <c:v>#N/A</c:v>
                </c:pt>
                <c:pt idx="11566">
                  <c:v>#N/A</c:v>
                </c:pt>
                <c:pt idx="11567">
                  <c:v>#N/A</c:v>
                </c:pt>
                <c:pt idx="11568">
                  <c:v>#N/A</c:v>
                </c:pt>
                <c:pt idx="11569">
                  <c:v>#N/A</c:v>
                </c:pt>
                <c:pt idx="11570">
                  <c:v>#N/A</c:v>
                </c:pt>
                <c:pt idx="11571">
                  <c:v>#N/A</c:v>
                </c:pt>
                <c:pt idx="11572">
                  <c:v>#N/A</c:v>
                </c:pt>
                <c:pt idx="11573">
                  <c:v>#N/A</c:v>
                </c:pt>
                <c:pt idx="11574">
                  <c:v>#N/A</c:v>
                </c:pt>
                <c:pt idx="11575">
                  <c:v>#N/A</c:v>
                </c:pt>
                <c:pt idx="11576">
                  <c:v>#N/A</c:v>
                </c:pt>
                <c:pt idx="11577">
                  <c:v>#N/A</c:v>
                </c:pt>
                <c:pt idx="11578">
                  <c:v>#N/A</c:v>
                </c:pt>
                <c:pt idx="11579">
                  <c:v>#N/A</c:v>
                </c:pt>
                <c:pt idx="11580">
                  <c:v>#N/A</c:v>
                </c:pt>
                <c:pt idx="11581">
                  <c:v>#N/A</c:v>
                </c:pt>
                <c:pt idx="11582">
                  <c:v>#N/A</c:v>
                </c:pt>
                <c:pt idx="11583">
                  <c:v>#N/A</c:v>
                </c:pt>
                <c:pt idx="11584">
                  <c:v>#N/A</c:v>
                </c:pt>
                <c:pt idx="11585">
                  <c:v>#N/A</c:v>
                </c:pt>
                <c:pt idx="11586">
                  <c:v>#N/A</c:v>
                </c:pt>
                <c:pt idx="11587">
                  <c:v>#N/A</c:v>
                </c:pt>
                <c:pt idx="11588">
                  <c:v>#N/A</c:v>
                </c:pt>
                <c:pt idx="11589">
                  <c:v>#N/A</c:v>
                </c:pt>
                <c:pt idx="11590">
                  <c:v>#N/A</c:v>
                </c:pt>
                <c:pt idx="11591">
                  <c:v>#N/A</c:v>
                </c:pt>
                <c:pt idx="11592">
                  <c:v>#N/A</c:v>
                </c:pt>
                <c:pt idx="11593">
                  <c:v>#N/A</c:v>
                </c:pt>
                <c:pt idx="11594">
                  <c:v>#N/A</c:v>
                </c:pt>
                <c:pt idx="11595">
                  <c:v>#N/A</c:v>
                </c:pt>
                <c:pt idx="11596">
                  <c:v>#N/A</c:v>
                </c:pt>
                <c:pt idx="11597">
                  <c:v>#N/A</c:v>
                </c:pt>
                <c:pt idx="11598">
                  <c:v>#N/A</c:v>
                </c:pt>
                <c:pt idx="11599">
                  <c:v>#N/A</c:v>
                </c:pt>
                <c:pt idx="11600">
                  <c:v>#N/A</c:v>
                </c:pt>
                <c:pt idx="11601">
                  <c:v>#N/A</c:v>
                </c:pt>
                <c:pt idx="11602">
                  <c:v>#N/A</c:v>
                </c:pt>
                <c:pt idx="11603">
                  <c:v>#N/A</c:v>
                </c:pt>
                <c:pt idx="11604">
                  <c:v>#N/A</c:v>
                </c:pt>
                <c:pt idx="11605">
                  <c:v>#N/A</c:v>
                </c:pt>
                <c:pt idx="11606">
                  <c:v>#N/A</c:v>
                </c:pt>
                <c:pt idx="11607">
                  <c:v>#N/A</c:v>
                </c:pt>
                <c:pt idx="11608">
                  <c:v>#N/A</c:v>
                </c:pt>
                <c:pt idx="11609">
                  <c:v>#N/A</c:v>
                </c:pt>
                <c:pt idx="11610">
                  <c:v>#N/A</c:v>
                </c:pt>
                <c:pt idx="11611">
                  <c:v>#N/A</c:v>
                </c:pt>
                <c:pt idx="11612">
                  <c:v>#N/A</c:v>
                </c:pt>
                <c:pt idx="11613">
                  <c:v>#N/A</c:v>
                </c:pt>
                <c:pt idx="11614">
                  <c:v>#N/A</c:v>
                </c:pt>
                <c:pt idx="11615">
                  <c:v>#N/A</c:v>
                </c:pt>
                <c:pt idx="11616">
                  <c:v>#N/A</c:v>
                </c:pt>
                <c:pt idx="11617">
                  <c:v>#N/A</c:v>
                </c:pt>
                <c:pt idx="11618">
                  <c:v>#N/A</c:v>
                </c:pt>
                <c:pt idx="11619">
                  <c:v>#N/A</c:v>
                </c:pt>
                <c:pt idx="11620">
                  <c:v>#N/A</c:v>
                </c:pt>
                <c:pt idx="11621">
                  <c:v>#N/A</c:v>
                </c:pt>
                <c:pt idx="11622">
                  <c:v>#N/A</c:v>
                </c:pt>
                <c:pt idx="11623">
                  <c:v>#N/A</c:v>
                </c:pt>
                <c:pt idx="11624">
                  <c:v>#N/A</c:v>
                </c:pt>
                <c:pt idx="11625">
                  <c:v>#N/A</c:v>
                </c:pt>
                <c:pt idx="11626">
                  <c:v>#N/A</c:v>
                </c:pt>
                <c:pt idx="11627">
                  <c:v>#N/A</c:v>
                </c:pt>
                <c:pt idx="11628">
                  <c:v>#N/A</c:v>
                </c:pt>
                <c:pt idx="11629">
                  <c:v>#N/A</c:v>
                </c:pt>
                <c:pt idx="11630">
                  <c:v>#N/A</c:v>
                </c:pt>
                <c:pt idx="11631">
                  <c:v>#N/A</c:v>
                </c:pt>
                <c:pt idx="11632">
                  <c:v>#N/A</c:v>
                </c:pt>
                <c:pt idx="11633">
                  <c:v>#N/A</c:v>
                </c:pt>
                <c:pt idx="11634">
                  <c:v>#N/A</c:v>
                </c:pt>
                <c:pt idx="11635">
                  <c:v>#N/A</c:v>
                </c:pt>
                <c:pt idx="11636">
                  <c:v>#N/A</c:v>
                </c:pt>
                <c:pt idx="11637">
                  <c:v>#N/A</c:v>
                </c:pt>
                <c:pt idx="11638">
                  <c:v>#N/A</c:v>
                </c:pt>
                <c:pt idx="11639">
                  <c:v>#N/A</c:v>
                </c:pt>
                <c:pt idx="11640">
                  <c:v>#N/A</c:v>
                </c:pt>
                <c:pt idx="11641">
                  <c:v>#N/A</c:v>
                </c:pt>
                <c:pt idx="11642">
                  <c:v>#N/A</c:v>
                </c:pt>
                <c:pt idx="11643">
                  <c:v>#N/A</c:v>
                </c:pt>
                <c:pt idx="11644">
                  <c:v>#N/A</c:v>
                </c:pt>
                <c:pt idx="11645">
                  <c:v>#N/A</c:v>
                </c:pt>
                <c:pt idx="11646">
                  <c:v>#N/A</c:v>
                </c:pt>
                <c:pt idx="11647">
                  <c:v>#N/A</c:v>
                </c:pt>
                <c:pt idx="11648">
                  <c:v>#N/A</c:v>
                </c:pt>
                <c:pt idx="11649">
                  <c:v>#N/A</c:v>
                </c:pt>
                <c:pt idx="11650">
                  <c:v>#N/A</c:v>
                </c:pt>
                <c:pt idx="11651">
                  <c:v>#N/A</c:v>
                </c:pt>
                <c:pt idx="11652">
                  <c:v>#N/A</c:v>
                </c:pt>
                <c:pt idx="11653">
                  <c:v>#N/A</c:v>
                </c:pt>
                <c:pt idx="11654">
                  <c:v>#N/A</c:v>
                </c:pt>
                <c:pt idx="11655">
                  <c:v>#N/A</c:v>
                </c:pt>
                <c:pt idx="11656">
                  <c:v>#N/A</c:v>
                </c:pt>
                <c:pt idx="11657">
                  <c:v>#N/A</c:v>
                </c:pt>
                <c:pt idx="11658">
                  <c:v>#N/A</c:v>
                </c:pt>
                <c:pt idx="11659">
                  <c:v>#N/A</c:v>
                </c:pt>
                <c:pt idx="11660">
                  <c:v>#N/A</c:v>
                </c:pt>
                <c:pt idx="11661">
                  <c:v>#N/A</c:v>
                </c:pt>
                <c:pt idx="11662">
                  <c:v>#N/A</c:v>
                </c:pt>
                <c:pt idx="11663">
                  <c:v>#N/A</c:v>
                </c:pt>
                <c:pt idx="11664">
                  <c:v>#N/A</c:v>
                </c:pt>
                <c:pt idx="11665">
                  <c:v>#N/A</c:v>
                </c:pt>
                <c:pt idx="11666">
                  <c:v>#N/A</c:v>
                </c:pt>
                <c:pt idx="11667">
                  <c:v>#N/A</c:v>
                </c:pt>
                <c:pt idx="11668">
                  <c:v>#N/A</c:v>
                </c:pt>
                <c:pt idx="11669">
                  <c:v>#N/A</c:v>
                </c:pt>
                <c:pt idx="11670">
                  <c:v>#N/A</c:v>
                </c:pt>
                <c:pt idx="11671">
                  <c:v>#N/A</c:v>
                </c:pt>
                <c:pt idx="11672">
                  <c:v>#N/A</c:v>
                </c:pt>
                <c:pt idx="11673">
                  <c:v>#N/A</c:v>
                </c:pt>
                <c:pt idx="11674">
                  <c:v>#N/A</c:v>
                </c:pt>
                <c:pt idx="11675">
                  <c:v>#N/A</c:v>
                </c:pt>
                <c:pt idx="11676">
                  <c:v>#N/A</c:v>
                </c:pt>
                <c:pt idx="11677">
                  <c:v>#N/A</c:v>
                </c:pt>
                <c:pt idx="11678">
                  <c:v>#N/A</c:v>
                </c:pt>
                <c:pt idx="11679">
                  <c:v>#N/A</c:v>
                </c:pt>
                <c:pt idx="11680">
                  <c:v>#N/A</c:v>
                </c:pt>
                <c:pt idx="11681">
                  <c:v>#N/A</c:v>
                </c:pt>
                <c:pt idx="11682">
                  <c:v>#N/A</c:v>
                </c:pt>
                <c:pt idx="11683">
                  <c:v>#N/A</c:v>
                </c:pt>
                <c:pt idx="11684">
                  <c:v>#N/A</c:v>
                </c:pt>
                <c:pt idx="11685">
                  <c:v>#N/A</c:v>
                </c:pt>
                <c:pt idx="11686">
                  <c:v>#N/A</c:v>
                </c:pt>
                <c:pt idx="11687">
                  <c:v>#N/A</c:v>
                </c:pt>
                <c:pt idx="11688">
                  <c:v>#N/A</c:v>
                </c:pt>
                <c:pt idx="11689">
                  <c:v>#N/A</c:v>
                </c:pt>
                <c:pt idx="11690">
                  <c:v>#N/A</c:v>
                </c:pt>
                <c:pt idx="11691">
                  <c:v>#N/A</c:v>
                </c:pt>
                <c:pt idx="11692">
                  <c:v>#N/A</c:v>
                </c:pt>
                <c:pt idx="11693">
                  <c:v>#N/A</c:v>
                </c:pt>
                <c:pt idx="11694">
                  <c:v>#N/A</c:v>
                </c:pt>
                <c:pt idx="11695">
                  <c:v>#N/A</c:v>
                </c:pt>
                <c:pt idx="11696">
                  <c:v>#N/A</c:v>
                </c:pt>
                <c:pt idx="11697">
                  <c:v>#N/A</c:v>
                </c:pt>
                <c:pt idx="11698">
                  <c:v>#N/A</c:v>
                </c:pt>
                <c:pt idx="11699">
                  <c:v>#N/A</c:v>
                </c:pt>
                <c:pt idx="11700">
                  <c:v>#N/A</c:v>
                </c:pt>
                <c:pt idx="11701">
                  <c:v>#N/A</c:v>
                </c:pt>
                <c:pt idx="11702">
                  <c:v>#N/A</c:v>
                </c:pt>
                <c:pt idx="11703">
                  <c:v>#N/A</c:v>
                </c:pt>
                <c:pt idx="11704">
                  <c:v>#N/A</c:v>
                </c:pt>
                <c:pt idx="11705">
                  <c:v>#N/A</c:v>
                </c:pt>
                <c:pt idx="11706">
                  <c:v>#N/A</c:v>
                </c:pt>
                <c:pt idx="11707">
                  <c:v>#N/A</c:v>
                </c:pt>
                <c:pt idx="11708">
                  <c:v>#N/A</c:v>
                </c:pt>
                <c:pt idx="11709">
                  <c:v>#N/A</c:v>
                </c:pt>
                <c:pt idx="11710">
                  <c:v>#N/A</c:v>
                </c:pt>
                <c:pt idx="11711">
                  <c:v>#N/A</c:v>
                </c:pt>
                <c:pt idx="11712">
                  <c:v>#N/A</c:v>
                </c:pt>
                <c:pt idx="11713">
                  <c:v>#N/A</c:v>
                </c:pt>
                <c:pt idx="11714">
                  <c:v>#N/A</c:v>
                </c:pt>
                <c:pt idx="11715">
                  <c:v>#N/A</c:v>
                </c:pt>
                <c:pt idx="11716">
                  <c:v>#N/A</c:v>
                </c:pt>
                <c:pt idx="11717">
                  <c:v>#N/A</c:v>
                </c:pt>
                <c:pt idx="11718">
                  <c:v>#N/A</c:v>
                </c:pt>
                <c:pt idx="11719">
                  <c:v>#N/A</c:v>
                </c:pt>
                <c:pt idx="11720">
                  <c:v>#N/A</c:v>
                </c:pt>
                <c:pt idx="11721">
                  <c:v>#N/A</c:v>
                </c:pt>
                <c:pt idx="11722">
                  <c:v>#N/A</c:v>
                </c:pt>
                <c:pt idx="11723">
                  <c:v>#N/A</c:v>
                </c:pt>
                <c:pt idx="11724">
                  <c:v>#N/A</c:v>
                </c:pt>
                <c:pt idx="11725">
                  <c:v>#N/A</c:v>
                </c:pt>
                <c:pt idx="11726">
                  <c:v>#N/A</c:v>
                </c:pt>
                <c:pt idx="11727">
                  <c:v>#N/A</c:v>
                </c:pt>
                <c:pt idx="11728">
                  <c:v>#N/A</c:v>
                </c:pt>
                <c:pt idx="11729">
                  <c:v>#N/A</c:v>
                </c:pt>
                <c:pt idx="11730">
                  <c:v>#N/A</c:v>
                </c:pt>
                <c:pt idx="11731">
                  <c:v>#N/A</c:v>
                </c:pt>
                <c:pt idx="11732">
                  <c:v>#N/A</c:v>
                </c:pt>
                <c:pt idx="11733">
                  <c:v>#N/A</c:v>
                </c:pt>
                <c:pt idx="11734">
                  <c:v>#N/A</c:v>
                </c:pt>
                <c:pt idx="11735">
                  <c:v>#N/A</c:v>
                </c:pt>
                <c:pt idx="11736">
                  <c:v>#N/A</c:v>
                </c:pt>
                <c:pt idx="11737">
                  <c:v>#N/A</c:v>
                </c:pt>
                <c:pt idx="11738">
                  <c:v>#N/A</c:v>
                </c:pt>
                <c:pt idx="11739">
                  <c:v>#N/A</c:v>
                </c:pt>
                <c:pt idx="11740">
                  <c:v>#N/A</c:v>
                </c:pt>
                <c:pt idx="11741">
                  <c:v>#N/A</c:v>
                </c:pt>
                <c:pt idx="11742">
                  <c:v>#N/A</c:v>
                </c:pt>
                <c:pt idx="11743">
                  <c:v>#N/A</c:v>
                </c:pt>
                <c:pt idx="11744">
                  <c:v>#N/A</c:v>
                </c:pt>
                <c:pt idx="11745">
                  <c:v>#N/A</c:v>
                </c:pt>
                <c:pt idx="11746">
                  <c:v>#N/A</c:v>
                </c:pt>
                <c:pt idx="11747">
                  <c:v>#N/A</c:v>
                </c:pt>
                <c:pt idx="11748">
                  <c:v>#N/A</c:v>
                </c:pt>
                <c:pt idx="11749">
                  <c:v>#N/A</c:v>
                </c:pt>
                <c:pt idx="11750">
                  <c:v>#N/A</c:v>
                </c:pt>
                <c:pt idx="11751">
                  <c:v>#N/A</c:v>
                </c:pt>
                <c:pt idx="11752">
                  <c:v>#N/A</c:v>
                </c:pt>
                <c:pt idx="11753">
                  <c:v>#N/A</c:v>
                </c:pt>
                <c:pt idx="11754">
                  <c:v>#N/A</c:v>
                </c:pt>
                <c:pt idx="11755">
                  <c:v>#N/A</c:v>
                </c:pt>
                <c:pt idx="11756">
                  <c:v>#N/A</c:v>
                </c:pt>
                <c:pt idx="11757">
                  <c:v>#N/A</c:v>
                </c:pt>
                <c:pt idx="11758">
                  <c:v>#N/A</c:v>
                </c:pt>
                <c:pt idx="11759">
                  <c:v>#N/A</c:v>
                </c:pt>
                <c:pt idx="11760">
                  <c:v>#N/A</c:v>
                </c:pt>
                <c:pt idx="11761">
                  <c:v>#N/A</c:v>
                </c:pt>
                <c:pt idx="11762">
                  <c:v>#N/A</c:v>
                </c:pt>
                <c:pt idx="11763">
                  <c:v>#N/A</c:v>
                </c:pt>
                <c:pt idx="11764">
                  <c:v>#N/A</c:v>
                </c:pt>
                <c:pt idx="11765">
                  <c:v>#N/A</c:v>
                </c:pt>
                <c:pt idx="11766">
                  <c:v>#N/A</c:v>
                </c:pt>
                <c:pt idx="11767">
                  <c:v>#N/A</c:v>
                </c:pt>
                <c:pt idx="11768">
                  <c:v>#N/A</c:v>
                </c:pt>
                <c:pt idx="11769">
                  <c:v>#N/A</c:v>
                </c:pt>
                <c:pt idx="11770">
                  <c:v>#N/A</c:v>
                </c:pt>
                <c:pt idx="11771">
                  <c:v>#N/A</c:v>
                </c:pt>
                <c:pt idx="11772">
                  <c:v>#N/A</c:v>
                </c:pt>
                <c:pt idx="11773">
                  <c:v>#N/A</c:v>
                </c:pt>
                <c:pt idx="11774">
                  <c:v>#N/A</c:v>
                </c:pt>
                <c:pt idx="11775">
                  <c:v>#N/A</c:v>
                </c:pt>
                <c:pt idx="11776">
                  <c:v>#N/A</c:v>
                </c:pt>
                <c:pt idx="11777">
                  <c:v>#N/A</c:v>
                </c:pt>
                <c:pt idx="11778">
                  <c:v>#N/A</c:v>
                </c:pt>
                <c:pt idx="11779">
                  <c:v>#N/A</c:v>
                </c:pt>
                <c:pt idx="11780">
                  <c:v>#N/A</c:v>
                </c:pt>
                <c:pt idx="11781">
                  <c:v>#N/A</c:v>
                </c:pt>
                <c:pt idx="11782">
                  <c:v>#N/A</c:v>
                </c:pt>
                <c:pt idx="11783">
                  <c:v>#N/A</c:v>
                </c:pt>
                <c:pt idx="11784">
                  <c:v>#N/A</c:v>
                </c:pt>
                <c:pt idx="11785">
                  <c:v>#N/A</c:v>
                </c:pt>
                <c:pt idx="11786">
                  <c:v>#N/A</c:v>
                </c:pt>
                <c:pt idx="11787">
                  <c:v>#N/A</c:v>
                </c:pt>
                <c:pt idx="11788">
                  <c:v>#N/A</c:v>
                </c:pt>
                <c:pt idx="11789">
                  <c:v>#N/A</c:v>
                </c:pt>
                <c:pt idx="11790">
                  <c:v>#N/A</c:v>
                </c:pt>
                <c:pt idx="11791">
                  <c:v>#N/A</c:v>
                </c:pt>
                <c:pt idx="11792">
                  <c:v>#N/A</c:v>
                </c:pt>
                <c:pt idx="11793">
                  <c:v>#N/A</c:v>
                </c:pt>
                <c:pt idx="11794">
                  <c:v>#N/A</c:v>
                </c:pt>
                <c:pt idx="11795">
                  <c:v>#N/A</c:v>
                </c:pt>
                <c:pt idx="11796">
                  <c:v>#N/A</c:v>
                </c:pt>
                <c:pt idx="11797">
                  <c:v>#N/A</c:v>
                </c:pt>
                <c:pt idx="11798">
                  <c:v>#N/A</c:v>
                </c:pt>
                <c:pt idx="11799">
                  <c:v>#N/A</c:v>
                </c:pt>
                <c:pt idx="11800">
                  <c:v>#N/A</c:v>
                </c:pt>
                <c:pt idx="11801">
                  <c:v>#N/A</c:v>
                </c:pt>
                <c:pt idx="11802">
                  <c:v>#N/A</c:v>
                </c:pt>
                <c:pt idx="11803">
                  <c:v>#N/A</c:v>
                </c:pt>
                <c:pt idx="11804">
                  <c:v>#N/A</c:v>
                </c:pt>
                <c:pt idx="11805">
                  <c:v>#N/A</c:v>
                </c:pt>
                <c:pt idx="11806">
                  <c:v>#N/A</c:v>
                </c:pt>
                <c:pt idx="11807">
                  <c:v>#N/A</c:v>
                </c:pt>
                <c:pt idx="11808">
                  <c:v>#N/A</c:v>
                </c:pt>
                <c:pt idx="11809">
                  <c:v>#N/A</c:v>
                </c:pt>
                <c:pt idx="11810">
                  <c:v>#N/A</c:v>
                </c:pt>
                <c:pt idx="11811">
                  <c:v>#N/A</c:v>
                </c:pt>
                <c:pt idx="11812">
                  <c:v>#N/A</c:v>
                </c:pt>
                <c:pt idx="11813">
                  <c:v>#N/A</c:v>
                </c:pt>
                <c:pt idx="11814">
                  <c:v>#N/A</c:v>
                </c:pt>
                <c:pt idx="11815">
                  <c:v>#N/A</c:v>
                </c:pt>
                <c:pt idx="11816">
                  <c:v>#N/A</c:v>
                </c:pt>
                <c:pt idx="11817">
                  <c:v>#N/A</c:v>
                </c:pt>
                <c:pt idx="11818">
                  <c:v>#N/A</c:v>
                </c:pt>
                <c:pt idx="11819">
                  <c:v>#N/A</c:v>
                </c:pt>
                <c:pt idx="11820">
                  <c:v>#N/A</c:v>
                </c:pt>
                <c:pt idx="11821">
                  <c:v>#N/A</c:v>
                </c:pt>
                <c:pt idx="11822">
                  <c:v>#N/A</c:v>
                </c:pt>
                <c:pt idx="11823">
                  <c:v>#N/A</c:v>
                </c:pt>
                <c:pt idx="11824">
                  <c:v>#N/A</c:v>
                </c:pt>
                <c:pt idx="11825">
                  <c:v>#N/A</c:v>
                </c:pt>
                <c:pt idx="11826">
                  <c:v>#N/A</c:v>
                </c:pt>
                <c:pt idx="11827">
                  <c:v>#N/A</c:v>
                </c:pt>
                <c:pt idx="11828">
                  <c:v>#N/A</c:v>
                </c:pt>
                <c:pt idx="11829">
                  <c:v>#N/A</c:v>
                </c:pt>
                <c:pt idx="11830">
                  <c:v>#N/A</c:v>
                </c:pt>
                <c:pt idx="11831">
                  <c:v>#N/A</c:v>
                </c:pt>
                <c:pt idx="11832">
                  <c:v>#N/A</c:v>
                </c:pt>
                <c:pt idx="11833">
                  <c:v>#N/A</c:v>
                </c:pt>
                <c:pt idx="11834">
                  <c:v>#N/A</c:v>
                </c:pt>
                <c:pt idx="11835">
                  <c:v>#N/A</c:v>
                </c:pt>
                <c:pt idx="11836">
                  <c:v>#N/A</c:v>
                </c:pt>
                <c:pt idx="11837">
                  <c:v>#N/A</c:v>
                </c:pt>
                <c:pt idx="11838">
                  <c:v>#N/A</c:v>
                </c:pt>
                <c:pt idx="11839">
                  <c:v>#N/A</c:v>
                </c:pt>
                <c:pt idx="11840">
                  <c:v>#N/A</c:v>
                </c:pt>
                <c:pt idx="11841">
                  <c:v>#N/A</c:v>
                </c:pt>
                <c:pt idx="11842">
                  <c:v>#N/A</c:v>
                </c:pt>
                <c:pt idx="11843">
                  <c:v>#N/A</c:v>
                </c:pt>
                <c:pt idx="11844">
                  <c:v>#N/A</c:v>
                </c:pt>
                <c:pt idx="11845">
                  <c:v>#N/A</c:v>
                </c:pt>
                <c:pt idx="11846">
                  <c:v>#N/A</c:v>
                </c:pt>
                <c:pt idx="11847">
                  <c:v>#N/A</c:v>
                </c:pt>
                <c:pt idx="11848">
                  <c:v>#N/A</c:v>
                </c:pt>
                <c:pt idx="11849">
                  <c:v>#N/A</c:v>
                </c:pt>
                <c:pt idx="11850">
                  <c:v>#N/A</c:v>
                </c:pt>
                <c:pt idx="11851">
                  <c:v>#N/A</c:v>
                </c:pt>
                <c:pt idx="11852">
                  <c:v>#N/A</c:v>
                </c:pt>
                <c:pt idx="11853">
                  <c:v>#N/A</c:v>
                </c:pt>
                <c:pt idx="11854">
                  <c:v>#N/A</c:v>
                </c:pt>
                <c:pt idx="11855">
                  <c:v>#N/A</c:v>
                </c:pt>
                <c:pt idx="11856">
                  <c:v>#N/A</c:v>
                </c:pt>
                <c:pt idx="11857">
                  <c:v>#N/A</c:v>
                </c:pt>
                <c:pt idx="11858">
                  <c:v>#N/A</c:v>
                </c:pt>
                <c:pt idx="11859">
                  <c:v>#N/A</c:v>
                </c:pt>
                <c:pt idx="11860">
                  <c:v>#N/A</c:v>
                </c:pt>
                <c:pt idx="11861">
                  <c:v>#N/A</c:v>
                </c:pt>
                <c:pt idx="11862">
                  <c:v>#N/A</c:v>
                </c:pt>
                <c:pt idx="11863">
                  <c:v>#N/A</c:v>
                </c:pt>
                <c:pt idx="11864">
                  <c:v>#N/A</c:v>
                </c:pt>
                <c:pt idx="11865">
                  <c:v>#N/A</c:v>
                </c:pt>
                <c:pt idx="11866">
                  <c:v>#N/A</c:v>
                </c:pt>
                <c:pt idx="11867">
                  <c:v>#N/A</c:v>
                </c:pt>
                <c:pt idx="11868">
                  <c:v>#N/A</c:v>
                </c:pt>
                <c:pt idx="11869">
                  <c:v>#N/A</c:v>
                </c:pt>
                <c:pt idx="11870">
                  <c:v>#N/A</c:v>
                </c:pt>
                <c:pt idx="11871">
                  <c:v>#N/A</c:v>
                </c:pt>
                <c:pt idx="11872">
                  <c:v>#N/A</c:v>
                </c:pt>
                <c:pt idx="11873">
                  <c:v>#N/A</c:v>
                </c:pt>
                <c:pt idx="11874">
                  <c:v>#N/A</c:v>
                </c:pt>
                <c:pt idx="11875">
                  <c:v>#N/A</c:v>
                </c:pt>
                <c:pt idx="11876">
                  <c:v>#N/A</c:v>
                </c:pt>
                <c:pt idx="11877">
                  <c:v>#N/A</c:v>
                </c:pt>
                <c:pt idx="11878">
                  <c:v>#N/A</c:v>
                </c:pt>
                <c:pt idx="11879">
                  <c:v>#N/A</c:v>
                </c:pt>
                <c:pt idx="11880">
                  <c:v>#N/A</c:v>
                </c:pt>
                <c:pt idx="11881">
                  <c:v>#N/A</c:v>
                </c:pt>
                <c:pt idx="11882">
                  <c:v>#N/A</c:v>
                </c:pt>
                <c:pt idx="11883">
                  <c:v>#N/A</c:v>
                </c:pt>
                <c:pt idx="11884">
                  <c:v>#N/A</c:v>
                </c:pt>
                <c:pt idx="11885">
                  <c:v>#N/A</c:v>
                </c:pt>
                <c:pt idx="11886">
                  <c:v>#N/A</c:v>
                </c:pt>
                <c:pt idx="11887">
                  <c:v>#N/A</c:v>
                </c:pt>
                <c:pt idx="11888">
                  <c:v>#N/A</c:v>
                </c:pt>
                <c:pt idx="11889">
                  <c:v>#N/A</c:v>
                </c:pt>
                <c:pt idx="11890">
                  <c:v>#N/A</c:v>
                </c:pt>
                <c:pt idx="11891">
                  <c:v>#N/A</c:v>
                </c:pt>
                <c:pt idx="11892">
                  <c:v>#N/A</c:v>
                </c:pt>
                <c:pt idx="11893">
                  <c:v>#N/A</c:v>
                </c:pt>
                <c:pt idx="11894">
                  <c:v>#N/A</c:v>
                </c:pt>
                <c:pt idx="11895">
                  <c:v>#N/A</c:v>
                </c:pt>
                <c:pt idx="11896">
                  <c:v>#N/A</c:v>
                </c:pt>
                <c:pt idx="11897">
                  <c:v>#N/A</c:v>
                </c:pt>
                <c:pt idx="11898">
                  <c:v>#N/A</c:v>
                </c:pt>
                <c:pt idx="11899">
                  <c:v>#N/A</c:v>
                </c:pt>
                <c:pt idx="11900">
                  <c:v>#N/A</c:v>
                </c:pt>
                <c:pt idx="11901">
                  <c:v>#N/A</c:v>
                </c:pt>
                <c:pt idx="11902">
                  <c:v>#N/A</c:v>
                </c:pt>
                <c:pt idx="11903">
                  <c:v>#N/A</c:v>
                </c:pt>
                <c:pt idx="11904">
                  <c:v>#N/A</c:v>
                </c:pt>
                <c:pt idx="11905">
                  <c:v>#N/A</c:v>
                </c:pt>
                <c:pt idx="11906">
                  <c:v>#N/A</c:v>
                </c:pt>
                <c:pt idx="11907">
                  <c:v>#N/A</c:v>
                </c:pt>
                <c:pt idx="11908">
                  <c:v>#N/A</c:v>
                </c:pt>
                <c:pt idx="11909">
                  <c:v>#N/A</c:v>
                </c:pt>
                <c:pt idx="11910">
                  <c:v>#N/A</c:v>
                </c:pt>
                <c:pt idx="11911">
                  <c:v>#N/A</c:v>
                </c:pt>
                <c:pt idx="11912">
                  <c:v>#N/A</c:v>
                </c:pt>
                <c:pt idx="11913">
                  <c:v>#N/A</c:v>
                </c:pt>
                <c:pt idx="11914">
                  <c:v>#N/A</c:v>
                </c:pt>
                <c:pt idx="11915">
                  <c:v>#N/A</c:v>
                </c:pt>
                <c:pt idx="11916">
                  <c:v>#N/A</c:v>
                </c:pt>
                <c:pt idx="11917">
                  <c:v>#N/A</c:v>
                </c:pt>
                <c:pt idx="11918">
                  <c:v>#N/A</c:v>
                </c:pt>
                <c:pt idx="11919">
                  <c:v>#N/A</c:v>
                </c:pt>
                <c:pt idx="11920">
                  <c:v>#N/A</c:v>
                </c:pt>
                <c:pt idx="11921">
                  <c:v>#N/A</c:v>
                </c:pt>
                <c:pt idx="11922">
                  <c:v>#N/A</c:v>
                </c:pt>
                <c:pt idx="11923">
                  <c:v>#N/A</c:v>
                </c:pt>
                <c:pt idx="11924">
                  <c:v>#N/A</c:v>
                </c:pt>
                <c:pt idx="11925">
                  <c:v>#N/A</c:v>
                </c:pt>
                <c:pt idx="11926">
                  <c:v>#N/A</c:v>
                </c:pt>
                <c:pt idx="11927">
                  <c:v>#N/A</c:v>
                </c:pt>
                <c:pt idx="11928">
                  <c:v>#N/A</c:v>
                </c:pt>
                <c:pt idx="11929">
                  <c:v>#N/A</c:v>
                </c:pt>
                <c:pt idx="11930">
                  <c:v>#N/A</c:v>
                </c:pt>
                <c:pt idx="11931">
                  <c:v>#N/A</c:v>
                </c:pt>
                <c:pt idx="11932">
                  <c:v>#N/A</c:v>
                </c:pt>
                <c:pt idx="11933">
                  <c:v>#N/A</c:v>
                </c:pt>
                <c:pt idx="11934">
                  <c:v>#N/A</c:v>
                </c:pt>
                <c:pt idx="11935">
                  <c:v>#N/A</c:v>
                </c:pt>
                <c:pt idx="11936">
                  <c:v>#N/A</c:v>
                </c:pt>
                <c:pt idx="11937">
                  <c:v>#N/A</c:v>
                </c:pt>
                <c:pt idx="11938">
                  <c:v>#N/A</c:v>
                </c:pt>
                <c:pt idx="11939">
                  <c:v>#N/A</c:v>
                </c:pt>
                <c:pt idx="11940">
                  <c:v>#N/A</c:v>
                </c:pt>
                <c:pt idx="11941">
                  <c:v>#N/A</c:v>
                </c:pt>
                <c:pt idx="11942">
                  <c:v>#N/A</c:v>
                </c:pt>
                <c:pt idx="11943">
                  <c:v>#N/A</c:v>
                </c:pt>
                <c:pt idx="11944">
                  <c:v>#N/A</c:v>
                </c:pt>
                <c:pt idx="11945">
                  <c:v>#N/A</c:v>
                </c:pt>
                <c:pt idx="11946">
                  <c:v>#N/A</c:v>
                </c:pt>
                <c:pt idx="11947">
                  <c:v>#N/A</c:v>
                </c:pt>
                <c:pt idx="11948">
                  <c:v>#N/A</c:v>
                </c:pt>
                <c:pt idx="11949">
                  <c:v>#N/A</c:v>
                </c:pt>
                <c:pt idx="11950">
                  <c:v>#N/A</c:v>
                </c:pt>
                <c:pt idx="11951">
                  <c:v>#N/A</c:v>
                </c:pt>
                <c:pt idx="11952">
                  <c:v>#N/A</c:v>
                </c:pt>
                <c:pt idx="11953">
                  <c:v>#N/A</c:v>
                </c:pt>
                <c:pt idx="11954">
                  <c:v>#N/A</c:v>
                </c:pt>
                <c:pt idx="11955">
                  <c:v>#N/A</c:v>
                </c:pt>
                <c:pt idx="11956">
                  <c:v>#N/A</c:v>
                </c:pt>
                <c:pt idx="11957">
                  <c:v>#N/A</c:v>
                </c:pt>
                <c:pt idx="11958">
                  <c:v>#N/A</c:v>
                </c:pt>
                <c:pt idx="11959">
                  <c:v>#N/A</c:v>
                </c:pt>
                <c:pt idx="11960">
                  <c:v>#N/A</c:v>
                </c:pt>
                <c:pt idx="11961">
                  <c:v>#N/A</c:v>
                </c:pt>
                <c:pt idx="11962">
                  <c:v>#N/A</c:v>
                </c:pt>
                <c:pt idx="11963">
                  <c:v>#N/A</c:v>
                </c:pt>
                <c:pt idx="11964">
                  <c:v>#N/A</c:v>
                </c:pt>
                <c:pt idx="11965">
                  <c:v>#N/A</c:v>
                </c:pt>
                <c:pt idx="11966">
                  <c:v>#N/A</c:v>
                </c:pt>
                <c:pt idx="11967">
                  <c:v>#N/A</c:v>
                </c:pt>
                <c:pt idx="11968">
                  <c:v>#N/A</c:v>
                </c:pt>
                <c:pt idx="11969">
                  <c:v>#N/A</c:v>
                </c:pt>
                <c:pt idx="11970">
                  <c:v>#N/A</c:v>
                </c:pt>
                <c:pt idx="11971">
                  <c:v>#N/A</c:v>
                </c:pt>
                <c:pt idx="11972">
                  <c:v>#N/A</c:v>
                </c:pt>
                <c:pt idx="11973">
                  <c:v>#N/A</c:v>
                </c:pt>
                <c:pt idx="11974">
                  <c:v>#N/A</c:v>
                </c:pt>
                <c:pt idx="11975">
                  <c:v>#N/A</c:v>
                </c:pt>
                <c:pt idx="11976">
                  <c:v>#N/A</c:v>
                </c:pt>
                <c:pt idx="11977">
                  <c:v>#N/A</c:v>
                </c:pt>
                <c:pt idx="11978">
                  <c:v>#N/A</c:v>
                </c:pt>
                <c:pt idx="11979">
                  <c:v>#N/A</c:v>
                </c:pt>
                <c:pt idx="11980">
                  <c:v>#N/A</c:v>
                </c:pt>
                <c:pt idx="11981">
                  <c:v>#N/A</c:v>
                </c:pt>
                <c:pt idx="11982">
                  <c:v>#N/A</c:v>
                </c:pt>
                <c:pt idx="11983">
                  <c:v>#N/A</c:v>
                </c:pt>
                <c:pt idx="11984">
                  <c:v>#N/A</c:v>
                </c:pt>
                <c:pt idx="11985">
                  <c:v>#N/A</c:v>
                </c:pt>
                <c:pt idx="11986">
                  <c:v>#N/A</c:v>
                </c:pt>
                <c:pt idx="11987">
                  <c:v>#N/A</c:v>
                </c:pt>
                <c:pt idx="11988">
                  <c:v>#N/A</c:v>
                </c:pt>
                <c:pt idx="11989">
                  <c:v>#N/A</c:v>
                </c:pt>
                <c:pt idx="11990">
                  <c:v>#N/A</c:v>
                </c:pt>
                <c:pt idx="11991">
                  <c:v>#N/A</c:v>
                </c:pt>
                <c:pt idx="11992">
                  <c:v>#N/A</c:v>
                </c:pt>
                <c:pt idx="11993">
                  <c:v>#N/A</c:v>
                </c:pt>
                <c:pt idx="11994">
                  <c:v>#N/A</c:v>
                </c:pt>
                <c:pt idx="11995">
                  <c:v>#N/A</c:v>
                </c:pt>
                <c:pt idx="11996">
                  <c:v>#N/A</c:v>
                </c:pt>
                <c:pt idx="11997">
                  <c:v>#N/A</c:v>
                </c:pt>
                <c:pt idx="11998">
                  <c:v>#N/A</c:v>
                </c:pt>
                <c:pt idx="11999">
                  <c:v>#N/A</c:v>
                </c:pt>
                <c:pt idx="12000">
                  <c:v>1</c:v>
                </c:pt>
              </c:numCache>
            </c:numRef>
          </c:val>
          <c:smooth val="0"/>
          <c:extLst>
            <c:ext xmlns:c16="http://schemas.microsoft.com/office/drawing/2014/chart" uri="{C3380CC4-5D6E-409C-BE32-E72D297353CC}">
              <c16:uniqueId val="{00000003-A283-4921-8DC5-61EC0FEB7748}"/>
            </c:ext>
          </c:extLst>
        </c:ser>
        <c:dLbls>
          <c:showLegendKey val="0"/>
          <c:showVal val="0"/>
          <c:showCatName val="0"/>
          <c:showSerName val="0"/>
          <c:showPercent val="0"/>
          <c:showBubbleSize val="0"/>
        </c:dLbls>
        <c:marker val="1"/>
        <c:smooth val="0"/>
        <c:axId val="287167120"/>
        <c:axId val="287167512"/>
      </c:lineChart>
      <c:catAx>
        <c:axId val="287167120"/>
        <c:scaling>
          <c:orientation val="minMax"/>
        </c:scaling>
        <c:delete val="0"/>
        <c:axPos val="b"/>
        <c:title>
          <c:tx>
            <c:rich>
              <a:bodyPr/>
              <a:lstStyle/>
              <a:p>
                <a:pPr>
                  <a:defRPr/>
                </a:pPr>
                <a:r>
                  <a:rPr lang="uk-UA"/>
                  <a:t>Оцінка інфляції респондентами, % р/р</a:t>
                </a:r>
              </a:p>
            </c:rich>
          </c:tx>
          <c:layout/>
          <c:overlay val="0"/>
        </c:title>
        <c:numFmt formatCode="General" sourceLinked="1"/>
        <c:majorTickMark val="none"/>
        <c:minorTickMark val="none"/>
        <c:tickLblPos val="low"/>
        <c:spPr>
          <a:noFill/>
          <a:ln w="9525" cap="flat" cmpd="sng" algn="ctr">
            <a:solidFill>
              <a:srgbClr val="505050"/>
            </a:solidFill>
            <a:prstDash val="solid"/>
            <a:round/>
          </a:ln>
          <a:effectLst/>
        </c:spPr>
        <c:txPr>
          <a:bodyPr rot="0" vert="horz" anchor="ctr" anchorCtr="0"/>
          <a:lstStyle/>
          <a:p>
            <a:pPr>
              <a:defRPr sz="750">
                <a:latin typeface="Arial"/>
                <a:ea typeface="Arial"/>
                <a:cs typeface="Arial"/>
              </a:defRPr>
            </a:pPr>
            <a:endParaRPr lang="uk-UA"/>
          </a:p>
        </c:txPr>
        <c:crossAx val="287167512"/>
        <c:crosses val="autoZero"/>
        <c:auto val="1"/>
        <c:lblAlgn val="ctr"/>
        <c:lblOffset val="100"/>
        <c:tickLblSkip val="200"/>
        <c:tickMarkSkip val="1000"/>
        <c:noMultiLvlLbl val="0"/>
      </c:catAx>
      <c:valAx>
        <c:axId val="2871675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title>
          <c:tx>
            <c:rich>
              <a:bodyPr/>
              <a:lstStyle/>
              <a:p>
                <a:pPr>
                  <a:defRPr/>
                </a:pPr>
                <a:r>
                  <a:rPr lang="uk-UA"/>
                  <a:t>Частота відповідей</a:t>
                </a:r>
              </a:p>
            </c:rich>
          </c:tx>
          <c:layout/>
          <c:overlay val="0"/>
        </c:title>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87167120"/>
        <c:crosses val="autoZero"/>
        <c:crossBetween val="between"/>
      </c:valAx>
      <c:spPr>
        <a:noFill/>
        <a:ln w="9525">
          <a:solidFill>
            <a:schemeClr val="accent5"/>
          </a:solidFill>
        </a:ln>
      </c:spPr>
    </c:plotArea>
    <c:legend>
      <c:legendPos val="b"/>
      <c:layout>
        <c:manualLayout>
          <c:xMode val="edge"/>
          <c:yMode val="edge"/>
          <c:x val="0.46666666666666667"/>
          <c:y val="0.10182807807807813"/>
          <c:w val="0.47499999999999998"/>
          <c:h val="0.124147361647361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barChart>
        <c:barDir val="col"/>
        <c:grouping val="clustered"/>
        <c:varyColors val="0"/>
        <c:ser>
          <c:idx val="0"/>
          <c:order val="0"/>
          <c:tx>
            <c:strRef>
              <c:f>'В.2.4'!$B$4</c:f>
              <c:strCache>
                <c:ptCount val="1"/>
                <c:pt idx="0">
                  <c:v>Село</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'В.2.4'!$A$7:$A$9</c:f>
              <c:strCache>
                <c:ptCount val="3"/>
                <c:pt idx="0">
                  <c:v>01.18</c:v>
                </c:pt>
                <c:pt idx="1">
                  <c:v>01.19</c:v>
                </c:pt>
                <c:pt idx="2">
                  <c:v>05.19</c:v>
                </c:pt>
              </c:strCache>
            </c:strRef>
          </c:cat>
          <c:val>
            <c:numRef>
              <c:f>'В.2.4'!$B$7:$B$9</c:f>
              <c:numCache>
                <c:formatCode>0.0</c:formatCode>
                <c:ptCount val="3"/>
                <c:pt idx="0">
                  <c:v>13.4</c:v>
                </c:pt>
                <c:pt idx="1">
                  <c:v>12.7</c:v>
                </c:pt>
                <c:pt idx="2">
                  <c:v>10.6</c:v>
                </c:pt>
              </c:numCache>
            </c:numRef>
          </c:val>
          <c:extLst>
            <c:ext xmlns:c16="http://schemas.microsoft.com/office/drawing/2014/chart" uri="{C3380CC4-5D6E-409C-BE32-E72D297353CC}">
              <c16:uniqueId val="{00000003-E7D1-4E95-BEE8-C4D572BDD8DA}"/>
            </c:ext>
          </c:extLst>
        </c:ser>
        <c:ser>
          <c:idx val="1"/>
          <c:order val="1"/>
          <c:tx>
            <c:strRef>
              <c:f>'В.2.4'!$C$4</c:f>
              <c:strCache>
                <c:ptCount val="1"/>
                <c:pt idx="0">
                  <c:v>Місто&lt;=100</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'В.2.4'!$A$7:$A$9</c:f>
              <c:strCache>
                <c:ptCount val="3"/>
                <c:pt idx="0">
                  <c:v>01.18</c:v>
                </c:pt>
                <c:pt idx="1">
                  <c:v>01.19</c:v>
                </c:pt>
                <c:pt idx="2">
                  <c:v>05.19</c:v>
                </c:pt>
              </c:strCache>
            </c:strRef>
          </c:cat>
          <c:val>
            <c:numRef>
              <c:f>'В.2.4'!$C$7:$C$9</c:f>
              <c:numCache>
                <c:formatCode>0.0</c:formatCode>
                <c:ptCount val="3"/>
                <c:pt idx="0">
                  <c:v>15.1</c:v>
                </c:pt>
                <c:pt idx="1">
                  <c:v>14.1</c:v>
                </c:pt>
                <c:pt idx="2">
                  <c:v>10</c:v>
                </c:pt>
              </c:numCache>
            </c:numRef>
          </c:val>
          <c:extLst>
            <c:ext xmlns:c16="http://schemas.microsoft.com/office/drawing/2014/chart" uri="{C3380CC4-5D6E-409C-BE32-E72D297353CC}">
              <c16:uniqueId val="{00000004-E7D1-4E95-BEE8-C4D572BDD8DA}"/>
            </c:ext>
          </c:extLst>
        </c:ser>
        <c:ser>
          <c:idx val="2"/>
          <c:order val="2"/>
          <c:tx>
            <c:strRef>
              <c:f>'В.2.4'!$D$4</c:f>
              <c:strCache>
                <c:ptCount val="1"/>
                <c:pt idx="0">
                  <c:v>Місто 101-500</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'В.2.4'!$A$7:$A$9</c:f>
              <c:strCache>
                <c:ptCount val="3"/>
                <c:pt idx="0">
                  <c:v>01.18</c:v>
                </c:pt>
                <c:pt idx="1">
                  <c:v>01.19</c:v>
                </c:pt>
                <c:pt idx="2">
                  <c:v>05.19</c:v>
                </c:pt>
              </c:strCache>
            </c:strRef>
          </c:cat>
          <c:val>
            <c:numRef>
              <c:f>'В.2.4'!$D$7:$D$9</c:f>
              <c:numCache>
                <c:formatCode>0.0</c:formatCode>
                <c:ptCount val="3"/>
                <c:pt idx="0">
                  <c:v>16.600000000000001</c:v>
                </c:pt>
                <c:pt idx="1">
                  <c:v>13</c:v>
                </c:pt>
                <c:pt idx="2">
                  <c:v>11.3</c:v>
                </c:pt>
              </c:numCache>
            </c:numRef>
          </c:val>
          <c:extLst>
            <c:ext xmlns:c16="http://schemas.microsoft.com/office/drawing/2014/chart" uri="{C3380CC4-5D6E-409C-BE32-E72D297353CC}">
              <c16:uniqueId val="{00000005-E7D1-4E95-BEE8-C4D572BDD8DA}"/>
            </c:ext>
          </c:extLst>
        </c:ser>
        <c:ser>
          <c:idx val="3"/>
          <c:order val="3"/>
          <c:tx>
            <c:strRef>
              <c:f>'В.2.4'!$E$4</c:f>
              <c:strCache>
                <c:ptCount val="1"/>
                <c:pt idx="0">
                  <c:v>Місто &gt;500 </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'В.2.4'!$A$7:$A$9</c:f>
              <c:strCache>
                <c:ptCount val="3"/>
                <c:pt idx="0">
                  <c:v>01.18</c:v>
                </c:pt>
                <c:pt idx="1">
                  <c:v>01.19</c:v>
                </c:pt>
                <c:pt idx="2">
                  <c:v>05.19</c:v>
                </c:pt>
              </c:strCache>
            </c:strRef>
          </c:cat>
          <c:val>
            <c:numRef>
              <c:f>'В.2.4'!$E$7:$E$9</c:f>
              <c:numCache>
                <c:formatCode>0.0</c:formatCode>
                <c:ptCount val="3"/>
                <c:pt idx="0">
                  <c:v>17</c:v>
                </c:pt>
                <c:pt idx="1">
                  <c:v>13</c:v>
                </c:pt>
                <c:pt idx="2">
                  <c:v>11.8</c:v>
                </c:pt>
              </c:numCache>
            </c:numRef>
          </c:val>
          <c:extLst>
            <c:ext xmlns:c16="http://schemas.microsoft.com/office/drawing/2014/chart" uri="{C3380CC4-5D6E-409C-BE32-E72D297353CC}">
              <c16:uniqueId val="{00000006-E7D1-4E95-BEE8-C4D572BDD8DA}"/>
            </c:ext>
          </c:extLst>
        </c:ser>
        <c:dLbls>
          <c:showLegendKey val="0"/>
          <c:showVal val="0"/>
          <c:showCatName val="0"/>
          <c:showSerName val="0"/>
          <c:showPercent val="0"/>
          <c:showBubbleSize val="0"/>
        </c:dLbls>
        <c:gapWidth val="70"/>
        <c:axId val="287168296"/>
        <c:axId val="287168688"/>
      </c:barChart>
      <c:lineChart>
        <c:grouping val="standard"/>
        <c:varyColors val="0"/>
        <c:ser>
          <c:idx val="4"/>
          <c:order val="4"/>
          <c:tx>
            <c:strRef>
              <c:f>'В.2.4'!$F$4</c:f>
              <c:strCache>
                <c:ptCount val="1"/>
                <c:pt idx="0">
                  <c:v>ІСЦ</c:v>
                </c:pt>
              </c:strCache>
            </c:strRef>
          </c:tx>
          <c:spPr>
            <a:ln>
              <a:noFill/>
            </a:ln>
            <a:effectLst/>
          </c:spPr>
          <c:marker>
            <c:symbol val="dash"/>
            <c:size val="17"/>
            <c:spPr>
              <a:solidFill>
                <a:srgbClr val="46AFE6"/>
              </a:solidFill>
              <a:ln>
                <a:solidFill>
                  <a:srgbClr val="00B0F0"/>
                </a:solidFill>
              </a:ln>
            </c:spPr>
          </c:marker>
          <c:cat>
            <c:strRef>
              <c:f>'В.2.4'!$A$7:$A$9</c:f>
              <c:strCache>
                <c:ptCount val="3"/>
                <c:pt idx="0">
                  <c:v>01.18</c:v>
                </c:pt>
                <c:pt idx="1">
                  <c:v>01.19</c:v>
                </c:pt>
                <c:pt idx="2">
                  <c:v>05.19</c:v>
                </c:pt>
              </c:strCache>
            </c:strRef>
          </c:cat>
          <c:val>
            <c:numRef>
              <c:f>'В.2.4'!$F$7:$F$9</c:f>
              <c:numCache>
                <c:formatCode>0.0</c:formatCode>
                <c:ptCount val="3"/>
                <c:pt idx="0">
                  <c:v>14.099999999999993</c:v>
                </c:pt>
                <c:pt idx="1">
                  <c:v>9.1999999999999993</c:v>
                </c:pt>
                <c:pt idx="2">
                  <c:v>9.6</c:v>
                </c:pt>
              </c:numCache>
            </c:numRef>
          </c:val>
          <c:smooth val="0"/>
          <c:extLst>
            <c:ext xmlns:c16="http://schemas.microsoft.com/office/drawing/2014/chart" uri="{C3380CC4-5D6E-409C-BE32-E72D297353CC}">
              <c16:uniqueId val="{00000007-E7D1-4E95-BEE8-C4D572BDD8DA}"/>
            </c:ext>
          </c:extLst>
        </c:ser>
        <c:dLbls>
          <c:showLegendKey val="0"/>
          <c:showVal val="0"/>
          <c:showCatName val="0"/>
          <c:showSerName val="0"/>
          <c:showPercent val="0"/>
          <c:showBubbleSize val="0"/>
        </c:dLbls>
        <c:marker val="1"/>
        <c:smooth val="0"/>
        <c:axId val="287168296"/>
        <c:axId val="287168688"/>
      </c:lineChart>
      <c:catAx>
        <c:axId val="2871682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87168688"/>
        <c:crosses val="autoZero"/>
        <c:auto val="1"/>
        <c:lblAlgn val="ctr"/>
        <c:lblOffset val="100"/>
        <c:noMultiLvlLbl val="0"/>
      </c:catAx>
      <c:valAx>
        <c:axId val="2871686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8716829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39759036142"/>
          <c:w val="0.96250000000000002"/>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barChart>
        <c:barDir val="col"/>
        <c:grouping val="clustered"/>
        <c:varyColors val="0"/>
        <c:ser>
          <c:idx val="0"/>
          <c:order val="0"/>
          <c:tx>
            <c:strRef>
              <c:f>'В.2.4'!$B$12</c:f>
              <c:strCache>
                <c:ptCount val="1"/>
                <c:pt idx="0">
                  <c:v>Низький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'В.2.4'!$A$15:$A$17</c:f>
              <c:strCache>
                <c:ptCount val="3"/>
                <c:pt idx="0">
                  <c:v>01.18</c:v>
                </c:pt>
                <c:pt idx="1">
                  <c:v>01.19</c:v>
                </c:pt>
                <c:pt idx="2">
                  <c:v>05.19</c:v>
                </c:pt>
              </c:strCache>
            </c:strRef>
          </c:cat>
          <c:val>
            <c:numRef>
              <c:f>'В.2.4'!$B$15:$B$17</c:f>
              <c:numCache>
                <c:formatCode>0.0</c:formatCode>
                <c:ptCount val="3"/>
                <c:pt idx="0">
                  <c:v>16.2</c:v>
                </c:pt>
                <c:pt idx="1">
                  <c:v>13</c:v>
                </c:pt>
                <c:pt idx="2">
                  <c:v>12</c:v>
                </c:pt>
              </c:numCache>
            </c:numRef>
          </c:val>
          <c:extLst>
            <c:ext xmlns:c16="http://schemas.microsoft.com/office/drawing/2014/chart" uri="{C3380CC4-5D6E-409C-BE32-E72D297353CC}">
              <c16:uniqueId val="{00000000-D656-4025-A463-3D1267CF3F50}"/>
            </c:ext>
          </c:extLst>
        </c:ser>
        <c:ser>
          <c:idx val="1"/>
          <c:order val="1"/>
          <c:tx>
            <c:strRef>
              <c:f>'В.2.4'!$C$12</c:f>
              <c:strCache>
                <c:ptCount val="1"/>
                <c:pt idx="0">
                  <c:v>Середній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'В.2.4'!$A$15:$A$17</c:f>
              <c:strCache>
                <c:ptCount val="3"/>
                <c:pt idx="0">
                  <c:v>01.18</c:v>
                </c:pt>
                <c:pt idx="1">
                  <c:v>01.19</c:v>
                </c:pt>
                <c:pt idx="2">
                  <c:v>05.19</c:v>
                </c:pt>
              </c:strCache>
            </c:strRef>
          </c:cat>
          <c:val>
            <c:numRef>
              <c:f>'В.2.4'!$C$15:$C$17</c:f>
              <c:numCache>
                <c:formatCode>0.0</c:formatCode>
                <c:ptCount val="3"/>
                <c:pt idx="0">
                  <c:v>14.1</c:v>
                </c:pt>
                <c:pt idx="1">
                  <c:v>13.4</c:v>
                </c:pt>
                <c:pt idx="2">
                  <c:v>10</c:v>
                </c:pt>
              </c:numCache>
            </c:numRef>
          </c:val>
          <c:extLst>
            <c:ext xmlns:c16="http://schemas.microsoft.com/office/drawing/2014/chart" uri="{C3380CC4-5D6E-409C-BE32-E72D297353CC}">
              <c16:uniqueId val="{00000001-D656-4025-A463-3D1267CF3F50}"/>
            </c:ext>
          </c:extLst>
        </c:ser>
        <c:ser>
          <c:idx val="2"/>
          <c:order val="2"/>
          <c:tx>
            <c:strRef>
              <c:f>'В.2.4'!$D$12</c:f>
              <c:strCache>
                <c:ptCount val="1"/>
                <c:pt idx="0">
                  <c:v>Високий</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'В.2.4'!$A$15:$A$17</c:f>
              <c:strCache>
                <c:ptCount val="3"/>
                <c:pt idx="0">
                  <c:v>01.18</c:v>
                </c:pt>
                <c:pt idx="1">
                  <c:v>01.19</c:v>
                </c:pt>
                <c:pt idx="2">
                  <c:v>05.19</c:v>
                </c:pt>
              </c:strCache>
            </c:strRef>
          </c:cat>
          <c:val>
            <c:numRef>
              <c:f>'В.2.4'!$D$15:$D$17</c:f>
              <c:numCache>
                <c:formatCode>0.0</c:formatCode>
                <c:ptCount val="3"/>
                <c:pt idx="0">
                  <c:v>15.4</c:v>
                </c:pt>
                <c:pt idx="1">
                  <c:v>13.1</c:v>
                </c:pt>
                <c:pt idx="2">
                  <c:v>9.8000000000000007</c:v>
                </c:pt>
              </c:numCache>
            </c:numRef>
          </c:val>
          <c:extLst>
            <c:ext xmlns:c16="http://schemas.microsoft.com/office/drawing/2014/chart" uri="{C3380CC4-5D6E-409C-BE32-E72D297353CC}">
              <c16:uniqueId val="{00000002-D656-4025-A463-3D1267CF3F50}"/>
            </c:ext>
          </c:extLst>
        </c:ser>
        <c:dLbls>
          <c:showLegendKey val="0"/>
          <c:showVal val="0"/>
          <c:showCatName val="0"/>
          <c:showSerName val="0"/>
          <c:showPercent val="0"/>
          <c:showBubbleSize val="0"/>
        </c:dLbls>
        <c:gapWidth val="70"/>
        <c:axId val="287169472"/>
        <c:axId val="287169864"/>
      </c:barChart>
      <c:lineChart>
        <c:grouping val="standard"/>
        <c:varyColors val="0"/>
        <c:ser>
          <c:idx val="4"/>
          <c:order val="3"/>
          <c:tx>
            <c:strRef>
              <c:f>'В.2.4'!$E$12</c:f>
              <c:strCache>
                <c:ptCount val="1"/>
                <c:pt idx="0">
                  <c:v>ІСЦ</c:v>
                </c:pt>
              </c:strCache>
            </c:strRef>
          </c:tx>
          <c:spPr>
            <a:ln>
              <a:noFill/>
            </a:ln>
            <a:effectLst/>
          </c:spPr>
          <c:marker>
            <c:symbol val="dash"/>
            <c:size val="17"/>
            <c:spPr>
              <a:solidFill>
                <a:srgbClr val="46AFE6"/>
              </a:solidFill>
              <a:ln>
                <a:solidFill>
                  <a:srgbClr val="00B0F0"/>
                </a:solidFill>
              </a:ln>
            </c:spPr>
          </c:marker>
          <c:cat>
            <c:strRef>
              <c:f>'В.2.4'!$A$15:$A$17</c:f>
              <c:strCache>
                <c:ptCount val="3"/>
                <c:pt idx="0">
                  <c:v>01.18</c:v>
                </c:pt>
                <c:pt idx="1">
                  <c:v>01.19</c:v>
                </c:pt>
                <c:pt idx="2">
                  <c:v>05.19</c:v>
                </c:pt>
              </c:strCache>
            </c:strRef>
          </c:cat>
          <c:val>
            <c:numRef>
              <c:f>'В.2.4'!$E$15:$E$17</c:f>
              <c:numCache>
                <c:formatCode>0.0</c:formatCode>
                <c:ptCount val="3"/>
                <c:pt idx="0">
                  <c:v>14.099999999999993</c:v>
                </c:pt>
                <c:pt idx="1">
                  <c:v>9.1999999999999993</c:v>
                </c:pt>
                <c:pt idx="2">
                  <c:v>9.6</c:v>
                </c:pt>
              </c:numCache>
            </c:numRef>
          </c:val>
          <c:smooth val="0"/>
          <c:extLst>
            <c:ext xmlns:c16="http://schemas.microsoft.com/office/drawing/2014/chart" uri="{C3380CC4-5D6E-409C-BE32-E72D297353CC}">
              <c16:uniqueId val="{00000004-D656-4025-A463-3D1267CF3F50}"/>
            </c:ext>
          </c:extLst>
        </c:ser>
        <c:dLbls>
          <c:showLegendKey val="0"/>
          <c:showVal val="0"/>
          <c:showCatName val="0"/>
          <c:showSerName val="0"/>
          <c:showPercent val="0"/>
          <c:showBubbleSize val="0"/>
        </c:dLbls>
        <c:marker val="1"/>
        <c:smooth val="0"/>
        <c:axId val="287169472"/>
        <c:axId val="287169864"/>
      </c:lineChart>
      <c:catAx>
        <c:axId val="2871694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87169864"/>
        <c:crosses val="autoZero"/>
        <c:auto val="1"/>
        <c:lblAlgn val="ctr"/>
        <c:lblOffset val="100"/>
        <c:noMultiLvlLbl val="0"/>
      </c:catAx>
      <c:valAx>
        <c:axId val="2871698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8716947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39759036142"/>
          <c:w val="0.96250000000000002"/>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5180362654320986"/>
          <c:y val="5.1368388683886837E-2"/>
          <c:w val="0.81277970679012346"/>
          <c:h val="0.4928613161131612"/>
        </c:manualLayout>
      </c:layout>
      <c:barChart>
        <c:barDir val="col"/>
        <c:grouping val="clustered"/>
        <c:varyColors val="0"/>
        <c:ser>
          <c:idx val="0"/>
          <c:order val="0"/>
          <c:tx>
            <c:strRef>
              <c:f>'В.2.4'!$B$19</c:f>
              <c:strCache>
                <c:ptCount val="1"/>
                <c:pt idx="0">
                  <c:v>Працює за наймом</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'В.2.4'!$A$22:$A$24</c:f>
              <c:strCache>
                <c:ptCount val="3"/>
                <c:pt idx="0">
                  <c:v>01.18</c:v>
                </c:pt>
                <c:pt idx="1">
                  <c:v>01.19</c:v>
                </c:pt>
                <c:pt idx="2">
                  <c:v>05.19</c:v>
                </c:pt>
              </c:strCache>
            </c:strRef>
          </c:cat>
          <c:val>
            <c:numRef>
              <c:f>'В.2.4'!$B$22:$B$24</c:f>
              <c:numCache>
                <c:formatCode>0.0</c:formatCode>
                <c:ptCount val="3"/>
                <c:pt idx="0">
                  <c:v>14.6</c:v>
                </c:pt>
                <c:pt idx="1">
                  <c:v>13.3</c:v>
                </c:pt>
                <c:pt idx="2">
                  <c:v>10.6</c:v>
                </c:pt>
              </c:numCache>
            </c:numRef>
          </c:val>
          <c:extLst>
            <c:ext xmlns:c16="http://schemas.microsoft.com/office/drawing/2014/chart" uri="{C3380CC4-5D6E-409C-BE32-E72D297353CC}">
              <c16:uniqueId val="{00000000-499D-4163-A67D-85AD6E31AF07}"/>
            </c:ext>
          </c:extLst>
        </c:ser>
        <c:ser>
          <c:idx val="1"/>
          <c:order val="1"/>
          <c:tx>
            <c:strRef>
              <c:f>'В.2.4'!$C$19</c:f>
              <c:strCache>
                <c:ptCount val="1"/>
                <c:pt idx="0">
                  <c:v>Зареєстрований ПП</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'В.2.4'!$A$22:$A$24</c:f>
              <c:strCache>
                <c:ptCount val="3"/>
                <c:pt idx="0">
                  <c:v>01.18</c:v>
                </c:pt>
                <c:pt idx="1">
                  <c:v>01.19</c:v>
                </c:pt>
                <c:pt idx="2">
                  <c:v>05.19</c:v>
                </c:pt>
              </c:strCache>
            </c:strRef>
          </c:cat>
          <c:val>
            <c:numRef>
              <c:f>'В.2.4'!$C$22:$C$24</c:f>
              <c:numCache>
                <c:formatCode>0.0</c:formatCode>
                <c:ptCount val="3"/>
                <c:pt idx="0">
                  <c:v>15.9</c:v>
                </c:pt>
                <c:pt idx="1">
                  <c:v>11.8</c:v>
                </c:pt>
                <c:pt idx="2">
                  <c:v>12.5</c:v>
                </c:pt>
              </c:numCache>
            </c:numRef>
          </c:val>
          <c:extLst>
            <c:ext xmlns:c16="http://schemas.microsoft.com/office/drawing/2014/chart" uri="{C3380CC4-5D6E-409C-BE32-E72D297353CC}">
              <c16:uniqueId val="{00000001-499D-4163-A67D-85AD6E31AF07}"/>
            </c:ext>
          </c:extLst>
        </c:ser>
        <c:ser>
          <c:idx val="2"/>
          <c:order val="2"/>
          <c:tx>
            <c:strRef>
              <c:f>'В.2.4'!$D$19</c:f>
              <c:strCache>
                <c:ptCount val="1"/>
                <c:pt idx="0">
                  <c:v>Самозайнятий</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'В.2.4'!$A$22:$A$24</c:f>
              <c:strCache>
                <c:ptCount val="3"/>
                <c:pt idx="0">
                  <c:v>01.18</c:v>
                </c:pt>
                <c:pt idx="1">
                  <c:v>01.19</c:v>
                </c:pt>
                <c:pt idx="2">
                  <c:v>05.19</c:v>
                </c:pt>
              </c:strCache>
            </c:strRef>
          </c:cat>
          <c:val>
            <c:numRef>
              <c:f>'В.2.4'!$D$22:$D$24</c:f>
              <c:numCache>
                <c:formatCode>0.0</c:formatCode>
                <c:ptCount val="3"/>
                <c:pt idx="0">
                  <c:v>18.3</c:v>
                </c:pt>
                <c:pt idx="1">
                  <c:v>12.3</c:v>
                </c:pt>
                <c:pt idx="2">
                  <c:v>10.1</c:v>
                </c:pt>
              </c:numCache>
            </c:numRef>
          </c:val>
          <c:extLst>
            <c:ext xmlns:c16="http://schemas.microsoft.com/office/drawing/2014/chart" uri="{C3380CC4-5D6E-409C-BE32-E72D297353CC}">
              <c16:uniqueId val="{00000002-499D-4163-A67D-85AD6E31AF07}"/>
            </c:ext>
          </c:extLst>
        </c:ser>
        <c:ser>
          <c:idx val="3"/>
          <c:order val="3"/>
          <c:tx>
            <c:strRef>
              <c:f>'В.2.4'!$E$19</c:f>
              <c:strCache>
                <c:ptCount val="1"/>
                <c:pt idx="0">
                  <c:v>Студент</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'В.2.4'!$A$22:$A$24</c:f>
              <c:strCache>
                <c:ptCount val="3"/>
                <c:pt idx="0">
                  <c:v>01.18</c:v>
                </c:pt>
                <c:pt idx="1">
                  <c:v>01.19</c:v>
                </c:pt>
                <c:pt idx="2">
                  <c:v>05.19</c:v>
                </c:pt>
              </c:strCache>
            </c:strRef>
          </c:cat>
          <c:val>
            <c:numRef>
              <c:f>'В.2.4'!$E$22:$E$24</c:f>
              <c:numCache>
                <c:formatCode>0.0</c:formatCode>
                <c:ptCount val="3"/>
                <c:pt idx="0">
                  <c:v>11.8</c:v>
                </c:pt>
                <c:pt idx="1">
                  <c:v>11.2</c:v>
                </c:pt>
                <c:pt idx="2">
                  <c:v>8.8000000000000007</c:v>
                </c:pt>
              </c:numCache>
            </c:numRef>
          </c:val>
          <c:extLst>
            <c:ext xmlns:c16="http://schemas.microsoft.com/office/drawing/2014/chart" uri="{C3380CC4-5D6E-409C-BE32-E72D297353CC}">
              <c16:uniqueId val="{00000003-499D-4163-A67D-85AD6E31AF07}"/>
            </c:ext>
          </c:extLst>
        </c:ser>
        <c:ser>
          <c:idx val="5"/>
          <c:order val="4"/>
          <c:tx>
            <c:strRef>
              <c:f>'В.2.4'!$F$19</c:f>
              <c:strCache>
                <c:ptCount val="1"/>
                <c:pt idx="0">
                  <c:v>Домогосподарка</c:v>
                </c:pt>
              </c:strCache>
            </c:strRef>
          </c:tx>
          <c:spPr>
            <a:solidFill>
              <a:srgbClr val="005591"/>
            </a:solidFill>
            <a:ln w="28575">
              <a:noFill/>
            </a:ln>
          </c:spPr>
          <c:invertIfNegative val="0"/>
          <c:cat>
            <c:strRef>
              <c:f>'В.2.4'!$A$22:$A$24</c:f>
              <c:strCache>
                <c:ptCount val="3"/>
                <c:pt idx="0">
                  <c:v>01.18</c:v>
                </c:pt>
                <c:pt idx="1">
                  <c:v>01.19</c:v>
                </c:pt>
                <c:pt idx="2">
                  <c:v>05.19</c:v>
                </c:pt>
              </c:strCache>
            </c:strRef>
          </c:cat>
          <c:val>
            <c:numRef>
              <c:f>'В.2.4'!$F$22:$F$24</c:f>
              <c:numCache>
                <c:formatCode>0.0</c:formatCode>
                <c:ptCount val="3"/>
                <c:pt idx="0">
                  <c:v>17.3</c:v>
                </c:pt>
                <c:pt idx="1">
                  <c:v>13.6</c:v>
                </c:pt>
                <c:pt idx="2">
                  <c:v>11.8</c:v>
                </c:pt>
              </c:numCache>
            </c:numRef>
          </c:val>
          <c:extLst>
            <c:ext xmlns:c16="http://schemas.microsoft.com/office/drawing/2014/chart" uri="{C3380CC4-5D6E-409C-BE32-E72D297353CC}">
              <c16:uniqueId val="{00000005-499D-4163-A67D-85AD6E31AF07}"/>
            </c:ext>
          </c:extLst>
        </c:ser>
        <c:ser>
          <c:idx val="6"/>
          <c:order val="5"/>
          <c:tx>
            <c:strRef>
              <c:f>'В.2.4'!$G$19</c:f>
              <c:strCache>
                <c:ptCount val="1"/>
                <c:pt idx="0">
                  <c:v>Пенсіонер</c:v>
                </c:pt>
              </c:strCache>
            </c:strRef>
          </c:tx>
          <c:spPr>
            <a:solidFill>
              <a:srgbClr val="FFD347"/>
            </a:solidFill>
            <a:ln w="28575">
              <a:noFill/>
            </a:ln>
          </c:spPr>
          <c:invertIfNegative val="0"/>
          <c:cat>
            <c:strRef>
              <c:f>'В.2.4'!$A$22:$A$24</c:f>
              <c:strCache>
                <c:ptCount val="3"/>
                <c:pt idx="0">
                  <c:v>01.18</c:v>
                </c:pt>
                <c:pt idx="1">
                  <c:v>01.19</c:v>
                </c:pt>
                <c:pt idx="2">
                  <c:v>05.19</c:v>
                </c:pt>
              </c:strCache>
            </c:strRef>
          </c:cat>
          <c:val>
            <c:numRef>
              <c:f>'В.2.4'!$G$22:$G$24</c:f>
              <c:numCache>
                <c:formatCode>0.0</c:formatCode>
                <c:ptCount val="3"/>
                <c:pt idx="0">
                  <c:v>15.9</c:v>
                </c:pt>
                <c:pt idx="1">
                  <c:v>13.6</c:v>
                </c:pt>
                <c:pt idx="2">
                  <c:v>10.8</c:v>
                </c:pt>
              </c:numCache>
            </c:numRef>
          </c:val>
          <c:extLst>
            <c:ext xmlns:c16="http://schemas.microsoft.com/office/drawing/2014/chart" uri="{C3380CC4-5D6E-409C-BE32-E72D297353CC}">
              <c16:uniqueId val="{00000006-499D-4163-A67D-85AD6E31AF07}"/>
            </c:ext>
          </c:extLst>
        </c:ser>
        <c:dLbls>
          <c:showLegendKey val="0"/>
          <c:showVal val="0"/>
          <c:showCatName val="0"/>
          <c:showSerName val="0"/>
          <c:showPercent val="0"/>
          <c:showBubbleSize val="0"/>
        </c:dLbls>
        <c:gapWidth val="150"/>
        <c:axId val="692049848"/>
        <c:axId val="692050240"/>
      </c:barChart>
      <c:lineChart>
        <c:grouping val="standard"/>
        <c:varyColors val="0"/>
        <c:ser>
          <c:idx val="4"/>
          <c:order val="6"/>
          <c:tx>
            <c:strRef>
              <c:f>'В.2.4'!$H$19</c:f>
              <c:strCache>
                <c:ptCount val="1"/>
                <c:pt idx="0">
                  <c:v>ІСЦ</c:v>
                </c:pt>
              </c:strCache>
            </c:strRef>
          </c:tx>
          <c:spPr>
            <a:ln>
              <a:noFill/>
            </a:ln>
            <a:effectLst/>
          </c:spPr>
          <c:marker>
            <c:symbol val="dash"/>
            <c:size val="17"/>
            <c:spPr>
              <a:solidFill>
                <a:srgbClr val="46AFE6"/>
              </a:solidFill>
              <a:ln>
                <a:solidFill>
                  <a:srgbClr val="00B0F0"/>
                </a:solidFill>
              </a:ln>
            </c:spPr>
          </c:marker>
          <c:cat>
            <c:strRef>
              <c:f>'В.2.4'!$A$22:$A$24</c:f>
              <c:strCache>
                <c:ptCount val="3"/>
                <c:pt idx="0">
                  <c:v>01.18</c:v>
                </c:pt>
                <c:pt idx="1">
                  <c:v>01.19</c:v>
                </c:pt>
                <c:pt idx="2">
                  <c:v>05.19</c:v>
                </c:pt>
              </c:strCache>
            </c:strRef>
          </c:cat>
          <c:val>
            <c:numRef>
              <c:f>'В.2.4'!$H$22:$H$24</c:f>
              <c:numCache>
                <c:formatCode>0.0</c:formatCode>
                <c:ptCount val="3"/>
                <c:pt idx="0">
                  <c:v>14.099999999999993</c:v>
                </c:pt>
                <c:pt idx="1">
                  <c:v>9.1999999999999993</c:v>
                </c:pt>
                <c:pt idx="2">
                  <c:v>9.6</c:v>
                </c:pt>
              </c:numCache>
            </c:numRef>
          </c:val>
          <c:smooth val="0"/>
          <c:extLst>
            <c:ext xmlns:c16="http://schemas.microsoft.com/office/drawing/2014/chart" uri="{C3380CC4-5D6E-409C-BE32-E72D297353CC}">
              <c16:uniqueId val="{00000004-499D-4163-A67D-85AD6E31AF07}"/>
            </c:ext>
          </c:extLst>
        </c:ser>
        <c:dLbls>
          <c:showLegendKey val="0"/>
          <c:showVal val="0"/>
          <c:showCatName val="0"/>
          <c:showSerName val="0"/>
          <c:showPercent val="0"/>
          <c:showBubbleSize val="0"/>
        </c:dLbls>
        <c:marker val="1"/>
        <c:smooth val="0"/>
        <c:axId val="692049848"/>
        <c:axId val="692050240"/>
      </c:lineChart>
      <c:catAx>
        <c:axId val="6920498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2050240"/>
        <c:crosses val="autoZero"/>
        <c:auto val="1"/>
        <c:lblAlgn val="ctr"/>
        <c:lblOffset val="100"/>
        <c:noMultiLvlLbl val="0"/>
      </c:catAx>
      <c:valAx>
        <c:axId val="692050240"/>
        <c:scaling>
          <c:orientation val="minMax"/>
          <c:max val="18"/>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2049848"/>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161131611316115"/>
          <c:w val="1"/>
          <c:h val="0.3383886838868388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5180362654320986"/>
          <c:y val="5.1368388683886837E-2"/>
          <c:w val="0.81277970679012346"/>
          <c:h val="0.4928613161131612"/>
        </c:manualLayout>
      </c:layout>
      <c:barChart>
        <c:barDir val="col"/>
        <c:grouping val="clustered"/>
        <c:varyColors val="0"/>
        <c:ser>
          <c:idx val="0"/>
          <c:order val="0"/>
          <c:tx>
            <c:strRef>
              <c:f>'В.2.4'!$B$27</c:f>
              <c:strCache>
                <c:ptCount val="1"/>
                <c:pt idx="0">
                  <c:v>Початкова</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'В.2.4'!$A$30:$A$32</c:f>
              <c:strCache>
                <c:ptCount val="3"/>
                <c:pt idx="0">
                  <c:v>01.18</c:v>
                </c:pt>
                <c:pt idx="1">
                  <c:v>01.19</c:v>
                </c:pt>
                <c:pt idx="2">
                  <c:v>05.19</c:v>
                </c:pt>
              </c:strCache>
            </c:strRef>
          </c:cat>
          <c:val>
            <c:numRef>
              <c:f>'В.2.4'!$B$30:$B$32</c:f>
              <c:numCache>
                <c:formatCode>0.0</c:formatCode>
                <c:ptCount val="3"/>
                <c:pt idx="0">
                  <c:v>15.5</c:v>
                </c:pt>
                <c:pt idx="1">
                  <c:v>12.5</c:v>
                </c:pt>
                <c:pt idx="2">
                  <c:v>11.3</c:v>
                </c:pt>
              </c:numCache>
            </c:numRef>
          </c:val>
          <c:extLst>
            <c:ext xmlns:c16="http://schemas.microsoft.com/office/drawing/2014/chart" uri="{C3380CC4-5D6E-409C-BE32-E72D297353CC}">
              <c16:uniqueId val="{00000000-F578-443D-A0FA-CB85247F14BA}"/>
            </c:ext>
          </c:extLst>
        </c:ser>
        <c:ser>
          <c:idx val="1"/>
          <c:order val="1"/>
          <c:tx>
            <c:strRef>
              <c:f>'В.2.4'!$C$27</c:f>
              <c:strCache>
                <c:ptCount val="1"/>
                <c:pt idx="0">
                  <c:v>Загальна середня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'В.2.4'!$A$30:$A$32</c:f>
              <c:strCache>
                <c:ptCount val="3"/>
                <c:pt idx="0">
                  <c:v>01.18</c:v>
                </c:pt>
                <c:pt idx="1">
                  <c:v>01.19</c:v>
                </c:pt>
                <c:pt idx="2">
                  <c:v>05.19</c:v>
                </c:pt>
              </c:strCache>
            </c:strRef>
          </c:cat>
          <c:val>
            <c:numRef>
              <c:f>'В.2.4'!$C$30:$C$32</c:f>
              <c:numCache>
                <c:formatCode>0.0</c:formatCode>
                <c:ptCount val="3"/>
                <c:pt idx="0">
                  <c:v>14.6</c:v>
                </c:pt>
                <c:pt idx="1">
                  <c:v>12.7</c:v>
                </c:pt>
                <c:pt idx="2">
                  <c:v>11.9</c:v>
                </c:pt>
              </c:numCache>
            </c:numRef>
          </c:val>
          <c:extLst>
            <c:ext xmlns:c16="http://schemas.microsoft.com/office/drawing/2014/chart" uri="{C3380CC4-5D6E-409C-BE32-E72D297353CC}">
              <c16:uniqueId val="{00000001-F578-443D-A0FA-CB85247F14BA}"/>
            </c:ext>
          </c:extLst>
        </c:ser>
        <c:ser>
          <c:idx val="2"/>
          <c:order val="2"/>
          <c:tx>
            <c:strRef>
              <c:f>'В.2.4'!$D$27</c:f>
              <c:strCache>
                <c:ptCount val="1"/>
                <c:pt idx="0">
                  <c:v>Повна загальна середня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'В.2.4'!$A$30:$A$32</c:f>
              <c:strCache>
                <c:ptCount val="3"/>
                <c:pt idx="0">
                  <c:v>01.18</c:v>
                </c:pt>
                <c:pt idx="1">
                  <c:v>01.19</c:v>
                </c:pt>
                <c:pt idx="2">
                  <c:v>05.19</c:v>
                </c:pt>
              </c:strCache>
            </c:strRef>
          </c:cat>
          <c:val>
            <c:numRef>
              <c:f>'В.2.4'!$D$30:$D$32</c:f>
              <c:numCache>
                <c:formatCode>0.0</c:formatCode>
                <c:ptCount val="3"/>
                <c:pt idx="0">
                  <c:v>15.4</c:v>
                </c:pt>
                <c:pt idx="1">
                  <c:v>13.6</c:v>
                </c:pt>
                <c:pt idx="2">
                  <c:v>11.7</c:v>
                </c:pt>
              </c:numCache>
            </c:numRef>
          </c:val>
          <c:extLst>
            <c:ext xmlns:c16="http://schemas.microsoft.com/office/drawing/2014/chart" uri="{C3380CC4-5D6E-409C-BE32-E72D297353CC}">
              <c16:uniqueId val="{00000002-F578-443D-A0FA-CB85247F14BA}"/>
            </c:ext>
          </c:extLst>
        </c:ser>
        <c:ser>
          <c:idx val="3"/>
          <c:order val="3"/>
          <c:tx>
            <c:strRef>
              <c:f>'В.2.4'!$E$27</c:f>
              <c:strCache>
                <c:ptCount val="1"/>
                <c:pt idx="0">
                  <c:v>Початкова вища</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'В.2.4'!$A$30:$A$32</c:f>
              <c:strCache>
                <c:ptCount val="3"/>
                <c:pt idx="0">
                  <c:v>01.18</c:v>
                </c:pt>
                <c:pt idx="1">
                  <c:v>01.19</c:v>
                </c:pt>
                <c:pt idx="2">
                  <c:v>05.19</c:v>
                </c:pt>
              </c:strCache>
            </c:strRef>
          </c:cat>
          <c:val>
            <c:numRef>
              <c:f>'В.2.4'!$E$30:$E$32</c:f>
              <c:numCache>
                <c:formatCode>0.0</c:formatCode>
                <c:ptCount val="3"/>
                <c:pt idx="0">
                  <c:v>15.6</c:v>
                </c:pt>
                <c:pt idx="1">
                  <c:v>13.9</c:v>
                </c:pt>
                <c:pt idx="2">
                  <c:v>10.3</c:v>
                </c:pt>
              </c:numCache>
            </c:numRef>
          </c:val>
          <c:extLst>
            <c:ext xmlns:c16="http://schemas.microsoft.com/office/drawing/2014/chart" uri="{C3380CC4-5D6E-409C-BE32-E72D297353CC}">
              <c16:uniqueId val="{00000003-F578-443D-A0FA-CB85247F14BA}"/>
            </c:ext>
          </c:extLst>
        </c:ser>
        <c:ser>
          <c:idx val="5"/>
          <c:order val="4"/>
          <c:tx>
            <c:strRef>
              <c:f>'В.2.4'!$F$27</c:f>
              <c:strCache>
                <c:ptCount val="1"/>
                <c:pt idx="0">
                  <c:v>Бакалавр</c:v>
                </c:pt>
              </c:strCache>
            </c:strRef>
          </c:tx>
          <c:spPr>
            <a:solidFill>
              <a:srgbClr val="005591"/>
            </a:solidFill>
            <a:ln w="28575">
              <a:noFill/>
            </a:ln>
          </c:spPr>
          <c:invertIfNegative val="0"/>
          <c:cat>
            <c:strRef>
              <c:f>'В.2.4'!$A$30:$A$32</c:f>
              <c:strCache>
                <c:ptCount val="3"/>
                <c:pt idx="0">
                  <c:v>01.18</c:v>
                </c:pt>
                <c:pt idx="1">
                  <c:v>01.19</c:v>
                </c:pt>
                <c:pt idx="2">
                  <c:v>05.19</c:v>
                </c:pt>
              </c:strCache>
            </c:strRef>
          </c:cat>
          <c:val>
            <c:numRef>
              <c:f>'В.2.4'!$F$30:$F$32</c:f>
              <c:numCache>
                <c:formatCode>0.0</c:formatCode>
                <c:ptCount val="3"/>
                <c:pt idx="0">
                  <c:v>13.9</c:v>
                </c:pt>
                <c:pt idx="1">
                  <c:v>12.4</c:v>
                </c:pt>
                <c:pt idx="2">
                  <c:v>10.6</c:v>
                </c:pt>
              </c:numCache>
            </c:numRef>
          </c:val>
          <c:extLst>
            <c:ext xmlns:c16="http://schemas.microsoft.com/office/drawing/2014/chart" uri="{C3380CC4-5D6E-409C-BE32-E72D297353CC}">
              <c16:uniqueId val="{00000004-F578-443D-A0FA-CB85247F14BA}"/>
            </c:ext>
          </c:extLst>
        </c:ser>
        <c:ser>
          <c:idx val="6"/>
          <c:order val="5"/>
          <c:tx>
            <c:strRef>
              <c:f>'В.2.4'!$G$27</c:f>
              <c:strCache>
                <c:ptCount val="1"/>
                <c:pt idx="0">
                  <c:v>Магістр</c:v>
                </c:pt>
              </c:strCache>
            </c:strRef>
          </c:tx>
          <c:spPr>
            <a:solidFill>
              <a:srgbClr val="FFD347"/>
            </a:solidFill>
            <a:ln w="28575">
              <a:noFill/>
            </a:ln>
          </c:spPr>
          <c:invertIfNegative val="0"/>
          <c:cat>
            <c:strRef>
              <c:f>'В.2.4'!$A$30:$A$32</c:f>
              <c:strCache>
                <c:ptCount val="3"/>
                <c:pt idx="0">
                  <c:v>01.18</c:v>
                </c:pt>
                <c:pt idx="1">
                  <c:v>01.19</c:v>
                </c:pt>
                <c:pt idx="2">
                  <c:v>05.19</c:v>
                </c:pt>
              </c:strCache>
            </c:strRef>
          </c:cat>
          <c:val>
            <c:numRef>
              <c:f>'В.2.4'!$G$30:$G$32</c:f>
              <c:numCache>
                <c:formatCode>0.0</c:formatCode>
                <c:ptCount val="3"/>
                <c:pt idx="0">
                  <c:v>15.1</c:v>
                </c:pt>
                <c:pt idx="1">
                  <c:v>12.6</c:v>
                </c:pt>
                <c:pt idx="2">
                  <c:v>9.9</c:v>
                </c:pt>
              </c:numCache>
            </c:numRef>
          </c:val>
          <c:extLst>
            <c:ext xmlns:c16="http://schemas.microsoft.com/office/drawing/2014/chart" uri="{C3380CC4-5D6E-409C-BE32-E72D297353CC}">
              <c16:uniqueId val="{00000005-F578-443D-A0FA-CB85247F14BA}"/>
            </c:ext>
          </c:extLst>
        </c:ser>
        <c:dLbls>
          <c:showLegendKey val="0"/>
          <c:showVal val="0"/>
          <c:showCatName val="0"/>
          <c:showSerName val="0"/>
          <c:showPercent val="0"/>
          <c:showBubbleSize val="0"/>
        </c:dLbls>
        <c:gapWidth val="150"/>
        <c:axId val="692051024"/>
        <c:axId val="692051416"/>
      </c:barChart>
      <c:lineChart>
        <c:grouping val="standard"/>
        <c:varyColors val="0"/>
        <c:ser>
          <c:idx val="4"/>
          <c:order val="6"/>
          <c:tx>
            <c:strRef>
              <c:f>'В.2.4'!$H$27</c:f>
              <c:strCache>
                <c:ptCount val="1"/>
                <c:pt idx="0">
                  <c:v>ІСЦ</c:v>
                </c:pt>
              </c:strCache>
            </c:strRef>
          </c:tx>
          <c:spPr>
            <a:ln>
              <a:noFill/>
            </a:ln>
            <a:effectLst/>
          </c:spPr>
          <c:marker>
            <c:symbol val="dash"/>
            <c:size val="17"/>
            <c:spPr>
              <a:solidFill>
                <a:srgbClr val="46AFE6"/>
              </a:solidFill>
              <a:ln>
                <a:solidFill>
                  <a:srgbClr val="00B0F0"/>
                </a:solidFill>
              </a:ln>
            </c:spPr>
          </c:marker>
          <c:cat>
            <c:strRef>
              <c:f>'В.2.4'!$A$22:$A$24</c:f>
              <c:strCache>
                <c:ptCount val="3"/>
                <c:pt idx="0">
                  <c:v>01.18</c:v>
                </c:pt>
                <c:pt idx="1">
                  <c:v>01.19</c:v>
                </c:pt>
                <c:pt idx="2">
                  <c:v>05.19</c:v>
                </c:pt>
              </c:strCache>
            </c:strRef>
          </c:cat>
          <c:val>
            <c:numRef>
              <c:f>'В.2.4'!$H$30:$H$32</c:f>
              <c:numCache>
                <c:formatCode>0.0</c:formatCode>
                <c:ptCount val="3"/>
                <c:pt idx="0">
                  <c:v>14.099999999999993</c:v>
                </c:pt>
                <c:pt idx="1">
                  <c:v>9.1999999999999993</c:v>
                </c:pt>
                <c:pt idx="2">
                  <c:v>9.6</c:v>
                </c:pt>
              </c:numCache>
            </c:numRef>
          </c:val>
          <c:smooth val="0"/>
          <c:extLst>
            <c:ext xmlns:c16="http://schemas.microsoft.com/office/drawing/2014/chart" uri="{C3380CC4-5D6E-409C-BE32-E72D297353CC}">
              <c16:uniqueId val="{00000006-F578-443D-A0FA-CB85247F14BA}"/>
            </c:ext>
          </c:extLst>
        </c:ser>
        <c:dLbls>
          <c:showLegendKey val="0"/>
          <c:showVal val="0"/>
          <c:showCatName val="0"/>
          <c:showSerName val="0"/>
          <c:showPercent val="0"/>
          <c:showBubbleSize val="0"/>
        </c:dLbls>
        <c:marker val="1"/>
        <c:smooth val="0"/>
        <c:axId val="692051024"/>
        <c:axId val="692051416"/>
      </c:lineChart>
      <c:catAx>
        <c:axId val="6920510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2051416"/>
        <c:crosses val="autoZero"/>
        <c:auto val="1"/>
        <c:lblAlgn val="ctr"/>
        <c:lblOffset val="100"/>
        <c:noMultiLvlLbl val="0"/>
      </c:catAx>
      <c:valAx>
        <c:axId val="692051416"/>
        <c:scaling>
          <c:orientation val="minMax"/>
          <c:max val="18"/>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2051024"/>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161131611316115"/>
          <c:w val="1"/>
          <c:h val="0.3383886838868388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2598870056497175E-2"/>
          <c:w val="0.96250000000000002"/>
          <c:h val="0.7344632768361582"/>
        </c:manualLayout>
      </c:layout>
      <c:barChart>
        <c:barDir val="col"/>
        <c:grouping val="stacked"/>
        <c:varyColors val="0"/>
        <c:ser>
          <c:idx val="0"/>
          <c:order val="0"/>
          <c:tx>
            <c:strRef>
              <c:f>'2.2.1'!$C$1</c:f>
              <c:strCache>
                <c:ptCount val="1"/>
                <c:pt idx="0">
                  <c:v>Приватне споживання*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'2.2.1'!$H$4:$H$20</c:f>
              <c:strCache>
                <c:ptCount val="17"/>
                <c:pt idx="0">
                  <c:v>I.15</c:v>
                </c:pt>
                <c:pt idx="2">
                  <c:v>III.15</c:v>
                </c:pt>
                <c:pt idx="4">
                  <c:v>I.16</c:v>
                </c:pt>
                <c:pt idx="6">
                  <c:v>III.16</c:v>
                </c:pt>
                <c:pt idx="8">
                  <c:v>I.17</c:v>
                </c:pt>
                <c:pt idx="10">
                  <c:v>III.17</c:v>
                </c:pt>
                <c:pt idx="12">
                  <c:v>I.18</c:v>
                </c:pt>
                <c:pt idx="14">
                  <c:v>III.18</c:v>
                </c:pt>
                <c:pt idx="16">
                  <c:v>I.19</c:v>
                </c:pt>
              </c:strCache>
            </c:strRef>
          </c:cat>
          <c:val>
            <c:numRef>
              <c:f>'2.2.1'!$C$4:$C$20</c:f>
              <c:numCache>
                <c:formatCode>0.00</c:formatCode>
                <c:ptCount val="17"/>
                <c:pt idx="0">
                  <c:v>-15.34</c:v>
                </c:pt>
                <c:pt idx="1">
                  <c:v>-19.13</c:v>
                </c:pt>
                <c:pt idx="2">
                  <c:v>-12.21</c:v>
                </c:pt>
                <c:pt idx="3">
                  <c:v>-9.9499999999999993</c:v>
                </c:pt>
                <c:pt idx="4">
                  <c:v>-1.33</c:v>
                </c:pt>
                <c:pt idx="5">
                  <c:v>3.16</c:v>
                </c:pt>
                <c:pt idx="6">
                  <c:v>3.27</c:v>
                </c:pt>
                <c:pt idx="7">
                  <c:v>1.8</c:v>
                </c:pt>
                <c:pt idx="8">
                  <c:v>4.5599999999999996</c:v>
                </c:pt>
                <c:pt idx="9">
                  <c:v>8.0299999999999994</c:v>
                </c:pt>
                <c:pt idx="10">
                  <c:v>4.5</c:v>
                </c:pt>
                <c:pt idx="11">
                  <c:v>7.52</c:v>
                </c:pt>
                <c:pt idx="12">
                  <c:v>5.84</c:v>
                </c:pt>
                <c:pt idx="13">
                  <c:v>4.88</c:v>
                </c:pt>
                <c:pt idx="14">
                  <c:v>7.21</c:v>
                </c:pt>
                <c:pt idx="15">
                  <c:v>5.45</c:v>
                </c:pt>
                <c:pt idx="16">
                  <c:v>8.1999999999999993</c:v>
                </c:pt>
              </c:numCache>
            </c:numRef>
          </c:val>
          <c:extLst>
            <c:ext xmlns:c16="http://schemas.microsoft.com/office/drawing/2014/chart" uri="{C3380CC4-5D6E-409C-BE32-E72D297353CC}">
              <c16:uniqueId val="{00000000-E299-40CF-9CA8-A05F57B8847B}"/>
            </c:ext>
          </c:extLst>
        </c:ser>
        <c:ser>
          <c:idx val="5"/>
          <c:order val="1"/>
          <c:tx>
            <c:strRef>
              <c:f>'2.2.1'!$D$1</c:f>
              <c:strCache>
                <c:ptCount val="1"/>
                <c:pt idx="0">
                  <c:v>Споживання СЗДУ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'2.2.1'!$H$4:$H$20</c:f>
              <c:strCache>
                <c:ptCount val="17"/>
                <c:pt idx="0">
                  <c:v>I.15</c:v>
                </c:pt>
                <c:pt idx="2">
                  <c:v>III.15</c:v>
                </c:pt>
                <c:pt idx="4">
                  <c:v>I.16</c:v>
                </c:pt>
                <c:pt idx="6">
                  <c:v>III.16</c:v>
                </c:pt>
                <c:pt idx="8">
                  <c:v>I.17</c:v>
                </c:pt>
                <c:pt idx="10">
                  <c:v>III.17</c:v>
                </c:pt>
                <c:pt idx="12">
                  <c:v>I.18</c:v>
                </c:pt>
                <c:pt idx="14">
                  <c:v>III.18</c:v>
                </c:pt>
                <c:pt idx="16">
                  <c:v>I.19</c:v>
                </c:pt>
              </c:strCache>
            </c:strRef>
          </c:cat>
          <c:val>
            <c:numRef>
              <c:f>'2.2.1'!$D$4:$D$20</c:f>
              <c:numCache>
                <c:formatCode>0.00</c:formatCode>
                <c:ptCount val="17"/>
                <c:pt idx="0">
                  <c:v>0.17</c:v>
                </c:pt>
                <c:pt idx="1">
                  <c:v>-1.1499999999999999</c:v>
                </c:pt>
                <c:pt idx="2">
                  <c:v>-0.12</c:v>
                </c:pt>
                <c:pt idx="3">
                  <c:v>2.31</c:v>
                </c:pt>
                <c:pt idx="4">
                  <c:v>0.28000000000000003</c:v>
                </c:pt>
                <c:pt idx="5">
                  <c:v>-0.45</c:v>
                </c:pt>
                <c:pt idx="6">
                  <c:v>0.14000000000000001</c:v>
                </c:pt>
                <c:pt idx="7">
                  <c:v>-0.37</c:v>
                </c:pt>
                <c:pt idx="8">
                  <c:v>1.9</c:v>
                </c:pt>
                <c:pt idx="9">
                  <c:v>-0.49</c:v>
                </c:pt>
                <c:pt idx="10">
                  <c:v>1.44</c:v>
                </c:pt>
                <c:pt idx="11">
                  <c:v>0.92</c:v>
                </c:pt>
                <c:pt idx="12">
                  <c:v>-0.33</c:v>
                </c:pt>
                <c:pt idx="13">
                  <c:v>2.7</c:v>
                </c:pt>
                <c:pt idx="14">
                  <c:v>-1.1200000000000001</c:v>
                </c:pt>
                <c:pt idx="15">
                  <c:v>-0.54</c:v>
                </c:pt>
                <c:pt idx="16">
                  <c:v>-1.85</c:v>
                </c:pt>
              </c:numCache>
            </c:numRef>
          </c:val>
          <c:extLst>
            <c:ext xmlns:c16="http://schemas.microsoft.com/office/drawing/2014/chart" uri="{C3380CC4-5D6E-409C-BE32-E72D297353CC}">
              <c16:uniqueId val="{00000001-E299-40CF-9CA8-A05F57B8847B}"/>
            </c:ext>
          </c:extLst>
        </c:ser>
        <c:ser>
          <c:idx val="1"/>
          <c:order val="2"/>
          <c:tx>
            <c:strRef>
              <c:f>'2.2.1'!$E$1</c:f>
              <c:strCache>
                <c:ptCount val="1"/>
                <c:pt idx="0">
                  <c:v>Інвестиції (ВНОК)</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'2.2.1'!$H$4:$H$20</c:f>
              <c:strCache>
                <c:ptCount val="17"/>
                <c:pt idx="0">
                  <c:v>I.15</c:v>
                </c:pt>
                <c:pt idx="2">
                  <c:v>III.15</c:v>
                </c:pt>
                <c:pt idx="4">
                  <c:v>I.16</c:v>
                </c:pt>
                <c:pt idx="6">
                  <c:v>III.16</c:v>
                </c:pt>
                <c:pt idx="8">
                  <c:v>I.17</c:v>
                </c:pt>
                <c:pt idx="10">
                  <c:v>III.17</c:v>
                </c:pt>
                <c:pt idx="12">
                  <c:v>I.18</c:v>
                </c:pt>
                <c:pt idx="14">
                  <c:v>III.18</c:v>
                </c:pt>
                <c:pt idx="16">
                  <c:v>I.19</c:v>
                </c:pt>
              </c:strCache>
            </c:strRef>
          </c:cat>
          <c:val>
            <c:numRef>
              <c:f>'2.2.1'!$E$4:$E$20</c:f>
              <c:numCache>
                <c:formatCode>0.00</c:formatCode>
                <c:ptCount val="17"/>
                <c:pt idx="0">
                  <c:v>-3.3</c:v>
                </c:pt>
                <c:pt idx="1">
                  <c:v>-1.9</c:v>
                </c:pt>
                <c:pt idx="2">
                  <c:v>-0.62</c:v>
                </c:pt>
                <c:pt idx="3">
                  <c:v>0.25</c:v>
                </c:pt>
                <c:pt idx="4">
                  <c:v>0.66</c:v>
                </c:pt>
                <c:pt idx="5">
                  <c:v>2.31</c:v>
                </c:pt>
                <c:pt idx="6">
                  <c:v>2.98</c:v>
                </c:pt>
                <c:pt idx="7">
                  <c:v>4.41</c:v>
                </c:pt>
                <c:pt idx="8">
                  <c:v>2.2999999999999998</c:v>
                </c:pt>
                <c:pt idx="9">
                  <c:v>3.09</c:v>
                </c:pt>
                <c:pt idx="10">
                  <c:v>1.83</c:v>
                </c:pt>
                <c:pt idx="11">
                  <c:v>2.74</c:v>
                </c:pt>
                <c:pt idx="12">
                  <c:v>2.56</c:v>
                </c:pt>
                <c:pt idx="13">
                  <c:v>2.72</c:v>
                </c:pt>
                <c:pt idx="14">
                  <c:v>1.89</c:v>
                </c:pt>
                <c:pt idx="15">
                  <c:v>1.98</c:v>
                </c:pt>
                <c:pt idx="16">
                  <c:v>2.5499999999999998</c:v>
                </c:pt>
              </c:numCache>
            </c:numRef>
          </c:val>
          <c:extLst>
            <c:ext xmlns:c16="http://schemas.microsoft.com/office/drawing/2014/chart" uri="{C3380CC4-5D6E-409C-BE32-E72D297353CC}">
              <c16:uniqueId val="{00000002-E299-40CF-9CA8-A05F57B8847B}"/>
            </c:ext>
          </c:extLst>
        </c:ser>
        <c:ser>
          <c:idx val="2"/>
          <c:order val="3"/>
          <c:tx>
            <c:strRef>
              <c:f>'2.2.1'!$F$1</c:f>
              <c:strCache>
                <c:ptCount val="1"/>
                <c:pt idx="0">
                  <c:v>Зміна запасів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'2.2.1'!$H$4:$H$20</c:f>
              <c:strCache>
                <c:ptCount val="17"/>
                <c:pt idx="0">
                  <c:v>I.15</c:v>
                </c:pt>
                <c:pt idx="2">
                  <c:v>III.15</c:v>
                </c:pt>
                <c:pt idx="4">
                  <c:v>I.16</c:v>
                </c:pt>
                <c:pt idx="6">
                  <c:v>III.16</c:v>
                </c:pt>
                <c:pt idx="8">
                  <c:v>I.17</c:v>
                </c:pt>
                <c:pt idx="10">
                  <c:v>III.17</c:v>
                </c:pt>
                <c:pt idx="12">
                  <c:v>I.18</c:v>
                </c:pt>
                <c:pt idx="14">
                  <c:v>III.18</c:v>
                </c:pt>
                <c:pt idx="16">
                  <c:v>I.19</c:v>
                </c:pt>
              </c:strCache>
            </c:strRef>
          </c:cat>
          <c:val>
            <c:numRef>
              <c:f>'2.2.1'!$F$4:$F$20</c:f>
              <c:numCache>
                <c:formatCode>0.00</c:formatCode>
                <c:ptCount val="17"/>
                <c:pt idx="0">
                  <c:v>4.18</c:v>
                </c:pt>
                <c:pt idx="1">
                  <c:v>2.35</c:v>
                </c:pt>
                <c:pt idx="2">
                  <c:v>3.5</c:v>
                </c:pt>
                <c:pt idx="3">
                  <c:v>1.05</c:v>
                </c:pt>
                <c:pt idx="4">
                  <c:v>1.17</c:v>
                </c:pt>
                <c:pt idx="5">
                  <c:v>1.1000000000000001</c:v>
                </c:pt>
                <c:pt idx="6">
                  <c:v>7.34</c:v>
                </c:pt>
                <c:pt idx="7">
                  <c:v>4.28</c:v>
                </c:pt>
                <c:pt idx="8">
                  <c:v>-1.23</c:v>
                </c:pt>
                <c:pt idx="9">
                  <c:v>-0.72</c:v>
                </c:pt>
                <c:pt idx="10">
                  <c:v>-3.36</c:v>
                </c:pt>
                <c:pt idx="11">
                  <c:v>-1.74</c:v>
                </c:pt>
                <c:pt idx="12">
                  <c:v>-2.65</c:v>
                </c:pt>
                <c:pt idx="13">
                  <c:v>-4.4800000000000004</c:v>
                </c:pt>
                <c:pt idx="14">
                  <c:v>-0.79</c:v>
                </c:pt>
                <c:pt idx="15">
                  <c:v>-2.08</c:v>
                </c:pt>
                <c:pt idx="16">
                  <c:v>-6.07</c:v>
                </c:pt>
              </c:numCache>
            </c:numRef>
          </c:val>
          <c:extLst>
            <c:ext xmlns:c16="http://schemas.microsoft.com/office/drawing/2014/chart" uri="{C3380CC4-5D6E-409C-BE32-E72D297353CC}">
              <c16:uniqueId val="{00000003-E299-40CF-9CA8-A05F57B8847B}"/>
            </c:ext>
          </c:extLst>
        </c:ser>
        <c:ser>
          <c:idx val="3"/>
          <c:order val="4"/>
          <c:tx>
            <c:strRef>
              <c:f>'2.2.1'!$G$1</c:f>
              <c:strCache>
                <c:ptCount val="1"/>
                <c:pt idx="0">
                  <c:v>Чистий експорт</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'2.2.1'!$H$4:$H$20</c:f>
              <c:strCache>
                <c:ptCount val="17"/>
                <c:pt idx="0">
                  <c:v>I.15</c:v>
                </c:pt>
                <c:pt idx="2">
                  <c:v>III.15</c:v>
                </c:pt>
                <c:pt idx="4">
                  <c:v>I.16</c:v>
                </c:pt>
                <c:pt idx="6">
                  <c:v>III.16</c:v>
                </c:pt>
                <c:pt idx="8">
                  <c:v>I.17</c:v>
                </c:pt>
                <c:pt idx="10">
                  <c:v>III.17</c:v>
                </c:pt>
                <c:pt idx="12">
                  <c:v>I.18</c:v>
                </c:pt>
                <c:pt idx="14">
                  <c:v>III.18</c:v>
                </c:pt>
                <c:pt idx="16">
                  <c:v>I.19</c:v>
                </c:pt>
              </c:strCache>
            </c:strRef>
          </c:cat>
          <c:val>
            <c:numRef>
              <c:f>'2.2.1'!$G$4:$G$20</c:f>
              <c:numCache>
                <c:formatCode>0.00</c:formatCode>
                <c:ptCount val="17"/>
                <c:pt idx="0">
                  <c:v>-1.69</c:v>
                </c:pt>
                <c:pt idx="1">
                  <c:v>5.35</c:v>
                </c:pt>
                <c:pt idx="2">
                  <c:v>2.46</c:v>
                </c:pt>
                <c:pt idx="3">
                  <c:v>3.91</c:v>
                </c:pt>
                <c:pt idx="4">
                  <c:v>-0.63</c:v>
                </c:pt>
                <c:pt idx="5">
                  <c:v>-4.38</c:v>
                </c:pt>
                <c:pt idx="6">
                  <c:v>-10.98</c:v>
                </c:pt>
                <c:pt idx="7">
                  <c:v>-5.56</c:v>
                </c:pt>
                <c:pt idx="8">
                  <c:v>-4.74</c:v>
                </c:pt>
                <c:pt idx="9">
                  <c:v>-7.21</c:v>
                </c:pt>
                <c:pt idx="10">
                  <c:v>-2.12</c:v>
                </c:pt>
                <c:pt idx="11">
                  <c:v>-7.24</c:v>
                </c:pt>
                <c:pt idx="12">
                  <c:v>-2.11</c:v>
                </c:pt>
                <c:pt idx="13">
                  <c:v>-2.02</c:v>
                </c:pt>
                <c:pt idx="14">
                  <c:v>-4.3899999999999997</c:v>
                </c:pt>
                <c:pt idx="15">
                  <c:v>-1.31</c:v>
                </c:pt>
                <c:pt idx="16">
                  <c:v>-0.33</c:v>
                </c:pt>
              </c:numCache>
            </c:numRef>
          </c:val>
          <c:extLst>
            <c:ext xmlns:c16="http://schemas.microsoft.com/office/drawing/2014/chart" uri="{C3380CC4-5D6E-409C-BE32-E72D297353CC}">
              <c16:uniqueId val="{00000004-E299-40CF-9CA8-A05F57B8847B}"/>
            </c:ext>
          </c:extLst>
        </c:ser>
        <c:dLbls>
          <c:showLegendKey val="0"/>
          <c:showVal val="0"/>
          <c:showCatName val="0"/>
          <c:showSerName val="0"/>
          <c:showPercent val="0"/>
          <c:showBubbleSize val="0"/>
        </c:dLbls>
        <c:gapWidth val="70"/>
        <c:overlap val="100"/>
        <c:axId val="692052200"/>
        <c:axId val="692051808"/>
      </c:barChart>
      <c:lineChart>
        <c:grouping val="standard"/>
        <c:varyColors val="0"/>
        <c:ser>
          <c:idx val="4"/>
          <c:order val="5"/>
          <c:tx>
            <c:strRef>
              <c:f>'2.2.1'!$B$1</c:f>
              <c:strCache>
                <c:ptCount val="1"/>
                <c:pt idx="0">
                  <c:v>ВВП, % р/р</c:v>
                </c:pt>
              </c:strCache>
            </c:strRef>
          </c:tx>
          <c:spPr>
            <a:ln w="25400" cmpd="sng">
              <a:solidFill>
                <a:srgbClr val="46AFE6"/>
              </a:solidFill>
              <a:prstDash val="solid"/>
            </a:ln>
          </c:spPr>
          <c:marker>
            <c:symbol val="none"/>
          </c:marker>
          <c:dLbls>
            <c:dLbl>
              <c:idx val="9"/>
              <c:layout>
                <c:manualLayout>
                  <c:x val="-0.44583333333333336"/>
                  <c:y val="-0.14124293785310735"/>
                </c:manualLayout>
              </c:layout>
              <c:tx>
                <c:rich>
                  <a:bodyPr wrap="square" lIns="38100" tIns="19050" rIns="38100" bIns="19050" anchor="ctr">
                    <a:spAutoFit/>
                  </a:bodyPr>
                  <a:lstStyle/>
                  <a:p>
                    <a:pPr>
                      <a:defRPr/>
                    </a:pPr>
                    <a:fld id="{7016DE3D-ADCF-4DDC-8146-033DAADBF9BD}" type="SERIESNAME">
                      <a:rPr lang="uk-UA">
                        <a:solidFill>
                          <a:srgbClr val="46AFE6"/>
                        </a:solidFill>
                      </a:rPr>
                      <a:pPr>
                        <a:defRPr/>
                      </a:pPr>
                      <a:t>[ІМ’Я РЯДУ]</a:t>
                    </a:fld>
                    <a:r>
                      <a:rPr lang="uk-UA" baseline="0">
                        <a:solidFill>
                          <a:srgbClr val="46AFE6"/>
                        </a:solidFill>
                      </a:rPr>
                      <a:t> </a:t>
                    </a:r>
                    <a:fld id="{99E373CC-4342-4754-B8F5-C6C09226DD9A}" type="CATEGORYNAME">
                      <a:rPr lang="uk-UA" baseline="0">
                        <a:solidFill>
                          <a:srgbClr val="46AFE6"/>
                        </a:solidFill>
                      </a:rPr>
                      <a:pPr>
                        <a:defRPr/>
                      </a:pPr>
                      <a:t>[ІМ’Я КАТЕГОРІЇ]</a:t>
                    </a:fld>
                    <a:endParaRPr lang="uk-UA" baseline="0">
                      <a:solidFill>
                        <a:srgbClr val="46AFE6"/>
                      </a:solidFill>
                    </a:endParaRPr>
                  </a:p>
                </c:rich>
              </c:tx>
              <c:spPr>
                <a:noFill/>
                <a:ln>
                  <a:noFill/>
                </a:ln>
                <a:effectLst/>
              </c:sp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15:layout>
                    <c:manualLayout>
                      <c:w val="0.26472342519685038"/>
                      <c:h val="0.11552382223408515"/>
                    </c:manualLayout>
                  </c15:layout>
                  <c15:dlblFieldTable/>
                  <c15:showDataLabelsRange val="0"/>
                </c:ext>
                <c:ext xmlns:c16="http://schemas.microsoft.com/office/drawing/2014/chart" uri="{C3380CC4-5D6E-409C-BE32-E72D297353CC}">
                  <c16:uniqueId val="{00000005-E299-40CF-9CA8-A05F57B884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6AFE6"/>
                      </a:solidFill>
                    </a:ln>
                  </c:spPr>
                </c15:leaderLines>
              </c:ext>
            </c:extLst>
          </c:dLbls>
          <c:cat>
            <c:strRef>
              <c:f>'2.2.1'!$H$4:$H$20</c:f>
              <c:strCache>
                <c:ptCount val="17"/>
                <c:pt idx="0">
                  <c:v>I.15</c:v>
                </c:pt>
                <c:pt idx="2">
                  <c:v>III.15</c:v>
                </c:pt>
                <c:pt idx="4">
                  <c:v>I.16</c:v>
                </c:pt>
                <c:pt idx="6">
                  <c:v>III.16</c:v>
                </c:pt>
                <c:pt idx="8">
                  <c:v>I.17</c:v>
                </c:pt>
                <c:pt idx="10">
                  <c:v>III.17</c:v>
                </c:pt>
                <c:pt idx="12">
                  <c:v>I.18</c:v>
                </c:pt>
                <c:pt idx="14">
                  <c:v>III.18</c:v>
                </c:pt>
                <c:pt idx="16">
                  <c:v>I.19</c:v>
                </c:pt>
              </c:strCache>
            </c:strRef>
          </c:cat>
          <c:val>
            <c:numRef>
              <c:f>'2.2.1'!$B$4:$B$20</c:f>
              <c:numCache>
                <c:formatCode>0.0</c:formatCode>
                <c:ptCount val="17"/>
                <c:pt idx="0">
                  <c:v>-16</c:v>
                </c:pt>
                <c:pt idx="1">
                  <c:v>-14.5</c:v>
                </c:pt>
                <c:pt idx="2">
                  <c:v>-7</c:v>
                </c:pt>
                <c:pt idx="3">
                  <c:v>-2.4</c:v>
                </c:pt>
                <c:pt idx="4">
                  <c:v>0.1</c:v>
                </c:pt>
                <c:pt idx="5">
                  <c:v>1.7</c:v>
                </c:pt>
                <c:pt idx="6">
                  <c:v>2.7</c:v>
                </c:pt>
                <c:pt idx="7">
                  <c:v>4.5999999999999996</c:v>
                </c:pt>
                <c:pt idx="8">
                  <c:v>2.8</c:v>
                </c:pt>
                <c:pt idx="9">
                  <c:v>2.7</c:v>
                </c:pt>
                <c:pt idx="10">
                  <c:v>2.2999999999999998</c:v>
                </c:pt>
                <c:pt idx="11">
                  <c:v>2.2000000000000002</c:v>
                </c:pt>
                <c:pt idx="12">
                  <c:v>3.3</c:v>
                </c:pt>
                <c:pt idx="13">
                  <c:v>3.8</c:v>
                </c:pt>
                <c:pt idx="14">
                  <c:v>2.8</c:v>
                </c:pt>
                <c:pt idx="15">
                  <c:v>3.5</c:v>
                </c:pt>
                <c:pt idx="16">
                  <c:v>2.5</c:v>
                </c:pt>
              </c:numCache>
            </c:numRef>
          </c:val>
          <c:smooth val="0"/>
          <c:extLst>
            <c:ext xmlns:c16="http://schemas.microsoft.com/office/drawing/2014/chart" uri="{C3380CC4-5D6E-409C-BE32-E72D297353CC}">
              <c16:uniqueId val="{00000006-E299-40CF-9CA8-A05F57B8847B}"/>
            </c:ext>
          </c:extLst>
        </c:ser>
        <c:dLbls>
          <c:showLegendKey val="0"/>
          <c:showVal val="0"/>
          <c:showCatName val="0"/>
          <c:showSerName val="0"/>
          <c:showPercent val="0"/>
          <c:showBubbleSize val="0"/>
        </c:dLbls>
        <c:marker val="1"/>
        <c:smooth val="0"/>
        <c:axId val="692052200"/>
        <c:axId val="692051808"/>
      </c:lineChart>
      <c:catAx>
        <c:axId val="6920522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2051808"/>
        <c:crosses val="autoZero"/>
        <c:auto val="0"/>
        <c:lblAlgn val="ctr"/>
        <c:lblOffset val="100"/>
        <c:tickLblSkip val="1"/>
        <c:tickMarkSkip val="8"/>
        <c:noMultiLvlLbl val="0"/>
      </c:catAx>
      <c:valAx>
        <c:axId val="692051808"/>
        <c:scaling>
          <c:orientation val="minMax"/>
          <c:max val="1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2052200"/>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7661670892833311"/>
          <c:w val="0.97916666666666663"/>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905E-2"/>
          <c:y val="4.8866348448687348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733D-4CD3-89FA-D0BFF8F9411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733D-4CD3-89FA-D0BFF8F9411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733D-4CD3-89FA-D0BFF8F9411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733D-4CD3-89FA-D0BFF8F9411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733D-4CD3-89FA-D0BFF8F9411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733D-4CD3-89FA-D0BFF8F9411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733D-4CD3-89FA-D0BFF8F9411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733D-4CD3-89FA-D0BFF8F9411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733D-4CD3-89FA-D0BFF8F9411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733D-4CD3-89FA-D0BFF8F9411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733D-4CD3-89FA-D0BFF8F9411D}"/>
              </c:ext>
            </c:extLst>
          </c:dPt>
          <c:dPt>
            <c:idx val="16"/>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733D-4CD3-89FA-D0BFF8F9411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733D-4CD3-89FA-D0BFF8F9411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733D-4CD3-89FA-D0BFF8F9411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733D-4CD3-89FA-D0BFF8F9411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733D-4CD3-89FA-D0BFF8F9411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733D-4CD3-89FA-D0BFF8F9411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733D-4CD3-89FA-D0BFF8F9411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733D-4CD3-89FA-D0BFF8F9411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733D-4CD3-89FA-D0BFF8F9411D}"/>
              </c:ext>
            </c:extLst>
          </c:dPt>
          <c:cat>
            <c:multiLvlStrRef>
              <c:f>'1.4'!$C$4:$D$28</c:f>
              <c:multiLvlStrCache>
                <c:ptCount val="25"/>
                <c:lvl>
                  <c:pt idx="0">
                    <c:v>2017</c:v>
                  </c:pt>
                  <c:pt idx="1">
                    <c:v>2018</c:v>
                  </c:pt>
                  <c:pt idx="2">
                    <c:v>2019</c:v>
                  </c:pt>
                  <c:pt idx="3">
                    <c:v>2020</c:v>
                  </c:pt>
                  <c:pt idx="4">
                    <c:v>2021</c:v>
                  </c:pt>
                  <c:pt idx="5">
                    <c:v>2017</c:v>
                  </c:pt>
                  <c:pt idx="6">
                    <c:v>2018</c:v>
                  </c:pt>
                  <c:pt idx="7">
                    <c:v>2019</c:v>
                  </c:pt>
                  <c:pt idx="8">
                    <c:v>2020</c:v>
                  </c:pt>
                  <c:pt idx="9">
                    <c:v>2021</c:v>
                  </c:pt>
                  <c:pt idx="10">
                    <c:v>2017</c:v>
                  </c:pt>
                  <c:pt idx="11">
                    <c:v>2018</c:v>
                  </c:pt>
                  <c:pt idx="12">
                    <c:v>2019</c:v>
                  </c:pt>
                  <c:pt idx="13">
                    <c:v>2020</c:v>
                  </c:pt>
                  <c:pt idx="14">
                    <c:v>2021</c:v>
                  </c:pt>
                  <c:pt idx="15">
                    <c:v>2017</c:v>
                  </c:pt>
                  <c:pt idx="16">
                    <c:v>2018</c:v>
                  </c:pt>
                  <c:pt idx="17">
                    <c:v>2019</c:v>
                  </c:pt>
                  <c:pt idx="18">
                    <c:v>2020</c:v>
                  </c:pt>
                  <c:pt idx="19">
                    <c:v>2021</c:v>
                  </c:pt>
                  <c:pt idx="20">
                    <c:v>2017</c:v>
                  </c:pt>
                  <c:pt idx="21">
                    <c:v>2018</c:v>
                  </c:pt>
                  <c:pt idx="22">
                    <c:v>2019</c:v>
                  </c:pt>
                  <c:pt idx="23">
                    <c:v>2020</c:v>
                  </c:pt>
                  <c:pt idx="24">
                    <c:v>2021</c:v>
                  </c:pt>
                </c:lvl>
                <c:lvl>
                  <c:pt idx="0">
                    <c:v>Єврозона</c:v>
                  </c:pt>
                  <c:pt idx="5">
                    <c:v>США</c:v>
                  </c:pt>
                  <c:pt idx="10">
                    <c:v>Китай</c:v>
                  </c:pt>
                  <c:pt idx="15">
                    <c:v>Росія</c:v>
                  </c:pt>
                  <c:pt idx="20">
                    <c:v>UAwGDP</c:v>
                  </c:pt>
                </c:lvl>
              </c:multiLvlStrCache>
            </c:multiLvlStrRef>
          </c:cat>
          <c:val>
            <c:numRef>
              <c:f>'1.4'!$E$4:$E$28</c:f>
              <c:numCache>
                <c:formatCode>0.0</c:formatCode>
                <c:ptCount val="25"/>
                <c:pt idx="0">
                  <c:v>2.4</c:v>
                </c:pt>
                <c:pt idx="1">
                  <c:v>1.8</c:v>
                </c:pt>
                <c:pt idx="2">
                  <c:v>1.2</c:v>
                </c:pt>
                <c:pt idx="3">
                  <c:v>1.5</c:v>
                </c:pt>
                <c:pt idx="4">
                  <c:v>1.7</c:v>
                </c:pt>
                <c:pt idx="5">
                  <c:v>2.2999999999999998</c:v>
                </c:pt>
                <c:pt idx="6">
                  <c:v>3.0000000000000004</c:v>
                </c:pt>
                <c:pt idx="7">
                  <c:v>2.2000000000000002</c:v>
                </c:pt>
                <c:pt idx="8">
                  <c:v>1.7</c:v>
                </c:pt>
                <c:pt idx="9">
                  <c:v>2</c:v>
                </c:pt>
                <c:pt idx="10">
                  <c:v>6.9</c:v>
                </c:pt>
                <c:pt idx="11">
                  <c:v>6.6</c:v>
                </c:pt>
                <c:pt idx="12">
                  <c:v>6.4</c:v>
                </c:pt>
                <c:pt idx="13">
                  <c:v>6.2</c:v>
                </c:pt>
                <c:pt idx="14">
                  <c:v>6.3</c:v>
                </c:pt>
                <c:pt idx="15">
                  <c:v>1.6</c:v>
                </c:pt>
                <c:pt idx="16">
                  <c:v>2.2999999999999998</c:v>
                </c:pt>
                <c:pt idx="17">
                  <c:v>1.5</c:v>
                </c:pt>
                <c:pt idx="18">
                  <c:v>1.7000000000000002</c:v>
                </c:pt>
                <c:pt idx="19">
                  <c:v>1.7000000000000002</c:v>
                </c:pt>
                <c:pt idx="20">
                  <c:v>3.5</c:v>
                </c:pt>
                <c:pt idx="21">
                  <c:v>3.2</c:v>
                </c:pt>
                <c:pt idx="22">
                  <c:v>2.2999999999999998</c:v>
                </c:pt>
                <c:pt idx="23">
                  <c:v>2.6</c:v>
                </c:pt>
                <c:pt idx="24">
                  <c:v>2.7</c:v>
                </c:pt>
              </c:numCache>
            </c:numRef>
          </c:val>
          <c:extLst>
            <c:ext xmlns:c16="http://schemas.microsoft.com/office/drawing/2014/chart" uri="{C3380CC4-5D6E-409C-BE32-E72D297353CC}">
              <c16:uniqueId val="{00000028-733D-4CD3-89FA-D0BFF8F9411D}"/>
            </c:ext>
          </c:extLst>
        </c:ser>
        <c:dLbls>
          <c:showLegendKey val="0"/>
          <c:showVal val="0"/>
          <c:showCatName val="0"/>
          <c:showSerName val="0"/>
          <c:showPercent val="0"/>
          <c:showBubbleSize val="0"/>
        </c:dLbls>
        <c:gapWidth val="70"/>
        <c:axId val="475614912"/>
        <c:axId val="475614520"/>
      </c:barChart>
      <c:barChart>
        <c:barDir val="col"/>
        <c:grouping val="clustered"/>
        <c:varyColors val="0"/>
        <c:ser>
          <c:idx val="1"/>
          <c:order val="1"/>
          <c:spPr>
            <a:solidFill>
              <a:srgbClr val="DC4B64">
                <a:alpha val="20000"/>
              </a:srgbClr>
            </a:solidFill>
          </c:spPr>
          <c:invertIfNegative val="0"/>
          <c:val>
            <c:numRef>
              <c:f>'1.4'!$F$4:$F$28</c:f>
              <c:numCache>
                <c:formatCode>General</c:formatCode>
                <c:ptCount val="25"/>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numCache>
            </c:numRef>
          </c:val>
          <c:extLst>
            <c:ext xmlns:c16="http://schemas.microsoft.com/office/drawing/2014/chart" uri="{C3380CC4-5D6E-409C-BE32-E72D297353CC}">
              <c16:uniqueId val="{00000029-733D-4CD3-89FA-D0BFF8F9411D}"/>
            </c:ext>
          </c:extLst>
        </c:ser>
        <c:dLbls>
          <c:showLegendKey val="0"/>
          <c:showVal val="0"/>
          <c:showCatName val="0"/>
          <c:showSerName val="0"/>
          <c:showPercent val="0"/>
          <c:showBubbleSize val="0"/>
        </c:dLbls>
        <c:gapWidth val="0"/>
        <c:axId val="475619616"/>
        <c:axId val="475613344"/>
      </c:barChart>
      <c:catAx>
        <c:axId val="475614912"/>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475614520"/>
        <c:crosses val="autoZero"/>
        <c:auto val="1"/>
        <c:lblAlgn val="ctr"/>
        <c:lblOffset val="100"/>
        <c:tickLblSkip val="1"/>
        <c:tickMarkSkip val="5"/>
        <c:noMultiLvlLbl val="0"/>
      </c:catAx>
      <c:valAx>
        <c:axId val="475614520"/>
        <c:scaling>
          <c:orientation val="minMax"/>
          <c:max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5614912"/>
        <c:crosses val="autoZero"/>
        <c:crossBetween val="between"/>
      </c:valAx>
      <c:valAx>
        <c:axId val="475613344"/>
        <c:scaling>
          <c:orientation val="minMax"/>
          <c:max val="7"/>
        </c:scaling>
        <c:delete val="0"/>
        <c:axPos val="r"/>
        <c:numFmt formatCode="General" sourceLinked="1"/>
        <c:majorTickMark val="none"/>
        <c:minorTickMark val="none"/>
        <c:tickLblPos val="none"/>
        <c:crossAx val="475619616"/>
        <c:crosses val="max"/>
        <c:crossBetween val="between"/>
      </c:valAx>
      <c:catAx>
        <c:axId val="475619616"/>
        <c:scaling>
          <c:orientation val="minMax"/>
        </c:scaling>
        <c:delete val="1"/>
        <c:axPos val="b"/>
        <c:majorTickMark val="out"/>
        <c:minorTickMark val="none"/>
        <c:tickLblPos val="nextTo"/>
        <c:crossAx val="475613344"/>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722E-2"/>
          <c:y val="4.6271186440677965E-2"/>
          <c:w val="0.85284317585301839"/>
          <c:h val="0.74804172783486811"/>
        </c:manualLayout>
      </c:layout>
      <c:lineChart>
        <c:grouping val="standard"/>
        <c:varyColors val="0"/>
        <c:ser>
          <c:idx val="1"/>
          <c:order val="0"/>
          <c:tx>
            <c:strRef>
              <c:f>'2.2.2'!$B$1</c:f>
              <c:strCache>
                <c:ptCount val="1"/>
                <c:pt idx="0">
                  <c:v>Споживчі витрати ДГ</c:v>
                </c:pt>
              </c:strCache>
            </c:strRef>
          </c:tx>
          <c:spPr>
            <a:ln w="25400" cmpd="sng">
              <a:solidFill>
                <a:srgbClr val="057D46"/>
              </a:solidFill>
              <a:prstDash val="solid"/>
            </a:ln>
          </c:spPr>
          <c:marker>
            <c:symbol val="none"/>
          </c:marker>
          <c:cat>
            <c:strRef>
              <c:f>'2.2.2'!$G$4:$G$16</c:f>
              <c:strCache>
                <c:ptCount val="13"/>
                <c:pt idx="0">
                  <c:v>I.16</c:v>
                </c:pt>
                <c:pt idx="2">
                  <c:v>III.16</c:v>
                </c:pt>
                <c:pt idx="4">
                  <c:v>I.17</c:v>
                </c:pt>
                <c:pt idx="6">
                  <c:v>III.17</c:v>
                </c:pt>
                <c:pt idx="8">
                  <c:v>I.18</c:v>
                </c:pt>
                <c:pt idx="10">
                  <c:v>III.18</c:v>
                </c:pt>
                <c:pt idx="12">
                  <c:v>I.19</c:v>
                </c:pt>
              </c:strCache>
            </c:strRef>
          </c:cat>
          <c:val>
            <c:numRef>
              <c:f>'2.2.2'!$B$4:$B$16</c:f>
              <c:numCache>
                <c:formatCode>0.0</c:formatCode>
                <c:ptCount val="13"/>
                <c:pt idx="0">
                  <c:v>-1.8</c:v>
                </c:pt>
                <c:pt idx="1">
                  <c:v>4.5999999999999996</c:v>
                </c:pt>
                <c:pt idx="2">
                  <c:v>5.3</c:v>
                </c:pt>
                <c:pt idx="3">
                  <c:v>2.7</c:v>
                </c:pt>
                <c:pt idx="4">
                  <c:v>6.2</c:v>
                </c:pt>
                <c:pt idx="5">
                  <c:v>12</c:v>
                </c:pt>
                <c:pt idx="6">
                  <c:v>7.5</c:v>
                </c:pt>
                <c:pt idx="7">
                  <c:v>12.2</c:v>
                </c:pt>
                <c:pt idx="8">
                  <c:v>8.1999999999999993</c:v>
                </c:pt>
                <c:pt idx="9">
                  <c:v>6.9</c:v>
                </c:pt>
                <c:pt idx="10" formatCode="General">
                  <c:v>11.7</c:v>
                </c:pt>
                <c:pt idx="11">
                  <c:v>8.5</c:v>
                </c:pt>
                <c:pt idx="12">
                  <c:v>10.7</c:v>
                </c:pt>
              </c:numCache>
            </c:numRef>
          </c:val>
          <c:smooth val="0"/>
          <c:extLst>
            <c:ext xmlns:c16="http://schemas.microsoft.com/office/drawing/2014/chart" uri="{C3380CC4-5D6E-409C-BE32-E72D297353CC}">
              <c16:uniqueId val="{00000000-71E4-4A91-930E-49990C4353BF}"/>
            </c:ext>
          </c:extLst>
        </c:ser>
        <c:ser>
          <c:idx val="2"/>
          <c:order val="1"/>
          <c:tx>
            <c:strRef>
              <c:f>'2.2.2'!$C$1</c:f>
              <c:strCache>
                <c:ptCount val="1"/>
                <c:pt idx="0">
                  <c:v>Споживчі витрати СЗДУ</c:v>
                </c:pt>
              </c:strCache>
            </c:strRef>
          </c:tx>
          <c:spPr>
            <a:ln w="25400" cmpd="sng">
              <a:solidFill>
                <a:srgbClr val="7D0532"/>
              </a:solidFill>
              <a:prstDash val="solid"/>
            </a:ln>
          </c:spPr>
          <c:marker>
            <c:symbol val="none"/>
          </c:marker>
          <c:cat>
            <c:strRef>
              <c:f>'2.2.2'!$G$4:$G$16</c:f>
              <c:strCache>
                <c:ptCount val="13"/>
                <c:pt idx="0">
                  <c:v>I.16</c:v>
                </c:pt>
                <c:pt idx="2">
                  <c:v>III.16</c:v>
                </c:pt>
                <c:pt idx="4">
                  <c:v>I.17</c:v>
                </c:pt>
                <c:pt idx="6">
                  <c:v>III.17</c:v>
                </c:pt>
                <c:pt idx="8">
                  <c:v>I.18</c:v>
                </c:pt>
                <c:pt idx="10">
                  <c:v>III.18</c:v>
                </c:pt>
                <c:pt idx="12">
                  <c:v>I.19</c:v>
                </c:pt>
              </c:strCache>
            </c:strRef>
          </c:cat>
          <c:val>
            <c:numRef>
              <c:f>'2.2.2'!$C$4:$C$16</c:f>
              <c:numCache>
                <c:formatCode>0.0</c:formatCode>
                <c:ptCount val="13"/>
                <c:pt idx="0">
                  <c:v>1.5</c:v>
                </c:pt>
                <c:pt idx="1">
                  <c:v>-2.2999999999999998</c:v>
                </c:pt>
                <c:pt idx="2">
                  <c:v>1</c:v>
                </c:pt>
                <c:pt idx="3">
                  <c:v>-1.6</c:v>
                </c:pt>
                <c:pt idx="4">
                  <c:v>10</c:v>
                </c:pt>
                <c:pt idx="5">
                  <c:v>-2.5</c:v>
                </c:pt>
                <c:pt idx="6">
                  <c:v>10</c:v>
                </c:pt>
                <c:pt idx="7">
                  <c:v>4.3</c:v>
                </c:pt>
                <c:pt idx="8">
                  <c:v>-1.5</c:v>
                </c:pt>
                <c:pt idx="9">
                  <c:v>12.9</c:v>
                </c:pt>
                <c:pt idx="10">
                  <c:v>-6.6</c:v>
                </c:pt>
                <c:pt idx="11">
                  <c:v>-2.4</c:v>
                </c:pt>
                <c:pt idx="12">
                  <c:v>-8.3000000000000007</c:v>
                </c:pt>
              </c:numCache>
            </c:numRef>
          </c:val>
          <c:smooth val="0"/>
          <c:extLst>
            <c:ext xmlns:c16="http://schemas.microsoft.com/office/drawing/2014/chart" uri="{C3380CC4-5D6E-409C-BE32-E72D297353CC}">
              <c16:uniqueId val="{00000001-71E4-4A91-930E-49990C4353BF}"/>
            </c:ext>
          </c:extLst>
        </c:ser>
        <c:ser>
          <c:idx val="0"/>
          <c:order val="2"/>
          <c:tx>
            <c:strRef>
              <c:f>'2.2.2'!$D$1</c:f>
              <c:strCache>
                <c:ptCount val="1"/>
                <c:pt idx="0">
                  <c:v>Споживчі витрати ДГ (без ефекту монетизації)</c:v>
                </c:pt>
              </c:strCache>
            </c:strRef>
          </c:tx>
          <c:spPr>
            <a:ln w="25400" cmpd="sng">
              <a:solidFill>
                <a:srgbClr val="91C864"/>
              </a:solidFill>
              <a:prstDash val="sysDot"/>
            </a:ln>
            <a:effectLst/>
            <a:extLst/>
          </c:spPr>
          <c:marker>
            <c:symbol val="none"/>
          </c:marker>
          <c:cat>
            <c:strRef>
              <c:f>'2.2.2'!$G$4:$G$16</c:f>
              <c:strCache>
                <c:ptCount val="13"/>
                <c:pt idx="0">
                  <c:v>I.16</c:v>
                </c:pt>
                <c:pt idx="2">
                  <c:v>III.16</c:v>
                </c:pt>
                <c:pt idx="4">
                  <c:v>I.17</c:v>
                </c:pt>
                <c:pt idx="6">
                  <c:v>III.17</c:v>
                </c:pt>
                <c:pt idx="8">
                  <c:v>I.18</c:v>
                </c:pt>
                <c:pt idx="10">
                  <c:v>III.18</c:v>
                </c:pt>
                <c:pt idx="12">
                  <c:v>I.19</c:v>
                </c:pt>
              </c:strCache>
            </c:strRef>
          </c:cat>
          <c:val>
            <c:numRef>
              <c:f>'2.2.2'!$D$4:$D$16</c:f>
              <c:numCache>
                <c:formatCode>0.0</c:formatCode>
                <c:ptCount val="13"/>
                <c:pt idx="11">
                  <c:v>8.5</c:v>
                </c:pt>
                <c:pt idx="12">
                  <c:v>9.6999999999999993</c:v>
                </c:pt>
              </c:numCache>
            </c:numRef>
          </c:val>
          <c:smooth val="0"/>
          <c:extLst>
            <c:ext xmlns:c16="http://schemas.microsoft.com/office/drawing/2014/chart" uri="{C3380CC4-5D6E-409C-BE32-E72D297353CC}">
              <c16:uniqueId val="{00000002-71E4-4A91-930E-49990C4353BF}"/>
            </c:ext>
          </c:extLst>
        </c:ser>
        <c:ser>
          <c:idx val="3"/>
          <c:order val="3"/>
          <c:tx>
            <c:strRef>
              <c:f>'2.2.2'!$E$1</c:f>
              <c:strCache>
                <c:ptCount val="1"/>
                <c:pt idx="0">
                  <c:v>Споживчі витрати СЗДУ (без ефекту монетизації)</c:v>
                </c:pt>
              </c:strCache>
            </c:strRef>
          </c:tx>
          <c:spPr>
            <a:ln w="25400" cmpd="sng">
              <a:solidFill>
                <a:srgbClr val="AF2139"/>
              </a:solidFill>
              <a:prstDash val="sysDot"/>
            </a:ln>
          </c:spPr>
          <c:marker>
            <c:symbol val="none"/>
          </c:marker>
          <c:cat>
            <c:strRef>
              <c:f>'2.2.2'!$G$4:$G$16</c:f>
              <c:strCache>
                <c:ptCount val="13"/>
                <c:pt idx="0">
                  <c:v>I.16</c:v>
                </c:pt>
                <c:pt idx="2">
                  <c:v>III.16</c:v>
                </c:pt>
                <c:pt idx="4">
                  <c:v>I.17</c:v>
                </c:pt>
                <c:pt idx="6">
                  <c:v>III.17</c:v>
                </c:pt>
                <c:pt idx="8">
                  <c:v>I.18</c:v>
                </c:pt>
                <c:pt idx="10">
                  <c:v>III.18</c:v>
                </c:pt>
                <c:pt idx="12">
                  <c:v>I.19</c:v>
                </c:pt>
              </c:strCache>
            </c:strRef>
          </c:cat>
          <c:val>
            <c:numRef>
              <c:f>'2.2.2'!$E$4:$E$16</c:f>
              <c:numCache>
                <c:formatCode>General</c:formatCode>
                <c:ptCount val="13"/>
                <c:pt idx="11">
                  <c:v>-2.4</c:v>
                </c:pt>
                <c:pt idx="12">
                  <c:v>-5.0999999999999996</c:v>
                </c:pt>
              </c:numCache>
            </c:numRef>
          </c:val>
          <c:smooth val="0"/>
          <c:extLst>
            <c:ext xmlns:c16="http://schemas.microsoft.com/office/drawing/2014/chart" uri="{C3380CC4-5D6E-409C-BE32-E72D297353CC}">
              <c16:uniqueId val="{00000003-71E4-4A91-930E-49990C4353BF}"/>
            </c:ext>
          </c:extLst>
        </c:ser>
        <c:ser>
          <c:idx val="4"/>
          <c:order val="4"/>
          <c:tx>
            <c:strRef>
              <c:f>'2.2.2'!$F$1</c:f>
              <c:strCache>
                <c:ptCount val="1"/>
                <c:pt idx="0">
                  <c:v>Кінцеві споживчі витрати</c:v>
                </c:pt>
              </c:strCache>
            </c:strRef>
          </c:tx>
          <c:spPr>
            <a:ln w="25400" cmpd="sng">
              <a:solidFill>
                <a:srgbClr val="005591"/>
              </a:solidFill>
              <a:prstDash val="solid"/>
            </a:ln>
          </c:spPr>
          <c:marker>
            <c:symbol val="none"/>
          </c:marker>
          <c:cat>
            <c:strRef>
              <c:f>'2.2.2'!$G$4:$G$16</c:f>
              <c:strCache>
                <c:ptCount val="13"/>
                <c:pt idx="0">
                  <c:v>I.16</c:v>
                </c:pt>
                <c:pt idx="2">
                  <c:v>III.16</c:v>
                </c:pt>
                <c:pt idx="4">
                  <c:v>I.17</c:v>
                </c:pt>
                <c:pt idx="6">
                  <c:v>III.17</c:v>
                </c:pt>
                <c:pt idx="8">
                  <c:v>I.18</c:v>
                </c:pt>
                <c:pt idx="10">
                  <c:v>III.18</c:v>
                </c:pt>
                <c:pt idx="12">
                  <c:v>I.19</c:v>
                </c:pt>
              </c:strCache>
            </c:strRef>
          </c:cat>
          <c:val>
            <c:numRef>
              <c:f>'2.2.2'!$F$4:$F$16</c:f>
              <c:numCache>
                <c:formatCode>General</c:formatCode>
                <c:ptCount val="13"/>
                <c:pt idx="0">
                  <c:v>-0.9</c:v>
                </c:pt>
                <c:pt idx="1">
                  <c:v>2.6</c:v>
                </c:pt>
                <c:pt idx="2">
                  <c:v>4.9000000000000004</c:v>
                </c:pt>
                <c:pt idx="3">
                  <c:v>1.4</c:v>
                </c:pt>
                <c:pt idx="4">
                  <c:v>6.8</c:v>
                </c:pt>
                <c:pt idx="5">
                  <c:v>8.5</c:v>
                </c:pt>
                <c:pt idx="6">
                  <c:v>7.7</c:v>
                </c:pt>
                <c:pt idx="7">
                  <c:v>10.199999999999999</c:v>
                </c:pt>
                <c:pt idx="8">
                  <c:v>5.9</c:v>
                </c:pt>
                <c:pt idx="9">
                  <c:v>8.1</c:v>
                </c:pt>
                <c:pt idx="10">
                  <c:v>7.4</c:v>
                </c:pt>
                <c:pt idx="11">
                  <c:v>5.8</c:v>
                </c:pt>
                <c:pt idx="12">
                  <c:v>6.3</c:v>
                </c:pt>
              </c:numCache>
            </c:numRef>
          </c:val>
          <c:smooth val="0"/>
          <c:extLst>
            <c:ext xmlns:c16="http://schemas.microsoft.com/office/drawing/2014/chart" uri="{C3380CC4-5D6E-409C-BE32-E72D297353CC}">
              <c16:uniqueId val="{00000004-71E4-4A91-930E-49990C4353BF}"/>
            </c:ext>
          </c:extLst>
        </c:ser>
        <c:dLbls>
          <c:showLegendKey val="0"/>
          <c:showVal val="0"/>
          <c:showCatName val="0"/>
          <c:showSerName val="0"/>
          <c:showPercent val="0"/>
          <c:showBubbleSize val="0"/>
        </c:dLbls>
        <c:smooth val="0"/>
        <c:axId val="692052984"/>
        <c:axId val="694066640"/>
      </c:lineChart>
      <c:catAx>
        <c:axId val="6920529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66640"/>
        <c:crosses val="autoZero"/>
        <c:auto val="1"/>
        <c:lblAlgn val="ctr"/>
        <c:lblOffset val="100"/>
        <c:tickMarkSkip val="8"/>
        <c:noMultiLvlLbl val="0"/>
      </c:catAx>
      <c:valAx>
        <c:axId val="694066640"/>
        <c:scaling>
          <c:orientation val="minMax"/>
          <c:max val="15"/>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2052984"/>
        <c:crosses val="autoZero"/>
        <c:crossBetween val="between"/>
        <c:majorUnit val="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egendEntry>
        <c:idx val="3"/>
        <c:delete val="1"/>
      </c:legendEntry>
      <c:layout>
        <c:manualLayout>
          <c:xMode val="edge"/>
          <c:yMode val="edge"/>
          <c:x val="0"/>
          <c:y val="0.86786200453756834"/>
          <c:w val="0.96250000000000002"/>
          <c:h val="0.1299435028248587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9.8425196850393705E-7"/>
          <c:y val="2.0100502512562814E-2"/>
          <c:w val="0.96250000000000002"/>
          <c:h val="0.65326633165829151"/>
        </c:manualLayout>
      </c:layout>
      <c:lineChart>
        <c:grouping val="standard"/>
        <c:varyColors val="0"/>
        <c:ser>
          <c:idx val="0"/>
          <c:order val="0"/>
          <c:tx>
            <c:strRef>
              <c:f>'2.2.3'!$B$1</c:f>
              <c:strCache>
                <c:ptCount val="1"/>
                <c:pt idx="0">
                  <c:v>Продукти харчування</c:v>
                </c:pt>
              </c:strCache>
            </c:strRef>
          </c:tx>
          <c:spPr>
            <a:ln w="25400" cmpd="sng">
              <a:solidFill>
                <a:srgbClr val="00B0F0"/>
              </a:solidFill>
              <a:prstDash val="solid"/>
            </a:ln>
          </c:spPr>
          <c:marker>
            <c:symbol val="none"/>
          </c:marker>
          <c:cat>
            <c:strRef>
              <c:f>'2.2.3'!$H$4:$H$20</c:f>
              <c:strCache>
                <c:ptCount val="17"/>
                <c:pt idx="0">
                  <c:v>I.15</c:v>
                </c:pt>
                <c:pt idx="2">
                  <c:v>III.15</c:v>
                </c:pt>
                <c:pt idx="4">
                  <c:v>I.16</c:v>
                </c:pt>
                <c:pt idx="6">
                  <c:v>III.16</c:v>
                </c:pt>
                <c:pt idx="8">
                  <c:v>I.17</c:v>
                </c:pt>
                <c:pt idx="10">
                  <c:v>III.17</c:v>
                </c:pt>
                <c:pt idx="12">
                  <c:v>I.18</c:v>
                </c:pt>
                <c:pt idx="14">
                  <c:v>III.18</c:v>
                </c:pt>
                <c:pt idx="16">
                  <c:v>I.19</c:v>
                </c:pt>
              </c:strCache>
            </c:strRef>
          </c:cat>
          <c:val>
            <c:numRef>
              <c:f>'2.2.3'!$B$4:$B$20</c:f>
              <c:numCache>
                <c:formatCode>0.0</c:formatCode>
                <c:ptCount val="17"/>
                <c:pt idx="0">
                  <c:v>-31.9</c:v>
                </c:pt>
                <c:pt idx="1">
                  <c:v>-28.8</c:v>
                </c:pt>
                <c:pt idx="2">
                  <c:v>-21.8</c:v>
                </c:pt>
                <c:pt idx="3">
                  <c:v>-11.4</c:v>
                </c:pt>
                <c:pt idx="4">
                  <c:v>8.5</c:v>
                </c:pt>
                <c:pt idx="5">
                  <c:v>3.7</c:v>
                </c:pt>
                <c:pt idx="6">
                  <c:v>-0.1</c:v>
                </c:pt>
                <c:pt idx="7">
                  <c:v>-0.7</c:v>
                </c:pt>
                <c:pt idx="8">
                  <c:v>10.5</c:v>
                </c:pt>
                <c:pt idx="9">
                  <c:v>14.6</c:v>
                </c:pt>
                <c:pt idx="10">
                  <c:v>4.3</c:v>
                </c:pt>
                <c:pt idx="11">
                  <c:v>14.2</c:v>
                </c:pt>
                <c:pt idx="12">
                  <c:v>2.9</c:v>
                </c:pt>
                <c:pt idx="13">
                  <c:v>4</c:v>
                </c:pt>
                <c:pt idx="14" formatCode="General">
                  <c:v>10.4</c:v>
                </c:pt>
                <c:pt idx="15" formatCode="General">
                  <c:v>2.2000000000000002</c:v>
                </c:pt>
                <c:pt idx="16">
                  <c:v>1.4</c:v>
                </c:pt>
              </c:numCache>
            </c:numRef>
          </c:val>
          <c:smooth val="0"/>
          <c:extLst>
            <c:ext xmlns:c16="http://schemas.microsoft.com/office/drawing/2014/chart" uri="{C3380CC4-5D6E-409C-BE32-E72D297353CC}">
              <c16:uniqueId val="{00000000-6967-42FA-B796-E1099AAB5B1C}"/>
            </c:ext>
          </c:extLst>
        </c:ser>
        <c:ser>
          <c:idx val="3"/>
          <c:order val="1"/>
          <c:tx>
            <c:strRef>
              <c:f>'2.2.3'!$D$1</c:f>
              <c:strCache>
                <c:ptCount val="1"/>
                <c:pt idx="0">
                  <c:v>ЖКГ</c:v>
                </c:pt>
              </c:strCache>
            </c:strRef>
          </c:tx>
          <c:spPr>
            <a:ln w="25400" cmpd="sng">
              <a:solidFill>
                <a:srgbClr val="057D46"/>
              </a:solidFill>
              <a:prstDash val="solid"/>
            </a:ln>
          </c:spPr>
          <c:marker>
            <c:symbol val="none"/>
          </c:marker>
          <c:cat>
            <c:strRef>
              <c:f>'2.2.3'!$H$4:$H$20</c:f>
              <c:strCache>
                <c:ptCount val="17"/>
                <c:pt idx="0">
                  <c:v>I.15</c:v>
                </c:pt>
                <c:pt idx="2">
                  <c:v>III.15</c:v>
                </c:pt>
                <c:pt idx="4">
                  <c:v>I.16</c:v>
                </c:pt>
                <c:pt idx="6">
                  <c:v>III.16</c:v>
                </c:pt>
                <c:pt idx="8">
                  <c:v>I.17</c:v>
                </c:pt>
                <c:pt idx="10">
                  <c:v>III.17</c:v>
                </c:pt>
                <c:pt idx="12">
                  <c:v>I.18</c:v>
                </c:pt>
                <c:pt idx="14">
                  <c:v>III.18</c:v>
                </c:pt>
                <c:pt idx="16">
                  <c:v>I.19</c:v>
                </c:pt>
              </c:strCache>
            </c:strRef>
          </c:cat>
          <c:val>
            <c:numRef>
              <c:f>'2.2.3'!$D$4:$D$20</c:f>
              <c:numCache>
                <c:formatCode>0.0</c:formatCode>
                <c:ptCount val="17"/>
                <c:pt idx="0">
                  <c:v>-2.2000000000000002</c:v>
                </c:pt>
                <c:pt idx="1">
                  <c:v>-34.799999999999997</c:v>
                </c:pt>
                <c:pt idx="2">
                  <c:v>-30.1</c:v>
                </c:pt>
                <c:pt idx="3">
                  <c:v>-22.4</c:v>
                </c:pt>
                <c:pt idx="4">
                  <c:v>-26.5</c:v>
                </c:pt>
                <c:pt idx="5">
                  <c:v>-5.6</c:v>
                </c:pt>
                <c:pt idx="6">
                  <c:v>0.1</c:v>
                </c:pt>
                <c:pt idx="7">
                  <c:v>-3.3</c:v>
                </c:pt>
                <c:pt idx="8">
                  <c:v>-30.3</c:v>
                </c:pt>
                <c:pt idx="9">
                  <c:v>1.1000000000000001</c:v>
                </c:pt>
                <c:pt idx="10">
                  <c:v>-0.6</c:v>
                </c:pt>
                <c:pt idx="11">
                  <c:v>9.1999999999999993</c:v>
                </c:pt>
                <c:pt idx="12">
                  <c:v>25.6</c:v>
                </c:pt>
                <c:pt idx="13">
                  <c:v>17.8</c:v>
                </c:pt>
                <c:pt idx="14" formatCode="General">
                  <c:v>17.3</c:v>
                </c:pt>
                <c:pt idx="15" formatCode="General">
                  <c:v>23.2</c:v>
                </c:pt>
                <c:pt idx="16">
                  <c:v>55.1</c:v>
                </c:pt>
              </c:numCache>
            </c:numRef>
          </c:val>
          <c:smooth val="0"/>
          <c:extLst>
            <c:ext xmlns:c16="http://schemas.microsoft.com/office/drawing/2014/chart" uri="{C3380CC4-5D6E-409C-BE32-E72D297353CC}">
              <c16:uniqueId val="{00000001-6967-42FA-B796-E1099AAB5B1C}"/>
            </c:ext>
          </c:extLst>
        </c:ser>
        <c:ser>
          <c:idx val="1"/>
          <c:order val="2"/>
          <c:tx>
            <c:strRef>
              <c:f>'2.2.3'!$G$1</c:f>
              <c:strCache>
                <c:ptCount val="1"/>
                <c:pt idx="0">
                  <c:v>ЖКГ (без ефекту монетизації)</c:v>
                </c:pt>
              </c:strCache>
            </c:strRef>
          </c:tx>
          <c:spPr>
            <a:ln>
              <a:solidFill>
                <a:srgbClr val="91C864"/>
              </a:solidFill>
              <a:prstDash val="sysDot"/>
            </a:ln>
          </c:spPr>
          <c:marker>
            <c:symbol val="none"/>
          </c:marker>
          <c:cat>
            <c:strRef>
              <c:f>'2.2.3'!$H$4:$H$20</c:f>
              <c:strCache>
                <c:ptCount val="17"/>
                <c:pt idx="0">
                  <c:v>I.15</c:v>
                </c:pt>
                <c:pt idx="2">
                  <c:v>III.15</c:v>
                </c:pt>
                <c:pt idx="4">
                  <c:v>I.16</c:v>
                </c:pt>
                <c:pt idx="6">
                  <c:v>III.16</c:v>
                </c:pt>
                <c:pt idx="8">
                  <c:v>I.17</c:v>
                </c:pt>
                <c:pt idx="10">
                  <c:v>III.17</c:v>
                </c:pt>
                <c:pt idx="12">
                  <c:v>I.18</c:v>
                </c:pt>
                <c:pt idx="14">
                  <c:v>III.18</c:v>
                </c:pt>
                <c:pt idx="16">
                  <c:v>I.19</c:v>
                </c:pt>
              </c:strCache>
            </c:strRef>
          </c:cat>
          <c:val>
            <c:numRef>
              <c:f>'2.2.3'!$G$4:$G$20</c:f>
              <c:numCache>
                <c:formatCode>General</c:formatCode>
                <c:ptCount val="17"/>
                <c:pt idx="15">
                  <c:v>23.2</c:v>
                </c:pt>
                <c:pt idx="16">
                  <c:v>46.6</c:v>
                </c:pt>
              </c:numCache>
            </c:numRef>
          </c:val>
          <c:smooth val="0"/>
          <c:extLst>
            <c:ext xmlns:c16="http://schemas.microsoft.com/office/drawing/2014/chart" uri="{C3380CC4-5D6E-409C-BE32-E72D297353CC}">
              <c16:uniqueId val="{00000002-6967-42FA-B796-E1099AAB5B1C}"/>
            </c:ext>
          </c:extLst>
        </c:ser>
        <c:ser>
          <c:idx val="4"/>
          <c:order val="3"/>
          <c:tx>
            <c:strRef>
              <c:f>'2.2.3'!$E$1</c:f>
              <c:strCache>
                <c:ptCount val="1"/>
                <c:pt idx="0">
                  <c:v>Товари домашнього вжитку</c:v>
                </c:pt>
              </c:strCache>
            </c:strRef>
          </c:tx>
          <c:spPr>
            <a:ln w="25400" cmpd="sng">
              <a:solidFill>
                <a:srgbClr val="7D0532"/>
              </a:solidFill>
              <a:prstDash val="solid"/>
            </a:ln>
          </c:spPr>
          <c:marker>
            <c:symbol val="none"/>
          </c:marker>
          <c:cat>
            <c:strRef>
              <c:f>'2.2.3'!$H$4:$H$20</c:f>
              <c:strCache>
                <c:ptCount val="17"/>
                <c:pt idx="0">
                  <c:v>I.15</c:v>
                </c:pt>
                <c:pt idx="2">
                  <c:v>III.15</c:v>
                </c:pt>
                <c:pt idx="4">
                  <c:v>I.16</c:v>
                </c:pt>
                <c:pt idx="6">
                  <c:v>III.16</c:v>
                </c:pt>
                <c:pt idx="8">
                  <c:v>I.17</c:v>
                </c:pt>
                <c:pt idx="10">
                  <c:v>III.17</c:v>
                </c:pt>
                <c:pt idx="12">
                  <c:v>I.18</c:v>
                </c:pt>
                <c:pt idx="14">
                  <c:v>III.18</c:v>
                </c:pt>
                <c:pt idx="16">
                  <c:v>I.19</c:v>
                </c:pt>
              </c:strCache>
            </c:strRef>
          </c:cat>
          <c:val>
            <c:numRef>
              <c:f>'2.2.3'!$E$4:$E$20</c:f>
              <c:numCache>
                <c:formatCode>0.0</c:formatCode>
                <c:ptCount val="17"/>
                <c:pt idx="0">
                  <c:v>-18.7</c:v>
                </c:pt>
                <c:pt idx="1">
                  <c:v>-28.6</c:v>
                </c:pt>
                <c:pt idx="2">
                  <c:v>-19</c:v>
                </c:pt>
                <c:pt idx="3">
                  <c:v>-13.3</c:v>
                </c:pt>
                <c:pt idx="4">
                  <c:v>-9.6</c:v>
                </c:pt>
                <c:pt idx="5">
                  <c:v>8</c:v>
                </c:pt>
                <c:pt idx="6">
                  <c:v>8.6</c:v>
                </c:pt>
                <c:pt idx="7">
                  <c:v>5.7</c:v>
                </c:pt>
                <c:pt idx="8">
                  <c:v>28.4</c:v>
                </c:pt>
                <c:pt idx="9">
                  <c:v>24.2</c:v>
                </c:pt>
                <c:pt idx="10">
                  <c:v>28.2</c:v>
                </c:pt>
                <c:pt idx="11">
                  <c:v>14</c:v>
                </c:pt>
                <c:pt idx="12">
                  <c:v>13.6</c:v>
                </c:pt>
                <c:pt idx="13">
                  <c:v>10.8</c:v>
                </c:pt>
                <c:pt idx="14" formatCode="General">
                  <c:v>14.2</c:v>
                </c:pt>
                <c:pt idx="15" formatCode="General">
                  <c:v>16.2</c:v>
                </c:pt>
                <c:pt idx="16">
                  <c:v>5.2</c:v>
                </c:pt>
              </c:numCache>
            </c:numRef>
          </c:val>
          <c:smooth val="0"/>
          <c:extLst>
            <c:ext xmlns:c16="http://schemas.microsoft.com/office/drawing/2014/chart" uri="{C3380CC4-5D6E-409C-BE32-E72D297353CC}">
              <c16:uniqueId val="{00000003-6967-42FA-B796-E1099AAB5B1C}"/>
            </c:ext>
          </c:extLst>
        </c:ser>
        <c:ser>
          <c:idx val="5"/>
          <c:order val="4"/>
          <c:tx>
            <c:strRef>
              <c:f>'2.2.3'!$F$1</c:f>
              <c:strCache>
                <c:ptCount val="1"/>
                <c:pt idx="0">
                  <c:v>Охорона здоров’я</c:v>
                </c:pt>
              </c:strCache>
            </c:strRef>
          </c:tx>
          <c:spPr>
            <a:ln w="25400" cmpd="sng">
              <a:solidFill>
                <a:srgbClr val="DC4B64"/>
              </a:solidFill>
              <a:prstDash val="solid"/>
            </a:ln>
          </c:spPr>
          <c:marker>
            <c:symbol val="none"/>
          </c:marker>
          <c:cat>
            <c:strRef>
              <c:f>'2.2.3'!$H$4:$H$20</c:f>
              <c:strCache>
                <c:ptCount val="17"/>
                <c:pt idx="0">
                  <c:v>I.15</c:v>
                </c:pt>
                <c:pt idx="2">
                  <c:v>III.15</c:v>
                </c:pt>
                <c:pt idx="4">
                  <c:v>I.16</c:v>
                </c:pt>
                <c:pt idx="6">
                  <c:v>III.16</c:v>
                </c:pt>
                <c:pt idx="8">
                  <c:v>I.17</c:v>
                </c:pt>
                <c:pt idx="10">
                  <c:v>III.17</c:v>
                </c:pt>
                <c:pt idx="12">
                  <c:v>I.18</c:v>
                </c:pt>
                <c:pt idx="14">
                  <c:v>III.18</c:v>
                </c:pt>
                <c:pt idx="16">
                  <c:v>I.19</c:v>
                </c:pt>
              </c:strCache>
            </c:strRef>
          </c:cat>
          <c:val>
            <c:numRef>
              <c:f>'2.2.3'!$F$4:$F$20</c:f>
              <c:numCache>
                <c:formatCode>0.0</c:formatCode>
                <c:ptCount val="17"/>
                <c:pt idx="0">
                  <c:v>-13.1</c:v>
                </c:pt>
                <c:pt idx="1">
                  <c:v>-17.399999999999999</c:v>
                </c:pt>
                <c:pt idx="2">
                  <c:v>-4.8</c:v>
                </c:pt>
                <c:pt idx="3">
                  <c:v>1.7</c:v>
                </c:pt>
                <c:pt idx="4">
                  <c:v>-1.9</c:v>
                </c:pt>
                <c:pt idx="5">
                  <c:v>5</c:v>
                </c:pt>
                <c:pt idx="6">
                  <c:v>7.5</c:v>
                </c:pt>
                <c:pt idx="7">
                  <c:v>7.9</c:v>
                </c:pt>
                <c:pt idx="8">
                  <c:v>14.7</c:v>
                </c:pt>
                <c:pt idx="9">
                  <c:v>24.3</c:v>
                </c:pt>
                <c:pt idx="10">
                  <c:v>19.2</c:v>
                </c:pt>
                <c:pt idx="11">
                  <c:v>13.2</c:v>
                </c:pt>
                <c:pt idx="12">
                  <c:v>17.100000000000001</c:v>
                </c:pt>
                <c:pt idx="13">
                  <c:v>10.5</c:v>
                </c:pt>
                <c:pt idx="14" formatCode="General">
                  <c:v>19.399999999999999</c:v>
                </c:pt>
                <c:pt idx="15" formatCode="General">
                  <c:v>9.6999999999999993</c:v>
                </c:pt>
                <c:pt idx="16">
                  <c:v>11.7</c:v>
                </c:pt>
              </c:numCache>
            </c:numRef>
          </c:val>
          <c:smooth val="0"/>
          <c:extLst>
            <c:ext xmlns:c16="http://schemas.microsoft.com/office/drawing/2014/chart" uri="{C3380CC4-5D6E-409C-BE32-E72D297353CC}">
              <c16:uniqueId val="{00000004-6967-42FA-B796-E1099AAB5B1C}"/>
            </c:ext>
          </c:extLst>
        </c:ser>
        <c:ser>
          <c:idx val="2"/>
          <c:order val="5"/>
          <c:tx>
            <c:strRef>
              <c:f>'2.2.3'!$C$1</c:f>
              <c:strCache>
                <c:ptCount val="1"/>
                <c:pt idx="0">
                  <c:v>Одяг і взуття</c:v>
                </c:pt>
              </c:strCache>
            </c:strRef>
          </c:tx>
          <c:spPr>
            <a:ln w="25400" cmpd="sng">
              <a:solidFill>
                <a:srgbClr val="005591"/>
              </a:solidFill>
              <a:prstDash val="solid"/>
            </a:ln>
          </c:spPr>
          <c:marker>
            <c:symbol val="none"/>
          </c:marker>
          <c:cat>
            <c:strRef>
              <c:f>'2.2.3'!$H$4:$H$20</c:f>
              <c:strCache>
                <c:ptCount val="17"/>
                <c:pt idx="0">
                  <c:v>I.15</c:v>
                </c:pt>
                <c:pt idx="2">
                  <c:v>III.15</c:v>
                </c:pt>
                <c:pt idx="4">
                  <c:v>I.16</c:v>
                </c:pt>
                <c:pt idx="6">
                  <c:v>III.16</c:v>
                </c:pt>
                <c:pt idx="8">
                  <c:v>I.17</c:v>
                </c:pt>
                <c:pt idx="10">
                  <c:v>III.17</c:v>
                </c:pt>
                <c:pt idx="12">
                  <c:v>I.18</c:v>
                </c:pt>
                <c:pt idx="14">
                  <c:v>III.18</c:v>
                </c:pt>
                <c:pt idx="16">
                  <c:v>I.19</c:v>
                </c:pt>
              </c:strCache>
            </c:strRef>
          </c:cat>
          <c:val>
            <c:numRef>
              <c:f>'2.2.3'!$C$4:$C$20</c:f>
              <c:numCache>
                <c:formatCode>0.0</c:formatCode>
                <c:ptCount val="17"/>
                <c:pt idx="0">
                  <c:v>-21</c:v>
                </c:pt>
                <c:pt idx="1">
                  <c:v>-19.600000000000001</c:v>
                </c:pt>
                <c:pt idx="2">
                  <c:v>-13.1</c:v>
                </c:pt>
                <c:pt idx="3">
                  <c:v>-23.8</c:v>
                </c:pt>
                <c:pt idx="4">
                  <c:v>-4.8</c:v>
                </c:pt>
                <c:pt idx="5">
                  <c:v>6</c:v>
                </c:pt>
                <c:pt idx="6">
                  <c:v>5.6</c:v>
                </c:pt>
                <c:pt idx="7">
                  <c:v>6.2</c:v>
                </c:pt>
                <c:pt idx="8">
                  <c:v>27.2</c:v>
                </c:pt>
                <c:pt idx="9">
                  <c:v>16.899999999999999</c:v>
                </c:pt>
                <c:pt idx="10">
                  <c:v>17</c:v>
                </c:pt>
                <c:pt idx="11">
                  <c:v>24.1</c:v>
                </c:pt>
                <c:pt idx="12">
                  <c:v>24.8</c:v>
                </c:pt>
                <c:pt idx="13">
                  <c:v>11.8</c:v>
                </c:pt>
                <c:pt idx="14" formatCode="General">
                  <c:v>17.3</c:v>
                </c:pt>
                <c:pt idx="15" formatCode="General">
                  <c:v>21</c:v>
                </c:pt>
                <c:pt idx="16">
                  <c:v>16.399999999999999</c:v>
                </c:pt>
              </c:numCache>
            </c:numRef>
          </c:val>
          <c:smooth val="0"/>
          <c:extLst>
            <c:ext xmlns:c16="http://schemas.microsoft.com/office/drawing/2014/chart" uri="{C3380CC4-5D6E-409C-BE32-E72D297353CC}">
              <c16:uniqueId val="{00000005-6967-42FA-B796-E1099AAB5B1C}"/>
            </c:ext>
          </c:extLst>
        </c:ser>
        <c:dLbls>
          <c:showLegendKey val="0"/>
          <c:showVal val="0"/>
          <c:showCatName val="0"/>
          <c:showSerName val="0"/>
          <c:showPercent val="0"/>
          <c:showBubbleSize val="0"/>
        </c:dLbls>
        <c:smooth val="0"/>
        <c:axId val="694067424"/>
        <c:axId val="694067816"/>
      </c:lineChart>
      <c:catAx>
        <c:axId val="6940674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67816"/>
        <c:crosses val="autoZero"/>
        <c:auto val="1"/>
        <c:lblAlgn val="ctr"/>
        <c:lblOffset val="100"/>
        <c:tickMarkSkip val="4"/>
        <c:noMultiLvlLbl val="0"/>
      </c:catAx>
      <c:valAx>
        <c:axId val="6940678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67424"/>
        <c:crosses val="autoZero"/>
        <c:crossBetween val="between"/>
        <c:majorUnit val="20"/>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843864994262647"/>
          <c:w val="1"/>
          <c:h val="0.3315613500573734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0100502512562814E-2"/>
          <c:w val="0.99791666666666667"/>
          <c:h val="0.65326633165829151"/>
        </c:manualLayout>
      </c:layout>
      <c:barChart>
        <c:barDir val="col"/>
        <c:grouping val="stacked"/>
        <c:varyColors val="0"/>
        <c:ser>
          <c:idx val="2"/>
          <c:order val="1"/>
          <c:tx>
            <c:strRef>
              <c:f>'2.2.4'!$C$1</c:f>
              <c:strCache>
                <c:ptCount val="1"/>
                <c:pt idx="0">
                  <c:v>Продукти інтелектуальної власності (3.6%)</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91C864"/>
                  </a:solidFill>
                  <a:prstDash val="solid"/>
                </a14:hiddenLine>
              </a:ext>
            </a:extLst>
          </c:spPr>
          <c:invertIfNegative val="0"/>
          <c:cat>
            <c:strRef>
              <c:f>'2.2.4'!$H$4:$H$20</c:f>
              <c:strCache>
                <c:ptCount val="17"/>
                <c:pt idx="0">
                  <c:v>I.15</c:v>
                </c:pt>
                <c:pt idx="2">
                  <c:v>III.15</c:v>
                </c:pt>
                <c:pt idx="4">
                  <c:v>I.16</c:v>
                </c:pt>
                <c:pt idx="6">
                  <c:v>III.16</c:v>
                </c:pt>
                <c:pt idx="8">
                  <c:v>I.17</c:v>
                </c:pt>
                <c:pt idx="10">
                  <c:v>III.17</c:v>
                </c:pt>
                <c:pt idx="12">
                  <c:v>I.18</c:v>
                </c:pt>
                <c:pt idx="14">
                  <c:v>III.18</c:v>
                </c:pt>
                <c:pt idx="16">
                  <c:v>I.19</c:v>
                </c:pt>
              </c:strCache>
            </c:strRef>
          </c:cat>
          <c:val>
            <c:numRef>
              <c:f>'2.2.4'!$C$4:$C$19</c:f>
              <c:numCache>
                <c:formatCode>0.0</c:formatCode>
                <c:ptCount val="16"/>
                <c:pt idx="0">
                  <c:v>-1.4</c:v>
                </c:pt>
                <c:pt idx="1">
                  <c:v>-1</c:v>
                </c:pt>
                <c:pt idx="2">
                  <c:v>-0.6</c:v>
                </c:pt>
                <c:pt idx="3">
                  <c:v>-1.1000000000000001</c:v>
                </c:pt>
                <c:pt idx="4">
                  <c:v>-0.3</c:v>
                </c:pt>
                <c:pt idx="5">
                  <c:v>-0.5</c:v>
                </c:pt>
                <c:pt idx="6">
                  <c:v>-0.7</c:v>
                </c:pt>
                <c:pt idx="7">
                  <c:v>0.4</c:v>
                </c:pt>
                <c:pt idx="8">
                  <c:v>0.7</c:v>
                </c:pt>
                <c:pt idx="9">
                  <c:v>0.1</c:v>
                </c:pt>
                <c:pt idx="10">
                  <c:v>0.8</c:v>
                </c:pt>
                <c:pt idx="11">
                  <c:v>0.8</c:v>
                </c:pt>
                <c:pt idx="12">
                  <c:v>1.9</c:v>
                </c:pt>
                <c:pt idx="13">
                  <c:v>1.9</c:v>
                </c:pt>
                <c:pt idx="14">
                  <c:v>0.2</c:v>
                </c:pt>
                <c:pt idx="15">
                  <c:v>-0.1</c:v>
                </c:pt>
              </c:numCache>
            </c:numRef>
          </c:val>
          <c:extLst>
            <c:ext xmlns:c16="http://schemas.microsoft.com/office/drawing/2014/chart" uri="{C3380CC4-5D6E-409C-BE32-E72D297353CC}">
              <c16:uniqueId val="{00000000-6AFA-41F7-BB17-5C7970F3E90F}"/>
            </c:ext>
          </c:extLst>
        </c:ser>
        <c:ser>
          <c:idx val="3"/>
          <c:order val="2"/>
          <c:tx>
            <c:strRef>
              <c:f>'2.2.4'!$E$1</c:f>
              <c:strCache>
                <c:ptCount val="1"/>
                <c:pt idx="0">
                  <c:v>Машини та обладнання (44.6%)</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'2.2.4'!$H$4:$H$20</c:f>
              <c:strCache>
                <c:ptCount val="17"/>
                <c:pt idx="0">
                  <c:v>I.15</c:v>
                </c:pt>
                <c:pt idx="2">
                  <c:v>III.15</c:v>
                </c:pt>
                <c:pt idx="4">
                  <c:v>I.16</c:v>
                </c:pt>
                <c:pt idx="6">
                  <c:v>III.16</c:v>
                </c:pt>
                <c:pt idx="8">
                  <c:v>I.17</c:v>
                </c:pt>
                <c:pt idx="10">
                  <c:v>III.17</c:v>
                </c:pt>
                <c:pt idx="12">
                  <c:v>I.18</c:v>
                </c:pt>
                <c:pt idx="14">
                  <c:v>III.18</c:v>
                </c:pt>
                <c:pt idx="16">
                  <c:v>I.19</c:v>
                </c:pt>
              </c:strCache>
            </c:strRef>
          </c:cat>
          <c:val>
            <c:numRef>
              <c:f>'2.2.4'!$E$4:$E$20</c:f>
              <c:numCache>
                <c:formatCode>General</c:formatCode>
                <c:ptCount val="17"/>
                <c:pt idx="0">
                  <c:v>-14</c:v>
                </c:pt>
                <c:pt idx="1">
                  <c:v>-4.2</c:v>
                </c:pt>
                <c:pt idx="2">
                  <c:v>0.4</c:v>
                </c:pt>
                <c:pt idx="3">
                  <c:v>0.2</c:v>
                </c:pt>
                <c:pt idx="4">
                  <c:v>7.3</c:v>
                </c:pt>
                <c:pt idx="5">
                  <c:v>13</c:v>
                </c:pt>
                <c:pt idx="6">
                  <c:v>15.2</c:v>
                </c:pt>
                <c:pt idx="7">
                  <c:v>14.2</c:v>
                </c:pt>
                <c:pt idx="8">
                  <c:v>16.5</c:v>
                </c:pt>
                <c:pt idx="9">
                  <c:v>12.4</c:v>
                </c:pt>
                <c:pt idx="10">
                  <c:v>8.9</c:v>
                </c:pt>
                <c:pt idx="11">
                  <c:v>9.6</c:v>
                </c:pt>
                <c:pt idx="12">
                  <c:v>13.8</c:v>
                </c:pt>
                <c:pt idx="13">
                  <c:v>9.3000000000000007</c:v>
                </c:pt>
                <c:pt idx="14">
                  <c:v>7.8</c:v>
                </c:pt>
                <c:pt idx="15">
                  <c:v>7.3</c:v>
                </c:pt>
                <c:pt idx="16">
                  <c:v>11.2</c:v>
                </c:pt>
              </c:numCache>
            </c:numRef>
          </c:val>
          <c:extLst>
            <c:ext xmlns:c16="http://schemas.microsoft.com/office/drawing/2014/chart" uri="{C3380CC4-5D6E-409C-BE32-E72D297353CC}">
              <c16:uniqueId val="{00000001-6AFA-41F7-BB17-5C7970F3E90F}"/>
            </c:ext>
          </c:extLst>
        </c:ser>
        <c:ser>
          <c:idx val="4"/>
          <c:order val="3"/>
          <c:tx>
            <c:strRef>
              <c:f>'2.2.4'!$F$1</c:f>
              <c:strCache>
                <c:ptCount val="1"/>
                <c:pt idx="0">
                  <c:v>Інші  будівлі та споруди (34.0%)</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'2.2.4'!$H$4:$H$20</c:f>
              <c:strCache>
                <c:ptCount val="17"/>
                <c:pt idx="0">
                  <c:v>I.15</c:v>
                </c:pt>
                <c:pt idx="2">
                  <c:v>III.15</c:v>
                </c:pt>
                <c:pt idx="4">
                  <c:v>I.16</c:v>
                </c:pt>
                <c:pt idx="6">
                  <c:v>III.16</c:v>
                </c:pt>
                <c:pt idx="8">
                  <c:v>I.17</c:v>
                </c:pt>
                <c:pt idx="10">
                  <c:v>III.17</c:v>
                </c:pt>
                <c:pt idx="12">
                  <c:v>I.18</c:v>
                </c:pt>
                <c:pt idx="14">
                  <c:v>III.18</c:v>
                </c:pt>
                <c:pt idx="16">
                  <c:v>I.19</c:v>
                </c:pt>
              </c:strCache>
            </c:strRef>
          </c:cat>
          <c:val>
            <c:numRef>
              <c:f>'2.2.4'!$F$4:$F$20</c:f>
              <c:numCache>
                <c:formatCode>General</c:formatCode>
                <c:ptCount val="17"/>
                <c:pt idx="0">
                  <c:v>-10.1</c:v>
                </c:pt>
                <c:pt idx="1">
                  <c:v>-8.5</c:v>
                </c:pt>
                <c:pt idx="2">
                  <c:v>-3.8</c:v>
                </c:pt>
                <c:pt idx="3">
                  <c:v>-3.2</c:v>
                </c:pt>
                <c:pt idx="4">
                  <c:v>0.7</c:v>
                </c:pt>
                <c:pt idx="5">
                  <c:v>5.4</c:v>
                </c:pt>
                <c:pt idx="6">
                  <c:v>5.4</c:v>
                </c:pt>
                <c:pt idx="7">
                  <c:v>13.8</c:v>
                </c:pt>
                <c:pt idx="8">
                  <c:v>-0.4</c:v>
                </c:pt>
                <c:pt idx="9">
                  <c:v>4.0999999999999996</c:v>
                </c:pt>
                <c:pt idx="10">
                  <c:v>4</c:v>
                </c:pt>
                <c:pt idx="11">
                  <c:v>1.7</c:v>
                </c:pt>
                <c:pt idx="12">
                  <c:v>5</c:v>
                </c:pt>
                <c:pt idx="13">
                  <c:v>4.5999999999999996</c:v>
                </c:pt>
                <c:pt idx="14">
                  <c:v>4.0999999999999996</c:v>
                </c:pt>
                <c:pt idx="15">
                  <c:v>2.5</c:v>
                </c:pt>
                <c:pt idx="16">
                  <c:v>6.7</c:v>
                </c:pt>
              </c:numCache>
            </c:numRef>
          </c:val>
          <c:extLst>
            <c:ext xmlns:c16="http://schemas.microsoft.com/office/drawing/2014/chart" uri="{C3380CC4-5D6E-409C-BE32-E72D297353CC}">
              <c16:uniqueId val="{00000002-6AFA-41F7-BB17-5C7970F3E90F}"/>
            </c:ext>
          </c:extLst>
        </c:ser>
        <c:ser>
          <c:idx val="0"/>
          <c:order val="4"/>
          <c:tx>
            <c:strRef>
              <c:f>'2.2.4'!$D$1</c:f>
              <c:strCache>
                <c:ptCount val="1"/>
                <c:pt idx="0">
                  <c:v>Житлові будівлі (14.2%)</c:v>
                </c:pt>
              </c:strCache>
            </c:strRef>
          </c:tx>
          <c:spPr>
            <a:solidFill>
              <a:srgbClr val="005591"/>
            </a:solid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invertIfNegative val="0"/>
          <c:cat>
            <c:strRef>
              <c:f>'2.2.4'!$H$4:$H$20</c:f>
              <c:strCache>
                <c:ptCount val="17"/>
                <c:pt idx="0">
                  <c:v>I.15</c:v>
                </c:pt>
                <c:pt idx="2">
                  <c:v>III.15</c:v>
                </c:pt>
                <c:pt idx="4">
                  <c:v>I.16</c:v>
                </c:pt>
                <c:pt idx="6">
                  <c:v>III.16</c:v>
                </c:pt>
                <c:pt idx="8">
                  <c:v>I.17</c:v>
                </c:pt>
                <c:pt idx="10">
                  <c:v>III.17</c:v>
                </c:pt>
                <c:pt idx="12">
                  <c:v>I.18</c:v>
                </c:pt>
                <c:pt idx="14">
                  <c:v>III.18</c:v>
                </c:pt>
                <c:pt idx="16">
                  <c:v>I.19</c:v>
                </c:pt>
              </c:strCache>
            </c:strRef>
          </c:cat>
          <c:val>
            <c:numRef>
              <c:f>'2.2.4'!$D$4:$D$20</c:f>
              <c:numCache>
                <c:formatCode>0.0</c:formatCode>
                <c:ptCount val="17"/>
                <c:pt idx="0">
                  <c:v>-0.4</c:v>
                </c:pt>
                <c:pt idx="1">
                  <c:v>-2.2000000000000002</c:v>
                </c:pt>
                <c:pt idx="2">
                  <c:v>-0.6</c:v>
                </c:pt>
                <c:pt idx="3">
                  <c:v>3.9</c:v>
                </c:pt>
                <c:pt idx="4">
                  <c:v>-0.6</c:v>
                </c:pt>
                <c:pt idx="5">
                  <c:v>-0.5</c:v>
                </c:pt>
                <c:pt idx="6">
                  <c:v>3.2</c:v>
                </c:pt>
                <c:pt idx="7">
                  <c:v>-1.5</c:v>
                </c:pt>
                <c:pt idx="8">
                  <c:v>2.2999999999999998</c:v>
                </c:pt>
                <c:pt idx="9">
                  <c:v>4.7</c:v>
                </c:pt>
                <c:pt idx="10">
                  <c:v>-0.8</c:v>
                </c:pt>
                <c:pt idx="11">
                  <c:v>2</c:v>
                </c:pt>
                <c:pt idx="12">
                  <c:v>-0.9</c:v>
                </c:pt>
                <c:pt idx="13">
                  <c:v>-1.6</c:v>
                </c:pt>
                <c:pt idx="14">
                  <c:v>-0.5</c:v>
                </c:pt>
                <c:pt idx="15">
                  <c:v>-2.2999999999999998</c:v>
                </c:pt>
                <c:pt idx="16">
                  <c:v>-0.1</c:v>
                </c:pt>
              </c:numCache>
            </c:numRef>
          </c:val>
          <c:extLst>
            <c:ext xmlns:c16="http://schemas.microsoft.com/office/drawing/2014/chart" uri="{C3380CC4-5D6E-409C-BE32-E72D297353CC}">
              <c16:uniqueId val="{00000003-6AFA-41F7-BB17-5C7970F3E90F}"/>
            </c:ext>
          </c:extLst>
        </c:ser>
        <c:ser>
          <c:idx val="5"/>
          <c:order val="5"/>
          <c:tx>
            <c:strRef>
              <c:f>'2.2.4'!$G$1</c:f>
              <c:strCache>
                <c:ptCount val="1"/>
                <c:pt idx="0">
                  <c:v>Інші види нефінансових активів (3.6%)</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'2.2.4'!$H$4:$H$20</c:f>
              <c:strCache>
                <c:ptCount val="17"/>
                <c:pt idx="0">
                  <c:v>I.15</c:v>
                </c:pt>
                <c:pt idx="2">
                  <c:v>III.15</c:v>
                </c:pt>
                <c:pt idx="4">
                  <c:v>I.16</c:v>
                </c:pt>
                <c:pt idx="6">
                  <c:v>III.16</c:v>
                </c:pt>
                <c:pt idx="8">
                  <c:v>I.17</c:v>
                </c:pt>
                <c:pt idx="10">
                  <c:v>III.17</c:v>
                </c:pt>
                <c:pt idx="12">
                  <c:v>I.18</c:v>
                </c:pt>
                <c:pt idx="14">
                  <c:v>III.18</c:v>
                </c:pt>
                <c:pt idx="16">
                  <c:v>I.19</c:v>
                </c:pt>
              </c:strCache>
            </c:strRef>
          </c:cat>
          <c:val>
            <c:numRef>
              <c:f>'2.2.4'!$G$4:$G$20</c:f>
              <c:numCache>
                <c:formatCode>General</c:formatCode>
                <c:ptCount val="17"/>
                <c:pt idx="0">
                  <c:v>2.2000000000000002</c:v>
                </c:pt>
                <c:pt idx="1">
                  <c:v>1.8</c:v>
                </c:pt>
                <c:pt idx="2">
                  <c:v>-0.4</c:v>
                </c:pt>
                <c:pt idx="3">
                  <c:v>1.8</c:v>
                </c:pt>
                <c:pt idx="4">
                  <c:v>-1.7</c:v>
                </c:pt>
                <c:pt idx="5">
                  <c:v>0.5</c:v>
                </c:pt>
                <c:pt idx="6">
                  <c:v>0.8</c:v>
                </c:pt>
                <c:pt idx="7">
                  <c:v>0.5</c:v>
                </c:pt>
                <c:pt idx="8">
                  <c:v>-0.9</c:v>
                </c:pt>
                <c:pt idx="9" formatCode="0.0">
                  <c:v>0</c:v>
                </c:pt>
                <c:pt idx="10" formatCode="0.0">
                  <c:v>0</c:v>
                </c:pt>
                <c:pt idx="11">
                  <c:v>0.4</c:v>
                </c:pt>
                <c:pt idx="12">
                  <c:v>0.5</c:v>
                </c:pt>
                <c:pt idx="13">
                  <c:v>3.3</c:v>
                </c:pt>
                <c:pt idx="14">
                  <c:v>1.5</c:v>
                </c:pt>
                <c:pt idx="15">
                  <c:v>2.8</c:v>
                </c:pt>
                <c:pt idx="16">
                  <c:v>0.4</c:v>
                </c:pt>
              </c:numCache>
            </c:numRef>
          </c:val>
          <c:extLst>
            <c:ext xmlns:c16="http://schemas.microsoft.com/office/drawing/2014/chart" uri="{C3380CC4-5D6E-409C-BE32-E72D297353CC}">
              <c16:uniqueId val="{00000004-6AFA-41F7-BB17-5C7970F3E90F}"/>
            </c:ext>
          </c:extLst>
        </c:ser>
        <c:dLbls>
          <c:showLegendKey val="0"/>
          <c:showVal val="0"/>
          <c:showCatName val="0"/>
          <c:showSerName val="0"/>
          <c:showPercent val="0"/>
          <c:showBubbleSize val="0"/>
        </c:dLbls>
        <c:gapWidth val="70"/>
        <c:overlap val="100"/>
        <c:axId val="694068600"/>
        <c:axId val="694068992"/>
      </c:barChart>
      <c:lineChart>
        <c:grouping val="standard"/>
        <c:varyColors val="0"/>
        <c:ser>
          <c:idx val="1"/>
          <c:order val="0"/>
          <c:tx>
            <c:strRef>
              <c:f>'2.2.4'!$B$1</c:f>
              <c:strCache>
                <c:ptCount val="1"/>
                <c:pt idx="0">
                  <c:v>ВНОК, % р/р</c:v>
                </c:pt>
              </c:strCache>
            </c:strRef>
          </c:tx>
          <c:spPr>
            <a:ln w="25400" cmpd="sng">
              <a:solidFill>
                <a:srgbClr val="057D46"/>
              </a:solidFill>
              <a:prstDash val="solid"/>
            </a:ln>
          </c:spPr>
          <c:marker>
            <c:symbol val="none"/>
          </c:marker>
          <c:dLbls>
            <c:dLbl>
              <c:idx val="5"/>
              <c:layout>
                <c:manualLayout>
                  <c:x val="-0.25833333333333336"/>
                  <c:y val="-4.5226130653266333E-2"/>
                </c:manualLayout>
              </c:layout>
              <c:tx>
                <c:rich>
                  <a:bodyPr wrap="square" lIns="38100" tIns="19050" rIns="38100" bIns="19050" anchor="ctr">
                    <a:spAutoFit/>
                  </a:bodyPr>
                  <a:lstStyle/>
                  <a:p>
                    <a:pPr>
                      <a:defRPr>
                        <a:solidFill>
                          <a:srgbClr val="057D46"/>
                        </a:solidFill>
                      </a:defRPr>
                    </a:pPr>
                    <a:fld id="{E15FCE36-3BB1-474A-9612-11850BFC06DA}" type="SERIESNAME">
                      <a:rPr lang="uk-UA">
                        <a:solidFill>
                          <a:srgbClr val="057D46"/>
                        </a:solidFill>
                      </a:rPr>
                      <a:pPr>
                        <a:defRPr>
                          <a:solidFill>
                            <a:srgbClr val="057D46"/>
                          </a:solidFill>
                        </a:defRPr>
                      </a:pPr>
                      <a:t>[ІМ’Я РЯДУ]</a:t>
                    </a:fld>
                    <a:endParaRPr lang="uk-UA"/>
                  </a:p>
                </c:rich>
              </c:tx>
              <c:spPr>
                <a:noFill/>
                <a:ln>
                  <a:noFill/>
                </a:ln>
                <a:effectLst/>
              </c:sp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15:dlblFieldTable/>
                  <c15:showDataLabelsRange val="0"/>
                </c:ext>
                <c:ext xmlns:c16="http://schemas.microsoft.com/office/drawing/2014/chart" uri="{C3380CC4-5D6E-409C-BE32-E72D297353CC}">
                  <c16:uniqueId val="{00000005-6AFA-41F7-BB17-5C7970F3E90F}"/>
                </c:ext>
              </c:extLst>
            </c:dLbl>
            <c:spPr>
              <a:noFill/>
              <a:ln>
                <a:noFill/>
              </a:ln>
              <a:effectLst/>
            </c:spPr>
            <c:txPr>
              <a:bodyPr wrap="square" lIns="38100" tIns="19050" rIns="38100" bIns="19050" anchor="ctr">
                <a:spAutoFit/>
              </a:bodyPr>
              <a:lstStyle/>
              <a:p>
                <a:pPr>
                  <a:defRPr>
                    <a:solidFill>
                      <a:srgbClr val="057D46"/>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057D46"/>
                      </a:solidFill>
                    </a:ln>
                  </c:spPr>
                </c15:leaderLines>
              </c:ext>
            </c:extLst>
          </c:dLbls>
          <c:cat>
            <c:strRef>
              <c:f>'2.2.4'!$H$4:$H$20</c:f>
              <c:strCache>
                <c:ptCount val="17"/>
                <c:pt idx="0">
                  <c:v>I.15</c:v>
                </c:pt>
                <c:pt idx="2">
                  <c:v>III.15</c:v>
                </c:pt>
                <c:pt idx="4">
                  <c:v>I.16</c:v>
                </c:pt>
                <c:pt idx="6">
                  <c:v>III.16</c:v>
                </c:pt>
                <c:pt idx="8">
                  <c:v>I.17</c:v>
                </c:pt>
                <c:pt idx="10">
                  <c:v>III.17</c:v>
                </c:pt>
                <c:pt idx="12">
                  <c:v>I.18</c:v>
                </c:pt>
                <c:pt idx="14">
                  <c:v>III.18</c:v>
                </c:pt>
                <c:pt idx="16">
                  <c:v>I.19</c:v>
                </c:pt>
              </c:strCache>
            </c:strRef>
          </c:cat>
          <c:val>
            <c:numRef>
              <c:f>'2.2.4'!$B$4:$B$20</c:f>
              <c:numCache>
                <c:formatCode>0.0</c:formatCode>
                <c:ptCount val="17"/>
                <c:pt idx="0">
                  <c:v>-23.8</c:v>
                </c:pt>
                <c:pt idx="1">
                  <c:v>-14.2</c:v>
                </c:pt>
                <c:pt idx="2">
                  <c:v>-5</c:v>
                </c:pt>
                <c:pt idx="3">
                  <c:v>1.5</c:v>
                </c:pt>
                <c:pt idx="4">
                  <c:v>5.4</c:v>
                </c:pt>
                <c:pt idx="5">
                  <c:v>17.899999999999999</c:v>
                </c:pt>
                <c:pt idx="6">
                  <c:v>24</c:v>
                </c:pt>
                <c:pt idx="7">
                  <c:v>27.4</c:v>
                </c:pt>
                <c:pt idx="8">
                  <c:v>18.2</c:v>
                </c:pt>
                <c:pt idx="9">
                  <c:v>21.3</c:v>
                </c:pt>
                <c:pt idx="10">
                  <c:v>12.8</c:v>
                </c:pt>
                <c:pt idx="11">
                  <c:v>14.5</c:v>
                </c:pt>
                <c:pt idx="12">
                  <c:v>20.3</c:v>
                </c:pt>
                <c:pt idx="13">
                  <c:v>17.600000000000001</c:v>
                </c:pt>
                <c:pt idx="14" formatCode="General">
                  <c:v>13.2</c:v>
                </c:pt>
                <c:pt idx="15">
                  <c:v>10.199999999999999</c:v>
                </c:pt>
                <c:pt idx="16">
                  <c:v>17.399999999999999</c:v>
                </c:pt>
              </c:numCache>
            </c:numRef>
          </c:val>
          <c:smooth val="0"/>
          <c:extLst>
            <c:ext xmlns:c16="http://schemas.microsoft.com/office/drawing/2014/chart" uri="{C3380CC4-5D6E-409C-BE32-E72D297353CC}">
              <c16:uniqueId val="{00000006-6AFA-41F7-BB17-5C7970F3E90F}"/>
            </c:ext>
          </c:extLst>
        </c:ser>
        <c:dLbls>
          <c:showLegendKey val="0"/>
          <c:showVal val="0"/>
          <c:showCatName val="0"/>
          <c:showSerName val="0"/>
          <c:showPercent val="0"/>
          <c:showBubbleSize val="0"/>
        </c:dLbls>
        <c:marker val="1"/>
        <c:smooth val="0"/>
        <c:axId val="694068600"/>
        <c:axId val="694068992"/>
      </c:lineChart>
      <c:catAx>
        <c:axId val="6940686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68992"/>
        <c:crosses val="autoZero"/>
        <c:auto val="1"/>
        <c:lblAlgn val="ctr"/>
        <c:lblOffset val="100"/>
        <c:tickLblSkip val="1"/>
        <c:tickMarkSkip val="8"/>
        <c:noMultiLvlLbl val="0"/>
      </c:catAx>
      <c:valAx>
        <c:axId val="694068992"/>
        <c:scaling>
          <c:orientation val="minMax"/>
          <c:max val="30"/>
          <c:min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68600"/>
        <c:crosses val="autoZero"/>
        <c:crossBetween val="between"/>
        <c:majorUnit val="1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6734637755707672"/>
          <c:w val="1"/>
          <c:h val="0.3015075376884421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69148936170212771"/>
        </c:manualLayout>
      </c:layout>
      <c:barChart>
        <c:barDir val="col"/>
        <c:grouping val="stacked"/>
        <c:varyColors val="0"/>
        <c:ser>
          <c:idx val="1"/>
          <c:order val="1"/>
          <c:tx>
            <c:strRef>
              <c:f>'2.2.5'!$C$1</c:f>
              <c:strCache>
                <c:ptCount val="1"/>
                <c:pt idx="0">
                  <c:v>Сільське господарство</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'2.2.5'!$K$4:$K$20</c:f>
              <c:strCache>
                <c:ptCount val="17"/>
                <c:pt idx="0">
                  <c:v>I.15</c:v>
                </c:pt>
                <c:pt idx="2">
                  <c:v>III.15</c:v>
                </c:pt>
                <c:pt idx="4">
                  <c:v>I.16</c:v>
                </c:pt>
                <c:pt idx="6">
                  <c:v>III.16</c:v>
                </c:pt>
                <c:pt idx="8">
                  <c:v>I.17</c:v>
                </c:pt>
                <c:pt idx="10">
                  <c:v>III.17</c:v>
                </c:pt>
                <c:pt idx="12">
                  <c:v>I.18</c:v>
                </c:pt>
                <c:pt idx="14">
                  <c:v>III.18</c:v>
                </c:pt>
                <c:pt idx="16">
                  <c:v>I.19</c:v>
                </c:pt>
              </c:strCache>
            </c:strRef>
          </c:cat>
          <c:val>
            <c:numRef>
              <c:f>'2.2.5'!$C$4:$C$20</c:f>
              <c:numCache>
                <c:formatCode>0.00</c:formatCode>
                <c:ptCount val="17"/>
                <c:pt idx="0">
                  <c:v>0.5</c:v>
                </c:pt>
                <c:pt idx="1">
                  <c:v>0.91</c:v>
                </c:pt>
                <c:pt idx="2">
                  <c:v>3</c:v>
                </c:pt>
                <c:pt idx="3">
                  <c:v>4.0999999999999996</c:v>
                </c:pt>
                <c:pt idx="4">
                  <c:v>5.0199999999999996</c:v>
                </c:pt>
                <c:pt idx="5">
                  <c:v>8.51</c:v>
                </c:pt>
                <c:pt idx="6">
                  <c:v>6.37</c:v>
                </c:pt>
                <c:pt idx="7">
                  <c:v>3.23</c:v>
                </c:pt>
                <c:pt idx="8">
                  <c:v>7.8</c:v>
                </c:pt>
                <c:pt idx="9">
                  <c:v>4.5199999999999996</c:v>
                </c:pt>
                <c:pt idx="10">
                  <c:v>4.57</c:v>
                </c:pt>
                <c:pt idx="11">
                  <c:v>2.46</c:v>
                </c:pt>
                <c:pt idx="12">
                  <c:v>1.72</c:v>
                </c:pt>
                <c:pt idx="13">
                  <c:v>1.46</c:v>
                </c:pt>
                <c:pt idx="14">
                  <c:v>0.71</c:v>
                </c:pt>
                <c:pt idx="15">
                  <c:v>1.27</c:v>
                </c:pt>
                <c:pt idx="16">
                  <c:v>0.25</c:v>
                </c:pt>
              </c:numCache>
            </c:numRef>
          </c:val>
          <c:extLst>
            <c:ext xmlns:c16="http://schemas.microsoft.com/office/drawing/2014/chart" uri="{C3380CC4-5D6E-409C-BE32-E72D297353CC}">
              <c16:uniqueId val="{00000001-1D6F-494F-8122-2CD52A9109A3}"/>
            </c:ext>
          </c:extLst>
        </c:ser>
        <c:ser>
          <c:idx val="2"/>
          <c:order val="2"/>
          <c:tx>
            <c:strRef>
              <c:f>'2.2.5'!$D$1</c:f>
              <c:strCache>
                <c:ptCount val="1"/>
                <c:pt idx="0">
                  <c:v>Промисловість</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'2.2.5'!$K$4:$K$20</c:f>
              <c:strCache>
                <c:ptCount val="17"/>
                <c:pt idx="0">
                  <c:v>I.15</c:v>
                </c:pt>
                <c:pt idx="2">
                  <c:v>III.15</c:v>
                </c:pt>
                <c:pt idx="4">
                  <c:v>I.16</c:v>
                </c:pt>
                <c:pt idx="6">
                  <c:v>III.16</c:v>
                </c:pt>
                <c:pt idx="8">
                  <c:v>I.17</c:v>
                </c:pt>
                <c:pt idx="10">
                  <c:v>III.17</c:v>
                </c:pt>
                <c:pt idx="12">
                  <c:v>I.18</c:v>
                </c:pt>
                <c:pt idx="14">
                  <c:v>III.18</c:v>
                </c:pt>
                <c:pt idx="16">
                  <c:v>I.19</c:v>
                </c:pt>
              </c:strCache>
            </c:strRef>
          </c:cat>
          <c:val>
            <c:numRef>
              <c:f>'2.2.5'!$D$4:$D$20</c:f>
              <c:numCache>
                <c:formatCode>0.00</c:formatCode>
                <c:ptCount val="17"/>
                <c:pt idx="0">
                  <c:v>-15.67</c:v>
                </c:pt>
                <c:pt idx="1">
                  <c:v>-7.61</c:v>
                </c:pt>
                <c:pt idx="2">
                  <c:v>-3.83</c:v>
                </c:pt>
                <c:pt idx="3">
                  <c:v>-5.62</c:v>
                </c:pt>
                <c:pt idx="4">
                  <c:v>1.59</c:v>
                </c:pt>
                <c:pt idx="5">
                  <c:v>4.42</c:v>
                </c:pt>
                <c:pt idx="6">
                  <c:v>9.1</c:v>
                </c:pt>
                <c:pt idx="7">
                  <c:v>7.19</c:v>
                </c:pt>
                <c:pt idx="8">
                  <c:v>9.6199999999999992</c:v>
                </c:pt>
                <c:pt idx="9">
                  <c:v>6.8</c:v>
                </c:pt>
                <c:pt idx="10">
                  <c:v>6.56</c:v>
                </c:pt>
                <c:pt idx="11">
                  <c:v>8.19</c:v>
                </c:pt>
                <c:pt idx="12">
                  <c:v>16.07</c:v>
                </c:pt>
                <c:pt idx="13">
                  <c:v>8.02</c:v>
                </c:pt>
                <c:pt idx="14">
                  <c:v>3.96</c:v>
                </c:pt>
                <c:pt idx="15">
                  <c:v>5.08</c:v>
                </c:pt>
                <c:pt idx="16">
                  <c:v>11.47</c:v>
                </c:pt>
              </c:numCache>
            </c:numRef>
          </c:val>
          <c:extLst>
            <c:ext xmlns:c16="http://schemas.microsoft.com/office/drawing/2014/chart" uri="{C3380CC4-5D6E-409C-BE32-E72D297353CC}">
              <c16:uniqueId val="{00000002-1D6F-494F-8122-2CD52A9109A3}"/>
            </c:ext>
          </c:extLst>
        </c:ser>
        <c:ser>
          <c:idx val="4"/>
          <c:order val="3"/>
          <c:tx>
            <c:strRef>
              <c:f>'2.2.5'!$F$1</c:f>
              <c:strCache>
                <c:ptCount val="1"/>
                <c:pt idx="0">
                  <c:v>Торгівля і транспорт</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'2.2.5'!$K$4:$K$20</c:f>
              <c:strCache>
                <c:ptCount val="17"/>
                <c:pt idx="0">
                  <c:v>I.15</c:v>
                </c:pt>
                <c:pt idx="2">
                  <c:v>III.15</c:v>
                </c:pt>
                <c:pt idx="4">
                  <c:v>I.16</c:v>
                </c:pt>
                <c:pt idx="6">
                  <c:v>III.16</c:v>
                </c:pt>
                <c:pt idx="8">
                  <c:v>I.17</c:v>
                </c:pt>
                <c:pt idx="10">
                  <c:v>III.17</c:v>
                </c:pt>
                <c:pt idx="12">
                  <c:v>I.18</c:v>
                </c:pt>
                <c:pt idx="14">
                  <c:v>III.18</c:v>
                </c:pt>
                <c:pt idx="16">
                  <c:v>I.19</c:v>
                </c:pt>
              </c:strCache>
            </c:strRef>
          </c:cat>
          <c:val>
            <c:numRef>
              <c:f>'2.2.5'!$F$4:$F$20</c:f>
              <c:numCache>
                <c:formatCode>0.00</c:formatCode>
                <c:ptCount val="17"/>
                <c:pt idx="0">
                  <c:v>-4.74</c:v>
                </c:pt>
                <c:pt idx="1">
                  <c:v>-3.81</c:v>
                </c:pt>
                <c:pt idx="2">
                  <c:v>-0.22</c:v>
                </c:pt>
                <c:pt idx="3">
                  <c:v>-2.73</c:v>
                </c:pt>
                <c:pt idx="4">
                  <c:v>4.08</c:v>
                </c:pt>
                <c:pt idx="5">
                  <c:v>5.21</c:v>
                </c:pt>
                <c:pt idx="6">
                  <c:v>2.02</c:v>
                </c:pt>
                <c:pt idx="7">
                  <c:v>5.5</c:v>
                </c:pt>
                <c:pt idx="8">
                  <c:v>2.56</c:v>
                </c:pt>
                <c:pt idx="9">
                  <c:v>1.43</c:v>
                </c:pt>
                <c:pt idx="10">
                  <c:v>3.89</c:v>
                </c:pt>
                <c:pt idx="11">
                  <c:v>6.4</c:v>
                </c:pt>
                <c:pt idx="12">
                  <c:v>9.7799999999999994</c:v>
                </c:pt>
                <c:pt idx="13">
                  <c:v>7.16</c:v>
                </c:pt>
                <c:pt idx="14">
                  <c:v>2.91</c:v>
                </c:pt>
                <c:pt idx="15">
                  <c:v>5.19</c:v>
                </c:pt>
                <c:pt idx="16">
                  <c:v>3.45</c:v>
                </c:pt>
              </c:numCache>
            </c:numRef>
          </c:val>
          <c:extLst>
            <c:ext xmlns:c16="http://schemas.microsoft.com/office/drawing/2014/chart" uri="{C3380CC4-5D6E-409C-BE32-E72D297353CC}">
              <c16:uniqueId val="{00000003-1D6F-494F-8122-2CD52A9109A3}"/>
            </c:ext>
          </c:extLst>
        </c:ser>
        <c:ser>
          <c:idx val="5"/>
          <c:order val="4"/>
          <c:tx>
            <c:strRef>
              <c:f>'2.2.5'!$G$1</c:f>
              <c:strCache>
                <c:ptCount val="1"/>
                <c:pt idx="0">
                  <c:v>Телекомунікації</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'2.2.5'!$K$4:$K$20</c:f>
              <c:strCache>
                <c:ptCount val="17"/>
                <c:pt idx="0">
                  <c:v>I.15</c:v>
                </c:pt>
                <c:pt idx="2">
                  <c:v>III.15</c:v>
                </c:pt>
                <c:pt idx="4">
                  <c:v>I.16</c:v>
                </c:pt>
                <c:pt idx="6">
                  <c:v>III.16</c:v>
                </c:pt>
                <c:pt idx="8">
                  <c:v>I.17</c:v>
                </c:pt>
                <c:pt idx="10">
                  <c:v>III.17</c:v>
                </c:pt>
                <c:pt idx="12">
                  <c:v>I.18</c:v>
                </c:pt>
                <c:pt idx="14">
                  <c:v>III.18</c:v>
                </c:pt>
                <c:pt idx="16">
                  <c:v>I.19</c:v>
                </c:pt>
              </c:strCache>
            </c:strRef>
          </c:cat>
          <c:val>
            <c:numRef>
              <c:f>'2.2.5'!$G$4:$G$20</c:f>
              <c:numCache>
                <c:formatCode>0.00</c:formatCode>
                <c:ptCount val="17"/>
                <c:pt idx="0">
                  <c:v>12.37</c:v>
                </c:pt>
                <c:pt idx="1">
                  <c:v>11.04</c:v>
                </c:pt>
                <c:pt idx="2">
                  <c:v>0.13</c:v>
                </c:pt>
                <c:pt idx="3">
                  <c:v>0.76</c:v>
                </c:pt>
                <c:pt idx="4">
                  <c:v>-13.46</c:v>
                </c:pt>
                <c:pt idx="5">
                  <c:v>-6.29</c:v>
                </c:pt>
                <c:pt idx="6">
                  <c:v>7.0000000000000007E-2</c:v>
                </c:pt>
                <c:pt idx="7">
                  <c:v>1.72</c:v>
                </c:pt>
                <c:pt idx="8">
                  <c:v>0.86</c:v>
                </c:pt>
                <c:pt idx="9">
                  <c:v>1.46</c:v>
                </c:pt>
                <c:pt idx="10">
                  <c:v>-0.19</c:v>
                </c:pt>
                <c:pt idx="11">
                  <c:v>-0.66</c:v>
                </c:pt>
                <c:pt idx="12">
                  <c:v>4.7699999999999996</c:v>
                </c:pt>
                <c:pt idx="13">
                  <c:v>2.04</c:v>
                </c:pt>
                <c:pt idx="14">
                  <c:v>0.91</c:v>
                </c:pt>
                <c:pt idx="15">
                  <c:v>0.72</c:v>
                </c:pt>
                <c:pt idx="16">
                  <c:v>-3.75</c:v>
                </c:pt>
              </c:numCache>
            </c:numRef>
          </c:val>
          <c:extLst>
            <c:ext xmlns:c16="http://schemas.microsoft.com/office/drawing/2014/chart" uri="{C3380CC4-5D6E-409C-BE32-E72D297353CC}">
              <c16:uniqueId val="{00000004-1D6F-494F-8122-2CD52A9109A3}"/>
            </c:ext>
          </c:extLst>
        </c:ser>
        <c:ser>
          <c:idx val="7"/>
          <c:order val="5"/>
          <c:tx>
            <c:strRef>
              <c:f>'2.2.5'!$I$1</c:f>
              <c:strCache>
                <c:ptCount val="1"/>
                <c:pt idx="0">
                  <c:v>Державне управління</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'2.2.5'!$K$4:$K$20</c:f>
              <c:strCache>
                <c:ptCount val="17"/>
                <c:pt idx="0">
                  <c:v>I.15</c:v>
                </c:pt>
                <c:pt idx="2">
                  <c:v>III.15</c:v>
                </c:pt>
                <c:pt idx="4">
                  <c:v>I.16</c:v>
                </c:pt>
                <c:pt idx="6">
                  <c:v>III.16</c:v>
                </c:pt>
                <c:pt idx="8">
                  <c:v>I.17</c:v>
                </c:pt>
                <c:pt idx="10">
                  <c:v>III.17</c:v>
                </c:pt>
                <c:pt idx="12">
                  <c:v>I.18</c:v>
                </c:pt>
                <c:pt idx="14">
                  <c:v>III.18</c:v>
                </c:pt>
                <c:pt idx="16">
                  <c:v>I.19</c:v>
                </c:pt>
              </c:strCache>
            </c:strRef>
          </c:cat>
          <c:val>
            <c:numRef>
              <c:f>'2.2.5'!$I$4:$I$20</c:f>
              <c:numCache>
                <c:formatCode>0.00</c:formatCode>
                <c:ptCount val="17"/>
                <c:pt idx="0">
                  <c:v>0.34</c:v>
                </c:pt>
                <c:pt idx="1">
                  <c:v>1.37</c:v>
                </c:pt>
                <c:pt idx="2">
                  <c:v>2.17</c:v>
                </c:pt>
                <c:pt idx="3">
                  <c:v>6.94</c:v>
                </c:pt>
                <c:pt idx="4">
                  <c:v>-0.06</c:v>
                </c:pt>
                <c:pt idx="5">
                  <c:v>1.37</c:v>
                </c:pt>
                <c:pt idx="6">
                  <c:v>2.66</c:v>
                </c:pt>
                <c:pt idx="7">
                  <c:v>2.71</c:v>
                </c:pt>
                <c:pt idx="8">
                  <c:v>0.96</c:v>
                </c:pt>
                <c:pt idx="9">
                  <c:v>2.39</c:v>
                </c:pt>
                <c:pt idx="10">
                  <c:v>2.73</c:v>
                </c:pt>
                <c:pt idx="11">
                  <c:v>3.38</c:v>
                </c:pt>
                <c:pt idx="12">
                  <c:v>0.98</c:v>
                </c:pt>
                <c:pt idx="13">
                  <c:v>1.1200000000000001</c:v>
                </c:pt>
                <c:pt idx="14">
                  <c:v>1.52</c:v>
                </c:pt>
                <c:pt idx="15">
                  <c:v>0.81</c:v>
                </c:pt>
                <c:pt idx="16">
                  <c:v>1.87</c:v>
                </c:pt>
              </c:numCache>
            </c:numRef>
          </c:val>
          <c:extLst>
            <c:ext xmlns:c16="http://schemas.microsoft.com/office/drawing/2014/chart" uri="{C3380CC4-5D6E-409C-BE32-E72D297353CC}">
              <c16:uniqueId val="{00000005-1D6F-494F-8122-2CD52A9109A3}"/>
            </c:ext>
          </c:extLst>
        </c:ser>
        <c:ser>
          <c:idx val="3"/>
          <c:order val="6"/>
          <c:tx>
            <c:strRef>
              <c:f>'2.2.5'!$E$1</c:f>
              <c:strCache>
                <c:ptCount val="1"/>
                <c:pt idx="0">
                  <c:v>Будівництво</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'2.2.5'!$K$4:$K$20</c:f>
              <c:strCache>
                <c:ptCount val="17"/>
                <c:pt idx="0">
                  <c:v>I.15</c:v>
                </c:pt>
                <c:pt idx="2">
                  <c:v>III.15</c:v>
                </c:pt>
                <c:pt idx="4">
                  <c:v>I.16</c:v>
                </c:pt>
                <c:pt idx="6">
                  <c:v>III.16</c:v>
                </c:pt>
                <c:pt idx="8">
                  <c:v>I.17</c:v>
                </c:pt>
                <c:pt idx="10">
                  <c:v>III.17</c:v>
                </c:pt>
                <c:pt idx="12">
                  <c:v>I.18</c:v>
                </c:pt>
                <c:pt idx="14">
                  <c:v>III.18</c:v>
                </c:pt>
                <c:pt idx="16">
                  <c:v>I.19</c:v>
                </c:pt>
              </c:strCache>
            </c:strRef>
          </c:cat>
          <c:val>
            <c:numRef>
              <c:f>'2.2.5'!$E$4:$E$20</c:f>
              <c:numCache>
                <c:formatCode>0.00</c:formatCode>
                <c:ptCount val="17"/>
                <c:pt idx="0">
                  <c:v>-3.95</c:v>
                </c:pt>
                <c:pt idx="1">
                  <c:v>-3.34</c:v>
                </c:pt>
                <c:pt idx="2">
                  <c:v>-0.71</c:v>
                </c:pt>
                <c:pt idx="3">
                  <c:v>3.57</c:v>
                </c:pt>
                <c:pt idx="4">
                  <c:v>-0.15</c:v>
                </c:pt>
                <c:pt idx="5">
                  <c:v>-0.46</c:v>
                </c:pt>
                <c:pt idx="6">
                  <c:v>0.97</c:v>
                </c:pt>
                <c:pt idx="7">
                  <c:v>-4.09</c:v>
                </c:pt>
                <c:pt idx="8">
                  <c:v>-0.03</c:v>
                </c:pt>
                <c:pt idx="9">
                  <c:v>4.25</c:v>
                </c:pt>
                <c:pt idx="10">
                  <c:v>-0.41</c:v>
                </c:pt>
                <c:pt idx="11">
                  <c:v>1.45</c:v>
                </c:pt>
                <c:pt idx="12">
                  <c:v>-0.48</c:v>
                </c:pt>
                <c:pt idx="13">
                  <c:v>-2.5299999999999998</c:v>
                </c:pt>
                <c:pt idx="14">
                  <c:v>-1.02</c:v>
                </c:pt>
                <c:pt idx="15">
                  <c:v>-2.0099999999999998</c:v>
                </c:pt>
                <c:pt idx="16">
                  <c:v>0.4</c:v>
                </c:pt>
              </c:numCache>
            </c:numRef>
          </c:val>
          <c:extLst>
            <c:ext xmlns:c16="http://schemas.microsoft.com/office/drawing/2014/chart" uri="{C3380CC4-5D6E-409C-BE32-E72D297353CC}">
              <c16:uniqueId val="{00000006-1D6F-494F-8122-2CD52A9109A3}"/>
            </c:ext>
          </c:extLst>
        </c:ser>
        <c:ser>
          <c:idx val="6"/>
          <c:order val="7"/>
          <c:tx>
            <c:strRef>
              <c:f>'2.2.5'!$H$1</c:f>
              <c:strCache>
                <c:ptCount val="1"/>
                <c:pt idx="0">
                  <c:v>Операції з нерухомістю</c:v>
                </c:pt>
              </c:strCache>
            </c:strRef>
          </c:tx>
          <c:spPr>
            <a:solidFill>
              <a:srgbClr val="057D46">
                <a:tint val="50000"/>
              </a:srgbClr>
            </a:solidFill>
            <a:ln>
              <a:noFill/>
            </a:ln>
            <a:effectLst/>
            <a:extLst>
              <a:ext uri="{91240B29-F687-4F45-9708-019B960494DF}">
                <a14:hiddenLine xmlns:a14="http://schemas.microsoft.com/office/drawing/2010/main">
                  <a:noFill/>
                </a14:hiddenLine>
              </a:ext>
            </a:extLst>
          </c:spPr>
          <c:invertIfNegative val="0"/>
          <c:cat>
            <c:strRef>
              <c:f>'2.2.5'!$K$4:$K$20</c:f>
              <c:strCache>
                <c:ptCount val="17"/>
                <c:pt idx="0">
                  <c:v>I.15</c:v>
                </c:pt>
                <c:pt idx="2">
                  <c:v>III.15</c:v>
                </c:pt>
                <c:pt idx="4">
                  <c:v>I.16</c:v>
                </c:pt>
                <c:pt idx="6">
                  <c:v>III.16</c:v>
                </c:pt>
                <c:pt idx="8">
                  <c:v>I.17</c:v>
                </c:pt>
                <c:pt idx="10">
                  <c:v>III.17</c:v>
                </c:pt>
                <c:pt idx="12">
                  <c:v>I.18</c:v>
                </c:pt>
                <c:pt idx="14">
                  <c:v>III.18</c:v>
                </c:pt>
                <c:pt idx="16">
                  <c:v>I.19</c:v>
                </c:pt>
              </c:strCache>
            </c:strRef>
          </c:cat>
          <c:val>
            <c:numRef>
              <c:f>'2.2.5'!$H$4:$H$20</c:f>
              <c:numCache>
                <c:formatCode>0.00</c:formatCode>
                <c:ptCount val="17"/>
                <c:pt idx="0">
                  <c:v>-1.0900000000000001</c:v>
                </c:pt>
                <c:pt idx="1">
                  <c:v>-0.8</c:v>
                </c:pt>
                <c:pt idx="2">
                  <c:v>-1.32</c:v>
                </c:pt>
                <c:pt idx="3">
                  <c:v>0</c:v>
                </c:pt>
                <c:pt idx="4">
                  <c:v>2.93</c:v>
                </c:pt>
                <c:pt idx="5">
                  <c:v>3.79</c:v>
                </c:pt>
                <c:pt idx="6">
                  <c:v>3.7</c:v>
                </c:pt>
                <c:pt idx="7">
                  <c:v>1.26</c:v>
                </c:pt>
                <c:pt idx="8">
                  <c:v>-2.73</c:v>
                </c:pt>
                <c:pt idx="9">
                  <c:v>-1.21</c:v>
                </c:pt>
                <c:pt idx="10">
                  <c:v>-1.41</c:v>
                </c:pt>
                <c:pt idx="11">
                  <c:v>0.75</c:v>
                </c:pt>
                <c:pt idx="12">
                  <c:v>2.2200000000000002</c:v>
                </c:pt>
                <c:pt idx="13">
                  <c:v>0.49</c:v>
                </c:pt>
                <c:pt idx="14">
                  <c:v>0.39</c:v>
                </c:pt>
                <c:pt idx="15">
                  <c:v>-0.12</c:v>
                </c:pt>
                <c:pt idx="16">
                  <c:v>0.74</c:v>
                </c:pt>
              </c:numCache>
            </c:numRef>
          </c:val>
          <c:extLst>
            <c:ext xmlns:c16="http://schemas.microsoft.com/office/drawing/2014/chart" uri="{C3380CC4-5D6E-409C-BE32-E72D297353CC}">
              <c16:uniqueId val="{00000007-1D6F-494F-8122-2CD52A9109A3}"/>
            </c:ext>
          </c:extLst>
        </c:ser>
        <c:ser>
          <c:idx val="8"/>
          <c:order val="8"/>
          <c:tx>
            <c:strRef>
              <c:f>'2.2.5'!$J$1</c:f>
              <c:strCache>
                <c:ptCount val="1"/>
                <c:pt idx="0">
                  <c:v>Інші</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'2.2.5'!$K$4:$K$20</c:f>
              <c:strCache>
                <c:ptCount val="17"/>
                <c:pt idx="0">
                  <c:v>I.15</c:v>
                </c:pt>
                <c:pt idx="2">
                  <c:v>III.15</c:v>
                </c:pt>
                <c:pt idx="4">
                  <c:v>I.16</c:v>
                </c:pt>
                <c:pt idx="6">
                  <c:v>III.16</c:v>
                </c:pt>
                <c:pt idx="8">
                  <c:v>I.17</c:v>
                </c:pt>
                <c:pt idx="10">
                  <c:v>III.17</c:v>
                </c:pt>
                <c:pt idx="12">
                  <c:v>I.18</c:v>
                </c:pt>
                <c:pt idx="14">
                  <c:v>III.18</c:v>
                </c:pt>
                <c:pt idx="16">
                  <c:v>I.19</c:v>
                </c:pt>
              </c:strCache>
            </c:strRef>
          </c:cat>
          <c:val>
            <c:numRef>
              <c:f>'2.2.5'!$J$4:$J$20</c:f>
              <c:numCache>
                <c:formatCode>0.00</c:formatCode>
                <c:ptCount val="17"/>
                <c:pt idx="0">
                  <c:v>-2.57</c:v>
                </c:pt>
                <c:pt idx="1">
                  <c:v>-1.35</c:v>
                </c:pt>
                <c:pt idx="2">
                  <c:v>0.59</c:v>
                </c:pt>
                <c:pt idx="3">
                  <c:v>0.47</c:v>
                </c:pt>
                <c:pt idx="4">
                  <c:v>0.75</c:v>
                </c:pt>
                <c:pt idx="5">
                  <c:v>0.95</c:v>
                </c:pt>
                <c:pt idx="6">
                  <c:v>3.01</c:v>
                </c:pt>
                <c:pt idx="7">
                  <c:v>3.28</c:v>
                </c:pt>
                <c:pt idx="8">
                  <c:v>2.36</c:v>
                </c:pt>
                <c:pt idx="9">
                  <c:v>3.75</c:v>
                </c:pt>
                <c:pt idx="10">
                  <c:v>2.27</c:v>
                </c:pt>
                <c:pt idx="11">
                  <c:v>2.64</c:v>
                </c:pt>
                <c:pt idx="12">
                  <c:v>2.35</c:v>
                </c:pt>
                <c:pt idx="13">
                  <c:v>0.64</c:v>
                </c:pt>
                <c:pt idx="14">
                  <c:v>0.53</c:v>
                </c:pt>
                <c:pt idx="15">
                  <c:v>-0.44</c:v>
                </c:pt>
                <c:pt idx="16">
                  <c:v>3.37</c:v>
                </c:pt>
              </c:numCache>
            </c:numRef>
          </c:val>
          <c:extLst>
            <c:ext xmlns:c16="http://schemas.microsoft.com/office/drawing/2014/chart" uri="{C3380CC4-5D6E-409C-BE32-E72D297353CC}">
              <c16:uniqueId val="{00000000-1D6F-494F-8122-2CD52A9109A3}"/>
            </c:ext>
          </c:extLst>
        </c:ser>
        <c:dLbls>
          <c:showLegendKey val="0"/>
          <c:showVal val="0"/>
          <c:showCatName val="0"/>
          <c:showSerName val="0"/>
          <c:showPercent val="0"/>
          <c:showBubbleSize val="0"/>
        </c:dLbls>
        <c:gapWidth val="70"/>
        <c:overlap val="100"/>
        <c:axId val="694069776"/>
        <c:axId val="694070168"/>
      </c:barChart>
      <c:lineChart>
        <c:grouping val="standard"/>
        <c:varyColors val="0"/>
        <c:ser>
          <c:idx val="0"/>
          <c:order val="0"/>
          <c:tx>
            <c:strRef>
              <c:f>'2.2.5'!$B$1</c:f>
              <c:strCache>
                <c:ptCount val="1"/>
                <c:pt idx="0">
                  <c:v>Капітальні інвестиції, % р/р</c:v>
                </c:pt>
              </c:strCache>
            </c:strRef>
          </c:tx>
          <c:spPr>
            <a:ln w="25400" cmpd="sng">
              <a:solidFill>
                <a:srgbClr val="057D46"/>
              </a:solidFill>
              <a:prstDash val="solid"/>
            </a:ln>
          </c:spPr>
          <c:marker>
            <c:symbol val="none"/>
          </c:marker>
          <c:dLbls>
            <c:dLbl>
              <c:idx val="9"/>
              <c:layout>
                <c:manualLayout>
                  <c:x val="-0.45833333333333331"/>
                  <c:y val="-3.7234042553191481E-2"/>
                </c:manualLayout>
              </c:layout>
              <c:tx>
                <c:rich>
                  <a:bodyPr wrap="square" lIns="38100" tIns="19050" rIns="38100" bIns="19050" anchor="ctr">
                    <a:spAutoFit/>
                  </a:bodyPr>
                  <a:lstStyle/>
                  <a:p>
                    <a:pPr>
                      <a:defRPr>
                        <a:solidFill>
                          <a:srgbClr val="057C48"/>
                        </a:solidFill>
                      </a:defRPr>
                    </a:pPr>
                    <a:fld id="{23D9CFF2-E05E-4BD5-B74E-291C7CA20AD2}" type="SERIESNAME">
                      <a:rPr lang="uk-UA">
                        <a:solidFill>
                          <a:srgbClr val="057C48"/>
                        </a:solidFill>
                      </a:rPr>
                      <a:pPr>
                        <a:defRPr>
                          <a:solidFill>
                            <a:srgbClr val="057C48"/>
                          </a:solidFill>
                        </a:defRPr>
                      </a:pPr>
                      <a:t>[ІМ’Я РЯДУ]</a:t>
                    </a:fld>
                    <a:endParaRPr lang="uk-UA"/>
                  </a:p>
                </c:rich>
              </c:tx>
              <c:spPr>
                <a:noFill/>
                <a:ln>
                  <a:noFill/>
                </a:ln>
                <a:effectLst/>
              </c:sp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15:dlblFieldTable/>
                  <c15:showDataLabelsRange val="0"/>
                </c:ext>
                <c:ext xmlns:c16="http://schemas.microsoft.com/office/drawing/2014/chart" uri="{C3380CC4-5D6E-409C-BE32-E72D297353CC}">
                  <c16:uniqueId val="{00000008-1D6F-494F-8122-2CD52A9109A3}"/>
                </c:ext>
              </c:extLst>
            </c:dLbl>
            <c:spPr>
              <a:noFill/>
              <a:ln>
                <a:noFill/>
              </a:ln>
              <a:effectLst/>
            </c:spPr>
            <c:txPr>
              <a:bodyPr wrap="square" lIns="38100" tIns="19050" rIns="38100" bIns="19050" anchor="ctr">
                <a:spAutoFit/>
              </a:bodyPr>
              <a:lstStyle/>
              <a:p>
                <a:pPr>
                  <a:defRPr>
                    <a:solidFill>
                      <a:srgbClr val="057C48"/>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057C48"/>
                      </a:solidFill>
                    </a:ln>
                  </c:spPr>
                </c15:leaderLines>
              </c:ext>
            </c:extLst>
          </c:dLbls>
          <c:cat>
            <c:strRef>
              <c:f>'2.2.5'!$K$4:$K$20</c:f>
              <c:strCache>
                <c:ptCount val="17"/>
                <c:pt idx="0">
                  <c:v>I.15</c:v>
                </c:pt>
                <c:pt idx="2">
                  <c:v>III.15</c:v>
                </c:pt>
                <c:pt idx="4">
                  <c:v>I.16</c:v>
                </c:pt>
                <c:pt idx="6">
                  <c:v>III.16</c:v>
                </c:pt>
                <c:pt idx="8">
                  <c:v>I.17</c:v>
                </c:pt>
                <c:pt idx="10">
                  <c:v>III.17</c:v>
                </c:pt>
                <c:pt idx="12">
                  <c:v>I.18</c:v>
                </c:pt>
                <c:pt idx="14">
                  <c:v>III.18</c:v>
                </c:pt>
                <c:pt idx="16">
                  <c:v>I.19</c:v>
                </c:pt>
              </c:strCache>
            </c:strRef>
          </c:cat>
          <c:val>
            <c:numRef>
              <c:f>'2.2.5'!$B$4:$B$20</c:f>
              <c:numCache>
                <c:formatCode>0.0</c:formatCode>
                <c:ptCount val="17"/>
                <c:pt idx="0">
                  <c:v>-14.8</c:v>
                </c:pt>
                <c:pt idx="1">
                  <c:v>-3.6</c:v>
                </c:pt>
                <c:pt idx="2">
                  <c:v>-0.2</c:v>
                </c:pt>
                <c:pt idx="3">
                  <c:v>7.5</c:v>
                </c:pt>
                <c:pt idx="4">
                  <c:v>0.7</c:v>
                </c:pt>
                <c:pt idx="5">
                  <c:v>17.5</c:v>
                </c:pt>
                <c:pt idx="6">
                  <c:v>27.9</c:v>
                </c:pt>
                <c:pt idx="7">
                  <c:v>20.8</c:v>
                </c:pt>
                <c:pt idx="8">
                  <c:v>21.4</c:v>
                </c:pt>
                <c:pt idx="9">
                  <c:v>23.4</c:v>
                </c:pt>
                <c:pt idx="10">
                  <c:v>18</c:v>
                </c:pt>
                <c:pt idx="11">
                  <c:v>24.6</c:v>
                </c:pt>
                <c:pt idx="12">
                  <c:v>37.4</c:v>
                </c:pt>
                <c:pt idx="13">
                  <c:v>18.399999999999999</c:v>
                </c:pt>
                <c:pt idx="14">
                  <c:v>9.9</c:v>
                </c:pt>
                <c:pt idx="15" formatCode="General">
                  <c:v>10.5</c:v>
                </c:pt>
                <c:pt idx="16">
                  <c:v>17.8</c:v>
                </c:pt>
              </c:numCache>
            </c:numRef>
          </c:val>
          <c:smooth val="0"/>
          <c:extLst>
            <c:ext xmlns:c16="http://schemas.microsoft.com/office/drawing/2014/chart" uri="{C3380CC4-5D6E-409C-BE32-E72D297353CC}">
              <c16:uniqueId val="{00000009-1D6F-494F-8122-2CD52A9109A3}"/>
            </c:ext>
          </c:extLst>
        </c:ser>
        <c:dLbls>
          <c:showLegendKey val="0"/>
          <c:showVal val="0"/>
          <c:showCatName val="0"/>
          <c:showSerName val="0"/>
          <c:showPercent val="0"/>
          <c:showBubbleSize val="0"/>
        </c:dLbls>
        <c:marker val="1"/>
        <c:smooth val="0"/>
        <c:axId val="694069776"/>
        <c:axId val="694070168"/>
      </c:lineChart>
      <c:catAx>
        <c:axId val="69406977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70168"/>
        <c:crosses val="autoZero"/>
        <c:auto val="1"/>
        <c:lblAlgn val="ctr"/>
        <c:lblOffset val="100"/>
        <c:tickMarkSkip val="8"/>
        <c:noMultiLvlLbl val="0"/>
      </c:catAx>
      <c:valAx>
        <c:axId val="694070168"/>
        <c:scaling>
          <c:orientation val="minMax"/>
          <c:max val="40"/>
          <c:min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6977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8"/>
        <c:delete val="1"/>
      </c:legendEntry>
      <c:layout>
        <c:manualLayout>
          <c:xMode val="edge"/>
          <c:yMode val="edge"/>
          <c:x val="0"/>
          <c:y val="0.70380549505779866"/>
          <c:w val="0.97916666666666663"/>
          <c:h val="0.2553191489361701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344632768361582"/>
        </c:manualLayout>
      </c:layout>
      <c:barChart>
        <c:barDir val="col"/>
        <c:grouping val="stacked"/>
        <c:varyColors val="0"/>
        <c:ser>
          <c:idx val="5"/>
          <c:order val="0"/>
          <c:tx>
            <c:strRef>
              <c:f>'2.2.6'!$G$1</c:f>
              <c:strCache>
                <c:ptCount val="1"/>
                <c:pt idx="0">
                  <c:v>Сектори послуг*</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'2.2.6'!$I$4:$I$16</c:f>
              <c:strCache>
                <c:ptCount val="13"/>
                <c:pt idx="0">
                  <c:v>I.16</c:v>
                </c:pt>
                <c:pt idx="2">
                  <c:v>III.16</c:v>
                </c:pt>
                <c:pt idx="4">
                  <c:v>I.17</c:v>
                </c:pt>
                <c:pt idx="6">
                  <c:v>III.17</c:v>
                </c:pt>
                <c:pt idx="8">
                  <c:v>I.18</c:v>
                </c:pt>
                <c:pt idx="10">
                  <c:v>III.18</c:v>
                </c:pt>
                <c:pt idx="12">
                  <c:v>I.19</c:v>
                </c:pt>
              </c:strCache>
            </c:strRef>
          </c:cat>
          <c:val>
            <c:numRef>
              <c:f>'2.2.6'!$G$4:$G$16</c:f>
              <c:numCache>
                <c:formatCode>0.0</c:formatCode>
                <c:ptCount val="13"/>
                <c:pt idx="0">
                  <c:v>-0.2</c:v>
                </c:pt>
                <c:pt idx="1">
                  <c:v>-0.1</c:v>
                </c:pt>
                <c:pt idx="2">
                  <c:v>-0.8</c:v>
                </c:pt>
                <c:pt idx="3">
                  <c:v>-0.1</c:v>
                </c:pt>
                <c:pt idx="4">
                  <c:v>0.5</c:v>
                </c:pt>
                <c:pt idx="5">
                  <c:v>0.3</c:v>
                </c:pt>
                <c:pt idx="6">
                  <c:v>0.4</c:v>
                </c:pt>
                <c:pt idx="7">
                  <c:v>0.4</c:v>
                </c:pt>
                <c:pt idx="8">
                  <c:v>0.8</c:v>
                </c:pt>
                <c:pt idx="9">
                  <c:v>0.2</c:v>
                </c:pt>
                <c:pt idx="10">
                  <c:v>0.4</c:v>
                </c:pt>
                <c:pt idx="11">
                  <c:v>0.8</c:v>
                </c:pt>
                <c:pt idx="12">
                  <c:v>0.8</c:v>
                </c:pt>
              </c:numCache>
            </c:numRef>
          </c:val>
          <c:extLst>
            <c:ext xmlns:c16="http://schemas.microsoft.com/office/drawing/2014/chart" uri="{C3380CC4-5D6E-409C-BE32-E72D297353CC}">
              <c16:uniqueId val="{00000000-53B9-4273-BD89-BEF0485F4348}"/>
            </c:ext>
          </c:extLst>
        </c:ser>
        <c:ser>
          <c:idx val="2"/>
          <c:order val="1"/>
          <c:tx>
            <c:strRef>
              <c:f>'2.2.6'!$D$1</c:f>
              <c:strCache>
                <c:ptCount val="1"/>
                <c:pt idx="0">
                  <c:v>Промисловість</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'2.2.6'!$I$4:$I$16</c:f>
              <c:strCache>
                <c:ptCount val="13"/>
                <c:pt idx="0">
                  <c:v>I.16</c:v>
                </c:pt>
                <c:pt idx="2">
                  <c:v>III.16</c:v>
                </c:pt>
                <c:pt idx="4">
                  <c:v>I.17</c:v>
                </c:pt>
                <c:pt idx="6">
                  <c:v>III.17</c:v>
                </c:pt>
                <c:pt idx="8">
                  <c:v>I.18</c:v>
                </c:pt>
                <c:pt idx="10">
                  <c:v>III.18</c:v>
                </c:pt>
                <c:pt idx="12">
                  <c:v>I.19</c:v>
                </c:pt>
              </c:strCache>
            </c:strRef>
          </c:cat>
          <c:val>
            <c:numRef>
              <c:f>'2.2.6'!$D$4:$D$16</c:f>
              <c:numCache>
                <c:formatCode>0.0</c:formatCode>
                <c:ptCount val="13"/>
                <c:pt idx="0">
                  <c:v>0.1</c:v>
                </c:pt>
                <c:pt idx="1">
                  <c:v>0.1</c:v>
                </c:pt>
                <c:pt idx="2">
                  <c:v>-0.4</c:v>
                </c:pt>
                <c:pt idx="3">
                  <c:v>0.4</c:v>
                </c:pt>
                <c:pt idx="4">
                  <c:v>-0.2</c:v>
                </c:pt>
                <c:pt idx="5">
                  <c:v>0</c:v>
                </c:pt>
                <c:pt idx="6">
                  <c:v>0</c:v>
                </c:pt>
                <c:pt idx="7">
                  <c:v>0.1</c:v>
                </c:pt>
                <c:pt idx="8">
                  <c:v>0.6</c:v>
                </c:pt>
                <c:pt idx="9">
                  <c:v>0.7</c:v>
                </c:pt>
                <c:pt idx="10">
                  <c:v>0.2</c:v>
                </c:pt>
                <c:pt idx="11">
                  <c:v>-0.1</c:v>
                </c:pt>
                <c:pt idx="12">
                  <c:v>-0.4</c:v>
                </c:pt>
              </c:numCache>
            </c:numRef>
          </c:val>
          <c:extLst>
            <c:ext xmlns:c16="http://schemas.microsoft.com/office/drawing/2014/chart" uri="{C3380CC4-5D6E-409C-BE32-E72D297353CC}">
              <c16:uniqueId val="{00000001-53B9-4273-BD89-BEF0485F4348}"/>
            </c:ext>
          </c:extLst>
        </c:ser>
        <c:ser>
          <c:idx val="1"/>
          <c:order val="2"/>
          <c:tx>
            <c:strRef>
              <c:f>'2.2.6'!$C$1</c:f>
              <c:strCache>
                <c:ptCount val="1"/>
                <c:pt idx="0">
                  <c:v>Сільське господарство</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'2.2.6'!$I$4:$I$16</c:f>
              <c:strCache>
                <c:ptCount val="13"/>
                <c:pt idx="0">
                  <c:v>I.16</c:v>
                </c:pt>
                <c:pt idx="2">
                  <c:v>III.16</c:v>
                </c:pt>
                <c:pt idx="4">
                  <c:v>I.17</c:v>
                </c:pt>
                <c:pt idx="6">
                  <c:v>III.17</c:v>
                </c:pt>
                <c:pt idx="8">
                  <c:v>I.18</c:v>
                </c:pt>
                <c:pt idx="10">
                  <c:v>III.18</c:v>
                </c:pt>
                <c:pt idx="12">
                  <c:v>I.19</c:v>
                </c:pt>
              </c:strCache>
            </c:strRef>
          </c:cat>
          <c:val>
            <c:numRef>
              <c:f>'2.2.6'!$C$4:$C$16</c:f>
              <c:numCache>
                <c:formatCode>0.0</c:formatCode>
                <c:ptCount val="13"/>
                <c:pt idx="0">
                  <c:v>0</c:v>
                </c:pt>
                <c:pt idx="1">
                  <c:v>0</c:v>
                </c:pt>
                <c:pt idx="2">
                  <c:v>1</c:v>
                </c:pt>
                <c:pt idx="3">
                  <c:v>2.7</c:v>
                </c:pt>
                <c:pt idx="4">
                  <c:v>0</c:v>
                </c:pt>
                <c:pt idx="5">
                  <c:v>-0.2</c:v>
                </c:pt>
                <c:pt idx="6">
                  <c:v>0</c:v>
                </c:pt>
                <c:pt idx="7">
                  <c:v>-0.8</c:v>
                </c:pt>
                <c:pt idx="8">
                  <c:v>0</c:v>
                </c:pt>
                <c:pt idx="9">
                  <c:v>1</c:v>
                </c:pt>
                <c:pt idx="10">
                  <c:v>0.4</c:v>
                </c:pt>
                <c:pt idx="11">
                  <c:v>1.5</c:v>
                </c:pt>
                <c:pt idx="12">
                  <c:v>0.1</c:v>
                </c:pt>
              </c:numCache>
            </c:numRef>
          </c:val>
          <c:extLst>
            <c:ext xmlns:c16="http://schemas.microsoft.com/office/drawing/2014/chart" uri="{C3380CC4-5D6E-409C-BE32-E72D297353CC}">
              <c16:uniqueId val="{00000002-53B9-4273-BD89-BEF0485F4348}"/>
            </c:ext>
          </c:extLst>
        </c:ser>
        <c:ser>
          <c:idx val="6"/>
          <c:order val="3"/>
          <c:tx>
            <c:strRef>
              <c:f>'2.2.6'!$H$1</c:f>
              <c:strCache>
                <c:ptCount val="1"/>
                <c:pt idx="0">
                  <c:v>Інші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'2.2.6'!$I$4:$I$16</c:f>
              <c:strCache>
                <c:ptCount val="13"/>
                <c:pt idx="0">
                  <c:v>I.16</c:v>
                </c:pt>
                <c:pt idx="2">
                  <c:v>III.16</c:v>
                </c:pt>
                <c:pt idx="4">
                  <c:v>I.17</c:v>
                </c:pt>
                <c:pt idx="6">
                  <c:v>III.17</c:v>
                </c:pt>
                <c:pt idx="8">
                  <c:v>I.18</c:v>
                </c:pt>
                <c:pt idx="10">
                  <c:v>III.18</c:v>
                </c:pt>
                <c:pt idx="12">
                  <c:v>I.19</c:v>
                </c:pt>
              </c:strCache>
            </c:strRef>
          </c:cat>
          <c:val>
            <c:numRef>
              <c:f>'2.2.6'!$H$4:$H$16</c:f>
              <c:numCache>
                <c:formatCode>0.0</c:formatCode>
                <c:ptCount val="13"/>
                <c:pt idx="0">
                  <c:v>0.1</c:v>
                </c:pt>
                <c:pt idx="1">
                  <c:v>0.6</c:v>
                </c:pt>
                <c:pt idx="2">
                  <c:v>0.5</c:v>
                </c:pt>
                <c:pt idx="3">
                  <c:v>0.6</c:v>
                </c:pt>
                <c:pt idx="4">
                  <c:v>1.4</c:v>
                </c:pt>
                <c:pt idx="5">
                  <c:v>1.4</c:v>
                </c:pt>
                <c:pt idx="6">
                  <c:v>0.9</c:v>
                </c:pt>
                <c:pt idx="7">
                  <c:v>1.2</c:v>
                </c:pt>
                <c:pt idx="8">
                  <c:v>1</c:v>
                </c:pt>
                <c:pt idx="9">
                  <c:v>1</c:v>
                </c:pt>
                <c:pt idx="10">
                  <c:v>0.9</c:v>
                </c:pt>
                <c:pt idx="11">
                  <c:v>0.9</c:v>
                </c:pt>
                <c:pt idx="12">
                  <c:v>1.1000000000000001</c:v>
                </c:pt>
              </c:numCache>
            </c:numRef>
          </c:val>
          <c:extLst>
            <c:ext xmlns:c16="http://schemas.microsoft.com/office/drawing/2014/chart" uri="{C3380CC4-5D6E-409C-BE32-E72D297353CC}">
              <c16:uniqueId val="{00000003-53B9-4273-BD89-BEF0485F4348}"/>
            </c:ext>
          </c:extLst>
        </c:ser>
        <c:ser>
          <c:idx val="3"/>
          <c:order val="5"/>
          <c:tx>
            <c:strRef>
              <c:f>'2.2.6'!$E$1</c:f>
              <c:strCache>
                <c:ptCount val="1"/>
                <c:pt idx="0">
                  <c:v>Будівництво</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'2.2.6'!$I$4:$I$16</c:f>
              <c:strCache>
                <c:ptCount val="13"/>
                <c:pt idx="0">
                  <c:v>I.16</c:v>
                </c:pt>
                <c:pt idx="2">
                  <c:v>III.16</c:v>
                </c:pt>
                <c:pt idx="4">
                  <c:v>I.17</c:v>
                </c:pt>
                <c:pt idx="6">
                  <c:v>III.17</c:v>
                </c:pt>
                <c:pt idx="8">
                  <c:v>I.18</c:v>
                </c:pt>
                <c:pt idx="10">
                  <c:v>III.18</c:v>
                </c:pt>
                <c:pt idx="12">
                  <c:v>I.19</c:v>
                </c:pt>
              </c:strCache>
            </c:strRef>
          </c:cat>
          <c:val>
            <c:numRef>
              <c:f>'2.2.6'!$E$4:$E$16</c:f>
              <c:numCache>
                <c:formatCode>0.0</c:formatCode>
                <c:ptCount val="13"/>
                <c:pt idx="0">
                  <c:v>0</c:v>
                </c:pt>
                <c:pt idx="1">
                  <c:v>0.2</c:v>
                </c:pt>
                <c:pt idx="2">
                  <c:v>0.9</c:v>
                </c:pt>
                <c:pt idx="3">
                  <c:v>0.4</c:v>
                </c:pt>
                <c:pt idx="4">
                  <c:v>0.5</c:v>
                </c:pt>
                <c:pt idx="5">
                  <c:v>0.6</c:v>
                </c:pt>
                <c:pt idx="6">
                  <c:v>0.4</c:v>
                </c:pt>
                <c:pt idx="7">
                  <c:v>0.6</c:v>
                </c:pt>
                <c:pt idx="8">
                  <c:v>0.1</c:v>
                </c:pt>
                <c:pt idx="9">
                  <c:v>0.2</c:v>
                </c:pt>
                <c:pt idx="10">
                  <c:v>0.1</c:v>
                </c:pt>
                <c:pt idx="11">
                  <c:v>0.2</c:v>
                </c:pt>
                <c:pt idx="12">
                  <c:v>0.5</c:v>
                </c:pt>
              </c:numCache>
            </c:numRef>
          </c:val>
          <c:extLst>
            <c:ext xmlns:c16="http://schemas.microsoft.com/office/drawing/2014/chart" uri="{C3380CC4-5D6E-409C-BE32-E72D297353CC}">
              <c16:uniqueId val="{00000004-53B9-4273-BD89-BEF0485F4348}"/>
            </c:ext>
          </c:extLst>
        </c:ser>
        <c:ser>
          <c:idx val="4"/>
          <c:order val="6"/>
          <c:tx>
            <c:strRef>
              <c:f>'2.2.6'!$F$1</c:f>
              <c:strCache>
                <c:ptCount val="1"/>
                <c:pt idx="0">
                  <c:v>Торгівля і транспорт</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'2.2.6'!$I$4:$I$16</c:f>
              <c:strCache>
                <c:ptCount val="13"/>
                <c:pt idx="0">
                  <c:v>I.16</c:v>
                </c:pt>
                <c:pt idx="2">
                  <c:v>III.16</c:v>
                </c:pt>
                <c:pt idx="4">
                  <c:v>I.17</c:v>
                </c:pt>
                <c:pt idx="6">
                  <c:v>III.17</c:v>
                </c:pt>
                <c:pt idx="8">
                  <c:v>I.18</c:v>
                </c:pt>
                <c:pt idx="10">
                  <c:v>III.18</c:v>
                </c:pt>
                <c:pt idx="12">
                  <c:v>I.19</c:v>
                </c:pt>
              </c:strCache>
            </c:strRef>
          </c:cat>
          <c:val>
            <c:numRef>
              <c:f>'2.2.6'!$F$4:$F$16</c:f>
              <c:numCache>
                <c:formatCode>0.0</c:formatCode>
                <c:ptCount val="13"/>
                <c:pt idx="0">
                  <c:v>0.1</c:v>
                </c:pt>
                <c:pt idx="1">
                  <c:v>0.9</c:v>
                </c:pt>
                <c:pt idx="2">
                  <c:v>1.5</c:v>
                </c:pt>
                <c:pt idx="3">
                  <c:v>0.5</c:v>
                </c:pt>
                <c:pt idx="4">
                  <c:v>0.7</c:v>
                </c:pt>
                <c:pt idx="5">
                  <c:v>0.6</c:v>
                </c:pt>
                <c:pt idx="6">
                  <c:v>0.6</c:v>
                </c:pt>
                <c:pt idx="7">
                  <c:v>0.7</c:v>
                </c:pt>
                <c:pt idx="8">
                  <c:v>0.9</c:v>
                </c:pt>
                <c:pt idx="9">
                  <c:v>0.7</c:v>
                </c:pt>
                <c:pt idx="10">
                  <c:v>0.7</c:v>
                </c:pt>
                <c:pt idx="11">
                  <c:v>0.2</c:v>
                </c:pt>
                <c:pt idx="12">
                  <c:v>0.3</c:v>
                </c:pt>
              </c:numCache>
            </c:numRef>
          </c:val>
          <c:extLst>
            <c:ext xmlns:c16="http://schemas.microsoft.com/office/drawing/2014/chart" uri="{C3380CC4-5D6E-409C-BE32-E72D297353CC}">
              <c16:uniqueId val="{00000005-53B9-4273-BD89-BEF0485F4348}"/>
            </c:ext>
          </c:extLst>
        </c:ser>
        <c:dLbls>
          <c:showLegendKey val="0"/>
          <c:showVal val="0"/>
          <c:showCatName val="0"/>
          <c:showSerName val="0"/>
          <c:showPercent val="0"/>
          <c:showBubbleSize val="0"/>
        </c:dLbls>
        <c:gapWidth val="70"/>
        <c:overlap val="100"/>
        <c:axId val="694070952"/>
        <c:axId val="694071344"/>
      </c:barChart>
      <c:lineChart>
        <c:grouping val="standard"/>
        <c:varyColors val="0"/>
        <c:ser>
          <c:idx val="0"/>
          <c:order val="4"/>
          <c:tx>
            <c:strRef>
              <c:f>'2.2.6'!$B$1</c:f>
              <c:strCache>
                <c:ptCount val="1"/>
                <c:pt idx="0">
                  <c:v>Реальний ВВП, % р/р</c:v>
                </c:pt>
              </c:strCache>
            </c:strRef>
          </c:tx>
          <c:spPr>
            <a:ln w="25400" cmpd="sng">
              <a:solidFill>
                <a:srgbClr val="005591"/>
              </a:solidFill>
              <a:prstDash val="solid"/>
            </a:ln>
          </c:spPr>
          <c:marker>
            <c:symbol val="none"/>
          </c:marker>
          <c:dLbls>
            <c:dLbl>
              <c:idx val="7"/>
              <c:layout>
                <c:manualLayout>
                  <c:x val="-0.16250000000000009"/>
                  <c:y val="-0.14689265536723164"/>
                </c:manualLayout>
              </c:layout>
              <c:tx>
                <c:rich>
                  <a:bodyPr wrap="square" lIns="38100" tIns="19050" rIns="38100" bIns="19050" anchor="ctr">
                    <a:spAutoFit/>
                  </a:bodyPr>
                  <a:lstStyle/>
                  <a:p>
                    <a:pPr>
                      <a:defRPr>
                        <a:solidFill>
                          <a:srgbClr val="005591"/>
                        </a:solidFill>
                      </a:defRPr>
                    </a:pPr>
                    <a:fld id="{EE6A87DB-CB77-4419-AFD3-9B8975BC5B58}" type="SERIESNAME">
                      <a:rPr lang="uk-UA">
                        <a:solidFill>
                          <a:srgbClr val="005591"/>
                        </a:solidFill>
                      </a:rPr>
                      <a:pPr>
                        <a:defRPr>
                          <a:solidFill>
                            <a:srgbClr val="005591"/>
                          </a:solidFill>
                        </a:defRPr>
                      </a:pPr>
                      <a:t>[ІМ’Я РЯДУ]</a:t>
                    </a:fld>
                    <a:endParaRPr lang="uk-UA"/>
                  </a:p>
                </c:rich>
              </c:tx>
              <c:spPr>
                <a:noFill/>
                <a:ln>
                  <a:noFill/>
                </a:ln>
                <a:effectLst/>
              </c:sp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15:dlblFieldTable/>
                  <c15:showDataLabelsRange val="0"/>
                </c:ext>
                <c:ext xmlns:c16="http://schemas.microsoft.com/office/drawing/2014/chart" uri="{C3380CC4-5D6E-409C-BE32-E72D297353CC}">
                  <c16:uniqueId val="{00000006-53B9-4273-BD89-BEF0485F4348}"/>
                </c:ext>
              </c:extLst>
            </c:dLbl>
            <c:spPr>
              <a:noFill/>
              <a:ln>
                <a:noFill/>
              </a:ln>
              <a:effectLst/>
            </c:spPr>
            <c:txPr>
              <a:bodyPr wrap="square" lIns="38100" tIns="19050" rIns="38100" bIns="19050" anchor="ctr">
                <a:spAutoFit/>
              </a:bodyPr>
              <a:lstStyle/>
              <a:p>
                <a:pPr>
                  <a:defRPr>
                    <a:solidFill>
                      <a:srgbClr val="005591"/>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005591"/>
                      </a:solidFill>
                    </a:ln>
                  </c:spPr>
                </c15:leaderLines>
              </c:ext>
            </c:extLst>
          </c:dLbls>
          <c:cat>
            <c:strRef>
              <c:f>'2.2.6'!$I$4:$I$16</c:f>
              <c:strCache>
                <c:ptCount val="13"/>
                <c:pt idx="0">
                  <c:v>I.16</c:v>
                </c:pt>
                <c:pt idx="2">
                  <c:v>III.16</c:v>
                </c:pt>
                <c:pt idx="4">
                  <c:v>I.17</c:v>
                </c:pt>
                <c:pt idx="6">
                  <c:v>III.17</c:v>
                </c:pt>
                <c:pt idx="8">
                  <c:v>I.18</c:v>
                </c:pt>
                <c:pt idx="10">
                  <c:v>III.18</c:v>
                </c:pt>
                <c:pt idx="12">
                  <c:v>I.19</c:v>
                </c:pt>
              </c:strCache>
            </c:strRef>
          </c:cat>
          <c:val>
            <c:numRef>
              <c:f>'2.2.6'!$B$4:$B$16</c:f>
              <c:numCache>
                <c:formatCode>0.0</c:formatCode>
                <c:ptCount val="13"/>
                <c:pt idx="0">
                  <c:v>0.1</c:v>
                </c:pt>
                <c:pt idx="1">
                  <c:v>1.7</c:v>
                </c:pt>
                <c:pt idx="2">
                  <c:v>2.7</c:v>
                </c:pt>
                <c:pt idx="3">
                  <c:v>4.5999999999999996</c:v>
                </c:pt>
                <c:pt idx="4">
                  <c:v>2.8</c:v>
                </c:pt>
                <c:pt idx="5">
                  <c:v>2.7</c:v>
                </c:pt>
                <c:pt idx="6">
                  <c:v>2.2999999999999998</c:v>
                </c:pt>
                <c:pt idx="7">
                  <c:v>2.2000000000000002</c:v>
                </c:pt>
                <c:pt idx="8">
                  <c:v>3.3</c:v>
                </c:pt>
                <c:pt idx="9">
                  <c:v>3.8</c:v>
                </c:pt>
                <c:pt idx="10">
                  <c:v>2.8</c:v>
                </c:pt>
                <c:pt idx="11" formatCode="General">
                  <c:v>3.5</c:v>
                </c:pt>
                <c:pt idx="12">
                  <c:v>2.5</c:v>
                </c:pt>
              </c:numCache>
            </c:numRef>
          </c:val>
          <c:smooth val="0"/>
          <c:extLst>
            <c:ext xmlns:c16="http://schemas.microsoft.com/office/drawing/2014/chart" uri="{C3380CC4-5D6E-409C-BE32-E72D297353CC}">
              <c16:uniqueId val="{00000007-53B9-4273-BD89-BEF0485F4348}"/>
            </c:ext>
          </c:extLst>
        </c:ser>
        <c:dLbls>
          <c:showLegendKey val="0"/>
          <c:showVal val="0"/>
          <c:showCatName val="0"/>
          <c:showSerName val="0"/>
          <c:showPercent val="0"/>
          <c:showBubbleSize val="0"/>
        </c:dLbls>
        <c:marker val="1"/>
        <c:smooth val="0"/>
        <c:axId val="694070952"/>
        <c:axId val="694071344"/>
      </c:lineChart>
      <c:catAx>
        <c:axId val="6940709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71344"/>
        <c:crosses val="autoZero"/>
        <c:auto val="1"/>
        <c:lblAlgn val="ctr"/>
        <c:lblOffset val="100"/>
        <c:tickMarkSkip val="8"/>
        <c:noMultiLvlLbl val="0"/>
      </c:catAx>
      <c:valAx>
        <c:axId val="694071344"/>
        <c:scaling>
          <c:orientation val="minMax"/>
          <c:max val="6"/>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709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6"/>
        <c:delete val="1"/>
      </c:legendEntry>
      <c:layout>
        <c:manualLayout>
          <c:xMode val="edge"/>
          <c:yMode val="edge"/>
          <c:x val="0"/>
          <c:y val="0.7661670892833311"/>
          <c:w val="0.96250000000000002"/>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5806451612903226E-2"/>
          <c:w val="1"/>
          <c:h val="0.83870967741935487"/>
        </c:manualLayout>
      </c:layout>
      <c:lineChart>
        <c:grouping val="standard"/>
        <c:varyColors val="0"/>
        <c:ser>
          <c:idx val="2"/>
          <c:order val="2"/>
          <c:tx>
            <c:strRef>
              <c:f>'2.2.7'!$D$1</c:f>
              <c:strCache>
                <c:ptCount val="1"/>
                <c:pt idx="0">
                  <c:v>ВВП, % р/р</c:v>
                </c:pt>
              </c:strCache>
            </c:strRef>
          </c:tx>
          <c:spPr>
            <a:ln w="25400" cmpd="sng">
              <a:solidFill>
                <a:srgbClr val="7D0532"/>
              </a:solidFill>
              <a:prstDash val="solid"/>
            </a:ln>
          </c:spPr>
          <c:marker>
            <c:symbol val="none"/>
          </c:marker>
          <c:dPt>
            <c:idx val="17"/>
            <c:bubble3D val="0"/>
            <c:spPr>
              <a:ln w="25400" cmpd="sng">
                <a:solidFill>
                  <a:srgbClr val="7D0532"/>
                </a:solidFill>
                <a:prstDash val="sysDash"/>
              </a:ln>
            </c:spPr>
            <c:extLst>
              <c:ext xmlns:c16="http://schemas.microsoft.com/office/drawing/2014/chart" uri="{C3380CC4-5D6E-409C-BE32-E72D297353CC}">
                <c16:uniqueId val="{00000000-EF3B-4A96-9E53-6D1BBCD6E754}"/>
              </c:ext>
            </c:extLst>
          </c:dPt>
          <c:cat>
            <c:strRef>
              <c:f>'2.2.7'!$E$4:$E$21</c:f>
              <c:strCache>
                <c:ptCount val="18"/>
                <c:pt idx="0">
                  <c:v>I.15</c:v>
                </c:pt>
                <c:pt idx="2">
                  <c:v>III.15</c:v>
                </c:pt>
                <c:pt idx="4">
                  <c:v>I.16</c:v>
                </c:pt>
                <c:pt idx="6">
                  <c:v>III.16</c:v>
                </c:pt>
                <c:pt idx="8">
                  <c:v>I.17</c:v>
                </c:pt>
                <c:pt idx="10">
                  <c:v>ІII.17</c:v>
                </c:pt>
                <c:pt idx="12">
                  <c:v>I.18</c:v>
                </c:pt>
                <c:pt idx="14">
                  <c:v>III.18</c:v>
                </c:pt>
                <c:pt idx="17">
                  <c:v>II.19*</c:v>
                </c:pt>
              </c:strCache>
            </c:strRef>
          </c:cat>
          <c:val>
            <c:numRef>
              <c:f>'2.2.7'!$D$4:$D$21</c:f>
              <c:numCache>
                <c:formatCode>0.0</c:formatCode>
                <c:ptCount val="18"/>
                <c:pt idx="0">
                  <c:v>-16</c:v>
                </c:pt>
                <c:pt idx="1">
                  <c:v>-14.5</c:v>
                </c:pt>
                <c:pt idx="2">
                  <c:v>-7</c:v>
                </c:pt>
                <c:pt idx="3">
                  <c:v>-2.4</c:v>
                </c:pt>
                <c:pt idx="4">
                  <c:v>0.1</c:v>
                </c:pt>
                <c:pt idx="5">
                  <c:v>1.7</c:v>
                </c:pt>
                <c:pt idx="6">
                  <c:v>2.7</c:v>
                </c:pt>
                <c:pt idx="7">
                  <c:v>4.5999999999999996</c:v>
                </c:pt>
                <c:pt idx="8">
                  <c:v>2.8</c:v>
                </c:pt>
                <c:pt idx="9">
                  <c:v>2.7</c:v>
                </c:pt>
                <c:pt idx="10">
                  <c:v>2.2999999999999998</c:v>
                </c:pt>
                <c:pt idx="11">
                  <c:v>2.2000000000000002</c:v>
                </c:pt>
                <c:pt idx="12">
                  <c:v>3.3</c:v>
                </c:pt>
                <c:pt idx="13">
                  <c:v>3.8</c:v>
                </c:pt>
                <c:pt idx="14" formatCode="General">
                  <c:v>2.8</c:v>
                </c:pt>
                <c:pt idx="15" formatCode="General">
                  <c:v>3.5</c:v>
                </c:pt>
                <c:pt idx="16">
                  <c:v>2.5</c:v>
                </c:pt>
                <c:pt idx="17">
                  <c:v>3</c:v>
                </c:pt>
              </c:numCache>
            </c:numRef>
          </c:val>
          <c:smooth val="0"/>
          <c:extLst>
            <c:ext xmlns:c16="http://schemas.microsoft.com/office/drawing/2014/chart" uri="{C3380CC4-5D6E-409C-BE32-E72D297353CC}">
              <c16:uniqueId val="{00000000-D53A-4A31-A9AA-46D6823DC590}"/>
            </c:ext>
          </c:extLst>
        </c:ser>
        <c:dLbls>
          <c:showLegendKey val="0"/>
          <c:showVal val="0"/>
          <c:showCatName val="0"/>
          <c:showSerName val="0"/>
          <c:showPercent val="0"/>
          <c:showBubbleSize val="0"/>
        </c:dLbls>
        <c:marker val="1"/>
        <c:smooth val="0"/>
        <c:axId val="694072128"/>
        <c:axId val="694072520"/>
      </c:lineChart>
      <c:lineChart>
        <c:grouping val="standard"/>
        <c:varyColors val="0"/>
        <c:ser>
          <c:idx val="0"/>
          <c:order val="0"/>
          <c:tx>
            <c:strRef>
              <c:f>'2.2.7'!$B$1</c:f>
              <c:strCache>
                <c:ptCount val="1"/>
                <c:pt idx="0">
                  <c:v>ІСН, п. (п. ш.)</c:v>
                </c:pt>
              </c:strCache>
            </c:strRef>
          </c:tx>
          <c:spPr>
            <a:ln w="25400" cmpd="sng">
              <a:solidFill>
                <a:srgbClr val="057D46"/>
              </a:solidFill>
              <a:prstDash val="solid"/>
            </a:ln>
          </c:spPr>
          <c:marker>
            <c:symbol val="none"/>
          </c:marker>
          <c:cat>
            <c:strRef>
              <c:f>'2.2.7'!$E$4:$E$21</c:f>
              <c:strCache>
                <c:ptCount val="18"/>
                <c:pt idx="0">
                  <c:v>I.15</c:v>
                </c:pt>
                <c:pt idx="2">
                  <c:v>III.15</c:v>
                </c:pt>
                <c:pt idx="4">
                  <c:v>I.16</c:v>
                </c:pt>
                <c:pt idx="6">
                  <c:v>III.16</c:v>
                </c:pt>
                <c:pt idx="8">
                  <c:v>I.17</c:v>
                </c:pt>
                <c:pt idx="10">
                  <c:v>ІII.17</c:v>
                </c:pt>
                <c:pt idx="12">
                  <c:v>I.18</c:v>
                </c:pt>
                <c:pt idx="14">
                  <c:v>III.18</c:v>
                </c:pt>
                <c:pt idx="17">
                  <c:v>II.19*</c:v>
                </c:pt>
              </c:strCache>
            </c:strRef>
          </c:cat>
          <c:val>
            <c:numRef>
              <c:f>'2.2.7'!$B$4:$B$21</c:f>
              <c:numCache>
                <c:formatCode>0.0</c:formatCode>
                <c:ptCount val="18"/>
                <c:pt idx="0">
                  <c:v>42.9</c:v>
                </c:pt>
                <c:pt idx="1">
                  <c:v>45.3</c:v>
                </c:pt>
                <c:pt idx="2">
                  <c:v>45.7</c:v>
                </c:pt>
                <c:pt idx="3">
                  <c:v>50.3</c:v>
                </c:pt>
                <c:pt idx="4">
                  <c:v>51.6</c:v>
                </c:pt>
                <c:pt idx="5">
                  <c:v>50.7</c:v>
                </c:pt>
                <c:pt idx="6">
                  <c:v>51.3</c:v>
                </c:pt>
                <c:pt idx="7">
                  <c:v>52</c:v>
                </c:pt>
                <c:pt idx="8">
                  <c:v>55.1</c:v>
                </c:pt>
                <c:pt idx="9">
                  <c:v>57.4</c:v>
                </c:pt>
                <c:pt idx="10">
                  <c:v>58.7</c:v>
                </c:pt>
                <c:pt idx="11">
                  <c:v>61.7</c:v>
                </c:pt>
                <c:pt idx="12">
                  <c:v>57.5</c:v>
                </c:pt>
                <c:pt idx="13">
                  <c:v>63.3</c:v>
                </c:pt>
                <c:pt idx="14" formatCode="General">
                  <c:v>61.6</c:v>
                </c:pt>
                <c:pt idx="15" formatCode="General">
                  <c:v>59.6</c:v>
                </c:pt>
                <c:pt idx="16">
                  <c:v>66</c:v>
                </c:pt>
                <c:pt idx="17" formatCode="General">
                  <c:v>77.2</c:v>
                </c:pt>
              </c:numCache>
            </c:numRef>
          </c:val>
          <c:smooth val="0"/>
          <c:extLst>
            <c:ext xmlns:c16="http://schemas.microsoft.com/office/drawing/2014/chart" uri="{C3380CC4-5D6E-409C-BE32-E72D297353CC}">
              <c16:uniqueId val="{00000001-D53A-4A31-A9AA-46D6823DC590}"/>
            </c:ext>
          </c:extLst>
        </c:ser>
        <c:ser>
          <c:idx val="1"/>
          <c:order val="1"/>
          <c:tx>
            <c:strRef>
              <c:f>'2.2.7'!$C$1</c:f>
              <c:strCache>
                <c:ptCount val="1"/>
                <c:pt idx="0">
                  <c:v>ІДО, % (п. ш.)</c:v>
                </c:pt>
              </c:strCache>
            </c:strRef>
          </c:tx>
          <c:spPr>
            <a:ln w="25400" cmpd="sng">
              <a:solidFill>
                <a:srgbClr val="91C864"/>
              </a:solidFill>
              <a:prstDash val="solid"/>
            </a:ln>
          </c:spPr>
          <c:marker>
            <c:symbol val="none"/>
          </c:marker>
          <c:val>
            <c:numRef>
              <c:f>'2.2.7'!$C$4:$C$21</c:f>
              <c:numCache>
                <c:formatCode>0.0</c:formatCode>
                <c:ptCount val="18"/>
                <c:pt idx="0">
                  <c:v>83.5</c:v>
                </c:pt>
                <c:pt idx="1">
                  <c:v>94.5</c:v>
                </c:pt>
                <c:pt idx="2">
                  <c:v>100.2</c:v>
                </c:pt>
                <c:pt idx="3">
                  <c:v>104</c:v>
                </c:pt>
                <c:pt idx="4">
                  <c:v>98.4</c:v>
                </c:pt>
                <c:pt idx="5">
                  <c:v>108.5</c:v>
                </c:pt>
                <c:pt idx="6">
                  <c:v>109.2</c:v>
                </c:pt>
                <c:pt idx="7">
                  <c:v>108.7</c:v>
                </c:pt>
                <c:pt idx="8">
                  <c:v>113.3</c:v>
                </c:pt>
                <c:pt idx="9">
                  <c:v>114.3</c:v>
                </c:pt>
                <c:pt idx="10">
                  <c:v>117.4</c:v>
                </c:pt>
                <c:pt idx="11">
                  <c:v>115.2</c:v>
                </c:pt>
                <c:pt idx="12">
                  <c:v>120.6</c:v>
                </c:pt>
                <c:pt idx="13">
                  <c:v>118.3</c:v>
                </c:pt>
                <c:pt idx="14" formatCode="General">
                  <c:v>117.2</c:v>
                </c:pt>
                <c:pt idx="15" formatCode="General">
                  <c:v>117.3</c:v>
                </c:pt>
                <c:pt idx="16">
                  <c:v>119.7</c:v>
                </c:pt>
                <c:pt idx="17" formatCode="General">
                  <c:v>117.8</c:v>
                </c:pt>
              </c:numCache>
            </c:numRef>
          </c:val>
          <c:smooth val="0"/>
          <c:extLst>
            <c:ext xmlns:c16="http://schemas.microsoft.com/office/drawing/2014/chart" uri="{C3380CC4-5D6E-409C-BE32-E72D297353CC}">
              <c16:uniqueId val="{00000002-D53A-4A31-A9AA-46D6823DC590}"/>
            </c:ext>
          </c:extLst>
        </c:ser>
        <c:dLbls>
          <c:showLegendKey val="0"/>
          <c:showVal val="0"/>
          <c:showCatName val="0"/>
          <c:showSerName val="0"/>
          <c:showPercent val="0"/>
          <c:showBubbleSize val="0"/>
        </c:dLbls>
        <c:marker val="1"/>
        <c:smooth val="0"/>
        <c:axId val="694073304"/>
        <c:axId val="694072912"/>
      </c:lineChart>
      <c:catAx>
        <c:axId val="6940721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72520"/>
        <c:crosses val="autoZero"/>
        <c:auto val="1"/>
        <c:lblAlgn val="ctr"/>
        <c:lblOffset val="100"/>
        <c:tickMarkSkip val="8"/>
        <c:noMultiLvlLbl val="0"/>
      </c:catAx>
      <c:valAx>
        <c:axId val="694072520"/>
        <c:scaling>
          <c:orientation val="minMax"/>
          <c:max val="1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72128"/>
        <c:crosses val="autoZero"/>
        <c:crossBetween val="between"/>
      </c:valAx>
      <c:valAx>
        <c:axId val="694072912"/>
        <c:scaling>
          <c:orientation val="minMax"/>
          <c:max val="140"/>
          <c:min val="2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73304"/>
        <c:crosses val="max"/>
        <c:crossBetween val="between"/>
      </c:valAx>
      <c:catAx>
        <c:axId val="694073304"/>
        <c:scaling>
          <c:orientation val="minMax"/>
        </c:scaling>
        <c:delete val="1"/>
        <c:axPos val="b"/>
        <c:numFmt formatCode="General" sourceLinked="1"/>
        <c:majorTickMark val="out"/>
        <c:minorTickMark val="none"/>
        <c:tickLblPos val="nextTo"/>
        <c:crossAx val="69407291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161290322580641"/>
          <c:w val="1"/>
          <c:h val="0.1483870967741935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2598870056497175E-2"/>
          <c:w val="0.96250000000000002"/>
          <c:h val="0.7344632768361582"/>
        </c:manualLayout>
      </c:layout>
      <c:lineChart>
        <c:grouping val="standard"/>
        <c:varyColors val="0"/>
        <c:ser>
          <c:idx val="4"/>
          <c:order val="0"/>
          <c:tx>
            <c:strRef>
              <c:f>'2.2.8'!$F$1</c:f>
              <c:strCache>
                <c:ptCount val="1"/>
                <c:pt idx="0">
                  <c:v>Промисловість</c:v>
                </c:pt>
              </c:strCache>
            </c:strRef>
          </c:tx>
          <c:spPr>
            <a:ln w="25400" cmpd="sng">
              <a:solidFill>
                <a:srgbClr val="057D46"/>
              </a:solidFill>
              <a:prstDash val="solid"/>
            </a:ln>
          </c:spPr>
          <c:marker>
            <c:symbol val="none"/>
          </c:marker>
          <c:cat>
            <c:strRef>
              <c:f>'2.2.8'!$G$4:$G$21</c:f>
              <c:strCache>
                <c:ptCount val="18"/>
                <c:pt idx="0">
                  <c:v>I.15</c:v>
                </c:pt>
                <c:pt idx="2">
                  <c:v>III.15</c:v>
                </c:pt>
                <c:pt idx="4">
                  <c:v>I.16</c:v>
                </c:pt>
                <c:pt idx="6">
                  <c:v>III.16</c:v>
                </c:pt>
                <c:pt idx="8">
                  <c:v>I.17</c:v>
                </c:pt>
                <c:pt idx="10">
                  <c:v>III.17</c:v>
                </c:pt>
                <c:pt idx="12">
                  <c:v>I.18</c:v>
                </c:pt>
                <c:pt idx="14">
                  <c:v>III.18</c:v>
                </c:pt>
                <c:pt idx="17">
                  <c:v>II.19*</c:v>
                </c:pt>
              </c:strCache>
            </c:strRef>
          </c:cat>
          <c:val>
            <c:numRef>
              <c:f>'2.2.8'!$F$4:$F$21</c:f>
              <c:numCache>
                <c:formatCode>0.0</c:formatCode>
                <c:ptCount val="18"/>
                <c:pt idx="0">
                  <c:v>-20.5</c:v>
                </c:pt>
                <c:pt idx="1">
                  <c:v>-19.399999999999999</c:v>
                </c:pt>
                <c:pt idx="2">
                  <c:v>-7.3</c:v>
                </c:pt>
                <c:pt idx="3">
                  <c:v>-3.5</c:v>
                </c:pt>
                <c:pt idx="4">
                  <c:v>4.5</c:v>
                </c:pt>
                <c:pt idx="5">
                  <c:v>0.9</c:v>
                </c:pt>
                <c:pt idx="6">
                  <c:v>2.2999999999999998</c:v>
                </c:pt>
                <c:pt idx="7">
                  <c:v>3.6</c:v>
                </c:pt>
                <c:pt idx="8">
                  <c:v>0.3</c:v>
                </c:pt>
                <c:pt idx="9">
                  <c:v>0.6</c:v>
                </c:pt>
                <c:pt idx="10">
                  <c:v>0.3</c:v>
                </c:pt>
                <c:pt idx="11">
                  <c:v>0.8</c:v>
                </c:pt>
                <c:pt idx="12">
                  <c:v>2.9</c:v>
                </c:pt>
                <c:pt idx="13">
                  <c:v>3.2</c:v>
                </c:pt>
                <c:pt idx="14">
                  <c:v>1.3</c:v>
                </c:pt>
                <c:pt idx="15" formatCode="General">
                  <c:v>-0.4</c:v>
                </c:pt>
                <c:pt idx="16" formatCode="General">
                  <c:v>-1</c:v>
                </c:pt>
                <c:pt idx="17" formatCode="General">
                  <c:v>3.4</c:v>
                </c:pt>
              </c:numCache>
            </c:numRef>
          </c:val>
          <c:smooth val="0"/>
          <c:extLst>
            <c:ext xmlns:c16="http://schemas.microsoft.com/office/drawing/2014/chart" uri="{C3380CC4-5D6E-409C-BE32-E72D297353CC}">
              <c16:uniqueId val="{00000000-8D0E-4A10-929A-9BCFE50C0E4A}"/>
            </c:ext>
          </c:extLst>
        </c:ser>
        <c:ser>
          <c:idx val="1"/>
          <c:order val="1"/>
          <c:tx>
            <c:strRef>
              <c:f>'2.2.8'!$C$1</c:f>
              <c:strCache>
                <c:ptCount val="1"/>
                <c:pt idx="0">
                  <c:v>Роздрібний товарооборот</c:v>
                </c:pt>
              </c:strCache>
            </c:strRef>
          </c:tx>
          <c:spPr>
            <a:ln w="25400" cmpd="sng">
              <a:solidFill>
                <a:srgbClr val="91C864"/>
              </a:solidFill>
              <a:prstDash val="solid"/>
            </a:ln>
          </c:spPr>
          <c:marker>
            <c:symbol val="none"/>
          </c:marker>
          <c:cat>
            <c:strRef>
              <c:f>'2.2.8'!$G$4:$G$21</c:f>
              <c:strCache>
                <c:ptCount val="18"/>
                <c:pt idx="0">
                  <c:v>I.15</c:v>
                </c:pt>
                <c:pt idx="2">
                  <c:v>III.15</c:v>
                </c:pt>
                <c:pt idx="4">
                  <c:v>I.16</c:v>
                </c:pt>
                <c:pt idx="6">
                  <c:v>III.16</c:v>
                </c:pt>
                <c:pt idx="8">
                  <c:v>I.17</c:v>
                </c:pt>
                <c:pt idx="10">
                  <c:v>III.17</c:v>
                </c:pt>
                <c:pt idx="12">
                  <c:v>I.18</c:v>
                </c:pt>
                <c:pt idx="14">
                  <c:v>III.18</c:v>
                </c:pt>
                <c:pt idx="17">
                  <c:v>II.19*</c:v>
                </c:pt>
              </c:strCache>
            </c:strRef>
          </c:cat>
          <c:val>
            <c:numRef>
              <c:f>'2.2.8'!$C$4:$C$21</c:f>
              <c:numCache>
                <c:formatCode>0.0</c:formatCode>
                <c:ptCount val="18"/>
                <c:pt idx="0">
                  <c:v>-23.9</c:v>
                </c:pt>
                <c:pt idx="1">
                  <c:v>-25.2</c:v>
                </c:pt>
                <c:pt idx="2">
                  <c:v>-18.100000000000001</c:v>
                </c:pt>
                <c:pt idx="3">
                  <c:v>-16.8</c:v>
                </c:pt>
                <c:pt idx="4">
                  <c:v>-0.7</c:v>
                </c:pt>
                <c:pt idx="5">
                  <c:v>5.6</c:v>
                </c:pt>
                <c:pt idx="6">
                  <c:v>6.5</c:v>
                </c:pt>
                <c:pt idx="7">
                  <c:v>5</c:v>
                </c:pt>
                <c:pt idx="8">
                  <c:v>6.1</c:v>
                </c:pt>
                <c:pt idx="9">
                  <c:v>11.1</c:v>
                </c:pt>
                <c:pt idx="10">
                  <c:v>8.6</c:v>
                </c:pt>
                <c:pt idx="11">
                  <c:v>8.6999999999999993</c:v>
                </c:pt>
                <c:pt idx="12">
                  <c:v>6.2000000000000028</c:v>
                </c:pt>
                <c:pt idx="13">
                  <c:v>6.4</c:v>
                </c:pt>
                <c:pt idx="14">
                  <c:v>7</c:v>
                </c:pt>
                <c:pt idx="15" formatCode="General">
                  <c:v>5.2</c:v>
                </c:pt>
                <c:pt idx="16" formatCode="General">
                  <c:v>7.4</c:v>
                </c:pt>
                <c:pt idx="17" formatCode="General">
                  <c:v>8.6999999999999993</c:v>
                </c:pt>
              </c:numCache>
            </c:numRef>
          </c:val>
          <c:smooth val="0"/>
          <c:extLst>
            <c:ext xmlns:c16="http://schemas.microsoft.com/office/drawing/2014/chart" uri="{C3380CC4-5D6E-409C-BE32-E72D297353CC}">
              <c16:uniqueId val="{00000001-8D0E-4A10-929A-9BCFE50C0E4A}"/>
            </c:ext>
          </c:extLst>
        </c:ser>
        <c:ser>
          <c:idx val="0"/>
          <c:order val="2"/>
          <c:tx>
            <c:strRef>
              <c:f>'2.2.8'!$B$1</c:f>
              <c:strCache>
                <c:ptCount val="1"/>
                <c:pt idx="0">
                  <c:v>Будівництво</c:v>
                </c:pt>
              </c:strCache>
            </c:strRef>
          </c:tx>
          <c:spPr>
            <a:ln w="25400" cmpd="sng">
              <a:solidFill>
                <a:srgbClr val="7D0532"/>
              </a:solidFill>
              <a:prstDash val="solid"/>
            </a:ln>
          </c:spPr>
          <c:marker>
            <c:symbol val="none"/>
          </c:marker>
          <c:cat>
            <c:strRef>
              <c:f>'2.2.8'!$G$4:$G$21</c:f>
              <c:strCache>
                <c:ptCount val="18"/>
                <c:pt idx="0">
                  <c:v>I.15</c:v>
                </c:pt>
                <c:pt idx="2">
                  <c:v>III.15</c:v>
                </c:pt>
                <c:pt idx="4">
                  <c:v>I.16</c:v>
                </c:pt>
                <c:pt idx="6">
                  <c:v>III.16</c:v>
                </c:pt>
                <c:pt idx="8">
                  <c:v>I.17</c:v>
                </c:pt>
                <c:pt idx="10">
                  <c:v>III.17</c:v>
                </c:pt>
                <c:pt idx="12">
                  <c:v>I.18</c:v>
                </c:pt>
                <c:pt idx="14">
                  <c:v>III.18</c:v>
                </c:pt>
                <c:pt idx="17">
                  <c:v>II.19*</c:v>
                </c:pt>
              </c:strCache>
            </c:strRef>
          </c:cat>
          <c:val>
            <c:numRef>
              <c:f>'2.2.8'!$B$4:$B$21</c:f>
              <c:numCache>
                <c:formatCode>0.0</c:formatCode>
                <c:ptCount val="18"/>
                <c:pt idx="0">
                  <c:v>-29.700000000000003</c:v>
                </c:pt>
                <c:pt idx="1">
                  <c:v>-23.4</c:v>
                </c:pt>
                <c:pt idx="2">
                  <c:v>-11.5</c:v>
                </c:pt>
                <c:pt idx="3">
                  <c:v>6.2</c:v>
                </c:pt>
                <c:pt idx="4">
                  <c:v>8.2999999999999972</c:v>
                </c:pt>
                <c:pt idx="5">
                  <c:v>17.2</c:v>
                </c:pt>
                <c:pt idx="6">
                  <c:v>23.3</c:v>
                </c:pt>
                <c:pt idx="7">
                  <c:v>17.399999999999999</c:v>
                </c:pt>
                <c:pt idx="8">
                  <c:v>25.400000000000006</c:v>
                </c:pt>
                <c:pt idx="9">
                  <c:v>31.4</c:v>
                </c:pt>
                <c:pt idx="10">
                  <c:v>27.7</c:v>
                </c:pt>
                <c:pt idx="11">
                  <c:v>22.4</c:v>
                </c:pt>
                <c:pt idx="12">
                  <c:v>3.2999999999999972</c:v>
                </c:pt>
                <c:pt idx="13">
                  <c:v>8.9</c:v>
                </c:pt>
                <c:pt idx="14">
                  <c:v>10</c:v>
                </c:pt>
                <c:pt idx="15" formatCode="General">
                  <c:v>9.5</c:v>
                </c:pt>
                <c:pt idx="16" formatCode="General">
                  <c:v>24.299999999999997</c:v>
                </c:pt>
                <c:pt idx="17" formatCode="General">
                  <c:v>23.2</c:v>
                </c:pt>
              </c:numCache>
            </c:numRef>
          </c:val>
          <c:smooth val="0"/>
          <c:extLst>
            <c:ext xmlns:c16="http://schemas.microsoft.com/office/drawing/2014/chart" uri="{C3380CC4-5D6E-409C-BE32-E72D297353CC}">
              <c16:uniqueId val="{00000002-8D0E-4A10-929A-9BCFE50C0E4A}"/>
            </c:ext>
          </c:extLst>
        </c:ser>
        <c:ser>
          <c:idx val="3"/>
          <c:order val="3"/>
          <c:tx>
            <c:strRef>
              <c:f>'2.2.8'!$E$1</c:f>
              <c:strCache>
                <c:ptCount val="1"/>
                <c:pt idx="0">
                  <c:v>Вантажний транспорт</c:v>
                </c:pt>
              </c:strCache>
            </c:strRef>
          </c:tx>
          <c:spPr>
            <a:ln w="25400" cmpd="sng">
              <a:solidFill>
                <a:srgbClr val="DC4B64"/>
              </a:solidFill>
              <a:prstDash val="solid"/>
            </a:ln>
          </c:spPr>
          <c:marker>
            <c:symbol val="none"/>
          </c:marker>
          <c:cat>
            <c:strRef>
              <c:f>'2.2.8'!$G$4:$G$21</c:f>
              <c:strCache>
                <c:ptCount val="18"/>
                <c:pt idx="0">
                  <c:v>I.15</c:v>
                </c:pt>
                <c:pt idx="2">
                  <c:v>III.15</c:v>
                </c:pt>
                <c:pt idx="4">
                  <c:v>I.16</c:v>
                </c:pt>
                <c:pt idx="6">
                  <c:v>III.16</c:v>
                </c:pt>
                <c:pt idx="8">
                  <c:v>I.17</c:v>
                </c:pt>
                <c:pt idx="10">
                  <c:v>III.17</c:v>
                </c:pt>
                <c:pt idx="12">
                  <c:v>I.18</c:v>
                </c:pt>
                <c:pt idx="14">
                  <c:v>III.18</c:v>
                </c:pt>
                <c:pt idx="17">
                  <c:v>II.19*</c:v>
                </c:pt>
              </c:strCache>
            </c:strRef>
          </c:cat>
          <c:val>
            <c:numRef>
              <c:f>'2.2.8'!$E$4:$E$21</c:f>
              <c:numCache>
                <c:formatCode>0.0</c:formatCode>
                <c:ptCount val="18"/>
                <c:pt idx="0">
                  <c:v>-21.5</c:v>
                </c:pt>
                <c:pt idx="1">
                  <c:v>-14.1</c:v>
                </c:pt>
                <c:pt idx="2">
                  <c:v>5.9</c:v>
                </c:pt>
                <c:pt idx="3">
                  <c:v>7.9</c:v>
                </c:pt>
                <c:pt idx="4">
                  <c:v>4.2</c:v>
                </c:pt>
                <c:pt idx="5">
                  <c:v>0.6</c:v>
                </c:pt>
                <c:pt idx="6">
                  <c:v>-1.2</c:v>
                </c:pt>
                <c:pt idx="7">
                  <c:v>5.7</c:v>
                </c:pt>
                <c:pt idx="8">
                  <c:v>11.9</c:v>
                </c:pt>
                <c:pt idx="9">
                  <c:v>6.7</c:v>
                </c:pt>
                <c:pt idx="10">
                  <c:v>6.2</c:v>
                </c:pt>
                <c:pt idx="11">
                  <c:v>-0.1</c:v>
                </c:pt>
                <c:pt idx="12">
                  <c:v>-3.8</c:v>
                </c:pt>
                <c:pt idx="13">
                  <c:v>-1.7</c:v>
                </c:pt>
                <c:pt idx="14">
                  <c:v>-2.1</c:v>
                </c:pt>
                <c:pt idx="15" formatCode="General">
                  <c:v>-5.6</c:v>
                </c:pt>
                <c:pt idx="16" formatCode="General">
                  <c:v>2.2000000000000002</c:v>
                </c:pt>
                <c:pt idx="17" formatCode="General">
                  <c:v>5.8</c:v>
                </c:pt>
              </c:numCache>
            </c:numRef>
          </c:val>
          <c:smooth val="0"/>
          <c:extLst>
            <c:ext xmlns:c16="http://schemas.microsoft.com/office/drawing/2014/chart" uri="{C3380CC4-5D6E-409C-BE32-E72D297353CC}">
              <c16:uniqueId val="{00000003-8D0E-4A10-929A-9BCFE50C0E4A}"/>
            </c:ext>
          </c:extLst>
        </c:ser>
        <c:ser>
          <c:idx val="2"/>
          <c:order val="4"/>
          <c:tx>
            <c:strRef>
              <c:f>'2.2.8'!$D$1</c:f>
              <c:strCache>
                <c:ptCount val="1"/>
                <c:pt idx="0">
                  <c:v>Пасажирський транспорт</c:v>
                </c:pt>
              </c:strCache>
            </c:strRef>
          </c:tx>
          <c:spPr>
            <a:ln w="25400" cmpd="sng">
              <a:solidFill>
                <a:srgbClr val="005591"/>
              </a:solidFill>
              <a:prstDash val="solid"/>
            </a:ln>
          </c:spPr>
          <c:marker>
            <c:symbol val="none"/>
          </c:marker>
          <c:cat>
            <c:strRef>
              <c:f>'2.2.8'!$G$4:$G$21</c:f>
              <c:strCache>
                <c:ptCount val="18"/>
                <c:pt idx="0">
                  <c:v>I.15</c:v>
                </c:pt>
                <c:pt idx="2">
                  <c:v>III.15</c:v>
                </c:pt>
                <c:pt idx="4">
                  <c:v>I.16</c:v>
                </c:pt>
                <c:pt idx="6">
                  <c:v>III.16</c:v>
                </c:pt>
                <c:pt idx="8">
                  <c:v>I.17</c:v>
                </c:pt>
                <c:pt idx="10">
                  <c:v>III.17</c:v>
                </c:pt>
                <c:pt idx="12">
                  <c:v>I.18</c:v>
                </c:pt>
                <c:pt idx="14">
                  <c:v>III.18</c:v>
                </c:pt>
                <c:pt idx="17">
                  <c:v>II.19*</c:v>
                </c:pt>
              </c:strCache>
            </c:strRef>
          </c:cat>
          <c:val>
            <c:numRef>
              <c:f>'2.2.8'!$D$4:$D$21</c:f>
              <c:numCache>
                <c:formatCode>0.0</c:formatCode>
                <c:ptCount val="18"/>
                <c:pt idx="0">
                  <c:v>-11.900000000000006</c:v>
                </c:pt>
                <c:pt idx="1">
                  <c:v>-7.3</c:v>
                </c:pt>
                <c:pt idx="2">
                  <c:v>-8.6</c:v>
                </c:pt>
                <c:pt idx="3">
                  <c:v>-7.3</c:v>
                </c:pt>
                <c:pt idx="4">
                  <c:v>1.4000000000000057</c:v>
                </c:pt>
                <c:pt idx="5">
                  <c:v>4.8</c:v>
                </c:pt>
                <c:pt idx="6">
                  <c:v>7.7</c:v>
                </c:pt>
                <c:pt idx="7">
                  <c:v>7.2</c:v>
                </c:pt>
                <c:pt idx="8">
                  <c:v>9.4000000000000057</c:v>
                </c:pt>
                <c:pt idx="9">
                  <c:v>7.7</c:v>
                </c:pt>
                <c:pt idx="10">
                  <c:v>5.7</c:v>
                </c:pt>
                <c:pt idx="11">
                  <c:v>5.6</c:v>
                </c:pt>
                <c:pt idx="12">
                  <c:v>3.2999999999999972</c:v>
                </c:pt>
                <c:pt idx="13">
                  <c:v>6.3</c:v>
                </c:pt>
                <c:pt idx="14">
                  <c:v>3.5</c:v>
                </c:pt>
                <c:pt idx="15" formatCode="General">
                  <c:v>0.9</c:v>
                </c:pt>
                <c:pt idx="16" formatCode="General">
                  <c:v>3.7999999999999972</c:v>
                </c:pt>
                <c:pt idx="17" formatCode="General">
                  <c:v>6.8</c:v>
                </c:pt>
              </c:numCache>
            </c:numRef>
          </c:val>
          <c:smooth val="0"/>
          <c:extLst>
            <c:ext xmlns:c16="http://schemas.microsoft.com/office/drawing/2014/chart" uri="{C3380CC4-5D6E-409C-BE32-E72D297353CC}">
              <c16:uniqueId val="{00000004-8D0E-4A10-929A-9BCFE50C0E4A}"/>
            </c:ext>
          </c:extLst>
        </c:ser>
        <c:dLbls>
          <c:showLegendKey val="0"/>
          <c:showVal val="0"/>
          <c:showCatName val="0"/>
          <c:showSerName val="0"/>
          <c:showPercent val="0"/>
          <c:showBubbleSize val="0"/>
        </c:dLbls>
        <c:smooth val="0"/>
        <c:axId val="694074088"/>
        <c:axId val="860639240"/>
      </c:lineChart>
      <c:catAx>
        <c:axId val="69407408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39240"/>
        <c:crosses val="autoZero"/>
        <c:auto val="1"/>
        <c:lblAlgn val="ctr"/>
        <c:lblOffset val="100"/>
        <c:tickMarkSkip val="8"/>
        <c:noMultiLvlLbl val="0"/>
      </c:catAx>
      <c:valAx>
        <c:axId val="860639240"/>
        <c:scaling>
          <c:orientation val="minMax"/>
          <c:max val="40"/>
          <c:min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7408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541972507673841"/>
          <c:w val="0.97916666666666663"/>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805305366570189E-2"/>
          <c:y val="2.5806451612903226E-2"/>
          <c:w val="0.94862318182476291"/>
          <c:h val="0.83870967741935487"/>
        </c:manualLayout>
      </c:layout>
      <c:lineChart>
        <c:grouping val="standard"/>
        <c:varyColors val="0"/>
        <c:ser>
          <c:idx val="3"/>
          <c:order val="0"/>
          <c:tx>
            <c:strRef>
              <c:f>'2.3.1'!$B$1</c:f>
              <c:strCache>
                <c:ptCount val="1"/>
                <c:pt idx="0">
                  <c:v>Безробіття</c:v>
                </c:pt>
              </c:strCache>
            </c:strRef>
          </c:tx>
          <c:spPr>
            <a:ln w="22225" cmpd="sng">
              <a:solidFill>
                <a:srgbClr val="057D46"/>
              </a:solidFill>
              <a:prstDash val="solid"/>
            </a:ln>
          </c:spPr>
          <c:marker>
            <c:symbol val="none"/>
          </c:marker>
          <c:cat>
            <c:strRef>
              <c:f>'2.3.1'!$A$4:$A$20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'2.3.1'!$B$4:$B$20</c:f>
              <c:numCache>
                <c:formatCode>0.0</c:formatCode>
                <c:ptCount val="17"/>
                <c:pt idx="0">
                  <c:v>9.6</c:v>
                </c:pt>
                <c:pt idx="1">
                  <c:v>8.8000000000000007</c:v>
                </c:pt>
                <c:pt idx="2">
                  <c:v>8.6</c:v>
                </c:pt>
                <c:pt idx="3">
                  <c:v>9.5</c:v>
                </c:pt>
                <c:pt idx="4">
                  <c:v>9.9</c:v>
                </c:pt>
                <c:pt idx="5">
                  <c:v>9</c:v>
                </c:pt>
                <c:pt idx="6">
                  <c:v>8.8000000000000007</c:v>
                </c:pt>
                <c:pt idx="7">
                  <c:v>9.6999999999999993</c:v>
                </c:pt>
                <c:pt idx="8">
                  <c:v>10.1</c:v>
                </c:pt>
                <c:pt idx="9">
                  <c:v>9.1</c:v>
                </c:pt>
                <c:pt idx="10">
                  <c:v>8.9</c:v>
                </c:pt>
                <c:pt idx="11">
                  <c:v>9.9</c:v>
                </c:pt>
                <c:pt idx="12">
                  <c:v>9.6999999999999993</c:v>
                </c:pt>
                <c:pt idx="13">
                  <c:v>8.3000000000000007</c:v>
                </c:pt>
                <c:pt idx="14">
                  <c:v>8</c:v>
                </c:pt>
                <c:pt idx="15">
                  <c:v>9.3000000000000007</c:v>
                </c:pt>
                <c:pt idx="16">
                  <c:v>9.1999999999999993</c:v>
                </c:pt>
              </c:numCache>
            </c:numRef>
          </c:val>
          <c:smooth val="0"/>
          <c:extLst>
            <c:ext xmlns:c16="http://schemas.microsoft.com/office/drawing/2014/chart" uri="{C3380CC4-5D6E-409C-BE32-E72D297353CC}">
              <c16:uniqueId val="{00000000-65B7-497F-9BFE-FA982B834D11}"/>
            </c:ext>
          </c:extLst>
        </c:ser>
        <c:ser>
          <c:idx val="1"/>
          <c:order val="1"/>
          <c:tx>
            <c:strRef>
              <c:f>'2.3.1'!$C$1</c:f>
              <c:strCache>
                <c:ptCount val="1"/>
                <c:pt idx="0">
                  <c:v>с/с</c:v>
                </c:pt>
              </c:strCache>
            </c:strRef>
          </c:tx>
          <c:spPr>
            <a:ln w="25400" cmpd="sng">
              <a:solidFill>
                <a:schemeClr val="accent2"/>
              </a:solidFill>
              <a:prstDash val="solid"/>
            </a:ln>
          </c:spPr>
          <c:marker>
            <c:symbol val="none"/>
          </c:marker>
          <c:cat>
            <c:strRef>
              <c:f>'2.3.1'!$A$4:$A$20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'2.3.1'!$C$4:$C$20</c:f>
              <c:numCache>
                <c:formatCode>0.0</c:formatCode>
                <c:ptCount val="17"/>
                <c:pt idx="0">
                  <c:v>9.1999999999999993</c:v>
                </c:pt>
                <c:pt idx="1">
                  <c:v>9.1999999999999993</c:v>
                </c:pt>
                <c:pt idx="2">
                  <c:v>9.1999999999999993</c:v>
                </c:pt>
                <c:pt idx="3">
                  <c:v>9</c:v>
                </c:pt>
                <c:pt idx="4">
                  <c:v>9.4</c:v>
                </c:pt>
                <c:pt idx="5">
                  <c:v>9.4</c:v>
                </c:pt>
                <c:pt idx="6">
                  <c:v>9.4</c:v>
                </c:pt>
                <c:pt idx="7">
                  <c:v>9.3000000000000007</c:v>
                </c:pt>
                <c:pt idx="8">
                  <c:v>9.5</c:v>
                </c:pt>
                <c:pt idx="9">
                  <c:v>9.5</c:v>
                </c:pt>
                <c:pt idx="10">
                  <c:v>9.5</c:v>
                </c:pt>
                <c:pt idx="11">
                  <c:v>9.4</c:v>
                </c:pt>
                <c:pt idx="12">
                  <c:v>9.1</c:v>
                </c:pt>
                <c:pt idx="13">
                  <c:v>8.8000000000000007</c:v>
                </c:pt>
                <c:pt idx="14">
                  <c:v>8.6999999999999993</c:v>
                </c:pt>
                <c:pt idx="15">
                  <c:v>8.6999999999999993</c:v>
                </c:pt>
                <c:pt idx="16">
                  <c:v>8.6</c:v>
                </c:pt>
              </c:numCache>
            </c:numRef>
          </c:val>
          <c:smooth val="0"/>
          <c:extLst>
            <c:ext xmlns:c16="http://schemas.microsoft.com/office/drawing/2014/chart" uri="{C3380CC4-5D6E-409C-BE32-E72D297353CC}">
              <c16:uniqueId val="{00000001-65B7-497F-9BFE-FA982B834D11}"/>
            </c:ext>
          </c:extLst>
        </c:ser>
        <c:dLbls>
          <c:showLegendKey val="0"/>
          <c:showVal val="0"/>
          <c:showCatName val="0"/>
          <c:showSerName val="0"/>
          <c:showPercent val="0"/>
          <c:showBubbleSize val="0"/>
        </c:dLbls>
        <c:smooth val="0"/>
        <c:axId val="860640024"/>
        <c:axId val="860640416"/>
      </c:lineChart>
      <c:catAx>
        <c:axId val="8606400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40416"/>
        <c:crosses val="autoZero"/>
        <c:auto val="1"/>
        <c:lblAlgn val="ctr"/>
        <c:lblOffset val="100"/>
        <c:tickMarkSkip val="4"/>
        <c:noMultiLvlLbl val="0"/>
      </c:catAx>
      <c:valAx>
        <c:axId val="860640416"/>
        <c:scaling>
          <c:orientation val="minMax"/>
          <c:max val="11"/>
          <c:min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40024"/>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74193548387097"/>
          <c:w val="0.96533900881726964"/>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805305366570189E-2"/>
          <c:y val="2.5806451612903226E-2"/>
          <c:w val="0.94862318182476291"/>
          <c:h val="0.83870967741935487"/>
        </c:manualLayout>
      </c:layout>
      <c:lineChart>
        <c:grouping val="standard"/>
        <c:varyColors val="0"/>
        <c:ser>
          <c:idx val="0"/>
          <c:order val="0"/>
          <c:tx>
            <c:strRef>
              <c:f>'2.3.2'!$B$1</c:f>
              <c:strCache>
                <c:ptCount val="1"/>
                <c:pt idx="0">
                  <c:v>Участь у робочій силі</c:v>
                </c:pt>
              </c:strCache>
            </c:strRef>
          </c:tx>
          <c:spPr>
            <a:ln w="19050">
              <a:solidFill>
                <a:srgbClr val="7D0532"/>
              </a:solidFill>
            </a:ln>
          </c:spPr>
          <c:marker>
            <c:symbol val="none"/>
          </c:marker>
          <c:cat>
            <c:strRef>
              <c:f>'2.3.2'!$A$4:$A$20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'2.3.2'!$B$4:$B$20</c:f>
              <c:numCache>
                <c:formatCode>0.0</c:formatCode>
                <c:ptCount val="17"/>
                <c:pt idx="0">
                  <c:v>62</c:v>
                </c:pt>
                <c:pt idx="1">
                  <c:v>62.6</c:v>
                </c:pt>
                <c:pt idx="2">
                  <c:v>63.1</c:v>
                </c:pt>
                <c:pt idx="3">
                  <c:v>61.8</c:v>
                </c:pt>
                <c:pt idx="4">
                  <c:v>61.7</c:v>
                </c:pt>
                <c:pt idx="5">
                  <c:v>62.4</c:v>
                </c:pt>
                <c:pt idx="6">
                  <c:v>62.7</c:v>
                </c:pt>
                <c:pt idx="7">
                  <c:v>61.7</c:v>
                </c:pt>
                <c:pt idx="8">
                  <c:v>61.4</c:v>
                </c:pt>
                <c:pt idx="9">
                  <c:v>62.5</c:v>
                </c:pt>
                <c:pt idx="10">
                  <c:v>62.6</c:v>
                </c:pt>
                <c:pt idx="11">
                  <c:v>61.5</c:v>
                </c:pt>
                <c:pt idx="12">
                  <c:v>61.9</c:v>
                </c:pt>
                <c:pt idx="13">
                  <c:v>62.9</c:v>
                </c:pt>
                <c:pt idx="14">
                  <c:v>63.2</c:v>
                </c:pt>
                <c:pt idx="15">
                  <c:v>62.4</c:v>
                </c:pt>
                <c:pt idx="16">
                  <c:v>62.8</c:v>
                </c:pt>
              </c:numCache>
            </c:numRef>
          </c:val>
          <c:smooth val="0"/>
          <c:extLst>
            <c:ext xmlns:c16="http://schemas.microsoft.com/office/drawing/2014/chart" uri="{C3380CC4-5D6E-409C-BE32-E72D297353CC}">
              <c16:uniqueId val="{00000000-D616-4ACB-A4FE-DEFB9DF247E3}"/>
            </c:ext>
          </c:extLst>
        </c:ser>
        <c:ser>
          <c:idx val="1"/>
          <c:order val="1"/>
          <c:tx>
            <c:strRef>
              <c:f>'2.3.2'!$C$1</c:f>
              <c:strCache>
                <c:ptCount val="1"/>
                <c:pt idx="0">
                  <c:v>с/с</c:v>
                </c:pt>
              </c:strCache>
            </c:strRef>
          </c:tx>
          <c:spPr>
            <a:ln w="25400">
              <a:solidFill>
                <a:srgbClr val="DC4B64"/>
              </a:solidFill>
            </a:ln>
          </c:spPr>
          <c:marker>
            <c:symbol val="none"/>
          </c:marker>
          <c:cat>
            <c:strRef>
              <c:f>'2.3.2'!$A$4:$A$20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'2.3.2'!$C$4:$C$20</c:f>
              <c:numCache>
                <c:formatCode>0.0</c:formatCode>
                <c:ptCount val="17"/>
                <c:pt idx="0">
                  <c:v>62.2</c:v>
                </c:pt>
                <c:pt idx="1">
                  <c:v>62.2</c:v>
                </c:pt>
                <c:pt idx="2">
                  <c:v>62.4</c:v>
                </c:pt>
                <c:pt idx="3">
                  <c:v>62.6</c:v>
                </c:pt>
                <c:pt idx="4">
                  <c:v>62</c:v>
                </c:pt>
                <c:pt idx="5">
                  <c:v>62</c:v>
                </c:pt>
                <c:pt idx="6">
                  <c:v>62.1</c:v>
                </c:pt>
                <c:pt idx="7">
                  <c:v>62.4</c:v>
                </c:pt>
                <c:pt idx="8">
                  <c:v>61.7</c:v>
                </c:pt>
                <c:pt idx="9">
                  <c:v>62.1</c:v>
                </c:pt>
                <c:pt idx="10">
                  <c:v>62</c:v>
                </c:pt>
                <c:pt idx="11">
                  <c:v>62.1</c:v>
                </c:pt>
                <c:pt idx="12">
                  <c:v>62.2</c:v>
                </c:pt>
                <c:pt idx="13">
                  <c:v>62.5</c:v>
                </c:pt>
                <c:pt idx="14">
                  <c:v>62.6</c:v>
                </c:pt>
                <c:pt idx="15">
                  <c:v>63</c:v>
                </c:pt>
                <c:pt idx="16">
                  <c:v>63.1</c:v>
                </c:pt>
              </c:numCache>
            </c:numRef>
          </c:val>
          <c:smooth val="0"/>
          <c:extLst>
            <c:ext xmlns:c16="http://schemas.microsoft.com/office/drawing/2014/chart" uri="{C3380CC4-5D6E-409C-BE32-E72D297353CC}">
              <c16:uniqueId val="{00000001-D616-4ACB-A4FE-DEFB9DF247E3}"/>
            </c:ext>
          </c:extLst>
        </c:ser>
        <c:ser>
          <c:idx val="2"/>
          <c:order val="2"/>
          <c:tx>
            <c:strRef>
              <c:f>'2.3.2'!$D$1</c:f>
              <c:strCache>
                <c:ptCount val="1"/>
                <c:pt idx="0">
                  <c:v>Зайнятість</c:v>
                </c:pt>
              </c:strCache>
            </c:strRef>
          </c:tx>
          <c:spPr>
            <a:ln w="19050">
              <a:solidFill>
                <a:srgbClr val="057D46"/>
              </a:solidFill>
            </a:ln>
          </c:spPr>
          <c:marker>
            <c:symbol val="none"/>
          </c:marker>
          <c:cat>
            <c:strRef>
              <c:f>'2.3.2'!$A$4:$A$20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'2.3.2'!$D$4:$D$20</c:f>
              <c:numCache>
                <c:formatCode>0.0</c:formatCode>
                <c:ptCount val="17"/>
                <c:pt idx="0">
                  <c:v>56</c:v>
                </c:pt>
                <c:pt idx="1">
                  <c:v>57.1</c:v>
                </c:pt>
                <c:pt idx="2">
                  <c:v>57.7</c:v>
                </c:pt>
                <c:pt idx="3">
                  <c:v>55.9</c:v>
                </c:pt>
                <c:pt idx="4">
                  <c:v>55.6</c:v>
                </c:pt>
                <c:pt idx="5">
                  <c:v>56.9</c:v>
                </c:pt>
                <c:pt idx="6">
                  <c:v>57.2</c:v>
                </c:pt>
                <c:pt idx="7">
                  <c:v>55.7</c:v>
                </c:pt>
                <c:pt idx="8">
                  <c:v>55.2</c:v>
                </c:pt>
                <c:pt idx="9">
                  <c:v>56.8</c:v>
                </c:pt>
                <c:pt idx="10">
                  <c:v>57</c:v>
                </c:pt>
                <c:pt idx="11">
                  <c:v>55.4</c:v>
                </c:pt>
                <c:pt idx="12">
                  <c:v>55.9</c:v>
                </c:pt>
                <c:pt idx="13">
                  <c:v>57.7</c:v>
                </c:pt>
                <c:pt idx="14">
                  <c:v>58.1</c:v>
                </c:pt>
                <c:pt idx="15">
                  <c:v>56.6</c:v>
                </c:pt>
                <c:pt idx="16">
                  <c:v>57.1</c:v>
                </c:pt>
              </c:numCache>
            </c:numRef>
          </c:val>
          <c:smooth val="0"/>
          <c:extLst>
            <c:ext xmlns:c16="http://schemas.microsoft.com/office/drawing/2014/chart" uri="{C3380CC4-5D6E-409C-BE32-E72D297353CC}">
              <c16:uniqueId val="{00000002-D616-4ACB-A4FE-DEFB9DF247E3}"/>
            </c:ext>
          </c:extLst>
        </c:ser>
        <c:ser>
          <c:idx val="3"/>
          <c:order val="3"/>
          <c:tx>
            <c:strRef>
              <c:f>'2.3.2'!$E$1</c:f>
              <c:strCache>
                <c:ptCount val="1"/>
                <c:pt idx="0">
                  <c:v>с/с</c:v>
                </c:pt>
              </c:strCache>
            </c:strRef>
          </c:tx>
          <c:spPr>
            <a:ln w="25400">
              <a:solidFill>
                <a:srgbClr val="91C864"/>
              </a:solidFill>
            </a:ln>
          </c:spPr>
          <c:marker>
            <c:symbol val="none"/>
          </c:marker>
          <c:cat>
            <c:strRef>
              <c:f>'2.3.2'!$A$4:$A$20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'2.3.2'!$E$4:$E$20</c:f>
              <c:numCache>
                <c:formatCode>0.0</c:formatCode>
                <c:ptCount val="17"/>
                <c:pt idx="0">
                  <c:v>56.6</c:v>
                </c:pt>
                <c:pt idx="1">
                  <c:v>56.5</c:v>
                </c:pt>
                <c:pt idx="2">
                  <c:v>56.6</c:v>
                </c:pt>
                <c:pt idx="3">
                  <c:v>56.9</c:v>
                </c:pt>
                <c:pt idx="4">
                  <c:v>56.2</c:v>
                </c:pt>
                <c:pt idx="5">
                  <c:v>56.3</c:v>
                </c:pt>
                <c:pt idx="6">
                  <c:v>56.2</c:v>
                </c:pt>
                <c:pt idx="7">
                  <c:v>56.6</c:v>
                </c:pt>
                <c:pt idx="8">
                  <c:v>55.9</c:v>
                </c:pt>
                <c:pt idx="9">
                  <c:v>56.2</c:v>
                </c:pt>
                <c:pt idx="10">
                  <c:v>56.1</c:v>
                </c:pt>
                <c:pt idx="11">
                  <c:v>56.3</c:v>
                </c:pt>
                <c:pt idx="12">
                  <c:v>56.6</c:v>
                </c:pt>
                <c:pt idx="13">
                  <c:v>57</c:v>
                </c:pt>
                <c:pt idx="14">
                  <c:v>57.2</c:v>
                </c:pt>
                <c:pt idx="15">
                  <c:v>57.5</c:v>
                </c:pt>
                <c:pt idx="16">
                  <c:v>57.8</c:v>
                </c:pt>
              </c:numCache>
            </c:numRef>
          </c:val>
          <c:smooth val="0"/>
          <c:extLst>
            <c:ext xmlns:c16="http://schemas.microsoft.com/office/drawing/2014/chart" uri="{C3380CC4-5D6E-409C-BE32-E72D297353CC}">
              <c16:uniqueId val="{00000003-D616-4ACB-A4FE-DEFB9DF247E3}"/>
            </c:ext>
          </c:extLst>
        </c:ser>
        <c:dLbls>
          <c:showLegendKey val="0"/>
          <c:showVal val="0"/>
          <c:showCatName val="0"/>
          <c:showSerName val="0"/>
          <c:showPercent val="0"/>
          <c:showBubbleSize val="0"/>
        </c:dLbls>
        <c:smooth val="0"/>
        <c:axId val="860641200"/>
        <c:axId val="860641592"/>
      </c:lineChart>
      <c:catAx>
        <c:axId val="8606412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41592"/>
        <c:crosses val="autoZero"/>
        <c:auto val="1"/>
        <c:lblAlgn val="ctr"/>
        <c:lblOffset val="100"/>
        <c:tickMarkSkip val="4"/>
        <c:noMultiLvlLbl val="0"/>
      </c:catAx>
      <c:valAx>
        <c:axId val="860641592"/>
        <c:scaling>
          <c:orientation val="minMax"/>
          <c:max val="66"/>
          <c:min val="5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41200"/>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74193548387097"/>
          <c:w val="1"/>
          <c:h val="0.1225806451612903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2598870056497175E-2"/>
          <c:w val="0.96250000000000002"/>
          <c:h val="0.7344632768361582"/>
        </c:manualLayout>
      </c:layout>
      <c:barChart>
        <c:barDir val="col"/>
        <c:grouping val="stacked"/>
        <c:varyColors val="0"/>
        <c:ser>
          <c:idx val="0"/>
          <c:order val="0"/>
          <c:tx>
            <c:strRef>
              <c:f>'2.3.3'!$B$1</c:f>
              <c:strCache>
                <c:ptCount val="1"/>
                <c:pt idx="0">
                  <c:v>15‒24 роки</c:v>
                </c:pt>
              </c:strCache>
            </c:strRef>
          </c:tx>
          <c:spPr>
            <a:solidFill>
              <a:srgbClr val="057D46"/>
            </a:solidFill>
          </c:spPr>
          <c:invertIfNegative val="0"/>
          <c:cat>
            <c:strRef>
              <c:f>'2.3.3'!$A$3:$A$16</c:f>
              <c:strCache>
                <c:ptCount val="13"/>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strCache>
            </c:strRef>
          </c:cat>
          <c:val>
            <c:numRef>
              <c:f>'2.3.3'!$B$4:$B$16</c:f>
              <c:numCache>
                <c:formatCode>0.0</c:formatCode>
                <c:ptCount val="13"/>
                <c:pt idx="0">
                  <c:v>-136.1</c:v>
                </c:pt>
                <c:pt idx="1">
                  <c:v>-67.900000000000006</c:v>
                </c:pt>
                <c:pt idx="2">
                  <c:v>-180.6</c:v>
                </c:pt>
                <c:pt idx="3">
                  <c:v>-141</c:v>
                </c:pt>
                <c:pt idx="4">
                  <c:v>-94.8</c:v>
                </c:pt>
                <c:pt idx="5">
                  <c:v>-94.4</c:v>
                </c:pt>
                <c:pt idx="6">
                  <c:v>-96.4</c:v>
                </c:pt>
                <c:pt idx="7">
                  <c:v>-112</c:v>
                </c:pt>
                <c:pt idx="8">
                  <c:v>-64.2</c:v>
                </c:pt>
                <c:pt idx="9">
                  <c:v>-158.80000000000001</c:v>
                </c:pt>
                <c:pt idx="10">
                  <c:v>-57.8</c:v>
                </c:pt>
                <c:pt idx="11">
                  <c:v>-50</c:v>
                </c:pt>
                <c:pt idx="12">
                  <c:v>49.4</c:v>
                </c:pt>
              </c:numCache>
            </c:numRef>
          </c:val>
          <c:extLst>
            <c:ext xmlns:c16="http://schemas.microsoft.com/office/drawing/2014/chart" uri="{C3380CC4-5D6E-409C-BE32-E72D297353CC}">
              <c16:uniqueId val="{00000000-5D8A-47B1-AAF8-916121922656}"/>
            </c:ext>
          </c:extLst>
        </c:ser>
        <c:ser>
          <c:idx val="1"/>
          <c:order val="1"/>
          <c:tx>
            <c:strRef>
              <c:f>'2.3.3'!$C$1</c:f>
              <c:strCache>
                <c:ptCount val="1"/>
                <c:pt idx="0">
                  <c:v>25‒29 років</c:v>
                </c:pt>
              </c:strCache>
            </c:strRef>
          </c:tx>
          <c:spPr>
            <a:solidFill>
              <a:srgbClr val="91C864"/>
            </a:solidFill>
          </c:spPr>
          <c:invertIfNegative val="0"/>
          <c:cat>
            <c:strRef>
              <c:f>'2.3.3'!$A$3:$A$16</c:f>
              <c:strCache>
                <c:ptCount val="13"/>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strCache>
            </c:strRef>
          </c:cat>
          <c:val>
            <c:numRef>
              <c:f>'2.3.3'!$C$4:$C$16</c:f>
              <c:numCache>
                <c:formatCode>0.0</c:formatCode>
                <c:ptCount val="13"/>
                <c:pt idx="0">
                  <c:v>-150</c:v>
                </c:pt>
                <c:pt idx="1">
                  <c:v>-179.8</c:v>
                </c:pt>
                <c:pt idx="2">
                  <c:v>-79.7</c:v>
                </c:pt>
                <c:pt idx="3">
                  <c:v>-111.7</c:v>
                </c:pt>
                <c:pt idx="4">
                  <c:v>-157.19999999999999</c:v>
                </c:pt>
                <c:pt idx="5">
                  <c:v>-88.4</c:v>
                </c:pt>
                <c:pt idx="6">
                  <c:v>-135.4</c:v>
                </c:pt>
                <c:pt idx="7">
                  <c:v>-121</c:v>
                </c:pt>
                <c:pt idx="8">
                  <c:v>-54.7</c:v>
                </c:pt>
                <c:pt idx="9">
                  <c:v>-60.9</c:v>
                </c:pt>
                <c:pt idx="10">
                  <c:v>-82.1</c:v>
                </c:pt>
                <c:pt idx="11">
                  <c:v>-92.3</c:v>
                </c:pt>
                <c:pt idx="12">
                  <c:v>-94.7</c:v>
                </c:pt>
              </c:numCache>
            </c:numRef>
          </c:val>
          <c:extLst>
            <c:ext xmlns:c16="http://schemas.microsoft.com/office/drawing/2014/chart" uri="{C3380CC4-5D6E-409C-BE32-E72D297353CC}">
              <c16:uniqueId val="{00000001-5D8A-47B1-AAF8-916121922656}"/>
            </c:ext>
          </c:extLst>
        </c:ser>
        <c:ser>
          <c:idx val="2"/>
          <c:order val="2"/>
          <c:tx>
            <c:strRef>
              <c:f>'2.3.3'!$D$1</c:f>
              <c:strCache>
                <c:ptCount val="1"/>
                <c:pt idx="0">
                  <c:v>30‒34 роки</c:v>
                </c:pt>
              </c:strCache>
            </c:strRef>
          </c:tx>
          <c:spPr>
            <a:solidFill>
              <a:srgbClr val="8C969B"/>
            </a:solidFill>
          </c:spPr>
          <c:invertIfNegative val="0"/>
          <c:cat>
            <c:strRef>
              <c:f>'2.3.3'!$A$3:$A$16</c:f>
              <c:strCache>
                <c:ptCount val="13"/>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strCache>
            </c:strRef>
          </c:cat>
          <c:val>
            <c:numRef>
              <c:f>'2.3.3'!$D$4:$D$16</c:f>
              <c:numCache>
                <c:formatCode>0.0</c:formatCode>
                <c:ptCount val="13"/>
                <c:pt idx="0">
                  <c:v>26.5</c:v>
                </c:pt>
                <c:pt idx="1">
                  <c:v>15.5</c:v>
                </c:pt>
                <c:pt idx="2">
                  <c:v>6.3</c:v>
                </c:pt>
                <c:pt idx="3">
                  <c:v>45.7</c:v>
                </c:pt>
                <c:pt idx="4">
                  <c:v>44.5</c:v>
                </c:pt>
                <c:pt idx="5">
                  <c:v>85.3</c:v>
                </c:pt>
                <c:pt idx="6">
                  <c:v>115</c:v>
                </c:pt>
                <c:pt idx="7">
                  <c:v>97.6</c:v>
                </c:pt>
                <c:pt idx="8">
                  <c:v>25.5</c:v>
                </c:pt>
                <c:pt idx="9">
                  <c:v>71.900000000000006</c:v>
                </c:pt>
                <c:pt idx="10">
                  <c:v>21.7</c:v>
                </c:pt>
                <c:pt idx="11">
                  <c:v>24.9</c:v>
                </c:pt>
                <c:pt idx="12">
                  <c:v>-64</c:v>
                </c:pt>
              </c:numCache>
            </c:numRef>
          </c:val>
          <c:extLst>
            <c:ext xmlns:c16="http://schemas.microsoft.com/office/drawing/2014/chart" uri="{C3380CC4-5D6E-409C-BE32-E72D297353CC}">
              <c16:uniqueId val="{00000002-5D8A-47B1-AAF8-916121922656}"/>
            </c:ext>
          </c:extLst>
        </c:ser>
        <c:ser>
          <c:idx val="3"/>
          <c:order val="3"/>
          <c:tx>
            <c:strRef>
              <c:f>'2.3.3'!$E$1</c:f>
              <c:strCache>
                <c:ptCount val="1"/>
                <c:pt idx="0">
                  <c:v>35‒39 років</c:v>
                </c:pt>
              </c:strCache>
            </c:strRef>
          </c:tx>
          <c:spPr>
            <a:solidFill>
              <a:srgbClr val="DC4B64">
                <a:alpha val="50196"/>
              </a:srgbClr>
            </a:solidFill>
          </c:spPr>
          <c:invertIfNegative val="0"/>
          <c:cat>
            <c:strRef>
              <c:f>'2.3.3'!$A$3:$A$16</c:f>
              <c:strCache>
                <c:ptCount val="13"/>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strCache>
            </c:strRef>
          </c:cat>
          <c:val>
            <c:numRef>
              <c:f>'2.3.3'!$E$4:$E$16</c:f>
              <c:numCache>
                <c:formatCode>0.0</c:formatCode>
                <c:ptCount val="13"/>
                <c:pt idx="0">
                  <c:v>46.7</c:v>
                </c:pt>
                <c:pt idx="1">
                  <c:v>6.9</c:v>
                </c:pt>
                <c:pt idx="2">
                  <c:v>16.899999999999999</c:v>
                </c:pt>
                <c:pt idx="3">
                  <c:v>19.899999999999999</c:v>
                </c:pt>
                <c:pt idx="4">
                  <c:v>-8.6</c:v>
                </c:pt>
                <c:pt idx="5">
                  <c:v>-13.2</c:v>
                </c:pt>
                <c:pt idx="6">
                  <c:v>-13.9</c:v>
                </c:pt>
                <c:pt idx="7">
                  <c:v>-3.9</c:v>
                </c:pt>
                <c:pt idx="8">
                  <c:v>9.6</c:v>
                </c:pt>
                <c:pt idx="9">
                  <c:v>68.400000000000006</c:v>
                </c:pt>
                <c:pt idx="10">
                  <c:v>52.5</c:v>
                </c:pt>
                <c:pt idx="11">
                  <c:v>81.5</c:v>
                </c:pt>
                <c:pt idx="12">
                  <c:v>149.9</c:v>
                </c:pt>
              </c:numCache>
            </c:numRef>
          </c:val>
          <c:extLst>
            <c:ext xmlns:c16="http://schemas.microsoft.com/office/drawing/2014/chart" uri="{C3380CC4-5D6E-409C-BE32-E72D297353CC}">
              <c16:uniqueId val="{00000003-5D8A-47B1-AAF8-916121922656}"/>
            </c:ext>
          </c:extLst>
        </c:ser>
        <c:ser>
          <c:idx val="4"/>
          <c:order val="4"/>
          <c:tx>
            <c:strRef>
              <c:f>'2.3.3'!$F$1</c:f>
              <c:strCache>
                <c:ptCount val="1"/>
                <c:pt idx="0">
                  <c:v>40‒49 років</c:v>
                </c:pt>
              </c:strCache>
            </c:strRef>
          </c:tx>
          <c:spPr>
            <a:solidFill>
              <a:srgbClr val="005591"/>
            </a:solidFill>
          </c:spPr>
          <c:invertIfNegative val="0"/>
          <c:cat>
            <c:strRef>
              <c:f>'2.3.3'!$A$3:$A$16</c:f>
              <c:strCache>
                <c:ptCount val="13"/>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strCache>
            </c:strRef>
          </c:cat>
          <c:val>
            <c:numRef>
              <c:f>'2.3.3'!$F$4:$F$16</c:f>
              <c:numCache>
                <c:formatCode>0.0</c:formatCode>
                <c:ptCount val="13"/>
                <c:pt idx="0">
                  <c:v>10.1</c:v>
                </c:pt>
                <c:pt idx="1">
                  <c:v>42.7</c:v>
                </c:pt>
                <c:pt idx="2">
                  <c:v>-9</c:v>
                </c:pt>
                <c:pt idx="3">
                  <c:v>3.4</c:v>
                </c:pt>
                <c:pt idx="4">
                  <c:v>36.299999999999997</c:v>
                </c:pt>
                <c:pt idx="5">
                  <c:v>54.9</c:v>
                </c:pt>
                <c:pt idx="6">
                  <c:v>36.9</c:v>
                </c:pt>
                <c:pt idx="7">
                  <c:v>-12.5</c:v>
                </c:pt>
                <c:pt idx="8">
                  <c:v>57.5</c:v>
                </c:pt>
                <c:pt idx="9">
                  <c:v>33.299999999999997</c:v>
                </c:pt>
                <c:pt idx="10">
                  <c:v>126.1</c:v>
                </c:pt>
                <c:pt idx="11">
                  <c:v>168.3</c:v>
                </c:pt>
                <c:pt idx="12">
                  <c:v>25.4</c:v>
                </c:pt>
              </c:numCache>
            </c:numRef>
          </c:val>
          <c:extLst>
            <c:ext xmlns:c16="http://schemas.microsoft.com/office/drawing/2014/chart" uri="{C3380CC4-5D6E-409C-BE32-E72D297353CC}">
              <c16:uniqueId val="{00000004-5D8A-47B1-AAF8-916121922656}"/>
            </c:ext>
          </c:extLst>
        </c:ser>
        <c:ser>
          <c:idx val="5"/>
          <c:order val="5"/>
          <c:tx>
            <c:strRef>
              <c:f>'2.3.3'!$G$1</c:f>
              <c:strCache>
                <c:ptCount val="1"/>
                <c:pt idx="0">
                  <c:v>50‒59 років</c:v>
                </c:pt>
              </c:strCache>
            </c:strRef>
          </c:tx>
          <c:spPr>
            <a:solidFill>
              <a:srgbClr val="46AFE6"/>
            </a:solidFill>
          </c:spPr>
          <c:invertIfNegative val="0"/>
          <c:cat>
            <c:strRef>
              <c:f>'2.3.3'!$A$3:$A$16</c:f>
              <c:strCache>
                <c:ptCount val="13"/>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strCache>
            </c:strRef>
          </c:cat>
          <c:val>
            <c:numRef>
              <c:f>'2.3.3'!$G$4:$G$16</c:f>
              <c:numCache>
                <c:formatCode>0.0</c:formatCode>
                <c:ptCount val="13"/>
                <c:pt idx="0">
                  <c:v>3.9</c:v>
                </c:pt>
                <c:pt idx="1">
                  <c:v>57.1</c:v>
                </c:pt>
                <c:pt idx="2">
                  <c:v>88.7</c:v>
                </c:pt>
                <c:pt idx="3">
                  <c:v>51.1</c:v>
                </c:pt>
                <c:pt idx="4">
                  <c:v>-2.6</c:v>
                </c:pt>
                <c:pt idx="5">
                  <c:v>-4.8</c:v>
                </c:pt>
                <c:pt idx="6">
                  <c:v>-14.5</c:v>
                </c:pt>
                <c:pt idx="7">
                  <c:v>61.5</c:v>
                </c:pt>
                <c:pt idx="8">
                  <c:v>104.3</c:v>
                </c:pt>
                <c:pt idx="9">
                  <c:v>79.900000000000006</c:v>
                </c:pt>
                <c:pt idx="10">
                  <c:v>44.4</c:v>
                </c:pt>
                <c:pt idx="11">
                  <c:v>63</c:v>
                </c:pt>
                <c:pt idx="12">
                  <c:v>59.5</c:v>
                </c:pt>
              </c:numCache>
            </c:numRef>
          </c:val>
          <c:extLst>
            <c:ext xmlns:c16="http://schemas.microsoft.com/office/drawing/2014/chart" uri="{C3380CC4-5D6E-409C-BE32-E72D297353CC}">
              <c16:uniqueId val="{00000005-5D8A-47B1-AAF8-916121922656}"/>
            </c:ext>
          </c:extLst>
        </c:ser>
        <c:ser>
          <c:idx val="6"/>
          <c:order val="6"/>
          <c:tx>
            <c:strRef>
              <c:f>'2.3.3'!$H$1</c:f>
              <c:strCache>
                <c:ptCount val="1"/>
                <c:pt idx="0">
                  <c:v>60‒70 років</c:v>
                </c:pt>
              </c:strCache>
            </c:strRef>
          </c:tx>
          <c:spPr>
            <a:solidFill>
              <a:srgbClr val="91C864">
                <a:alpha val="50196"/>
              </a:srgbClr>
            </a:solidFill>
          </c:spPr>
          <c:invertIfNegative val="0"/>
          <c:cat>
            <c:strRef>
              <c:f>'2.3.3'!$A$3:$A$16</c:f>
              <c:strCache>
                <c:ptCount val="13"/>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strCache>
            </c:strRef>
          </c:cat>
          <c:val>
            <c:numRef>
              <c:f>'2.3.3'!$H$4:$H$16</c:f>
              <c:numCache>
                <c:formatCode>0.0</c:formatCode>
                <c:ptCount val="13"/>
                <c:pt idx="0">
                  <c:v>35</c:v>
                </c:pt>
                <c:pt idx="1">
                  <c:v>1.4</c:v>
                </c:pt>
                <c:pt idx="2">
                  <c:v>-26.5</c:v>
                </c:pt>
                <c:pt idx="3">
                  <c:v>33.299999999999997</c:v>
                </c:pt>
                <c:pt idx="4">
                  <c:v>32.9</c:v>
                </c:pt>
                <c:pt idx="5">
                  <c:v>9.6999999999999993</c:v>
                </c:pt>
                <c:pt idx="6">
                  <c:v>20.399999999999999</c:v>
                </c:pt>
                <c:pt idx="7">
                  <c:v>-24.2</c:v>
                </c:pt>
                <c:pt idx="8">
                  <c:v>-3</c:v>
                </c:pt>
                <c:pt idx="9">
                  <c:v>-2.8</c:v>
                </c:pt>
                <c:pt idx="10">
                  <c:v>-38.6</c:v>
                </c:pt>
                <c:pt idx="11">
                  <c:v>-27.2</c:v>
                </c:pt>
                <c:pt idx="12">
                  <c:v>34.4</c:v>
                </c:pt>
              </c:numCache>
            </c:numRef>
          </c:val>
          <c:extLst>
            <c:ext xmlns:c16="http://schemas.microsoft.com/office/drawing/2014/chart" uri="{C3380CC4-5D6E-409C-BE32-E72D297353CC}">
              <c16:uniqueId val="{00000006-5D8A-47B1-AAF8-916121922656}"/>
            </c:ext>
          </c:extLst>
        </c:ser>
        <c:dLbls>
          <c:showLegendKey val="0"/>
          <c:showVal val="0"/>
          <c:showCatName val="0"/>
          <c:showSerName val="0"/>
          <c:showPercent val="0"/>
          <c:showBubbleSize val="0"/>
        </c:dLbls>
        <c:gapWidth val="70"/>
        <c:overlap val="100"/>
        <c:axId val="860642376"/>
        <c:axId val="860642768"/>
      </c:barChart>
      <c:lineChart>
        <c:grouping val="standard"/>
        <c:varyColors val="0"/>
        <c:ser>
          <c:idx val="7"/>
          <c:order val="7"/>
          <c:tx>
            <c:strRef>
              <c:f>'2.3.3'!$I$1</c:f>
              <c:strCache>
                <c:ptCount val="1"/>
                <c:pt idx="0">
                  <c:v>Робоча сила</c:v>
                </c:pt>
              </c:strCache>
            </c:strRef>
          </c:tx>
          <c:spPr>
            <a:ln w="25400">
              <a:solidFill>
                <a:schemeClr val="accent2"/>
              </a:solidFill>
            </a:ln>
          </c:spPr>
          <c:marker>
            <c:symbol val="none"/>
          </c:marker>
          <c:cat>
            <c:strRef>
              <c:f>'2.3.3'!$A$4:$A$16</c:f>
              <c:strCache>
                <c:ptCount val="13"/>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strCache>
            </c:strRef>
          </c:cat>
          <c:val>
            <c:numRef>
              <c:f>'2.3.3'!$I$4:$I$16</c:f>
              <c:numCache>
                <c:formatCode>0.0</c:formatCode>
                <c:ptCount val="13"/>
                <c:pt idx="0">
                  <c:v>-163.9</c:v>
                </c:pt>
                <c:pt idx="1">
                  <c:v>-124.1</c:v>
                </c:pt>
                <c:pt idx="2">
                  <c:v>-183.9</c:v>
                </c:pt>
                <c:pt idx="3">
                  <c:v>-99.3</c:v>
                </c:pt>
                <c:pt idx="4">
                  <c:v>-149.5</c:v>
                </c:pt>
                <c:pt idx="5">
                  <c:v>-50.9</c:v>
                </c:pt>
                <c:pt idx="6">
                  <c:v>-87.9</c:v>
                </c:pt>
                <c:pt idx="7">
                  <c:v>-114.5</c:v>
                </c:pt>
                <c:pt idx="8">
                  <c:v>75</c:v>
                </c:pt>
                <c:pt idx="9">
                  <c:v>31</c:v>
                </c:pt>
                <c:pt idx="10">
                  <c:v>66.2</c:v>
                </c:pt>
                <c:pt idx="11">
                  <c:v>168.2</c:v>
                </c:pt>
                <c:pt idx="12">
                  <c:v>159.9</c:v>
                </c:pt>
              </c:numCache>
            </c:numRef>
          </c:val>
          <c:smooth val="0"/>
          <c:extLst>
            <c:ext xmlns:c16="http://schemas.microsoft.com/office/drawing/2014/chart" uri="{C3380CC4-5D6E-409C-BE32-E72D297353CC}">
              <c16:uniqueId val="{00000007-5D8A-47B1-AAF8-916121922656}"/>
            </c:ext>
          </c:extLst>
        </c:ser>
        <c:dLbls>
          <c:showLegendKey val="0"/>
          <c:showVal val="0"/>
          <c:showCatName val="0"/>
          <c:showSerName val="0"/>
          <c:showPercent val="0"/>
          <c:showBubbleSize val="0"/>
        </c:dLbls>
        <c:marker val="1"/>
        <c:smooth val="0"/>
        <c:axId val="860642376"/>
        <c:axId val="860642768"/>
      </c:lineChart>
      <c:catAx>
        <c:axId val="8606423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42768"/>
        <c:crosses val="autoZero"/>
        <c:auto val="1"/>
        <c:lblAlgn val="ctr"/>
        <c:lblOffset val="100"/>
        <c:tickMarkSkip val="4"/>
        <c:noMultiLvlLbl val="0"/>
      </c:catAx>
      <c:valAx>
        <c:axId val="8606427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42376"/>
        <c:crosses val="autoZero"/>
        <c:crossBetween val="between"/>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97591930929732"/>
          <c:w val="0.97916666666666663"/>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034776902887142E-2"/>
          <c:y val="4.9337349397590359E-2"/>
          <c:w val="0.82565977690288717"/>
          <c:h val="0.73589365335357182"/>
        </c:manualLayout>
      </c:layout>
      <c:barChart>
        <c:barDir val="col"/>
        <c:grouping val="clustered"/>
        <c:varyColors val="0"/>
        <c:ser>
          <c:idx val="2"/>
          <c:order val="2"/>
          <c:tx>
            <c:strRef>
              <c:f>'1.7'!$D$1</c:f>
              <c:strCache>
                <c:ptCount val="1"/>
                <c:pt idx="0">
                  <c:v>ECPI (% р/p, п. ш.)</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'1.7'!$A$4:$A$23</c:f>
              <c:strCache>
                <c:ptCount val="20"/>
                <c:pt idx="1">
                  <c:v>IІ.17</c:v>
                </c:pt>
                <c:pt idx="3">
                  <c:v>IV.17</c:v>
                </c:pt>
                <c:pt idx="5">
                  <c:v>IІ.18</c:v>
                </c:pt>
                <c:pt idx="7">
                  <c:v>IV.18</c:v>
                </c:pt>
                <c:pt idx="9">
                  <c:v>II.19</c:v>
                </c:pt>
                <c:pt idx="11">
                  <c:v>IV.19</c:v>
                </c:pt>
                <c:pt idx="13">
                  <c:v>II.20</c:v>
                </c:pt>
                <c:pt idx="15">
                  <c:v>IV.20</c:v>
                </c:pt>
                <c:pt idx="17">
                  <c:v>II.21</c:v>
                </c:pt>
                <c:pt idx="19">
                  <c:v>IV.21</c:v>
                </c:pt>
              </c:strCache>
            </c:strRef>
          </c:cat>
          <c:val>
            <c:numRef>
              <c:f>'1.7'!$D$4:$D$23</c:f>
              <c:numCache>
                <c:formatCode>0.0</c:formatCode>
                <c:ptCount val="20"/>
                <c:pt idx="0">
                  <c:v>18.8</c:v>
                </c:pt>
                <c:pt idx="1">
                  <c:v>-2.2000000000000002</c:v>
                </c:pt>
                <c:pt idx="2">
                  <c:v>13.8</c:v>
                </c:pt>
                <c:pt idx="3">
                  <c:v>10.199999999999999</c:v>
                </c:pt>
                <c:pt idx="4">
                  <c:v>10.9</c:v>
                </c:pt>
                <c:pt idx="5">
                  <c:v>15.6</c:v>
                </c:pt>
                <c:pt idx="6">
                  <c:v>3.8</c:v>
                </c:pt>
                <c:pt idx="7">
                  <c:v>-0.7</c:v>
                </c:pt>
                <c:pt idx="8">
                  <c:v>-7</c:v>
                </c:pt>
                <c:pt idx="9">
                  <c:v>-5.3</c:v>
                </c:pt>
                <c:pt idx="10">
                  <c:v>-2</c:v>
                </c:pt>
                <c:pt idx="11">
                  <c:v>0.2</c:v>
                </c:pt>
                <c:pt idx="12">
                  <c:v>0</c:v>
                </c:pt>
                <c:pt idx="13">
                  <c:v>-2.1</c:v>
                </c:pt>
                <c:pt idx="14">
                  <c:v>-0.6</c:v>
                </c:pt>
                <c:pt idx="15">
                  <c:v>0.5</c:v>
                </c:pt>
                <c:pt idx="16">
                  <c:v>0.2</c:v>
                </c:pt>
                <c:pt idx="17">
                  <c:v>0.4</c:v>
                </c:pt>
                <c:pt idx="18">
                  <c:v>-0.7</c:v>
                </c:pt>
                <c:pt idx="19">
                  <c:v>-0.5</c:v>
                </c:pt>
              </c:numCache>
            </c:numRef>
          </c:val>
          <c:extLst>
            <c:ext xmlns:c16="http://schemas.microsoft.com/office/drawing/2014/chart" uri="{C3380CC4-5D6E-409C-BE32-E72D297353CC}">
              <c16:uniqueId val="{00000000-C12F-439E-B28D-DF80DB753B0D}"/>
            </c:ext>
          </c:extLst>
        </c:ser>
        <c:dLbls>
          <c:showLegendKey val="0"/>
          <c:showVal val="0"/>
          <c:showCatName val="0"/>
          <c:showSerName val="0"/>
          <c:showPercent val="0"/>
          <c:showBubbleSize val="0"/>
        </c:dLbls>
        <c:gapWidth val="70"/>
        <c:axId val="231448456"/>
        <c:axId val="231448848"/>
      </c:barChart>
      <c:lineChart>
        <c:grouping val="standard"/>
        <c:varyColors val="0"/>
        <c:ser>
          <c:idx val="0"/>
          <c:order val="0"/>
          <c:tx>
            <c:strRef>
              <c:f>'1.7'!$B$1</c:f>
              <c:strCache>
                <c:ptCount val="1"/>
                <c:pt idx="0">
                  <c:v>ECPI (поточний прогноз)</c:v>
                </c:pt>
              </c:strCache>
            </c:strRef>
          </c:tx>
          <c:spPr>
            <a:ln w="25400" cmpd="sng">
              <a:solidFill>
                <a:srgbClr val="057D46"/>
              </a:solidFill>
              <a:prstDash val="solid"/>
            </a:ln>
          </c:spPr>
          <c:marker>
            <c:symbol val="none"/>
          </c:marker>
          <c:cat>
            <c:strRef>
              <c:f>'1.7'!$A$4:$A$23</c:f>
              <c:strCache>
                <c:ptCount val="20"/>
                <c:pt idx="1">
                  <c:v>IІ.17</c:v>
                </c:pt>
                <c:pt idx="3">
                  <c:v>IV.17</c:v>
                </c:pt>
                <c:pt idx="5">
                  <c:v>IІ.18</c:v>
                </c:pt>
                <c:pt idx="7">
                  <c:v>IV.18</c:v>
                </c:pt>
                <c:pt idx="9">
                  <c:v>II.19</c:v>
                </c:pt>
                <c:pt idx="11">
                  <c:v>IV.19</c:v>
                </c:pt>
                <c:pt idx="13">
                  <c:v>II.20</c:v>
                </c:pt>
                <c:pt idx="15">
                  <c:v>IV.20</c:v>
                </c:pt>
                <c:pt idx="17">
                  <c:v>II.21</c:v>
                </c:pt>
                <c:pt idx="19">
                  <c:v>IV.21</c:v>
                </c:pt>
              </c:strCache>
            </c:strRef>
          </c:cat>
          <c:val>
            <c:numRef>
              <c:f>'1.7'!$B$4:$B$23</c:f>
              <c:numCache>
                <c:formatCode>0.000</c:formatCode>
                <c:ptCount val="20"/>
                <c:pt idx="0">
                  <c:v>0.93500000000000005</c:v>
                </c:pt>
                <c:pt idx="1">
                  <c:v>0.90200000000000002</c:v>
                </c:pt>
                <c:pt idx="2">
                  <c:v>0.96120000000000005</c:v>
                </c:pt>
                <c:pt idx="3">
                  <c:v>0.96899999999999997</c:v>
                </c:pt>
                <c:pt idx="4">
                  <c:v>1.038</c:v>
                </c:pt>
                <c:pt idx="5">
                  <c:v>1.042</c:v>
                </c:pt>
                <c:pt idx="6">
                  <c:v>0.997</c:v>
                </c:pt>
                <c:pt idx="7">
                  <c:v>0.96299999999999997</c:v>
                </c:pt>
                <c:pt idx="8">
                  <c:v>0.96599999999999997</c:v>
                </c:pt>
                <c:pt idx="9">
                  <c:v>0.98799999999999999</c:v>
                </c:pt>
                <c:pt idx="10">
                  <c:v>0.97699999999999998</c:v>
                </c:pt>
                <c:pt idx="11">
                  <c:v>0.96499999999999997</c:v>
                </c:pt>
                <c:pt idx="12">
                  <c:v>0.96599999999999997</c:v>
                </c:pt>
                <c:pt idx="13">
                  <c:v>0.96699999999999997</c:v>
                </c:pt>
                <c:pt idx="14">
                  <c:v>0.97199999999999998</c:v>
                </c:pt>
                <c:pt idx="15">
                  <c:v>0.97</c:v>
                </c:pt>
                <c:pt idx="16">
                  <c:v>0.96799999999999997</c:v>
                </c:pt>
                <c:pt idx="17">
                  <c:v>0.97099999999999997</c:v>
                </c:pt>
                <c:pt idx="18">
                  <c:v>0.96399999999999997</c:v>
                </c:pt>
                <c:pt idx="19">
                  <c:v>0.96499999999999997</c:v>
                </c:pt>
              </c:numCache>
            </c:numRef>
          </c:val>
          <c:smooth val="0"/>
          <c:extLst>
            <c:ext xmlns:c16="http://schemas.microsoft.com/office/drawing/2014/chart" uri="{C3380CC4-5D6E-409C-BE32-E72D297353CC}">
              <c16:uniqueId val="{00000001-C12F-439E-B28D-DF80DB753B0D}"/>
            </c:ext>
          </c:extLst>
        </c:ser>
        <c:ser>
          <c:idx val="5"/>
          <c:order val="1"/>
          <c:tx>
            <c:strRef>
              <c:f>'1.7'!$C$1</c:f>
              <c:strCache>
                <c:ptCount val="1"/>
                <c:pt idx="0">
                  <c:v>ЕСРІ (попередній прогноз)</c:v>
                </c:pt>
              </c:strCache>
            </c:strRef>
          </c:tx>
          <c:spPr>
            <a:ln w="25400" cmpd="sng">
              <a:solidFill>
                <a:srgbClr val="057D46"/>
              </a:solidFill>
              <a:prstDash val="sysDot"/>
            </a:ln>
          </c:spPr>
          <c:marker>
            <c:symbol val="none"/>
          </c:marker>
          <c:cat>
            <c:strRef>
              <c:f>'1.7'!$A$4:$A$23</c:f>
              <c:strCache>
                <c:ptCount val="20"/>
                <c:pt idx="1">
                  <c:v>IІ.17</c:v>
                </c:pt>
                <c:pt idx="3">
                  <c:v>IV.17</c:v>
                </c:pt>
                <c:pt idx="5">
                  <c:v>IІ.18</c:v>
                </c:pt>
                <c:pt idx="7">
                  <c:v>IV.18</c:v>
                </c:pt>
                <c:pt idx="9">
                  <c:v>II.19</c:v>
                </c:pt>
                <c:pt idx="11">
                  <c:v>IV.19</c:v>
                </c:pt>
                <c:pt idx="13">
                  <c:v>II.20</c:v>
                </c:pt>
                <c:pt idx="15">
                  <c:v>IV.20</c:v>
                </c:pt>
                <c:pt idx="17">
                  <c:v>II.21</c:v>
                </c:pt>
                <c:pt idx="19">
                  <c:v>IV.21</c:v>
                </c:pt>
              </c:strCache>
            </c:strRef>
          </c:cat>
          <c:val>
            <c:numRef>
              <c:f>'1.7'!$C$4:$C$23</c:f>
              <c:numCache>
                <c:formatCode>0.0</c:formatCode>
                <c:ptCount val="20"/>
                <c:pt idx="8" formatCode="0.000">
                  <c:v>0.96199999999999997</c:v>
                </c:pt>
                <c:pt idx="9" formatCode="0.000">
                  <c:v>0.96599999999999997</c:v>
                </c:pt>
                <c:pt idx="10" formatCode="0.000">
                  <c:v>0.96099999999999997</c:v>
                </c:pt>
                <c:pt idx="11" formatCode="0.000">
                  <c:v>0.94799999999999995</c:v>
                </c:pt>
                <c:pt idx="12" formatCode="0.000">
                  <c:v>0.94799999999999995</c:v>
                </c:pt>
                <c:pt idx="13" formatCode="0.000">
                  <c:v>0.94899999999999995</c:v>
                </c:pt>
                <c:pt idx="14" formatCode="0.000">
                  <c:v>0.95399999999999996</c:v>
                </c:pt>
                <c:pt idx="15" formatCode="0.000">
                  <c:v>0.95099999999999996</c:v>
                </c:pt>
                <c:pt idx="16" formatCode="0.000">
                  <c:v>0.94899999999999995</c:v>
                </c:pt>
                <c:pt idx="17" formatCode="0.000">
                  <c:v>0.95199999999999996</c:v>
                </c:pt>
                <c:pt idx="18" formatCode="0.000">
                  <c:v>0.94599999999999995</c:v>
                </c:pt>
                <c:pt idx="19" formatCode="0.000">
                  <c:v>0.94699999999999995</c:v>
                </c:pt>
              </c:numCache>
            </c:numRef>
          </c:val>
          <c:smooth val="0"/>
          <c:extLst>
            <c:ext xmlns:c16="http://schemas.microsoft.com/office/drawing/2014/chart" uri="{C3380CC4-5D6E-409C-BE32-E72D297353CC}">
              <c16:uniqueId val="{00000002-C12F-439E-B28D-DF80DB753B0D}"/>
            </c:ext>
          </c:extLst>
        </c:ser>
        <c:dLbls>
          <c:showLegendKey val="0"/>
          <c:showVal val="0"/>
          <c:showCatName val="0"/>
          <c:showSerName val="0"/>
          <c:showPercent val="0"/>
          <c:showBubbleSize val="0"/>
        </c:dLbls>
        <c:marker val="1"/>
        <c:smooth val="0"/>
        <c:axId val="231449632"/>
        <c:axId val="231449240"/>
      </c:lineChart>
      <c:catAx>
        <c:axId val="231449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1449240"/>
        <c:crosses val="autoZero"/>
        <c:auto val="1"/>
        <c:lblAlgn val="ctr"/>
        <c:lblOffset val="100"/>
        <c:tickMarkSkip val="4"/>
        <c:noMultiLvlLbl val="0"/>
      </c:catAx>
      <c:valAx>
        <c:axId val="231449240"/>
        <c:scaling>
          <c:orientation val="minMax"/>
          <c:max val="1.2"/>
          <c:min val="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1449632"/>
        <c:crosses val="autoZero"/>
        <c:crossBetween val="between"/>
        <c:majorUnit val="5.000000000000001E-2"/>
      </c:valAx>
      <c:valAx>
        <c:axId val="231448848"/>
        <c:scaling>
          <c:orientation val="minMax"/>
          <c:max val="20"/>
        </c:scaling>
        <c:delete val="0"/>
        <c:axPos val="r"/>
        <c:numFmt formatCode="0" sourceLinked="0"/>
        <c:majorTickMark val="in"/>
        <c:minorTickMark val="none"/>
        <c:tickLblPos val="high"/>
        <c:spPr>
          <a:ln w="9525">
            <a:solidFill>
              <a:srgbClr val="505050"/>
            </a:solidFill>
          </a:ln>
        </c:spPr>
        <c:txPr>
          <a:bodyPr rot="0" vert="horz"/>
          <a:lstStyle/>
          <a:p>
            <a:pPr>
              <a:defRPr sz="750">
                <a:latin typeface="Arial"/>
                <a:ea typeface="Arial"/>
                <a:cs typeface="Arial"/>
              </a:defRPr>
            </a:pPr>
            <a:endParaRPr lang="uk-UA"/>
          </a:p>
        </c:txPr>
        <c:crossAx val="231448456"/>
        <c:crosses val="max"/>
        <c:crossBetween val="between"/>
      </c:valAx>
      <c:catAx>
        <c:axId val="231448456"/>
        <c:scaling>
          <c:orientation val="minMax"/>
        </c:scaling>
        <c:delete val="1"/>
        <c:axPos val="b"/>
        <c:numFmt formatCode="General" sourceLinked="1"/>
        <c:majorTickMark val="out"/>
        <c:minorTickMark val="none"/>
        <c:tickLblPos val="nextTo"/>
        <c:crossAx val="231448848"/>
        <c:crosses val="autoZero"/>
        <c:auto val="1"/>
        <c:lblAlgn val="ctr"/>
        <c:lblOffset val="100"/>
        <c:noMultiLvlLbl val="0"/>
      </c:catAx>
      <c:spPr>
        <a:blipFill dpi="0" rotWithShape="1">
          <a:blip xmlns:r="http://schemas.openxmlformats.org/officeDocument/2006/relationships" r:embed="rId2"/>
          <a:srcRect/>
          <a:stretch>
            <a:fillRect l="50000"/>
          </a:stretch>
        </a:blipFill>
        <a:ln w="9525">
          <a:solidFill>
            <a:srgbClr val="505050"/>
          </a:solidFill>
        </a:ln>
      </c:spPr>
    </c:plotArea>
    <c:legend>
      <c:legendPos val="b"/>
      <c:legendEntry>
        <c:idx val="2"/>
        <c:delete val="1"/>
      </c:legendEntry>
      <c:layout>
        <c:manualLayout>
          <c:xMode val="edge"/>
          <c:yMode val="edge"/>
          <c:x val="3.7499999999999999E-2"/>
          <c:y val="0.87115406507921445"/>
          <c:w val="0.93333333333333335"/>
          <c:h val="0.1265060240963855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2803481570926459E-2"/>
          <c:w val="0.96533932646382814"/>
          <c:h val="0.74111315105510989"/>
        </c:manualLayout>
      </c:layout>
      <c:lineChart>
        <c:grouping val="standard"/>
        <c:varyColors val="0"/>
        <c:ser>
          <c:idx val="0"/>
          <c:order val="0"/>
          <c:tx>
            <c:strRef>
              <c:f>'2.3.4'!$B$1</c:f>
              <c:strCache>
                <c:ptCount val="1"/>
                <c:pt idx="0">
                  <c:v>Вакансії ДСЗУ, на кінець кварталу, с/с, тис.</c:v>
                </c:pt>
              </c:strCache>
            </c:strRef>
          </c:tx>
          <c:spPr>
            <a:ln w="25400" cmpd="sng">
              <a:solidFill>
                <a:srgbClr val="057D46"/>
              </a:solidFill>
              <a:prstDash val="solid"/>
            </a:ln>
          </c:spPr>
          <c:marker>
            <c:symbol val="none"/>
          </c:marker>
          <c:cat>
            <c:strRef>
              <c:f>'2.3.4'!$S$4:$S$21</c:f>
              <c:strCache>
                <c:ptCount val="18"/>
                <c:pt idx="1">
                  <c:v>II.15</c:v>
                </c:pt>
                <c:pt idx="3">
                  <c:v>IV.15</c:v>
                </c:pt>
                <c:pt idx="5">
                  <c:v>II.16</c:v>
                </c:pt>
                <c:pt idx="7">
                  <c:v>IV.16</c:v>
                </c:pt>
                <c:pt idx="9">
                  <c:v>II.17</c:v>
                </c:pt>
                <c:pt idx="11">
                  <c:v>IV.17</c:v>
                </c:pt>
                <c:pt idx="13">
                  <c:v>II.18</c:v>
                </c:pt>
                <c:pt idx="15">
                  <c:v>IV.18</c:v>
                </c:pt>
                <c:pt idx="17">
                  <c:v>II.19</c:v>
                </c:pt>
              </c:strCache>
            </c:strRef>
          </c:cat>
          <c:val>
            <c:numRef>
              <c:f>'2.3.4'!$B$4:$B$21</c:f>
              <c:numCache>
                <c:formatCode>0.0</c:formatCode>
                <c:ptCount val="18"/>
                <c:pt idx="0">
                  <c:v>48.9</c:v>
                </c:pt>
                <c:pt idx="1">
                  <c:v>43.5</c:v>
                </c:pt>
                <c:pt idx="2">
                  <c:v>37.5</c:v>
                </c:pt>
                <c:pt idx="3">
                  <c:v>36.6</c:v>
                </c:pt>
                <c:pt idx="4">
                  <c:v>42.6</c:v>
                </c:pt>
                <c:pt idx="5">
                  <c:v>41.1</c:v>
                </c:pt>
                <c:pt idx="6">
                  <c:v>51.4</c:v>
                </c:pt>
                <c:pt idx="7">
                  <c:v>51</c:v>
                </c:pt>
                <c:pt idx="8">
                  <c:v>62.4</c:v>
                </c:pt>
                <c:pt idx="9">
                  <c:v>66.5</c:v>
                </c:pt>
                <c:pt idx="10">
                  <c:v>66.400000000000006</c:v>
                </c:pt>
                <c:pt idx="11">
                  <c:v>72.3</c:v>
                </c:pt>
                <c:pt idx="12">
                  <c:v>79.400000000000006</c:v>
                </c:pt>
                <c:pt idx="13">
                  <c:v>82.1</c:v>
                </c:pt>
                <c:pt idx="14">
                  <c:v>87</c:v>
                </c:pt>
                <c:pt idx="15">
                  <c:v>84.6</c:v>
                </c:pt>
                <c:pt idx="16" formatCode="General">
                  <c:v>86.2</c:v>
                </c:pt>
                <c:pt idx="17">
                  <c:v>92.8</c:v>
                </c:pt>
              </c:numCache>
            </c:numRef>
          </c:val>
          <c:smooth val="0"/>
          <c:extLst>
            <c:ext xmlns:c16="http://schemas.microsoft.com/office/drawing/2014/chart" uri="{C3380CC4-5D6E-409C-BE32-E72D297353CC}">
              <c16:uniqueId val="{00000000-1D10-461C-AD4F-8DEC9E4D115F}"/>
            </c:ext>
          </c:extLst>
        </c:ser>
        <c:dLbls>
          <c:showLegendKey val="0"/>
          <c:showVal val="0"/>
          <c:showCatName val="0"/>
          <c:showSerName val="0"/>
          <c:showPercent val="0"/>
          <c:showBubbleSize val="0"/>
        </c:dLbls>
        <c:marker val="1"/>
        <c:smooth val="0"/>
        <c:axId val="860643552"/>
        <c:axId val="860643944"/>
      </c:lineChart>
      <c:lineChart>
        <c:grouping val="standard"/>
        <c:varyColors val="0"/>
        <c:ser>
          <c:idx val="1"/>
          <c:order val="1"/>
          <c:tx>
            <c:strRef>
              <c:f>'2.3.4'!$C$1</c:f>
              <c:strCache>
                <c:ptCount val="1"/>
                <c:pt idx="0">
                  <c:v>Очікування підприємств (баланс відповідей), в.п. (п.ш.)</c:v>
                </c:pt>
              </c:strCache>
            </c:strRef>
          </c:tx>
          <c:spPr>
            <a:ln w="25400" cmpd="sng">
              <a:solidFill>
                <a:srgbClr val="DC4B64"/>
              </a:solidFill>
              <a:prstDash val="solid"/>
            </a:ln>
          </c:spPr>
          <c:marker>
            <c:symbol val="none"/>
          </c:marker>
          <c:cat>
            <c:strRef>
              <c:f>'2.3.4'!$S$4:$S$21</c:f>
              <c:strCache>
                <c:ptCount val="18"/>
                <c:pt idx="1">
                  <c:v>II.15</c:v>
                </c:pt>
                <c:pt idx="3">
                  <c:v>IV.15</c:v>
                </c:pt>
                <c:pt idx="5">
                  <c:v>II.16</c:v>
                </c:pt>
                <c:pt idx="7">
                  <c:v>IV.16</c:v>
                </c:pt>
                <c:pt idx="9">
                  <c:v>II.17</c:v>
                </c:pt>
                <c:pt idx="11">
                  <c:v>IV.17</c:v>
                </c:pt>
                <c:pt idx="13">
                  <c:v>II.18</c:v>
                </c:pt>
                <c:pt idx="15">
                  <c:v>IV.18</c:v>
                </c:pt>
                <c:pt idx="17">
                  <c:v>II.19</c:v>
                </c:pt>
              </c:strCache>
            </c:strRef>
          </c:cat>
          <c:val>
            <c:numRef>
              <c:f>'2.3.4'!$C$4:$C$21</c:f>
              <c:numCache>
                <c:formatCode>0.0</c:formatCode>
                <c:ptCount val="18"/>
                <c:pt idx="0">
                  <c:v>-17.8</c:v>
                </c:pt>
                <c:pt idx="1">
                  <c:v>-10.199999999999999</c:v>
                </c:pt>
                <c:pt idx="2">
                  <c:v>-8.5</c:v>
                </c:pt>
                <c:pt idx="3">
                  <c:v>-7</c:v>
                </c:pt>
                <c:pt idx="4">
                  <c:v>-6.2</c:v>
                </c:pt>
                <c:pt idx="5">
                  <c:v>-0.1</c:v>
                </c:pt>
                <c:pt idx="6">
                  <c:v>0.9</c:v>
                </c:pt>
                <c:pt idx="7">
                  <c:v>-4.3</c:v>
                </c:pt>
                <c:pt idx="8">
                  <c:v>1.8</c:v>
                </c:pt>
                <c:pt idx="9">
                  <c:v>2.2999999999999998</c:v>
                </c:pt>
                <c:pt idx="10">
                  <c:v>5</c:v>
                </c:pt>
                <c:pt idx="11">
                  <c:v>4.5999999999999996</c:v>
                </c:pt>
                <c:pt idx="12">
                  <c:v>10.1</c:v>
                </c:pt>
                <c:pt idx="13">
                  <c:v>6</c:v>
                </c:pt>
                <c:pt idx="14">
                  <c:v>6.9</c:v>
                </c:pt>
                <c:pt idx="15">
                  <c:v>6.2</c:v>
                </c:pt>
                <c:pt idx="16" formatCode="General">
                  <c:v>5.4</c:v>
                </c:pt>
                <c:pt idx="17">
                  <c:v>4.4000000000000004</c:v>
                </c:pt>
              </c:numCache>
            </c:numRef>
          </c:val>
          <c:smooth val="0"/>
          <c:extLst>
            <c:ext xmlns:c16="http://schemas.microsoft.com/office/drawing/2014/chart" uri="{C3380CC4-5D6E-409C-BE32-E72D297353CC}">
              <c16:uniqueId val="{00000001-1D10-461C-AD4F-8DEC9E4D115F}"/>
            </c:ext>
          </c:extLst>
        </c:ser>
        <c:dLbls>
          <c:showLegendKey val="0"/>
          <c:showVal val="0"/>
          <c:showCatName val="0"/>
          <c:showSerName val="0"/>
          <c:showPercent val="0"/>
          <c:showBubbleSize val="0"/>
        </c:dLbls>
        <c:marker val="1"/>
        <c:smooth val="0"/>
        <c:axId val="860644728"/>
        <c:axId val="860644336"/>
      </c:lineChart>
      <c:catAx>
        <c:axId val="8606435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43944"/>
        <c:crosses val="autoZero"/>
        <c:auto val="1"/>
        <c:lblAlgn val="ctr"/>
        <c:lblOffset val="100"/>
        <c:tickLblSkip val="1"/>
        <c:tickMarkSkip val="4"/>
        <c:noMultiLvlLbl val="0"/>
      </c:catAx>
      <c:valAx>
        <c:axId val="860643944"/>
        <c:scaling>
          <c:orientation val="minMax"/>
          <c:max val="1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43552"/>
        <c:crosses val="autoZero"/>
        <c:crossBetween val="between"/>
      </c:valAx>
      <c:valAx>
        <c:axId val="860644336"/>
        <c:scaling>
          <c:orientation val="minMax"/>
        </c:scaling>
        <c:delete val="0"/>
        <c:axPos val="r"/>
        <c:numFmt formatCode="#,##0" sourceLinked="0"/>
        <c:majorTickMark val="in"/>
        <c:minorTickMark val="none"/>
        <c:tickLblPos val="high"/>
        <c:spPr>
          <a:noFill/>
          <a:ln w="12700" cap="flat" cmpd="sng" algn="ctr">
            <a:solidFill>
              <a:srgbClr val="505050"/>
            </a:solidFill>
            <a:prstDash val="solid"/>
            <a:round/>
          </a:ln>
          <a:effectLst/>
        </c:spPr>
        <c:txPr>
          <a:bodyPr rot="0" vert="horz"/>
          <a:lstStyle/>
          <a:p>
            <a:pPr>
              <a:defRPr/>
            </a:pPr>
            <a:endParaRPr lang="uk-UA"/>
          </a:p>
        </c:txPr>
        <c:crossAx val="860644728"/>
        <c:crosses val="max"/>
        <c:crossBetween val="between"/>
      </c:valAx>
      <c:catAx>
        <c:axId val="860644728"/>
        <c:scaling>
          <c:orientation val="minMax"/>
        </c:scaling>
        <c:delete val="1"/>
        <c:axPos val="b"/>
        <c:numFmt formatCode="General" sourceLinked="1"/>
        <c:majorTickMark val="out"/>
        <c:minorTickMark val="none"/>
        <c:tickLblPos val="nextTo"/>
        <c:crossAx val="86064433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825517454987815"/>
          <c:w val="0.98205515895670825"/>
          <c:h val="0.201744825450121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3259120474556155"/>
          <c:y val="5.9302733810308352E-2"/>
          <c:w val="0.79293476691026443"/>
          <c:h val="0.71542586586253987"/>
        </c:manualLayout>
      </c:layout>
      <c:scatterChart>
        <c:scatterStyle val="smoothMarker"/>
        <c:varyColors val="0"/>
        <c:ser>
          <c:idx val="0"/>
          <c:order val="0"/>
          <c:spPr>
            <a:ln w="25400">
              <a:solidFill>
                <a:schemeClr val="bg2"/>
              </a:solidFill>
            </a:ln>
            <a:effectLst/>
          </c:spPr>
          <c:marker>
            <c:symbol val="circle"/>
            <c:size val="5"/>
            <c:spPr>
              <a:solidFill>
                <a:srgbClr val="057D46"/>
              </a:solidFill>
              <a:ln w="0" cap="flat" cmpd="sng" algn="ctr">
                <a:solidFill>
                  <a:srgbClr val="FFFFFF"/>
                </a:solidFill>
                <a:prstDash val="solid"/>
                <a:round/>
              </a:ln>
              <a:effectLst/>
            </c:spPr>
          </c:marker>
          <c:dPt>
            <c:idx val="0"/>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1-3C4A-4A2E-A5FB-5D38061E53DD}"/>
              </c:ext>
            </c:extLst>
          </c:dPt>
          <c:dPt>
            <c:idx val="1"/>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3-3C4A-4A2E-A5FB-5D38061E53DD}"/>
              </c:ext>
            </c:extLst>
          </c:dPt>
          <c:dPt>
            <c:idx val="2"/>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5-3C4A-4A2E-A5FB-5D38061E53DD}"/>
              </c:ext>
            </c:extLst>
          </c:dPt>
          <c:dPt>
            <c:idx val="3"/>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7-3C4A-4A2E-A5FB-5D38061E53DD}"/>
              </c:ext>
            </c:extLst>
          </c:dPt>
          <c:dPt>
            <c:idx val="4"/>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9-3C4A-4A2E-A5FB-5D38061E53DD}"/>
              </c:ext>
            </c:extLst>
          </c:dPt>
          <c:dPt>
            <c:idx val="5"/>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B-3C4A-4A2E-A5FB-5D38061E53DD}"/>
              </c:ext>
            </c:extLst>
          </c:dPt>
          <c:dPt>
            <c:idx val="6"/>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D-3C4A-4A2E-A5FB-5D38061E53DD}"/>
              </c:ext>
            </c:extLst>
          </c:dPt>
          <c:dPt>
            <c:idx val="7"/>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F-3C4A-4A2E-A5FB-5D38061E53DD}"/>
              </c:ext>
            </c:extLst>
          </c:dPt>
          <c:dPt>
            <c:idx val="8"/>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1-3C4A-4A2E-A5FB-5D38061E53DD}"/>
              </c:ext>
            </c:extLst>
          </c:dPt>
          <c:dPt>
            <c:idx val="9"/>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3-3C4A-4A2E-A5FB-5D38061E53DD}"/>
              </c:ext>
            </c:extLst>
          </c:dPt>
          <c:dPt>
            <c:idx val="10"/>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5-3C4A-4A2E-A5FB-5D38061E53DD}"/>
              </c:ext>
            </c:extLst>
          </c:dPt>
          <c:dPt>
            <c:idx val="11"/>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7-3C4A-4A2E-A5FB-5D38061E53DD}"/>
              </c:ext>
            </c:extLst>
          </c:dPt>
          <c:dPt>
            <c:idx val="12"/>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9-3C4A-4A2E-A5FB-5D38061E53DD}"/>
              </c:ext>
            </c:extLst>
          </c:dPt>
          <c:dPt>
            <c:idx val="13"/>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B-3C4A-4A2E-A5FB-5D38061E53DD}"/>
              </c:ext>
            </c:extLst>
          </c:dPt>
          <c:dPt>
            <c:idx val="14"/>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D-3C4A-4A2E-A5FB-5D38061E53DD}"/>
              </c:ext>
            </c:extLst>
          </c:dPt>
          <c:dPt>
            <c:idx val="15"/>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F-3C4A-4A2E-A5FB-5D38061E53DD}"/>
              </c:ext>
            </c:extLst>
          </c:dPt>
          <c:dPt>
            <c:idx val="16"/>
            <c:marker>
              <c:spPr>
                <a:solidFill>
                  <a:schemeClr val="bg2"/>
                </a:solidFill>
                <a:ln w="0" cap="flat" cmpd="sng" algn="ctr">
                  <a:solidFill>
                    <a:srgbClr val="91C864"/>
                  </a:solidFill>
                  <a:prstDash val="solid"/>
                  <a:round/>
                </a:ln>
                <a:effectLst/>
              </c:spPr>
            </c:marker>
            <c:bubble3D val="0"/>
            <c:spPr>
              <a:ln w="25400">
                <a:solidFill>
                  <a:srgbClr val="91C864"/>
                </a:solidFill>
              </a:ln>
              <a:effectLst/>
            </c:spPr>
            <c:extLst>
              <c:ext xmlns:c16="http://schemas.microsoft.com/office/drawing/2014/chart" uri="{C3380CC4-5D6E-409C-BE32-E72D297353CC}">
                <c16:uniqueId val="{00000021-3C4A-4A2E-A5FB-5D38061E53DD}"/>
              </c:ext>
            </c:extLst>
          </c:dPt>
          <c:dPt>
            <c:idx val="17"/>
            <c:marker>
              <c:spPr>
                <a:solidFill>
                  <a:schemeClr val="bg2"/>
                </a:solidFill>
                <a:ln w="0" cap="flat" cmpd="sng" algn="ctr">
                  <a:solidFill>
                    <a:schemeClr val="bg2"/>
                  </a:solidFill>
                  <a:prstDash val="solid"/>
                  <a:round/>
                </a:ln>
                <a:effectLst/>
              </c:spPr>
            </c:marker>
            <c:bubble3D val="0"/>
            <c:extLst>
              <c:ext xmlns:c16="http://schemas.microsoft.com/office/drawing/2014/chart" uri="{C3380CC4-5D6E-409C-BE32-E72D297353CC}">
                <c16:uniqueId val="{00000022-3C4A-4A2E-A5FB-5D38061E53DD}"/>
              </c:ext>
            </c:extLst>
          </c:dPt>
          <c:dPt>
            <c:idx val="18"/>
            <c:marker>
              <c:spPr>
                <a:solidFill>
                  <a:schemeClr val="bg2"/>
                </a:solidFill>
                <a:ln w="0" cap="flat" cmpd="sng" algn="ctr">
                  <a:solidFill>
                    <a:srgbClr val="91C964"/>
                  </a:solidFill>
                  <a:prstDash val="solid"/>
                  <a:round/>
                </a:ln>
                <a:effectLst/>
              </c:spPr>
            </c:marker>
            <c:bubble3D val="0"/>
            <c:spPr>
              <a:ln w="25400">
                <a:noFill/>
              </a:ln>
              <a:effectLst/>
            </c:spPr>
            <c:extLst>
              <c:ext xmlns:c16="http://schemas.microsoft.com/office/drawing/2014/chart" uri="{C3380CC4-5D6E-409C-BE32-E72D297353CC}">
                <c16:uniqueId val="{00000024-3C4A-4A2E-A5FB-5D38061E53DD}"/>
              </c:ext>
            </c:extLst>
          </c:dPt>
          <c:dPt>
            <c:idx val="19"/>
            <c:marker>
              <c:spPr>
                <a:solidFill>
                  <a:schemeClr val="bg2"/>
                </a:solidFill>
                <a:ln w="0" cap="flat" cmpd="sng" algn="ctr">
                  <a:solidFill>
                    <a:schemeClr val="bg2"/>
                  </a:solidFill>
                  <a:prstDash val="solid"/>
                  <a:round/>
                </a:ln>
                <a:effectLst/>
              </c:spPr>
            </c:marker>
            <c:bubble3D val="0"/>
            <c:extLst>
              <c:ext xmlns:c16="http://schemas.microsoft.com/office/drawing/2014/chart" uri="{C3380CC4-5D6E-409C-BE32-E72D297353CC}">
                <c16:uniqueId val="{00000025-3C4A-4A2E-A5FB-5D38061E53DD}"/>
              </c:ext>
            </c:extLst>
          </c:dPt>
          <c:dPt>
            <c:idx val="20"/>
            <c:marker>
              <c:spPr>
                <a:solidFill>
                  <a:schemeClr val="tx2"/>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7-3C4A-4A2E-A5FB-5D38061E53DD}"/>
              </c:ext>
            </c:extLst>
          </c:dPt>
          <c:dPt>
            <c:idx val="21"/>
            <c:marker>
              <c:spPr>
                <a:solidFill>
                  <a:schemeClr val="tx2"/>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9-3C4A-4A2E-A5FB-5D38061E53DD}"/>
              </c:ext>
            </c:extLst>
          </c:dPt>
          <c:dPt>
            <c:idx val="22"/>
            <c:marker>
              <c:spPr>
                <a:solidFill>
                  <a:schemeClr val="tx2"/>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B-3C4A-4A2E-A5FB-5D38061E53DD}"/>
              </c:ext>
            </c:extLst>
          </c:dPt>
          <c:dPt>
            <c:idx val="23"/>
            <c:marker>
              <c:spPr>
                <a:solidFill>
                  <a:srgbClr val="057D46"/>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D-3C4A-4A2E-A5FB-5D38061E53DD}"/>
              </c:ext>
            </c:extLst>
          </c:dPt>
          <c:dPt>
            <c:idx val="24"/>
            <c:marker>
              <c:spPr>
                <a:solidFill>
                  <a:schemeClr val="accent6"/>
                </a:solidFill>
                <a:ln w="0" cap="flat" cmpd="sng" algn="ctr">
                  <a:solidFill>
                    <a:schemeClr val="accent6"/>
                  </a:solidFill>
                  <a:prstDash val="solid"/>
                  <a:round/>
                </a:ln>
                <a:effectLst/>
              </c:spPr>
            </c:marker>
            <c:bubble3D val="0"/>
            <c:spPr>
              <a:ln w="25400">
                <a:solidFill>
                  <a:schemeClr val="accent6"/>
                </a:solidFill>
              </a:ln>
              <a:effectLst/>
            </c:spPr>
            <c:extLst>
              <c:ext xmlns:c16="http://schemas.microsoft.com/office/drawing/2014/chart" uri="{C3380CC4-5D6E-409C-BE32-E72D297353CC}">
                <c16:uniqueId val="{0000002F-3C4A-4A2E-A5FB-5D38061E53DD}"/>
              </c:ext>
            </c:extLst>
          </c:dPt>
          <c:dLbls>
            <c:dLbl>
              <c:idx val="2"/>
              <c:layout>
                <c:manualLayout>
                  <c:x val="-0.14626290864770811"/>
                  <c:y val="7.1759034292907618E-3"/>
                </c:manualLayout>
              </c:layout>
              <c:tx>
                <c:rich>
                  <a:bodyPr wrap="square" lIns="38100" tIns="19050" rIns="38100" bIns="19050" anchor="ctr">
                    <a:spAutoFit/>
                  </a:bodyPr>
                  <a:lstStyle/>
                  <a:p>
                    <a:pPr>
                      <a:defRPr b="1">
                        <a:solidFill>
                          <a:schemeClr val="accent6"/>
                        </a:solidFill>
                      </a:defRPr>
                    </a:pPr>
                    <a:r>
                      <a:rPr lang="en-US" b="1">
                        <a:solidFill>
                          <a:schemeClr val="accent4"/>
                        </a:solidFill>
                      </a:rPr>
                      <a:t>2013</a:t>
                    </a:r>
                  </a:p>
                </c:rich>
              </c:tx>
              <c:spPr>
                <a:noFill/>
                <a:ln>
                  <a:noFill/>
                </a:ln>
                <a:effectLst/>
              </c:sp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C4A-4A2E-A5FB-5D38061E53DD}"/>
                </c:ext>
              </c:extLst>
            </c:dLbl>
            <c:dLbl>
              <c:idx val="4"/>
              <c:layout>
                <c:manualLayout>
                  <c:x val="-4.5831153045540814E-2"/>
                  <c:y val="-7.3600006181627819E-2"/>
                </c:manualLayout>
              </c:layout>
              <c:tx>
                <c:rich>
                  <a:bodyPr/>
                  <a:lstStyle/>
                  <a:p>
                    <a:r>
                      <a:rPr lang="en-US" b="1">
                        <a:solidFill>
                          <a:schemeClr val="accent3"/>
                        </a:solidFill>
                      </a:rPr>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C4A-4A2E-A5FB-5D38061E53DD}"/>
                </c:ext>
              </c:extLst>
            </c:dLbl>
            <c:dLbl>
              <c:idx val="11"/>
              <c:layout>
                <c:manualLayout>
                  <c:x val="-0.14208396840063073"/>
                  <c:y val="0"/>
                </c:manualLayout>
              </c:layout>
              <c:tx>
                <c:rich>
                  <a:bodyPr/>
                  <a:lstStyle/>
                  <a:p>
                    <a:r>
                      <a:rPr lang="en-US" b="1">
                        <a:solidFill>
                          <a:schemeClr val="accent2"/>
                        </a:solidFill>
                      </a:rPr>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C4A-4A2E-A5FB-5D38061E53DD}"/>
                </c:ext>
              </c:extLst>
            </c:dLbl>
            <c:dLbl>
              <c:idx val="12"/>
              <c:tx>
                <c:rich>
                  <a:bodyPr/>
                  <a:lstStyle/>
                  <a:p>
                    <a:r>
                      <a:rPr lang="en-US" b="1">
                        <a:solidFill>
                          <a:schemeClr val="accent1"/>
                        </a:solidFill>
                      </a:rPr>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C4A-4A2E-A5FB-5D38061E53DD}"/>
                </c:ext>
              </c:extLst>
            </c:dLbl>
            <c:dLbl>
              <c:idx val="16"/>
              <c:layout>
                <c:manualLayout>
                  <c:x val="1.7294798643558713E-2"/>
                  <c:y val="9.231538436113145E-4"/>
                </c:manualLayout>
              </c:layout>
              <c:tx>
                <c:rich>
                  <a:bodyPr/>
                  <a:lstStyle/>
                  <a:p>
                    <a:r>
                      <a:rPr lang="en-US" b="1">
                        <a:solidFill>
                          <a:schemeClr val="bg2"/>
                        </a:solidFill>
                      </a:rPr>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C4A-4A2E-A5FB-5D38061E53DD}"/>
                </c:ext>
              </c:extLst>
            </c:dLbl>
            <c:dLbl>
              <c:idx val="20"/>
              <c:layout>
                <c:manualLayout>
                  <c:x val="-8.3578804941548245E-3"/>
                  <c:y val="-7.1759034292907961E-2"/>
                </c:manualLayout>
              </c:layout>
              <c:tx>
                <c:rich>
                  <a:bodyPr/>
                  <a:lstStyle/>
                  <a:p>
                    <a:r>
                      <a:rPr lang="en-US" b="1">
                        <a:solidFill>
                          <a:schemeClr val="tx2"/>
                        </a:solidFill>
                      </a:rPr>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3C4A-4A2E-A5FB-5D38061E53DD}"/>
                </c:ext>
              </c:extLst>
            </c:dLbl>
            <c:dLbl>
              <c:idx val="24"/>
              <c:layout>
                <c:manualLayout>
                  <c:x val="-0.10102218822152538"/>
                  <c:y val="5.9591987270776137E-2"/>
                </c:manualLayout>
              </c:layout>
              <c:tx>
                <c:rich>
                  <a:bodyPr/>
                  <a:lstStyle/>
                  <a:p>
                    <a:r>
                      <a:rPr lang="en-US" b="1">
                        <a:solidFill>
                          <a:schemeClr val="accent6"/>
                        </a:solidFill>
                      </a:rPr>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3C4A-4A2E-A5FB-5D38061E53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'2.3.5'!$B$4:$B$28</c:f>
              <c:numCache>
                <c:formatCode>0.0</c:formatCode>
                <c:ptCount val="25"/>
                <c:pt idx="0">
                  <c:v>7.4</c:v>
                </c:pt>
                <c:pt idx="1">
                  <c:v>7.2</c:v>
                </c:pt>
                <c:pt idx="2">
                  <c:v>7</c:v>
                </c:pt>
                <c:pt idx="3">
                  <c:v>7</c:v>
                </c:pt>
                <c:pt idx="4">
                  <c:v>8.5</c:v>
                </c:pt>
                <c:pt idx="5">
                  <c:v>8.6</c:v>
                </c:pt>
                <c:pt idx="6">
                  <c:v>10.199999999999999</c:v>
                </c:pt>
                <c:pt idx="7">
                  <c:v>10</c:v>
                </c:pt>
                <c:pt idx="8">
                  <c:v>9.1999999999999993</c:v>
                </c:pt>
                <c:pt idx="9">
                  <c:v>9.1999999999999993</c:v>
                </c:pt>
                <c:pt idx="10">
                  <c:v>9.1999999999999993</c:v>
                </c:pt>
                <c:pt idx="11">
                  <c:v>9</c:v>
                </c:pt>
                <c:pt idx="12">
                  <c:v>9.4</c:v>
                </c:pt>
                <c:pt idx="13">
                  <c:v>9.4</c:v>
                </c:pt>
                <c:pt idx="14">
                  <c:v>9.4</c:v>
                </c:pt>
                <c:pt idx="15">
                  <c:v>9.3000000000000007</c:v>
                </c:pt>
                <c:pt idx="16">
                  <c:v>9.5</c:v>
                </c:pt>
                <c:pt idx="17">
                  <c:v>9.5</c:v>
                </c:pt>
                <c:pt idx="18">
                  <c:v>9.5</c:v>
                </c:pt>
                <c:pt idx="19">
                  <c:v>9.4</c:v>
                </c:pt>
                <c:pt idx="20">
                  <c:v>9.1</c:v>
                </c:pt>
                <c:pt idx="21">
                  <c:v>8.8000000000000007</c:v>
                </c:pt>
                <c:pt idx="22">
                  <c:v>8.6999999999999993</c:v>
                </c:pt>
                <c:pt idx="23">
                  <c:v>8.6999999999999993</c:v>
                </c:pt>
                <c:pt idx="24">
                  <c:v>8.6</c:v>
                </c:pt>
              </c:numCache>
            </c:numRef>
          </c:xVal>
          <c:yVal>
            <c:numRef>
              <c:f>'2.3.5'!$C$4:$C$28</c:f>
              <c:numCache>
                <c:formatCode>0.0</c:formatCode>
                <c:ptCount val="25"/>
                <c:pt idx="0">
                  <c:v>64</c:v>
                </c:pt>
                <c:pt idx="1">
                  <c:v>75.599999999999994</c:v>
                </c:pt>
                <c:pt idx="2">
                  <c:v>78.5</c:v>
                </c:pt>
                <c:pt idx="3">
                  <c:v>64.599999999999994</c:v>
                </c:pt>
                <c:pt idx="4">
                  <c:v>56.8</c:v>
                </c:pt>
                <c:pt idx="5">
                  <c:v>48.1</c:v>
                </c:pt>
                <c:pt idx="6">
                  <c:v>47.3</c:v>
                </c:pt>
                <c:pt idx="7">
                  <c:v>48.7</c:v>
                </c:pt>
                <c:pt idx="8">
                  <c:v>48.9</c:v>
                </c:pt>
                <c:pt idx="9">
                  <c:v>43.5</c:v>
                </c:pt>
                <c:pt idx="10">
                  <c:v>37.5</c:v>
                </c:pt>
                <c:pt idx="11">
                  <c:v>36.6</c:v>
                </c:pt>
                <c:pt idx="12">
                  <c:v>42.6</c:v>
                </c:pt>
                <c:pt idx="13">
                  <c:v>41.1</c:v>
                </c:pt>
                <c:pt idx="14">
                  <c:v>51.4</c:v>
                </c:pt>
                <c:pt idx="15">
                  <c:v>51</c:v>
                </c:pt>
                <c:pt idx="16">
                  <c:v>62.4</c:v>
                </c:pt>
                <c:pt idx="17">
                  <c:v>66.5</c:v>
                </c:pt>
                <c:pt idx="18">
                  <c:v>66.400000000000006</c:v>
                </c:pt>
                <c:pt idx="19">
                  <c:v>72.3</c:v>
                </c:pt>
                <c:pt idx="20">
                  <c:v>79.400000000000006</c:v>
                </c:pt>
                <c:pt idx="21">
                  <c:v>82.1</c:v>
                </c:pt>
                <c:pt idx="22">
                  <c:v>87</c:v>
                </c:pt>
                <c:pt idx="23">
                  <c:v>84.6</c:v>
                </c:pt>
                <c:pt idx="24">
                  <c:v>86.2</c:v>
                </c:pt>
              </c:numCache>
            </c:numRef>
          </c:yVal>
          <c:smooth val="1"/>
          <c:extLst>
            <c:ext xmlns:c16="http://schemas.microsoft.com/office/drawing/2014/chart" uri="{C3380CC4-5D6E-409C-BE32-E72D297353CC}">
              <c16:uniqueId val="{00000030-3C4A-4A2E-A5FB-5D38061E53DD}"/>
            </c:ext>
          </c:extLst>
        </c:ser>
        <c:dLbls>
          <c:showLegendKey val="0"/>
          <c:showVal val="0"/>
          <c:showCatName val="0"/>
          <c:showSerName val="0"/>
          <c:showPercent val="0"/>
          <c:showBubbleSize val="0"/>
        </c:dLbls>
        <c:axId val="860645512"/>
        <c:axId val="860645904"/>
      </c:scatterChart>
      <c:valAx>
        <c:axId val="860645512"/>
        <c:scaling>
          <c:orientation val="minMax"/>
          <c:max val="12"/>
          <c:min val="6"/>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a:lstStyle/>
              <a:p>
                <a:pPr>
                  <a:defRPr/>
                </a:pPr>
                <a:r>
                  <a:rPr lang="uk-UA"/>
                  <a:t>Рівень безробіття за МОП, с/с</a:t>
                </a:r>
                <a:r>
                  <a:rPr lang="en-US"/>
                  <a:t>, %</a:t>
                </a:r>
                <a:endParaRPr lang="uk-UA"/>
              </a:p>
            </c:rich>
          </c:tx>
          <c:overlay val="0"/>
        </c:title>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45904"/>
        <c:crosses val="autoZero"/>
        <c:crossBetween val="midCat"/>
      </c:valAx>
      <c:valAx>
        <c:axId val="860645904"/>
        <c:scaling>
          <c:orientation val="minMax"/>
          <c:max val="9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a:lstStyle/>
              <a:p>
                <a:pPr>
                  <a:defRPr/>
                </a:pPr>
                <a:r>
                  <a:rPr lang="uk-UA"/>
                  <a:t>Кількість вакансій в ДСЗУ, тис. с/с</a:t>
                </a:r>
              </a:p>
            </c:rich>
          </c:tx>
          <c:overlay val="0"/>
        </c:title>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45512"/>
        <c:crosses val="autoZero"/>
        <c:crossBetween val="midCat"/>
        <c:majorUnit val="20"/>
      </c:valAx>
      <c:spPr>
        <a:no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000000000000022" l="0.70000000000000018" r="0.70000000000000018" t="0.75000000000000022" header="0.3000000000000001" footer="0.3000000000000001"/>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2821676882458402"/>
          <c:y val="5.9302509088386753E-2"/>
          <c:w val="0.81480718590100187"/>
          <c:h val="0.71542586586253987"/>
        </c:manualLayout>
      </c:layout>
      <c:scatterChart>
        <c:scatterStyle val="smoothMarker"/>
        <c:varyColors val="0"/>
        <c:ser>
          <c:idx val="0"/>
          <c:order val="0"/>
          <c:spPr>
            <a:ln w="25400">
              <a:solidFill>
                <a:schemeClr val="bg2"/>
              </a:solidFill>
            </a:ln>
            <a:effectLst/>
          </c:spPr>
          <c:marker>
            <c:symbol val="circle"/>
            <c:size val="5"/>
            <c:spPr>
              <a:solidFill>
                <a:srgbClr val="057D46"/>
              </a:solidFill>
              <a:ln w="0" cap="flat" cmpd="sng" algn="ctr">
                <a:solidFill>
                  <a:srgbClr val="FFFFFF"/>
                </a:solidFill>
                <a:prstDash val="solid"/>
                <a:round/>
              </a:ln>
              <a:effectLst/>
            </c:spPr>
          </c:marker>
          <c:dPt>
            <c:idx val="0"/>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1-15FE-4075-A380-3E94C8224A29}"/>
              </c:ext>
            </c:extLst>
          </c:dPt>
          <c:dPt>
            <c:idx val="1"/>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3-15FE-4075-A380-3E94C8224A29}"/>
              </c:ext>
            </c:extLst>
          </c:dPt>
          <c:dPt>
            <c:idx val="2"/>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5-15FE-4075-A380-3E94C8224A29}"/>
              </c:ext>
            </c:extLst>
          </c:dPt>
          <c:dPt>
            <c:idx val="3"/>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7-15FE-4075-A380-3E94C8224A29}"/>
              </c:ext>
            </c:extLst>
          </c:dPt>
          <c:dPt>
            <c:idx val="4"/>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9-15FE-4075-A380-3E94C8224A29}"/>
              </c:ext>
            </c:extLst>
          </c:dPt>
          <c:dPt>
            <c:idx val="5"/>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B-15FE-4075-A380-3E94C8224A29}"/>
              </c:ext>
            </c:extLst>
          </c:dPt>
          <c:dPt>
            <c:idx val="6"/>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D-15FE-4075-A380-3E94C8224A29}"/>
              </c:ext>
            </c:extLst>
          </c:dPt>
          <c:dPt>
            <c:idx val="7"/>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F-15FE-4075-A380-3E94C8224A29}"/>
              </c:ext>
            </c:extLst>
          </c:dPt>
          <c:dPt>
            <c:idx val="8"/>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1-15FE-4075-A380-3E94C8224A29}"/>
              </c:ext>
            </c:extLst>
          </c:dPt>
          <c:dPt>
            <c:idx val="9"/>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3-15FE-4075-A380-3E94C8224A29}"/>
              </c:ext>
            </c:extLst>
          </c:dPt>
          <c:dPt>
            <c:idx val="10"/>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5-15FE-4075-A380-3E94C8224A29}"/>
              </c:ext>
            </c:extLst>
          </c:dPt>
          <c:dPt>
            <c:idx val="11"/>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7-15FE-4075-A380-3E94C8224A29}"/>
              </c:ext>
            </c:extLst>
          </c:dPt>
          <c:dPt>
            <c:idx val="12"/>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9-15FE-4075-A380-3E94C8224A29}"/>
              </c:ext>
            </c:extLst>
          </c:dPt>
          <c:dPt>
            <c:idx val="13"/>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B-15FE-4075-A380-3E94C8224A29}"/>
              </c:ext>
            </c:extLst>
          </c:dPt>
          <c:dPt>
            <c:idx val="14"/>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D-15FE-4075-A380-3E94C8224A29}"/>
              </c:ext>
            </c:extLst>
          </c:dPt>
          <c:dPt>
            <c:idx val="15"/>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F-15FE-4075-A380-3E94C8224A29}"/>
              </c:ext>
            </c:extLst>
          </c:dPt>
          <c:dPt>
            <c:idx val="16"/>
            <c:marker>
              <c:spPr>
                <a:solidFill>
                  <a:schemeClr val="bg2"/>
                </a:solidFill>
                <a:ln w="0" cap="flat" cmpd="sng" algn="ctr">
                  <a:solidFill>
                    <a:srgbClr val="91C864"/>
                  </a:solidFill>
                  <a:prstDash val="solid"/>
                  <a:round/>
                </a:ln>
                <a:effectLst/>
              </c:spPr>
            </c:marker>
            <c:bubble3D val="0"/>
            <c:spPr>
              <a:ln w="25400">
                <a:solidFill>
                  <a:srgbClr val="91C864"/>
                </a:solidFill>
              </a:ln>
              <a:effectLst/>
            </c:spPr>
            <c:extLst>
              <c:ext xmlns:c16="http://schemas.microsoft.com/office/drawing/2014/chart" uri="{C3380CC4-5D6E-409C-BE32-E72D297353CC}">
                <c16:uniqueId val="{00000021-15FE-4075-A380-3E94C8224A29}"/>
              </c:ext>
            </c:extLst>
          </c:dPt>
          <c:dPt>
            <c:idx val="17"/>
            <c:marker>
              <c:spPr>
                <a:solidFill>
                  <a:schemeClr val="bg2"/>
                </a:solidFill>
                <a:ln w="0" cap="flat" cmpd="sng" algn="ctr">
                  <a:solidFill>
                    <a:schemeClr val="bg2"/>
                  </a:solidFill>
                  <a:prstDash val="solid"/>
                  <a:round/>
                </a:ln>
                <a:effectLst/>
              </c:spPr>
            </c:marker>
            <c:bubble3D val="0"/>
            <c:extLst>
              <c:ext xmlns:c16="http://schemas.microsoft.com/office/drawing/2014/chart" uri="{C3380CC4-5D6E-409C-BE32-E72D297353CC}">
                <c16:uniqueId val="{00000022-15FE-4075-A380-3E94C8224A29}"/>
              </c:ext>
            </c:extLst>
          </c:dPt>
          <c:dPt>
            <c:idx val="18"/>
            <c:marker>
              <c:spPr>
                <a:solidFill>
                  <a:schemeClr val="bg2"/>
                </a:solidFill>
                <a:ln w="0" cap="flat" cmpd="sng" algn="ctr">
                  <a:solidFill>
                    <a:srgbClr val="91C964"/>
                  </a:solidFill>
                  <a:prstDash val="solid"/>
                  <a:round/>
                </a:ln>
                <a:effectLst/>
              </c:spPr>
            </c:marker>
            <c:bubble3D val="0"/>
            <c:spPr>
              <a:ln w="25400">
                <a:noFill/>
              </a:ln>
              <a:effectLst/>
            </c:spPr>
            <c:extLst>
              <c:ext xmlns:c16="http://schemas.microsoft.com/office/drawing/2014/chart" uri="{C3380CC4-5D6E-409C-BE32-E72D297353CC}">
                <c16:uniqueId val="{00000024-15FE-4075-A380-3E94C8224A29}"/>
              </c:ext>
            </c:extLst>
          </c:dPt>
          <c:dPt>
            <c:idx val="19"/>
            <c:marker>
              <c:spPr>
                <a:solidFill>
                  <a:schemeClr val="bg2"/>
                </a:solidFill>
                <a:ln w="0" cap="flat" cmpd="sng" algn="ctr">
                  <a:solidFill>
                    <a:schemeClr val="bg2"/>
                  </a:solidFill>
                  <a:prstDash val="solid"/>
                  <a:round/>
                </a:ln>
                <a:effectLst/>
              </c:spPr>
            </c:marker>
            <c:bubble3D val="0"/>
            <c:extLst>
              <c:ext xmlns:c16="http://schemas.microsoft.com/office/drawing/2014/chart" uri="{C3380CC4-5D6E-409C-BE32-E72D297353CC}">
                <c16:uniqueId val="{00000025-15FE-4075-A380-3E94C8224A29}"/>
              </c:ext>
            </c:extLst>
          </c:dPt>
          <c:dPt>
            <c:idx val="20"/>
            <c:marker>
              <c:spPr>
                <a:solidFill>
                  <a:schemeClr val="tx2"/>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7-15FE-4075-A380-3E94C8224A29}"/>
              </c:ext>
            </c:extLst>
          </c:dPt>
          <c:dPt>
            <c:idx val="21"/>
            <c:marker>
              <c:spPr>
                <a:solidFill>
                  <a:schemeClr val="tx2"/>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9-15FE-4075-A380-3E94C8224A29}"/>
              </c:ext>
            </c:extLst>
          </c:dPt>
          <c:dPt>
            <c:idx val="22"/>
            <c:marker>
              <c:spPr>
                <a:solidFill>
                  <a:schemeClr val="tx2"/>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B-15FE-4075-A380-3E94C8224A29}"/>
              </c:ext>
            </c:extLst>
          </c:dPt>
          <c:dPt>
            <c:idx val="23"/>
            <c:marker>
              <c:spPr>
                <a:solidFill>
                  <a:srgbClr val="057D46"/>
                </a:solidFill>
                <a:ln w="0" cap="flat" cmpd="sng" algn="ctr">
                  <a:solidFill>
                    <a:schemeClr val="accent6"/>
                  </a:solidFill>
                  <a:prstDash val="solid"/>
                  <a:round/>
                </a:ln>
                <a:effectLst/>
              </c:spPr>
            </c:marker>
            <c:bubble3D val="0"/>
            <c:spPr>
              <a:ln w="25400">
                <a:solidFill>
                  <a:schemeClr val="accent6"/>
                </a:solidFill>
              </a:ln>
              <a:effectLst/>
            </c:spPr>
            <c:extLst>
              <c:ext xmlns:c16="http://schemas.microsoft.com/office/drawing/2014/chart" uri="{C3380CC4-5D6E-409C-BE32-E72D297353CC}">
                <c16:uniqueId val="{0000002D-15FE-4075-A380-3E94C8224A29}"/>
              </c:ext>
            </c:extLst>
          </c:dPt>
          <c:dPt>
            <c:idx val="24"/>
            <c:marker>
              <c:spPr>
                <a:solidFill>
                  <a:schemeClr val="accent6"/>
                </a:solidFill>
                <a:ln w="0" cap="flat" cmpd="sng" algn="ctr">
                  <a:solidFill>
                    <a:schemeClr val="accent6"/>
                  </a:solidFill>
                  <a:prstDash val="solid"/>
                  <a:round/>
                </a:ln>
                <a:effectLst/>
              </c:spPr>
            </c:marker>
            <c:bubble3D val="0"/>
            <c:spPr>
              <a:ln w="25400">
                <a:solidFill>
                  <a:schemeClr val="accent6"/>
                </a:solidFill>
              </a:ln>
              <a:effectLst/>
            </c:spPr>
            <c:extLst>
              <c:ext xmlns:c16="http://schemas.microsoft.com/office/drawing/2014/chart" uri="{C3380CC4-5D6E-409C-BE32-E72D297353CC}">
                <c16:uniqueId val="{0000002F-15FE-4075-A380-3E94C8224A29}"/>
              </c:ext>
            </c:extLst>
          </c:dPt>
          <c:dLbls>
            <c:dLbl>
              <c:idx val="2"/>
              <c:layout>
                <c:manualLayout>
                  <c:x val="-0.14626290864770811"/>
                  <c:y val="7.1759034292907618E-3"/>
                </c:manualLayout>
              </c:layout>
              <c:tx>
                <c:rich>
                  <a:bodyPr wrap="square" lIns="38100" tIns="19050" rIns="38100" bIns="19050" anchor="ctr">
                    <a:spAutoFit/>
                  </a:bodyPr>
                  <a:lstStyle/>
                  <a:p>
                    <a:pPr>
                      <a:defRPr b="1">
                        <a:solidFill>
                          <a:schemeClr val="accent6"/>
                        </a:solidFill>
                      </a:defRPr>
                    </a:pPr>
                    <a:r>
                      <a:rPr lang="en-US" b="1">
                        <a:solidFill>
                          <a:schemeClr val="accent4"/>
                        </a:solidFill>
                      </a:rPr>
                      <a:t>2013</a:t>
                    </a:r>
                  </a:p>
                </c:rich>
              </c:tx>
              <c:spPr>
                <a:noFill/>
                <a:ln>
                  <a:noFill/>
                </a:ln>
                <a:effectLst/>
              </c:sp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FE-4075-A380-3E94C8224A29}"/>
                </c:ext>
              </c:extLst>
            </c:dLbl>
            <c:dLbl>
              <c:idx val="4"/>
              <c:layout>
                <c:manualLayout>
                  <c:x val="-4.5831153045540814E-2"/>
                  <c:y val="-7.3600006181627819E-2"/>
                </c:manualLayout>
              </c:layout>
              <c:tx>
                <c:rich>
                  <a:bodyPr/>
                  <a:lstStyle/>
                  <a:p>
                    <a:r>
                      <a:rPr lang="en-US" b="1">
                        <a:solidFill>
                          <a:schemeClr val="accent3"/>
                        </a:solidFill>
                      </a:rPr>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5FE-4075-A380-3E94C8224A29}"/>
                </c:ext>
              </c:extLst>
            </c:dLbl>
            <c:dLbl>
              <c:idx val="11"/>
              <c:layout>
                <c:manualLayout>
                  <c:x val="-0.14208396840063073"/>
                  <c:y val="0"/>
                </c:manualLayout>
              </c:layout>
              <c:tx>
                <c:rich>
                  <a:bodyPr/>
                  <a:lstStyle/>
                  <a:p>
                    <a:r>
                      <a:rPr lang="en-US" b="1">
                        <a:solidFill>
                          <a:schemeClr val="accent2"/>
                        </a:solidFill>
                      </a:rPr>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5FE-4075-A380-3E94C8224A29}"/>
                </c:ext>
              </c:extLst>
            </c:dLbl>
            <c:dLbl>
              <c:idx val="12"/>
              <c:tx>
                <c:rich>
                  <a:bodyPr/>
                  <a:lstStyle/>
                  <a:p>
                    <a:r>
                      <a:rPr lang="en-US" b="1">
                        <a:solidFill>
                          <a:schemeClr val="accent1"/>
                        </a:solidFill>
                      </a:rPr>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5FE-4075-A380-3E94C8224A29}"/>
                </c:ext>
              </c:extLst>
            </c:dLbl>
            <c:dLbl>
              <c:idx val="16"/>
              <c:layout>
                <c:manualLayout>
                  <c:x val="8.5457867824475526E-3"/>
                  <c:y val="-1.0901408752317777E-2"/>
                </c:manualLayout>
              </c:layout>
              <c:tx>
                <c:rich>
                  <a:bodyPr/>
                  <a:lstStyle/>
                  <a:p>
                    <a:r>
                      <a:rPr lang="en-US" b="1">
                        <a:solidFill>
                          <a:schemeClr val="bg2"/>
                        </a:solidFill>
                      </a:rPr>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5FE-4075-A380-3E94C8224A29}"/>
                </c:ext>
              </c:extLst>
            </c:dLbl>
            <c:dLbl>
              <c:idx val="20"/>
              <c:layout>
                <c:manualLayout>
                  <c:x val="-8.3578804941548245E-3"/>
                  <c:y val="-7.1759034292907961E-2"/>
                </c:manualLayout>
              </c:layout>
              <c:tx>
                <c:rich>
                  <a:bodyPr/>
                  <a:lstStyle/>
                  <a:p>
                    <a:r>
                      <a:rPr lang="en-US" b="1">
                        <a:solidFill>
                          <a:schemeClr val="tx2"/>
                        </a:solidFill>
                      </a:rPr>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5FE-4075-A380-3E94C8224A29}"/>
                </c:ext>
              </c:extLst>
            </c:dLbl>
            <c:dLbl>
              <c:idx val="24"/>
              <c:layout>
                <c:manualLayout>
                  <c:x val="-9.6648570714998799E-2"/>
                  <c:y val="5.3632788543698524E-2"/>
                </c:manualLayout>
              </c:layout>
              <c:tx>
                <c:rich>
                  <a:bodyPr/>
                  <a:lstStyle/>
                  <a:p>
                    <a:r>
                      <a:rPr lang="en-US" b="1">
                        <a:solidFill>
                          <a:schemeClr val="accent6"/>
                        </a:solidFill>
                      </a:rPr>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5FE-4075-A380-3E94C8224A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'2.3.5'!$B$4:$B$28</c:f>
              <c:numCache>
                <c:formatCode>0.0</c:formatCode>
                <c:ptCount val="25"/>
                <c:pt idx="0">
                  <c:v>7.4</c:v>
                </c:pt>
                <c:pt idx="1">
                  <c:v>7.2</c:v>
                </c:pt>
                <c:pt idx="2">
                  <c:v>7</c:v>
                </c:pt>
                <c:pt idx="3">
                  <c:v>7</c:v>
                </c:pt>
                <c:pt idx="4">
                  <c:v>8.5</c:v>
                </c:pt>
                <c:pt idx="5">
                  <c:v>8.6</c:v>
                </c:pt>
                <c:pt idx="6">
                  <c:v>10.199999999999999</c:v>
                </c:pt>
                <c:pt idx="7">
                  <c:v>10</c:v>
                </c:pt>
                <c:pt idx="8">
                  <c:v>9.1999999999999993</c:v>
                </c:pt>
                <c:pt idx="9">
                  <c:v>9.1999999999999993</c:v>
                </c:pt>
                <c:pt idx="10">
                  <c:v>9.1999999999999993</c:v>
                </c:pt>
                <c:pt idx="11">
                  <c:v>9</c:v>
                </c:pt>
                <c:pt idx="12">
                  <c:v>9.4</c:v>
                </c:pt>
                <c:pt idx="13">
                  <c:v>9.4</c:v>
                </c:pt>
                <c:pt idx="14">
                  <c:v>9.4</c:v>
                </c:pt>
                <c:pt idx="15">
                  <c:v>9.3000000000000007</c:v>
                </c:pt>
                <c:pt idx="16">
                  <c:v>9.5</c:v>
                </c:pt>
                <c:pt idx="17">
                  <c:v>9.5</c:v>
                </c:pt>
                <c:pt idx="18">
                  <c:v>9.5</c:v>
                </c:pt>
                <c:pt idx="19">
                  <c:v>9.4</c:v>
                </c:pt>
                <c:pt idx="20">
                  <c:v>9.1</c:v>
                </c:pt>
                <c:pt idx="21">
                  <c:v>8.8000000000000007</c:v>
                </c:pt>
                <c:pt idx="22">
                  <c:v>8.6999999999999993</c:v>
                </c:pt>
                <c:pt idx="23">
                  <c:v>8.6999999999999993</c:v>
                </c:pt>
                <c:pt idx="24">
                  <c:v>8.6</c:v>
                </c:pt>
              </c:numCache>
            </c:numRef>
          </c:xVal>
          <c:yVal>
            <c:numRef>
              <c:f>'2.3.5'!$C$4:$C$28</c:f>
              <c:numCache>
                <c:formatCode>0.0</c:formatCode>
                <c:ptCount val="25"/>
                <c:pt idx="0">
                  <c:v>64</c:v>
                </c:pt>
                <c:pt idx="1">
                  <c:v>75.599999999999994</c:v>
                </c:pt>
                <c:pt idx="2">
                  <c:v>78.5</c:v>
                </c:pt>
                <c:pt idx="3">
                  <c:v>64.599999999999994</c:v>
                </c:pt>
                <c:pt idx="4">
                  <c:v>56.8</c:v>
                </c:pt>
                <c:pt idx="5">
                  <c:v>48.1</c:v>
                </c:pt>
                <c:pt idx="6">
                  <c:v>47.3</c:v>
                </c:pt>
                <c:pt idx="7">
                  <c:v>48.7</c:v>
                </c:pt>
                <c:pt idx="8">
                  <c:v>48.9</c:v>
                </c:pt>
                <c:pt idx="9">
                  <c:v>43.5</c:v>
                </c:pt>
                <c:pt idx="10">
                  <c:v>37.5</c:v>
                </c:pt>
                <c:pt idx="11">
                  <c:v>36.6</c:v>
                </c:pt>
                <c:pt idx="12">
                  <c:v>42.6</c:v>
                </c:pt>
                <c:pt idx="13">
                  <c:v>41.1</c:v>
                </c:pt>
                <c:pt idx="14">
                  <c:v>51.4</c:v>
                </c:pt>
                <c:pt idx="15">
                  <c:v>51</c:v>
                </c:pt>
                <c:pt idx="16">
                  <c:v>62.4</c:v>
                </c:pt>
                <c:pt idx="17">
                  <c:v>66.5</c:v>
                </c:pt>
                <c:pt idx="18">
                  <c:v>66.400000000000006</c:v>
                </c:pt>
                <c:pt idx="19">
                  <c:v>72.3</c:v>
                </c:pt>
                <c:pt idx="20">
                  <c:v>79.400000000000006</c:v>
                </c:pt>
                <c:pt idx="21">
                  <c:v>82.1</c:v>
                </c:pt>
                <c:pt idx="22">
                  <c:v>87</c:v>
                </c:pt>
                <c:pt idx="23">
                  <c:v>84.6</c:v>
                </c:pt>
                <c:pt idx="24">
                  <c:v>86.2</c:v>
                </c:pt>
              </c:numCache>
            </c:numRef>
          </c:yVal>
          <c:smooth val="1"/>
          <c:extLst>
            <c:ext xmlns:c16="http://schemas.microsoft.com/office/drawing/2014/chart" uri="{C3380CC4-5D6E-409C-BE32-E72D297353CC}">
              <c16:uniqueId val="{00000030-15FE-4075-A380-3E94C8224A29}"/>
            </c:ext>
          </c:extLst>
        </c:ser>
        <c:dLbls>
          <c:showLegendKey val="0"/>
          <c:showVal val="0"/>
          <c:showCatName val="0"/>
          <c:showSerName val="0"/>
          <c:showPercent val="0"/>
          <c:showBubbleSize val="0"/>
        </c:dLbls>
        <c:axId val="860646688"/>
        <c:axId val="949976304"/>
      </c:scatterChart>
      <c:valAx>
        <c:axId val="860646688"/>
        <c:scaling>
          <c:orientation val="minMax"/>
          <c:max val="12"/>
          <c:min val="6"/>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a:lstStyle/>
              <a:p>
                <a:pPr>
                  <a:defRPr/>
                </a:pPr>
                <a:r>
                  <a:rPr lang="en-US"/>
                  <a:t>ILO Unemployment, sa, %</a:t>
                </a:r>
              </a:p>
            </c:rich>
          </c:tx>
          <c:overlay val="0"/>
        </c:title>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76304"/>
        <c:crosses val="autoZero"/>
        <c:crossBetween val="midCat"/>
      </c:valAx>
      <c:valAx>
        <c:axId val="949976304"/>
        <c:scaling>
          <c:orientation val="minMax"/>
          <c:max val="9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a:lstStyle/>
              <a:p>
                <a:pPr>
                  <a:defRPr/>
                </a:pPr>
                <a:r>
                  <a:rPr lang="en-US"/>
                  <a:t>Number of vacancies, SESU, sa</a:t>
                </a:r>
              </a:p>
            </c:rich>
          </c:tx>
          <c:overlay val="0"/>
        </c:title>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46688"/>
        <c:crosses val="autoZero"/>
        <c:crossBetween val="midCat"/>
        <c:majorUnit val="20"/>
      </c:valAx>
      <c:spPr>
        <a:no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000000000000022" l="0.70000000000000018" r="0.70000000000000018" t="0.75000000000000022" header="0.3000000000000001" footer="0.3000000000000001"/>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88291623216345E-2"/>
          <c:y val="2.244997257833074E-2"/>
          <c:w val="0.94776493299335784"/>
          <c:h val="0.72962410879574902"/>
        </c:manualLayout>
      </c:layout>
      <c:barChart>
        <c:barDir val="col"/>
        <c:grouping val="stacked"/>
        <c:varyColors val="0"/>
        <c:ser>
          <c:idx val="7"/>
          <c:order val="0"/>
          <c:tx>
            <c:strRef>
              <c:f>'2.3.6'!$B$1</c:f>
              <c:strCache>
                <c:ptCount val="1"/>
                <c:pt idx="0">
                  <c:v>Оплата праці в Україні</c:v>
                </c:pt>
              </c:strCache>
            </c:strRef>
          </c:tx>
          <c:spPr>
            <a:solidFill>
              <a:schemeClr val="accent1"/>
            </a:solidFill>
          </c:spPr>
          <c:invertIfNegative val="0"/>
          <c:cat>
            <c:strRef>
              <c:f>'2.3.6'!$A$4:$A$20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'2.3.6'!$B$4:$B$20</c:f>
              <c:numCache>
                <c:formatCode>0.00</c:formatCode>
                <c:ptCount val="17"/>
                <c:pt idx="0">
                  <c:v>-0.52</c:v>
                </c:pt>
                <c:pt idx="1">
                  <c:v>1.26</c:v>
                </c:pt>
                <c:pt idx="2">
                  <c:v>1.04</c:v>
                </c:pt>
                <c:pt idx="3">
                  <c:v>2.91</c:v>
                </c:pt>
                <c:pt idx="4">
                  <c:v>7.66</c:v>
                </c:pt>
                <c:pt idx="5">
                  <c:v>7</c:v>
                </c:pt>
                <c:pt idx="6">
                  <c:v>7.41</c:v>
                </c:pt>
                <c:pt idx="7">
                  <c:v>6.13</c:v>
                </c:pt>
                <c:pt idx="8">
                  <c:v>12.36</c:v>
                </c:pt>
                <c:pt idx="9">
                  <c:v>12.11</c:v>
                </c:pt>
                <c:pt idx="10">
                  <c:v>10.76</c:v>
                </c:pt>
                <c:pt idx="11">
                  <c:v>11</c:v>
                </c:pt>
                <c:pt idx="12">
                  <c:v>11.52</c:v>
                </c:pt>
                <c:pt idx="13">
                  <c:v>10.78</c:v>
                </c:pt>
                <c:pt idx="14">
                  <c:v>8.5299999999999994</c:v>
                </c:pt>
                <c:pt idx="15">
                  <c:v>7.69</c:v>
                </c:pt>
                <c:pt idx="16">
                  <c:v>7.04</c:v>
                </c:pt>
              </c:numCache>
            </c:numRef>
          </c:val>
          <c:extLst>
            <c:ext xmlns:c16="http://schemas.microsoft.com/office/drawing/2014/chart" uri="{C3380CC4-5D6E-409C-BE32-E72D297353CC}">
              <c16:uniqueId val="{00000000-4B9D-4F43-A277-72638EA63D3B}"/>
            </c:ext>
          </c:extLst>
        </c:ser>
        <c:ser>
          <c:idx val="8"/>
          <c:order val="1"/>
          <c:tx>
            <c:strRef>
              <c:f>'2.3.6'!$C$1</c:f>
              <c:strCache>
                <c:ptCount val="1"/>
                <c:pt idx="0">
                  <c:v>Оплата праці з-за кордону</c:v>
                </c:pt>
              </c:strCache>
            </c:strRef>
          </c:tx>
          <c:spPr>
            <a:solidFill>
              <a:schemeClr val="accent2"/>
            </a:solidFill>
          </c:spPr>
          <c:invertIfNegative val="0"/>
          <c:cat>
            <c:strRef>
              <c:f>'2.3.6'!$A$4:$A$20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'2.3.6'!$C$4:$C$20</c:f>
              <c:numCache>
                <c:formatCode>0.00</c:formatCode>
                <c:ptCount val="17"/>
                <c:pt idx="0">
                  <c:v>2.91</c:v>
                </c:pt>
                <c:pt idx="1">
                  <c:v>2.46</c:v>
                </c:pt>
                <c:pt idx="2">
                  <c:v>2.38</c:v>
                </c:pt>
                <c:pt idx="3">
                  <c:v>4.13</c:v>
                </c:pt>
                <c:pt idx="4">
                  <c:v>3.56</c:v>
                </c:pt>
                <c:pt idx="5">
                  <c:v>3.08</c:v>
                </c:pt>
                <c:pt idx="6">
                  <c:v>2.65</c:v>
                </c:pt>
                <c:pt idx="7">
                  <c:v>1.1399999999999999</c:v>
                </c:pt>
                <c:pt idx="8">
                  <c:v>2.2999999999999998</c:v>
                </c:pt>
                <c:pt idx="9">
                  <c:v>3.13</c:v>
                </c:pt>
                <c:pt idx="10">
                  <c:v>3.13</c:v>
                </c:pt>
                <c:pt idx="11">
                  <c:v>3.44</c:v>
                </c:pt>
                <c:pt idx="12">
                  <c:v>3.81</c:v>
                </c:pt>
                <c:pt idx="13">
                  <c:v>1.85</c:v>
                </c:pt>
                <c:pt idx="14">
                  <c:v>2.4700000000000002</c:v>
                </c:pt>
                <c:pt idx="15">
                  <c:v>1.87</c:v>
                </c:pt>
                <c:pt idx="16">
                  <c:v>1.74</c:v>
                </c:pt>
              </c:numCache>
            </c:numRef>
          </c:val>
          <c:extLst>
            <c:ext xmlns:c16="http://schemas.microsoft.com/office/drawing/2014/chart" uri="{C3380CC4-5D6E-409C-BE32-E72D297353CC}">
              <c16:uniqueId val="{00000001-4B9D-4F43-A277-72638EA63D3B}"/>
            </c:ext>
          </c:extLst>
        </c:ser>
        <c:ser>
          <c:idx val="1"/>
          <c:order val="2"/>
          <c:tx>
            <c:strRef>
              <c:f>'2.3.6'!$D$1</c:f>
              <c:strCache>
                <c:ptCount val="1"/>
                <c:pt idx="0">
                  <c:v>Прибуток та зміш. дохід</c:v>
                </c:pt>
              </c:strCache>
            </c:strRef>
          </c:tx>
          <c:spPr>
            <a:solidFill>
              <a:srgbClr val="7D0532">
                <a:alpha val="50196"/>
              </a:srgbClr>
            </a:solidFill>
            <a:ln>
              <a:noFill/>
            </a:ln>
            <a:effectLst/>
            <a:extLst>
              <a:ext uri="{91240B29-F687-4F45-9708-019B960494DF}">
                <a14:hiddenLine xmlns:a14="http://schemas.microsoft.com/office/drawing/2010/main">
                  <a:noFill/>
                </a14:hiddenLine>
              </a:ext>
            </a:extLst>
          </c:spPr>
          <c:invertIfNegative val="0"/>
          <c:cat>
            <c:strRef>
              <c:f>'2.3.6'!$A$4:$A$20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'2.3.6'!$D$4:$D$20</c:f>
              <c:numCache>
                <c:formatCode>0.00</c:formatCode>
                <c:ptCount val="17"/>
                <c:pt idx="0">
                  <c:v>2.58</c:v>
                </c:pt>
                <c:pt idx="1">
                  <c:v>2.61</c:v>
                </c:pt>
                <c:pt idx="2">
                  <c:v>6.62</c:v>
                </c:pt>
                <c:pt idx="3">
                  <c:v>5.14</c:v>
                </c:pt>
                <c:pt idx="4">
                  <c:v>2.2000000000000002</c:v>
                </c:pt>
                <c:pt idx="5">
                  <c:v>1.48</c:v>
                </c:pt>
                <c:pt idx="6">
                  <c:v>2.52</c:v>
                </c:pt>
                <c:pt idx="7">
                  <c:v>2.71</c:v>
                </c:pt>
                <c:pt idx="8">
                  <c:v>2.0299999999999998</c:v>
                </c:pt>
                <c:pt idx="9">
                  <c:v>2.33</c:v>
                </c:pt>
                <c:pt idx="10">
                  <c:v>3.32</c:v>
                </c:pt>
                <c:pt idx="11">
                  <c:v>2.6</c:v>
                </c:pt>
                <c:pt idx="12">
                  <c:v>2.72</c:v>
                </c:pt>
                <c:pt idx="13">
                  <c:v>2.7</c:v>
                </c:pt>
                <c:pt idx="14">
                  <c:v>3.55</c:v>
                </c:pt>
                <c:pt idx="15">
                  <c:v>2.89</c:v>
                </c:pt>
                <c:pt idx="16">
                  <c:v>2.59</c:v>
                </c:pt>
              </c:numCache>
            </c:numRef>
          </c:val>
          <c:extLst>
            <c:ext xmlns:c16="http://schemas.microsoft.com/office/drawing/2014/chart" uri="{C3380CC4-5D6E-409C-BE32-E72D297353CC}">
              <c16:uniqueId val="{00000002-4B9D-4F43-A277-72638EA63D3B}"/>
            </c:ext>
          </c:extLst>
        </c:ser>
        <c:ser>
          <c:idx val="2"/>
          <c:order val="3"/>
          <c:tx>
            <c:strRef>
              <c:f>'2.3.6'!$E$1</c:f>
              <c:strCache>
                <c:ptCount val="1"/>
                <c:pt idx="0">
                  <c:v>Доходи від власності</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'2.3.6'!$A$4:$A$20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'2.3.6'!$E$4:$E$20</c:f>
              <c:numCache>
                <c:formatCode>0.00</c:formatCode>
                <c:ptCount val="17"/>
                <c:pt idx="0">
                  <c:v>0.06</c:v>
                </c:pt>
                <c:pt idx="1">
                  <c:v>0.19</c:v>
                </c:pt>
                <c:pt idx="2">
                  <c:v>-0.15</c:v>
                </c:pt>
                <c:pt idx="3">
                  <c:v>-0.05</c:v>
                </c:pt>
                <c:pt idx="4">
                  <c:v>-0.17</c:v>
                </c:pt>
                <c:pt idx="5">
                  <c:v>-0.66</c:v>
                </c:pt>
                <c:pt idx="6">
                  <c:v>1.1299999999999999</c:v>
                </c:pt>
                <c:pt idx="7">
                  <c:v>0.2</c:v>
                </c:pt>
                <c:pt idx="8">
                  <c:v>-0.62</c:v>
                </c:pt>
                <c:pt idx="9">
                  <c:v>-0.36</c:v>
                </c:pt>
                <c:pt idx="10">
                  <c:v>0.09</c:v>
                </c:pt>
                <c:pt idx="11">
                  <c:v>0.28999999999999998</c:v>
                </c:pt>
                <c:pt idx="12">
                  <c:v>-7.0000000000000007E-2</c:v>
                </c:pt>
                <c:pt idx="13">
                  <c:v>-0.09</c:v>
                </c:pt>
                <c:pt idx="14">
                  <c:v>0.09</c:v>
                </c:pt>
                <c:pt idx="15">
                  <c:v>0.51</c:v>
                </c:pt>
                <c:pt idx="16">
                  <c:v>0.13</c:v>
                </c:pt>
              </c:numCache>
            </c:numRef>
          </c:val>
          <c:extLst>
            <c:ext xmlns:c16="http://schemas.microsoft.com/office/drawing/2014/chart" uri="{C3380CC4-5D6E-409C-BE32-E72D297353CC}">
              <c16:uniqueId val="{00000003-4B9D-4F43-A277-72638EA63D3B}"/>
            </c:ext>
          </c:extLst>
        </c:ser>
        <c:ser>
          <c:idx val="3"/>
          <c:order val="4"/>
          <c:tx>
            <c:strRef>
              <c:f>'2.3.6'!$F$1</c:f>
              <c:strCache>
                <c:ptCount val="1"/>
                <c:pt idx="0">
                  <c:v>Cоц. допомоги</c:v>
                </c:pt>
              </c:strCache>
            </c:strRef>
          </c:tx>
          <c:spPr>
            <a:solidFill>
              <a:schemeClr val="accent4"/>
            </a:solidFill>
            <a:ln>
              <a:noFill/>
            </a:ln>
            <a:effectLst/>
            <a:extLst>
              <a:ext uri="{91240B29-F687-4F45-9708-019B960494DF}">
                <a14:hiddenLine xmlns:a14="http://schemas.microsoft.com/office/drawing/2010/main">
                  <a:noFill/>
                </a14:hiddenLine>
              </a:ext>
            </a:extLst>
          </c:spPr>
          <c:invertIfNegative val="0"/>
          <c:cat>
            <c:strRef>
              <c:f>'2.3.6'!$A$4:$A$20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'2.3.6'!$F$4:$F$20</c:f>
              <c:numCache>
                <c:formatCode>0.00</c:formatCode>
                <c:ptCount val="17"/>
                <c:pt idx="0">
                  <c:v>-0.12</c:v>
                </c:pt>
                <c:pt idx="1">
                  <c:v>-0.61</c:v>
                </c:pt>
                <c:pt idx="2">
                  <c:v>1.77</c:v>
                </c:pt>
                <c:pt idx="3">
                  <c:v>5.48</c:v>
                </c:pt>
                <c:pt idx="4">
                  <c:v>-3.04</c:v>
                </c:pt>
                <c:pt idx="5">
                  <c:v>1.32</c:v>
                </c:pt>
                <c:pt idx="6">
                  <c:v>1.27</c:v>
                </c:pt>
                <c:pt idx="7">
                  <c:v>-0.45</c:v>
                </c:pt>
                <c:pt idx="8">
                  <c:v>2.71</c:v>
                </c:pt>
                <c:pt idx="9">
                  <c:v>1.93</c:v>
                </c:pt>
                <c:pt idx="10">
                  <c:v>1.76</c:v>
                </c:pt>
                <c:pt idx="11">
                  <c:v>4.2699999999999996</c:v>
                </c:pt>
                <c:pt idx="12">
                  <c:v>5.12</c:v>
                </c:pt>
                <c:pt idx="13">
                  <c:v>4.57</c:v>
                </c:pt>
                <c:pt idx="14">
                  <c:v>3.43</c:v>
                </c:pt>
                <c:pt idx="15">
                  <c:v>-0.61</c:v>
                </c:pt>
                <c:pt idx="16">
                  <c:v>3.34</c:v>
                </c:pt>
              </c:numCache>
            </c:numRef>
          </c:val>
          <c:extLst>
            <c:ext xmlns:c16="http://schemas.microsoft.com/office/drawing/2014/chart" uri="{C3380CC4-5D6E-409C-BE32-E72D297353CC}">
              <c16:uniqueId val="{00000004-4B9D-4F43-A277-72638EA63D3B}"/>
            </c:ext>
          </c:extLst>
        </c:ser>
        <c:ser>
          <c:idx val="4"/>
          <c:order val="5"/>
          <c:tx>
            <c:strRef>
              <c:f>'2.3.6'!$G$1</c:f>
              <c:strCache>
                <c:ptCount val="1"/>
                <c:pt idx="0">
                  <c:v>Інші поточні трансф.</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'2.3.6'!$A$4:$A$20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'2.3.6'!$G$4:$G$20</c:f>
              <c:numCache>
                <c:formatCode>0.00</c:formatCode>
                <c:ptCount val="17"/>
                <c:pt idx="0">
                  <c:v>2.56</c:v>
                </c:pt>
                <c:pt idx="1">
                  <c:v>3.44</c:v>
                </c:pt>
                <c:pt idx="2">
                  <c:v>1.1200000000000001</c:v>
                </c:pt>
                <c:pt idx="3">
                  <c:v>1.1100000000000001</c:v>
                </c:pt>
                <c:pt idx="4">
                  <c:v>0.9</c:v>
                </c:pt>
                <c:pt idx="5">
                  <c:v>0.87</c:v>
                </c:pt>
                <c:pt idx="6">
                  <c:v>1.28</c:v>
                </c:pt>
                <c:pt idx="7">
                  <c:v>0.59</c:v>
                </c:pt>
                <c:pt idx="8">
                  <c:v>0.64</c:v>
                </c:pt>
                <c:pt idx="9">
                  <c:v>0.39</c:v>
                </c:pt>
                <c:pt idx="10">
                  <c:v>0.18</c:v>
                </c:pt>
                <c:pt idx="11">
                  <c:v>0.86</c:v>
                </c:pt>
                <c:pt idx="12">
                  <c:v>0.55000000000000004</c:v>
                </c:pt>
                <c:pt idx="13">
                  <c:v>0.23</c:v>
                </c:pt>
                <c:pt idx="14">
                  <c:v>0.64</c:v>
                </c:pt>
                <c:pt idx="15">
                  <c:v>2</c:v>
                </c:pt>
                <c:pt idx="16">
                  <c:v>0.67</c:v>
                </c:pt>
              </c:numCache>
            </c:numRef>
          </c:val>
          <c:extLst>
            <c:ext xmlns:c16="http://schemas.microsoft.com/office/drawing/2014/chart" uri="{C3380CC4-5D6E-409C-BE32-E72D297353CC}">
              <c16:uniqueId val="{00000005-4B9D-4F43-A277-72638EA63D3B}"/>
            </c:ext>
          </c:extLst>
        </c:ser>
        <c:ser>
          <c:idx val="5"/>
          <c:order val="6"/>
          <c:tx>
            <c:strRef>
              <c:f>'2.3.6'!$H$1</c:f>
              <c:strCache>
                <c:ptCount val="1"/>
                <c:pt idx="0">
                  <c:v>Соц. трансф. в натурі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'2.3.6'!$A$4:$A$20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'2.3.6'!$H$4:$H$20</c:f>
              <c:numCache>
                <c:formatCode>0.00</c:formatCode>
                <c:ptCount val="17"/>
                <c:pt idx="0">
                  <c:v>1.47</c:v>
                </c:pt>
                <c:pt idx="1">
                  <c:v>1.07</c:v>
                </c:pt>
                <c:pt idx="2">
                  <c:v>1.26</c:v>
                </c:pt>
                <c:pt idx="3">
                  <c:v>7.47</c:v>
                </c:pt>
                <c:pt idx="4">
                  <c:v>3.26</c:v>
                </c:pt>
                <c:pt idx="5">
                  <c:v>2.83</c:v>
                </c:pt>
                <c:pt idx="6">
                  <c:v>2.8</c:v>
                </c:pt>
                <c:pt idx="7">
                  <c:v>2.72</c:v>
                </c:pt>
                <c:pt idx="8">
                  <c:v>9.64</c:v>
                </c:pt>
                <c:pt idx="9">
                  <c:v>4.25</c:v>
                </c:pt>
                <c:pt idx="10">
                  <c:v>5.36</c:v>
                </c:pt>
                <c:pt idx="11">
                  <c:v>3.79</c:v>
                </c:pt>
                <c:pt idx="12">
                  <c:v>2.1800000000000002</c:v>
                </c:pt>
                <c:pt idx="13">
                  <c:v>5.41</c:v>
                </c:pt>
                <c:pt idx="14">
                  <c:v>-0.08</c:v>
                </c:pt>
                <c:pt idx="15">
                  <c:v>1.41</c:v>
                </c:pt>
                <c:pt idx="16">
                  <c:v>-0.08</c:v>
                </c:pt>
              </c:numCache>
            </c:numRef>
          </c:val>
          <c:extLst>
            <c:ext xmlns:c16="http://schemas.microsoft.com/office/drawing/2014/chart" uri="{C3380CC4-5D6E-409C-BE32-E72D297353CC}">
              <c16:uniqueId val="{00000006-4B9D-4F43-A277-72638EA63D3B}"/>
            </c:ext>
          </c:extLst>
        </c:ser>
        <c:dLbls>
          <c:showLegendKey val="0"/>
          <c:showVal val="0"/>
          <c:showCatName val="0"/>
          <c:showSerName val="0"/>
          <c:showPercent val="0"/>
          <c:showBubbleSize val="0"/>
        </c:dLbls>
        <c:gapWidth val="100"/>
        <c:overlap val="100"/>
        <c:axId val="949977088"/>
        <c:axId val="949977480"/>
      </c:barChart>
      <c:lineChart>
        <c:grouping val="standard"/>
        <c:varyColors val="0"/>
        <c:ser>
          <c:idx val="6"/>
          <c:order val="7"/>
          <c:spPr>
            <a:ln w="25400" cmpd="sng">
              <a:solidFill>
                <a:srgbClr val="505050"/>
              </a:solidFill>
              <a:prstDash val="soli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C7A6-4C62-8CBE-2DF94B184387}"/>
                </c:ext>
              </c:extLst>
            </c:dLbl>
            <c:dLbl>
              <c:idx val="1"/>
              <c:delete val="1"/>
              <c:extLst>
                <c:ext xmlns:c15="http://schemas.microsoft.com/office/drawing/2012/chart" uri="{CE6537A1-D6FC-4f65-9D91-7224C49458BB}"/>
                <c:ext xmlns:c16="http://schemas.microsoft.com/office/drawing/2014/chart" uri="{C3380CC4-5D6E-409C-BE32-E72D297353CC}">
                  <c16:uniqueId val="{00000001-C7A6-4C62-8CBE-2DF94B184387}"/>
                </c:ext>
              </c:extLst>
            </c:dLbl>
            <c:dLbl>
              <c:idx val="2"/>
              <c:delete val="1"/>
              <c:extLst>
                <c:ext xmlns:c15="http://schemas.microsoft.com/office/drawing/2012/chart" uri="{CE6537A1-D6FC-4f65-9D91-7224C49458BB}"/>
                <c:ext xmlns:c16="http://schemas.microsoft.com/office/drawing/2014/chart" uri="{C3380CC4-5D6E-409C-BE32-E72D297353CC}">
                  <c16:uniqueId val="{00000002-C7A6-4C62-8CBE-2DF94B184387}"/>
                </c:ext>
              </c:extLst>
            </c:dLbl>
            <c:dLbl>
              <c:idx val="3"/>
              <c:delete val="1"/>
              <c:extLst>
                <c:ext xmlns:c15="http://schemas.microsoft.com/office/drawing/2012/chart" uri="{CE6537A1-D6FC-4f65-9D91-7224C49458BB}"/>
                <c:ext xmlns:c16="http://schemas.microsoft.com/office/drawing/2014/chart" uri="{C3380CC4-5D6E-409C-BE32-E72D297353CC}">
                  <c16:uniqueId val="{00000003-C7A6-4C62-8CBE-2DF94B184387}"/>
                </c:ext>
              </c:extLst>
            </c:dLbl>
            <c:dLbl>
              <c:idx val="4"/>
              <c:delete val="1"/>
              <c:extLst>
                <c:ext xmlns:c15="http://schemas.microsoft.com/office/drawing/2012/chart" uri="{CE6537A1-D6FC-4f65-9D91-7224C49458BB}"/>
                <c:ext xmlns:c16="http://schemas.microsoft.com/office/drawing/2014/chart" uri="{C3380CC4-5D6E-409C-BE32-E72D297353CC}">
                  <c16:uniqueId val="{00000004-C7A6-4C62-8CBE-2DF94B184387}"/>
                </c:ext>
              </c:extLst>
            </c:dLbl>
            <c:dLbl>
              <c:idx val="5"/>
              <c:delete val="1"/>
              <c:extLst>
                <c:ext xmlns:c15="http://schemas.microsoft.com/office/drawing/2012/chart" uri="{CE6537A1-D6FC-4f65-9D91-7224C49458BB}"/>
                <c:ext xmlns:c16="http://schemas.microsoft.com/office/drawing/2014/chart" uri="{C3380CC4-5D6E-409C-BE32-E72D297353CC}">
                  <c16:uniqueId val="{00000005-C7A6-4C62-8CBE-2DF94B184387}"/>
                </c:ext>
              </c:extLst>
            </c:dLbl>
            <c:dLbl>
              <c:idx val="6"/>
              <c:layout>
                <c:manualLayout>
                  <c:x val="-0.16071132352305853"/>
                  <c:y val="-0.17355217079823612"/>
                </c:manualLayout>
              </c:layout>
              <c:tx>
                <c:rich>
                  <a:bodyPr wrap="square" lIns="0" tIns="0" rIns="0" bIns="0" anchor="ctr">
                    <a:spAutoFit/>
                  </a:bodyPr>
                  <a:lstStyle/>
                  <a:p>
                    <a:pPr>
                      <a:defRPr/>
                    </a:pPr>
                    <a:fld id="{D4FD6F68-B88F-46A5-B7BF-79829E74D23B}" type="CELLREF">
                      <a:rPr lang="uk-UA"/>
                      <a:pPr>
                        <a:defRPr/>
                      </a:pPr>
                      <a:t>[ПОСИЛАННЯ НА КЛІТИНКИ]</a:t>
                    </a:fld>
                    <a:endParaRPr lang="uk-UA"/>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20780585325217502"/>
                      <c:h val="0.16080370929058038"/>
                    </c:manualLayout>
                  </c15:layout>
                  <c15:dlblFieldTable>
                    <c15:dlblFTEntry>
                      <c15:txfldGUID>{D4FD6F68-B88F-46A5-B7BF-79829E74D23B}</c15:txfldGUID>
                      <c15:f>'2.3.6'!$I$1</c15:f>
                      <c15:dlblFieldTableCache>
                        <c:ptCount val="1"/>
                        <c:pt idx="0">
                          <c:v>Номінальні доходи, % р/р</c:v>
                        </c:pt>
                      </c15:dlblFieldTableCache>
                    </c15:dlblFTEntry>
                  </c15:dlblFieldTable>
                  <c15:showDataLabelsRange val="0"/>
                </c:ext>
                <c:ext xmlns:c16="http://schemas.microsoft.com/office/drawing/2014/chart" uri="{C3380CC4-5D6E-409C-BE32-E72D297353CC}">
                  <c16:uniqueId val="{00000007-4B9D-4F43-A277-72638EA63D3B}"/>
                </c:ext>
              </c:extLst>
            </c:dLbl>
            <c:dLbl>
              <c:idx val="7"/>
              <c:delete val="1"/>
              <c:extLst>
                <c:ext xmlns:c15="http://schemas.microsoft.com/office/drawing/2012/chart" uri="{CE6537A1-D6FC-4f65-9D91-7224C49458BB}"/>
                <c:ext xmlns:c16="http://schemas.microsoft.com/office/drawing/2014/chart" uri="{C3380CC4-5D6E-409C-BE32-E72D297353CC}">
                  <c16:uniqueId val="{00000006-C7A6-4C62-8CBE-2DF94B184387}"/>
                </c:ext>
              </c:extLst>
            </c:dLbl>
            <c:dLbl>
              <c:idx val="8"/>
              <c:delete val="1"/>
              <c:extLst>
                <c:ext xmlns:c15="http://schemas.microsoft.com/office/drawing/2012/chart" uri="{CE6537A1-D6FC-4f65-9D91-7224C49458BB}"/>
                <c:ext xmlns:c16="http://schemas.microsoft.com/office/drawing/2014/chart" uri="{C3380CC4-5D6E-409C-BE32-E72D297353CC}">
                  <c16:uniqueId val="{00000007-C7A6-4C62-8CBE-2DF94B184387}"/>
                </c:ext>
              </c:extLst>
            </c:dLbl>
            <c:dLbl>
              <c:idx val="9"/>
              <c:delete val="1"/>
              <c:extLst>
                <c:ext xmlns:c15="http://schemas.microsoft.com/office/drawing/2012/chart" uri="{CE6537A1-D6FC-4f65-9D91-7224C49458BB}"/>
                <c:ext xmlns:c16="http://schemas.microsoft.com/office/drawing/2014/chart" uri="{C3380CC4-5D6E-409C-BE32-E72D297353CC}">
                  <c16:uniqueId val="{00000008-C7A6-4C62-8CBE-2DF94B184387}"/>
                </c:ext>
              </c:extLst>
            </c:dLbl>
            <c:dLbl>
              <c:idx val="10"/>
              <c:delete val="1"/>
              <c:extLst>
                <c:ext xmlns:c15="http://schemas.microsoft.com/office/drawing/2012/chart" uri="{CE6537A1-D6FC-4f65-9D91-7224C49458BB}"/>
                <c:ext xmlns:c16="http://schemas.microsoft.com/office/drawing/2014/chart" uri="{C3380CC4-5D6E-409C-BE32-E72D297353CC}">
                  <c16:uniqueId val="{00000009-C7A6-4C62-8CBE-2DF94B184387}"/>
                </c:ext>
              </c:extLst>
            </c:dLbl>
            <c:dLbl>
              <c:idx val="11"/>
              <c:delete val="1"/>
              <c:extLst>
                <c:ext xmlns:c15="http://schemas.microsoft.com/office/drawing/2012/chart" uri="{CE6537A1-D6FC-4f65-9D91-7224C49458BB}"/>
                <c:ext xmlns:c16="http://schemas.microsoft.com/office/drawing/2014/chart" uri="{C3380CC4-5D6E-409C-BE32-E72D297353CC}">
                  <c16:uniqueId val="{0000000A-C7A6-4C62-8CBE-2DF94B184387}"/>
                </c:ext>
              </c:extLst>
            </c:dLbl>
            <c:dLbl>
              <c:idx val="12"/>
              <c:delete val="1"/>
              <c:extLst>
                <c:ext xmlns:c15="http://schemas.microsoft.com/office/drawing/2012/chart" uri="{CE6537A1-D6FC-4f65-9D91-7224C49458BB}"/>
                <c:ext xmlns:c16="http://schemas.microsoft.com/office/drawing/2014/chart" uri="{C3380CC4-5D6E-409C-BE32-E72D297353CC}">
                  <c16:uniqueId val="{0000000B-C7A6-4C62-8CBE-2DF94B184387}"/>
                </c:ext>
              </c:extLst>
            </c:dLbl>
            <c:dLbl>
              <c:idx val="13"/>
              <c:delete val="1"/>
              <c:extLst>
                <c:ext xmlns:c15="http://schemas.microsoft.com/office/drawing/2012/chart" uri="{CE6537A1-D6FC-4f65-9D91-7224C49458BB}"/>
                <c:ext xmlns:c16="http://schemas.microsoft.com/office/drawing/2014/chart" uri="{C3380CC4-5D6E-409C-BE32-E72D297353CC}">
                  <c16:uniqueId val="{0000000C-C7A6-4C62-8CBE-2DF94B184387}"/>
                </c:ext>
              </c:extLst>
            </c:dLbl>
            <c:dLbl>
              <c:idx val="14"/>
              <c:delete val="1"/>
              <c:extLst>
                <c:ext xmlns:c15="http://schemas.microsoft.com/office/drawing/2012/chart" uri="{CE6537A1-D6FC-4f65-9D91-7224C49458BB}"/>
                <c:ext xmlns:c16="http://schemas.microsoft.com/office/drawing/2014/chart" uri="{C3380CC4-5D6E-409C-BE32-E72D297353CC}">
                  <c16:uniqueId val="{0000000D-C7A6-4C62-8CBE-2DF94B184387}"/>
                </c:ext>
              </c:extLst>
            </c:dLbl>
            <c:dLbl>
              <c:idx val="15"/>
              <c:delete val="1"/>
              <c:extLst>
                <c:ext xmlns:c15="http://schemas.microsoft.com/office/drawing/2012/chart" uri="{CE6537A1-D6FC-4f65-9D91-7224C49458BB}"/>
                <c:ext xmlns:c16="http://schemas.microsoft.com/office/drawing/2014/chart" uri="{C3380CC4-5D6E-409C-BE32-E72D297353CC}">
                  <c16:uniqueId val="{0000000E-C7A6-4C62-8CBE-2DF94B184387}"/>
                </c:ext>
              </c:extLst>
            </c:dLbl>
            <c:dLbl>
              <c:idx val="16"/>
              <c:delete val="1"/>
              <c:extLst>
                <c:ext xmlns:c15="http://schemas.microsoft.com/office/drawing/2012/chart" uri="{CE6537A1-D6FC-4f65-9D91-7224C49458BB}"/>
                <c:ext xmlns:c16="http://schemas.microsoft.com/office/drawing/2014/chart" uri="{C3380CC4-5D6E-409C-BE32-E72D297353CC}">
                  <c16:uniqueId val="{0000000F-C7A6-4C62-8CBE-2DF94B184387}"/>
                </c:ext>
              </c:extLst>
            </c:dLbl>
            <c:spPr>
              <a:solidFill>
                <a:sysClr val="window" lastClr="FFFFFF"/>
              </a:solidFill>
              <a:ln>
                <a:solidFill>
                  <a:srgbClr val="4D4D4F">
                    <a:lumMod val="65000"/>
                    <a:lumOff val="35000"/>
                  </a:srgbClr>
                </a:solidFill>
              </a:ln>
              <a:effectLst/>
            </c:sp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1"/>
              </c:ext>
            </c:extLst>
          </c:dLbls>
          <c:val>
            <c:numRef>
              <c:f>'2.3.6'!$I$4:$I$20</c:f>
              <c:numCache>
                <c:formatCode>0.00</c:formatCode>
                <c:ptCount val="17"/>
                <c:pt idx="0">
                  <c:v>8.93</c:v>
                </c:pt>
                <c:pt idx="1">
                  <c:v>10.41</c:v>
                </c:pt>
                <c:pt idx="2">
                  <c:v>14.04</c:v>
                </c:pt>
                <c:pt idx="3">
                  <c:v>26.18</c:v>
                </c:pt>
                <c:pt idx="4">
                  <c:v>14.37</c:v>
                </c:pt>
                <c:pt idx="5">
                  <c:v>15.92</c:v>
                </c:pt>
                <c:pt idx="6">
                  <c:v>19.05</c:v>
                </c:pt>
                <c:pt idx="7">
                  <c:v>13.05</c:v>
                </c:pt>
                <c:pt idx="8">
                  <c:v>29.06</c:v>
                </c:pt>
                <c:pt idx="9">
                  <c:v>23.78</c:v>
                </c:pt>
                <c:pt idx="10">
                  <c:v>24.59</c:v>
                </c:pt>
                <c:pt idx="11">
                  <c:v>26.25</c:v>
                </c:pt>
                <c:pt idx="12">
                  <c:v>25.83</c:v>
                </c:pt>
                <c:pt idx="13">
                  <c:v>25.45</c:v>
                </c:pt>
                <c:pt idx="14">
                  <c:v>18.63</c:v>
                </c:pt>
                <c:pt idx="15">
                  <c:v>15.75</c:v>
                </c:pt>
                <c:pt idx="16">
                  <c:v>15.43</c:v>
                </c:pt>
              </c:numCache>
            </c:numRef>
          </c:val>
          <c:smooth val="0"/>
          <c:extLst>
            <c:ext xmlns:c16="http://schemas.microsoft.com/office/drawing/2014/chart" uri="{C3380CC4-5D6E-409C-BE32-E72D297353CC}">
              <c16:uniqueId val="{00000008-4B9D-4F43-A277-72638EA63D3B}"/>
            </c:ext>
          </c:extLst>
        </c:ser>
        <c:dLbls>
          <c:showLegendKey val="0"/>
          <c:showVal val="0"/>
          <c:showCatName val="0"/>
          <c:showSerName val="0"/>
          <c:showPercent val="0"/>
          <c:showBubbleSize val="0"/>
        </c:dLbls>
        <c:marker val="1"/>
        <c:smooth val="0"/>
        <c:axId val="949977088"/>
        <c:axId val="949977480"/>
      </c:lineChart>
      <c:catAx>
        <c:axId val="9499770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77480"/>
        <c:crosses val="autoZero"/>
        <c:auto val="1"/>
        <c:lblAlgn val="ctr"/>
        <c:lblOffset val="100"/>
        <c:tickMarkSkip val="4"/>
        <c:noMultiLvlLbl val="0"/>
      </c:catAx>
      <c:valAx>
        <c:axId val="949977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770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7"/>
        <c:delete val="1"/>
      </c:legendEntry>
      <c:layout>
        <c:manualLayout>
          <c:xMode val="edge"/>
          <c:yMode val="edge"/>
          <c:x val="0"/>
          <c:y val="0.76770774731760394"/>
          <c:w val="1"/>
          <c:h val="0.2322921683921159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2.0833333333333333E-3"/>
          <c:y val="2.2598870056497175E-2"/>
          <c:w val="0.96250000000000002"/>
          <c:h val="0.7344632768361582"/>
        </c:manualLayout>
      </c:layout>
      <c:lineChart>
        <c:grouping val="standard"/>
        <c:varyColors val="0"/>
        <c:ser>
          <c:idx val="0"/>
          <c:order val="0"/>
          <c:tx>
            <c:strRef>
              <c:f>'В.3.1'!$B$1</c:f>
              <c:strCache>
                <c:ptCount val="1"/>
                <c:pt idx="0">
                  <c:v>Продуктивність</c:v>
                </c:pt>
              </c:strCache>
            </c:strRef>
          </c:tx>
          <c:spPr>
            <a:ln w="25400" cmpd="sng">
              <a:solidFill>
                <a:srgbClr val="057D46"/>
              </a:solidFill>
              <a:prstDash val="solid"/>
            </a:ln>
          </c:spPr>
          <c:marker>
            <c:symbol val="none"/>
          </c:marker>
          <c:cat>
            <c:strRef>
              <c:f>'В.3.1'!$A$4:$A$69</c:f>
              <c:strCache>
                <c:ptCount val="66"/>
                <c:pt idx="0">
                  <c:v>I.03</c:v>
                </c:pt>
                <c:pt idx="1">
                  <c:v>II.03</c:v>
                </c:pt>
                <c:pt idx="2">
                  <c:v>IІI.03</c:v>
                </c:pt>
                <c:pt idx="3">
                  <c:v>IV.03</c:v>
                </c:pt>
                <c:pt idx="4">
                  <c:v>I.04</c:v>
                </c:pt>
                <c:pt idx="5">
                  <c:v>II.04</c:v>
                </c:pt>
                <c:pt idx="6">
                  <c:v>IІI.04</c:v>
                </c:pt>
                <c:pt idx="7">
                  <c:v>IV.04</c:v>
                </c:pt>
                <c:pt idx="8">
                  <c:v>I.05</c:v>
                </c:pt>
                <c:pt idx="9">
                  <c:v>II.05</c:v>
                </c:pt>
                <c:pt idx="10">
                  <c:v>IІI.05</c:v>
                </c:pt>
                <c:pt idx="11">
                  <c:v>IV.05</c:v>
                </c:pt>
                <c:pt idx="12">
                  <c:v>I.06</c:v>
                </c:pt>
                <c:pt idx="13">
                  <c:v>II.06</c:v>
                </c:pt>
                <c:pt idx="14">
                  <c:v>IІI.06</c:v>
                </c:pt>
                <c:pt idx="15">
                  <c:v>IV.06</c:v>
                </c:pt>
                <c:pt idx="16">
                  <c:v>I.07</c:v>
                </c:pt>
                <c:pt idx="17">
                  <c:v>II.07</c:v>
                </c:pt>
                <c:pt idx="18">
                  <c:v>IІI.07</c:v>
                </c:pt>
                <c:pt idx="19">
                  <c:v>IV.07</c:v>
                </c:pt>
                <c:pt idx="20">
                  <c:v>I.08</c:v>
                </c:pt>
                <c:pt idx="21">
                  <c:v>II.08</c:v>
                </c:pt>
                <c:pt idx="22">
                  <c:v>IІI.08</c:v>
                </c:pt>
                <c:pt idx="23">
                  <c:v>IV.08</c:v>
                </c:pt>
                <c:pt idx="24">
                  <c:v>I.09</c:v>
                </c:pt>
                <c:pt idx="25">
                  <c:v>II.09</c:v>
                </c:pt>
                <c:pt idx="26">
                  <c:v>IІI.09</c:v>
                </c:pt>
                <c:pt idx="27">
                  <c:v>IV.09</c:v>
                </c:pt>
                <c:pt idx="28">
                  <c:v>I.10</c:v>
                </c:pt>
                <c:pt idx="29">
                  <c:v>II.10</c:v>
                </c:pt>
                <c:pt idx="30">
                  <c:v>IІI.10</c:v>
                </c:pt>
                <c:pt idx="31">
                  <c:v>IV.10</c:v>
                </c:pt>
                <c:pt idx="32">
                  <c:v>I.11</c:v>
                </c:pt>
                <c:pt idx="33">
                  <c:v>II.11</c:v>
                </c:pt>
                <c:pt idx="34">
                  <c:v>IІI.11</c:v>
                </c:pt>
                <c:pt idx="35">
                  <c:v>IV.11</c:v>
                </c:pt>
                <c:pt idx="36">
                  <c:v>I.12</c:v>
                </c:pt>
                <c:pt idx="37">
                  <c:v>II.12</c:v>
                </c:pt>
                <c:pt idx="38">
                  <c:v>IIІ.12</c:v>
                </c:pt>
                <c:pt idx="39">
                  <c:v>IV.12</c:v>
                </c:pt>
                <c:pt idx="40">
                  <c:v>I.13</c:v>
                </c:pt>
                <c:pt idx="41">
                  <c:v>II.13</c:v>
                </c:pt>
                <c:pt idx="42">
                  <c:v>IIІ.13</c:v>
                </c:pt>
                <c:pt idx="43">
                  <c:v>IV.13</c:v>
                </c:pt>
                <c:pt idx="44">
                  <c:v>I.14</c:v>
                </c:pt>
                <c:pt idx="45">
                  <c:v>II.14</c:v>
                </c:pt>
                <c:pt idx="46">
                  <c:v>III.14</c:v>
                </c:pt>
                <c:pt idx="47">
                  <c:v>IV.14</c:v>
                </c:pt>
                <c:pt idx="48">
                  <c:v>I.15</c:v>
                </c:pt>
                <c:pt idx="49">
                  <c:v>II.15</c:v>
                </c:pt>
                <c:pt idx="50">
                  <c:v>III.15</c:v>
                </c:pt>
                <c:pt idx="51">
                  <c:v>IV.15</c:v>
                </c:pt>
                <c:pt idx="52">
                  <c:v>I.16</c:v>
                </c:pt>
                <c:pt idx="53">
                  <c:v>II.16</c:v>
                </c:pt>
                <c:pt idx="54">
                  <c:v>III.16</c:v>
                </c:pt>
                <c:pt idx="55">
                  <c:v>IV.16</c:v>
                </c:pt>
                <c:pt idx="56">
                  <c:v>I.17</c:v>
                </c:pt>
                <c:pt idx="57">
                  <c:v>II.17</c:v>
                </c:pt>
                <c:pt idx="58">
                  <c:v>III.17</c:v>
                </c:pt>
                <c:pt idx="59">
                  <c:v>IV.17</c:v>
                </c:pt>
                <c:pt idx="60">
                  <c:v>I.18</c:v>
                </c:pt>
                <c:pt idx="61">
                  <c:v>II.18</c:v>
                </c:pt>
                <c:pt idx="62">
                  <c:v>III.18</c:v>
                </c:pt>
                <c:pt idx="63">
                  <c:v>IV.18</c:v>
                </c:pt>
                <c:pt idx="64">
                  <c:v>I.19</c:v>
                </c:pt>
                <c:pt idx="65">
                  <c:v>II.19</c:v>
                </c:pt>
              </c:strCache>
            </c:strRef>
          </c:cat>
          <c:val>
            <c:numRef>
              <c:f>'В.3.1'!$B$4:$B$69</c:f>
              <c:numCache>
                <c:formatCode>0.0</c:formatCode>
                <c:ptCount val="66"/>
                <c:pt idx="0">
                  <c:v>81.5</c:v>
                </c:pt>
                <c:pt idx="1">
                  <c:v>83.9</c:v>
                </c:pt>
                <c:pt idx="2">
                  <c:v>86.8</c:v>
                </c:pt>
                <c:pt idx="3">
                  <c:v>87.8</c:v>
                </c:pt>
                <c:pt idx="4">
                  <c:v>91.9</c:v>
                </c:pt>
                <c:pt idx="5">
                  <c:v>94</c:v>
                </c:pt>
                <c:pt idx="6">
                  <c:v>96.9</c:v>
                </c:pt>
                <c:pt idx="7">
                  <c:v>95.8</c:v>
                </c:pt>
                <c:pt idx="8">
                  <c:v>96.1</c:v>
                </c:pt>
                <c:pt idx="9">
                  <c:v>95.8</c:v>
                </c:pt>
                <c:pt idx="10">
                  <c:v>95</c:v>
                </c:pt>
                <c:pt idx="11">
                  <c:v>96</c:v>
                </c:pt>
                <c:pt idx="12">
                  <c:v>98.5</c:v>
                </c:pt>
                <c:pt idx="13">
                  <c:v>100.6</c:v>
                </c:pt>
                <c:pt idx="14">
                  <c:v>104.8</c:v>
                </c:pt>
                <c:pt idx="15">
                  <c:v>106.4</c:v>
                </c:pt>
                <c:pt idx="16">
                  <c:v>107.2</c:v>
                </c:pt>
                <c:pt idx="17">
                  <c:v>109</c:v>
                </c:pt>
                <c:pt idx="18">
                  <c:v>108.6</c:v>
                </c:pt>
                <c:pt idx="19">
                  <c:v>113</c:v>
                </c:pt>
                <c:pt idx="20">
                  <c:v>114.3</c:v>
                </c:pt>
                <c:pt idx="21">
                  <c:v>113.1</c:v>
                </c:pt>
                <c:pt idx="22">
                  <c:v>113.4</c:v>
                </c:pt>
                <c:pt idx="23">
                  <c:v>105.4</c:v>
                </c:pt>
                <c:pt idx="24">
                  <c:v>95.7</c:v>
                </c:pt>
                <c:pt idx="25">
                  <c:v>98.4</c:v>
                </c:pt>
                <c:pt idx="26">
                  <c:v>99.9</c:v>
                </c:pt>
                <c:pt idx="27">
                  <c:v>101.3</c:v>
                </c:pt>
                <c:pt idx="28">
                  <c:v>100</c:v>
                </c:pt>
                <c:pt idx="29">
                  <c:v>102</c:v>
                </c:pt>
                <c:pt idx="30">
                  <c:v>102.9</c:v>
                </c:pt>
                <c:pt idx="31">
                  <c:v>104.5</c:v>
                </c:pt>
                <c:pt idx="32">
                  <c:v>105.8</c:v>
                </c:pt>
                <c:pt idx="33">
                  <c:v>106.9</c:v>
                </c:pt>
                <c:pt idx="34">
                  <c:v>108.8</c:v>
                </c:pt>
                <c:pt idx="35">
                  <c:v>109.3</c:v>
                </c:pt>
                <c:pt idx="36">
                  <c:v>108.6</c:v>
                </c:pt>
                <c:pt idx="37">
                  <c:v>108.3</c:v>
                </c:pt>
                <c:pt idx="38">
                  <c:v>107.2</c:v>
                </c:pt>
                <c:pt idx="39">
                  <c:v>106.9</c:v>
                </c:pt>
                <c:pt idx="40">
                  <c:v>107</c:v>
                </c:pt>
                <c:pt idx="41">
                  <c:v>106.2</c:v>
                </c:pt>
                <c:pt idx="42">
                  <c:v>105</c:v>
                </c:pt>
                <c:pt idx="43">
                  <c:v>111.8</c:v>
                </c:pt>
                <c:pt idx="44">
                  <c:v>111.7</c:v>
                </c:pt>
                <c:pt idx="45">
                  <c:v>108.2</c:v>
                </c:pt>
                <c:pt idx="46">
                  <c:v>107.8</c:v>
                </c:pt>
                <c:pt idx="47">
                  <c:v>105.2</c:v>
                </c:pt>
                <c:pt idx="48">
                  <c:v>108.1</c:v>
                </c:pt>
                <c:pt idx="49">
                  <c:v>106.5</c:v>
                </c:pt>
                <c:pt idx="50">
                  <c:v>107.3</c:v>
                </c:pt>
                <c:pt idx="51">
                  <c:v>107.7</c:v>
                </c:pt>
                <c:pt idx="52">
                  <c:v>108.6</c:v>
                </c:pt>
                <c:pt idx="53">
                  <c:v>109.8</c:v>
                </c:pt>
                <c:pt idx="54">
                  <c:v>111.7</c:v>
                </c:pt>
                <c:pt idx="55">
                  <c:v>113.8</c:v>
                </c:pt>
                <c:pt idx="56">
                  <c:v>114.6</c:v>
                </c:pt>
                <c:pt idx="57">
                  <c:v>115.3</c:v>
                </c:pt>
                <c:pt idx="58">
                  <c:v>116</c:v>
                </c:pt>
                <c:pt idx="59">
                  <c:v>116.5</c:v>
                </c:pt>
                <c:pt idx="60">
                  <c:v>116.8</c:v>
                </c:pt>
                <c:pt idx="61">
                  <c:v>117.7</c:v>
                </c:pt>
                <c:pt idx="62">
                  <c:v>118</c:v>
                </c:pt>
                <c:pt idx="63">
                  <c:v>118.8</c:v>
                </c:pt>
                <c:pt idx="64">
                  <c:v>118.1</c:v>
                </c:pt>
              </c:numCache>
            </c:numRef>
          </c:val>
          <c:smooth val="0"/>
          <c:extLst>
            <c:ext xmlns:c16="http://schemas.microsoft.com/office/drawing/2014/chart" uri="{C3380CC4-5D6E-409C-BE32-E72D297353CC}">
              <c16:uniqueId val="{00000000-5F6E-42F1-8170-4981A1955688}"/>
            </c:ext>
          </c:extLst>
        </c:ser>
        <c:ser>
          <c:idx val="2"/>
          <c:order val="1"/>
          <c:tx>
            <c:strRef>
              <c:f>'В.3.1'!$C$1</c:f>
              <c:strCache>
                <c:ptCount val="1"/>
                <c:pt idx="0">
                  <c:v>Реальна зарплата (дефльована на дефлятор ВВП)</c:v>
                </c:pt>
              </c:strCache>
            </c:strRef>
          </c:tx>
          <c:spPr>
            <a:ln w="25400" cmpd="sng">
              <a:solidFill>
                <a:srgbClr val="DC4B64"/>
              </a:solidFill>
              <a:prstDash val="solid"/>
            </a:ln>
          </c:spPr>
          <c:marker>
            <c:symbol val="none"/>
          </c:marker>
          <c:cat>
            <c:strRef>
              <c:f>'В.3.1'!$A$4:$A$69</c:f>
              <c:strCache>
                <c:ptCount val="66"/>
                <c:pt idx="0">
                  <c:v>I.03</c:v>
                </c:pt>
                <c:pt idx="1">
                  <c:v>II.03</c:v>
                </c:pt>
                <c:pt idx="2">
                  <c:v>IІI.03</c:v>
                </c:pt>
                <c:pt idx="3">
                  <c:v>IV.03</c:v>
                </c:pt>
                <c:pt idx="4">
                  <c:v>I.04</c:v>
                </c:pt>
                <c:pt idx="5">
                  <c:v>II.04</c:v>
                </c:pt>
                <c:pt idx="6">
                  <c:v>IІI.04</c:v>
                </c:pt>
                <c:pt idx="7">
                  <c:v>IV.04</c:v>
                </c:pt>
                <c:pt idx="8">
                  <c:v>I.05</c:v>
                </c:pt>
                <c:pt idx="9">
                  <c:v>II.05</c:v>
                </c:pt>
                <c:pt idx="10">
                  <c:v>IІI.05</c:v>
                </c:pt>
                <c:pt idx="11">
                  <c:v>IV.05</c:v>
                </c:pt>
                <c:pt idx="12">
                  <c:v>I.06</c:v>
                </c:pt>
                <c:pt idx="13">
                  <c:v>II.06</c:v>
                </c:pt>
                <c:pt idx="14">
                  <c:v>IІI.06</c:v>
                </c:pt>
                <c:pt idx="15">
                  <c:v>IV.06</c:v>
                </c:pt>
                <c:pt idx="16">
                  <c:v>I.07</c:v>
                </c:pt>
                <c:pt idx="17">
                  <c:v>II.07</c:v>
                </c:pt>
                <c:pt idx="18">
                  <c:v>IІI.07</c:v>
                </c:pt>
                <c:pt idx="19">
                  <c:v>IV.07</c:v>
                </c:pt>
                <c:pt idx="20">
                  <c:v>I.08</c:v>
                </c:pt>
                <c:pt idx="21">
                  <c:v>II.08</c:v>
                </c:pt>
                <c:pt idx="22">
                  <c:v>IІI.08</c:v>
                </c:pt>
                <c:pt idx="23">
                  <c:v>IV.08</c:v>
                </c:pt>
                <c:pt idx="24">
                  <c:v>I.09</c:v>
                </c:pt>
                <c:pt idx="25">
                  <c:v>II.09</c:v>
                </c:pt>
                <c:pt idx="26">
                  <c:v>IІI.09</c:v>
                </c:pt>
                <c:pt idx="27">
                  <c:v>IV.09</c:v>
                </c:pt>
                <c:pt idx="28">
                  <c:v>I.10</c:v>
                </c:pt>
                <c:pt idx="29">
                  <c:v>II.10</c:v>
                </c:pt>
                <c:pt idx="30">
                  <c:v>IІI.10</c:v>
                </c:pt>
                <c:pt idx="31">
                  <c:v>IV.10</c:v>
                </c:pt>
                <c:pt idx="32">
                  <c:v>I.11</c:v>
                </c:pt>
                <c:pt idx="33">
                  <c:v>II.11</c:v>
                </c:pt>
                <c:pt idx="34">
                  <c:v>IІI.11</c:v>
                </c:pt>
                <c:pt idx="35">
                  <c:v>IV.11</c:v>
                </c:pt>
                <c:pt idx="36">
                  <c:v>I.12</c:v>
                </c:pt>
                <c:pt idx="37">
                  <c:v>II.12</c:v>
                </c:pt>
                <c:pt idx="38">
                  <c:v>IIІ.12</c:v>
                </c:pt>
                <c:pt idx="39">
                  <c:v>IV.12</c:v>
                </c:pt>
                <c:pt idx="40">
                  <c:v>I.13</c:v>
                </c:pt>
                <c:pt idx="41">
                  <c:v>II.13</c:v>
                </c:pt>
                <c:pt idx="42">
                  <c:v>IIІ.13</c:v>
                </c:pt>
                <c:pt idx="43">
                  <c:v>IV.13</c:v>
                </c:pt>
                <c:pt idx="44">
                  <c:v>I.14</c:v>
                </c:pt>
                <c:pt idx="45">
                  <c:v>II.14</c:v>
                </c:pt>
                <c:pt idx="46">
                  <c:v>III.14</c:v>
                </c:pt>
                <c:pt idx="47">
                  <c:v>IV.14</c:v>
                </c:pt>
                <c:pt idx="48">
                  <c:v>I.15</c:v>
                </c:pt>
                <c:pt idx="49">
                  <c:v>II.15</c:v>
                </c:pt>
                <c:pt idx="50">
                  <c:v>III.15</c:v>
                </c:pt>
                <c:pt idx="51">
                  <c:v>IV.15</c:v>
                </c:pt>
                <c:pt idx="52">
                  <c:v>I.16</c:v>
                </c:pt>
                <c:pt idx="53">
                  <c:v>II.16</c:v>
                </c:pt>
                <c:pt idx="54">
                  <c:v>III.16</c:v>
                </c:pt>
                <c:pt idx="55">
                  <c:v>IV.16</c:v>
                </c:pt>
                <c:pt idx="56">
                  <c:v>I.17</c:v>
                </c:pt>
                <c:pt idx="57">
                  <c:v>II.17</c:v>
                </c:pt>
                <c:pt idx="58">
                  <c:v>III.17</c:v>
                </c:pt>
                <c:pt idx="59">
                  <c:v>IV.17</c:v>
                </c:pt>
                <c:pt idx="60">
                  <c:v>I.18</c:v>
                </c:pt>
                <c:pt idx="61">
                  <c:v>II.18</c:v>
                </c:pt>
                <c:pt idx="62">
                  <c:v>III.18</c:v>
                </c:pt>
                <c:pt idx="63">
                  <c:v>IV.18</c:v>
                </c:pt>
                <c:pt idx="64">
                  <c:v>I.19</c:v>
                </c:pt>
                <c:pt idx="65">
                  <c:v>II.19</c:v>
                </c:pt>
              </c:strCache>
            </c:strRef>
          </c:cat>
          <c:val>
            <c:numRef>
              <c:f>'В.3.1'!$C$4:$C$69</c:f>
              <c:numCache>
                <c:formatCode>0.0</c:formatCode>
                <c:ptCount val="66"/>
                <c:pt idx="0">
                  <c:v>67.400000000000006</c:v>
                </c:pt>
                <c:pt idx="1">
                  <c:v>70</c:v>
                </c:pt>
                <c:pt idx="2">
                  <c:v>72.400000000000006</c:v>
                </c:pt>
                <c:pt idx="3">
                  <c:v>74.3</c:v>
                </c:pt>
                <c:pt idx="4">
                  <c:v>76.900000000000006</c:v>
                </c:pt>
                <c:pt idx="5">
                  <c:v>77.7</c:v>
                </c:pt>
                <c:pt idx="6">
                  <c:v>79.099999999999994</c:v>
                </c:pt>
                <c:pt idx="7">
                  <c:v>81.400000000000006</c:v>
                </c:pt>
                <c:pt idx="8">
                  <c:v>80.3</c:v>
                </c:pt>
                <c:pt idx="9">
                  <c:v>85</c:v>
                </c:pt>
                <c:pt idx="10">
                  <c:v>89.2</c:v>
                </c:pt>
                <c:pt idx="11">
                  <c:v>91.3</c:v>
                </c:pt>
                <c:pt idx="12">
                  <c:v>94.4</c:v>
                </c:pt>
                <c:pt idx="13">
                  <c:v>96.2</c:v>
                </c:pt>
                <c:pt idx="14">
                  <c:v>99.4</c:v>
                </c:pt>
                <c:pt idx="15">
                  <c:v>100.6</c:v>
                </c:pt>
                <c:pt idx="16">
                  <c:v>100.2</c:v>
                </c:pt>
                <c:pt idx="17">
                  <c:v>101.3</c:v>
                </c:pt>
                <c:pt idx="18">
                  <c:v>104.2</c:v>
                </c:pt>
                <c:pt idx="19">
                  <c:v>106.5</c:v>
                </c:pt>
                <c:pt idx="20">
                  <c:v>109.9</c:v>
                </c:pt>
                <c:pt idx="21">
                  <c:v>105.7</c:v>
                </c:pt>
                <c:pt idx="22">
                  <c:v>106</c:v>
                </c:pt>
                <c:pt idx="23">
                  <c:v>107.3</c:v>
                </c:pt>
                <c:pt idx="24">
                  <c:v>95.8</c:v>
                </c:pt>
                <c:pt idx="25">
                  <c:v>101.1</c:v>
                </c:pt>
                <c:pt idx="26">
                  <c:v>101.8</c:v>
                </c:pt>
                <c:pt idx="27">
                  <c:v>100.8</c:v>
                </c:pt>
                <c:pt idx="28">
                  <c:v>100</c:v>
                </c:pt>
                <c:pt idx="29">
                  <c:v>104.4</c:v>
                </c:pt>
                <c:pt idx="30">
                  <c:v>104</c:v>
                </c:pt>
                <c:pt idx="31">
                  <c:v>105.3</c:v>
                </c:pt>
                <c:pt idx="32">
                  <c:v>105.8</c:v>
                </c:pt>
                <c:pt idx="33">
                  <c:v>104.6</c:v>
                </c:pt>
                <c:pt idx="34">
                  <c:v>105.8</c:v>
                </c:pt>
                <c:pt idx="35">
                  <c:v>109.1</c:v>
                </c:pt>
                <c:pt idx="36">
                  <c:v>112.2</c:v>
                </c:pt>
                <c:pt idx="37">
                  <c:v>111.7</c:v>
                </c:pt>
                <c:pt idx="38">
                  <c:v>112.9</c:v>
                </c:pt>
                <c:pt idx="39">
                  <c:v>114.8</c:v>
                </c:pt>
                <c:pt idx="40">
                  <c:v>117.5</c:v>
                </c:pt>
                <c:pt idx="41">
                  <c:v>118</c:v>
                </c:pt>
                <c:pt idx="42">
                  <c:v>118.4</c:v>
                </c:pt>
                <c:pt idx="43">
                  <c:v>118.7</c:v>
                </c:pt>
                <c:pt idx="44">
                  <c:v>118.1</c:v>
                </c:pt>
                <c:pt idx="45">
                  <c:v>110.8</c:v>
                </c:pt>
                <c:pt idx="46">
                  <c:v>105.2</c:v>
                </c:pt>
                <c:pt idx="47">
                  <c:v>101.3</c:v>
                </c:pt>
                <c:pt idx="48">
                  <c:v>93.8</c:v>
                </c:pt>
                <c:pt idx="49">
                  <c:v>93.3</c:v>
                </c:pt>
                <c:pt idx="50">
                  <c:v>94.6</c:v>
                </c:pt>
                <c:pt idx="51">
                  <c:v>97.1</c:v>
                </c:pt>
                <c:pt idx="52">
                  <c:v>98.3</c:v>
                </c:pt>
                <c:pt idx="53">
                  <c:v>99.3</c:v>
                </c:pt>
                <c:pt idx="54">
                  <c:v>100.9</c:v>
                </c:pt>
                <c:pt idx="55">
                  <c:v>100.4</c:v>
                </c:pt>
                <c:pt idx="56">
                  <c:v>106.4</c:v>
                </c:pt>
                <c:pt idx="57">
                  <c:v>112.2</c:v>
                </c:pt>
                <c:pt idx="58">
                  <c:v>113.5</c:v>
                </c:pt>
                <c:pt idx="59">
                  <c:v>114.3</c:v>
                </c:pt>
                <c:pt idx="60">
                  <c:v>116.7</c:v>
                </c:pt>
                <c:pt idx="61">
                  <c:v>120.5</c:v>
                </c:pt>
                <c:pt idx="62">
                  <c:v>121.9</c:v>
                </c:pt>
                <c:pt idx="63">
                  <c:v>123.4</c:v>
                </c:pt>
                <c:pt idx="64">
                  <c:v>126.2</c:v>
                </c:pt>
                <c:pt idx="65">
                  <c:v>131.6</c:v>
                </c:pt>
              </c:numCache>
            </c:numRef>
          </c:val>
          <c:smooth val="0"/>
          <c:extLst>
            <c:ext xmlns:c16="http://schemas.microsoft.com/office/drawing/2014/chart" uri="{C3380CC4-5D6E-409C-BE32-E72D297353CC}">
              <c16:uniqueId val="{00000001-5F6E-42F1-8170-4981A1955688}"/>
            </c:ext>
          </c:extLst>
        </c:ser>
        <c:ser>
          <c:idx val="1"/>
          <c:order val="2"/>
          <c:tx>
            <c:strRef>
              <c:f>'В.3.1'!$D$1</c:f>
              <c:strCache>
                <c:ptCount val="1"/>
                <c:pt idx="0">
                  <c:v>Реальна зарплата (дефльована на ІСЦ)</c:v>
                </c:pt>
              </c:strCache>
            </c:strRef>
          </c:tx>
          <c:spPr>
            <a:ln w="25400" cmpd="sng">
              <a:solidFill>
                <a:schemeClr val="accent3"/>
              </a:solidFill>
              <a:prstDash val="solid"/>
            </a:ln>
          </c:spPr>
          <c:marker>
            <c:symbol val="none"/>
          </c:marker>
          <c:cat>
            <c:strRef>
              <c:f>'В.3.1'!$A$4:$A$69</c:f>
              <c:strCache>
                <c:ptCount val="66"/>
                <c:pt idx="0">
                  <c:v>I.03</c:v>
                </c:pt>
                <c:pt idx="1">
                  <c:v>II.03</c:v>
                </c:pt>
                <c:pt idx="2">
                  <c:v>IІI.03</c:v>
                </c:pt>
                <c:pt idx="3">
                  <c:v>IV.03</c:v>
                </c:pt>
                <c:pt idx="4">
                  <c:v>I.04</c:v>
                </c:pt>
                <c:pt idx="5">
                  <c:v>II.04</c:v>
                </c:pt>
                <c:pt idx="6">
                  <c:v>IІI.04</c:v>
                </c:pt>
                <c:pt idx="7">
                  <c:v>IV.04</c:v>
                </c:pt>
                <c:pt idx="8">
                  <c:v>I.05</c:v>
                </c:pt>
                <c:pt idx="9">
                  <c:v>II.05</c:v>
                </c:pt>
                <c:pt idx="10">
                  <c:v>IІI.05</c:v>
                </c:pt>
                <c:pt idx="11">
                  <c:v>IV.05</c:v>
                </c:pt>
                <c:pt idx="12">
                  <c:v>I.06</c:v>
                </c:pt>
                <c:pt idx="13">
                  <c:v>II.06</c:v>
                </c:pt>
                <c:pt idx="14">
                  <c:v>IІI.06</c:v>
                </c:pt>
                <c:pt idx="15">
                  <c:v>IV.06</c:v>
                </c:pt>
                <c:pt idx="16">
                  <c:v>I.07</c:v>
                </c:pt>
                <c:pt idx="17">
                  <c:v>II.07</c:v>
                </c:pt>
                <c:pt idx="18">
                  <c:v>IІI.07</c:v>
                </c:pt>
                <c:pt idx="19">
                  <c:v>IV.07</c:v>
                </c:pt>
                <c:pt idx="20">
                  <c:v>I.08</c:v>
                </c:pt>
                <c:pt idx="21">
                  <c:v>II.08</c:v>
                </c:pt>
                <c:pt idx="22">
                  <c:v>IІI.08</c:v>
                </c:pt>
                <c:pt idx="23">
                  <c:v>IV.08</c:v>
                </c:pt>
                <c:pt idx="24">
                  <c:v>I.09</c:v>
                </c:pt>
                <c:pt idx="25">
                  <c:v>II.09</c:v>
                </c:pt>
                <c:pt idx="26">
                  <c:v>IІI.09</c:v>
                </c:pt>
                <c:pt idx="27">
                  <c:v>IV.09</c:v>
                </c:pt>
                <c:pt idx="28">
                  <c:v>I.10</c:v>
                </c:pt>
                <c:pt idx="29">
                  <c:v>II.10</c:v>
                </c:pt>
                <c:pt idx="30">
                  <c:v>IІI.10</c:v>
                </c:pt>
                <c:pt idx="31">
                  <c:v>IV.10</c:v>
                </c:pt>
                <c:pt idx="32">
                  <c:v>I.11</c:v>
                </c:pt>
                <c:pt idx="33">
                  <c:v>II.11</c:v>
                </c:pt>
                <c:pt idx="34">
                  <c:v>IІI.11</c:v>
                </c:pt>
                <c:pt idx="35">
                  <c:v>IV.11</c:v>
                </c:pt>
                <c:pt idx="36">
                  <c:v>I.12</c:v>
                </c:pt>
                <c:pt idx="37">
                  <c:v>II.12</c:v>
                </c:pt>
                <c:pt idx="38">
                  <c:v>IIІ.12</c:v>
                </c:pt>
                <c:pt idx="39">
                  <c:v>IV.12</c:v>
                </c:pt>
                <c:pt idx="40">
                  <c:v>I.13</c:v>
                </c:pt>
                <c:pt idx="41">
                  <c:v>II.13</c:v>
                </c:pt>
                <c:pt idx="42">
                  <c:v>IIІ.13</c:v>
                </c:pt>
                <c:pt idx="43">
                  <c:v>IV.13</c:v>
                </c:pt>
                <c:pt idx="44">
                  <c:v>I.14</c:v>
                </c:pt>
                <c:pt idx="45">
                  <c:v>II.14</c:v>
                </c:pt>
                <c:pt idx="46">
                  <c:v>III.14</c:v>
                </c:pt>
                <c:pt idx="47">
                  <c:v>IV.14</c:v>
                </c:pt>
                <c:pt idx="48">
                  <c:v>I.15</c:v>
                </c:pt>
                <c:pt idx="49">
                  <c:v>II.15</c:v>
                </c:pt>
                <c:pt idx="50">
                  <c:v>III.15</c:v>
                </c:pt>
                <c:pt idx="51">
                  <c:v>IV.15</c:v>
                </c:pt>
                <c:pt idx="52">
                  <c:v>I.16</c:v>
                </c:pt>
                <c:pt idx="53">
                  <c:v>II.16</c:v>
                </c:pt>
                <c:pt idx="54">
                  <c:v>III.16</c:v>
                </c:pt>
                <c:pt idx="55">
                  <c:v>IV.16</c:v>
                </c:pt>
                <c:pt idx="56">
                  <c:v>I.17</c:v>
                </c:pt>
                <c:pt idx="57">
                  <c:v>II.17</c:v>
                </c:pt>
                <c:pt idx="58">
                  <c:v>III.17</c:v>
                </c:pt>
                <c:pt idx="59">
                  <c:v>IV.17</c:v>
                </c:pt>
                <c:pt idx="60">
                  <c:v>I.18</c:v>
                </c:pt>
                <c:pt idx="61">
                  <c:v>II.18</c:v>
                </c:pt>
                <c:pt idx="62">
                  <c:v>III.18</c:v>
                </c:pt>
                <c:pt idx="63">
                  <c:v>IV.18</c:v>
                </c:pt>
                <c:pt idx="64">
                  <c:v>I.19</c:v>
                </c:pt>
                <c:pt idx="65">
                  <c:v>II.19</c:v>
                </c:pt>
              </c:strCache>
            </c:strRef>
          </c:cat>
          <c:val>
            <c:numRef>
              <c:f>'В.3.1'!$D$4:$D$69</c:f>
              <c:numCache>
                <c:formatCode>0.0</c:formatCode>
                <c:ptCount val="66"/>
                <c:pt idx="0">
                  <c:v>48.9</c:v>
                </c:pt>
                <c:pt idx="1">
                  <c:v>50.9</c:v>
                </c:pt>
                <c:pt idx="2">
                  <c:v>54.6</c:v>
                </c:pt>
                <c:pt idx="3">
                  <c:v>56.1</c:v>
                </c:pt>
                <c:pt idx="4">
                  <c:v>58.5</c:v>
                </c:pt>
                <c:pt idx="5">
                  <c:v>60.2</c:v>
                </c:pt>
                <c:pt idx="6">
                  <c:v>62.7</c:v>
                </c:pt>
                <c:pt idx="7">
                  <c:v>64.8</c:v>
                </c:pt>
                <c:pt idx="8">
                  <c:v>67.400000000000006</c:v>
                </c:pt>
                <c:pt idx="9">
                  <c:v>71.599999999999994</c:v>
                </c:pt>
                <c:pt idx="10">
                  <c:v>75.099999999999994</c:v>
                </c:pt>
                <c:pt idx="11">
                  <c:v>81.8</c:v>
                </c:pt>
                <c:pt idx="12">
                  <c:v>83.3</c:v>
                </c:pt>
                <c:pt idx="13">
                  <c:v>87.6</c:v>
                </c:pt>
                <c:pt idx="14">
                  <c:v>89.3</c:v>
                </c:pt>
                <c:pt idx="15">
                  <c:v>91.1</c:v>
                </c:pt>
                <c:pt idx="16">
                  <c:v>95.6</c:v>
                </c:pt>
                <c:pt idx="17">
                  <c:v>99.9</c:v>
                </c:pt>
                <c:pt idx="18">
                  <c:v>102.8</c:v>
                </c:pt>
                <c:pt idx="19">
                  <c:v>105.5</c:v>
                </c:pt>
                <c:pt idx="20">
                  <c:v>108.8</c:v>
                </c:pt>
                <c:pt idx="21">
                  <c:v>107</c:v>
                </c:pt>
                <c:pt idx="22">
                  <c:v>110.1</c:v>
                </c:pt>
                <c:pt idx="23">
                  <c:v>106.6</c:v>
                </c:pt>
                <c:pt idx="24">
                  <c:v>96.9</c:v>
                </c:pt>
                <c:pt idx="25">
                  <c:v>97.8</c:v>
                </c:pt>
                <c:pt idx="26">
                  <c:v>98.5</c:v>
                </c:pt>
                <c:pt idx="27">
                  <c:v>100.4</c:v>
                </c:pt>
                <c:pt idx="28">
                  <c:v>100</c:v>
                </c:pt>
                <c:pt idx="29">
                  <c:v>106.1</c:v>
                </c:pt>
                <c:pt idx="30">
                  <c:v>108</c:v>
                </c:pt>
                <c:pt idx="31">
                  <c:v>109</c:v>
                </c:pt>
                <c:pt idx="32">
                  <c:v>111.1</c:v>
                </c:pt>
                <c:pt idx="33">
                  <c:v>112</c:v>
                </c:pt>
                <c:pt idx="34">
                  <c:v>116.6</c:v>
                </c:pt>
                <c:pt idx="35">
                  <c:v>120.8</c:v>
                </c:pt>
                <c:pt idx="36">
                  <c:v>127.1</c:v>
                </c:pt>
                <c:pt idx="37">
                  <c:v>130.69999999999999</c:v>
                </c:pt>
                <c:pt idx="38">
                  <c:v>132.9</c:v>
                </c:pt>
                <c:pt idx="39">
                  <c:v>136.30000000000001</c:v>
                </c:pt>
                <c:pt idx="40">
                  <c:v>139.9</c:v>
                </c:pt>
                <c:pt idx="41">
                  <c:v>143</c:v>
                </c:pt>
                <c:pt idx="42">
                  <c:v>143.9</c:v>
                </c:pt>
                <c:pt idx="43">
                  <c:v>144.30000000000001</c:v>
                </c:pt>
                <c:pt idx="44">
                  <c:v>145.5</c:v>
                </c:pt>
                <c:pt idx="45">
                  <c:v>138</c:v>
                </c:pt>
                <c:pt idx="46">
                  <c:v>130.6</c:v>
                </c:pt>
                <c:pt idx="47">
                  <c:v>128.1</c:v>
                </c:pt>
                <c:pt idx="48">
                  <c:v>119.5</c:v>
                </c:pt>
                <c:pt idx="49">
                  <c:v>102.3</c:v>
                </c:pt>
                <c:pt idx="50">
                  <c:v>106</c:v>
                </c:pt>
                <c:pt idx="51">
                  <c:v>113.6</c:v>
                </c:pt>
                <c:pt idx="52">
                  <c:v>115.6</c:v>
                </c:pt>
                <c:pt idx="53">
                  <c:v>116.8</c:v>
                </c:pt>
                <c:pt idx="54">
                  <c:v>120.9</c:v>
                </c:pt>
                <c:pt idx="55">
                  <c:v>122.2</c:v>
                </c:pt>
                <c:pt idx="56">
                  <c:v>138.6</c:v>
                </c:pt>
                <c:pt idx="57">
                  <c:v>140.5</c:v>
                </c:pt>
                <c:pt idx="58">
                  <c:v>142.19999999999999</c:v>
                </c:pt>
                <c:pt idx="59">
                  <c:v>147</c:v>
                </c:pt>
                <c:pt idx="60">
                  <c:v>153.4</c:v>
                </c:pt>
                <c:pt idx="61">
                  <c:v>159</c:v>
                </c:pt>
                <c:pt idx="62">
                  <c:v>162.6</c:v>
                </c:pt>
                <c:pt idx="63">
                  <c:v>164.1</c:v>
                </c:pt>
                <c:pt idx="64">
                  <c:v>170</c:v>
                </c:pt>
                <c:pt idx="65">
                  <c:v>173.4</c:v>
                </c:pt>
              </c:numCache>
            </c:numRef>
          </c:val>
          <c:smooth val="0"/>
          <c:extLst>
            <c:ext xmlns:c16="http://schemas.microsoft.com/office/drawing/2014/chart" uri="{C3380CC4-5D6E-409C-BE32-E72D297353CC}">
              <c16:uniqueId val="{00000002-5F6E-42F1-8170-4981A1955688}"/>
            </c:ext>
          </c:extLst>
        </c:ser>
        <c:dLbls>
          <c:showLegendKey val="0"/>
          <c:showVal val="0"/>
          <c:showCatName val="0"/>
          <c:showSerName val="0"/>
          <c:showPercent val="0"/>
          <c:showBubbleSize val="0"/>
        </c:dLbls>
        <c:smooth val="0"/>
        <c:axId val="949978264"/>
        <c:axId val="949978656"/>
      </c:lineChart>
      <c:catAx>
        <c:axId val="9499782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78656"/>
        <c:crosses val="autoZero"/>
        <c:auto val="1"/>
        <c:lblAlgn val="ctr"/>
        <c:lblOffset val="100"/>
        <c:tickLblSkip val="8"/>
        <c:tickMarkSkip val="8"/>
        <c:noMultiLvlLbl val="0"/>
      </c:catAx>
      <c:valAx>
        <c:axId val="949978656"/>
        <c:scaling>
          <c:orientation val="minMax"/>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78264"/>
        <c:crosses val="autoZero"/>
        <c:crossBetween val="between"/>
        <c:majorUnit val="50"/>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1.2500000000000001E-2"/>
          <c:y val="0.79106944259086243"/>
          <c:w val="0.97916666666666663"/>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0"/>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2.0894783740633542E-3"/>
          <c:y val="2.5813795136030569E-2"/>
          <c:w val="0.96533900881726964"/>
          <c:h val="0.83894834192099355"/>
        </c:manualLayout>
      </c:layout>
      <c:lineChart>
        <c:grouping val="standard"/>
        <c:varyColors val="0"/>
        <c:ser>
          <c:idx val="0"/>
          <c:order val="0"/>
          <c:tx>
            <c:strRef>
              <c:f>'В.3.2'!$B$1</c:f>
              <c:strCache>
                <c:ptCount val="1"/>
                <c:pt idx="0">
                  <c:v>Відкритий</c:v>
                </c:pt>
              </c:strCache>
            </c:strRef>
          </c:tx>
          <c:spPr>
            <a:ln w="25400" cmpd="sng">
              <a:solidFill>
                <a:srgbClr val="057D46"/>
              </a:solidFill>
              <a:prstDash val="solid"/>
            </a:ln>
          </c:spPr>
          <c:marker>
            <c:symbol val="none"/>
          </c:marker>
          <c:cat>
            <c:numRef>
              <c:f>'В.3.2'!$A$4:$A$20</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'В.3.2'!$B$4:$B$20</c:f>
              <c:numCache>
                <c:formatCode>0.0</c:formatCode>
                <c:ptCount val="17"/>
                <c:pt idx="0">
                  <c:v>100</c:v>
                </c:pt>
                <c:pt idx="1">
                  <c:v>107.9</c:v>
                </c:pt>
                <c:pt idx="2">
                  <c:v>123.2</c:v>
                </c:pt>
                <c:pt idx="3">
                  <c:v>123.6</c:v>
                </c:pt>
                <c:pt idx="4">
                  <c:v>139.30000000000001</c:v>
                </c:pt>
                <c:pt idx="5">
                  <c:v>149.9</c:v>
                </c:pt>
                <c:pt idx="6">
                  <c:v>158.4</c:v>
                </c:pt>
                <c:pt idx="7">
                  <c:v>145.1</c:v>
                </c:pt>
                <c:pt idx="8">
                  <c:v>152.5</c:v>
                </c:pt>
                <c:pt idx="9">
                  <c:v>160.80000000000001</c:v>
                </c:pt>
                <c:pt idx="10">
                  <c:v>155.80000000000001</c:v>
                </c:pt>
                <c:pt idx="11">
                  <c:v>155.69999999999999</c:v>
                </c:pt>
                <c:pt idx="12">
                  <c:v>159.69999999999999</c:v>
                </c:pt>
                <c:pt idx="13">
                  <c:v>156.1</c:v>
                </c:pt>
                <c:pt idx="14">
                  <c:v>164.5</c:v>
                </c:pt>
                <c:pt idx="15">
                  <c:v>165.4</c:v>
                </c:pt>
                <c:pt idx="16">
                  <c:v>169.3</c:v>
                </c:pt>
              </c:numCache>
            </c:numRef>
          </c:val>
          <c:smooth val="0"/>
          <c:extLst>
            <c:ext xmlns:c16="http://schemas.microsoft.com/office/drawing/2014/chart" uri="{C3380CC4-5D6E-409C-BE32-E72D297353CC}">
              <c16:uniqueId val="{00000000-D574-44FC-9A73-3EFED749A52C}"/>
            </c:ext>
          </c:extLst>
        </c:ser>
        <c:ser>
          <c:idx val="1"/>
          <c:order val="1"/>
          <c:tx>
            <c:strRef>
              <c:f>'В.3.2'!$C$1</c:f>
              <c:strCache>
                <c:ptCount val="1"/>
                <c:pt idx="0">
                  <c:v>Внутрішній</c:v>
                </c:pt>
              </c:strCache>
            </c:strRef>
          </c:tx>
          <c:spPr>
            <a:ln w="25400" cmpd="sng">
              <a:solidFill>
                <a:srgbClr val="DC4B64"/>
              </a:solidFill>
              <a:prstDash val="solid"/>
            </a:ln>
          </c:spPr>
          <c:marker>
            <c:symbol val="none"/>
          </c:marker>
          <c:cat>
            <c:numRef>
              <c:f>'В.3.2'!$A$4:$A$20</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'В.3.2'!$C$4:$C$20</c:f>
              <c:numCache>
                <c:formatCode>0.0</c:formatCode>
                <c:ptCount val="17"/>
                <c:pt idx="0">
                  <c:v>100</c:v>
                </c:pt>
                <c:pt idx="1">
                  <c:v>116.2</c:v>
                </c:pt>
                <c:pt idx="2">
                  <c:v>130.30000000000001</c:v>
                </c:pt>
                <c:pt idx="3">
                  <c:v>121.6</c:v>
                </c:pt>
                <c:pt idx="4">
                  <c:v>126.9</c:v>
                </c:pt>
                <c:pt idx="5">
                  <c:v>138.6</c:v>
                </c:pt>
                <c:pt idx="6">
                  <c:v>135.5</c:v>
                </c:pt>
                <c:pt idx="7">
                  <c:v>111.7</c:v>
                </c:pt>
                <c:pt idx="8">
                  <c:v>119</c:v>
                </c:pt>
                <c:pt idx="9">
                  <c:v>123.7</c:v>
                </c:pt>
                <c:pt idx="10">
                  <c:v>122.9</c:v>
                </c:pt>
                <c:pt idx="11">
                  <c:v>120.9</c:v>
                </c:pt>
                <c:pt idx="12">
                  <c:v>118.6</c:v>
                </c:pt>
                <c:pt idx="13">
                  <c:v>120.5</c:v>
                </c:pt>
                <c:pt idx="14">
                  <c:v>124.2</c:v>
                </c:pt>
                <c:pt idx="15">
                  <c:v>131.80000000000001</c:v>
                </c:pt>
                <c:pt idx="16">
                  <c:v>134.69999999999999</c:v>
                </c:pt>
              </c:numCache>
            </c:numRef>
          </c:val>
          <c:smooth val="0"/>
          <c:extLst>
            <c:ext xmlns:c16="http://schemas.microsoft.com/office/drawing/2014/chart" uri="{C3380CC4-5D6E-409C-BE32-E72D297353CC}">
              <c16:uniqueId val="{00000001-D574-44FC-9A73-3EFED749A52C}"/>
            </c:ext>
          </c:extLst>
        </c:ser>
        <c:ser>
          <c:idx val="2"/>
          <c:order val="2"/>
          <c:tx>
            <c:strRef>
              <c:f>'В.3.2'!$D$1</c:f>
              <c:strCache>
                <c:ptCount val="1"/>
                <c:pt idx="0">
                  <c:v>Бюджетний</c:v>
                </c:pt>
              </c:strCache>
            </c:strRef>
          </c:tx>
          <c:spPr>
            <a:ln w="25400" cmpd="sng">
              <a:solidFill>
                <a:srgbClr val="91C864"/>
              </a:solidFill>
              <a:prstDash val="solid"/>
            </a:ln>
          </c:spPr>
          <c:marker>
            <c:symbol val="none"/>
          </c:marker>
          <c:cat>
            <c:numRef>
              <c:f>'В.3.2'!$A$4:$A$20</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'В.3.2'!$D$4:$D$20</c:f>
              <c:numCache>
                <c:formatCode>0.0</c:formatCode>
                <c:ptCount val="17"/>
                <c:pt idx="0">
                  <c:v>100</c:v>
                </c:pt>
                <c:pt idx="1">
                  <c:v>106.8</c:v>
                </c:pt>
                <c:pt idx="2">
                  <c:v>115.2</c:v>
                </c:pt>
                <c:pt idx="3">
                  <c:v>115.1</c:v>
                </c:pt>
                <c:pt idx="4">
                  <c:v>112</c:v>
                </c:pt>
                <c:pt idx="5">
                  <c:v>112.5</c:v>
                </c:pt>
                <c:pt idx="6">
                  <c:v>110.2</c:v>
                </c:pt>
                <c:pt idx="7">
                  <c:v>114.6</c:v>
                </c:pt>
                <c:pt idx="8">
                  <c:v>111.3</c:v>
                </c:pt>
                <c:pt idx="9">
                  <c:v>116.7</c:v>
                </c:pt>
                <c:pt idx="10">
                  <c:v>120.6</c:v>
                </c:pt>
                <c:pt idx="11">
                  <c:v>123.2</c:v>
                </c:pt>
                <c:pt idx="12">
                  <c:v>124.3</c:v>
                </c:pt>
                <c:pt idx="13">
                  <c:v>130.30000000000001</c:v>
                </c:pt>
                <c:pt idx="14">
                  <c:v>130</c:v>
                </c:pt>
                <c:pt idx="15">
                  <c:v>128.80000000000001</c:v>
                </c:pt>
                <c:pt idx="16">
                  <c:v>130.69999999999999</c:v>
                </c:pt>
              </c:numCache>
            </c:numRef>
          </c:val>
          <c:smooth val="0"/>
          <c:extLst>
            <c:ext xmlns:c16="http://schemas.microsoft.com/office/drawing/2014/chart" uri="{C3380CC4-5D6E-409C-BE32-E72D297353CC}">
              <c16:uniqueId val="{00000002-D574-44FC-9A73-3EFED749A52C}"/>
            </c:ext>
          </c:extLst>
        </c:ser>
        <c:dLbls>
          <c:showLegendKey val="0"/>
          <c:showVal val="0"/>
          <c:showCatName val="0"/>
          <c:showSerName val="0"/>
          <c:showPercent val="0"/>
          <c:showBubbleSize val="0"/>
        </c:dLbls>
        <c:smooth val="0"/>
        <c:axId val="949979440"/>
        <c:axId val="949979832"/>
      </c:lineChart>
      <c:catAx>
        <c:axId val="94997944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79832"/>
        <c:crosses val="autoZero"/>
        <c:auto val="1"/>
        <c:lblAlgn val="ctr"/>
        <c:lblOffset val="100"/>
        <c:noMultiLvlLbl val="0"/>
      </c:catAx>
      <c:valAx>
        <c:axId val="949979832"/>
        <c:scaling>
          <c:orientation val="minMax"/>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79440"/>
        <c:crosses val="autoZero"/>
        <c:crossBetween val="between"/>
        <c:majorUnit val="50"/>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7766903462503942"/>
          <c:w val="0.98205483580977648"/>
          <c:h val="7.744138540809171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34711286089239E-2"/>
          <c:y val="5.3499654648432107E-2"/>
          <c:w val="0.85551377952755903"/>
          <c:h val="0.8966494446968668"/>
        </c:manualLayout>
      </c:layout>
      <c:lineChart>
        <c:grouping val="standard"/>
        <c:varyColors val="0"/>
        <c:ser>
          <c:idx val="0"/>
          <c:order val="0"/>
          <c:tx>
            <c:strRef>
              <c:f>'В.3.3'!$B$2</c:f>
              <c:strCache>
                <c:ptCount val="1"/>
                <c:pt idx="0">
                  <c:v>Продуктивність</c:v>
                </c:pt>
              </c:strCache>
            </c:strRef>
          </c:tx>
          <c:spPr>
            <a:ln w="25400" cmpd="sng">
              <a:solidFill>
                <a:srgbClr val="057D46"/>
              </a:solidFill>
              <a:prstDash val="solid"/>
            </a:ln>
          </c:spPr>
          <c:marker>
            <c:symbol val="none"/>
          </c:marker>
          <c:cat>
            <c:numLit>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Lit>
          </c:cat>
          <c:val>
            <c:numRef>
              <c:f>'В.3.3'!$B$5:$B$22</c:f>
              <c:numCache>
                <c:formatCode>0.0</c:formatCode>
                <c:ptCount val="18"/>
                <c:pt idx="0">
                  <c:v>65.599999999999994</c:v>
                </c:pt>
                <c:pt idx="1">
                  <c:v>70.7</c:v>
                </c:pt>
                <c:pt idx="2">
                  <c:v>80.8</c:v>
                </c:pt>
                <c:pt idx="3">
                  <c:v>81.099999999999994</c:v>
                </c:pt>
                <c:pt idx="4">
                  <c:v>91.4</c:v>
                </c:pt>
                <c:pt idx="5">
                  <c:v>98.3</c:v>
                </c:pt>
                <c:pt idx="6">
                  <c:v>103.9</c:v>
                </c:pt>
                <c:pt idx="7">
                  <c:v>95.2</c:v>
                </c:pt>
                <c:pt idx="8">
                  <c:v>100</c:v>
                </c:pt>
                <c:pt idx="9">
                  <c:v>105.5</c:v>
                </c:pt>
                <c:pt idx="10">
                  <c:v>102.2</c:v>
                </c:pt>
                <c:pt idx="11">
                  <c:v>102.1</c:v>
                </c:pt>
                <c:pt idx="12">
                  <c:v>104.7</c:v>
                </c:pt>
                <c:pt idx="13">
                  <c:v>102.4</c:v>
                </c:pt>
                <c:pt idx="14">
                  <c:v>107.9</c:v>
                </c:pt>
                <c:pt idx="15">
                  <c:v>108.5</c:v>
                </c:pt>
                <c:pt idx="16">
                  <c:v>111</c:v>
                </c:pt>
              </c:numCache>
            </c:numRef>
          </c:val>
          <c:smooth val="0"/>
          <c:extLst>
            <c:ext xmlns:c16="http://schemas.microsoft.com/office/drawing/2014/chart" uri="{C3380CC4-5D6E-409C-BE32-E72D297353CC}">
              <c16:uniqueId val="{00000000-B487-4C46-9ACD-80ADCED4913D}"/>
            </c:ext>
          </c:extLst>
        </c:ser>
        <c:ser>
          <c:idx val="1"/>
          <c:order val="1"/>
          <c:tx>
            <c:strRef>
              <c:f>'В.3.3'!$C$2</c:f>
              <c:strCache>
                <c:ptCount val="1"/>
                <c:pt idx="0">
                  <c:v>Реальна зарплата (дефльована на дефлятор ВВП)</c:v>
                </c:pt>
              </c:strCache>
            </c:strRef>
          </c:tx>
          <c:spPr>
            <a:ln w="25400" cmpd="sng">
              <a:solidFill>
                <a:srgbClr val="DC4B64"/>
              </a:solidFill>
              <a:prstDash val="solid"/>
            </a:ln>
          </c:spPr>
          <c:marker>
            <c:symbol val="none"/>
          </c:marker>
          <c:dLbls>
            <c:dLbl>
              <c:idx val="4"/>
              <c:layout>
                <c:manualLayout>
                  <c:x val="-0.23438516873682935"/>
                  <c:y val="-0.50547534003926475"/>
                </c:manualLayout>
              </c:layout>
              <c:tx>
                <c:rich>
                  <a:bodyPr wrap="square" lIns="38100" tIns="19050" rIns="38100" bIns="19050" anchor="ctr">
                    <a:spAutoFit/>
                  </a:bodyPr>
                  <a:lstStyle/>
                  <a:p>
                    <a:pPr>
                      <a:defRPr b="1"/>
                    </a:pPr>
                    <a:fld id="{3633CDC9-1917-44F4-89D9-2F92F488BE1B}" type="CELLREF">
                      <a:rPr lang="uk-UA" b="1"/>
                      <a:pPr>
                        <a:defRPr b="1"/>
                      </a:pPr>
                      <a:t>[ПОСИЛАННЯ НА КЛІТИНКИ]</a:t>
                    </a:fld>
                    <a:endParaRPr lang="uk-UA"/>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34642733113813207"/>
                      <c:h val="0.23785411059626538"/>
                    </c:manualLayout>
                  </c15:layout>
                  <c15:dlblFieldTable>
                    <c15:dlblFTEntry>
                      <c15:txfldGUID>{3633CDC9-1917-44F4-89D9-2F92F488BE1B}</c15:txfldGUID>
                      <c15:f>'В.3.3'!$B$1</c15:f>
                      <c15:dlblFieldTableCache>
                        <c:ptCount val="1"/>
                        <c:pt idx="0">
                          <c:v>Відкритий сектор</c:v>
                        </c:pt>
                      </c15:dlblFieldTableCache>
                    </c15:dlblFTEntry>
                  </c15:dlblFieldTable>
                  <c15:showDataLabelsRange val="0"/>
                </c:ext>
                <c:ext xmlns:c16="http://schemas.microsoft.com/office/drawing/2014/chart" uri="{C3380CC4-5D6E-409C-BE32-E72D297353CC}">
                  <c16:uniqueId val="{00000000-D22D-400E-8AE5-A638382C33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Lit>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Lit>
          </c:cat>
          <c:val>
            <c:numRef>
              <c:f>'В.3.3'!$C$5:$C$22</c:f>
              <c:numCache>
                <c:formatCode>0.0</c:formatCode>
                <c:ptCount val="18"/>
                <c:pt idx="0">
                  <c:v>64.5</c:v>
                </c:pt>
                <c:pt idx="1">
                  <c:v>73.3</c:v>
                </c:pt>
                <c:pt idx="2">
                  <c:v>82</c:v>
                </c:pt>
                <c:pt idx="3">
                  <c:v>86.9</c:v>
                </c:pt>
                <c:pt idx="4">
                  <c:v>95.6</c:v>
                </c:pt>
                <c:pt idx="5">
                  <c:v>100</c:v>
                </c:pt>
                <c:pt idx="6">
                  <c:v>101.7</c:v>
                </c:pt>
                <c:pt idx="7">
                  <c:v>93.2</c:v>
                </c:pt>
                <c:pt idx="8">
                  <c:v>100</c:v>
                </c:pt>
                <c:pt idx="9">
                  <c:v>106.7</c:v>
                </c:pt>
                <c:pt idx="10">
                  <c:v>110.5</c:v>
                </c:pt>
                <c:pt idx="11">
                  <c:v>115.2</c:v>
                </c:pt>
                <c:pt idx="12">
                  <c:v>106.4</c:v>
                </c:pt>
                <c:pt idx="13">
                  <c:v>95.6</c:v>
                </c:pt>
                <c:pt idx="14">
                  <c:v>100.7</c:v>
                </c:pt>
                <c:pt idx="15">
                  <c:v>110.4</c:v>
                </c:pt>
                <c:pt idx="16">
                  <c:v>120.5</c:v>
                </c:pt>
                <c:pt idx="17">
                  <c:v>131.9</c:v>
                </c:pt>
              </c:numCache>
            </c:numRef>
          </c:val>
          <c:smooth val="0"/>
          <c:extLst>
            <c:ext xmlns:c16="http://schemas.microsoft.com/office/drawing/2014/chart" uri="{C3380CC4-5D6E-409C-BE32-E72D297353CC}">
              <c16:uniqueId val="{00000001-B487-4C46-9ACD-80ADCED4913D}"/>
            </c:ext>
          </c:extLst>
        </c:ser>
        <c:ser>
          <c:idx val="2"/>
          <c:order val="2"/>
          <c:tx>
            <c:strRef>
              <c:f>'В.3.3'!$D$2</c:f>
              <c:strCache>
                <c:ptCount val="1"/>
                <c:pt idx="0">
                  <c:v>Реальна зарплата (дефльована на ІСЦ)</c:v>
                </c:pt>
              </c:strCache>
            </c:strRef>
          </c:tx>
          <c:spPr>
            <a:ln w="25400" cmpd="sng">
              <a:solidFill>
                <a:schemeClr val="accent3"/>
              </a:solidFill>
              <a:prstDash val="solid"/>
            </a:ln>
          </c:spPr>
          <c:marker>
            <c:symbol val="none"/>
          </c:marker>
          <c:val>
            <c:numRef>
              <c:f>'В.3.3'!$D$5:$D$22</c:f>
              <c:numCache>
                <c:formatCode>0.0</c:formatCode>
                <c:ptCount val="18"/>
                <c:pt idx="0">
                  <c:v>45.4</c:v>
                </c:pt>
                <c:pt idx="1">
                  <c:v>53.1</c:v>
                </c:pt>
                <c:pt idx="2">
                  <c:v>62.7</c:v>
                </c:pt>
                <c:pt idx="3">
                  <c:v>72.7</c:v>
                </c:pt>
                <c:pt idx="4">
                  <c:v>84.1</c:v>
                </c:pt>
                <c:pt idx="5">
                  <c:v>95.9</c:v>
                </c:pt>
                <c:pt idx="6">
                  <c:v>100.3</c:v>
                </c:pt>
                <c:pt idx="7">
                  <c:v>89.6</c:v>
                </c:pt>
                <c:pt idx="8">
                  <c:v>100</c:v>
                </c:pt>
                <c:pt idx="9">
                  <c:v>113</c:v>
                </c:pt>
                <c:pt idx="10">
                  <c:v>125.7</c:v>
                </c:pt>
                <c:pt idx="11">
                  <c:v>137.19999999999999</c:v>
                </c:pt>
                <c:pt idx="12">
                  <c:v>130.9</c:v>
                </c:pt>
                <c:pt idx="13">
                  <c:v>109.8</c:v>
                </c:pt>
                <c:pt idx="14">
                  <c:v>118.8</c:v>
                </c:pt>
                <c:pt idx="15">
                  <c:v>138.9</c:v>
                </c:pt>
                <c:pt idx="16">
                  <c:v>157.5</c:v>
                </c:pt>
                <c:pt idx="17">
                  <c:v>177</c:v>
                </c:pt>
              </c:numCache>
            </c:numRef>
          </c:val>
          <c:smooth val="0"/>
          <c:extLst>
            <c:ext xmlns:c16="http://schemas.microsoft.com/office/drawing/2014/chart" uri="{C3380CC4-5D6E-409C-BE32-E72D297353CC}">
              <c16:uniqueId val="{00000002-B487-4C46-9ACD-80ADCED4913D}"/>
            </c:ext>
          </c:extLst>
        </c:ser>
        <c:dLbls>
          <c:showLegendKey val="0"/>
          <c:showVal val="0"/>
          <c:showCatName val="0"/>
          <c:showSerName val="0"/>
          <c:showPercent val="0"/>
          <c:showBubbleSize val="0"/>
        </c:dLbls>
        <c:smooth val="0"/>
        <c:axId val="949980616"/>
        <c:axId val="949981008"/>
      </c:lineChart>
      <c:catAx>
        <c:axId val="949980616"/>
        <c:scaling>
          <c:orientation val="minMax"/>
        </c:scaling>
        <c:delete val="1"/>
        <c:axPos val="b"/>
        <c:numFmt formatCode="@" sourceLinked="0"/>
        <c:majorTickMark val="in"/>
        <c:minorTickMark val="none"/>
        <c:tickLblPos val="low"/>
        <c:crossAx val="949981008"/>
        <c:crosses val="autoZero"/>
        <c:auto val="1"/>
        <c:lblAlgn val="ctr"/>
        <c:lblOffset val="100"/>
        <c:noMultiLvlLbl val="0"/>
      </c:catAx>
      <c:valAx>
        <c:axId val="949981008"/>
        <c:scaling>
          <c:orientation val="minMax"/>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80616"/>
        <c:crosses val="autoZero"/>
        <c:crossBetween val="between"/>
        <c:majorUnit val="50"/>
      </c:valAx>
      <c:spPr>
        <a:noFill/>
        <a:ln w="9525">
          <a:solidFill>
            <a:srgbClr val="50505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162225424651005E-2"/>
          <c:y val="3.2193622742988856E-2"/>
          <c:w val="0.85733658552556191"/>
          <c:h val="0.60750496852511182"/>
        </c:manualLayout>
      </c:layout>
      <c:lineChart>
        <c:grouping val="standard"/>
        <c:varyColors val="0"/>
        <c:ser>
          <c:idx val="0"/>
          <c:order val="0"/>
          <c:tx>
            <c:strRef>
              <c:f>'В.3.3'!$B$2</c:f>
              <c:strCache>
                <c:ptCount val="1"/>
                <c:pt idx="0">
                  <c:v>Продуктивність</c:v>
                </c:pt>
              </c:strCache>
            </c:strRef>
          </c:tx>
          <c:spPr>
            <a:ln w="25400" cmpd="sng">
              <a:solidFill>
                <a:srgbClr val="057D46"/>
              </a:solidFill>
              <a:prstDash val="solid"/>
            </a:ln>
          </c:spPr>
          <c:marker>
            <c:symbol val="none"/>
          </c:marker>
          <c:dLbls>
            <c:dLbl>
              <c:idx val="5"/>
              <c:layout>
                <c:manualLayout>
                  <c:x val="-0.28550785471589812"/>
                  <c:y val="-0.24563814423684449"/>
                </c:manualLayout>
              </c:layout>
              <c:tx>
                <c:rich>
                  <a:bodyPr/>
                  <a:lstStyle/>
                  <a:p>
                    <a:fld id="{10EBAB73-819C-4EAC-B873-AE0357051D54}" type="CELLREF">
                      <a:rPr lang="uk-UA"/>
                      <a:pPr/>
                      <a:t>[ПОСИЛАННЯ НА КЛІТИНКИ]</a:t>
                    </a:fld>
                    <a:endParaRPr lang="uk-UA"/>
                  </a:p>
                </c:rich>
              </c:tx>
              <c:showLegendKey val="0"/>
              <c:showVal val="1"/>
              <c:showCatName val="0"/>
              <c:showSerName val="0"/>
              <c:showPercent val="0"/>
              <c:showBubbleSize val="0"/>
              <c:extLst>
                <c:ext xmlns:c15="http://schemas.microsoft.com/office/drawing/2012/chart" uri="{CE6537A1-D6FC-4f65-9D91-7224C49458BB}">
                  <c15:layout>
                    <c:manualLayout>
                      <c:w val="0.4050048194582056"/>
                      <c:h val="0.16580596495299987"/>
                    </c:manualLayout>
                  </c15:layout>
                  <c15:dlblFieldTable>
                    <c15:dlblFTEntry>
                      <c15:txfldGUID>{10EBAB73-819C-4EAC-B873-AE0357051D54}</c15:txfldGUID>
                      <c15:f>'В.3.3'!$B$24</c15:f>
                      <c15:dlblFieldTableCache>
                        <c:ptCount val="1"/>
                        <c:pt idx="0">
                          <c:v>Внутрішній сектор</c:v>
                        </c:pt>
                      </c15:dlblFieldTableCache>
                    </c15:dlblFTEntry>
                  </c15:dlblFieldTable>
                  <c15:showDataLabelsRange val="0"/>
                </c:ext>
                <c:ext xmlns:c16="http://schemas.microsoft.com/office/drawing/2014/chart" uri="{C3380CC4-5D6E-409C-BE32-E72D297353CC}">
                  <c16:uniqueId val="{00000000-0135-4BCA-9667-B380F6B4B429}"/>
                </c:ext>
              </c:extLst>
            </c:dLbl>
            <c:spPr>
              <a:noFill/>
              <a:ln>
                <a:noFill/>
              </a:ln>
              <a:effectLst/>
            </c:spPr>
            <c:txPr>
              <a:bodyPr wrap="square" lIns="38100" tIns="19050" rIns="38100" bIns="19050" anchor="ctr">
                <a:spAutoFit/>
              </a:bodyPr>
              <a:lstStyle/>
              <a:p>
                <a:pPr>
                  <a:defRPr b="1"/>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'В.3.3'!$S$25:$S$42</c:f>
              <c:strCache>
                <c:ptCount val="18"/>
                <c:pt idx="1">
                  <c:v>2003</c:v>
                </c:pt>
                <c:pt idx="3">
                  <c:v>2005</c:v>
                </c:pt>
                <c:pt idx="5">
                  <c:v>2007</c:v>
                </c:pt>
                <c:pt idx="7">
                  <c:v>2009</c:v>
                </c:pt>
                <c:pt idx="9">
                  <c:v>2011</c:v>
                </c:pt>
                <c:pt idx="11">
                  <c:v>2013</c:v>
                </c:pt>
                <c:pt idx="13">
                  <c:v>2015</c:v>
                </c:pt>
                <c:pt idx="15">
                  <c:v>2017</c:v>
                </c:pt>
                <c:pt idx="17">
                  <c:v>2019*</c:v>
                </c:pt>
              </c:strCache>
            </c:strRef>
          </c:cat>
          <c:val>
            <c:numRef>
              <c:f>'В.3.3'!$B$25:$B$42</c:f>
              <c:numCache>
                <c:formatCode>0.0</c:formatCode>
                <c:ptCount val="18"/>
                <c:pt idx="0">
                  <c:v>84.1</c:v>
                </c:pt>
                <c:pt idx="1">
                  <c:v>97.7</c:v>
                </c:pt>
                <c:pt idx="2">
                  <c:v>109.5</c:v>
                </c:pt>
                <c:pt idx="3">
                  <c:v>102.2</c:v>
                </c:pt>
                <c:pt idx="4">
                  <c:v>106.7</c:v>
                </c:pt>
                <c:pt idx="5">
                  <c:v>116.5</c:v>
                </c:pt>
                <c:pt idx="6">
                  <c:v>113.9</c:v>
                </c:pt>
                <c:pt idx="7">
                  <c:v>93.9</c:v>
                </c:pt>
                <c:pt idx="8">
                  <c:v>100</c:v>
                </c:pt>
                <c:pt idx="9">
                  <c:v>104</c:v>
                </c:pt>
                <c:pt idx="10">
                  <c:v>103.3</c:v>
                </c:pt>
                <c:pt idx="11">
                  <c:v>101.6</c:v>
                </c:pt>
                <c:pt idx="12">
                  <c:v>99.7</c:v>
                </c:pt>
                <c:pt idx="13">
                  <c:v>101.3</c:v>
                </c:pt>
                <c:pt idx="14">
                  <c:v>104.4</c:v>
                </c:pt>
                <c:pt idx="15">
                  <c:v>110.8</c:v>
                </c:pt>
                <c:pt idx="16">
                  <c:v>113.2</c:v>
                </c:pt>
              </c:numCache>
            </c:numRef>
          </c:val>
          <c:smooth val="0"/>
          <c:extLst>
            <c:ext xmlns:c16="http://schemas.microsoft.com/office/drawing/2014/chart" uri="{C3380CC4-5D6E-409C-BE32-E72D297353CC}">
              <c16:uniqueId val="{00000000-6198-4DCD-891D-7CC365B29492}"/>
            </c:ext>
          </c:extLst>
        </c:ser>
        <c:ser>
          <c:idx val="1"/>
          <c:order val="1"/>
          <c:tx>
            <c:strRef>
              <c:f>'В.3.3'!$C$2</c:f>
              <c:strCache>
                <c:ptCount val="1"/>
                <c:pt idx="0">
                  <c:v>Реальна зарплата (дефльована на дефлятор ВВП)</c:v>
                </c:pt>
              </c:strCache>
            </c:strRef>
          </c:tx>
          <c:spPr>
            <a:ln w="25400" cmpd="sng">
              <a:solidFill>
                <a:srgbClr val="DC4B64"/>
              </a:solidFill>
              <a:prstDash val="solid"/>
            </a:ln>
          </c:spPr>
          <c:marker>
            <c:symbol val="none"/>
          </c:marker>
          <c:cat>
            <c:strRef>
              <c:f>'В.3.3'!$S$25:$S$42</c:f>
              <c:strCache>
                <c:ptCount val="18"/>
                <c:pt idx="1">
                  <c:v>2003</c:v>
                </c:pt>
                <c:pt idx="3">
                  <c:v>2005</c:v>
                </c:pt>
                <c:pt idx="5">
                  <c:v>2007</c:v>
                </c:pt>
                <c:pt idx="7">
                  <c:v>2009</c:v>
                </c:pt>
                <c:pt idx="9">
                  <c:v>2011</c:v>
                </c:pt>
                <c:pt idx="11">
                  <c:v>2013</c:v>
                </c:pt>
                <c:pt idx="13">
                  <c:v>2015</c:v>
                </c:pt>
                <c:pt idx="15">
                  <c:v>2017</c:v>
                </c:pt>
                <c:pt idx="17">
                  <c:v>2019*</c:v>
                </c:pt>
              </c:strCache>
            </c:strRef>
          </c:cat>
          <c:val>
            <c:numRef>
              <c:f>'В.3.3'!$C$25:$C$42</c:f>
              <c:numCache>
                <c:formatCode>0.0</c:formatCode>
                <c:ptCount val="18"/>
                <c:pt idx="0">
                  <c:v>75.099999999999994</c:v>
                </c:pt>
                <c:pt idx="1">
                  <c:v>81.8</c:v>
                </c:pt>
                <c:pt idx="2">
                  <c:v>87.6</c:v>
                </c:pt>
                <c:pt idx="3">
                  <c:v>90.9</c:v>
                </c:pt>
                <c:pt idx="4">
                  <c:v>101.1</c:v>
                </c:pt>
                <c:pt idx="5">
                  <c:v>103.4</c:v>
                </c:pt>
                <c:pt idx="6">
                  <c:v>105.8</c:v>
                </c:pt>
                <c:pt idx="7">
                  <c:v>98.4</c:v>
                </c:pt>
                <c:pt idx="8">
                  <c:v>100</c:v>
                </c:pt>
                <c:pt idx="9">
                  <c:v>108.5</c:v>
                </c:pt>
                <c:pt idx="10">
                  <c:v>113.4</c:v>
                </c:pt>
                <c:pt idx="11">
                  <c:v>114.8</c:v>
                </c:pt>
                <c:pt idx="12">
                  <c:v>107.2</c:v>
                </c:pt>
                <c:pt idx="13">
                  <c:v>97.1</c:v>
                </c:pt>
                <c:pt idx="14">
                  <c:v>102.8</c:v>
                </c:pt>
                <c:pt idx="15">
                  <c:v>109.1</c:v>
                </c:pt>
                <c:pt idx="16">
                  <c:v>118.4</c:v>
                </c:pt>
                <c:pt idx="17">
                  <c:v>127.8</c:v>
                </c:pt>
              </c:numCache>
            </c:numRef>
          </c:val>
          <c:smooth val="0"/>
          <c:extLst>
            <c:ext xmlns:c16="http://schemas.microsoft.com/office/drawing/2014/chart" uri="{C3380CC4-5D6E-409C-BE32-E72D297353CC}">
              <c16:uniqueId val="{00000001-6198-4DCD-891D-7CC365B29492}"/>
            </c:ext>
          </c:extLst>
        </c:ser>
        <c:ser>
          <c:idx val="2"/>
          <c:order val="2"/>
          <c:tx>
            <c:strRef>
              <c:f>'В.3.3'!$D$3</c:f>
              <c:strCache>
                <c:ptCount val="1"/>
                <c:pt idx="0">
                  <c:v>Реальна зарплата (дефльована на ІСЦ)</c:v>
                </c:pt>
              </c:strCache>
            </c:strRef>
          </c:tx>
          <c:spPr>
            <a:ln w="25400" cmpd="sng">
              <a:solidFill>
                <a:schemeClr val="accent3"/>
              </a:solidFill>
              <a:prstDash val="solid"/>
            </a:ln>
          </c:spPr>
          <c:marker>
            <c:symbol val="none"/>
          </c:marker>
          <c:cat>
            <c:strRef>
              <c:f>'В.3.3'!$S$25:$S$42</c:f>
              <c:strCache>
                <c:ptCount val="18"/>
                <c:pt idx="1">
                  <c:v>2003</c:v>
                </c:pt>
                <c:pt idx="3">
                  <c:v>2005</c:v>
                </c:pt>
                <c:pt idx="5">
                  <c:v>2007</c:v>
                </c:pt>
                <c:pt idx="7">
                  <c:v>2009</c:v>
                </c:pt>
                <c:pt idx="9">
                  <c:v>2011</c:v>
                </c:pt>
                <c:pt idx="11">
                  <c:v>2013</c:v>
                </c:pt>
                <c:pt idx="13">
                  <c:v>2015</c:v>
                </c:pt>
                <c:pt idx="15">
                  <c:v>2017</c:v>
                </c:pt>
                <c:pt idx="17">
                  <c:v>2019*</c:v>
                </c:pt>
              </c:strCache>
            </c:strRef>
          </c:cat>
          <c:val>
            <c:numRef>
              <c:f>'В.3.3'!$D$25:$D$42</c:f>
              <c:numCache>
                <c:formatCode>0.0</c:formatCode>
                <c:ptCount val="18"/>
                <c:pt idx="0">
                  <c:v>52.9</c:v>
                </c:pt>
                <c:pt idx="1">
                  <c:v>59.2</c:v>
                </c:pt>
                <c:pt idx="2">
                  <c:v>67</c:v>
                </c:pt>
                <c:pt idx="3">
                  <c:v>76.099999999999994</c:v>
                </c:pt>
                <c:pt idx="4">
                  <c:v>88.9</c:v>
                </c:pt>
                <c:pt idx="5">
                  <c:v>99.2</c:v>
                </c:pt>
                <c:pt idx="6">
                  <c:v>104.3</c:v>
                </c:pt>
                <c:pt idx="7">
                  <c:v>94.6</c:v>
                </c:pt>
                <c:pt idx="8">
                  <c:v>100</c:v>
                </c:pt>
                <c:pt idx="9">
                  <c:v>114.8</c:v>
                </c:pt>
                <c:pt idx="10">
                  <c:v>129</c:v>
                </c:pt>
                <c:pt idx="11">
                  <c:v>136.69999999999999</c:v>
                </c:pt>
                <c:pt idx="12">
                  <c:v>131.80000000000001</c:v>
                </c:pt>
                <c:pt idx="13">
                  <c:v>111.6</c:v>
                </c:pt>
                <c:pt idx="14">
                  <c:v>121.3</c:v>
                </c:pt>
                <c:pt idx="15">
                  <c:v>137.19999999999999</c:v>
                </c:pt>
                <c:pt idx="16">
                  <c:v>154.80000000000001</c:v>
                </c:pt>
                <c:pt idx="17">
                  <c:v>171.5</c:v>
                </c:pt>
              </c:numCache>
            </c:numRef>
          </c:val>
          <c:smooth val="0"/>
          <c:extLst>
            <c:ext xmlns:c16="http://schemas.microsoft.com/office/drawing/2014/chart" uri="{C3380CC4-5D6E-409C-BE32-E72D297353CC}">
              <c16:uniqueId val="{00000002-6198-4DCD-891D-7CC365B29492}"/>
            </c:ext>
          </c:extLst>
        </c:ser>
        <c:dLbls>
          <c:showLegendKey val="0"/>
          <c:showVal val="0"/>
          <c:showCatName val="0"/>
          <c:showSerName val="0"/>
          <c:showPercent val="0"/>
          <c:showBubbleSize val="0"/>
        </c:dLbls>
        <c:smooth val="0"/>
        <c:axId val="949981792"/>
        <c:axId val="949982184"/>
      </c:lineChart>
      <c:catAx>
        <c:axId val="94998179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82184"/>
        <c:crosses val="autoZero"/>
        <c:auto val="1"/>
        <c:lblAlgn val="ctr"/>
        <c:lblOffset val="100"/>
        <c:noMultiLvlLbl val="0"/>
      </c:catAx>
      <c:valAx>
        <c:axId val="949982184"/>
        <c:scaling>
          <c:orientation val="minMax"/>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81792"/>
        <c:crosses val="autoZero"/>
        <c:crossBetween val="between"/>
        <c:majorUnit val="50"/>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8.3333333333333332E-3"/>
          <c:y val="0.79106944259086243"/>
          <c:w val="0.97916666666666663"/>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09328081408329E-2"/>
          <c:y val="2.8595842794917146E-2"/>
          <c:w val="0.94378166099548688"/>
          <c:h val="0.92936489083480722"/>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6"/>
            <c:invertIfNegative val="0"/>
            <c:bubble3D val="0"/>
            <c:spPr>
              <a:solidFill>
                <a:srgbClr val="DC4B64"/>
              </a:solidFill>
              <a:ln w="3175" cmpd="sng">
                <a:solidFill>
                  <a:srgbClr val="FFFFFF"/>
                </a:solidFill>
                <a:prstDash val="solid"/>
              </a:ln>
              <a:effectLst/>
            </c:spPr>
            <c:extLst>
              <c:ext xmlns:c16="http://schemas.microsoft.com/office/drawing/2014/chart" uri="{C3380CC4-5D6E-409C-BE32-E72D297353CC}">
                <c16:uniqueId val="{00000001-211E-4E08-AEAA-50F3ED8F1F38}"/>
              </c:ext>
            </c:extLst>
          </c:dPt>
          <c:cat>
            <c:strRef>
              <c:f>'В.3.4'!$B$1:$I$1</c:f>
              <c:strCache>
                <c:ptCount val="8"/>
                <c:pt idx="0">
                  <c:v>Словаччина</c:v>
                </c:pt>
                <c:pt idx="1">
                  <c:v>Угорщина</c:v>
                </c:pt>
                <c:pt idx="2">
                  <c:v>Польща</c:v>
                </c:pt>
                <c:pt idx="3">
                  <c:v>Румунія</c:v>
                </c:pt>
                <c:pt idx="4">
                  <c:v>Росія</c:v>
                </c:pt>
                <c:pt idx="5">
                  <c:v>Білорусь</c:v>
                </c:pt>
                <c:pt idx="6">
                  <c:v>Україна</c:v>
                </c:pt>
                <c:pt idx="7">
                  <c:v>Молдова</c:v>
                </c:pt>
              </c:strCache>
            </c:strRef>
          </c:cat>
          <c:val>
            <c:numRef>
              <c:f>'В.3.4'!$B$4:$I$4</c:f>
              <c:numCache>
                <c:formatCode>0.0</c:formatCode>
                <c:ptCount val="8"/>
                <c:pt idx="0">
                  <c:v>43.545000000000002</c:v>
                </c:pt>
                <c:pt idx="1">
                  <c:v>35.396999999999998</c:v>
                </c:pt>
                <c:pt idx="2">
                  <c:v>34.984999999999999</c:v>
                </c:pt>
                <c:pt idx="3">
                  <c:v>25.738</c:v>
                </c:pt>
                <c:pt idx="4">
                  <c:v>24.489000000000001</c:v>
                </c:pt>
                <c:pt idx="5">
                  <c:v>13.276999999999999</c:v>
                </c:pt>
                <c:pt idx="6">
                  <c:v>7.2350000000000003</c:v>
                </c:pt>
                <c:pt idx="7">
                  <c:v>5.7969999999999997</c:v>
                </c:pt>
              </c:numCache>
            </c:numRef>
          </c:val>
          <c:extLst>
            <c:ext xmlns:c16="http://schemas.microsoft.com/office/drawing/2014/chart" uri="{C3380CC4-5D6E-409C-BE32-E72D297353CC}">
              <c16:uniqueId val="{00000002-211E-4E08-AEAA-50F3ED8F1F38}"/>
            </c:ext>
          </c:extLst>
        </c:ser>
        <c:dLbls>
          <c:showLegendKey val="0"/>
          <c:showVal val="0"/>
          <c:showCatName val="0"/>
          <c:showSerName val="0"/>
          <c:showPercent val="0"/>
          <c:showBubbleSize val="0"/>
        </c:dLbls>
        <c:gapWidth val="70"/>
        <c:axId val="949984928"/>
        <c:axId val="949985320"/>
      </c:barChart>
      <c:catAx>
        <c:axId val="94998492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949985320"/>
        <c:crosses val="autoZero"/>
        <c:auto val="1"/>
        <c:lblAlgn val="ctr"/>
        <c:lblOffset val="100"/>
        <c:noMultiLvlLbl val="0"/>
      </c:catAx>
      <c:valAx>
        <c:axId val="9499853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84928"/>
        <c:crosses val="autoZero"/>
        <c:crossBetween val="between"/>
        <c:majorUnit val="1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5806451612903226E-2"/>
          <c:w val="0.9458333333333333"/>
          <c:h val="0.83870967741935487"/>
        </c:manualLayout>
      </c:layout>
      <c:lineChart>
        <c:grouping val="standard"/>
        <c:varyColors val="0"/>
        <c:ser>
          <c:idx val="0"/>
          <c:order val="0"/>
          <c:tx>
            <c:strRef>
              <c:f>'2.4.1 '!$B$1</c:f>
              <c:strCache>
                <c:ptCount val="1"/>
                <c:pt idx="0">
                  <c:v>Загальне сальдо**</c:v>
                </c:pt>
              </c:strCache>
            </c:strRef>
          </c:tx>
          <c:spPr>
            <a:ln w="25400">
              <a:solidFill>
                <a:srgbClr val="057C48"/>
              </a:solidFill>
            </a:ln>
            <a:effectLst/>
            <a:extLst/>
          </c:spPr>
          <c:marker>
            <c:symbol val="none"/>
          </c:marker>
          <c:cat>
            <c:strRef>
              <c:f>'2.4.1 '!$D$4:$D$21</c:f>
              <c:strCache>
                <c:ptCount val="18"/>
                <c:pt idx="1">
                  <c:v>II.15</c:v>
                </c:pt>
                <c:pt idx="3">
                  <c:v>IV.15</c:v>
                </c:pt>
                <c:pt idx="5">
                  <c:v>ІI.16</c:v>
                </c:pt>
                <c:pt idx="7">
                  <c:v>IV.16</c:v>
                </c:pt>
                <c:pt idx="9">
                  <c:v>ІІ.17</c:v>
                </c:pt>
                <c:pt idx="11">
                  <c:v>ІV.17</c:v>
                </c:pt>
                <c:pt idx="13">
                  <c:v>ІI.18</c:v>
                </c:pt>
                <c:pt idx="15">
                  <c:v>ІV.18</c:v>
                </c:pt>
                <c:pt idx="17">
                  <c:v>ІI.19*</c:v>
                </c:pt>
              </c:strCache>
            </c:strRef>
          </c:cat>
          <c:val>
            <c:numRef>
              <c:f>'2.4.1 '!$B$4:$B$21</c:f>
              <c:numCache>
                <c:formatCode>0.0</c:formatCode>
                <c:ptCount val="18"/>
                <c:pt idx="0">
                  <c:v>3.7</c:v>
                </c:pt>
                <c:pt idx="1">
                  <c:v>-0.4</c:v>
                </c:pt>
                <c:pt idx="2">
                  <c:v>3.6</c:v>
                </c:pt>
                <c:pt idx="3">
                  <c:v>-10.8</c:v>
                </c:pt>
                <c:pt idx="4">
                  <c:v>0.8</c:v>
                </c:pt>
                <c:pt idx="5">
                  <c:v>-2.8</c:v>
                </c:pt>
                <c:pt idx="6">
                  <c:v>-3</c:v>
                </c:pt>
                <c:pt idx="7">
                  <c:v>-3.2</c:v>
                </c:pt>
                <c:pt idx="8">
                  <c:v>0.7</c:v>
                </c:pt>
                <c:pt idx="9">
                  <c:v>7.2</c:v>
                </c:pt>
                <c:pt idx="10">
                  <c:v>-1.3</c:v>
                </c:pt>
                <c:pt idx="11">
                  <c:v>-9.4</c:v>
                </c:pt>
                <c:pt idx="12">
                  <c:v>-0.6</c:v>
                </c:pt>
                <c:pt idx="13">
                  <c:v>1.1000000000000001</c:v>
                </c:pt>
                <c:pt idx="14">
                  <c:v>-0.1</c:v>
                </c:pt>
                <c:pt idx="15">
                  <c:v>-7.2</c:v>
                </c:pt>
                <c:pt idx="16">
                  <c:v>-1.7</c:v>
                </c:pt>
                <c:pt idx="17">
                  <c:v>3.4</c:v>
                </c:pt>
              </c:numCache>
            </c:numRef>
          </c:val>
          <c:smooth val="0"/>
          <c:extLst>
            <c:ext xmlns:c16="http://schemas.microsoft.com/office/drawing/2014/chart" uri="{C3380CC4-5D6E-409C-BE32-E72D297353CC}">
              <c16:uniqueId val="{00000000-8F01-4336-8343-24D8A8A0E964}"/>
            </c:ext>
          </c:extLst>
        </c:ser>
        <c:ser>
          <c:idx val="1"/>
          <c:order val="1"/>
          <c:tx>
            <c:strRef>
              <c:f>'2.4.1 '!$C$1</c:f>
              <c:strCache>
                <c:ptCount val="1"/>
                <c:pt idx="0">
                  <c:v>Скориговане первинне сальдо**</c:v>
                </c:pt>
              </c:strCache>
            </c:strRef>
          </c:tx>
          <c:spPr>
            <a:ln w="25400" cmpd="sng">
              <a:solidFill>
                <a:srgbClr val="91C864"/>
              </a:solidFill>
              <a:prstDash val="solid"/>
            </a:ln>
          </c:spPr>
          <c:marker>
            <c:symbol val="none"/>
          </c:marker>
          <c:cat>
            <c:strRef>
              <c:f>'2.4.1 '!$D$4:$D$21</c:f>
              <c:strCache>
                <c:ptCount val="18"/>
                <c:pt idx="1">
                  <c:v>II.15</c:v>
                </c:pt>
                <c:pt idx="3">
                  <c:v>IV.15</c:v>
                </c:pt>
                <c:pt idx="5">
                  <c:v>ІI.16</c:v>
                </c:pt>
                <c:pt idx="7">
                  <c:v>IV.16</c:v>
                </c:pt>
                <c:pt idx="9">
                  <c:v>ІІ.17</c:v>
                </c:pt>
                <c:pt idx="11">
                  <c:v>ІV.17</c:v>
                </c:pt>
                <c:pt idx="13">
                  <c:v>ІI.18</c:v>
                </c:pt>
                <c:pt idx="15">
                  <c:v>ІV.18</c:v>
                </c:pt>
                <c:pt idx="17">
                  <c:v>ІI.19*</c:v>
                </c:pt>
              </c:strCache>
            </c:strRef>
          </c:cat>
          <c:val>
            <c:numRef>
              <c:f>'2.4.1 '!$C$4:$C$21</c:f>
              <c:numCache>
                <c:formatCode>0.0</c:formatCode>
                <c:ptCount val="18"/>
                <c:pt idx="0">
                  <c:v>7.1</c:v>
                </c:pt>
                <c:pt idx="1">
                  <c:v>6.6</c:v>
                </c:pt>
                <c:pt idx="2">
                  <c:v>8.8000000000000007</c:v>
                </c:pt>
                <c:pt idx="3">
                  <c:v>1.3</c:v>
                </c:pt>
                <c:pt idx="4">
                  <c:v>4.0999999999999996</c:v>
                </c:pt>
                <c:pt idx="5">
                  <c:v>1.6</c:v>
                </c:pt>
                <c:pt idx="6">
                  <c:v>0.5</c:v>
                </c:pt>
                <c:pt idx="7">
                  <c:v>7.3</c:v>
                </c:pt>
                <c:pt idx="8">
                  <c:v>2.8</c:v>
                </c:pt>
                <c:pt idx="9">
                  <c:v>7</c:v>
                </c:pt>
                <c:pt idx="10">
                  <c:v>2.2000000000000002</c:v>
                </c:pt>
                <c:pt idx="11">
                  <c:v>-0.4</c:v>
                </c:pt>
                <c:pt idx="12">
                  <c:v>-1.6</c:v>
                </c:pt>
                <c:pt idx="13">
                  <c:v>0.4</c:v>
                </c:pt>
                <c:pt idx="14">
                  <c:v>3.2</c:v>
                </c:pt>
                <c:pt idx="15">
                  <c:v>0.6</c:v>
                </c:pt>
                <c:pt idx="16">
                  <c:v>-0.4</c:v>
                </c:pt>
                <c:pt idx="17">
                  <c:v>-1.9</c:v>
                </c:pt>
              </c:numCache>
            </c:numRef>
          </c:val>
          <c:smooth val="0"/>
          <c:extLst>
            <c:ext xmlns:c16="http://schemas.microsoft.com/office/drawing/2014/chart" uri="{C3380CC4-5D6E-409C-BE32-E72D297353CC}">
              <c16:uniqueId val="{00000001-8F01-4336-8343-24D8A8A0E964}"/>
            </c:ext>
          </c:extLst>
        </c:ser>
        <c:dLbls>
          <c:showLegendKey val="0"/>
          <c:showVal val="0"/>
          <c:showCatName val="0"/>
          <c:showSerName val="0"/>
          <c:showPercent val="0"/>
          <c:showBubbleSize val="0"/>
        </c:dLbls>
        <c:smooth val="0"/>
        <c:axId val="949986104"/>
        <c:axId val="949986888"/>
      </c:lineChart>
      <c:catAx>
        <c:axId val="9499861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86888"/>
        <c:crosses val="autoZero"/>
        <c:auto val="1"/>
        <c:lblAlgn val="ctr"/>
        <c:lblOffset val="100"/>
        <c:tickMarkSkip val="4"/>
        <c:noMultiLvlLbl val="0"/>
      </c:catAx>
      <c:valAx>
        <c:axId val="949986888"/>
        <c:scaling>
          <c:orientation val="minMax"/>
          <c:max val="10"/>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86104"/>
        <c:crosses val="autoZero"/>
        <c:crossBetween val="between"/>
        <c:majorUnit val="5"/>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746913893827803"/>
          <c:w val="0.96250000000000002"/>
          <c:h val="0.10322580645161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34711286089239E-2"/>
          <c:y val="4.9337349397590359E-2"/>
          <c:w val="0.87723622047244099"/>
          <c:h val="0.69520111943838347"/>
        </c:manualLayout>
      </c:layout>
      <c:barChart>
        <c:barDir val="col"/>
        <c:grouping val="clustered"/>
        <c:varyColors val="0"/>
        <c:ser>
          <c:idx val="2"/>
          <c:order val="0"/>
          <c:tx>
            <c:strRef>
              <c:f>'1.9'!$B$1</c:f>
              <c:strCache>
                <c:ptCount val="1"/>
                <c:pt idx="0">
                  <c:v>World Production</c:v>
                </c:pt>
              </c:strCache>
            </c:strRef>
          </c:tx>
          <c:spPr>
            <a:solidFill>
              <a:srgbClr val="057D46"/>
            </a:solidFill>
            <a:ln w="25400" cmpd="sng">
              <a:noFill/>
              <a:prstDash val="sysDot"/>
            </a:ln>
            <a:effectLst/>
            <a:extLst>
              <a:ext uri="{91240B29-F687-4F45-9708-019B960494DF}">
                <a14:hiddenLine xmlns:a14="http://schemas.microsoft.com/office/drawing/2010/main" w="25400" cmpd="sng">
                  <a:solidFill>
                    <a:srgbClr val="057C48"/>
                  </a:solidFill>
                  <a:prstDash val="sysDot"/>
                </a14:hiddenLine>
              </a:ext>
            </a:extLst>
          </c:spPr>
          <c:invertIfNegative val="0"/>
          <c:cat>
            <c:strRef>
              <c:f>'1.9'!$A$4:$A$19</c:f>
              <c:strCache>
                <c:ptCount val="16"/>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strCache>
            </c:strRef>
          </c:cat>
          <c:val>
            <c:numRef>
              <c:f>'1.9'!$B$4:$B$19</c:f>
              <c:numCache>
                <c:formatCode>0.0</c:formatCode>
                <c:ptCount val="16"/>
                <c:pt idx="0">
                  <c:v>97.2</c:v>
                </c:pt>
                <c:pt idx="1">
                  <c:v>97.5</c:v>
                </c:pt>
                <c:pt idx="2">
                  <c:v>98.6</c:v>
                </c:pt>
                <c:pt idx="3">
                  <c:v>99.1</c:v>
                </c:pt>
                <c:pt idx="4">
                  <c:v>99.3</c:v>
                </c:pt>
                <c:pt idx="5">
                  <c:v>99.8</c:v>
                </c:pt>
                <c:pt idx="6">
                  <c:v>101.4</c:v>
                </c:pt>
                <c:pt idx="7">
                  <c:v>102.2</c:v>
                </c:pt>
                <c:pt idx="8">
                  <c:v>99.82</c:v>
                </c:pt>
                <c:pt idx="9">
                  <c:v>100.58</c:v>
                </c:pt>
                <c:pt idx="10">
                  <c:v>101.77</c:v>
                </c:pt>
                <c:pt idx="11">
                  <c:v>102.26</c:v>
                </c:pt>
                <c:pt idx="12">
                  <c:v>101.19</c:v>
                </c:pt>
                <c:pt idx="13">
                  <c:v>102.52</c:v>
                </c:pt>
                <c:pt idx="14">
                  <c:v>103.19</c:v>
                </c:pt>
                <c:pt idx="15">
                  <c:v>103.27</c:v>
                </c:pt>
              </c:numCache>
            </c:numRef>
          </c:val>
          <c:extLst>
            <c:ext xmlns:c16="http://schemas.microsoft.com/office/drawing/2014/chart" uri="{C3380CC4-5D6E-409C-BE32-E72D297353CC}">
              <c16:uniqueId val="{00000000-9DCA-4FE5-9923-86CE94919EDB}"/>
            </c:ext>
          </c:extLst>
        </c:ser>
        <c:dLbls>
          <c:showLegendKey val="0"/>
          <c:showVal val="0"/>
          <c:showCatName val="0"/>
          <c:showSerName val="0"/>
          <c:showPercent val="0"/>
          <c:showBubbleSize val="0"/>
        </c:dLbls>
        <c:gapWidth val="70"/>
        <c:axId val="700143536"/>
        <c:axId val="700147848"/>
      </c:barChart>
      <c:lineChart>
        <c:grouping val="standard"/>
        <c:varyColors val="0"/>
        <c:ser>
          <c:idx val="0"/>
          <c:order val="1"/>
          <c:tx>
            <c:strRef>
              <c:f>'1.9'!$C$1</c:f>
              <c:strCache>
                <c:ptCount val="1"/>
                <c:pt idx="0">
                  <c:v>World Consumption</c:v>
                </c:pt>
              </c:strCache>
            </c:strRef>
          </c:tx>
          <c:spPr>
            <a:ln>
              <a:solidFill>
                <a:srgbClr val="7D0532"/>
              </a:solidFill>
            </a:ln>
            <a:effectLst/>
            <a:extLst/>
          </c:spPr>
          <c:marker>
            <c:symbol val="none"/>
          </c:marker>
          <c:cat>
            <c:strRef>
              <c:f>'1.9'!$A$4:$A$19</c:f>
              <c:strCache>
                <c:ptCount val="16"/>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strCache>
            </c:strRef>
          </c:cat>
          <c:val>
            <c:numRef>
              <c:f>'1.9'!$C$4:$C$19</c:f>
              <c:numCache>
                <c:formatCode>0.0</c:formatCode>
                <c:ptCount val="16"/>
                <c:pt idx="0">
                  <c:v>96.8</c:v>
                </c:pt>
                <c:pt idx="1">
                  <c:v>98.6</c:v>
                </c:pt>
                <c:pt idx="2">
                  <c:v>99.1</c:v>
                </c:pt>
                <c:pt idx="3">
                  <c:v>99.4</c:v>
                </c:pt>
                <c:pt idx="4">
                  <c:v>99.2</c:v>
                </c:pt>
                <c:pt idx="5">
                  <c:v>99.6</c:v>
                </c:pt>
                <c:pt idx="6">
                  <c:v>100.6</c:v>
                </c:pt>
                <c:pt idx="7">
                  <c:v>100.5</c:v>
                </c:pt>
                <c:pt idx="8">
                  <c:v>100.2</c:v>
                </c:pt>
                <c:pt idx="9">
                  <c:v>100.29</c:v>
                </c:pt>
                <c:pt idx="10">
                  <c:v>101.9</c:v>
                </c:pt>
                <c:pt idx="11">
                  <c:v>102.09</c:v>
                </c:pt>
                <c:pt idx="12">
                  <c:v>101.27</c:v>
                </c:pt>
                <c:pt idx="13">
                  <c:v>101.9</c:v>
                </c:pt>
                <c:pt idx="14">
                  <c:v>103.13</c:v>
                </c:pt>
                <c:pt idx="15">
                  <c:v>103.3</c:v>
                </c:pt>
              </c:numCache>
            </c:numRef>
          </c:val>
          <c:smooth val="0"/>
          <c:extLst>
            <c:ext xmlns:c16="http://schemas.microsoft.com/office/drawing/2014/chart" uri="{C3380CC4-5D6E-409C-BE32-E72D297353CC}">
              <c16:uniqueId val="{00000001-9DCA-4FE5-9923-86CE94919EDB}"/>
            </c:ext>
          </c:extLst>
        </c:ser>
        <c:dLbls>
          <c:showLegendKey val="0"/>
          <c:showVal val="0"/>
          <c:showCatName val="0"/>
          <c:showSerName val="0"/>
          <c:showPercent val="0"/>
          <c:showBubbleSize val="0"/>
        </c:dLbls>
        <c:marker val="1"/>
        <c:smooth val="0"/>
        <c:axId val="700143536"/>
        <c:axId val="700147848"/>
      </c:lineChart>
      <c:catAx>
        <c:axId val="70014353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00147848"/>
        <c:crosses val="autoZero"/>
        <c:auto val="1"/>
        <c:lblAlgn val="ctr"/>
        <c:lblOffset val="100"/>
        <c:noMultiLvlLbl val="0"/>
      </c:catAx>
      <c:valAx>
        <c:axId val="700147848"/>
        <c:scaling>
          <c:orientation val="minMax"/>
          <c:min val="9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00143536"/>
        <c:crosses val="autoZero"/>
        <c:crossBetween val="between"/>
        <c:majorUnit val="2"/>
      </c:valAx>
      <c:spPr>
        <a:blipFill dpi="0" rotWithShape="1">
          <a:blip xmlns:r="http://schemas.openxmlformats.org/officeDocument/2006/relationships" r:embed="rId2"/>
          <a:srcRect/>
          <a:stretch>
            <a:fillRect l="56000"/>
          </a:stretch>
        </a:blipFill>
        <a:ln w="9525">
          <a:solidFill>
            <a:sysClr val="windowText" lastClr="000000"/>
          </a:solidFill>
        </a:ln>
        <a:effectLst/>
        <a:extLst/>
      </c:spPr>
    </c:plotArea>
    <c:legend>
      <c:legendPos val="b"/>
      <c:layout>
        <c:manualLayout>
          <c:xMode val="edge"/>
          <c:yMode val="edge"/>
          <c:x val="0"/>
          <c:y val="0.83734939759036142"/>
          <c:w val="0.97916666666666663"/>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7022408136482939"/>
          <c:y val="2.8248107501385105E-2"/>
          <c:w val="0.67223556430446196"/>
          <c:h val="0.85593100097843577"/>
        </c:manualLayout>
      </c:layout>
      <c:barChart>
        <c:barDir val="bar"/>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0070C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C27A-49CD-9EDD-0D38B47C411E}"/>
              </c:ext>
            </c:extLst>
          </c:dPt>
          <c:dPt>
            <c:idx val="1"/>
            <c:invertIfNegative val="0"/>
            <c:bubble3D val="0"/>
            <c:spPr>
              <a:solidFill>
                <a:srgbClr val="D32F39"/>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C27A-49CD-9EDD-0D38B47C411E}"/>
              </c:ext>
            </c:extLst>
          </c:dPt>
          <c:dPt>
            <c:idx val="2"/>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C27A-49CD-9EDD-0D38B47C411E}"/>
              </c:ext>
            </c:extLst>
          </c:dPt>
          <c:dPt>
            <c:idx val="3"/>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C27A-49CD-9EDD-0D38B47C411E}"/>
              </c:ext>
            </c:extLst>
          </c:dPt>
          <c:dPt>
            <c:idx val="4"/>
            <c:invertIfNegative val="0"/>
            <c:bubble3D val="0"/>
            <c:spPr>
              <a:solidFill>
                <a:srgbClr val="8D9DD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C27A-49CD-9EDD-0D38B47C411E}"/>
              </c:ext>
            </c:extLst>
          </c:dPt>
          <c:dPt>
            <c:idx val="5"/>
            <c:invertIfNegative val="0"/>
            <c:bubble3D val="0"/>
            <c:spPr>
              <a:solidFill>
                <a:srgbClr val="43527A"/>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C27A-49CD-9EDD-0D38B47C411E}"/>
              </c:ext>
            </c:extLst>
          </c:dPt>
          <c:dPt>
            <c:idx val="6"/>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C27A-49CD-9EDD-0D38B47C411E}"/>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C27A-49CD-9EDD-0D38B47C411E}"/>
              </c:ext>
            </c:extLst>
          </c:dPt>
          <c:dPt>
            <c:idx val="8"/>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C27A-49CD-9EDD-0D38B47C411E}"/>
              </c:ext>
            </c:extLst>
          </c:dPt>
          <c:dPt>
            <c:idx val="9"/>
            <c:invertIfNegative val="0"/>
            <c:bubble3D val="0"/>
            <c:extLst>
              <c:ext xmlns:c16="http://schemas.microsoft.com/office/drawing/2014/chart" uri="{C3380CC4-5D6E-409C-BE32-E72D297353CC}">
                <c16:uniqueId val="{00000012-C27A-49CD-9EDD-0D38B47C411E}"/>
              </c:ext>
            </c:extLst>
          </c:dPt>
          <c:dLbls>
            <c:dLbl>
              <c:idx val="0"/>
              <c:layout>
                <c:manualLayout>
                  <c:x val="-6.3976377952755905E-4"/>
                  <c:y val="0"/>
                </c:manualLayout>
              </c:layout>
              <c:tx>
                <c:rich>
                  <a:bodyPr/>
                  <a:lstStyle/>
                  <a:p>
                    <a:r>
                      <a:rPr lang="en-US"/>
                      <a:t>(77,9%)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7A-49CD-9EDD-0D38B47C411E}"/>
                </c:ext>
              </c:extLst>
            </c:dLbl>
            <c:dLbl>
              <c:idx val="1"/>
              <c:tx>
                <c:rich>
                  <a:bodyPr/>
                  <a:lstStyle/>
                  <a:p>
                    <a:r>
                      <a:rPr lang="en-US"/>
                      <a:t>(37,4%)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7A-49CD-9EDD-0D38B47C411E}"/>
                </c:ext>
              </c:extLst>
            </c:dLbl>
            <c:dLbl>
              <c:idx val="2"/>
              <c:tx>
                <c:rich>
                  <a:bodyPr/>
                  <a:lstStyle/>
                  <a:p>
                    <a:r>
                      <a:rPr lang="en-US"/>
                      <a:t>(22.7%)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7A-49CD-9EDD-0D38B47C411E}"/>
                </c:ext>
              </c:extLst>
            </c:dLbl>
            <c:dLbl>
              <c:idx val="3"/>
              <c:layout>
                <c:manualLayout>
                  <c:x val="-3.5000000000000001E-3"/>
                  <c:y val="1.4585731182130014E-4"/>
                </c:manualLayout>
              </c:layout>
              <c:tx>
                <c:rich>
                  <a:bodyPr/>
                  <a:lstStyle/>
                  <a:p>
                    <a:r>
                      <a:rPr lang="en-US"/>
                      <a:t>(37.2%)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27A-49CD-9EDD-0D38B47C411E}"/>
                </c:ext>
              </c:extLst>
            </c:dLbl>
            <c:dLbl>
              <c:idx val="4"/>
              <c:tx>
                <c:rich>
                  <a:bodyPr/>
                  <a:lstStyle/>
                  <a:p>
                    <a:r>
                      <a:rPr lang="en-US"/>
                      <a:t>(16,8%)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7A-49CD-9EDD-0D38B47C411E}"/>
                </c:ext>
              </c:extLst>
            </c:dLbl>
            <c:dLbl>
              <c:idx val="5"/>
              <c:layout>
                <c:manualLayout>
                  <c:x val="-0.12866013071895424"/>
                  <c:y val="0"/>
                </c:manualLayout>
              </c:layout>
              <c:tx>
                <c:rich>
                  <a:bodyPr/>
                  <a:lstStyle/>
                  <a:p>
                    <a:r>
                      <a:rPr lang="en-US"/>
                      <a:t>(0.4%)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27A-49CD-9EDD-0D38B47C411E}"/>
                </c:ext>
              </c:extLst>
            </c:dLbl>
            <c:dLbl>
              <c:idx val="6"/>
              <c:tx>
                <c:rich>
                  <a:bodyPr/>
                  <a:lstStyle/>
                  <a:p>
                    <a:r>
                      <a:rPr lang="en-US"/>
                      <a:t>(22.5%)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27A-49CD-9EDD-0D38B47C411E}"/>
                </c:ext>
              </c:extLst>
            </c:dLbl>
            <c:dLbl>
              <c:idx val="7"/>
              <c:tx>
                <c:rich>
                  <a:bodyPr/>
                  <a:lstStyle/>
                  <a:p>
                    <a:r>
                      <a:rPr lang="en-US"/>
                      <a:t>(0,3%)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27A-49CD-9EDD-0D38B47C411E}"/>
                </c:ext>
              </c:extLst>
            </c:dLbl>
            <c:dLbl>
              <c:idx val="8"/>
              <c:layout>
                <c:manualLayout>
                  <c:x val="-1.2500000000000153E-2"/>
                  <c:y val="-1.6517534918770362E-17"/>
                </c:manualLayout>
              </c:layout>
              <c:tx>
                <c:rich>
                  <a:bodyPr/>
                  <a:lstStyle/>
                  <a:p>
                    <a:r>
                      <a:rPr lang="en-US"/>
                      <a:t>(10.8%)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27A-49CD-9EDD-0D38B47C411E}"/>
                </c:ext>
              </c:extLst>
            </c:dLbl>
            <c:dLbl>
              <c:idx val="9"/>
              <c:layout>
                <c:manualLayout>
                  <c:x val="-8.3333333333334859E-3"/>
                  <c:y val="6.5329218106995809E-3"/>
                </c:manualLayout>
              </c:layout>
              <c:tx>
                <c:rich>
                  <a:bodyPr/>
                  <a:lstStyle/>
                  <a:p>
                    <a:r>
                      <a:rPr lang="en-US"/>
                      <a:t>(15.5%)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27A-49CD-9EDD-0D38B47C411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'2.4.2 '!$A$4:$A$13</c:f>
              <c:strCache>
                <c:ptCount val="10"/>
                <c:pt idx="0">
                  <c:v>Інші доходи</c:v>
                </c:pt>
                <c:pt idx="1">
                  <c:v>Неподаткові 
надходження</c:v>
                </c:pt>
                <c:pt idx="2">
                  <c:v>Інші податкові
 надходження</c:v>
                </c:pt>
                <c:pt idx="3">
                  <c:v>Рентна плата</c:v>
                </c:pt>
                <c:pt idx="4">
                  <c:v>Акцизний
 податок</c:v>
                </c:pt>
                <c:pt idx="5">
                  <c:v>ППП</c:v>
                </c:pt>
                <c:pt idx="6">
                  <c:v>ПДФО</c:v>
                </c:pt>
                <c:pt idx="7">
                  <c:v>ПДВ</c:v>
                </c:pt>
                <c:pt idx="8">
                  <c:v>Податкові 
надходження</c:v>
                </c:pt>
                <c:pt idx="9">
                  <c:v>Доходи</c:v>
                </c:pt>
              </c:strCache>
            </c:strRef>
          </c:cat>
          <c:val>
            <c:numRef>
              <c:f>'2.4.2 '!$D$4:$D$13</c:f>
              <c:numCache>
                <c:formatCode>0.0</c:formatCode>
                <c:ptCount val="10"/>
                <c:pt idx="0">
                  <c:v>1.4</c:v>
                </c:pt>
                <c:pt idx="1">
                  <c:v>29.4</c:v>
                </c:pt>
                <c:pt idx="2">
                  <c:v>8.4</c:v>
                </c:pt>
                <c:pt idx="3">
                  <c:v>6.4</c:v>
                </c:pt>
                <c:pt idx="4">
                  <c:v>7.7</c:v>
                </c:pt>
                <c:pt idx="5">
                  <c:v>-0.2</c:v>
                </c:pt>
                <c:pt idx="6">
                  <c:v>19.100000000000001</c:v>
                </c:pt>
                <c:pt idx="7">
                  <c:v>0.5</c:v>
                </c:pt>
                <c:pt idx="8">
                  <c:v>41.9</c:v>
                </c:pt>
                <c:pt idx="9">
                  <c:v>72.7</c:v>
                </c:pt>
              </c:numCache>
            </c:numRef>
          </c:val>
          <c:extLst>
            <c:ext xmlns:c16="http://schemas.microsoft.com/office/drawing/2014/chart" uri="{C3380CC4-5D6E-409C-BE32-E72D297353CC}">
              <c16:uniqueId val="{00000013-C27A-49CD-9EDD-0D38B47C411E}"/>
            </c:ext>
          </c:extLst>
        </c:ser>
        <c:dLbls>
          <c:showLegendKey val="0"/>
          <c:showVal val="0"/>
          <c:showCatName val="0"/>
          <c:showSerName val="0"/>
          <c:showPercent val="0"/>
          <c:showBubbleSize val="0"/>
        </c:dLbls>
        <c:gapWidth val="39"/>
        <c:axId val="949987672"/>
        <c:axId val="949988064"/>
      </c:barChart>
      <c:catAx>
        <c:axId val="949987672"/>
        <c:scaling>
          <c:orientation val="minMax"/>
        </c:scaling>
        <c:delete val="0"/>
        <c:axPos val="l"/>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88064"/>
        <c:crosses val="autoZero"/>
        <c:auto val="1"/>
        <c:lblAlgn val="ctr"/>
        <c:lblOffset val="100"/>
        <c:noMultiLvlLbl val="0"/>
      </c:catAx>
      <c:valAx>
        <c:axId val="949988064"/>
        <c:scaling>
          <c:orientation val="minMax"/>
          <c:max val="80"/>
          <c:min val="-10"/>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87672"/>
        <c:crosses val="autoZero"/>
        <c:crossBetween val="between"/>
        <c:majorUnit val="10"/>
      </c:valAx>
      <c:spPr>
        <a:noFill/>
        <a:ln w="9525">
          <a:solidFill>
            <a:srgbClr val="505050"/>
          </a:solidFill>
        </a:ln>
        <a:effectLs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7022408136482939"/>
          <c:y val="2.8248107501385105E-2"/>
          <c:w val="0.67223556430446196"/>
          <c:h val="0.85593100097843577"/>
        </c:manualLayout>
      </c:layout>
      <c:barChart>
        <c:barDir val="bar"/>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0"/>
            <c:invertIfNegative val="0"/>
            <c:bubble3D val="0"/>
            <c:extLst>
              <c:ext xmlns:c16="http://schemas.microsoft.com/office/drawing/2014/chart" uri="{C3380CC4-5D6E-409C-BE32-E72D297353CC}">
                <c16:uniqueId val="{00000000-EA63-428E-909D-1B344AFA72DA}"/>
              </c:ext>
            </c:extLst>
          </c:dPt>
          <c:dPt>
            <c:idx val="1"/>
            <c:invertIfNegative val="0"/>
            <c:bubble3D val="0"/>
            <c:extLst>
              <c:ext xmlns:c16="http://schemas.microsoft.com/office/drawing/2014/chart" uri="{C3380CC4-5D6E-409C-BE32-E72D297353CC}">
                <c16:uniqueId val="{00000001-EA63-428E-909D-1B344AFA72DA}"/>
              </c:ext>
            </c:extLst>
          </c:dPt>
          <c:dPt>
            <c:idx val="2"/>
            <c:invertIfNegative val="0"/>
            <c:bubble3D val="0"/>
            <c:extLst>
              <c:ext xmlns:c16="http://schemas.microsoft.com/office/drawing/2014/chart" uri="{C3380CC4-5D6E-409C-BE32-E72D297353CC}">
                <c16:uniqueId val="{00000002-EA63-428E-909D-1B344AFA72DA}"/>
              </c:ext>
            </c:extLst>
          </c:dPt>
          <c:dPt>
            <c:idx val="3"/>
            <c:invertIfNegative val="0"/>
            <c:bubble3D val="0"/>
            <c:extLst>
              <c:ext xmlns:c16="http://schemas.microsoft.com/office/drawing/2014/chart" uri="{C3380CC4-5D6E-409C-BE32-E72D297353CC}">
                <c16:uniqueId val="{00000003-EA63-428E-909D-1B344AFA72DA}"/>
              </c:ext>
            </c:extLst>
          </c:dPt>
          <c:dPt>
            <c:idx val="4"/>
            <c:invertIfNegative val="0"/>
            <c:bubble3D val="0"/>
            <c:extLst>
              <c:ext xmlns:c16="http://schemas.microsoft.com/office/drawing/2014/chart" uri="{C3380CC4-5D6E-409C-BE32-E72D297353CC}">
                <c16:uniqueId val="{00000004-EA63-428E-909D-1B344AFA72DA}"/>
              </c:ext>
            </c:extLst>
          </c:dPt>
          <c:dPt>
            <c:idx val="5"/>
            <c:invertIfNegative val="0"/>
            <c:bubble3D val="0"/>
            <c:extLst>
              <c:ext xmlns:c16="http://schemas.microsoft.com/office/drawing/2014/chart" uri="{C3380CC4-5D6E-409C-BE32-E72D297353CC}">
                <c16:uniqueId val="{00000005-EA63-428E-909D-1B344AFA72DA}"/>
              </c:ext>
            </c:extLst>
          </c:dPt>
          <c:dPt>
            <c:idx val="6"/>
            <c:invertIfNegative val="0"/>
            <c:bubble3D val="0"/>
            <c:extLst>
              <c:ext xmlns:c16="http://schemas.microsoft.com/office/drawing/2014/chart" uri="{C3380CC4-5D6E-409C-BE32-E72D297353CC}">
                <c16:uniqueId val="{00000006-EA63-428E-909D-1B344AFA72DA}"/>
              </c:ext>
            </c:extLst>
          </c:dPt>
          <c:dPt>
            <c:idx val="7"/>
            <c:invertIfNegative val="0"/>
            <c:bubble3D val="0"/>
            <c:extLst>
              <c:ext xmlns:c16="http://schemas.microsoft.com/office/drawing/2014/chart" uri="{C3380CC4-5D6E-409C-BE32-E72D297353CC}">
                <c16:uniqueId val="{00000007-EA63-428E-909D-1B344AFA72DA}"/>
              </c:ext>
            </c:extLst>
          </c:dPt>
          <c:dPt>
            <c:idx val="8"/>
            <c:invertIfNegative val="0"/>
            <c:bubble3D val="0"/>
            <c:extLst>
              <c:ext xmlns:c16="http://schemas.microsoft.com/office/drawing/2014/chart" uri="{C3380CC4-5D6E-409C-BE32-E72D297353CC}">
                <c16:uniqueId val="{00000008-EA63-428E-909D-1B344AFA72DA}"/>
              </c:ext>
            </c:extLst>
          </c:dPt>
          <c:dPt>
            <c:idx val="9"/>
            <c:invertIfNegative val="0"/>
            <c:bubble3D val="0"/>
            <c:extLst>
              <c:ext xmlns:c16="http://schemas.microsoft.com/office/drawing/2014/chart" uri="{C3380CC4-5D6E-409C-BE32-E72D297353CC}">
                <c16:uniqueId val="{00000009-EA63-428E-909D-1B344AFA72DA}"/>
              </c:ext>
            </c:extLst>
          </c:dPt>
          <c:cat>
            <c:strRef>
              <c:f>'2.4.3 '!$A$4:$A$8</c:f>
              <c:strCache>
                <c:ptCount val="5"/>
                <c:pt idx="0">
                  <c:v>Інші
податки</c:v>
                </c:pt>
                <c:pt idx="1">
                  <c:v>Акцизний
податок</c:v>
                </c:pt>
                <c:pt idx="2">
                  <c:v>ПДВ</c:v>
                </c:pt>
                <c:pt idx="3">
                  <c:v>ППП</c:v>
                </c:pt>
                <c:pt idx="4">
                  <c:v>ПДФО</c:v>
                </c:pt>
              </c:strCache>
            </c:strRef>
          </c:cat>
          <c:val>
            <c:numRef>
              <c:f>'2.4.3 '!$D$4:$D$8</c:f>
              <c:numCache>
                <c:formatCode>0.0</c:formatCode>
                <c:ptCount val="5"/>
                <c:pt idx="0">
                  <c:v>-1.8</c:v>
                </c:pt>
                <c:pt idx="1">
                  <c:v>-6.9</c:v>
                </c:pt>
                <c:pt idx="2">
                  <c:v>-22.8</c:v>
                </c:pt>
                <c:pt idx="3">
                  <c:v>0.9</c:v>
                </c:pt>
                <c:pt idx="4">
                  <c:v>2.2000000000000002</c:v>
                </c:pt>
              </c:numCache>
            </c:numRef>
          </c:val>
          <c:extLst>
            <c:ext xmlns:c16="http://schemas.microsoft.com/office/drawing/2014/chart" uri="{C3380CC4-5D6E-409C-BE32-E72D297353CC}">
              <c16:uniqueId val="{0000000A-EA63-428E-909D-1B344AFA72DA}"/>
            </c:ext>
          </c:extLst>
        </c:ser>
        <c:dLbls>
          <c:showLegendKey val="0"/>
          <c:showVal val="0"/>
          <c:showCatName val="0"/>
          <c:showSerName val="0"/>
          <c:showPercent val="0"/>
          <c:showBubbleSize val="0"/>
        </c:dLbls>
        <c:gapWidth val="39"/>
        <c:axId val="949988848"/>
        <c:axId val="949989240"/>
      </c:barChart>
      <c:catAx>
        <c:axId val="949988848"/>
        <c:scaling>
          <c:orientation val="minMax"/>
        </c:scaling>
        <c:delete val="0"/>
        <c:axPos val="l"/>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89240"/>
        <c:crosses val="autoZero"/>
        <c:auto val="1"/>
        <c:lblAlgn val="ctr"/>
        <c:lblOffset val="100"/>
        <c:noMultiLvlLbl val="0"/>
      </c:catAx>
      <c:valAx>
        <c:axId val="949989240"/>
        <c:scaling>
          <c:orientation val="minMax"/>
          <c:max val="5"/>
          <c:min val="-25"/>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88848"/>
        <c:crosses val="autoZero"/>
        <c:crossBetween val="between"/>
        <c:majorUnit val="5"/>
      </c:valAx>
      <c:spPr>
        <a:noFill/>
        <a:ln w="9525">
          <a:solidFill>
            <a:srgbClr val="505050"/>
          </a:solidFill>
        </a:ln>
        <a:effectLs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722E-2"/>
          <c:y val="4.6271186440677965E-2"/>
          <c:w val="0.88412908496732023"/>
          <c:h val="0.59361419753086409"/>
        </c:manualLayout>
      </c:layout>
      <c:barChart>
        <c:barDir val="col"/>
        <c:grouping val="stacked"/>
        <c:varyColors val="0"/>
        <c:ser>
          <c:idx val="0"/>
          <c:order val="0"/>
          <c:tx>
            <c:strRef>
              <c:f>'2.4.4'!$B$1</c:f>
              <c:strCache>
                <c:ptCount val="1"/>
                <c:pt idx="0">
                  <c:v>Внутрішні податки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'2.4.4'!$A$4:$A$13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'2.4.4'!$B$4:$B$13</c:f>
              <c:numCache>
                <c:formatCode>0.0</c:formatCode>
                <c:ptCount val="10"/>
                <c:pt idx="0">
                  <c:v>20.399999999999999</c:v>
                </c:pt>
                <c:pt idx="1">
                  <c:v>6.7</c:v>
                </c:pt>
                <c:pt idx="2">
                  <c:v>17.100000000000001</c:v>
                </c:pt>
                <c:pt idx="3">
                  <c:v>5.8</c:v>
                </c:pt>
                <c:pt idx="4">
                  <c:v>2</c:v>
                </c:pt>
                <c:pt idx="5">
                  <c:v>12.1</c:v>
                </c:pt>
                <c:pt idx="6">
                  <c:v>9.6</c:v>
                </c:pt>
                <c:pt idx="7">
                  <c:v>11.3</c:v>
                </c:pt>
                <c:pt idx="8">
                  <c:v>8.5</c:v>
                </c:pt>
                <c:pt idx="9">
                  <c:v>7.5</c:v>
                </c:pt>
              </c:numCache>
            </c:numRef>
          </c:val>
          <c:extLst>
            <c:ext xmlns:c16="http://schemas.microsoft.com/office/drawing/2014/chart" uri="{C3380CC4-5D6E-409C-BE32-E72D297353CC}">
              <c16:uniqueId val="{00000000-BA00-42BD-BA9B-B3B69DC12187}"/>
            </c:ext>
          </c:extLst>
        </c:ser>
        <c:ser>
          <c:idx val="2"/>
          <c:order val="1"/>
          <c:tx>
            <c:strRef>
              <c:f>'2.4.4'!$C$1</c:f>
              <c:strCache>
                <c:ptCount val="1"/>
                <c:pt idx="0">
                  <c:v>Податки з увезених товарів</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'2.4.4'!$A$4:$A$13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'2.4.4'!$C$4:$C$13</c:f>
              <c:numCache>
                <c:formatCode>0.0</c:formatCode>
                <c:ptCount val="10"/>
                <c:pt idx="0">
                  <c:v>11.7</c:v>
                </c:pt>
                <c:pt idx="1">
                  <c:v>12.3</c:v>
                </c:pt>
                <c:pt idx="2">
                  <c:v>9.4</c:v>
                </c:pt>
                <c:pt idx="3">
                  <c:v>10.7</c:v>
                </c:pt>
                <c:pt idx="4">
                  <c:v>5.5</c:v>
                </c:pt>
                <c:pt idx="5">
                  <c:v>3</c:v>
                </c:pt>
                <c:pt idx="6">
                  <c:v>8.1999999999999993</c:v>
                </c:pt>
                <c:pt idx="7">
                  <c:v>4.5999999999999996</c:v>
                </c:pt>
                <c:pt idx="8">
                  <c:v>1.1000000000000001</c:v>
                </c:pt>
                <c:pt idx="9">
                  <c:v>2.9</c:v>
                </c:pt>
              </c:numCache>
            </c:numRef>
          </c:val>
          <c:extLst>
            <c:ext xmlns:c16="http://schemas.microsoft.com/office/drawing/2014/chart" uri="{C3380CC4-5D6E-409C-BE32-E72D297353CC}">
              <c16:uniqueId val="{00000001-BA00-42BD-BA9B-B3B69DC12187}"/>
            </c:ext>
          </c:extLst>
        </c:ser>
        <c:ser>
          <c:idx val="1"/>
          <c:order val="2"/>
          <c:tx>
            <c:strRef>
              <c:f>'2.4.4'!$D$1</c:f>
              <c:strCache>
                <c:ptCount val="1"/>
                <c:pt idx="0">
                  <c:v>Неподаткові надходження</c:v>
                </c:pt>
              </c:strCache>
            </c:strRef>
          </c:tx>
          <c:spPr>
            <a:solidFill>
              <a:srgbClr val="91C864"/>
            </a:solidFill>
            <a:ln w="25400" cmpd="sng">
              <a:noFill/>
              <a:prstDash val="solid"/>
            </a:ln>
          </c:spPr>
          <c:invertIfNegative val="0"/>
          <c:cat>
            <c:strRef>
              <c:f>'2.4.4'!$A$4:$A$13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'2.4.4'!$D$4:$D$13</c:f>
              <c:numCache>
                <c:formatCode>0.0</c:formatCode>
                <c:ptCount val="10"/>
                <c:pt idx="0">
                  <c:v>2.5</c:v>
                </c:pt>
                <c:pt idx="1">
                  <c:v>20.5</c:v>
                </c:pt>
                <c:pt idx="2">
                  <c:v>5.5</c:v>
                </c:pt>
                <c:pt idx="3">
                  <c:v>-8.3000000000000007</c:v>
                </c:pt>
                <c:pt idx="4">
                  <c:v>2.4</c:v>
                </c:pt>
                <c:pt idx="5">
                  <c:v>9.5</c:v>
                </c:pt>
                <c:pt idx="6">
                  <c:v>0.2</c:v>
                </c:pt>
                <c:pt idx="7">
                  <c:v>2.2000000000000002</c:v>
                </c:pt>
                <c:pt idx="8">
                  <c:v>0.3</c:v>
                </c:pt>
                <c:pt idx="9">
                  <c:v>13.1</c:v>
                </c:pt>
              </c:numCache>
            </c:numRef>
          </c:val>
          <c:extLst>
            <c:ext xmlns:c16="http://schemas.microsoft.com/office/drawing/2014/chart" uri="{C3380CC4-5D6E-409C-BE32-E72D297353CC}">
              <c16:uniqueId val="{00000004-BA00-42BD-BA9B-B3B69DC12187}"/>
            </c:ext>
          </c:extLst>
        </c:ser>
        <c:ser>
          <c:idx val="4"/>
          <c:order val="3"/>
          <c:tx>
            <c:strRef>
              <c:f>'2.4.4'!$E$1</c:f>
              <c:strCache>
                <c:ptCount val="1"/>
                <c:pt idx="0">
                  <c:v>Інші доходи</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'2.4.4'!$A$4:$A$13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'2.4.4'!$E$4:$E$13</c:f>
              <c:numCache>
                <c:formatCode>0.0</c:formatCode>
                <c:ptCount val="10"/>
                <c:pt idx="0">
                  <c:v>0.3</c:v>
                </c:pt>
                <c:pt idx="1">
                  <c:v>17</c:v>
                </c:pt>
                <c:pt idx="2">
                  <c:v>0</c:v>
                </c:pt>
                <c:pt idx="3">
                  <c:v>-1.1000000000000001</c:v>
                </c:pt>
                <c:pt idx="4">
                  <c:v>-0.3</c:v>
                </c:pt>
                <c:pt idx="5">
                  <c:v>-10.7</c:v>
                </c:pt>
                <c:pt idx="6">
                  <c:v>0.2</c:v>
                </c:pt>
                <c:pt idx="7">
                  <c:v>0.2</c:v>
                </c:pt>
                <c:pt idx="8">
                  <c:v>0.7</c:v>
                </c:pt>
                <c:pt idx="9">
                  <c:v>-0.2</c:v>
                </c:pt>
              </c:numCache>
            </c:numRef>
          </c:val>
          <c:extLst>
            <c:ext xmlns:c16="http://schemas.microsoft.com/office/drawing/2014/chart" uri="{C3380CC4-5D6E-409C-BE32-E72D297353CC}">
              <c16:uniqueId val="{00000002-BA00-42BD-BA9B-B3B69DC12187}"/>
            </c:ext>
          </c:extLst>
        </c:ser>
        <c:ser>
          <c:idx val="5"/>
          <c:order val="4"/>
          <c:tx>
            <c:strRef>
              <c:f>'2.4.4'!$F$1</c:f>
              <c:strCache>
                <c:ptCount val="1"/>
                <c:pt idx="0">
                  <c:v>Розмитнення автівок*</c:v>
                </c:pt>
              </c:strCache>
            </c:strRef>
          </c:tx>
          <c:spPr>
            <a:solidFill>
              <a:srgbClr val="7D0532">
                <a:alpha val="50000"/>
              </a:srgbClr>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f>'2.4.4'!$A$4:$A$13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'2.4.4'!$F$4:$F$13</c:f>
              <c:numCache>
                <c:formatCode>0.0</c:formatCode>
                <c:ptCount val="10"/>
                <c:pt idx="0">
                  <c:v>0</c:v>
                </c:pt>
                <c:pt idx="1">
                  <c:v>0</c:v>
                </c:pt>
                <c:pt idx="2">
                  <c:v>0</c:v>
                </c:pt>
                <c:pt idx="3">
                  <c:v>0</c:v>
                </c:pt>
                <c:pt idx="4">
                  <c:v>0</c:v>
                </c:pt>
                <c:pt idx="5">
                  <c:v>0</c:v>
                </c:pt>
                <c:pt idx="6">
                  <c:v>0</c:v>
                </c:pt>
                <c:pt idx="7">
                  <c:v>0.3</c:v>
                </c:pt>
                <c:pt idx="8">
                  <c:v>2.7</c:v>
                </c:pt>
                <c:pt idx="9">
                  <c:v>0.1</c:v>
                </c:pt>
              </c:numCache>
            </c:numRef>
          </c:val>
          <c:extLst>
            <c:ext xmlns:c16="http://schemas.microsoft.com/office/drawing/2014/chart" uri="{C3380CC4-5D6E-409C-BE32-E72D297353CC}">
              <c16:uniqueId val="{00000003-BA00-42BD-BA9B-B3B69DC12187}"/>
            </c:ext>
          </c:extLst>
        </c:ser>
        <c:ser>
          <c:idx val="6"/>
          <c:order val="6"/>
          <c:tx>
            <c:strRef>
              <c:f>'2.4.4'!$G$1</c:f>
              <c:strCache>
                <c:ptCount val="1"/>
                <c:pt idx="0">
                  <c:v>Стокгольмський арбітраж</c:v>
                </c:pt>
              </c:strCache>
            </c:strRef>
          </c:tx>
          <c:spPr>
            <a:solidFill>
              <a:srgbClr val="DC4B64"/>
            </a:solidFill>
            <a:ln w="28575">
              <a:noFill/>
            </a:ln>
          </c:spPr>
          <c:invertIfNegative val="0"/>
          <c:val>
            <c:numRef>
              <c:f>'2.4.4'!$G$4:$G$13</c:f>
              <c:numCache>
                <c:formatCode>0.0</c:formatCode>
                <c:ptCount val="10"/>
                <c:pt idx="0">
                  <c:v>0</c:v>
                </c:pt>
                <c:pt idx="1">
                  <c:v>0</c:v>
                </c:pt>
                <c:pt idx="2">
                  <c:v>0</c:v>
                </c:pt>
                <c:pt idx="3">
                  <c:v>0</c:v>
                </c:pt>
                <c:pt idx="4">
                  <c:v>3.2</c:v>
                </c:pt>
                <c:pt idx="5">
                  <c:v>1.7</c:v>
                </c:pt>
                <c:pt idx="6">
                  <c:v>0</c:v>
                </c:pt>
                <c:pt idx="7">
                  <c:v>0</c:v>
                </c:pt>
                <c:pt idx="8">
                  <c:v>-2.9</c:v>
                </c:pt>
                <c:pt idx="9">
                  <c:v>-2.1</c:v>
                </c:pt>
              </c:numCache>
            </c:numRef>
          </c:val>
          <c:extLst>
            <c:ext xmlns:c16="http://schemas.microsoft.com/office/drawing/2014/chart" uri="{C3380CC4-5D6E-409C-BE32-E72D297353CC}">
              <c16:uniqueId val="{00000000-5FE4-41B6-96DD-84F1F03A79A7}"/>
            </c:ext>
          </c:extLst>
        </c:ser>
        <c:dLbls>
          <c:showLegendKey val="0"/>
          <c:showVal val="0"/>
          <c:showCatName val="0"/>
          <c:showSerName val="0"/>
          <c:showPercent val="0"/>
          <c:showBubbleSize val="0"/>
        </c:dLbls>
        <c:gapWidth val="70"/>
        <c:overlap val="100"/>
        <c:axId val="949990024"/>
        <c:axId val="949990416"/>
      </c:barChart>
      <c:lineChart>
        <c:grouping val="standard"/>
        <c:varyColors val="0"/>
        <c:ser>
          <c:idx val="3"/>
          <c:order val="5"/>
          <c:tx>
            <c:strRef>
              <c:f>'2.4.4'!$H$1</c:f>
              <c:strCache>
                <c:ptCount val="1"/>
                <c:pt idx="0">
                  <c:v>Доходи, % р/р</c:v>
                </c:pt>
              </c:strCache>
            </c:strRef>
          </c:tx>
          <c:spPr>
            <a:ln w="25400" cmpd="sng">
              <a:noFill/>
              <a:prstDash val="solid"/>
            </a:ln>
          </c:spPr>
          <c:marker>
            <c:symbol val="circle"/>
            <c:size val="5"/>
            <c:spPr>
              <a:solidFill>
                <a:srgbClr val="7D0532"/>
              </a:solidFill>
              <a:ln w="25400">
                <a:noFill/>
                <a:prstDash val="solid"/>
              </a:ln>
            </c:spPr>
          </c:marker>
          <c:dLbls>
            <c:dLbl>
              <c:idx val="1"/>
              <c:layout>
                <c:manualLayout>
                  <c:x val="6.0179738562091474E-2"/>
                  <c:y val="5.0396825396825398E-2"/>
                </c:manualLayout>
              </c:layout>
              <c:spPr>
                <a:noFill/>
                <a:ln>
                  <a:noFill/>
                </a:ln>
                <a:effectLst/>
              </c:spPr>
              <c:txPr>
                <a:bodyPr wrap="square" lIns="38100" tIns="19050" rIns="38100" bIns="19050" anchor="ctr">
                  <a:spAutoFit/>
                </a:bodyPr>
                <a:lstStyle/>
                <a:p>
                  <a:pPr>
                    <a:defRPr>
                      <a:solidFill>
                        <a:schemeClr val="accent1"/>
                      </a:solidFil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29705947712418301"/>
                      <c:h val="0.11339285714285714"/>
                    </c:manualLayout>
                  </c15:layout>
                </c:ext>
                <c:ext xmlns:c16="http://schemas.microsoft.com/office/drawing/2014/chart" uri="{C3380CC4-5D6E-409C-BE32-E72D297353CC}">
                  <c16:uniqueId val="{00000000-C6E7-46F2-A9B3-7F31F98679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'2.4.4'!$A$4:$A$13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'2.4.4'!$H$4:$H$13</c:f>
              <c:numCache>
                <c:formatCode>0.0</c:formatCode>
                <c:ptCount val="10"/>
                <c:pt idx="0">
                  <c:v>34.9</c:v>
                </c:pt>
                <c:pt idx="1">
                  <c:v>56.5</c:v>
                </c:pt>
                <c:pt idx="2">
                  <c:v>32</c:v>
                </c:pt>
                <c:pt idx="3">
                  <c:v>7.1</c:v>
                </c:pt>
                <c:pt idx="4">
                  <c:v>12.9</c:v>
                </c:pt>
                <c:pt idx="5">
                  <c:v>15.6</c:v>
                </c:pt>
                <c:pt idx="6">
                  <c:v>18.2</c:v>
                </c:pt>
                <c:pt idx="7">
                  <c:v>18.600000000000001</c:v>
                </c:pt>
                <c:pt idx="8">
                  <c:v>10.4</c:v>
                </c:pt>
                <c:pt idx="9">
                  <c:v>21.3</c:v>
                </c:pt>
              </c:numCache>
            </c:numRef>
          </c:val>
          <c:smooth val="0"/>
          <c:extLst>
            <c:ext xmlns:c16="http://schemas.microsoft.com/office/drawing/2014/chart" uri="{C3380CC4-5D6E-409C-BE32-E72D297353CC}">
              <c16:uniqueId val="{00000005-BA00-42BD-BA9B-B3B69DC12187}"/>
            </c:ext>
          </c:extLst>
        </c:ser>
        <c:dLbls>
          <c:showLegendKey val="0"/>
          <c:showVal val="0"/>
          <c:showCatName val="0"/>
          <c:showSerName val="0"/>
          <c:showPercent val="0"/>
          <c:showBubbleSize val="0"/>
        </c:dLbls>
        <c:marker val="1"/>
        <c:smooth val="0"/>
        <c:axId val="949990024"/>
        <c:axId val="949990416"/>
      </c:lineChart>
      <c:catAx>
        <c:axId val="9499900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90416"/>
        <c:crosses val="autoZero"/>
        <c:auto val="1"/>
        <c:lblAlgn val="ctr"/>
        <c:lblOffset val="100"/>
        <c:tickLblSkip val="1"/>
        <c:tickMarkSkip val="8"/>
        <c:noMultiLvlLbl val="0"/>
      </c:catAx>
      <c:valAx>
        <c:axId val="949990416"/>
        <c:scaling>
          <c:orientation val="minMax"/>
          <c:max val="6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9002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6"/>
        <c:delete val="1"/>
      </c:legendEntry>
      <c:layout>
        <c:manualLayout>
          <c:xMode val="edge"/>
          <c:yMode val="edge"/>
          <c:x val="8.3333333333333332E-3"/>
          <c:y val="0.76049691358024685"/>
          <c:w val="0.9916666666666667"/>
          <c:h val="0.19874162257495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6748366013071893E-2"/>
          <c:y val="2.841435533009188E-2"/>
          <c:w val="0.88858660130718958"/>
          <c:h val="0.58582237887714728"/>
        </c:manualLayout>
      </c:layout>
      <c:barChart>
        <c:barDir val="col"/>
        <c:grouping val="stacked"/>
        <c:varyColors val="0"/>
        <c:ser>
          <c:idx val="4"/>
          <c:order val="0"/>
          <c:tx>
            <c:strRef>
              <c:f>'2.4.5'!$E$1</c:f>
              <c:strCache>
                <c:ptCount val="1"/>
                <c:pt idx="0">
                  <c:v>Пенсійні виплати</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'2.4.5'!$A$4:$A$13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'2.4.5'!$E$4:$E$13</c:f>
              <c:numCache>
                <c:formatCode>0.0</c:formatCode>
                <c:ptCount val="10"/>
                <c:pt idx="0">
                  <c:v>0.42</c:v>
                </c:pt>
                <c:pt idx="1">
                  <c:v>-4.5599999999999996</c:v>
                </c:pt>
                <c:pt idx="2">
                  <c:v>-4.1500000000000004</c:v>
                </c:pt>
                <c:pt idx="3">
                  <c:v>2.58</c:v>
                </c:pt>
                <c:pt idx="4">
                  <c:v>4.53</c:v>
                </c:pt>
                <c:pt idx="5">
                  <c:v>3.68</c:v>
                </c:pt>
                <c:pt idx="6">
                  <c:v>2.75</c:v>
                </c:pt>
                <c:pt idx="7">
                  <c:v>-2.41</c:v>
                </c:pt>
                <c:pt idx="8">
                  <c:v>4</c:v>
                </c:pt>
                <c:pt idx="9">
                  <c:v>2.6</c:v>
                </c:pt>
              </c:numCache>
            </c:numRef>
          </c:val>
          <c:extLst>
            <c:ext xmlns:c16="http://schemas.microsoft.com/office/drawing/2014/chart" uri="{C3380CC4-5D6E-409C-BE32-E72D297353CC}">
              <c16:uniqueId val="{00000000-43EE-4AF5-9D37-3E3AFDAEDF12}"/>
            </c:ext>
          </c:extLst>
        </c:ser>
        <c:ser>
          <c:idx val="8"/>
          <c:order val="1"/>
          <c:tx>
            <c:strRef>
              <c:f>'2.4.5'!$F$1</c:f>
              <c:strCache>
                <c:ptCount val="1"/>
                <c:pt idx="0">
                  <c:v>Інші соціальні виплати</c:v>
                </c:pt>
              </c:strCache>
            </c:strRef>
          </c:tx>
          <c:spPr>
            <a:solidFill>
              <a:srgbClr val="057D46">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'2.4.5'!$A$4:$A$13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'2.4.5'!$F$4:$F$13</c:f>
              <c:numCache>
                <c:formatCode>0.0</c:formatCode>
                <c:ptCount val="10"/>
                <c:pt idx="0">
                  <c:v>14.47</c:v>
                </c:pt>
                <c:pt idx="1">
                  <c:v>0.78</c:v>
                </c:pt>
                <c:pt idx="2">
                  <c:v>5.69</c:v>
                </c:pt>
                <c:pt idx="3">
                  <c:v>-0.01</c:v>
                </c:pt>
                <c:pt idx="4">
                  <c:v>0.83</c:v>
                </c:pt>
                <c:pt idx="5">
                  <c:v>7.25</c:v>
                </c:pt>
                <c:pt idx="6">
                  <c:v>-4.78</c:v>
                </c:pt>
                <c:pt idx="7">
                  <c:v>-0.54</c:v>
                </c:pt>
                <c:pt idx="8">
                  <c:v>-4</c:v>
                </c:pt>
                <c:pt idx="9">
                  <c:v>-3.6</c:v>
                </c:pt>
              </c:numCache>
            </c:numRef>
          </c:val>
          <c:extLst>
            <c:ext xmlns:c16="http://schemas.microsoft.com/office/drawing/2014/chart" uri="{C3380CC4-5D6E-409C-BE32-E72D297353CC}">
              <c16:uniqueId val="{00000001-43EE-4AF5-9D37-3E3AFDAEDF12}"/>
            </c:ext>
          </c:extLst>
        </c:ser>
        <c:ser>
          <c:idx val="0"/>
          <c:order val="2"/>
          <c:tx>
            <c:strRef>
              <c:f>'2.4.5'!$B$1</c:f>
              <c:strCache>
                <c:ptCount val="1"/>
                <c:pt idx="0">
                  <c:v>Оплата праці</c:v>
                </c:pt>
              </c:strCache>
            </c:strRef>
          </c:tx>
          <c:spPr>
            <a:solidFill>
              <a:srgbClr val="DC4B64"/>
            </a:solidFill>
            <a:ln w="25400">
              <a:noFill/>
            </a:ln>
            <a:effectLst/>
            <a:extLst>
              <a:ext uri="{91240B29-F687-4F45-9708-019B960494DF}">
                <a14:hiddenLine xmlns:a14="http://schemas.microsoft.com/office/drawing/2010/main" w="25400">
                  <a:solidFill>
                    <a:srgbClr val="057C48"/>
                  </a:solidFill>
                </a14:hiddenLine>
              </a:ext>
            </a:extLst>
          </c:spPr>
          <c:invertIfNegative val="0"/>
          <c:cat>
            <c:strRef>
              <c:f>'2.4.5'!$A$4:$A$13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'2.4.5'!$B$4:$B$13</c:f>
              <c:numCache>
                <c:formatCode>0.0</c:formatCode>
                <c:ptCount val="10"/>
                <c:pt idx="0">
                  <c:v>7.2640000000000002</c:v>
                </c:pt>
                <c:pt idx="1">
                  <c:v>5.4130000000000003</c:v>
                </c:pt>
                <c:pt idx="2">
                  <c:v>4.2489999999999997</c:v>
                </c:pt>
                <c:pt idx="3">
                  <c:v>4.0670000000000002</c:v>
                </c:pt>
                <c:pt idx="4">
                  <c:v>5.6079999999999997</c:v>
                </c:pt>
                <c:pt idx="5">
                  <c:v>9.27</c:v>
                </c:pt>
                <c:pt idx="6">
                  <c:v>5.57</c:v>
                </c:pt>
                <c:pt idx="7">
                  <c:v>4.18</c:v>
                </c:pt>
                <c:pt idx="8">
                  <c:v>6.1</c:v>
                </c:pt>
                <c:pt idx="9">
                  <c:v>5.2</c:v>
                </c:pt>
              </c:numCache>
            </c:numRef>
          </c:val>
          <c:extLst>
            <c:ext xmlns:c16="http://schemas.microsoft.com/office/drawing/2014/chart" uri="{C3380CC4-5D6E-409C-BE32-E72D297353CC}">
              <c16:uniqueId val="{00000002-43EE-4AF5-9D37-3E3AFDAEDF12}"/>
            </c:ext>
          </c:extLst>
        </c:ser>
        <c:ser>
          <c:idx val="2"/>
          <c:order val="3"/>
          <c:tx>
            <c:strRef>
              <c:f>'2.4.5'!$D$1</c:f>
              <c:strCache>
                <c:ptCount val="1"/>
                <c:pt idx="0">
                  <c:v>Поточні трансферти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'2.4.5'!$A$4:$A$13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'2.4.5'!$D$4:$D$13</c:f>
              <c:numCache>
                <c:formatCode>0.0</c:formatCode>
                <c:ptCount val="10"/>
                <c:pt idx="0">
                  <c:v>1.248</c:v>
                </c:pt>
                <c:pt idx="1">
                  <c:v>2.0299999999999998</c:v>
                </c:pt>
                <c:pt idx="2">
                  <c:v>2.8029999999999999</c:v>
                </c:pt>
                <c:pt idx="3">
                  <c:v>3.4860000000000002</c:v>
                </c:pt>
                <c:pt idx="4">
                  <c:v>0.26500000000000001</c:v>
                </c:pt>
                <c:pt idx="5">
                  <c:v>0.55900000000000005</c:v>
                </c:pt>
                <c:pt idx="6">
                  <c:v>1.1499999999999999</c:v>
                </c:pt>
                <c:pt idx="7">
                  <c:v>0.38</c:v>
                </c:pt>
                <c:pt idx="8">
                  <c:v>2.5</c:v>
                </c:pt>
                <c:pt idx="9">
                  <c:v>2.8</c:v>
                </c:pt>
              </c:numCache>
            </c:numRef>
          </c:val>
          <c:extLst>
            <c:ext xmlns:c16="http://schemas.microsoft.com/office/drawing/2014/chart" uri="{C3380CC4-5D6E-409C-BE32-E72D297353CC}">
              <c16:uniqueId val="{00000003-43EE-4AF5-9D37-3E3AFDAEDF12}"/>
            </c:ext>
          </c:extLst>
        </c:ser>
        <c:ser>
          <c:idx val="1"/>
          <c:order val="4"/>
          <c:tx>
            <c:strRef>
              <c:f>'2.4.5'!$C$1</c:f>
              <c:strCache>
                <c:ptCount val="1"/>
                <c:pt idx="0">
                  <c:v>Товари і послуги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'2.4.5'!$A$4:$A$13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'2.4.5'!$C$4:$C$13</c:f>
              <c:numCache>
                <c:formatCode>0.0</c:formatCode>
                <c:ptCount val="10"/>
                <c:pt idx="0">
                  <c:v>9.0020000000000007</c:v>
                </c:pt>
                <c:pt idx="1">
                  <c:v>11.74</c:v>
                </c:pt>
                <c:pt idx="2">
                  <c:v>11.336</c:v>
                </c:pt>
                <c:pt idx="3">
                  <c:v>10.795</c:v>
                </c:pt>
                <c:pt idx="4">
                  <c:v>4.78</c:v>
                </c:pt>
                <c:pt idx="5">
                  <c:v>7.0990000000000002</c:v>
                </c:pt>
                <c:pt idx="6">
                  <c:v>3.63</c:v>
                </c:pt>
                <c:pt idx="7">
                  <c:v>5.25</c:v>
                </c:pt>
                <c:pt idx="8">
                  <c:v>2.6</c:v>
                </c:pt>
                <c:pt idx="9">
                  <c:v>0.3</c:v>
                </c:pt>
              </c:numCache>
            </c:numRef>
          </c:val>
          <c:extLst>
            <c:ext xmlns:c16="http://schemas.microsoft.com/office/drawing/2014/chart" uri="{C3380CC4-5D6E-409C-BE32-E72D297353CC}">
              <c16:uniqueId val="{00000004-43EE-4AF5-9D37-3E3AFDAEDF12}"/>
            </c:ext>
          </c:extLst>
        </c:ser>
        <c:ser>
          <c:idx val="5"/>
          <c:order val="6"/>
          <c:tx>
            <c:strRef>
              <c:f>'2.4.5'!$G$1</c:f>
              <c:strCache>
                <c:ptCount val="1"/>
                <c:pt idx="0">
                  <c:v>Обслуговування боргу</c:v>
                </c:pt>
              </c:strCache>
            </c:strRef>
          </c:tx>
          <c:spPr>
            <a:solidFill>
              <a:srgbClr val="46AFE6"/>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f>'2.4.5'!$A$4:$A$13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'2.4.5'!$G$4:$G$13</c:f>
              <c:numCache>
                <c:formatCode>0.0</c:formatCode>
                <c:ptCount val="10"/>
                <c:pt idx="0">
                  <c:v>2.1560000000000001</c:v>
                </c:pt>
                <c:pt idx="1">
                  <c:v>1.0489999999999999</c:v>
                </c:pt>
                <c:pt idx="2">
                  <c:v>2.95</c:v>
                </c:pt>
                <c:pt idx="3">
                  <c:v>0.85099999999999998</c:v>
                </c:pt>
                <c:pt idx="4">
                  <c:v>-0.52500000000000002</c:v>
                </c:pt>
                <c:pt idx="5">
                  <c:v>1.7350000000000001</c:v>
                </c:pt>
                <c:pt idx="6">
                  <c:v>-1.85</c:v>
                </c:pt>
                <c:pt idx="7">
                  <c:v>2.0299999999999998</c:v>
                </c:pt>
                <c:pt idx="8">
                  <c:v>0.6</c:v>
                </c:pt>
                <c:pt idx="9">
                  <c:v>1.3</c:v>
                </c:pt>
              </c:numCache>
            </c:numRef>
          </c:val>
          <c:extLst>
            <c:ext xmlns:c16="http://schemas.microsoft.com/office/drawing/2014/chart" uri="{C3380CC4-5D6E-409C-BE32-E72D297353CC}">
              <c16:uniqueId val="{00000005-43EE-4AF5-9D37-3E3AFDAEDF12}"/>
            </c:ext>
          </c:extLst>
        </c:ser>
        <c:ser>
          <c:idx val="7"/>
          <c:order val="7"/>
          <c:tx>
            <c:strRef>
              <c:f>'2.4.5'!$H$1</c:f>
              <c:strCache>
                <c:ptCount val="1"/>
                <c:pt idx="0">
                  <c:v>Інші поточні видатки</c:v>
                </c:pt>
              </c:strCache>
            </c:strRef>
          </c:tx>
          <c:spPr>
            <a:solidFill>
              <a:srgbClr val="505050"/>
            </a:solidFill>
            <a:ln w="25400" cmpd="sng">
              <a:noFill/>
              <a:prstDash val="solid"/>
            </a:ln>
            <a:effectLst/>
            <a:extLst>
              <a:ext uri="{91240B29-F687-4F45-9708-019B960494DF}">
                <a14:hiddenLine xmlns:a14="http://schemas.microsoft.com/office/drawing/2010/main" w="25400" cmpd="sng">
                  <a:solidFill>
                    <a:srgbClr val="8D9DD0"/>
                  </a:solidFill>
                  <a:prstDash val="solid"/>
                </a14:hiddenLine>
              </a:ext>
            </a:extLst>
          </c:spPr>
          <c:invertIfNegative val="0"/>
          <c:cat>
            <c:strRef>
              <c:f>'2.4.5'!$A$4:$A$13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'2.4.5'!$H$4:$H$13</c:f>
              <c:numCache>
                <c:formatCode>0.0</c:formatCode>
                <c:ptCount val="10"/>
                <c:pt idx="0">
                  <c:v>-3.6999999999999998E-2</c:v>
                </c:pt>
                <c:pt idx="1">
                  <c:v>7.0000000000000007E-2</c:v>
                </c:pt>
                <c:pt idx="2">
                  <c:v>-0.58899999999999997</c:v>
                </c:pt>
                <c:pt idx="3">
                  <c:v>0.34300000000000003</c:v>
                </c:pt>
                <c:pt idx="4">
                  <c:v>-2.4E-2</c:v>
                </c:pt>
                <c:pt idx="5">
                  <c:v>-3.9E-2</c:v>
                </c:pt>
                <c:pt idx="6">
                  <c:v>0.3</c:v>
                </c:pt>
                <c:pt idx="7">
                  <c:v>-0.23</c:v>
                </c:pt>
                <c:pt idx="8">
                  <c:v>0</c:v>
                </c:pt>
                <c:pt idx="9">
                  <c:v>0.2</c:v>
                </c:pt>
              </c:numCache>
            </c:numRef>
          </c:val>
          <c:extLst>
            <c:ext xmlns:c16="http://schemas.microsoft.com/office/drawing/2014/chart" uri="{C3380CC4-5D6E-409C-BE32-E72D297353CC}">
              <c16:uniqueId val="{00000006-43EE-4AF5-9D37-3E3AFDAEDF12}"/>
            </c:ext>
          </c:extLst>
        </c:ser>
        <c:ser>
          <c:idx val="6"/>
          <c:order val="8"/>
          <c:tx>
            <c:strRef>
              <c:f>'2.4.5'!$I$1</c:f>
              <c:strCache>
                <c:ptCount val="1"/>
                <c:pt idx="0">
                  <c:v>Капітальні видатки</c:v>
                </c:pt>
              </c:strCache>
            </c:strRef>
          </c:tx>
          <c:spPr>
            <a:solidFill>
              <a:srgbClr val="8C969B"/>
            </a:solidFill>
            <a:ln w="25400" cmpd="sng">
              <a:noFill/>
              <a:prstDash val="solid"/>
            </a:ln>
            <a:effectLst/>
            <a:extLst>
              <a:ext uri="{91240B29-F687-4F45-9708-019B960494DF}">
                <a14:hiddenLine xmlns:a14="http://schemas.microsoft.com/office/drawing/2010/main" w="25400" cmpd="sng">
                  <a:solidFill>
                    <a:srgbClr val="A3417C"/>
                  </a:solidFill>
                  <a:prstDash val="solid"/>
                </a14:hiddenLine>
              </a:ext>
            </a:extLst>
          </c:spPr>
          <c:invertIfNegative val="0"/>
          <c:cat>
            <c:strRef>
              <c:f>'2.4.5'!$A$4:$A$13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'2.4.5'!$I$4:$I$13</c:f>
              <c:numCache>
                <c:formatCode>0.0</c:formatCode>
                <c:ptCount val="10"/>
                <c:pt idx="0">
                  <c:v>0.81699999999999995</c:v>
                </c:pt>
                <c:pt idx="1">
                  <c:v>2.847</c:v>
                </c:pt>
                <c:pt idx="2">
                  <c:v>1.718</c:v>
                </c:pt>
                <c:pt idx="3">
                  <c:v>5.907</c:v>
                </c:pt>
                <c:pt idx="4">
                  <c:v>0.88900000000000001</c:v>
                </c:pt>
                <c:pt idx="5">
                  <c:v>4.6189999999999998</c:v>
                </c:pt>
                <c:pt idx="6">
                  <c:v>4.53</c:v>
                </c:pt>
                <c:pt idx="7">
                  <c:v>5.67</c:v>
                </c:pt>
                <c:pt idx="8">
                  <c:v>1.1000000000000001</c:v>
                </c:pt>
                <c:pt idx="9">
                  <c:v>1.8</c:v>
                </c:pt>
              </c:numCache>
            </c:numRef>
          </c:val>
          <c:extLst>
            <c:ext xmlns:c16="http://schemas.microsoft.com/office/drawing/2014/chart" uri="{C3380CC4-5D6E-409C-BE32-E72D297353CC}">
              <c16:uniqueId val="{00000007-43EE-4AF5-9D37-3E3AFDAEDF12}"/>
            </c:ext>
          </c:extLst>
        </c:ser>
        <c:dLbls>
          <c:showLegendKey val="0"/>
          <c:showVal val="0"/>
          <c:showCatName val="0"/>
          <c:showSerName val="0"/>
          <c:showPercent val="0"/>
          <c:showBubbleSize val="0"/>
        </c:dLbls>
        <c:gapWidth val="70"/>
        <c:overlap val="100"/>
        <c:axId val="949991200"/>
        <c:axId val="949991592"/>
      </c:barChart>
      <c:lineChart>
        <c:grouping val="standard"/>
        <c:varyColors val="0"/>
        <c:ser>
          <c:idx val="3"/>
          <c:order val="5"/>
          <c:tx>
            <c:strRef>
              <c:f>'2.4.5'!$J$1</c:f>
              <c:strCache>
                <c:ptCount val="1"/>
                <c:pt idx="0">
                  <c:v>Видатки, % р/р</c:v>
                </c:pt>
              </c:strCache>
            </c:strRef>
          </c:tx>
          <c:spPr>
            <a:ln w="25400" cmpd="sng">
              <a:noFill/>
              <a:prstDash val="solid"/>
            </a:ln>
          </c:spPr>
          <c:marker>
            <c:symbol val="circle"/>
            <c:size val="5"/>
            <c:spPr>
              <a:solidFill>
                <a:srgbClr val="005591"/>
              </a:solidFill>
              <a:ln w="25400">
                <a:noFill/>
                <a:prstDash val="solid"/>
              </a:ln>
            </c:spPr>
          </c:marker>
          <c:dLbls>
            <c:dLbl>
              <c:idx val="3"/>
              <c:layout>
                <c:manualLayout>
                  <c:x val="-0.15356209150326802"/>
                  <c:y val="-7.3781260555741371E-2"/>
                </c:manualLayout>
              </c:layout>
              <c:spPr>
                <a:noFill/>
                <a:ln>
                  <a:noFill/>
                </a:ln>
                <a:effectLst/>
              </c:spPr>
              <c:txPr>
                <a:bodyPr wrap="square" lIns="38100" tIns="19050" rIns="38100" bIns="19050" anchor="ctr">
                  <a:spAutoFit/>
                </a:bodyPr>
                <a:lstStyle/>
                <a:p>
                  <a:pPr>
                    <a:defRPr>
                      <a:solidFill>
                        <a:schemeClr val="accent3"/>
                      </a:solidFil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28006405228758169"/>
                      <c:h val="0.10671932330384019"/>
                    </c:manualLayout>
                  </c15:layout>
                </c:ext>
                <c:ext xmlns:c16="http://schemas.microsoft.com/office/drawing/2014/chart" uri="{C3380CC4-5D6E-409C-BE32-E72D297353CC}">
                  <c16:uniqueId val="{00000000-B11B-444D-A968-268675F392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'2.4.5'!$A$4:$A$13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'2.4.5'!$J$4:$J$13</c:f>
              <c:numCache>
                <c:formatCode>0.0</c:formatCode>
                <c:ptCount val="10"/>
                <c:pt idx="0">
                  <c:v>35.299999999999997</c:v>
                </c:pt>
                <c:pt idx="1">
                  <c:v>19.399999999999999</c:v>
                </c:pt>
                <c:pt idx="2">
                  <c:v>24</c:v>
                </c:pt>
                <c:pt idx="3">
                  <c:v>28</c:v>
                </c:pt>
                <c:pt idx="4">
                  <c:v>16.356000000000002</c:v>
                </c:pt>
                <c:pt idx="5">
                  <c:v>34.173999999999999</c:v>
                </c:pt>
                <c:pt idx="6">
                  <c:v>11.29</c:v>
                </c:pt>
                <c:pt idx="7">
                  <c:v>14.33</c:v>
                </c:pt>
                <c:pt idx="8">
                  <c:v>12.8</c:v>
                </c:pt>
                <c:pt idx="9">
                  <c:v>10.6</c:v>
                </c:pt>
              </c:numCache>
            </c:numRef>
          </c:val>
          <c:smooth val="0"/>
          <c:extLst>
            <c:ext xmlns:c16="http://schemas.microsoft.com/office/drawing/2014/chart" uri="{C3380CC4-5D6E-409C-BE32-E72D297353CC}">
              <c16:uniqueId val="{00000008-43EE-4AF5-9D37-3E3AFDAEDF12}"/>
            </c:ext>
          </c:extLst>
        </c:ser>
        <c:dLbls>
          <c:showLegendKey val="0"/>
          <c:showVal val="0"/>
          <c:showCatName val="0"/>
          <c:showSerName val="0"/>
          <c:showPercent val="0"/>
          <c:showBubbleSize val="0"/>
        </c:dLbls>
        <c:marker val="1"/>
        <c:smooth val="0"/>
        <c:axId val="949991200"/>
        <c:axId val="949991592"/>
      </c:lineChart>
      <c:catAx>
        <c:axId val="9499912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91592"/>
        <c:crosses val="autoZero"/>
        <c:auto val="1"/>
        <c:lblAlgn val="ctr"/>
        <c:lblOffset val="100"/>
        <c:tickLblSkip val="1"/>
        <c:tickMarkSkip val="4"/>
        <c:noMultiLvlLbl val="0"/>
      </c:catAx>
      <c:valAx>
        <c:axId val="949991592"/>
        <c:scaling>
          <c:orientation val="minMax"/>
          <c:max val="4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91200"/>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8"/>
        <c:delete val="1"/>
      </c:legendEntry>
      <c:layout>
        <c:manualLayout>
          <c:xMode val="edge"/>
          <c:yMode val="edge"/>
          <c:x val="0"/>
          <c:y val="0.71367102853069064"/>
          <c:w val="1"/>
          <c:h val="0.2844611111111111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405522875816994"/>
          <c:y val="1.997484984984985E-2"/>
          <c:w val="0.85052810457516337"/>
          <c:h val="0.47853453453453454"/>
        </c:manualLayout>
      </c:layout>
      <c:barChart>
        <c:barDir val="col"/>
        <c:grouping val="stacked"/>
        <c:varyColors val="0"/>
        <c:ser>
          <c:idx val="2"/>
          <c:order val="0"/>
          <c:tx>
            <c:strRef>
              <c:f>'2.4.6'!$L$1</c:f>
              <c:strCache>
                <c:ptCount val="1"/>
                <c:pt idx="0">
                  <c:v>Фінансування за активними операціями*</c:v>
                </c:pt>
              </c:strCache>
            </c:strRef>
          </c:tx>
          <c:spPr>
            <a:solidFill>
              <a:srgbClr val="BCCCC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multiLvlStrRef>
              <c:f>'2.4.6'!$E$4:$F$9</c:f>
              <c:multiLvlStrCache>
                <c:ptCount val="6"/>
                <c:lvl>
                  <c:pt idx="0">
                    <c:v>Потреба</c:v>
                  </c:pt>
                  <c:pt idx="1">
                    <c:v>Джерела</c:v>
                  </c:pt>
                  <c:pt idx="2">
                    <c:v>Потреба</c:v>
                  </c:pt>
                  <c:pt idx="3">
                    <c:v>Джерела</c:v>
                  </c:pt>
                  <c:pt idx="4">
                    <c:v>Потреба</c:v>
                  </c:pt>
                  <c:pt idx="5">
                    <c:v>Джерела</c:v>
                  </c:pt>
                </c:lvl>
                <c:lvl>
                  <c:pt idx="0">
                    <c:v>I півріччя 2018  </c:v>
                  </c:pt>
                  <c:pt idx="2">
                    <c:v>II півріччя 2018 </c:v>
                  </c:pt>
                  <c:pt idx="4">
                    <c:v> Січень – травень 2019</c:v>
                  </c:pt>
                </c:lvl>
              </c:multiLvlStrCache>
            </c:multiLvlStrRef>
          </c:cat>
          <c:val>
            <c:numRef>
              <c:f>'2.4.6'!$L$4:$L$9</c:f>
              <c:numCache>
                <c:formatCode>0.0</c:formatCode>
                <c:ptCount val="6"/>
                <c:pt idx="0">
                  <c:v>0</c:v>
                </c:pt>
                <c:pt idx="1">
                  <c:v>6.782</c:v>
                </c:pt>
                <c:pt idx="2">
                  <c:v>0</c:v>
                </c:pt>
                <c:pt idx="3">
                  <c:v>6.3730000000000002</c:v>
                </c:pt>
                <c:pt idx="4">
                  <c:v>0</c:v>
                </c:pt>
                <c:pt idx="5">
                  <c:v>-43.731000000000002</c:v>
                </c:pt>
              </c:numCache>
            </c:numRef>
          </c:val>
          <c:extLst>
            <c:ext xmlns:c16="http://schemas.microsoft.com/office/drawing/2014/chart" uri="{C3380CC4-5D6E-409C-BE32-E72D297353CC}">
              <c16:uniqueId val="{00000005-F316-43EB-A6BE-454F37FA3667}"/>
            </c:ext>
          </c:extLst>
        </c:ser>
        <c:ser>
          <c:idx val="7"/>
          <c:order val="1"/>
          <c:tx>
            <c:strRef>
              <c:f>'2.4.6'!$K$1</c:f>
              <c:strCache>
                <c:ptCount val="1"/>
                <c:pt idx="0">
                  <c:v>Приватизація</c:v>
                </c:pt>
              </c:strCache>
            </c:strRef>
          </c:tx>
          <c:spPr>
            <a:solidFill>
              <a:srgbClr val="505050"/>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multiLvlStrRef>
              <c:f>'2.4.6'!$E$4:$F$9</c:f>
              <c:multiLvlStrCache>
                <c:ptCount val="6"/>
                <c:lvl>
                  <c:pt idx="0">
                    <c:v>Потреба</c:v>
                  </c:pt>
                  <c:pt idx="1">
                    <c:v>Джерела</c:v>
                  </c:pt>
                  <c:pt idx="2">
                    <c:v>Потреба</c:v>
                  </c:pt>
                  <c:pt idx="3">
                    <c:v>Джерела</c:v>
                  </c:pt>
                  <c:pt idx="4">
                    <c:v>Потреба</c:v>
                  </c:pt>
                  <c:pt idx="5">
                    <c:v>Джерела</c:v>
                  </c:pt>
                </c:lvl>
                <c:lvl>
                  <c:pt idx="0">
                    <c:v>I півріччя 2018  </c:v>
                  </c:pt>
                  <c:pt idx="2">
                    <c:v>II півріччя 2018 </c:v>
                  </c:pt>
                  <c:pt idx="4">
                    <c:v> Січень – травень 2019</c:v>
                  </c:pt>
                </c:lvl>
              </c:multiLvlStrCache>
            </c:multiLvlStrRef>
          </c:cat>
          <c:val>
            <c:numRef>
              <c:f>'2.4.6'!$K$4:$K$9</c:f>
              <c:numCache>
                <c:formatCode>0.0</c:formatCode>
                <c:ptCount val="6"/>
                <c:pt idx="0">
                  <c:v>0</c:v>
                </c:pt>
                <c:pt idx="1">
                  <c:v>0.05</c:v>
                </c:pt>
                <c:pt idx="2">
                  <c:v>0</c:v>
                </c:pt>
                <c:pt idx="3">
                  <c:v>0.219</c:v>
                </c:pt>
                <c:pt idx="4">
                  <c:v>0</c:v>
                </c:pt>
                <c:pt idx="5">
                  <c:v>0.217</c:v>
                </c:pt>
              </c:numCache>
            </c:numRef>
          </c:val>
          <c:extLst>
            <c:ext xmlns:c16="http://schemas.microsoft.com/office/drawing/2014/chart" uri="{C3380CC4-5D6E-409C-BE32-E72D297353CC}">
              <c16:uniqueId val="{00000000-F316-43EB-A6BE-454F37FA3667}"/>
            </c:ext>
          </c:extLst>
        </c:ser>
        <c:ser>
          <c:idx val="0"/>
          <c:order val="2"/>
          <c:tx>
            <c:strRef>
              <c:f>'2.4.6'!$N$1</c:f>
              <c:strCache>
                <c:ptCount val="1"/>
                <c:pt idx="0">
                  <c:v>Кошти НБУ</c:v>
                </c:pt>
              </c:strCache>
            </c:strRef>
          </c:tx>
          <c:spPr>
            <a:solidFill>
              <a:srgbClr val="005591"/>
            </a:solidFill>
            <a:ln w="25400" cmpd="sng">
              <a:noFill/>
              <a:prstDash val="solid"/>
            </a:ln>
            <a:effectLst/>
            <a:extLst/>
          </c:spPr>
          <c:invertIfNegative val="0"/>
          <c:cat>
            <c:multiLvlStrRef>
              <c:f>'2.4.6'!$E$4:$F$9</c:f>
              <c:multiLvlStrCache>
                <c:ptCount val="6"/>
                <c:lvl>
                  <c:pt idx="0">
                    <c:v>Потреба</c:v>
                  </c:pt>
                  <c:pt idx="1">
                    <c:v>Джерела</c:v>
                  </c:pt>
                  <c:pt idx="2">
                    <c:v>Потреба</c:v>
                  </c:pt>
                  <c:pt idx="3">
                    <c:v>Джерела</c:v>
                  </c:pt>
                  <c:pt idx="4">
                    <c:v>Потреба</c:v>
                  </c:pt>
                  <c:pt idx="5">
                    <c:v>Джерела</c:v>
                  </c:pt>
                </c:lvl>
                <c:lvl>
                  <c:pt idx="0">
                    <c:v>I півріччя 2018  </c:v>
                  </c:pt>
                  <c:pt idx="2">
                    <c:v>II півріччя 2018 </c:v>
                  </c:pt>
                  <c:pt idx="4">
                    <c:v> Січень – травень 2019</c:v>
                  </c:pt>
                </c:lvl>
              </c:multiLvlStrCache>
            </c:multiLvlStrRef>
          </c:cat>
          <c:val>
            <c:numRef>
              <c:f>'2.4.6'!$N$4:$N$9</c:f>
              <c:numCache>
                <c:formatCode>0.0</c:formatCode>
                <c:ptCount val="6"/>
                <c:pt idx="0">
                  <c:v>0</c:v>
                </c:pt>
                <c:pt idx="1">
                  <c:v>38</c:v>
                </c:pt>
                <c:pt idx="2">
                  <c:v>0</c:v>
                </c:pt>
                <c:pt idx="3">
                  <c:v>6.6139999999999999</c:v>
                </c:pt>
                <c:pt idx="4">
                  <c:v>0</c:v>
                </c:pt>
                <c:pt idx="5">
                  <c:v>64.897999999999996</c:v>
                </c:pt>
              </c:numCache>
            </c:numRef>
          </c:val>
          <c:extLst>
            <c:ext xmlns:c16="http://schemas.microsoft.com/office/drawing/2014/chart" uri="{C3380CC4-5D6E-409C-BE32-E72D297353CC}">
              <c16:uniqueId val="{00000007-F316-43EB-A6BE-454F37FA3667}"/>
            </c:ext>
          </c:extLst>
        </c:ser>
        <c:ser>
          <c:idx val="5"/>
          <c:order val="3"/>
          <c:tx>
            <c:strRef>
              <c:f>'2.4.6'!$H$1</c:f>
              <c:strCache>
                <c:ptCount val="1"/>
                <c:pt idx="0">
                  <c:v>Зовнішні запозичення                    </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multiLvlStrRef>
              <c:f>'2.4.6'!$E$4:$F$9</c:f>
              <c:multiLvlStrCache>
                <c:ptCount val="6"/>
                <c:lvl>
                  <c:pt idx="0">
                    <c:v>Потреба</c:v>
                  </c:pt>
                  <c:pt idx="1">
                    <c:v>Джерела</c:v>
                  </c:pt>
                  <c:pt idx="2">
                    <c:v>Потреба</c:v>
                  </c:pt>
                  <c:pt idx="3">
                    <c:v>Джерела</c:v>
                  </c:pt>
                  <c:pt idx="4">
                    <c:v>Потреба</c:v>
                  </c:pt>
                  <c:pt idx="5">
                    <c:v>Джерела</c:v>
                  </c:pt>
                </c:lvl>
                <c:lvl>
                  <c:pt idx="0">
                    <c:v>I півріччя 2018  </c:v>
                  </c:pt>
                  <c:pt idx="2">
                    <c:v>II півріччя 2018 </c:v>
                  </c:pt>
                  <c:pt idx="4">
                    <c:v> Січень – травень 2019</c:v>
                  </c:pt>
                </c:lvl>
              </c:multiLvlStrCache>
            </c:multiLvlStrRef>
          </c:cat>
          <c:val>
            <c:numRef>
              <c:f>'2.4.6'!$H$4:$H$9</c:f>
              <c:numCache>
                <c:formatCode>0.0</c:formatCode>
                <c:ptCount val="6"/>
                <c:pt idx="0">
                  <c:v>0</c:v>
                </c:pt>
                <c:pt idx="1">
                  <c:v>2.7440000000000002</c:v>
                </c:pt>
                <c:pt idx="2">
                  <c:v>0</c:v>
                </c:pt>
                <c:pt idx="3">
                  <c:v>109.714</c:v>
                </c:pt>
                <c:pt idx="4">
                  <c:v>0</c:v>
                </c:pt>
                <c:pt idx="5">
                  <c:v>30.384</c:v>
                </c:pt>
              </c:numCache>
            </c:numRef>
          </c:val>
          <c:extLst>
            <c:ext xmlns:c16="http://schemas.microsoft.com/office/drawing/2014/chart" uri="{C3380CC4-5D6E-409C-BE32-E72D297353CC}">
              <c16:uniqueId val="{00000003-F316-43EB-A6BE-454F37FA3667}"/>
            </c:ext>
          </c:extLst>
        </c:ser>
        <c:ser>
          <c:idx val="3"/>
          <c:order val="4"/>
          <c:tx>
            <c:strRef>
              <c:f>'2.4.6'!$G$1</c:f>
              <c:strCache>
                <c:ptCount val="1"/>
                <c:pt idx="0">
                  <c:v>Внутрішні запозичення            </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multiLvlStrRef>
              <c:f>'2.4.6'!$E$4:$F$9</c:f>
              <c:multiLvlStrCache>
                <c:ptCount val="6"/>
                <c:lvl>
                  <c:pt idx="0">
                    <c:v>Потреба</c:v>
                  </c:pt>
                  <c:pt idx="1">
                    <c:v>Джерела</c:v>
                  </c:pt>
                  <c:pt idx="2">
                    <c:v>Потреба</c:v>
                  </c:pt>
                  <c:pt idx="3">
                    <c:v>Джерела</c:v>
                  </c:pt>
                  <c:pt idx="4">
                    <c:v>Потреба</c:v>
                  </c:pt>
                  <c:pt idx="5">
                    <c:v>Джерела</c:v>
                  </c:pt>
                </c:lvl>
                <c:lvl>
                  <c:pt idx="0">
                    <c:v>I півріччя 2018  </c:v>
                  </c:pt>
                  <c:pt idx="2">
                    <c:v>II півріччя 2018 </c:v>
                  </c:pt>
                  <c:pt idx="4">
                    <c:v> Січень – травень 2019</c:v>
                  </c:pt>
                </c:lvl>
              </c:multiLvlStrCache>
            </c:multiLvlStrRef>
          </c:cat>
          <c:val>
            <c:numRef>
              <c:f>'2.4.6'!$G$4:$G$9</c:f>
              <c:numCache>
                <c:formatCode>0.0</c:formatCode>
                <c:ptCount val="6"/>
                <c:pt idx="0">
                  <c:v>0</c:v>
                </c:pt>
                <c:pt idx="1">
                  <c:v>84.748999999999995</c:v>
                </c:pt>
                <c:pt idx="2">
                  <c:v>0</c:v>
                </c:pt>
                <c:pt idx="3">
                  <c:v>91.823999999999998</c:v>
                </c:pt>
                <c:pt idx="4">
                  <c:v>0</c:v>
                </c:pt>
                <c:pt idx="5">
                  <c:v>155.72300000000001</c:v>
                </c:pt>
              </c:numCache>
            </c:numRef>
          </c:val>
          <c:extLst>
            <c:ext xmlns:c16="http://schemas.microsoft.com/office/drawing/2014/chart" uri="{C3380CC4-5D6E-409C-BE32-E72D297353CC}">
              <c16:uniqueId val="{00000004-F316-43EB-A6BE-454F37FA3667}"/>
            </c:ext>
          </c:extLst>
        </c:ser>
        <c:ser>
          <c:idx val="8"/>
          <c:order val="5"/>
          <c:tx>
            <c:strRef>
              <c:f>'2.4.6'!$O$1</c:f>
              <c:strCache>
                <c:ptCount val="1"/>
                <c:pt idx="0">
                  <c:v>Конвертація валюти ("-" продаж)</c:v>
                </c:pt>
              </c:strCache>
            </c:strRef>
          </c:tx>
          <c:spPr>
            <a:solidFill>
              <a:srgbClr val="7D0532">
                <a:alpha val="50000"/>
              </a:srgbClr>
            </a:solidFill>
            <a:ln w="28575">
              <a:noFill/>
            </a:ln>
          </c:spPr>
          <c:invertIfNegative val="0"/>
          <c:cat>
            <c:multiLvlStrRef>
              <c:f>'2.4.6'!$E$4:$F$9</c:f>
              <c:multiLvlStrCache>
                <c:ptCount val="6"/>
                <c:lvl>
                  <c:pt idx="0">
                    <c:v>Потреба</c:v>
                  </c:pt>
                  <c:pt idx="1">
                    <c:v>Джерела</c:v>
                  </c:pt>
                  <c:pt idx="2">
                    <c:v>Потреба</c:v>
                  </c:pt>
                  <c:pt idx="3">
                    <c:v>Джерела</c:v>
                  </c:pt>
                  <c:pt idx="4">
                    <c:v>Потреба</c:v>
                  </c:pt>
                  <c:pt idx="5">
                    <c:v>Джерела</c:v>
                  </c:pt>
                </c:lvl>
                <c:lvl>
                  <c:pt idx="0">
                    <c:v>I півріччя 2018  </c:v>
                  </c:pt>
                  <c:pt idx="2">
                    <c:v>II півріччя 2018 </c:v>
                  </c:pt>
                  <c:pt idx="4">
                    <c:v> Січень – травень 2019</c:v>
                  </c:pt>
                </c:lvl>
              </c:multiLvlStrCache>
            </c:multiLvlStrRef>
          </c:cat>
          <c:val>
            <c:numRef>
              <c:f>'2.4.6'!$O$4:$O$9</c:f>
              <c:numCache>
                <c:formatCode>0.0</c:formatCode>
                <c:ptCount val="6"/>
                <c:pt idx="0">
                  <c:v>8.6999999999999993</c:v>
                </c:pt>
                <c:pt idx="1">
                  <c:v>0</c:v>
                </c:pt>
                <c:pt idx="2">
                  <c:v>-25.4</c:v>
                </c:pt>
                <c:pt idx="3">
                  <c:v>0</c:v>
                </c:pt>
                <c:pt idx="4">
                  <c:v>68.2</c:v>
                </c:pt>
                <c:pt idx="5">
                  <c:v>0</c:v>
                </c:pt>
              </c:numCache>
            </c:numRef>
          </c:val>
          <c:extLst>
            <c:ext xmlns:c16="http://schemas.microsoft.com/office/drawing/2014/chart" uri="{C3380CC4-5D6E-409C-BE32-E72D297353CC}">
              <c16:uniqueId val="{00000000-834D-4F2A-9FEE-5A683D0D35DD}"/>
            </c:ext>
          </c:extLst>
        </c:ser>
        <c:ser>
          <c:idx val="1"/>
          <c:order val="6"/>
          <c:tx>
            <c:strRef>
              <c:f>'2.4.6'!$M$1</c:f>
              <c:strCache>
                <c:ptCount val="1"/>
                <c:pt idx="0">
                  <c:v>Cальдо ("-" профіцит)*</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multiLvlStrRef>
              <c:f>'2.4.6'!$E$4:$F$9</c:f>
              <c:multiLvlStrCache>
                <c:ptCount val="6"/>
                <c:lvl>
                  <c:pt idx="0">
                    <c:v>Потреба</c:v>
                  </c:pt>
                  <c:pt idx="1">
                    <c:v>Джерела</c:v>
                  </c:pt>
                  <c:pt idx="2">
                    <c:v>Потреба</c:v>
                  </c:pt>
                  <c:pt idx="3">
                    <c:v>Джерела</c:v>
                  </c:pt>
                  <c:pt idx="4">
                    <c:v>Потреба</c:v>
                  </c:pt>
                  <c:pt idx="5">
                    <c:v>Джерела</c:v>
                  </c:pt>
                </c:lvl>
                <c:lvl>
                  <c:pt idx="0">
                    <c:v>I півріччя 2018  </c:v>
                  </c:pt>
                  <c:pt idx="2">
                    <c:v>II півріччя 2018 </c:v>
                  </c:pt>
                  <c:pt idx="4">
                    <c:v> Січень – травень 2019</c:v>
                  </c:pt>
                </c:lvl>
              </c:multiLvlStrCache>
            </c:multiLvlStrRef>
          </c:cat>
          <c:val>
            <c:numRef>
              <c:f>'2.4.6'!$M$4:$M$9</c:f>
              <c:numCache>
                <c:formatCode>0.0</c:formatCode>
                <c:ptCount val="6"/>
                <c:pt idx="0">
                  <c:v>27.533999999999999</c:v>
                </c:pt>
                <c:pt idx="1">
                  <c:v>0</c:v>
                </c:pt>
                <c:pt idx="2">
                  <c:v>84.872</c:v>
                </c:pt>
                <c:pt idx="3">
                  <c:v>0</c:v>
                </c:pt>
                <c:pt idx="4">
                  <c:v>31.038</c:v>
                </c:pt>
                <c:pt idx="5">
                  <c:v>0</c:v>
                </c:pt>
              </c:numCache>
            </c:numRef>
          </c:val>
          <c:extLst>
            <c:ext xmlns:c16="http://schemas.microsoft.com/office/drawing/2014/chart" uri="{C3380CC4-5D6E-409C-BE32-E72D297353CC}">
              <c16:uniqueId val="{00000006-F316-43EB-A6BE-454F37FA3667}"/>
            </c:ext>
          </c:extLst>
        </c:ser>
        <c:ser>
          <c:idx val="4"/>
          <c:order val="7"/>
          <c:tx>
            <c:strRef>
              <c:f>'2.4.6'!$J$1</c:f>
              <c:strCache>
                <c:ptCount val="1"/>
                <c:pt idx="0">
                  <c:v>Зовнішні зобов'язання</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multiLvlStrRef>
              <c:f>'2.4.6'!$E$4:$F$9</c:f>
              <c:multiLvlStrCache>
                <c:ptCount val="6"/>
                <c:lvl>
                  <c:pt idx="0">
                    <c:v>Потреба</c:v>
                  </c:pt>
                  <c:pt idx="1">
                    <c:v>Джерела</c:v>
                  </c:pt>
                  <c:pt idx="2">
                    <c:v>Потреба</c:v>
                  </c:pt>
                  <c:pt idx="3">
                    <c:v>Джерела</c:v>
                  </c:pt>
                  <c:pt idx="4">
                    <c:v>Потреба</c:v>
                  </c:pt>
                  <c:pt idx="5">
                    <c:v>Джерела</c:v>
                  </c:pt>
                </c:lvl>
                <c:lvl>
                  <c:pt idx="0">
                    <c:v>I півріччя 2018  </c:v>
                  </c:pt>
                  <c:pt idx="2">
                    <c:v>II півріччя 2018 </c:v>
                  </c:pt>
                  <c:pt idx="4">
                    <c:v> Січень – травень 2019</c:v>
                  </c:pt>
                </c:lvl>
              </c:multiLvlStrCache>
            </c:multiLvlStrRef>
          </c:cat>
          <c:val>
            <c:numRef>
              <c:f>'2.4.6'!$J$4:$J$9</c:f>
              <c:numCache>
                <c:formatCode>0.0</c:formatCode>
                <c:ptCount val="6"/>
                <c:pt idx="0">
                  <c:v>23.776</c:v>
                </c:pt>
                <c:pt idx="1">
                  <c:v>0</c:v>
                </c:pt>
                <c:pt idx="2">
                  <c:v>43.847999999999999</c:v>
                </c:pt>
                <c:pt idx="3">
                  <c:v>0</c:v>
                </c:pt>
                <c:pt idx="4">
                  <c:v>46.057000000000002</c:v>
                </c:pt>
                <c:pt idx="5">
                  <c:v>0</c:v>
                </c:pt>
              </c:numCache>
            </c:numRef>
          </c:val>
          <c:extLst>
            <c:ext xmlns:c16="http://schemas.microsoft.com/office/drawing/2014/chart" uri="{C3380CC4-5D6E-409C-BE32-E72D297353CC}">
              <c16:uniqueId val="{00000001-F316-43EB-A6BE-454F37FA3667}"/>
            </c:ext>
          </c:extLst>
        </c:ser>
        <c:ser>
          <c:idx val="6"/>
          <c:order val="8"/>
          <c:tx>
            <c:strRef>
              <c:f>'2.4.6'!$I$1</c:f>
              <c:strCache>
                <c:ptCount val="1"/>
                <c:pt idx="0">
                  <c:v>Внутрішні зобов'язання </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multiLvlStrRef>
              <c:f>'2.4.6'!$E$4:$F$9</c:f>
              <c:multiLvlStrCache>
                <c:ptCount val="6"/>
                <c:lvl>
                  <c:pt idx="0">
                    <c:v>Потреба</c:v>
                  </c:pt>
                  <c:pt idx="1">
                    <c:v>Джерела</c:v>
                  </c:pt>
                  <c:pt idx="2">
                    <c:v>Потреба</c:v>
                  </c:pt>
                  <c:pt idx="3">
                    <c:v>Джерела</c:v>
                  </c:pt>
                  <c:pt idx="4">
                    <c:v>Потреба</c:v>
                  </c:pt>
                  <c:pt idx="5">
                    <c:v>Джерела</c:v>
                  </c:pt>
                </c:lvl>
                <c:lvl>
                  <c:pt idx="0">
                    <c:v>I півріччя 2018  </c:v>
                  </c:pt>
                  <c:pt idx="2">
                    <c:v>II півріччя 2018 </c:v>
                  </c:pt>
                  <c:pt idx="4">
                    <c:v> Січень – травень 2019</c:v>
                  </c:pt>
                </c:lvl>
              </c:multiLvlStrCache>
            </c:multiLvlStrRef>
          </c:cat>
          <c:val>
            <c:numRef>
              <c:f>'2.4.6'!$I$4:$I$9</c:f>
              <c:numCache>
                <c:formatCode>0.0</c:formatCode>
                <c:ptCount val="6"/>
                <c:pt idx="0">
                  <c:v>81.015000000000001</c:v>
                </c:pt>
                <c:pt idx="1">
                  <c:v>0</c:v>
                </c:pt>
                <c:pt idx="2">
                  <c:v>86.025000000000006</c:v>
                </c:pt>
                <c:pt idx="3">
                  <c:v>0</c:v>
                </c:pt>
                <c:pt idx="4">
                  <c:v>130.39599999999999</c:v>
                </c:pt>
                <c:pt idx="5">
                  <c:v>0</c:v>
                </c:pt>
              </c:numCache>
            </c:numRef>
          </c:val>
          <c:extLst>
            <c:ext xmlns:c16="http://schemas.microsoft.com/office/drawing/2014/chart" uri="{C3380CC4-5D6E-409C-BE32-E72D297353CC}">
              <c16:uniqueId val="{00000002-F316-43EB-A6BE-454F37FA3667}"/>
            </c:ext>
          </c:extLst>
        </c:ser>
        <c:dLbls>
          <c:showLegendKey val="0"/>
          <c:showVal val="0"/>
          <c:showCatName val="0"/>
          <c:showSerName val="0"/>
          <c:showPercent val="0"/>
          <c:showBubbleSize val="0"/>
        </c:dLbls>
        <c:gapWidth val="70"/>
        <c:overlap val="100"/>
        <c:axId val="948760792"/>
        <c:axId val="948761184"/>
      </c:barChart>
      <c:catAx>
        <c:axId val="94876079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1184"/>
        <c:crosses val="autoZero"/>
        <c:auto val="1"/>
        <c:lblAlgn val="ctr"/>
        <c:lblOffset val="100"/>
        <c:tickMarkSkip val="8"/>
        <c:noMultiLvlLbl val="0"/>
      </c:catAx>
      <c:valAx>
        <c:axId val="948761184"/>
        <c:scaling>
          <c:orientation val="minMax"/>
          <c:max val="30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0792"/>
        <c:crosses val="autoZero"/>
        <c:crossBetween val="between"/>
        <c:majorUnit val="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2156862745098035E-3"/>
          <c:y val="0.66649774774774773"/>
          <c:w val="0.98768235294117646"/>
          <c:h val="0.3335022522522522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05544619422572"/>
          <c:y val="4.3313253012048192E-2"/>
          <c:w val="0.80168077427821527"/>
          <c:h val="0.70122521582392561"/>
        </c:manualLayout>
      </c:layout>
      <c:barChart>
        <c:barDir val="col"/>
        <c:grouping val="stacked"/>
        <c:varyColors val="0"/>
        <c:ser>
          <c:idx val="1"/>
          <c:order val="1"/>
          <c:tx>
            <c:strRef>
              <c:f>'2.4.7'!$D$1</c:f>
              <c:strCache>
                <c:ptCount val="1"/>
                <c:pt idx="0">
                  <c:v>Зовнішній борг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'2.4.7'!$F$4:$F$25</c:f>
              <c:strCache>
                <c:ptCount val="22"/>
                <c:pt idx="2">
                  <c:v>09.14</c:v>
                </c:pt>
                <c:pt idx="5">
                  <c:v>06.15</c:v>
                </c:pt>
                <c:pt idx="8">
                  <c:v>03.16</c:v>
                </c:pt>
                <c:pt idx="11">
                  <c:v>12.16</c:v>
                </c:pt>
                <c:pt idx="14">
                  <c:v>09.17</c:v>
                </c:pt>
                <c:pt idx="17">
                  <c:v>06.18</c:v>
                </c:pt>
                <c:pt idx="21">
                  <c:v>05.19</c:v>
                </c:pt>
              </c:strCache>
            </c:strRef>
          </c:cat>
          <c:val>
            <c:numRef>
              <c:f>'2.4.7'!$D$4:$D$25</c:f>
              <c:numCache>
                <c:formatCode>0.0</c:formatCode>
                <c:ptCount val="22"/>
                <c:pt idx="0">
                  <c:v>405.8</c:v>
                </c:pt>
                <c:pt idx="1">
                  <c:v>487.1</c:v>
                </c:pt>
                <c:pt idx="2">
                  <c:v>541.20000000000005</c:v>
                </c:pt>
                <c:pt idx="3">
                  <c:v>612</c:v>
                </c:pt>
                <c:pt idx="4">
                  <c:v>998.4</c:v>
                </c:pt>
                <c:pt idx="5">
                  <c:v>919.7</c:v>
                </c:pt>
                <c:pt idx="6">
                  <c:v>1000.7</c:v>
                </c:pt>
                <c:pt idx="7">
                  <c:v>1042.7</c:v>
                </c:pt>
                <c:pt idx="8">
                  <c:v>1157</c:v>
                </c:pt>
                <c:pt idx="9">
                  <c:v>1097.5999999999999</c:v>
                </c:pt>
                <c:pt idx="10">
                  <c:v>1202.4000000000001</c:v>
                </c:pt>
                <c:pt idx="11">
                  <c:v>1240.0999999999999</c:v>
                </c:pt>
                <c:pt idx="12">
                  <c:v>1232.9000000000001</c:v>
                </c:pt>
                <c:pt idx="13">
                  <c:v>1259.2</c:v>
                </c:pt>
                <c:pt idx="14">
                  <c:v>1323.5</c:v>
                </c:pt>
                <c:pt idx="15">
                  <c:v>1375</c:v>
                </c:pt>
                <c:pt idx="16">
                  <c:v>1289.3</c:v>
                </c:pt>
                <c:pt idx="17">
                  <c:v>1235.5</c:v>
                </c:pt>
                <c:pt idx="18">
                  <c:v>1344.4</c:v>
                </c:pt>
                <c:pt idx="19">
                  <c:v>1397</c:v>
                </c:pt>
                <c:pt idx="20">
                  <c:v>1372.5</c:v>
                </c:pt>
                <c:pt idx="21">
                  <c:v>1308.9000000000001</c:v>
                </c:pt>
              </c:numCache>
            </c:numRef>
          </c:val>
          <c:extLst>
            <c:ext xmlns:c16="http://schemas.microsoft.com/office/drawing/2014/chart" uri="{C3380CC4-5D6E-409C-BE32-E72D297353CC}">
              <c16:uniqueId val="{00000000-854A-4A10-BB75-B4A0A0B23559}"/>
            </c:ext>
          </c:extLst>
        </c:ser>
        <c:ser>
          <c:idx val="2"/>
          <c:order val="2"/>
          <c:tx>
            <c:strRef>
              <c:f>'2.4.7'!$C$1</c:f>
              <c:strCache>
                <c:ptCount val="1"/>
                <c:pt idx="0">
                  <c:v>Внутрішній борг</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'2.4.7'!$F$4:$F$25</c:f>
              <c:strCache>
                <c:ptCount val="22"/>
                <c:pt idx="2">
                  <c:v>09.14</c:v>
                </c:pt>
                <c:pt idx="5">
                  <c:v>06.15</c:v>
                </c:pt>
                <c:pt idx="8">
                  <c:v>03.16</c:v>
                </c:pt>
                <c:pt idx="11">
                  <c:v>12.16</c:v>
                </c:pt>
                <c:pt idx="14">
                  <c:v>09.17</c:v>
                </c:pt>
                <c:pt idx="17">
                  <c:v>06.18</c:v>
                </c:pt>
                <c:pt idx="21">
                  <c:v>05.19</c:v>
                </c:pt>
              </c:strCache>
            </c:strRef>
          </c:cat>
          <c:val>
            <c:numRef>
              <c:f>'2.4.7'!$C$4:$C$25</c:f>
              <c:numCache>
                <c:formatCode>0.0</c:formatCode>
                <c:ptCount val="22"/>
                <c:pt idx="0">
                  <c:v>317</c:v>
                </c:pt>
                <c:pt idx="1">
                  <c:v>335.4</c:v>
                </c:pt>
                <c:pt idx="2">
                  <c:v>421.6</c:v>
                </c:pt>
                <c:pt idx="3">
                  <c:v>488.9</c:v>
                </c:pt>
                <c:pt idx="4">
                  <c:v>525.9</c:v>
                </c:pt>
                <c:pt idx="5">
                  <c:v>518.5</c:v>
                </c:pt>
                <c:pt idx="6">
                  <c:v>520.79999999999995</c:v>
                </c:pt>
                <c:pt idx="7">
                  <c:v>529.5</c:v>
                </c:pt>
                <c:pt idx="8">
                  <c:v>553.4</c:v>
                </c:pt>
                <c:pt idx="9">
                  <c:v>570.70000000000005</c:v>
                </c:pt>
                <c:pt idx="10">
                  <c:v>575.6</c:v>
                </c:pt>
                <c:pt idx="11">
                  <c:v>689.7</c:v>
                </c:pt>
                <c:pt idx="12">
                  <c:v>718.9</c:v>
                </c:pt>
                <c:pt idx="13">
                  <c:v>698.6</c:v>
                </c:pt>
                <c:pt idx="14">
                  <c:v>719.8</c:v>
                </c:pt>
                <c:pt idx="15">
                  <c:v>766.7</c:v>
                </c:pt>
                <c:pt idx="16">
                  <c:v>764.5</c:v>
                </c:pt>
                <c:pt idx="17">
                  <c:v>763</c:v>
                </c:pt>
                <c:pt idx="18">
                  <c:v>768.5</c:v>
                </c:pt>
                <c:pt idx="19">
                  <c:v>771.4</c:v>
                </c:pt>
                <c:pt idx="20">
                  <c:v>774.5</c:v>
                </c:pt>
                <c:pt idx="21">
                  <c:v>797.6</c:v>
                </c:pt>
              </c:numCache>
            </c:numRef>
          </c:val>
          <c:extLst>
            <c:ext xmlns:c16="http://schemas.microsoft.com/office/drawing/2014/chart" uri="{C3380CC4-5D6E-409C-BE32-E72D297353CC}">
              <c16:uniqueId val="{00000001-854A-4A10-BB75-B4A0A0B23559}"/>
            </c:ext>
          </c:extLst>
        </c:ser>
        <c:dLbls>
          <c:showLegendKey val="0"/>
          <c:showVal val="0"/>
          <c:showCatName val="0"/>
          <c:showSerName val="0"/>
          <c:showPercent val="0"/>
          <c:showBubbleSize val="0"/>
        </c:dLbls>
        <c:gapWidth val="70"/>
        <c:overlap val="100"/>
        <c:axId val="948761968"/>
        <c:axId val="948762360"/>
      </c:barChart>
      <c:lineChart>
        <c:grouping val="standard"/>
        <c:varyColors val="0"/>
        <c:ser>
          <c:idx val="0"/>
          <c:order val="0"/>
          <c:tx>
            <c:strRef>
              <c:f>'2.4.7'!$B$1</c:f>
              <c:strCache>
                <c:ptCount val="1"/>
                <c:pt idx="0">
                  <c:v>Борг, усього</c:v>
                </c:pt>
              </c:strCache>
            </c:strRef>
          </c:tx>
          <c:spPr>
            <a:ln w="25400" cmpd="sng">
              <a:solidFill>
                <a:srgbClr val="057D46"/>
              </a:solidFill>
              <a:prstDash val="solid"/>
            </a:ln>
          </c:spPr>
          <c:marker>
            <c:symbol val="none"/>
          </c:marker>
          <c:dPt>
            <c:idx val="23"/>
            <c:bubble3D val="0"/>
            <c:extLst>
              <c:ext xmlns:c16="http://schemas.microsoft.com/office/drawing/2014/chart" uri="{C3380CC4-5D6E-409C-BE32-E72D297353CC}">
                <c16:uniqueId val="{00000002-854A-4A10-BB75-B4A0A0B23559}"/>
              </c:ext>
            </c:extLst>
          </c:dPt>
          <c:dPt>
            <c:idx val="25"/>
            <c:bubble3D val="0"/>
            <c:extLst>
              <c:ext xmlns:c16="http://schemas.microsoft.com/office/drawing/2014/chart" uri="{C3380CC4-5D6E-409C-BE32-E72D297353CC}">
                <c16:uniqueId val="{00000003-854A-4A10-BB75-B4A0A0B23559}"/>
              </c:ext>
            </c:extLst>
          </c:dPt>
          <c:dPt>
            <c:idx val="26"/>
            <c:bubble3D val="0"/>
            <c:extLst>
              <c:ext xmlns:c16="http://schemas.microsoft.com/office/drawing/2014/chart" uri="{C3380CC4-5D6E-409C-BE32-E72D297353CC}">
                <c16:uniqueId val="{00000004-854A-4A10-BB75-B4A0A0B23559}"/>
              </c:ext>
            </c:extLst>
          </c:dPt>
          <c:dPt>
            <c:idx val="27"/>
            <c:bubble3D val="0"/>
            <c:extLst>
              <c:ext xmlns:c16="http://schemas.microsoft.com/office/drawing/2014/chart" uri="{C3380CC4-5D6E-409C-BE32-E72D297353CC}">
                <c16:uniqueId val="{00000005-854A-4A10-BB75-B4A0A0B23559}"/>
              </c:ext>
            </c:extLst>
          </c:dPt>
          <c:dPt>
            <c:idx val="29"/>
            <c:bubble3D val="0"/>
            <c:extLst>
              <c:ext xmlns:c16="http://schemas.microsoft.com/office/drawing/2014/chart" uri="{C3380CC4-5D6E-409C-BE32-E72D297353CC}">
                <c16:uniqueId val="{00000006-854A-4A10-BB75-B4A0A0B23559}"/>
              </c:ext>
            </c:extLst>
          </c:dPt>
          <c:dPt>
            <c:idx val="35"/>
            <c:bubble3D val="0"/>
            <c:extLst>
              <c:ext xmlns:c16="http://schemas.microsoft.com/office/drawing/2014/chart" uri="{C3380CC4-5D6E-409C-BE32-E72D297353CC}">
                <c16:uniqueId val="{00000007-854A-4A10-BB75-B4A0A0B23559}"/>
              </c:ext>
            </c:extLst>
          </c:dPt>
          <c:cat>
            <c:strRef>
              <c:f>'2.4.7'!$F$4:$F$25</c:f>
              <c:strCache>
                <c:ptCount val="22"/>
                <c:pt idx="2">
                  <c:v>09.14</c:v>
                </c:pt>
                <c:pt idx="5">
                  <c:v>06.15</c:v>
                </c:pt>
                <c:pt idx="8">
                  <c:v>03.16</c:v>
                </c:pt>
                <c:pt idx="11">
                  <c:v>12.16</c:v>
                </c:pt>
                <c:pt idx="14">
                  <c:v>09.17</c:v>
                </c:pt>
                <c:pt idx="17">
                  <c:v>06.18</c:v>
                </c:pt>
                <c:pt idx="21">
                  <c:v>05.19</c:v>
                </c:pt>
              </c:strCache>
            </c:strRef>
          </c:cat>
          <c:val>
            <c:numRef>
              <c:f>'2.4.7'!$B$4:$B$25</c:f>
              <c:numCache>
                <c:formatCode>0.0</c:formatCode>
                <c:ptCount val="22"/>
                <c:pt idx="0">
                  <c:v>722.7</c:v>
                </c:pt>
                <c:pt idx="1">
                  <c:v>822.5</c:v>
                </c:pt>
                <c:pt idx="2">
                  <c:v>962.7</c:v>
                </c:pt>
                <c:pt idx="3">
                  <c:v>1100.8</c:v>
                </c:pt>
                <c:pt idx="4">
                  <c:v>1524.4</c:v>
                </c:pt>
                <c:pt idx="5">
                  <c:v>1438.2</c:v>
                </c:pt>
                <c:pt idx="6">
                  <c:v>1521.5</c:v>
                </c:pt>
                <c:pt idx="7">
                  <c:v>1572.2</c:v>
                </c:pt>
                <c:pt idx="8">
                  <c:v>1710.4</c:v>
                </c:pt>
                <c:pt idx="9">
                  <c:v>1668.3</c:v>
                </c:pt>
                <c:pt idx="10">
                  <c:v>1778</c:v>
                </c:pt>
                <c:pt idx="11">
                  <c:v>1929.8</c:v>
                </c:pt>
                <c:pt idx="12">
                  <c:v>1951.9</c:v>
                </c:pt>
                <c:pt idx="13">
                  <c:v>1957.8</c:v>
                </c:pt>
                <c:pt idx="14">
                  <c:v>2043.3</c:v>
                </c:pt>
                <c:pt idx="15">
                  <c:v>2141.6999999999998</c:v>
                </c:pt>
                <c:pt idx="16">
                  <c:v>2053.8000000000002</c:v>
                </c:pt>
                <c:pt idx="17">
                  <c:v>1998.4</c:v>
                </c:pt>
                <c:pt idx="18">
                  <c:v>2113</c:v>
                </c:pt>
                <c:pt idx="19">
                  <c:v>2168.4</c:v>
                </c:pt>
                <c:pt idx="20">
                  <c:v>2147</c:v>
                </c:pt>
                <c:pt idx="21">
                  <c:v>2106.5</c:v>
                </c:pt>
              </c:numCache>
            </c:numRef>
          </c:val>
          <c:smooth val="0"/>
          <c:extLst>
            <c:ext xmlns:c16="http://schemas.microsoft.com/office/drawing/2014/chart" uri="{C3380CC4-5D6E-409C-BE32-E72D297353CC}">
              <c16:uniqueId val="{00000008-854A-4A10-BB75-B4A0A0B23559}"/>
            </c:ext>
          </c:extLst>
        </c:ser>
        <c:dLbls>
          <c:showLegendKey val="0"/>
          <c:showVal val="0"/>
          <c:showCatName val="0"/>
          <c:showSerName val="0"/>
          <c:showPercent val="0"/>
          <c:showBubbleSize val="0"/>
        </c:dLbls>
        <c:marker val="1"/>
        <c:smooth val="0"/>
        <c:axId val="948761968"/>
        <c:axId val="948762360"/>
      </c:lineChart>
      <c:lineChart>
        <c:grouping val="standard"/>
        <c:varyColors val="0"/>
        <c:ser>
          <c:idx val="3"/>
          <c:order val="3"/>
          <c:tx>
            <c:strRef>
              <c:f>'2.4.7'!$E$1</c:f>
              <c:strCache>
                <c:ptCount val="1"/>
                <c:pt idx="0">
                  <c:v>% до ВВП (п. ш.)</c:v>
                </c:pt>
              </c:strCache>
            </c:strRef>
          </c:tx>
          <c:spPr>
            <a:ln w="25400" cmpd="sng">
              <a:solidFill>
                <a:srgbClr val="DC4B64"/>
              </a:solidFill>
              <a:prstDash val="solid"/>
            </a:ln>
          </c:spPr>
          <c:marker>
            <c:symbol val="none"/>
          </c:marker>
          <c:cat>
            <c:strRef>
              <c:f>'2.4.7'!$F$4:$F$25</c:f>
              <c:strCache>
                <c:ptCount val="22"/>
                <c:pt idx="2">
                  <c:v>09.14</c:v>
                </c:pt>
                <c:pt idx="5">
                  <c:v>06.15</c:v>
                </c:pt>
                <c:pt idx="8">
                  <c:v>03.16</c:v>
                </c:pt>
                <c:pt idx="11">
                  <c:v>12.16</c:v>
                </c:pt>
                <c:pt idx="14">
                  <c:v>09.17</c:v>
                </c:pt>
                <c:pt idx="17">
                  <c:v>06.18</c:v>
                </c:pt>
                <c:pt idx="21">
                  <c:v>05.19</c:v>
                </c:pt>
              </c:strCache>
            </c:strRef>
          </c:cat>
          <c:val>
            <c:numRef>
              <c:f>'2.4.7'!$E$4:$E$25</c:f>
              <c:numCache>
                <c:formatCode>0.0</c:formatCode>
                <c:ptCount val="22"/>
                <c:pt idx="0">
                  <c:v>48.89</c:v>
                </c:pt>
                <c:pt idx="1">
                  <c:v>54.62</c:v>
                </c:pt>
                <c:pt idx="2">
                  <c:v>62.18</c:v>
                </c:pt>
                <c:pt idx="3">
                  <c:v>69.37</c:v>
                </c:pt>
                <c:pt idx="4">
                  <c:v>92.61</c:v>
                </c:pt>
                <c:pt idx="5">
                  <c:v>83.6</c:v>
                </c:pt>
                <c:pt idx="6">
                  <c:v>82.38</c:v>
                </c:pt>
                <c:pt idx="7">
                  <c:v>79.06</c:v>
                </c:pt>
                <c:pt idx="8">
                  <c:v>82.71</c:v>
                </c:pt>
                <c:pt idx="9">
                  <c:v>77.709999999999994</c:v>
                </c:pt>
                <c:pt idx="10">
                  <c:v>78.98</c:v>
                </c:pt>
                <c:pt idx="11">
                  <c:v>80.900000000000006</c:v>
                </c:pt>
                <c:pt idx="12">
                  <c:v>77.37</c:v>
                </c:pt>
                <c:pt idx="13">
                  <c:v>73.819999999999993</c:v>
                </c:pt>
                <c:pt idx="14">
                  <c:v>72.59</c:v>
                </c:pt>
                <c:pt idx="15">
                  <c:v>71.78</c:v>
                </c:pt>
                <c:pt idx="16">
                  <c:v>66.33</c:v>
                </c:pt>
                <c:pt idx="17">
                  <c:v>61.64</c:v>
                </c:pt>
                <c:pt idx="18">
                  <c:v>62.09</c:v>
                </c:pt>
                <c:pt idx="19">
                  <c:v>60.9</c:v>
                </c:pt>
                <c:pt idx="20">
                  <c:v>58.6</c:v>
                </c:pt>
                <c:pt idx="21">
                  <c:v>56</c:v>
                </c:pt>
              </c:numCache>
            </c:numRef>
          </c:val>
          <c:smooth val="0"/>
          <c:extLst>
            <c:ext xmlns:c16="http://schemas.microsoft.com/office/drawing/2014/chart" uri="{C3380CC4-5D6E-409C-BE32-E72D297353CC}">
              <c16:uniqueId val="{00000009-854A-4A10-BB75-B4A0A0B23559}"/>
            </c:ext>
          </c:extLst>
        </c:ser>
        <c:dLbls>
          <c:showLegendKey val="0"/>
          <c:showVal val="0"/>
          <c:showCatName val="0"/>
          <c:showSerName val="0"/>
          <c:showPercent val="0"/>
          <c:showBubbleSize val="0"/>
        </c:dLbls>
        <c:marker val="1"/>
        <c:smooth val="0"/>
        <c:axId val="948763144"/>
        <c:axId val="948762752"/>
      </c:lineChart>
      <c:catAx>
        <c:axId val="9487619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2360"/>
        <c:crosses val="autoZero"/>
        <c:auto val="1"/>
        <c:lblAlgn val="ctr"/>
        <c:lblOffset val="100"/>
        <c:tickLblSkip val="1"/>
        <c:tickMarkSkip val="8"/>
        <c:noMultiLvlLbl val="0"/>
      </c:catAx>
      <c:valAx>
        <c:axId val="948762360"/>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48761968"/>
        <c:crosses val="autoZero"/>
        <c:crossBetween val="between"/>
        <c:majorUnit val="500"/>
        <c:minorUnit val="40"/>
      </c:valAx>
      <c:valAx>
        <c:axId val="948762752"/>
        <c:scaling>
          <c:orientation val="minMax"/>
          <c:max val="10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948763144"/>
        <c:crosses val="max"/>
        <c:crossBetween val="between"/>
        <c:majorUnit val="20"/>
      </c:valAx>
      <c:catAx>
        <c:axId val="948763144"/>
        <c:scaling>
          <c:orientation val="minMax"/>
        </c:scaling>
        <c:delete val="1"/>
        <c:axPos val="b"/>
        <c:numFmt formatCode="General" sourceLinked="1"/>
        <c:majorTickMark val="out"/>
        <c:minorTickMark val="none"/>
        <c:tickLblPos val="nextTo"/>
        <c:crossAx val="94876275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679347310501861"/>
          <c:w val="0.99583333333333335"/>
          <c:h val="0.162650602409638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84813913172019E-2"/>
          <c:y val="5.2015030464996261E-2"/>
          <c:w val="0.88924704076508188"/>
          <c:h val="0.76488786633876882"/>
        </c:manualLayout>
      </c:layout>
      <c:barChart>
        <c:barDir val="col"/>
        <c:grouping val="stacked"/>
        <c:varyColors val="0"/>
        <c:ser>
          <c:idx val="1"/>
          <c:order val="1"/>
          <c:tx>
            <c:strRef>
              <c:f>'2.5.1'!$C$1</c:f>
              <c:strCache>
                <c:ptCount val="1"/>
                <c:pt idx="0">
                  <c:v>Товари</c:v>
                </c:pt>
              </c:strCache>
            </c:strRef>
          </c:tx>
          <c:spPr>
            <a:solidFill>
              <a:srgbClr val="91C864"/>
            </a:solidFill>
            <a:ln>
              <a:solidFill>
                <a:srgbClr val="91C864"/>
              </a:solidFill>
            </a:ln>
            <a:effectLst/>
          </c:spPr>
          <c:invertIfNegative val="0"/>
          <c:cat>
            <c:strRef>
              <c:f>'2.5.1'!$A$4:$A$10</c:f>
              <c:strCache>
                <c:ptCount val="7"/>
                <c:pt idx="0">
                  <c:v>2013</c:v>
                </c:pt>
                <c:pt idx="1">
                  <c:v>2014</c:v>
                </c:pt>
                <c:pt idx="2">
                  <c:v>2015</c:v>
                </c:pt>
                <c:pt idx="3">
                  <c:v>2016</c:v>
                </c:pt>
                <c:pt idx="4">
                  <c:v>2017</c:v>
                </c:pt>
                <c:pt idx="5">
                  <c:v>2018</c:v>
                </c:pt>
                <c:pt idx="6">
                  <c:v>2019</c:v>
                </c:pt>
              </c:strCache>
            </c:strRef>
          </c:cat>
          <c:val>
            <c:numRef>
              <c:f>'2.5.1'!$C$4:$C$10</c:f>
              <c:numCache>
                <c:formatCode>0.0</c:formatCode>
                <c:ptCount val="7"/>
                <c:pt idx="0">
                  <c:v>-7.2</c:v>
                </c:pt>
                <c:pt idx="1">
                  <c:v>-2.9</c:v>
                </c:pt>
                <c:pt idx="2">
                  <c:v>-1.6</c:v>
                </c:pt>
                <c:pt idx="3">
                  <c:v>-2.2999999999999998</c:v>
                </c:pt>
                <c:pt idx="4">
                  <c:v>-2.7</c:v>
                </c:pt>
                <c:pt idx="5">
                  <c:v>-3.5</c:v>
                </c:pt>
                <c:pt idx="6">
                  <c:v>-3.4</c:v>
                </c:pt>
              </c:numCache>
            </c:numRef>
          </c:val>
          <c:extLst>
            <c:ext xmlns:c16="http://schemas.microsoft.com/office/drawing/2014/chart" uri="{C3380CC4-5D6E-409C-BE32-E72D297353CC}">
              <c16:uniqueId val="{00000001-42D1-4246-A0AA-126564E0E140}"/>
            </c:ext>
          </c:extLst>
        </c:ser>
        <c:ser>
          <c:idx val="2"/>
          <c:order val="2"/>
          <c:tx>
            <c:strRef>
              <c:f>'2.5.1'!$D$1</c:f>
              <c:strCache>
                <c:ptCount val="1"/>
                <c:pt idx="0">
                  <c:v>Послуги</c:v>
                </c:pt>
              </c:strCache>
            </c:strRef>
          </c:tx>
          <c:spPr>
            <a:solidFill>
              <a:srgbClr val="7D0532"/>
            </a:solidFill>
            <a:ln>
              <a:solidFill>
                <a:srgbClr val="7D0532"/>
              </a:solidFill>
            </a:ln>
            <a:effectLst/>
          </c:spPr>
          <c:invertIfNegative val="0"/>
          <c:cat>
            <c:strRef>
              <c:f>'2.5.1'!$A$4:$A$10</c:f>
              <c:strCache>
                <c:ptCount val="7"/>
                <c:pt idx="0">
                  <c:v>2013</c:v>
                </c:pt>
                <c:pt idx="1">
                  <c:v>2014</c:v>
                </c:pt>
                <c:pt idx="2">
                  <c:v>2015</c:v>
                </c:pt>
                <c:pt idx="3">
                  <c:v>2016</c:v>
                </c:pt>
                <c:pt idx="4">
                  <c:v>2017</c:v>
                </c:pt>
                <c:pt idx="5">
                  <c:v>2018</c:v>
                </c:pt>
                <c:pt idx="6">
                  <c:v>2019</c:v>
                </c:pt>
              </c:strCache>
            </c:strRef>
          </c:cat>
          <c:val>
            <c:numRef>
              <c:f>'2.5.1'!$D$4:$D$10</c:f>
              <c:numCache>
                <c:formatCode>0.0</c:formatCode>
                <c:ptCount val="7"/>
                <c:pt idx="0">
                  <c:v>2.2999999999999998</c:v>
                </c:pt>
                <c:pt idx="1">
                  <c:v>1.3</c:v>
                </c:pt>
                <c:pt idx="2">
                  <c:v>0.7</c:v>
                </c:pt>
                <c:pt idx="3">
                  <c:v>0.3</c:v>
                </c:pt>
                <c:pt idx="4">
                  <c:v>0.3</c:v>
                </c:pt>
                <c:pt idx="5">
                  <c:v>0.4</c:v>
                </c:pt>
                <c:pt idx="6">
                  <c:v>0.8</c:v>
                </c:pt>
              </c:numCache>
            </c:numRef>
          </c:val>
          <c:extLst>
            <c:ext xmlns:c16="http://schemas.microsoft.com/office/drawing/2014/chart" uri="{C3380CC4-5D6E-409C-BE32-E72D297353CC}">
              <c16:uniqueId val="{00000002-42D1-4246-A0AA-126564E0E140}"/>
            </c:ext>
          </c:extLst>
        </c:ser>
        <c:ser>
          <c:idx val="3"/>
          <c:order val="3"/>
          <c:tx>
            <c:strRef>
              <c:f>'2.5.1'!$E$1</c:f>
              <c:strCache>
                <c:ptCount val="1"/>
                <c:pt idx="0">
                  <c:v>Первинні доходи</c:v>
                </c:pt>
              </c:strCache>
            </c:strRef>
          </c:tx>
          <c:spPr>
            <a:solidFill>
              <a:srgbClr val="DC4B64"/>
            </a:solidFill>
            <a:ln>
              <a:solidFill>
                <a:srgbClr val="DC4B64"/>
              </a:solidFill>
            </a:ln>
            <a:effectLst/>
          </c:spPr>
          <c:invertIfNegative val="0"/>
          <c:cat>
            <c:strRef>
              <c:f>'2.5.1'!$A$4:$A$10</c:f>
              <c:strCache>
                <c:ptCount val="7"/>
                <c:pt idx="0">
                  <c:v>2013</c:v>
                </c:pt>
                <c:pt idx="1">
                  <c:v>2014</c:v>
                </c:pt>
                <c:pt idx="2">
                  <c:v>2015</c:v>
                </c:pt>
                <c:pt idx="3">
                  <c:v>2016</c:v>
                </c:pt>
                <c:pt idx="4">
                  <c:v>2017</c:v>
                </c:pt>
                <c:pt idx="5">
                  <c:v>2018</c:v>
                </c:pt>
                <c:pt idx="6">
                  <c:v>2019</c:v>
                </c:pt>
              </c:strCache>
            </c:strRef>
          </c:cat>
          <c:val>
            <c:numRef>
              <c:f>'2.5.1'!$E$4:$E$10</c:f>
              <c:numCache>
                <c:formatCode>0.0</c:formatCode>
                <c:ptCount val="7"/>
                <c:pt idx="0">
                  <c:v>-0.8</c:v>
                </c:pt>
                <c:pt idx="1">
                  <c:v>-0.5</c:v>
                </c:pt>
                <c:pt idx="2">
                  <c:v>-0.2</c:v>
                </c:pt>
                <c:pt idx="3">
                  <c:v>0.4</c:v>
                </c:pt>
                <c:pt idx="4">
                  <c:v>0.6</c:v>
                </c:pt>
                <c:pt idx="5">
                  <c:v>1</c:v>
                </c:pt>
                <c:pt idx="6">
                  <c:v>2.1</c:v>
                </c:pt>
              </c:numCache>
            </c:numRef>
          </c:val>
          <c:extLst>
            <c:ext xmlns:c16="http://schemas.microsoft.com/office/drawing/2014/chart" uri="{C3380CC4-5D6E-409C-BE32-E72D297353CC}">
              <c16:uniqueId val="{00000003-42D1-4246-A0AA-126564E0E140}"/>
            </c:ext>
          </c:extLst>
        </c:ser>
        <c:ser>
          <c:idx val="4"/>
          <c:order val="4"/>
          <c:tx>
            <c:strRef>
              <c:f>'2.5.1'!$F$1</c:f>
              <c:strCache>
                <c:ptCount val="1"/>
                <c:pt idx="0">
                  <c:v>Вторинні доходи</c:v>
                </c:pt>
              </c:strCache>
            </c:strRef>
          </c:tx>
          <c:spPr>
            <a:solidFill>
              <a:srgbClr val="005591"/>
            </a:solidFill>
            <a:ln>
              <a:solidFill>
                <a:srgbClr val="005591"/>
              </a:solidFill>
            </a:ln>
            <a:effectLst/>
          </c:spPr>
          <c:invertIfNegative val="0"/>
          <c:cat>
            <c:strRef>
              <c:f>'2.5.1'!$A$4:$A$10</c:f>
              <c:strCache>
                <c:ptCount val="7"/>
                <c:pt idx="0">
                  <c:v>2013</c:v>
                </c:pt>
                <c:pt idx="1">
                  <c:v>2014</c:v>
                </c:pt>
                <c:pt idx="2">
                  <c:v>2015</c:v>
                </c:pt>
                <c:pt idx="3">
                  <c:v>2016</c:v>
                </c:pt>
                <c:pt idx="4">
                  <c:v>2017</c:v>
                </c:pt>
                <c:pt idx="5">
                  <c:v>2018</c:v>
                </c:pt>
                <c:pt idx="6">
                  <c:v>2019</c:v>
                </c:pt>
              </c:strCache>
            </c:strRef>
          </c:cat>
          <c:val>
            <c:numRef>
              <c:f>'2.5.1'!$F$4:$F$10</c:f>
              <c:numCache>
                <c:formatCode>0.0</c:formatCode>
                <c:ptCount val="7"/>
                <c:pt idx="0">
                  <c:v>0.9</c:v>
                </c:pt>
                <c:pt idx="1">
                  <c:v>0.6</c:v>
                </c:pt>
                <c:pt idx="2">
                  <c:v>1.4</c:v>
                </c:pt>
                <c:pt idx="3">
                  <c:v>1.4</c:v>
                </c:pt>
                <c:pt idx="4">
                  <c:v>1.4</c:v>
                </c:pt>
                <c:pt idx="5">
                  <c:v>1.5</c:v>
                </c:pt>
                <c:pt idx="6">
                  <c:v>1.3</c:v>
                </c:pt>
              </c:numCache>
            </c:numRef>
          </c:val>
          <c:extLst>
            <c:ext xmlns:c16="http://schemas.microsoft.com/office/drawing/2014/chart" uri="{C3380CC4-5D6E-409C-BE32-E72D297353CC}">
              <c16:uniqueId val="{00000004-42D1-4246-A0AA-126564E0E140}"/>
            </c:ext>
          </c:extLst>
        </c:ser>
        <c:ser>
          <c:idx val="5"/>
          <c:order val="5"/>
          <c:tx>
            <c:strRef>
              <c:f>'2.5.1'!$G$1</c:f>
              <c:strCache>
                <c:ptCount val="1"/>
                <c:pt idx="0">
                  <c:v>Розмитнення ввезених раніше авто з іноземною реєстрацією</c:v>
                </c:pt>
              </c:strCache>
            </c:strRef>
          </c:tx>
          <c:spPr>
            <a:pattFill prst="ltUpDiag">
              <a:fgClr>
                <a:srgbClr val="91C864"/>
              </a:fgClr>
              <a:bgClr>
                <a:sysClr val="window" lastClr="FFFFFF"/>
              </a:bgClr>
            </a:pattFill>
            <a:ln>
              <a:solidFill>
                <a:srgbClr val="91C864"/>
              </a:solidFill>
            </a:ln>
            <a:effectLst/>
          </c:spPr>
          <c:invertIfNegative val="0"/>
          <c:cat>
            <c:strRef>
              <c:f>'2.5.1'!$A$4:$A$10</c:f>
              <c:strCache>
                <c:ptCount val="7"/>
                <c:pt idx="0">
                  <c:v>2013</c:v>
                </c:pt>
                <c:pt idx="1">
                  <c:v>2014</c:v>
                </c:pt>
                <c:pt idx="2">
                  <c:v>2015</c:v>
                </c:pt>
                <c:pt idx="3">
                  <c:v>2016</c:v>
                </c:pt>
                <c:pt idx="4">
                  <c:v>2017</c:v>
                </c:pt>
                <c:pt idx="5">
                  <c:v>2018</c:v>
                </c:pt>
                <c:pt idx="6">
                  <c:v>2019</c:v>
                </c:pt>
              </c:strCache>
            </c:strRef>
          </c:cat>
          <c:val>
            <c:numRef>
              <c:f>'2.5.1'!$G$4:$G$10</c:f>
              <c:numCache>
                <c:formatCode>General</c:formatCode>
                <c:ptCount val="7"/>
                <c:pt idx="6">
                  <c:v>-0.5</c:v>
                </c:pt>
              </c:numCache>
            </c:numRef>
          </c:val>
          <c:extLst>
            <c:ext xmlns:c16="http://schemas.microsoft.com/office/drawing/2014/chart" uri="{C3380CC4-5D6E-409C-BE32-E72D297353CC}">
              <c16:uniqueId val="{00000005-42D1-4246-A0AA-126564E0E140}"/>
            </c:ext>
          </c:extLst>
        </c:ser>
        <c:dLbls>
          <c:showLegendKey val="0"/>
          <c:showVal val="0"/>
          <c:showCatName val="0"/>
          <c:showSerName val="0"/>
          <c:showPercent val="0"/>
          <c:showBubbleSize val="0"/>
        </c:dLbls>
        <c:gapWidth val="70"/>
        <c:overlap val="100"/>
        <c:axId val="948763928"/>
        <c:axId val="948764320"/>
      </c:barChart>
      <c:lineChart>
        <c:grouping val="standard"/>
        <c:varyColors val="0"/>
        <c:ser>
          <c:idx val="0"/>
          <c:order val="0"/>
          <c:spPr>
            <a:ln w="25400" cmpd="sng">
              <a:noFill/>
              <a:prstDash val="solid"/>
            </a:ln>
          </c:spPr>
          <c:marker>
            <c:symbol val="circle"/>
            <c:size val="5"/>
            <c:spPr>
              <a:solidFill>
                <a:schemeClr val="tx2"/>
              </a:solidFill>
              <a:ln w="25400">
                <a:solidFill>
                  <a:srgbClr val="057D46"/>
                </a:solidFill>
                <a:prstDash val="solid"/>
              </a:ln>
            </c:spPr>
          </c:marker>
          <c:cat>
            <c:strRef>
              <c:f>'2.5.1'!$A$4:$A$10</c:f>
              <c:strCache>
                <c:ptCount val="7"/>
                <c:pt idx="0">
                  <c:v>2013</c:v>
                </c:pt>
                <c:pt idx="1">
                  <c:v>2014</c:v>
                </c:pt>
                <c:pt idx="2">
                  <c:v>2015</c:v>
                </c:pt>
                <c:pt idx="3">
                  <c:v>2016</c:v>
                </c:pt>
                <c:pt idx="4">
                  <c:v>2017</c:v>
                </c:pt>
                <c:pt idx="5">
                  <c:v>2018</c:v>
                </c:pt>
                <c:pt idx="6">
                  <c:v>2019</c:v>
                </c:pt>
              </c:strCache>
            </c:strRef>
          </c:cat>
          <c:val>
            <c:numRef>
              <c:f>'2.5.1'!$B$4:$B$10</c:f>
              <c:numCache>
                <c:formatCode>0.00</c:formatCode>
                <c:ptCount val="7"/>
                <c:pt idx="0">
                  <c:v>-4.7</c:v>
                </c:pt>
                <c:pt idx="1">
                  <c:v>-1.6</c:v>
                </c:pt>
                <c:pt idx="2" formatCode="General">
                  <c:v>0.2</c:v>
                </c:pt>
                <c:pt idx="3" formatCode="General">
                  <c:v>-0.2</c:v>
                </c:pt>
                <c:pt idx="4" formatCode="General">
                  <c:v>-0.3</c:v>
                </c:pt>
                <c:pt idx="5" formatCode="General">
                  <c:v>-0.5</c:v>
                </c:pt>
                <c:pt idx="6" formatCode="General">
                  <c:v>0.3</c:v>
                </c:pt>
              </c:numCache>
            </c:numRef>
          </c:val>
          <c:smooth val="0"/>
          <c:extLst>
            <c:ext xmlns:c16="http://schemas.microsoft.com/office/drawing/2014/chart" uri="{C3380CC4-5D6E-409C-BE32-E72D297353CC}">
              <c16:uniqueId val="{00000000-42D1-4246-A0AA-126564E0E140}"/>
            </c:ext>
          </c:extLst>
        </c:ser>
        <c:dLbls>
          <c:showLegendKey val="0"/>
          <c:showVal val="0"/>
          <c:showCatName val="0"/>
          <c:showSerName val="0"/>
          <c:showPercent val="0"/>
          <c:showBubbleSize val="0"/>
        </c:dLbls>
        <c:marker val="1"/>
        <c:smooth val="0"/>
        <c:axId val="948763928"/>
        <c:axId val="948764320"/>
      </c:lineChart>
      <c:catAx>
        <c:axId val="94876392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4320"/>
        <c:crosses val="autoZero"/>
        <c:auto val="1"/>
        <c:lblAlgn val="ctr"/>
        <c:lblOffset val="100"/>
        <c:noMultiLvlLbl val="0"/>
      </c:catAx>
      <c:valAx>
        <c:axId val="9487643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3928"/>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egendEntry>
        <c:idx val="4"/>
        <c:delete val="1"/>
      </c:legendEntry>
      <c:legendEntry>
        <c:idx val="5"/>
        <c:delete val="1"/>
      </c:legendEntry>
      <c:layout>
        <c:manualLayout>
          <c:xMode val="edge"/>
          <c:yMode val="edge"/>
          <c:x val="0"/>
          <c:y val="0.91049932188878979"/>
          <c:w val="0.98476184568357883"/>
          <c:h val="8.891458199144659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587054772216035E-2"/>
          <c:y val="2.7081628225734882E-2"/>
          <c:w val="0.9206883835841766"/>
          <c:h val="0.61832090864567613"/>
        </c:manualLayout>
      </c:layout>
      <c:barChart>
        <c:barDir val="col"/>
        <c:grouping val="stacked"/>
        <c:varyColors val="0"/>
        <c:ser>
          <c:idx val="0"/>
          <c:order val="0"/>
          <c:tx>
            <c:strRef>
              <c:f>'2.5.2'!$C$1</c:f>
              <c:strCache>
                <c:ptCount val="1"/>
                <c:pt idx="0">
                  <c:v>Кукурудза</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elete val="1"/>
          </c:dLbls>
          <c:cat>
            <c:multiLvlStrRef>
              <c:f>'2.5.2'!$A$4:$B$15</c:f>
              <c:multiLvlStrCache>
                <c:ptCount val="12"/>
                <c:lvl>
                  <c:pt idx="0">
                    <c:v>I</c:v>
                  </c:pt>
                  <c:pt idx="1">
                    <c:v>II</c:v>
                  </c:pt>
                  <c:pt idx="2">
                    <c:v>III</c:v>
                  </c:pt>
                  <c:pt idx="3">
                    <c:v>IV</c:v>
                  </c:pt>
                  <c:pt idx="4">
                    <c:v>I</c:v>
                  </c:pt>
                  <c:pt idx="5">
                    <c:v>II*</c:v>
                  </c:pt>
                  <c:pt idx="6">
                    <c:v>I</c:v>
                  </c:pt>
                  <c:pt idx="7">
                    <c:v>II</c:v>
                  </c:pt>
                  <c:pt idx="8">
                    <c:v>III</c:v>
                  </c:pt>
                  <c:pt idx="9">
                    <c:v>IV</c:v>
                  </c:pt>
                  <c:pt idx="10">
                    <c:v>I</c:v>
                  </c:pt>
                  <c:pt idx="11">
                    <c:v>II*</c:v>
                  </c:pt>
                </c:lvl>
                <c:lvl>
                  <c:pt idx="0">
                    <c:v>2018</c:v>
                  </c:pt>
                  <c:pt idx="4">
                    <c:v>2019</c:v>
                  </c:pt>
                  <c:pt idx="6">
                    <c:v>2018</c:v>
                  </c:pt>
                  <c:pt idx="10">
                    <c:v>2019</c:v>
                  </c:pt>
                </c:lvl>
              </c:multiLvlStrCache>
            </c:multiLvlStrRef>
          </c:cat>
          <c:val>
            <c:numRef>
              <c:f>'2.5.2'!$C$4:$C$15</c:f>
              <c:numCache>
                <c:formatCode>0.0</c:formatCode>
                <c:ptCount val="12"/>
                <c:pt idx="0">
                  <c:v>-0.9</c:v>
                </c:pt>
                <c:pt idx="1">
                  <c:v>-0.5</c:v>
                </c:pt>
                <c:pt idx="2">
                  <c:v>0.8</c:v>
                </c:pt>
                <c:pt idx="3">
                  <c:v>5.2</c:v>
                </c:pt>
                <c:pt idx="4">
                  <c:v>7.1</c:v>
                </c:pt>
                <c:pt idx="5">
                  <c:v>6.8</c:v>
                </c:pt>
                <c:pt idx="6">
                  <c:v>0.1</c:v>
                </c:pt>
                <c:pt idx="7">
                  <c:v>0</c:v>
                </c:pt>
                <c:pt idx="8">
                  <c:v>0</c:v>
                </c:pt>
                <c:pt idx="9">
                  <c:v>0</c:v>
                </c:pt>
                <c:pt idx="10">
                  <c:v>0</c:v>
                </c:pt>
                <c:pt idx="11">
                  <c:v>0</c:v>
                </c:pt>
              </c:numCache>
            </c:numRef>
          </c:val>
          <c:extLst>
            <c:ext xmlns:c16="http://schemas.microsoft.com/office/drawing/2014/chart" uri="{C3380CC4-5D6E-409C-BE32-E72D297353CC}">
              <c16:uniqueId val="{00000000-E1DD-4917-AE26-B854E3E9337D}"/>
            </c:ext>
          </c:extLst>
        </c:ser>
        <c:ser>
          <c:idx val="1"/>
          <c:order val="1"/>
          <c:tx>
            <c:strRef>
              <c:f>'2.5.2'!$D$1</c:f>
              <c:strCache>
                <c:ptCount val="1"/>
                <c:pt idx="0">
                  <c:v>Залізні руди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elete val="1"/>
          </c:dLbls>
          <c:cat>
            <c:multiLvlStrRef>
              <c:f>'2.5.2'!$A$4:$B$15</c:f>
              <c:multiLvlStrCache>
                <c:ptCount val="12"/>
                <c:lvl>
                  <c:pt idx="0">
                    <c:v>I</c:v>
                  </c:pt>
                  <c:pt idx="1">
                    <c:v>II</c:v>
                  </c:pt>
                  <c:pt idx="2">
                    <c:v>III</c:v>
                  </c:pt>
                  <c:pt idx="3">
                    <c:v>IV</c:v>
                  </c:pt>
                  <c:pt idx="4">
                    <c:v>I</c:v>
                  </c:pt>
                  <c:pt idx="5">
                    <c:v>II*</c:v>
                  </c:pt>
                  <c:pt idx="6">
                    <c:v>I</c:v>
                  </c:pt>
                  <c:pt idx="7">
                    <c:v>II</c:v>
                  </c:pt>
                  <c:pt idx="8">
                    <c:v>III</c:v>
                  </c:pt>
                  <c:pt idx="9">
                    <c:v>IV</c:v>
                  </c:pt>
                  <c:pt idx="10">
                    <c:v>I</c:v>
                  </c:pt>
                  <c:pt idx="11">
                    <c:v>II*</c:v>
                  </c:pt>
                </c:lvl>
                <c:lvl>
                  <c:pt idx="0">
                    <c:v>2018</c:v>
                  </c:pt>
                  <c:pt idx="4">
                    <c:v>2019</c:v>
                  </c:pt>
                  <c:pt idx="6">
                    <c:v>2018</c:v>
                  </c:pt>
                  <c:pt idx="10">
                    <c:v>2019</c:v>
                  </c:pt>
                </c:lvl>
              </c:multiLvlStrCache>
            </c:multiLvlStrRef>
          </c:cat>
          <c:val>
            <c:numRef>
              <c:f>'2.5.2'!$D$4:$D$15</c:f>
              <c:numCache>
                <c:formatCode>0.0</c:formatCode>
                <c:ptCount val="12"/>
                <c:pt idx="0">
                  <c:v>0.4</c:v>
                </c:pt>
                <c:pt idx="1">
                  <c:v>-0.1</c:v>
                </c:pt>
                <c:pt idx="2">
                  <c:v>1.4</c:v>
                </c:pt>
                <c:pt idx="3">
                  <c:v>1.2</c:v>
                </c:pt>
                <c:pt idx="4">
                  <c:v>0.6</c:v>
                </c:pt>
                <c:pt idx="5">
                  <c:v>3.3</c:v>
                </c:pt>
                <c:pt idx="6">
                  <c:v>0</c:v>
                </c:pt>
                <c:pt idx="7">
                  <c:v>0.1</c:v>
                </c:pt>
                <c:pt idx="8">
                  <c:v>-0.2</c:v>
                </c:pt>
                <c:pt idx="9">
                  <c:v>-0.3</c:v>
                </c:pt>
                <c:pt idx="10">
                  <c:v>0.1</c:v>
                </c:pt>
                <c:pt idx="11">
                  <c:v>0.2</c:v>
                </c:pt>
              </c:numCache>
            </c:numRef>
          </c:val>
          <c:extLst>
            <c:ext xmlns:c16="http://schemas.microsoft.com/office/drawing/2014/chart" uri="{C3380CC4-5D6E-409C-BE32-E72D297353CC}">
              <c16:uniqueId val="{00000001-E1DD-4917-AE26-B854E3E9337D}"/>
            </c:ext>
          </c:extLst>
        </c:ser>
        <c:ser>
          <c:idx val="2"/>
          <c:order val="2"/>
          <c:tx>
            <c:strRef>
              <c:f>'2.5.2'!$E$1</c:f>
              <c:strCache>
                <c:ptCount val="1"/>
                <c:pt idx="0">
                  <c:v>Енергоносії</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delete val="1"/>
          </c:dLbls>
          <c:cat>
            <c:multiLvlStrRef>
              <c:f>'2.5.2'!$A$4:$B$15</c:f>
              <c:multiLvlStrCache>
                <c:ptCount val="12"/>
                <c:lvl>
                  <c:pt idx="0">
                    <c:v>I</c:v>
                  </c:pt>
                  <c:pt idx="1">
                    <c:v>II</c:v>
                  </c:pt>
                  <c:pt idx="2">
                    <c:v>III</c:v>
                  </c:pt>
                  <c:pt idx="3">
                    <c:v>IV</c:v>
                  </c:pt>
                  <c:pt idx="4">
                    <c:v>I</c:v>
                  </c:pt>
                  <c:pt idx="5">
                    <c:v>II*</c:v>
                  </c:pt>
                  <c:pt idx="6">
                    <c:v>I</c:v>
                  </c:pt>
                  <c:pt idx="7">
                    <c:v>II</c:v>
                  </c:pt>
                  <c:pt idx="8">
                    <c:v>III</c:v>
                  </c:pt>
                  <c:pt idx="9">
                    <c:v>IV</c:v>
                  </c:pt>
                  <c:pt idx="10">
                    <c:v>I</c:v>
                  </c:pt>
                  <c:pt idx="11">
                    <c:v>II*</c:v>
                  </c:pt>
                </c:lvl>
                <c:lvl>
                  <c:pt idx="0">
                    <c:v>2018</c:v>
                  </c:pt>
                  <c:pt idx="4">
                    <c:v>2019</c:v>
                  </c:pt>
                  <c:pt idx="6">
                    <c:v>2018</c:v>
                  </c:pt>
                  <c:pt idx="10">
                    <c:v>2019</c:v>
                  </c:pt>
                </c:lvl>
              </c:multiLvlStrCache>
            </c:multiLvlStrRef>
          </c:cat>
          <c:val>
            <c:numRef>
              <c:f>'2.5.2'!$E$4:$E$15</c:f>
              <c:numCache>
                <c:formatCode>0.0</c:formatCode>
                <c:ptCount val="12"/>
                <c:pt idx="0">
                  <c:v>0.3</c:v>
                </c:pt>
                <c:pt idx="1">
                  <c:v>0.4</c:v>
                </c:pt>
                <c:pt idx="2">
                  <c:v>-0.2</c:v>
                </c:pt>
                <c:pt idx="3">
                  <c:v>0.2</c:v>
                </c:pt>
                <c:pt idx="4">
                  <c:v>0.2</c:v>
                </c:pt>
                <c:pt idx="5">
                  <c:v>-0.2</c:v>
                </c:pt>
                <c:pt idx="6">
                  <c:v>-0.4</c:v>
                </c:pt>
                <c:pt idx="7">
                  <c:v>4.8</c:v>
                </c:pt>
                <c:pt idx="8">
                  <c:v>6.6</c:v>
                </c:pt>
                <c:pt idx="9">
                  <c:v>2.1</c:v>
                </c:pt>
                <c:pt idx="10">
                  <c:v>-0.9</c:v>
                </c:pt>
                <c:pt idx="11">
                  <c:v>2.4</c:v>
                </c:pt>
              </c:numCache>
            </c:numRef>
          </c:val>
          <c:extLst>
            <c:ext xmlns:c16="http://schemas.microsoft.com/office/drawing/2014/chart" uri="{C3380CC4-5D6E-409C-BE32-E72D297353CC}">
              <c16:uniqueId val="{00000002-E1DD-4917-AE26-B854E3E9337D}"/>
            </c:ext>
          </c:extLst>
        </c:ser>
        <c:ser>
          <c:idx val="3"/>
          <c:order val="3"/>
          <c:tx>
            <c:strRef>
              <c:f>'2.5.2'!$F$1</c:f>
              <c:strCache>
                <c:ptCount val="1"/>
                <c:pt idx="0">
                  <c:v>Хімічна продукція</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elete val="1"/>
          </c:dLbls>
          <c:cat>
            <c:multiLvlStrRef>
              <c:f>'2.5.2'!$A$4:$B$15</c:f>
              <c:multiLvlStrCache>
                <c:ptCount val="12"/>
                <c:lvl>
                  <c:pt idx="0">
                    <c:v>I</c:v>
                  </c:pt>
                  <c:pt idx="1">
                    <c:v>II</c:v>
                  </c:pt>
                  <c:pt idx="2">
                    <c:v>III</c:v>
                  </c:pt>
                  <c:pt idx="3">
                    <c:v>IV</c:v>
                  </c:pt>
                  <c:pt idx="4">
                    <c:v>I</c:v>
                  </c:pt>
                  <c:pt idx="5">
                    <c:v>II*</c:v>
                  </c:pt>
                  <c:pt idx="6">
                    <c:v>I</c:v>
                  </c:pt>
                  <c:pt idx="7">
                    <c:v>II</c:v>
                  </c:pt>
                  <c:pt idx="8">
                    <c:v>III</c:v>
                  </c:pt>
                  <c:pt idx="9">
                    <c:v>IV</c:v>
                  </c:pt>
                  <c:pt idx="10">
                    <c:v>I</c:v>
                  </c:pt>
                  <c:pt idx="11">
                    <c:v>II*</c:v>
                  </c:pt>
                </c:lvl>
                <c:lvl>
                  <c:pt idx="0">
                    <c:v>2018</c:v>
                  </c:pt>
                  <c:pt idx="4">
                    <c:v>2019</c:v>
                  </c:pt>
                  <c:pt idx="6">
                    <c:v>2018</c:v>
                  </c:pt>
                  <c:pt idx="10">
                    <c:v>2019</c:v>
                  </c:pt>
                </c:lvl>
              </c:multiLvlStrCache>
            </c:multiLvlStrRef>
          </c:cat>
          <c:val>
            <c:numRef>
              <c:f>'2.5.2'!$F$4:$F$15</c:f>
              <c:numCache>
                <c:formatCode>0.0</c:formatCode>
                <c:ptCount val="12"/>
                <c:pt idx="0">
                  <c:v>1.3</c:v>
                </c:pt>
                <c:pt idx="1">
                  <c:v>1.6</c:v>
                </c:pt>
                <c:pt idx="2">
                  <c:v>0.6</c:v>
                </c:pt>
                <c:pt idx="3">
                  <c:v>-0.1</c:v>
                </c:pt>
                <c:pt idx="4">
                  <c:v>-0.9</c:v>
                </c:pt>
                <c:pt idx="5">
                  <c:v>-0.8</c:v>
                </c:pt>
                <c:pt idx="6">
                  <c:v>3.5</c:v>
                </c:pt>
                <c:pt idx="7">
                  <c:v>1.6</c:v>
                </c:pt>
                <c:pt idx="8">
                  <c:v>1.8</c:v>
                </c:pt>
                <c:pt idx="9">
                  <c:v>0.4</c:v>
                </c:pt>
                <c:pt idx="10">
                  <c:v>1</c:v>
                </c:pt>
                <c:pt idx="11">
                  <c:v>2.4</c:v>
                </c:pt>
              </c:numCache>
            </c:numRef>
          </c:val>
          <c:extLst>
            <c:ext xmlns:c16="http://schemas.microsoft.com/office/drawing/2014/chart" uri="{C3380CC4-5D6E-409C-BE32-E72D297353CC}">
              <c16:uniqueId val="{00000003-E1DD-4917-AE26-B854E3E9337D}"/>
            </c:ext>
          </c:extLst>
        </c:ser>
        <c:ser>
          <c:idx val="4"/>
          <c:order val="4"/>
          <c:tx>
            <c:strRef>
              <c:f>'2.5.2'!$G$1</c:f>
              <c:strCache>
                <c:ptCount val="1"/>
                <c:pt idx="0">
                  <c:v>Металургія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delete val="1"/>
          </c:dLbls>
          <c:cat>
            <c:multiLvlStrRef>
              <c:f>'2.5.2'!$A$4:$B$15</c:f>
              <c:multiLvlStrCache>
                <c:ptCount val="12"/>
                <c:lvl>
                  <c:pt idx="0">
                    <c:v>I</c:v>
                  </c:pt>
                  <c:pt idx="1">
                    <c:v>II</c:v>
                  </c:pt>
                  <c:pt idx="2">
                    <c:v>III</c:v>
                  </c:pt>
                  <c:pt idx="3">
                    <c:v>IV</c:v>
                  </c:pt>
                  <c:pt idx="4">
                    <c:v>I</c:v>
                  </c:pt>
                  <c:pt idx="5">
                    <c:v>II*</c:v>
                  </c:pt>
                  <c:pt idx="6">
                    <c:v>I</c:v>
                  </c:pt>
                  <c:pt idx="7">
                    <c:v>II</c:v>
                  </c:pt>
                  <c:pt idx="8">
                    <c:v>III</c:v>
                  </c:pt>
                  <c:pt idx="9">
                    <c:v>IV</c:v>
                  </c:pt>
                  <c:pt idx="10">
                    <c:v>I</c:v>
                  </c:pt>
                  <c:pt idx="11">
                    <c:v>II*</c:v>
                  </c:pt>
                </c:lvl>
                <c:lvl>
                  <c:pt idx="0">
                    <c:v>2018</c:v>
                  </c:pt>
                  <c:pt idx="4">
                    <c:v>2019</c:v>
                  </c:pt>
                  <c:pt idx="6">
                    <c:v>2018</c:v>
                  </c:pt>
                  <c:pt idx="10">
                    <c:v>2019</c:v>
                  </c:pt>
                </c:lvl>
              </c:multiLvlStrCache>
            </c:multiLvlStrRef>
          </c:cat>
          <c:val>
            <c:numRef>
              <c:f>'2.5.2'!$G$4:$G$15</c:f>
              <c:numCache>
                <c:formatCode>0.0</c:formatCode>
                <c:ptCount val="12"/>
                <c:pt idx="0">
                  <c:v>5.9</c:v>
                </c:pt>
                <c:pt idx="1">
                  <c:v>9.9</c:v>
                </c:pt>
                <c:pt idx="2">
                  <c:v>3.2</c:v>
                </c:pt>
                <c:pt idx="3">
                  <c:v>-2.7</c:v>
                </c:pt>
                <c:pt idx="4">
                  <c:v>-2.1</c:v>
                </c:pt>
                <c:pt idx="5">
                  <c:v>-3</c:v>
                </c:pt>
                <c:pt idx="6">
                  <c:v>1.3</c:v>
                </c:pt>
                <c:pt idx="7">
                  <c:v>0.8</c:v>
                </c:pt>
                <c:pt idx="8">
                  <c:v>1.4</c:v>
                </c:pt>
                <c:pt idx="9">
                  <c:v>1</c:v>
                </c:pt>
                <c:pt idx="10">
                  <c:v>0.2</c:v>
                </c:pt>
                <c:pt idx="11">
                  <c:v>1</c:v>
                </c:pt>
              </c:numCache>
            </c:numRef>
          </c:val>
          <c:extLst>
            <c:ext xmlns:c16="http://schemas.microsoft.com/office/drawing/2014/chart" uri="{C3380CC4-5D6E-409C-BE32-E72D297353CC}">
              <c16:uniqueId val="{00000004-E1DD-4917-AE26-B854E3E9337D}"/>
            </c:ext>
          </c:extLst>
        </c:ser>
        <c:ser>
          <c:idx val="6"/>
          <c:order val="5"/>
          <c:tx>
            <c:strRef>
              <c:f>'2.5.2'!$I$1</c:f>
              <c:strCache>
                <c:ptCount val="1"/>
                <c:pt idx="0">
                  <c:v>Машинобудування</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elete val="1"/>
          </c:dLbls>
          <c:cat>
            <c:multiLvlStrRef>
              <c:f>'2.5.2'!$A$4:$B$15</c:f>
              <c:multiLvlStrCache>
                <c:ptCount val="12"/>
                <c:lvl>
                  <c:pt idx="0">
                    <c:v>I</c:v>
                  </c:pt>
                  <c:pt idx="1">
                    <c:v>II</c:v>
                  </c:pt>
                  <c:pt idx="2">
                    <c:v>III</c:v>
                  </c:pt>
                  <c:pt idx="3">
                    <c:v>IV</c:v>
                  </c:pt>
                  <c:pt idx="4">
                    <c:v>I</c:v>
                  </c:pt>
                  <c:pt idx="5">
                    <c:v>II*</c:v>
                  </c:pt>
                  <c:pt idx="6">
                    <c:v>I</c:v>
                  </c:pt>
                  <c:pt idx="7">
                    <c:v>II</c:v>
                  </c:pt>
                  <c:pt idx="8">
                    <c:v>III</c:v>
                  </c:pt>
                  <c:pt idx="9">
                    <c:v>IV</c:v>
                  </c:pt>
                  <c:pt idx="10">
                    <c:v>I</c:v>
                  </c:pt>
                  <c:pt idx="11">
                    <c:v>II*</c:v>
                  </c:pt>
                </c:lvl>
                <c:lvl>
                  <c:pt idx="0">
                    <c:v>2018</c:v>
                  </c:pt>
                  <c:pt idx="4">
                    <c:v>2019</c:v>
                  </c:pt>
                  <c:pt idx="6">
                    <c:v>2018</c:v>
                  </c:pt>
                  <c:pt idx="10">
                    <c:v>2019</c:v>
                  </c:pt>
                </c:lvl>
              </c:multiLvlStrCache>
            </c:multiLvlStrRef>
          </c:cat>
          <c:val>
            <c:numRef>
              <c:f>'2.5.2'!$I$4:$I$15</c:f>
              <c:numCache>
                <c:formatCode>0.0</c:formatCode>
                <c:ptCount val="12"/>
                <c:pt idx="0">
                  <c:v>0.9</c:v>
                </c:pt>
                <c:pt idx="1">
                  <c:v>0.6</c:v>
                </c:pt>
                <c:pt idx="2">
                  <c:v>0.3</c:v>
                </c:pt>
                <c:pt idx="3">
                  <c:v>-0.3</c:v>
                </c:pt>
                <c:pt idx="4">
                  <c:v>0.8</c:v>
                </c:pt>
                <c:pt idx="5">
                  <c:v>0.5</c:v>
                </c:pt>
                <c:pt idx="6">
                  <c:v>3.9</c:v>
                </c:pt>
                <c:pt idx="7">
                  <c:v>3.7</c:v>
                </c:pt>
                <c:pt idx="8">
                  <c:v>5.5</c:v>
                </c:pt>
                <c:pt idx="9">
                  <c:v>5.2</c:v>
                </c:pt>
                <c:pt idx="10">
                  <c:v>2.4</c:v>
                </c:pt>
                <c:pt idx="11">
                  <c:v>3.7</c:v>
                </c:pt>
              </c:numCache>
            </c:numRef>
          </c:val>
          <c:extLst>
            <c:ext xmlns:c16="http://schemas.microsoft.com/office/drawing/2014/chart" uri="{C3380CC4-5D6E-409C-BE32-E72D297353CC}">
              <c16:uniqueId val="{00000006-E1DD-4917-AE26-B854E3E9337D}"/>
            </c:ext>
          </c:extLst>
        </c:ser>
        <c:ser>
          <c:idx val="5"/>
          <c:order val="6"/>
          <c:tx>
            <c:strRef>
              <c:f>'2.5.2'!$H$1</c:f>
              <c:strCache>
                <c:ptCount val="1"/>
                <c:pt idx="0">
                  <c:v>Раніше ввезені авто</c:v>
                </c:pt>
              </c:strCache>
            </c:strRef>
          </c:tx>
          <c:spPr>
            <a:solidFill>
              <a:srgbClr val="BCCCC1"/>
            </a:solidFill>
            <a:ln>
              <a:noFill/>
            </a:ln>
            <a:effectLst/>
            <a:extLst>
              <a:ext uri="{91240B29-F687-4F45-9708-019B960494DF}">
                <a14:hiddenLine xmlns:a14="http://schemas.microsoft.com/office/drawing/2010/main">
                  <a:noFill/>
                </a14:hiddenLine>
              </a:ext>
            </a:extLst>
          </c:spPr>
          <c:invertIfNegative val="0"/>
          <c:dLbls>
            <c:delete val="1"/>
          </c:dLbls>
          <c:cat>
            <c:multiLvlStrRef>
              <c:f>'2.5.2'!$A$4:$B$15</c:f>
              <c:multiLvlStrCache>
                <c:ptCount val="12"/>
                <c:lvl>
                  <c:pt idx="0">
                    <c:v>I</c:v>
                  </c:pt>
                  <c:pt idx="1">
                    <c:v>II</c:v>
                  </c:pt>
                  <c:pt idx="2">
                    <c:v>III</c:v>
                  </c:pt>
                  <c:pt idx="3">
                    <c:v>IV</c:v>
                  </c:pt>
                  <c:pt idx="4">
                    <c:v>I</c:v>
                  </c:pt>
                  <c:pt idx="5">
                    <c:v>II*</c:v>
                  </c:pt>
                  <c:pt idx="6">
                    <c:v>I</c:v>
                  </c:pt>
                  <c:pt idx="7">
                    <c:v>II</c:v>
                  </c:pt>
                  <c:pt idx="8">
                    <c:v>III</c:v>
                  </c:pt>
                  <c:pt idx="9">
                    <c:v>IV</c:v>
                  </c:pt>
                  <c:pt idx="10">
                    <c:v>I</c:v>
                  </c:pt>
                  <c:pt idx="11">
                    <c:v>II*</c:v>
                  </c:pt>
                </c:lvl>
                <c:lvl>
                  <c:pt idx="0">
                    <c:v>2018</c:v>
                  </c:pt>
                  <c:pt idx="4">
                    <c:v>2019</c:v>
                  </c:pt>
                  <c:pt idx="6">
                    <c:v>2018</c:v>
                  </c:pt>
                  <c:pt idx="10">
                    <c:v>2019</c:v>
                  </c:pt>
                </c:lvl>
              </c:multiLvlStrCache>
            </c:multiLvlStrRef>
          </c:cat>
          <c:val>
            <c:numRef>
              <c:f>'2.5.2'!$H$4:$H$15</c:f>
              <c:numCache>
                <c:formatCode>0.0</c:formatCode>
                <c:ptCount val="12"/>
                <c:pt idx="0">
                  <c:v>0</c:v>
                </c:pt>
                <c:pt idx="1">
                  <c:v>0</c:v>
                </c:pt>
                <c:pt idx="2">
                  <c:v>0</c:v>
                </c:pt>
                <c:pt idx="3">
                  <c:v>0</c:v>
                </c:pt>
                <c:pt idx="4">
                  <c:v>0</c:v>
                </c:pt>
                <c:pt idx="5">
                  <c:v>0</c:v>
                </c:pt>
                <c:pt idx="6">
                  <c:v>0</c:v>
                </c:pt>
                <c:pt idx="7">
                  <c:v>0</c:v>
                </c:pt>
                <c:pt idx="8">
                  <c:v>0</c:v>
                </c:pt>
                <c:pt idx="9">
                  <c:v>0.9</c:v>
                </c:pt>
                <c:pt idx="10">
                  <c:v>4</c:v>
                </c:pt>
                <c:pt idx="11">
                  <c:v>0</c:v>
                </c:pt>
              </c:numCache>
            </c:numRef>
          </c:val>
          <c:extLst>
            <c:ext xmlns:c16="http://schemas.microsoft.com/office/drawing/2014/chart" uri="{C3380CC4-5D6E-409C-BE32-E72D297353CC}">
              <c16:uniqueId val="{00000005-E1DD-4917-AE26-B854E3E9337D}"/>
            </c:ext>
          </c:extLst>
        </c:ser>
        <c:ser>
          <c:idx val="7"/>
          <c:order val="7"/>
          <c:tx>
            <c:strRef>
              <c:f>'2.5.2'!$J$1</c:f>
              <c:strCache>
                <c:ptCount val="1"/>
                <c:pt idx="0">
                  <c:v>Інші</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delete val="1"/>
          </c:dLbls>
          <c:cat>
            <c:multiLvlStrRef>
              <c:f>'2.5.2'!$A$4:$B$15</c:f>
              <c:multiLvlStrCache>
                <c:ptCount val="12"/>
                <c:lvl>
                  <c:pt idx="0">
                    <c:v>I</c:v>
                  </c:pt>
                  <c:pt idx="1">
                    <c:v>II</c:v>
                  </c:pt>
                  <c:pt idx="2">
                    <c:v>III</c:v>
                  </c:pt>
                  <c:pt idx="3">
                    <c:v>IV</c:v>
                  </c:pt>
                  <c:pt idx="4">
                    <c:v>I</c:v>
                  </c:pt>
                  <c:pt idx="5">
                    <c:v>II*</c:v>
                  </c:pt>
                  <c:pt idx="6">
                    <c:v>I</c:v>
                  </c:pt>
                  <c:pt idx="7">
                    <c:v>II</c:v>
                  </c:pt>
                  <c:pt idx="8">
                    <c:v>III</c:v>
                  </c:pt>
                  <c:pt idx="9">
                    <c:v>IV</c:v>
                  </c:pt>
                  <c:pt idx="10">
                    <c:v>I</c:v>
                  </c:pt>
                  <c:pt idx="11">
                    <c:v>II*</c:v>
                  </c:pt>
                </c:lvl>
                <c:lvl>
                  <c:pt idx="0">
                    <c:v>2018</c:v>
                  </c:pt>
                  <c:pt idx="4">
                    <c:v>2019</c:v>
                  </c:pt>
                  <c:pt idx="6">
                    <c:v>2018</c:v>
                  </c:pt>
                  <c:pt idx="10">
                    <c:v>2019</c:v>
                  </c:pt>
                </c:lvl>
              </c:multiLvlStrCache>
            </c:multiLvlStrRef>
          </c:cat>
          <c:val>
            <c:numRef>
              <c:f>'2.5.2'!$J$4:$J$15</c:f>
              <c:numCache>
                <c:formatCode>0.0</c:formatCode>
                <c:ptCount val="12"/>
                <c:pt idx="0">
                  <c:v>0.6</c:v>
                </c:pt>
                <c:pt idx="1">
                  <c:v>2.8</c:v>
                </c:pt>
                <c:pt idx="2">
                  <c:v>0.3</c:v>
                </c:pt>
                <c:pt idx="3">
                  <c:v>3.9</c:v>
                </c:pt>
                <c:pt idx="4">
                  <c:v>2.5</c:v>
                </c:pt>
                <c:pt idx="5">
                  <c:v>1.4</c:v>
                </c:pt>
                <c:pt idx="6">
                  <c:v>4</c:v>
                </c:pt>
                <c:pt idx="7">
                  <c:v>3.5</c:v>
                </c:pt>
                <c:pt idx="8">
                  <c:v>2.6</c:v>
                </c:pt>
                <c:pt idx="9">
                  <c:v>-0.1</c:v>
                </c:pt>
                <c:pt idx="10">
                  <c:v>1.1000000000000001</c:v>
                </c:pt>
                <c:pt idx="11">
                  <c:v>0.7</c:v>
                </c:pt>
              </c:numCache>
            </c:numRef>
          </c:val>
          <c:extLst>
            <c:ext xmlns:c16="http://schemas.microsoft.com/office/drawing/2014/chart" uri="{C3380CC4-5D6E-409C-BE32-E72D297353CC}">
              <c16:uniqueId val="{00000007-E1DD-4917-AE26-B854E3E9337D}"/>
            </c:ext>
          </c:extLst>
        </c:ser>
        <c:dLbls>
          <c:showLegendKey val="0"/>
          <c:showVal val="1"/>
          <c:showCatName val="0"/>
          <c:showSerName val="0"/>
          <c:showPercent val="0"/>
          <c:showBubbleSize val="0"/>
        </c:dLbls>
        <c:gapWidth val="70"/>
        <c:overlap val="100"/>
        <c:axId val="948765104"/>
        <c:axId val="948765496"/>
      </c:barChart>
      <c:lineChart>
        <c:grouping val="standard"/>
        <c:varyColors val="0"/>
        <c:ser>
          <c:idx val="8"/>
          <c:order val="8"/>
          <c:spPr>
            <a:ln>
              <a:solidFill>
                <a:srgbClr val="DC4B64"/>
              </a:solidFill>
            </a:ln>
            <a:effectLst/>
          </c:spPr>
          <c:marker>
            <c:symbol val="circle"/>
            <c:size val="5"/>
            <c:spPr>
              <a:solidFill>
                <a:schemeClr val="accent2"/>
              </a:solidFill>
              <a:ln w="19050">
                <a:solidFill>
                  <a:srgbClr val="DC4B64"/>
                </a:solidFill>
              </a:ln>
            </c:spPr>
          </c:marker>
          <c:dPt>
            <c:idx val="6"/>
            <c:marker>
              <c:spPr>
                <a:solidFill>
                  <a:srgbClr val="ED7D31"/>
                </a:solidFill>
                <a:ln w="19050">
                  <a:solidFill>
                    <a:srgbClr val="ED7D31"/>
                  </a:solidFill>
                </a:ln>
              </c:spPr>
            </c:marker>
            <c:bubble3D val="0"/>
            <c:spPr>
              <a:ln>
                <a:noFill/>
              </a:ln>
              <a:effectLst/>
            </c:spPr>
            <c:extLst>
              <c:ext xmlns:c16="http://schemas.microsoft.com/office/drawing/2014/chart" uri="{C3380CC4-5D6E-409C-BE32-E72D297353CC}">
                <c16:uniqueId val="{00000009-E1DD-4917-AE26-B854E3E9337D}"/>
              </c:ext>
            </c:extLst>
          </c:dPt>
          <c:dPt>
            <c:idx val="7"/>
            <c:marker>
              <c:spPr>
                <a:solidFill>
                  <a:srgbClr val="ED7D31"/>
                </a:solidFill>
                <a:ln w="19050">
                  <a:solidFill>
                    <a:srgbClr val="ED7D31"/>
                  </a:solidFill>
                </a:ln>
              </c:spPr>
            </c:marker>
            <c:bubble3D val="0"/>
            <c:spPr>
              <a:ln>
                <a:solidFill>
                  <a:srgbClr val="ED7D31"/>
                </a:solidFill>
              </a:ln>
              <a:effectLst/>
            </c:spPr>
            <c:extLst>
              <c:ext xmlns:c16="http://schemas.microsoft.com/office/drawing/2014/chart" uri="{C3380CC4-5D6E-409C-BE32-E72D297353CC}">
                <c16:uniqueId val="{0000000A-E1DD-4917-AE26-B854E3E9337D}"/>
              </c:ext>
            </c:extLst>
          </c:dPt>
          <c:dPt>
            <c:idx val="8"/>
            <c:marker>
              <c:spPr>
                <a:solidFill>
                  <a:srgbClr val="ED7D31"/>
                </a:solidFill>
                <a:ln w="19050">
                  <a:solidFill>
                    <a:srgbClr val="ED7D31"/>
                  </a:solidFill>
                </a:ln>
              </c:spPr>
            </c:marker>
            <c:bubble3D val="0"/>
            <c:spPr>
              <a:ln>
                <a:solidFill>
                  <a:srgbClr val="ED7D31"/>
                </a:solidFill>
              </a:ln>
              <a:effectLst/>
            </c:spPr>
            <c:extLst>
              <c:ext xmlns:c16="http://schemas.microsoft.com/office/drawing/2014/chart" uri="{C3380CC4-5D6E-409C-BE32-E72D297353CC}">
                <c16:uniqueId val="{0000000B-E1DD-4917-AE26-B854E3E9337D}"/>
              </c:ext>
            </c:extLst>
          </c:dPt>
          <c:dPt>
            <c:idx val="9"/>
            <c:marker>
              <c:spPr>
                <a:solidFill>
                  <a:srgbClr val="ED7D31"/>
                </a:solidFill>
                <a:ln w="19050">
                  <a:solidFill>
                    <a:srgbClr val="ED7D31"/>
                  </a:solidFill>
                </a:ln>
              </c:spPr>
            </c:marker>
            <c:bubble3D val="0"/>
            <c:spPr>
              <a:ln>
                <a:solidFill>
                  <a:srgbClr val="ED7D31"/>
                </a:solidFill>
              </a:ln>
              <a:effectLst/>
            </c:spPr>
            <c:extLst>
              <c:ext xmlns:c16="http://schemas.microsoft.com/office/drawing/2014/chart" uri="{C3380CC4-5D6E-409C-BE32-E72D297353CC}">
                <c16:uniqueId val="{0000000C-E1DD-4917-AE26-B854E3E9337D}"/>
              </c:ext>
            </c:extLst>
          </c:dPt>
          <c:dPt>
            <c:idx val="10"/>
            <c:marker>
              <c:spPr>
                <a:solidFill>
                  <a:srgbClr val="ED7D31"/>
                </a:solidFill>
                <a:ln w="19050">
                  <a:solidFill>
                    <a:srgbClr val="ED7D31"/>
                  </a:solidFill>
                </a:ln>
              </c:spPr>
            </c:marker>
            <c:bubble3D val="0"/>
            <c:spPr>
              <a:ln>
                <a:solidFill>
                  <a:srgbClr val="ED7D31"/>
                </a:solidFill>
              </a:ln>
              <a:effectLst/>
            </c:spPr>
            <c:extLst>
              <c:ext xmlns:c16="http://schemas.microsoft.com/office/drawing/2014/chart" uri="{C3380CC4-5D6E-409C-BE32-E72D297353CC}">
                <c16:uniqueId val="{0000000D-E1DD-4917-AE26-B854E3E9337D}"/>
              </c:ext>
            </c:extLst>
          </c:dPt>
          <c:dPt>
            <c:idx val="11"/>
            <c:marker>
              <c:spPr>
                <a:solidFill>
                  <a:srgbClr val="ED7D31"/>
                </a:solidFill>
                <a:ln w="19050">
                  <a:solidFill>
                    <a:srgbClr val="ED7D31"/>
                  </a:solidFill>
                </a:ln>
              </c:spPr>
            </c:marker>
            <c:bubble3D val="0"/>
            <c:spPr>
              <a:ln>
                <a:solidFill>
                  <a:srgbClr val="ED7D31"/>
                </a:solidFill>
              </a:ln>
              <a:effectLst/>
            </c:spPr>
            <c:extLst>
              <c:ext xmlns:c16="http://schemas.microsoft.com/office/drawing/2014/chart" uri="{C3380CC4-5D6E-409C-BE32-E72D297353CC}">
                <c16:uniqueId val="{0000000E-E1DD-4917-AE26-B854E3E9337D}"/>
              </c:ext>
            </c:extLst>
          </c:dPt>
          <c:cat>
            <c:multiLvlStrRef>
              <c:f>'2.5.2'!$A$4:$B$15</c:f>
              <c:multiLvlStrCache>
                <c:ptCount val="12"/>
                <c:lvl>
                  <c:pt idx="0">
                    <c:v>I</c:v>
                  </c:pt>
                  <c:pt idx="1">
                    <c:v>II</c:v>
                  </c:pt>
                  <c:pt idx="2">
                    <c:v>III</c:v>
                  </c:pt>
                  <c:pt idx="3">
                    <c:v>IV</c:v>
                  </c:pt>
                  <c:pt idx="4">
                    <c:v>I</c:v>
                  </c:pt>
                  <c:pt idx="5">
                    <c:v>II*</c:v>
                  </c:pt>
                  <c:pt idx="6">
                    <c:v>I</c:v>
                  </c:pt>
                  <c:pt idx="7">
                    <c:v>II</c:v>
                  </c:pt>
                  <c:pt idx="8">
                    <c:v>III</c:v>
                  </c:pt>
                  <c:pt idx="9">
                    <c:v>IV</c:v>
                  </c:pt>
                  <c:pt idx="10">
                    <c:v>I</c:v>
                  </c:pt>
                  <c:pt idx="11">
                    <c:v>II*</c:v>
                  </c:pt>
                </c:lvl>
                <c:lvl>
                  <c:pt idx="0">
                    <c:v>2018</c:v>
                  </c:pt>
                  <c:pt idx="4">
                    <c:v>2019</c:v>
                  </c:pt>
                  <c:pt idx="6">
                    <c:v>2018</c:v>
                  </c:pt>
                  <c:pt idx="10">
                    <c:v>2019</c:v>
                  </c:pt>
                </c:lvl>
              </c:multiLvlStrCache>
            </c:multiLvlStrRef>
          </c:cat>
          <c:val>
            <c:numRef>
              <c:f>'2.5.2'!$K$4:$K$15</c:f>
              <c:numCache>
                <c:formatCode>0.0</c:formatCode>
                <c:ptCount val="12"/>
                <c:pt idx="0">
                  <c:v>8.6</c:v>
                </c:pt>
                <c:pt idx="1">
                  <c:v>14.8</c:v>
                </c:pt>
                <c:pt idx="2">
                  <c:v>6.3</c:v>
                </c:pt>
                <c:pt idx="3">
                  <c:v>7.4</c:v>
                </c:pt>
                <c:pt idx="4">
                  <c:v>8.1</c:v>
                </c:pt>
                <c:pt idx="5">
                  <c:v>7.9</c:v>
                </c:pt>
                <c:pt idx="6">
                  <c:v>12.6</c:v>
                </c:pt>
                <c:pt idx="7">
                  <c:v>14.4</c:v>
                </c:pt>
                <c:pt idx="8">
                  <c:v>17.7</c:v>
                </c:pt>
                <c:pt idx="9">
                  <c:v>9.1999999999999993</c:v>
                </c:pt>
                <c:pt idx="10">
                  <c:v>7.9</c:v>
                </c:pt>
                <c:pt idx="11">
                  <c:v>10.3</c:v>
                </c:pt>
              </c:numCache>
            </c:numRef>
          </c:val>
          <c:smooth val="0"/>
          <c:extLst>
            <c:ext xmlns:c16="http://schemas.microsoft.com/office/drawing/2014/chart" uri="{C3380CC4-5D6E-409C-BE32-E72D297353CC}">
              <c16:uniqueId val="{00000008-E1DD-4917-AE26-B854E3E9337D}"/>
            </c:ext>
          </c:extLst>
        </c:ser>
        <c:dLbls>
          <c:showLegendKey val="0"/>
          <c:showVal val="0"/>
          <c:showCatName val="0"/>
          <c:showSerName val="0"/>
          <c:showPercent val="0"/>
          <c:showBubbleSize val="0"/>
        </c:dLbls>
        <c:marker val="1"/>
        <c:smooth val="0"/>
        <c:axId val="948765104"/>
        <c:axId val="948765496"/>
      </c:lineChart>
      <c:catAx>
        <c:axId val="9487651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5496"/>
        <c:crosses val="autoZero"/>
        <c:auto val="1"/>
        <c:lblAlgn val="ctr"/>
        <c:lblOffset val="100"/>
        <c:noMultiLvlLbl val="0"/>
      </c:catAx>
      <c:valAx>
        <c:axId val="948765496"/>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5104"/>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egendEntry>
        <c:idx val="8"/>
        <c:delete val="1"/>
      </c:legendEntry>
      <c:layout>
        <c:manualLayout>
          <c:xMode val="edge"/>
          <c:yMode val="edge"/>
          <c:x val="0"/>
          <c:y val="0.80879621868765061"/>
          <c:w val="0.97481486030048925"/>
          <c:h val="0.1912037813123494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9076443569553812E-2"/>
          <c:y val="2.9322033898305084E-2"/>
          <c:w val="0.87550688976377955"/>
          <c:h val="0.54238266826816128"/>
        </c:manualLayout>
      </c:layout>
      <c:barChart>
        <c:barDir val="col"/>
        <c:grouping val="stacked"/>
        <c:varyColors val="0"/>
        <c:ser>
          <c:idx val="0"/>
          <c:order val="0"/>
          <c:tx>
            <c:strRef>
              <c:f>'2.5.3'!$E$1</c:f>
              <c:strCache>
                <c:ptCount val="1"/>
                <c:pt idx="0">
                  <c:v>За рахунок цін</c:v>
                </c:pt>
              </c:strCache>
            </c:strRef>
          </c:tx>
          <c:spPr>
            <a:solidFill>
              <a:srgbClr val="057D46"/>
            </a:solidFill>
            <a:ln>
              <a:noFill/>
            </a:ln>
            <a:effectLst/>
            <a:extLst/>
          </c:spPr>
          <c:invertIfNegative val="0"/>
          <c:cat>
            <c:multiLvlStrRef>
              <c:f>'2.5.3'!$A$4:$B$9</c:f>
              <c:multiLvlStrCache>
                <c:ptCount val="6"/>
                <c:lvl>
                  <c:pt idx="0">
                    <c:v>І.19</c:v>
                  </c:pt>
                  <c:pt idx="1">
                    <c:v>04-
05.19</c:v>
                  </c:pt>
                  <c:pt idx="2">
                    <c:v>І.19</c:v>
                  </c:pt>
                  <c:pt idx="3">
                    <c:v>04-
05.19</c:v>
                  </c:pt>
                  <c:pt idx="4">
                    <c:v>І.19</c:v>
                  </c:pt>
                  <c:pt idx="5">
                    <c:v>04-
05.19</c:v>
                  </c:pt>
                </c:lvl>
                <c:lvl>
                  <c:pt idx="0">
                    <c:v>Експорт</c:v>
                  </c:pt>
                  <c:pt idx="2">
                    <c:v>Енергетичний імпорт</c:v>
                  </c:pt>
                  <c:pt idx="4">
                    <c:v>Неенергетичний імпорт**</c:v>
                  </c:pt>
                </c:lvl>
              </c:multiLvlStrCache>
            </c:multiLvlStrRef>
          </c:cat>
          <c:val>
            <c:numRef>
              <c:f>'2.5.3'!$E$4:$E$9</c:f>
              <c:numCache>
                <c:formatCode>0.0</c:formatCode>
                <c:ptCount val="6"/>
                <c:pt idx="0">
                  <c:v>-0.05</c:v>
                </c:pt>
                <c:pt idx="1">
                  <c:v>-0.2</c:v>
                </c:pt>
                <c:pt idx="2">
                  <c:v>-0.04</c:v>
                </c:pt>
                <c:pt idx="3">
                  <c:v>-0.1</c:v>
                </c:pt>
                <c:pt idx="4">
                  <c:v>-0.2</c:v>
                </c:pt>
                <c:pt idx="5">
                  <c:v>-0.1</c:v>
                </c:pt>
              </c:numCache>
            </c:numRef>
          </c:val>
          <c:extLst>
            <c:ext xmlns:c16="http://schemas.microsoft.com/office/drawing/2014/chart" uri="{C3380CC4-5D6E-409C-BE32-E72D297353CC}">
              <c16:uniqueId val="{00000000-0D1E-4654-AEAD-E7C4AE291BD9}"/>
            </c:ext>
          </c:extLst>
        </c:ser>
        <c:ser>
          <c:idx val="1"/>
          <c:order val="1"/>
          <c:tx>
            <c:strRef>
              <c:f>'2.5.3'!$F$1</c:f>
              <c:strCache>
                <c:ptCount val="1"/>
                <c:pt idx="0">
                  <c:v>За рахунок обсягів</c:v>
                </c:pt>
              </c:strCache>
            </c:strRef>
          </c:tx>
          <c:spPr>
            <a:solidFill>
              <a:srgbClr val="DC4B64"/>
            </a:solidFill>
            <a:ln>
              <a:noFill/>
            </a:ln>
            <a:effectLst/>
            <a:extLst/>
          </c:spPr>
          <c:invertIfNegative val="0"/>
          <c:dPt>
            <c:idx val="4"/>
            <c:invertIfNegative val="0"/>
            <c:bubble3D val="0"/>
            <c:extLst>
              <c:ext xmlns:c16="http://schemas.microsoft.com/office/drawing/2014/chart" uri="{C3380CC4-5D6E-409C-BE32-E72D297353CC}">
                <c16:uniqueId val="{00000000-F758-4D48-96C9-E6541339D3BE}"/>
              </c:ext>
            </c:extLst>
          </c:dPt>
          <c:cat>
            <c:multiLvlStrRef>
              <c:f>'2.5.3'!$A$4:$B$9</c:f>
              <c:multiLvlStrCache>
                <c:ptCount val="6"/>
                <c:lvl>
                  <c:pt idx="0">
                    <c:v>І.19</c:v>
                  </c:pt>
                  <c:pt idx="1">
                    <c:v>04-
05.19</c:v>
                  </c:pt>
                  <c:pt idx="2">
                    <c:v>І.19</c:v>
                  </c:pt>
                  <c:pt idx="3">
                    <c:v>04-
05.19</c:v>
                  </c:pt>
                  <c:pt idx="4">
                    <c:v>І.19</c:v>
                  </c:pt>
                  <c:pt idx="5">
                    <c:v>04-
05.19</c:v>
                  </c:pt>
                </c:lvl>
                <c:lvl>
                  <c:pt idx="0">
                    <c:v>Експорт</c:v>
                  </c:pt>
                  <c:pt idx="2">
                    <c:v>Енергетичний імпорт</c:v>
                  </c:pt>
                  <c:pt idx="4">
                    <c:v>Неенергетичний імпорт**</c:v>
                  </c:pt>
                </c:lvl>
              </c:multiLvlStrCache>
            </c:multiLvlStrRef>
          </c:cat>
          <c:val>
            <c:numRef>
              <c:f>'2.5.3'!$F$4:$F$9</c:f>
              <c:numCache>
                <c:formatCode>0.0</c:formatCode>
                <c:ptCount val="6"/>
                <c:pt idx="0">
                  <c:v>0.9</c:v>
                </c:pt>
                <c:pt idx="1">
                  <c:v>0.8</c:v>
                </c:pt>
                <c:pt idx="2">
                  <c:v>-0.04</c:v>
                </c:pt>
                <c:pt idx="3">
                  <c:v>0.4</c:v>
                </c:pt>
                <c:pt idx="4">
                  <c:v>0.6</c:v>
                </c:pt>
                <c:pt idx="5">
                  <c:v>0.4</c:v>
                </c:pt>
              </c:numCache>
            </c:numRef>
          </c:val>
          <c:extLst>
            <c:ext xmlns:c16="http://schemas.microsoft.com/office/drawing/2014/chart" uri="{C3380CC4-5D6E-409C-BE32-E72D297353CC}">
              <c16:uniqueId val="{00000001-0D1E-4654-AEAD-E7C4AE291BD9}"/>
            </c:ext>
          </c:extLst>
        </c:ser>
        <c:ser>
          <c:idx val="2"/>
          <c:order val="2"/>
          <c:tx>
            <c:strRef>
              <c:f>'2.5.3'!$G$1</c:f>
              <c:strCache>
                <c:ptCount val="1"/>
                <c:pt idx="0">
                  <c:v>Ввезені раніше авто з іноземною реєстрацією</c:v>
                </c:pt>
              </c:strCache>
            </c:strRef>
          </c:tx>
          <c:spPr>
            <a:pattFill prst="ltUpDiag">
              <a:fgClr>
                <a:srgbClr val="DC4B64"/>
              </a:fgClr>
              <a:bgClr>
                <a:schemeClr val="bg1"/>
              </a:bgClr>
            </a:pattFill>
            <a:ln>
              <a:noFill/>
            </a:ln>
            <a:effectLst/>
            <a:extLst/>
          </c:spPr>
          <c:invertIfNegative val="0"/>
          <c:cat>
            <c:multiLvlStrRef>
              <c:f>'2.5.3'!$A$4:$B$9</c:f>
              <c:multiLvlStrCache>
                <c:ptCount val="6"/>
                <c:lvl>
                  <c:pt idx="0">
                    <c:v>І.19</c:v>
                  </c:pt>
                  <c:pt idx="1">
                    <c:v>04-
05.19</c:v>
                  </c:pt>
                  <c:pt idx="2">
                    <c:v>І.19</c:v>
                  </c:pt>
                  <c:pt idx="3">
                    <c:v>04-
05.19</c:v>
                  </c:pt>
                  <c:pt idx="4">
                    <c:v>І.19</c:v>
                  </c:pt>
                  <c:pt idx="5">
                    <c:v>04-
05.19</c:v>
                  </c:pt>
                </c:lvl>
                <c:lvl>
                  <c:pt idx="0">
                    <c:v>Експорт</c:v>
                  </c:pt>
                  <c:pt idx="2">
                    <c:v>Енергетичний імпорт</c:v>
                  </c:pt>
                  <c:pt idx="4">
                    <c:v>Неенергетичний імпорт**</c:v>
                  </c:pt>
                </c:lvl>
              </c:multiLvlStrCache>
            </c:multiLvlStrRef>
          </c:cat>
          <c:val>
            <c:numRef>
              <c:f>'2.5.3'!$G$4:$G$9</c:f>
              <c:numCache>
                <c:formatCode>0.0</c:formatCode>
                <c:ptCount val="6"/>
                <c:pt idx="4">
                  <c:v>0.5</c:v>
                </c:pt>
              </c:numCache>
            </c:numRef>
          </c:val>
          <c:extLst>
            <c:ext xmlns:c16="http://schemas.microsoft.com/office/drawing/2014/chart" uri="{C3380CC4-5D6E-409C-BE32-E72D297353CC}">
              <c16:uniqueId val="{00000002-0D1E-4654-AEAD-E7C4AE291BD9}"/>
            </c:ext>
          </c:extLst>
        </c:ser>
        <c:dLbls>
          <c:showLegendKey val="0"/>
          <c:showVal val="0"/>
          <c:showCatName val="0"/>
          <c:showSerName val="0"/>
          <c:showPercent val="0"/>
          <c:showBubbleSize val="0"/>
        </c:dLbls>
        <c:gapWidth val="70"/>
        <c:overlap val="100"/>
        <c:axId val="948766280"/>
        <c:axId val="948766672"/>
      </c:barChart>
      <c:catAx>
        <c:axId val="9487662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6672"/>
        <c:crosses val="autoZero"/>
        <c:auto val="1"/>
        <c:lblAlgn val="ctr"/>
        <c:lblOffset val="100"/>
        <c:noMultiLvlLbl val="0"/>
      </c:catAx>
      <c:valAx>
        <c:axId val="9487666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6280"/>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2831398193869832"/>
          <c:w val="0.97916666666666663"/>
          <c:h val="0.1694915254237288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810882471743739E-2"/>
          <c:y val="2.2350702699070069E-2"/>
          <c:w val="0.88941710056129464"/>
          <c:h val="0.66909426164094721"/>
        </c:manualLayout>
      </c:layout>
      <c:lineChart>
        <c:grouping val="standard"/>
        <c:varyColors val="0"/>
        <c:ser>
          <c:idx val="0"/>
          <c:order val="0"/>
          <c:tx>
            <c:strRef>
              <c:f>'2.5.4'!$B$1</c:f>
              <c:strCache>
                <c:ptCount val="1"/>
                <c:pt idx="0">
                  <c:v>Засоби виробництва</c:v>
                </c:pt>
              </c:strCache>
            </c:strRef>
          </c:tx>
          <c:spPr>
            <a:ln w="25400" cmpd="sng">
              <a:solidFill>
                <a:srgbClr val="057D46"/>
              </a:solidFill>
              <a:prstDash val="solid"/>
            </a:ln>
          </c:spPr>
          <c:marker>
            <c:symbol val="none"/>
          </c:marker>
          <c:cat>
            <c:strRef>
              <c:f>'2.5.4'!$A$4:$A$17</c:f>
              <c:strCache>
                <c:ptCount val="14"/>
                <c:pt idx="0">
                  <c:v>I.16</c:v>
                </c:pt>
                <c:pt idx="2">
                  <c:v>III.16</c:v>
                </c:pt>
                <c:pt idx="4">
                  <c:v>I.17</c:v>
                </c:pt>
                <c:pt idx="6">
                  <c:v>III.17</c:v>
                </c:pt>
                <c:pt idx="8">
                  <c:v>I.18</c:v>
                </c:pt>
                <c:pt idx="10">
                  <c:v>III.18</c:v>
                </c:pt>
                <c:pt idx="13">
                  <c:v>04-
05.19</c:v>
                </c:pt>
              </c:strCache>
            </c:strRef>
          </c:cat>
          <c:val>
            <c:numRef>
              <c:f>'2.5.4'!$B$4:$B$17</c:f>
              <c:numCache>
                <c:formatCode>0.0</c:formatCode>
                <c:ptCount val="14"/>
                <c:pt idx="0">
                  <c:v>39.700000000000003</c:v>
                </c:pt>
                <c:pt idx="1">
                  <c:v>53.1</c:v>
                </c:pt>
                <c:pt idx="2">
                  <c:v>34.6</c:v>
                </c:pt>
                <c:pt idx="3">
                  <c:v>37</c:v>
                </c:pt>
                <c:pt idx="4">
                  <c:v>49.7</c:v>
                </c:pt>
                <c:pt idx="5">
                  <c:v>36.4</c:v>
                </c:pt>
                <c:pt idx="6">
                  <c:v>23.1</c:v>
                </c:pt>
                <c:pt idx="7">
                  <c:v>28.3</c:v>
                </c:pt>
                <c:pt idx="8">
                  <c:v>6</c:v>
                </c:pt>
                <c:pt idx="9">
                  <c:v>7.4</c:v>
                </c:pt>
                <c:pt idx="10">
                  <c:v>13.5</c:v>
                </c:pt>
                <c:pt idx="11">
                  <c:v>16.100000000000001</c:v>
                </c:pt>
                <c:pt idx="12">
                  <c:v>14.2</c:v>
                </c:pt>
                <c:pt idx="13">
                  <c:v>9.5</c:v>
                </c:pt>
              </c:numCache>
            </c:numRef>
          </c:val>
          <c:smooth val="0"/>
          <c:extLst>
            <c:ext xmlns:c16="http://schemas.microsoft.com/office/drawing/2014/chart" uri="{C3380CC4-5D6E-409C-BE32-E72D297353CC}">
              <c16:uniqueId val="{00000000-F202-4FC4-B411-AC25541CA220}"/>
            </c:ext>
          </c:extLst>
        </c:ser>
        <c:ser>
          <c:idx val="1"/>
          <c:order val="1"/>
          <c:tx>
            <c:strRef>
              <c:f>'2.5.4'!$C$1</c:f>
              <c:strCache>
                <c:ptCount val="1"/>
                <c:pt idx="0">
                  <c:v>Засоби виробництва (без раніше ввезених авто)</c:v>
                </c:pt>
              </c:strCache>
            </c:strRef>
          </c:tx>
          <c:spPr>
            <a:ln w="25400" cmpd="sng">
              <a:solidFill>
                <a:srgbClr val="057D46"/>
              </a:solidFill>
              <a:prstDash val="sysDot"/>
            </a:ln>
          </c:spPr>
          <c:marker>
            <c:symbol val="none"/>
          </c:marker>
          <c:cat>
            <c:strRef>
              <c:f>'2.5.4'!$A$4:$A$17</c:f>
              <c:strCache>
                <c:ptCount val="14"/>
                <c:pt idx="0">
                  <c:v>I.16</c:v>
                </c:pt>
                <c:pt idx="2">
                  <c:v>III.16</c:v>
                </c:pt>
                <c:pt idx="4">
                  <c:v>I.17</c:v>
                </c:pt>
                <c:pt idx="6">
                  <c:v>III.17</c:v>
                </c:pt>
                <c:pt idx="8">
                  <c:v>I.18</c:v>
                </c:pt>
                <c:pt idx="10">
                  <c:v>III.18</c:v>
                </c:pt>
                <c:pt idx="13">
                  <c:v>04-
05.19</c:v>
                </c:pt>
              </c:strCache>
            </c:strRef>
          </c:cat>
          <c:val>
            <c:numRef>
              <c:f>'2.5.4'!$C$4:$C$17</c:f>
              <c:numCache>
                <c:formatCode>0.0</c:formatCode>
                <c:ptCount val="14"/>
                <c:pt idx="0">
                  <c:v>39.700000000000003</c:v>
                </c:pt>
                <c:pt idx="1">
                  <c:v>53.1</c:v>
                </c:pt>
                <c:pt idx="2">
                  <c:v>34.6</c:v>
                </c:pt>
                <c:pt idx="3">
                  <c:v>37</c:v>
                </c:pt>
                <c:pt idx="4">
                  <c:v>49.7</c:v>
                </c:pt>
                <c:pt idx="5">
                  <c:v>36.4</c:v>
                </c:pt>
                <c:pt idx="6">
                  <c:v>23.1</c:v>
                </c:pt>
                <c:pt idx="7">
                  <c:v>28.3</c:v>
                </c:pt>
                <c:pt idx="8">
                  <c:v>6</c:v>
                </c:pt>
                <c:pt idx="9">
                  <c:v>7.4</c:v>
                </c:pt>
                <c:pt idx="10">
                  <c:v>13.5</c:v>
                </c:pt>
                <c:pt idx="11">
                  <c:v>14</c:v>
                </c:pt>
                <c:pt idx="12">
                  <c:v>4.5</c:v>
                </c:pt>
                <c:pt idx="13">
                  <c:v>9.5</c:v>
                </c:pt>
              </c:numCache>
            </c:numRef>
          </c:val>
          <c:smooth val="0"/>
          <c:extLst>
            <c:ext xmlns:c16="http://schemas.microsoft.com/office/drawing/2014/chart" uri="{C3380CC4-5D6E-409C-BE32-E72D297353CC}">
              <c16:uniqueId val="{00000001-F202-4FC4-B411-AC25541CA220}"/>
            </c:ext>
          </c:extLst>
        </c:ser>
        <c:ser>
          <c:idx val="2"/>
          <c:order val="2"/>
          <c:tx>
            <c:strRef>
              <c:f>'2.5.4'!$D$1</c:f>
              <c:strCache>
                <c:ptCount val="1"/>
                <c:pt idx="0">
                  <c:v>Товари проміжного споживання</c:v>
                </c:pt>
              </c:strCache>
            </c:strRef>
          </c:tx>
          <c:spPr>
            <a:ln w="25400" cmpd="sng">
              <a:solidFill>
                <a:srgbClr val="91C864"/>
              </a:solidFill>
              <a:prstDash val="solid"/>
            </a:ln>
          </c:spPr>
          <c:marker>
            <c:symbol val="none"/>
          </c:marker>
          <c:cat>
            <c:strRef>
              <c:f>'2.5.4'!$A$4:$A$17</c:f>
              <c:strCache>
                <c:ptCount val="14"/>
                <c:pt idx="0">
                  <c:v>I.16</c:v>
                </c:pt>
                <c:pt idx="2">
                  <c:v>III.16</c:v>
                </c:pt>
                <c:pt idx="4">
                  <c:v>I.17</c:v>
                </c:pt>
                <c:pt idx="6">
                  <c:v>III.17</c:v>
                </c:pt>
                <c:pt idx="8">
                  <c:v>I.18</c:v>
                </c:pt>
                <c:pt idx="10">
                  <c:v>III.18</c:v>
                </c:pt>
                <c:pt idx="13">
                  <c:v>04-
05.19</c:v>
                </c:pt>
              </c:strCache>
            </c:strRef>
          </c:cat>
          <c:val>
            <c:numRef>
              <c:f>'2.5.4'!$D$4:$D$17</c:f>
              <c:numCache>
                <c:formatCode>0.0</c:formatCode>
                <c:ptCount val="14"/>
                <c:pt idx="0">
                  <c:v>-21.6</c:v>
                </c:pt>
                <c:pt idx="1">
                  <c:v>-18.2</c:v>
                </c:pt>
                <c:pt idx="2">
                  <c:v>1.5</c:v>
                </c:pt>
                <c:pt idx="3">
                  <c:v>15.1</c:v>
                </c:pt>
                <c:pt idx="4">
                  <c:v>31.3</c:v>
                </c:pt>
                <c:pt idx="5">
                  <c:v>41.2</c:v>
                </c:pt>
                <c:pt idx="6">
                  <c:v>26.1</c:v>
                </c:pt>
                <c:pt idx="7">
                  <c:v>21.7</c:v>
                </c:pt>
                <c:pt idx="8">
                  <c:v>13.5</c:v>
                </c:pt>
                <c:pt idx="9">
                  <c:v>16.600000000000001</c:v>
                </c:pt>
                <c:pt idx="10">
                  <c:v>21.3</c:v>
                </c:pt>
                <c:pt idx="11">
                  <c:v>9.6999999999999993</c:v>
                </c:pt>
                <c:pt idx="12">
                  <c:v>3</c:v>
                </c:pt>
                <c:pt idx="13">
                  <c:v>10.1</c:v>
                </c:pt>
              </c:numCache>
            </c:numRef>
          </c:val>
          <c:smooth val="0"/>
          <c:extLst>
            <c:ext xmlns:c16="http://schemas.microsoft.com/office/drawing/2014/chart" uri="{C3380CC4-5D6E-409C-BE32-E72D297353CC}">
              <c16:uniqueId val="{00000002-F202-4FC4-B411-AC25541CA220}"/>
            </c:ext>
          </c:extLst>
        </c:ser>
        <c:ser>
          <c:idx val="3"/>
          <c:order val="3"/>
          <c:tx>
            <c:strRef>
              <c:f>'2.5.4'!$E$1</c:f>
              <c:strCache>
                <c:ptCount val="1"/>
                <c:pt idx="0">
                  <c:v>Споживчі товари</c:v>
                </c:pt>
              </c:strCache>
            </c:strRef>
          </c:tx>
          <c:spPr>
            <a:ln w="25400" cmpd="sng">
              <a:solidFill>
                <a:srgbClr val="7D0532"/>
              </a:solidFill>
              <a:prstDash val="solid"/>
            </a:ln>
          </c:spPr>
          <c:marker>
            <c:symbol val="none"/>
          </c:marker>
          <c:cat>
            <c:strRef>
              <c:f>'2.5.4'!$A$4:$A$17</c:f>
              <c:strCache>
                <c:ptCount val="14"/>
                <c:pt idx="0">
                  <c:v>I.16</c:v>
                </c:pt>
                <c:pt idx="2">
                  <c:v>III.16</c:v>
                </c:pt>
                <c:pt idx="4">
                  <c:v>I.17</c:v>
                </c:pt>
                <c:pt idx="6">
                  <c:v>III.17</c:v>
                </c:pt>
                <c:pt idx="8">
                  <c:v>I.18</c:v>
                </c:pt>
                <c:pt idx="10">
                  <c:v>III.18</c:v>
                </c:pt>
                <c:pt idx="13">
                  <c:v>04-
05.19</c:v>
                </c:pt>
              </c:strCache>
            </c:strRef>
          </c:cat>
          <c:val>
            <c:numRef>
              <c:f>'2.5.4'!$E$4:$E$17</c:f>
              <c:numCache>
                <c:formatCode>0.0</c:formatCode>
                <c:ptCount val="14"/>
                <c:pt idx="0">
                  <c:v>0.3</c:v>
                </c:pt>
                <c:pt idx="1">
                  <c:v>18.3</c:v>
                </c:pt>
                <c:pt idx="2">
                  <c:v>17.7</c:v>
                </c:pt>
                <c:pt idx="3">
                  <c:v>18.399999999999999</c:v>
                </c:pt>
                <c:pt idx="4">
                  <c:v>13.6</c:v>
                </c:pt>
                <c:pt idx="5">
                  <c:v>19.2</c:v>
                </c:pt>
                <c:pt idx="6">
                  <c:v>16</c:v>
                </c:pt>
                <c:pt idx="7">
                  <c:v>20.8</c:v>
                </c:pt>
                <c:pt idx="8">
                  <c:v>16.8</c:v>
                </c:pt>
                <c:pt idx="9">
                  <c:v>16.7</c:v>
                </c:pt>
                <c:pt idx="10">
                  <c:v>21.7</c:v>
                </c:pt>
                <c:pt idx="11">
                  <c:v>16.3</c:v>
                </c:pt>
                <c:pt idx="12">
                  <c:v>19.899999999999999</c:v>
                </c:pt>
                <c:pt idx="13">
                  <c:v>17.899999999999999</c:v>
                </c:pt>
              </c:numCache>
            </c:numRef>
          </c:val>
          <c:smooth val="0"/>
          <c:extLst>
            <c:ext xmlns:c16="http://schemas.microsoft.com/office/drawing/2014/chart" uri="{C3380CC4-5D6E-409C-BE32-E72D297353CC}">
              <c16:uniqueId val="{00000003-F202-4FC4-B411-AC25541CA220}"/>
            </c:ext>
          </c:extLst>
        </c:ser>
        <c:ser>
          <c:idx val="4"/>
          <c:order val="4"/>
          <c:tx>
            <c:strRef>
              <c:f>'2.5.4'!$F$1</c:f>
              <c:strCache>
                <c:ptCount val="1"/>
                <c:pt idx="0">
                  <c:v>Споживчі товари (без раніше ввезених авто)</c:v>
                </c:pt>
              </c:strCache>
            </c:strRef>
          </c:tx>
          <c:spPr>
            <a:ln w="25400" cmpd="sng">
              <a:solidFill>
                <a:srgbClr val="7D0532"/>
              </a:solidFill>
              <a:prstDash val="sysDot"/>
            </a:ln>
          </c:spPr>
          <c:marker>
            <c:symbol val="none"/>
          </c:marker>
          <c:cat>
            <c:strRef>
              <c:f>'2.5.4'!$A$4:$A$17</c:f>
              <c:strCache>
                <c:ptCount val="14"/>
                <c:pt idx="0">
                  <c:v>I.16</c:v>
                </c:pt>
                <c:pt idx="2">
                  <c:v>III.16</c:v>
                </c:pt>
                <c:pt idx="4">
                  <c:v>I.17</c:v>
                </c:pt>
                <c:pt idx="6">
                  <c:v>III.17</c:v>
                </c:pt>
                <c:pt idx="8">
                  <c:v>I.18</c:v>
                </c:pt>
                <c:pt idx="10">
                  <c:v>III.18</c:v>
                </c:pt>
                <c:pt idx="13">
                  <c:v>04-
05.19</c:v>
                </c:pt>
              </c:strCache>
            </c:strRef>
          </c:cat>
          <c:val>
            <c:numRef>
              <c:f>'2.5.4'!$F$4:$F$17</c:f>
              <c:numCache>
                <c:formatCode>0.0</c:formatCode>
                <c:ptCount val="14"/>
                <c:pt idx="0">
                  <c:v>0.3</c:v>
                </c:pt>
                <c:pt idx="1">
                  <c:v>18.3</c:v>
                </c:pt>
                <c:pt idx="2">
                  <c:v>17.7</c:v>
                </c:pt>
                <c:pt idx="3">
                  <c:v>18.399999999999999</c:v>
                </c:pt>
                <c:pt idx="4">
                  <c:v>13.6</c:v>
                </c:pt>
                <c:pt idx="5">
                  <c:v>19.2</c:v>
                </c:pt>
                <c:pt idx="6">
                  <c:v>16</c:v>
                </c:pt>
                <c:pt idx="7">
                  <c:v>20.8</c:v>
                </c:pt>
                <c:pt idx="8">
                  <c:v>16.8</c:v>
                </c:pt>
                <c:pt idx="9">
                  <c:v>16.7</c:v>
                </c:pt>
                <c:pt idx="10">
                  <c:v>21.7</c:v>
                </c:pt>
                <c:pt idx="11">
                  <c:v>13.9</c:v>
                </c:pt>
                <c:pt idx="12">
                  <c:v>9.4</c:v>
                </c:pt>
                <c:pt idx="13">
                  <c:v>17.899999999999999</c:v>
                </c:pt>
              </c:numCache>
            </c:numRef>
          </c:val>
          <c:smooth val="0"/>
          <c:extLst>
            <c:ext xmlns:c16="http://schemas.microsoft.com/office/drawing/2014/chart" uri="{C3380CC4-5D6E-409C-BE32-E72D297353CC}">
              <c16:uniqueId val="{00000004-F202-4FC4-B411-AC25541CA220}"/>
            </c:ext>
          </c:extLst>
        </c:ser>
        <c:dLbls>
          <c:showLegendKey val="0"/>
          <c:showVal val="0"/>
          <c:showCatName val="0"/>
          <c:showSerName val="0"/>
          <c:showPercent val="0"/>
          <c:showBubbleSize val="0"/>
        </c:dLbls>
        <c:smooth val="0"/>
        <c:axId val="948767456"/>
        <c:axId val="948767848"/>
      </c:lineChart>
      <c:catAx>
        <c:axId val="9487674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7848"/>
        <c:crosses val="autoZero"/>
        <c:auto val="1"/>
        <c:lblAlgn val="ctr"/>
        <c:lblOffset val="100"/>
        <c:tickMarkSkip val="4"/>
        <c:noMultiLvlLbl val="0"/>
      </c:catAx>
      <c:valAx>
        <c:axId val="9487678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7456"/>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7127659574468088"/>
          <c:w val="0.97916666666666663"/>
          <c:h val="0.228723404255319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82E-2"/>
          <c:y val="4.6271186440677965E-2"/>
          <c:w val="0.8928533464566929"/>
          <c:h val="0.62801325681747411"/>
        </c:manualLayout>
      </c:layout>
      <c:lineChart>
        <c:grouping val="standard"/>
        <c:varyColors val="0"/>
        <c:ser>
          <c:idx val="1"/>
          <c:order val="0"/>
          <c:tx>
            <c:strRef>
              <c:f>'1.10'!$C$1</c:f>
              <c:strCache>
                <c:ptCount val="1"/>
                <c:pt idx="0">
                  <c:v>Єврозона</c:v>
                </c:pt>
              </c:strCache>
            </c:strRef>
          </c:tx>
          <c:spPr>
            <a:ln w="25400" cmpd="sng">
              <a:solidFill>
                <a:srgbClr val="057D46"/>
              </a:solidFill>
              <a:prstDash val="solid"/>
            </a:ln>
          </c:spPr>
          <c:marker>
            <c:symbol val="none"/>
          </c:marker>
          <c:cat>
            <c:strRef>
              <c:f>'1.10'!$A$4:$A$21</c:f>
              <c:strCache>
                <c:ptCount val="18"/>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strCache>
            </c:strRef>
          </c:cat>
          <c:val>
            <c:numRef>
              <c:f>'1.10'!$C$4:$C$21</c:f>
              <c:numCache>
                <c:formatCode>0.0</c:formatCode>
                <c:ptCount val="18"/>
                <c:pt idx="0">
                  <c:v>-0.31</c:v>
                </c:pt>
                <c:pt idx="1">
                  <c:v>0.19</c:v>
                </c:pt>
                <c:pt idx="2">
                  <c:v>0.09</c:v>
                </c:pt>
                <c:pt idx="3">
                  <c:v>0.17</c:v>
                </c:pt>
                <c:pt idx="4">
                  <c:v>0.04</c:v>
                </c:pt>
                <c:pt idx="5">
                  <c:v>-0.09</c:v>
                </c:pt>
                <c:pt idx="6">
                  <c:v>0.27</c:v>
                </c:pt>
                <c:pt idx="7">
                  <c:v>0.74</c:v>
                </c:pt>
                <c:pt idx="8">
                  <c:v>1.76</c:v>
                </c:pt>
                <c:pt idx="9">
                  <c:v>1.52</c:v>
                </c:pt>
                <c:pt idx="10">
                  <c:v>1.45</c:v>
                </c:pt>
                <c:pt idx="11">
                  <c:v>1.42</c:v>
                </c:pt>
                <c:pt idx="12">
                  <c:v>1.26</c:v>
                </c:pt>
                <c:pt idx="13">
                  <c:v>1.69</c:v>
                </c:pt>
                <c:pt idx="14">
                  <c:v>2.0699999999999998</c:v>
                </c:pt>
                <c:pt idx="15">
                  <c:v>1.8</c:v>
                </c:pt>
                <c:pt idx="16">
                  <c:v>1.3</c:v>
                </c:pt>
                <c:pt idx="17">
                  <c:v>1.4</c:v>
                </c:pt>
              </c:numCache>
            </c:numRef>
          </c:val>
          <c:smooth val="0"/>
          <c:extLst>
            <c:ext xmlns:c16="http://schemas.microsoft.com/office/drawing/2014/chart" uri="{C3380CC4-5D6E-409C-BE32-E72D297353CC}">
              <c16:uniqueId val="{00000000-6CF1-4C7F-9387-5EBAC224747B}"/>
            </c:ext>
          </c:extLst>
        </c:ser>
        <c:ser>
          <c:idx val="2"/>
          <c:order val="1"/>
          <c:tx>
            <c:strRef>
              <c:f>'1.10'!$D$1</c:f>
              <c:strCache>
                <c:ptCount val="1"/>
                <c:pt idx="0">
                  <c:v>Росія</c:v>
                </c:pt>
              </c:strCache>
            </c:strRef>
          </c:tx>
          <c:spPr>
            <a:ln w="25400" cmpd="sng">
              <a:solidFill>
                <a:srgbClr val="91C864"/>
              </a:solidFill>
              <a:prstDash val="solid"/>
            </a:ln>
          </c:spPr>
          <c:marker>
            <c:symbol val="none"/>
          </c:marker>
          <c:cat>
            <c:strRef>
              <c:f>'1.10'!$A$4:$A$21</c:f>
              <c:strCache>
                <c:ptCount val="18"/>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strCache>
            </c:strRef>
          </c:cat>
          <c:val>
            <c:numRef>
              <c:f>'1.10'!$D$4:$D$21</c:f>
              <c:numCache>
                <c:formatCode>0.0</c:formatCode>
                <c:ptCount val="18"/>
                <c:pt idx="0">
                  <c:v>16.2</c:v>
                </c:pt>
                <c:pt idx="1">
                  <c:v>15.81</c:v>
                </c:pt>
                <c:pt idx="2">
                  <c:v>15.69</c:v>
                </c:pt>
                <c:pt idx="3">
                  <c:v>14.46</c:v>
                </c:pt>
                <c:pt idx="4">
                  <c:v>8.35</c:v>
                </c:pt>
                <c:pt idx="5">
                  <c:v>7.35</c:v>
                </c:pt>
                <c:pt idx="6">
                  <c:v>6.83</c:v>
                </c:pt>
                <c:pt idx="7">
                  <c:v>5.75</c:v>
                </c:pt>
                <c:pt idx="8">
                  <c:v>4.6100000000000003</c:v>
                </c:pt>
                <c:pt idx="9">
                  <c:v>4.2</c:v>
                </c:pt>
                <c:pt idx="10">
                  <c:v>3.38</c:v>
                </c:pt>
                <c:pt idx="11">
                  <c:v>2.58</c:v>
                </c:pt>
                <c:pt idx="12">
                  <c:v>2.2599999999999998</c:v>
                </c:pt>
                <c:pt idx="13">
                  <c:v>2.37</c:v>
                </c:pt>
                <c:pt idx="14">
                  <c:v>2.98</c:v>
                </c:pt>
                <c:pt idx="15">
                  <c:v>3.86</c:v>
                </c:pt>
                <c:pt idx="16">
                  <c:v>5.2</c:v>
                </c:pt>
                <c:pt idx="17">
                  <c:v>5</c:v>
                </c:pt>
              </c:numCache>
            </c:numRef>
          </c:val>
          <c:smooth val="0"/>
          <c:extLst>
            <c:ext xmlns:c16="http://schemas.microsoft.com/office/drawing/2014/chart" uri="{C3380CC4-5D6E-409C-BE32-E72D297353CC}">
              <c16:uniqueId val="{00000001-6CF1-4C7F-9387-5EBAC224747B}"/>
            </c:ext>
          </c:extLst>
        </c:ser>
        <c:ser>
          <c:idx val="3"/>
          <c:order val="2"/>
          <c:tx>
            <c:strRef>
              <c:f>'1.10'!$E$1</c:f>
              <c:strCache>
                <c:ptCount val="1"/>
                <c:pt idx="0">
                  <c:v>Туреччина</c:v>
                </c:pt>
              </c:strCache>
            </c:strRef>
          </c:tx>
          <c:spPr>
            <a:ln w="25400" cmpd="sng">
              <a:solidFill>
                <a:srgbClr val="7D0532"/>
              </a:solidFill>
              <a:prstDash val="solid"/>
            </a:ln>
          </c:spPr>
          <c:marker>
            <c:symbol val="none"/>
          </c:marker>
          <c:cat>
            <c:strRef>
              <c:f>'1.10'!$A$4:$A$21</c:f>
              <c:strCache>
                <c:ptCount val="18"/>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strCache>
            </c:strRef>
          </c:cat>
          <c:val>
            <c:numRef>
              <c:f>'1.10'!$E$4:$E$21</c:f>
              <c:numCache>
                <c:formatCode>0.0</c:formatCode>
                <c:ptCount val="18"/>
                <c:pt idx="0">
                  <c:v>7.5</c:v>
                </c:pt>
                <c:pt idx="1">
                  <c:v>7.7</c:v>
                </c:pt>
                <c:pt idx="2">
                  <c:v>7.3</c:v>
                </c:pt>
                <c:pt idx="3">
                  <c:v>8.1999999999999993</c:v>
                </c:pt>
                <c:pt idx="4">
                  <c:v>8.6</c:v>
                </c:pt>
                <c:pt idx="5">
                  <c:v>6.9</c:v>
                </c:pt>
                <c:pt idx="6">
                  <c:v>8</c:v>
                </c:pt>
                <c:pt idx="7">
                  <c:v>7.6</c:v>
                </c:pt>
                <c:pt idx="8">
                  <c:v>10.199999999999999</c:v>
                </c:pt>
                <c:pt idx="9">
                  <c:v>11.5</c:v>
                </c:pt>
                <c:pt idx="10">
                  <c:v>10.6</c:v>
                </c:pt>
                <c:pt idx="11">
                  <c:v>12.3</c:v>
                </c:pt>
                <c:pt idx="12">
                  <c:v>10.3</c:v>
                </c:pt>
                <c:pt idx="13">
                  <c:v>12.8</c:v>
                </c:pt>
                <c:pt idx="14">
                  <c:v>19.399999999999999</c:v>
                </c:pt>
                <c:pt idx="15">
                  <c:v>22.4</c:v>
                </c:pt>
                <c:pt idx="16">
                  <c:v>19.899999999999999</c:v>
                </c:pt>
                <c:pt idx="17">
                  <c:v>18</c:v>
                </c:pt>
              </c:numCache>
            </c:numRef>
          </c:val>
          <c:smooth val="0"/>
          <c:extLst>
            <c:ext xmlns:c16="http://schemas.microsoft.com/office/drawing/2014/chart" uri="{C3380CC4-5D6E-409C-BE32-E72D297353CC}">
              <c16:uniqueId val="{00000002-6CF1-4C7F-9387-5EBAC224747B}"/>
            </c:ext>
          </c:extLst>
        </c:ser>
        <c:ser>
          <c:idx val="4"/>
          <c:order val="3"/>
          <c:tx>
            <c:strRef>
              <c:f>'1.10'!$F$1</c:f>
              <c:strCache>
                <c:ptCount val="1"/>
                <c:pt idx="0">
                  <c:v>Білорусь</c:v>
                </c:pt>
              </c:strCache>
            </c:strRef>
          </c:tx>
          <c:spPr>
            <a:ln w="25400" cmpd="sng">
              <a:solidFill>
                <a:srgbClr val="DC4B64"/>
              </a:solidFill>
              <a:prstDash val="solid"/>
            </a:ln>
          </c:spPr>
          <c:marker>
            <c:symbol val="none"/>
          </c:marker>
          <c:cat>
            <c:strRef>
              <c:f>'1.10'!$A$4:$A$21</c:f>
              <c:strCache>
                <c:ptCount val="18"/>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strCache>
            </c:strRef>
          </c:cat>
          <c:val>
            <c:numRef>
              <c:f>'1.10'!$F$4:$F$21</c:f>
              <c:numCache>
                <c:formatCode>0.0</c:formatCode>
                <c:ptCount val="18"/>
                <c:pt idx="0">
                  <c:v>16.670000000000002</c:v>
                </c:pt>
                <c:pt idx="1">
                  <c:v>14.1</c:v>
                </c:pt>
                <c:pt idx="2">
                  <c:v>12.09</c:v>
                </c:pt>
                <c:pt idx="3">
                  <c:v>11.6</c:v>
                </c:pt>
                <c:pt idx="4">
                  <c:v>12.36</c:v>
                </c:pt>
                <c:pt idx="5">
                  <c:v>12.36</c:v>
                </c:pt>
                <c:pt idx="6">
                  <c:v>11.69</c:v>
                </c:pt>
                <c:pt idx="7">
                  <c:v>10.99</c:v>
                </c:pt>
                <c:pt idx="8">
                  <c:v>7.61</c:v>
                </c:pt>
                <c:pt idx="9">
                  <c:v>6.31</c:v>
                </c:pt>
                <c:pt idx="10">
                  <c:v>5.37</c:v>
                </c:pt>
                <c:pt idx="11">
                  <c:v>4.92</c:v>
                </c:pt>
                <c:pt idx="12">
                  <c:v>4.9000000000000004</c:v>
                </c:pt>
                <c:pt idx="13">
                  <c:v>4.51</c:v>
                </c:pt>
                <c:pt idx="14">
                  <c:v>4.8899999999999997</c:v>
                </c:pt>
                <c:pt idx="15">
                  <c:v>5.21</c:v>
                </c:pt>
                <c:pt idx="16">
                  <c:v>5.9</c:v>
                </c:pt>
                <c:pt idx="17">
                  <c:v>5.8</c:v>
                </c:pt>
              </c:numCache>
            </c:numRef>
          </c:val>
          <c:smooth val="0"/>
          <c:extLst>
            <c:ext xmlns:c16="http://schemas.microsoft.com/office/drawing/2014/chart" uri="{C3380CC4-5D6E-409C-BE32-E72D297353CC}">
              <c16:uniqueId val="{00000003-6CF1-4C7F-9387-5EBAC224747B}"/>
            </c:ext>
          </c:extLst>
        </c:ser>
        <c:ser>
          <c:idx val="5"/>
          <c:order val="4"/>
          <c:tx>
            <c:strRef>
              <c:f>'1.10'!$G$1</c:f>
              <c:strCache>
                <c:ptCount val="1"/>
                <c:pt idx="0">
                  <c:v>Польща</c:v>
                </c:pt>
              </c:strCache>
            </c:strRef>
          </c:tx>
          <c:spPr>
            <a:ln w="25400" cmpd="sng">
              <a:solidFill>
                <a:srgbClr val="005591"/>
              </a:solidFill>
              <a:prstDash val="solid"/>
            </a:ln>
          </c:spPr>
          <c:marker>
            <c:symbol val="none"/>
          </c:marker>
          <c:cat>
            <c:strRef>
              <c:f>'1.10'!$A$4:$A$21</c:f>
              <c:strCache>
                <c:ptCount val="18"/>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strCache>
            </c:strRef>
          </c:cat>
          <c:val>
            <c:numRef>
              <c:f>'1.10'!$G$4:$G$21</c:f>
              <c:numCache>
                <c:formatCode>0.0</c:formatCode>
                <c:ptCount val="18"/>
                <c:pt idx="0">
                  <c:v>-1.19</c:v>
                </c:pt>
                <c:pt idx="1">
                  <c:v>-0.76</c:v>
                </c:pt>
                <c:pt idx="2">
                  <c:v>-0.73</c:v>
                </c:pt>
                <c:pt idx="3">
                  <c:v>-0.73</c:v>
                </c:pt>
                <c:pt idx="4">
                  <c:v>-0.96</c:v>
                </c:pt>
                <c:pt idx="5">
                  <c:v>-0.98</c:v>
                </c:pt>
                <c:pt idx="6">
                  <c:v>-0.8</c:v>
                </c:pt>
                <c:pt idx="7">
                  <c:v>0.24</c:v>
                </c:pt>
                <c:pt idx="8">
                  <c:v>1.96</c:v>
                </c:pt>
                <c:pt idx="9">
                  <c:v>1.77</c:v>
                </c:pt>
                <c:pt idx="10">
                  <c:v>1.83</c:v>
                </c:pt>
                <c:pt idx="11">
                  <c:v>2.25</c:v>
                </c:pt>
                <c:pt idx="12">
                  <c:v>1.63</c:v>
                </c:pt>
                <c:pt idx="13">
                  <c:v>1.91</c:v>
                </c:pt>
                <c:pt idx="14">
                  <c:v>2.0699999999999998</c:v>
                </c:pt>
                <c:pt idx="15">
                  <c:v>1.49</c:v>
                </c:pt>
                <c:pt idx="16">
                  <c:v>1.1000000000000001</c:v>
                </c:pt>
                <c:pt idx="17">
                  <c:v>2.4</c:v>
                </c:pt>
              </c:numCache>
            </c:numRef>
          </c:val>
          <c:smooth val="0"/>
          <c:extLst>
            <c:ext xmlns:c16="http://schemas.microsoft.com/office/drawing/2014/chart" uri="{C3380CC4-5D6E-409C-BE32-E72D297353CC}">
              <c16:uniqueId val="{00000004-6CF1-4C7F-9387-5EBAC224747B}"/>
            </c:ext>
          </c:extLst>
        </c:ser>
        <c:ser>
          <c:idx val="0"/>
          <c:order val="5"/>
          <c:tx>
            <c:strRef>
              <c:f>'1.10'!$B$1</c:f>
              <c:strCache>
                <c:ptCount val="1"/>
                <c:pt idx="0">
                  <c:v>UAwCPI</c:v>
                </c:pt>
              </c:strCache>
            </c:strRef>
          </c:tx>
          <c:spPr>
            <a:ln w="25400" cmpd="sng">
              <a:solidFill>
                <a:srgbClr val="46AFE6"/>
              </a:solidFill>
              <a:prstDash val="solid"/>
            </a:ln>
          </c:spPr>
          <c:marker>
            <c:symbol val="none"/>
          </c:marker>
          <c:cat>
            <c:strRef>
              <c:f>'1.10'!$A$4:$A$21</c:f>
              <c:strCache>
                <c:ptCount val="18"/>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strCache>
            </c:strRef>
          </c:cat>
          <c:val>
            <c:numRef>
              <c:f>'1.10'!$B$4:$B$21</c:f>
              <c:numCache>
                <c:formatCode>0.0</c:formatCode>
                <c:ptCount val="18"/>
                <c:pt idx="0">
                  <c:v>5.66</c:v>
                </c:pt>
                <c:pt idx="1">
                  <c:v>5.56</c:v>
                </c:pt>
                <c:pt idx="2">
                  <c:v>5.28</c:v>
                </c:pt>
                <c:pt idx="3">
                  <c:v>4.9800000000000004</c:v>
                </c:pt>
                <c:pt idx="4">
                  <c:v>3.56</c:v>
                </c:pt>
                <c:pt idx="5">
                  <c:v>3.18</c:v>
                </c:pt>
                <c:pt idx="6">
                  <c:v>3.12</c:v>
                </c:pt>
                <c:pt idx="7">
                  <c:v>3.07</c:v>
                </c:pt>
                <c:pt idx="8">
                  <c:v>3.14</c:v>
                </c:pt>
                <c:pt idx="9">
                  <c:v>2.85</c:v>
                </c:pt>
                <c:pt idx="10">
                  <c:v>2.65</c:v>
                </c:pt>
                <c:pt idx="11">
                  <c:v>2.58</c:v>
                </c:pt>
                <c:pt idx="12">
                  <c:v>2.5099999999999998</c:v>
                </c:pt>
                <c:pt idx="13">
                  <c:v>2.72</c:v>
                </c:pt>
                <c:pt idx="14">
                  <c:v>3.22</c:v>
                </c:pt>
                <c:pt idx="15">
                  <c:v>3.2</c:v>
                </c:pt>
                <c:pt idx="16">
                  <c:v>3</c:v>
                </c:pt>
                <c:pt idx="17">
                  <c:v>3.3</c:v>
                </c:pt>
              </c:numCache>
            </c:numRef>
          </c:val>
          <c:smooth val="0"/>
          <c:extLst>
            <c:ext xmlns:c16="http://schemas.microsoft.com/office/drawing/2014/chart" uri="{C3380CC4-5D6E-409C-BE32-E72D297353CC}">
              <c16:uniqueId val="{00000005-6CF1-4C7F-9387-5EBAC224747B}"/>
            </c:ext>
          </c:extLst>
        </c:ser>
        <c:dLbls>
          <c:showLegendKey val="0"/>
          <c:showVal val="0"/>
          <c:showCatName val="0"/>
          <c:showSerName val="0"/>
          <c:showPercent val="0"/>
          <c:showBubbleSize val="0"/>
        </c:dLbls>
        <c:smooth val="0"/>
        <c:axId val="638272768"/>
        <c:axId val="638273160"/>
      </c:lineChart>
      <c:valAx>
        <c:axId val="638273160"/>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638272768"/>
        <c:crosses val="autoZero"/>
        <c:crossBetween val="between"/>
        <c:majorUnit val="5"/>
      </c:valAx>
      <c:catAx>
        <c:axId val="6382727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38273160"/>
        <c:crosses val="autoZero"/>
        <c:auto val="1"/>
        <c:lblAlgn val="ctr"/>
        <c:lblOffset val="100"/>
        <c:tickMarkSkip val="4"/>
        <c:noMultiLvlLbl val="0"/>
      </c:cat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225988700564976"/>
          <c:w val="0.96250000000000002"/>
          <c:h val="0.197740112994350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763779527559061E-2"/>
          <c:y val="5.2838709677419354E-2"/>
          <c:w val="0.86681955380577425"/>
          <c:h val="0.48001117602235205"/>
        </c:manualLayout>
      </c:layout>
      <c:barChart>
        <c:barDir val="col"/>
        <c:grouping val="stacked"/>
        <c:varyColors val="0"/>
        <c:ser>
          <c:idx val="0"/>
          <c:order val="0"/>
          <c:tx>
            <c:strRef>
              <c:f>'2.5.5'!$E$1</c:f>
              <c:strCache>
                <c:ptCount val="1"/>
                <c:pt idx="0">
                  <c:v>За рахунок цін </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'2.5.5'!$A$4:$B$15</c:f>
              <c:multiLvlStrCache>
                <c:ptCount val="12"/>
                <c:lvl>
                  <c:pt idx="0">
                    <c:v>III.18</c:v>
                  </c:pt>
                  <c:pt idx="1">
                    <c:v>IV.18</c:v>
                  </c:pt>
                  <c:pt idx="2">
                    <c:v>I.19</c:v>
                  </c:pt>
                  <c:pt idx="3">
                    <c:v>04-05.19</c:v>
                  </c:pt>
                  <c:pt idx="4">
                    <c:v>III.18</c:v>
                  </c:pt>
                  <c:pt idx="5">
                    <c:v>IV.18</c:v>
                  </c:pt>
                  <c:pt idx="6">
                    <c:v>I.19</c:v>
                  </c:pt>
                  <c:pt idx="7">
                    <c:v>04-05.19</c:v>
                  </c:pt>
                  <c:pt idx="8">
                    <c:v>III.18</c:v>
                  </c:pt>
                  <c:pt idx="9">
                    <c:v>IV.18</c:v>
                  </c:pt>
                  <c:pt idx="10">
                    <c:v>I.19</c:v>
                  </c:pt>
                  <c:pt idx="11">
                    <c:v>04-05.19</c:v>
                  </c:pt>
                </c:lvl>
                <c:lvl>
                  <c:pt idx="0">
                    <c:v>Нафта та нафтопродукти</c:v>
                  </c:pt>
                  <c:pt idx="4">
                    <c:v>Природний газ</c:v>
                  </c:pt>
                  <c:pt idx="8">
                    <c:v>Вугілля</c:v>
                  </c:pt>
                </c:lvl>
              </c:multiLvlStrCache>
            </c:multiLvlStrRef>
          </c:cat>
          <c:val>
            <c:numRef>
              <c:f>'2.5.5'!$E$4:$E$15</c:f>
              <c:numCache>
                <c:formatCode>0.0</c:formatCode>
                <c:ptCount val="12"/>
                <c:pt idx="0">
                  <c:v>462.4</c:v>
                </c:pt>
                <c:pt idx="1">
                  <c:v>381.2</c:v>
                </c:pt>
                <c:pt idx="2">
                  <c:v>-19.399999999999999</c:v>
                </c:pt>
                <c:pt idx="3">
                  <c:v>-11.6</c:v>
                </c:pt>
                <c:pt idx="4">
                  <c:v>325.3</c:v>
                </c:pt>
                <c:pt idx="5">
                  <c:v>190.9</c:v>
                </c:pt>
                <c:pt idx="6">
                  <c:v>-62.2</c:v>
                </c:pt>
                <c:pt idx="7">
                  <c:v>-107.4</c:v>
                </c:pt>
                <c:pt idx="8">
                  <c:v>95.5</c:v>
                </c:pt>
                <c:pt idx="9">
                  <c:v>124.7</c:v>
                </c:pt>
                <c:pt idx="10">
                  <c:v>44.4</c:v>
                </c:pt>
                <c:pt idx="11">
                  <c:v>-15.1</c:v>
                </c:pt>
              </c:numCache>
            </c:numRef>
          </c:val>
          <c:extLst>
            <c:ext xmlns:c16="http://schemas.microsoft.com/office/drawing/2014/chart" uri="{C3380CC4-5D6E-409C-BE32-E72D297353CC}">
              <c16:uniqueId val="{00000000-9F16-49D8-BE83-5330D79ACA80}"/>
            </c:ext>
          </c:extLst>
        </c:ser>
        <c:ser>
          <c:idx val="1"/>
          <c:order val="1"/>
          <c:tx>
            <c:strRef>
              <c:f>'2.5.5'!$F$1</c:f>
              <c:strCache>
                <c:ptCount val="1"/>
                <c:pt idx="0">
                  <c:v>За рахунок обсягів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'2.5.5'!$A$4:$B$15</c:f>
              <c:multiLvlStrCache>
                <c:ptCount val="12"/>
                <c:lvl>
                  <c:pt idx="0">
                    <c:v>III.18</c:v>
                  </c:pt>
                  <c:pt idx="1">
                    <c:v>IV.18</c:v>
                  </c:pt>
                  <c:pt idx="2">
                    <c:v>I.19</c:v>
                  </c:pt>
                  <c:pt idx="3">
                    <c:v>04-05.19</c:v>
                  </c:pt>
                  <c:pt idx="4">
                    <c:v>III.18</c:v>
                  </c:pt>
                  <c:pt idx="5">
                    <c:v>IV.18</c:v>
                  </c:pt>
                  <c:pt idx="6">
                    <c:v>I.19</c:v>
                  </c:pt>
                  <c:pt idx="7">
                    <c:v>04-05.19</c:v>
                  </c:pt>
                  <c:pt idx="8">
                    <c:v>III.18</c:v>
                  </c:pt>
                  <c:pt idx="9">
                    <c:v>IV.18</c:v>
                  </c:pt>
                  <c:pt idx="10">
                    <c:v>I.19</c:v>
                  </c:pt>
                  <c:pt idx="11">
                    <c:v>04-05.19</c:v>
                  </c:pt>
                </c:lvl>
                <c:lvl>
                  <c:pt idx="0">
                    <c:v>Нафта та нафтопродукти</c:v>
                  </c:pt>
                  <c:pt idx="4">
                    <c:v>Природний газ</c:v>
                  </c:pt>
                  <c:pt idx="8">
                    <c:v>Вугілля</c:v>
                  </c:pt>
                </c:lvl>
              </c:multiLvlStrCache>
            </c:multiLvlStrRef>
          </c:cat>
          <c:val>
            <c:numRef>
              <c:f>'2.5.5'!$F$4:$F$15</c:f>
              <c:numCache>
                <c:formatCode>0.0</c:formatCode>
                <c:ptCount val="12"/>
                <c:pt idx="0">
                  <c:v>-62.1</c:v>
                </c:pt>
                <c:pt idx="1">
                  <c:v>51.3</c:v>
                </c:pt>
                <c:pt idx="2">
                  <c:v>90.7</c:v>
                </c:pt>
                <c:pt idx="3">
                  <c:v>169.4</c:v>
                </c:pt>
                <c:pt idx="4">
                  <c:v>44.5</c:v>
                </c:pt>
                <c:pt idx="5">
                  <c:v>-247.2</c:v>
                </c:pt>
                <c:pt idx="6">
                  <c:v>-26.1</c:v>
                </c:pt>
                <c:pt idx="7">
                  <c:v>171.5</c:v>
                </c:pt>
                <c:pt idx="8">
                  <c:v>-74</c:v>
                </c:pt>
                <c:pt idx="9">
                  <c:v>-124.6</c:v>
                </c:pt>
                <c:pt idx="10">
                  <c:v>-65.900000000000006</c:v>
                </c:pt>
                <c:pt idx="11">
                  <c:v>51.3</c:v>
                </c:pt>
              </c:numCache>
            </c:numRef>
          </c:val>
          <c:extLst>
            <c:ext xmlns:c16="http://schemas.microsoft.com/office/drawing/2014/chart" uri="{C3380CC4-5D6E-409C-BE32-E72D297353CC}">
              <c16:uniqueId val="{00000001-9F16-49D8-BE83-5330D79ACA80}"/>
            </c:ext>
          </c:extLst>
        </c:ser>
        <c:dLbls>
          <c:showLegendKey val="0"/>
          <c:showVal val="0"/>
          <c:showCatName val="0"/>
          <c:showSerName val="0"/>
          <c:showPercent val="0"/>
          <c:showBubbleSize val="0"/>
        </c:dLbls>
        <c:gapWidth val="70"/>
        <c:overlap val="100"/>
        <c:axId val="948768632"/>
        <c:axId val="948769024"/>
      </c:barChart>
      <c:lineChart>
        <c:grouping val="standard"/>
        <c:varyColors val="0"/>
        <c:ser>
          <c:idx val="2"/>
          <c:order val="2"/>
          <c:spPr>
            <a:ln w="25400" cmpd="sng">
              <a:noFill/>
              <a:prstDash val="solid"/>
            </a:ln>
            <a:effectLst/>
          </c:spPr>
          <c:marker>
            <c:symbol val="circle"/>
            <c:size val="5"/>
            <c:spPr>
              <a:solidFill>
                <a:schemeClr val="accent1"/>
              </a:solidFill>
              <a:ln w="19050">
                <a:noFill/>
                <a:prstDash val="solid"/>
              </a:ln>
            </c:spPr>
          </c:marker>
          <c:val>
            <c:numRef>
              <c:f>'2.5.5'!$G$4:$G$15</c:f>
              <c:numCache>
                <c:formatCode>0.0</c:formatCode>
                <c:ptCount val="12"/>
                <c:pt idx="0">
                  <c:v>400.3</c:v>
                </c:pt>
                <c:pt idx="1">
                  <c:v>432.5</c:v>
                </c:pt>
                <c:pt idx="2">
                  <c:v>71.3</c:v>
                </c:pt>
                <c:pt idx="3">
                  <c:v>157.80000000000001</c:v>
                </c:pt>
                <c:pt idx="4">
                  <c:v>369.8</c:v>
                </c:pt>
                <c:pt idx="5">
                  <c:v>-56.31</c:v>
                </c:pt>
                <c:pt idx="6">
                  <c:v>-88.3</c:v>
                </c:pt>
                <c:pt idx="7">
                  <c:v>64</c:v>
                </c:pt>
                <c:pt idx="8">
                  <c:v>21.5</c:v>
                </c:pt>
                <c:pt idx="9">
                  <c:v>0.1</c:v>
                </c:pt>
                <c:pt idx="10">
                  <c:v>-21.5</c:v>
                </c:pt>
                <c:pt idx="11">
                  <c:v>36.200000000000003</c:v>
                </c:pt>
              </c:numCache>
            </c:numRef>
          </c:val>
          <c:smooth val="0"/>
          <c:extLst>
            <c:ext xmlns:c16="http://schemas.microsoft.com/office/drawing/2014/chart" uri="{C3380CC4-5D6E-409C-BE32-E72D297353CC}">
              <c16:uniqueId val="{00000002-9F16-49D8-BE83-5330D79ACA80}"/>
            </c:ext>
          </c:extLst>
        </c:ser>
        <c:dLbls>
          <c:showLegendKey val="0"/>
          <c:showVal val="0"/>
          <c:showCatName val="0"/>
          <c:showSerName val="0"/>
          <c:showPercent val="0"/>
          <c:showBubbleSize val="0"/>
        </c:dLbls>
        <c:marker val="1"/>
        <c:smooth val="0"/>
        <c:axId val="948768632"/>
        <c:axId val="948769024"/>
      </c:lineChart>
      <c:catAx>
        <c:axId val="94876863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948769024"/>
        <c:crosses val="autoZero"/>
        <c:auto val="1"/>
        <c:lblAlgn val="ctr"/>
        <c:lblOffset val="100"/>
        <c:noMultiLvlLbl val="0"/>
      </c:catAx>
      <c:valAx>
        <c:axId val="9487690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8632"/>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egendEntry>
        <c:idx val="2"/>
        <c:delete val="1"/>
      </c:legendEntry>
      <c:layout>
        <c:manualLayout>
          <c:xMode val="edge"/>
          <c:yMode val="edge"/>
          <c:x val="0"/>
          <c:y val="0.91612903225806452"/>
          <c:w val="0.97916666666666663"/>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388779527559059E-2"/>
          <c:y val="3.1105527638190949E-2"/>
          <c:w val="0.89299409448818901"/>
          <c:h val="0.66534364737071183"/>
        </c:manualLayout>
      </c:layout>
      <c:barChart>
        <c:barDir val="col"/>
        <c:grouping val="stacked"/>
        <c:varyColors val="0"/>
        <c:ser>
          <c:idx val="3"/>
          <c:order val="1"/>
          <c:tx>
            <c:strRef>
              <c:f>'2.5.6'!$E$1</c:f>
              <c:strCache>
                <c:ptCount val="1"/>
                <c:pt idx="0">
                  <c:v>Надходження з оплати праці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'2.5.6'!$A$4:$A$17</c:f>
              <c:strCache>
                <c:ptCount val="14"/>
                <c:pt idx="0">
                  <c:v>I.16</c:v>
                </c:pt>
                <c:pt idx="2">
                  <c:v>III.16</c:v>
                </c:pt>
                <c:pt idx="4">
                  <c:v>I.17</c:v>
                </c:pt>
                <c:pt idx="6">
                  <c:v>III.17</c:v>
                </c:pt>
                <c:pt idx="8">
                  <c:v>I.18 </c:v>
                </c:pt>
                <c:pt idx="10">
                  <c:v>III.18</c:v>
                </c:pt>
                <c:pt idx="13">
                  <c:v>05.19</c:v>
                </c:pt>
              </c:strCache>
            </c:strRef>
          </c:cat>
          <c:val>
            <c:numRef>
              <c:f>'2.5.6'!$E$4:$E$17</c:f>
              <c:numCache>
                <c:formatCode>0.0</c:formatCode>
                <c:ptCount val="14"/>
                <c:pt idx="0">
                  <c:v>5.8</c:v>
                </c:pt>
                <c:pt idx="1">
                  <c:v>6</c:v>
                </c:pt>
                <c:pt idx="2">
                  <c:v>6.4</c:v>
                </c:pt>
                <c:pt idx="3">
                  <c:v>6.7</c:v>
                </c:pt>
                <c:pt idx="4">
                  <c:v>7.1</c:v>
                </c:pt>
                <c:pt idx="5">
                  <c:v>7.7</c:v>
                </c:pt>
                <c:pt idx="6">
                  <c:v>8.4</c:v>
                </c:pt>
                <c:pt idx="7">
                  <c:v>9.1</c:v>
                </c:pt>
                <c:pt idx="8">
                  <c:v>9.9</c:v>
                </c:pt>
                <c:pt idx="9">
                  <c:v>10.5</c:v>
                </c:pt>
                <c:pt idx="10">
                  <c:v>11</c:v>
                </c:pt>
                <c:pt idx="11">
                  <c:v>11.5</c:v>
                </c:pt>
                <c:pt idx="12">
                  <c:v>11.9</c:v>
                </c:pt>
                <c:pt idx="13">
                  <c:v>12.2</c:v>
                </c:pt>
              </c:numCache>
            </c:numRef>
          </c:val>
          <c:extLst>
            <c:ext xmlns:c16="http://schemas.microsoft.com/office/drawing/2014/chart" uri="{C3380CC4-5D6E-409C-BE32-E72D297353CC}">
              <c16:uniqueId val="{00000003-7A8D-4D76-A85C-5707CBAA8981}"/>
            </c:ext>
          </c:extLst>
        </c:ser>
        <c:ser>
          <c:idx val="4"/>
          <c:order val="2"/>
          <c:tx>
            <c:strRef>
              <c:f>'2.5.6'!$F$1</c:f>
              <c:strCache>
                <c:ptCount val="1"/>
                <c:pt idx="0">
                  <c:v>Інші надходження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'2.5.6'!$A$4:$A$17</c:f>
              <c:strCache>
                <c:ptCount val="14"/>
                <c:pt idx="0">
                  <c:v>I.16</c:v>
                </c:pt>
                <c:pt idx="2">
                  <c:v>III.16</c:v>
                </c:pt>
                <c:pt idx="4">
                  <c:v>I.17</c:v>
                </c:pt>
                <c:pt idx="6">
                  <c:v>III.17</c:v>
                </c:pt>
                <c:pt idx="8">
                  <c:v>I.18 </c:v>
                </c:pt>
                <c:pt idx="10">
                  <c:v>III.18</c:v>
                </c:pt>
                <c:pt idx="13">
                  <c:v>05.19</c:v>
                </c:pt>
              </c:strCache>
            </c:strRef>
          </c:cat>
          <c:val>
            <c:numRef>
              <c:f>'2.5.6'!$F$4:$F$17</c:f>
              <c:numCache>
                <c:formatCode>0.0</c:formatCode>
                <c:ptCount val="14"/>
                <c:pt idx="0">
                  <c:v>0.1</c:v>
                </c:pt>
                <c:pt idx="1">
                  <c:v>0.1</c:v>
                </c:pt>
                <c:pt idx="2">
                  <c:v>0.1</c:v>
                </c:pt>
                <c:pt idx="3">
                  <c:v>0.2</c:v>
                </c:pt>
                <c:pt idx="4">
                  <c:v>0.2</c:v>
                </c:pt>
                <c:pt idx="5">
                  <c:v>0.2</c:v>
                </c:pt>
                <c:pt idx="6">
                  <c:v>0.2</c:v>
                </c:pt>
                <c:pt idx="7">
                  <c:v>0.2</c:v>
                </c:pt>
                <c:pt idx="8">
                  <c:v>0.2</c:v>
                </c:pt>
                <c:pt idx="9">
                  <c:v>0.2</c:v>
                </c:pt>
                <c:pt idx="10">
                  <c:v>0.3</c:v>
                </c:pt>
                <c:pt idx="11">
                  <c:v>0.4</c:v>
                </c:pt>
                <c:pt idx="12">
                  <c:v>0.4</c:v>
                </c:pt>
                <c:pt idx="13">
                  <c:v>0.5</c:v>
                </c:pt>
              </c:numCache>
            </c:numRef>
          </c:val>
          <c:extLst>
            <c:ext xmlns:c16="http://schemas.microsoft.com/office/drawing/2014/chart" uri="{C3380CC4-5D6E-409C-BE32-E72D297353CC}">
              <c16:uniqueId val="{00000004-7A8D-4D76-A85C-5707CBAA8981}"/>
            </c:ext>
          </c:extLst>
        </c:ser>
        <c:ser>
          <c:idx val="0"/>
          <c:order val="3"/>
          <c:tx>
            <c:strRef>
              <c:f>'2.5.6'!$B$1</c:f>
              <c:strCache>
                <c:ptCount val="1"/>
                <c:pt idx="0">
                  <c:v>Виплати дивідендів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'2.5.6'!$A$4:$A$17</c:f>
              <c:strCache>
                <c:ptCount val="14"/>
                <c:pt idx="0">
                  <c:v>I.16</c:v>
                </c:pt>
                <c:pt idx="2">
                  <c:v>III.16</c:v>
                </c:pt>
                <c:pt idx="4">
                  <c:v>I.17</c:v>
                </c:pt>
                <c:pt idx="6">
                  <c:v>III.17</c:v>
                </c:pt>
                <c:pt idx="8">
                  <c:v>I.18 </c:v>
                </c:pt>
                <c:pt idx="10">
                  <c:v>III.18</c:v>
                </c:pt>
                <c:pt idx="13">
                  <c:v>05.19</c:v>
                </c:pt>
              </c:strCache>
            </c:strRef>
          </c:cat>
          <c:val>
            <c:numRef>
              <c:f>'2.5.6'!$B$4:$B$17</c:f>
              <c:numCache>
                <c:formatCode>0.0</c:formatCode>
                <c:ptCount val="14"/>
                <c:pt idx="0">
                  <c:v>0</c:v>
                </c:pt>
                <c:pt idx="1">
                  <c:v>0</c:v>
                </c:pt>
                <c:pt idx="2">
                  <c:v>-0.4</c:v>
                </c:pt>
                <c:pt idx="3">
                  <c:v>-0.7</c:v>
                </c:pt>
                <c:pt idx="4">
                  <c:v>-1</c:v>
                </c:pt>
                <c:pt idx="5">
                  <c:v>-1.4</c:v>
                </c:pt>
                <c:pt idx="6">
                  <c:v>-1.5</c:v>
                </c:pt>
                <c:pt idx="7">
                  <c:v>-1.8</c:v>
                </c:pt>
                <c:pt idx="8">
                  <c:v>-2.2000000000000002</c:v>
                </c:pt>
                <c:pt idx="9">
                  <c:v>-2.7</c:v>
                </c:pt>
                <c:pt idx="10">
                  <c:v>-3.3</c:v>
                </c:pt>
                <c:pt idx="11">
                  <c:v>-3.4</c:v>
                </c:pt>
                <c:pt idx="12">
                  <c:v>-3.2</c:v>
                </c:pt>
                <c:pt idx="13">
                  <c:v>-3.1</c:v>
                </c:pt>
              </c:numCache>
            </c:numRef>
          </c:val>
          <c:extLst>
            <c:ext xmlns:c16="http://schemas.microsoft.com/office/drawing/2014/chart" uri="{C3380CC4-5D6E-409C-BE32-E72D297353CC}">
              <c16:uniqueId val="{00000000-7A8D-4D76-A85C-5707CBAA8981}"/>
            </c:ext>
          </c:extLst>
        </c:ser>
        <c:ser>
          <c:idx val="1"/>
          <c:order val="4"/>
          <c:tx>
            <c:strRef>
              <c:f>'2.5.6'!$C$1</c:f>
              <c:strCache>
                <c:ptCount val="1"/>
                <c:pt idx="0">
                  <c:v>Виплати за реструктуризованим боргом</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'2.5.6'!$A$4:$A$17</c:f>
              <c:strCache>
                <c:ptCount val="14"/>
                <c:pt idx="0">
                  <c:v>I.16</c:v>
                </c:pt>
                <c:pt idx="2">
                  <c:v>III.16</c:v>
                </c:pt>
                <c:pt idx="4">
                  <c:v>I.17</c:v>
                </c:pt>
                <c:pt idx="6">
                  <c:v>III.17</c:v>
                </c:pt>
                <c:pt idx="8">
                  <c:v>I.18 </c:v>
                </c:pt>
                <c:pt idx="10">
                  <c:v>III.18</c:v>
                </c:pt>
                <c:pt idx="13">
                  <c:v>05.19</c:v>
                </c:pt>
              </c:strCache>
            </c:strRef>
          </c:cat>
          <c:val>
            <c:numRef>
              <c:f>'2.5.6'!$C$4:$C$17</c:f>
              <c:numCache>
                <c:formatCode>0.0</c:formatCode>
                <c:ptCount val="14"/>
                <c:pt idx="0">
                  <c:v>-0.5</c:v>
                </c:pt>
                <c:pt idx="1">
                  <c:v>-0.5</c:v>
                </c:pt>
                <c:pt idx="2">
                  <c:v>-1</c:v>
                </c:pt>
                <c:pt idx="3">
                  <c:v>-1</c:v>
                </c:pt>
                <c:pt idx="4">
                  <c:v>-1</c:v>
                </c:pt>
                <c:pt idx="5">
                  <c:v>-1</c:v>
                </c:pt>
                <c:pt idx="6">
                  <c:v>-1</c:v>
                </c:pt>
                <c:pt idx="7">
                  <c:v>-1</c:v>
                </c:pt>
                <c:pt idx="8">
                  <c:v>-1.1000000000000001</c:v>
                </c:pt>
                <c:pt idx="9">
                  <c:v>-1.1000000000000001</c:v>
                </c:pt>
                <c:pt idx="10">
                  <c:v>-1.1000000000000001</c:v>
                </c:pt>
                <c:pt idx="11">
                  <c:v>-1.1000000000000001</c:v>
                </c:pt>
                <c:pt idx="12">
                  <c:v>-1.1000000000000001</c:v>
                </c:pt>
                <c:pt idx="13">
                  <c:v>-1.1000000000000001</c:v>
                </c:pt>
              </c:numCache>
            </c:numRef>
          </c:val>
          <c:extLst>
            <c:ext xmlns:c16="http://schemas.microsoft.com/office/drawing/2014/chart" uri="{C3380CC4-5D6E-409C-BE32-E72D297353CC}">
              <c16:uniqueId val="{00000001-7A8D-4D76-A85C-5707CBAA8981}"/>
            </c:ext>
          </c:extLst>
        </c:ser>
        <c:ser>
          <c:idx val="2"/>
          <c:order val="5"/>
          <c:tx>
            <c:strRef>
              <c:f>'2.5.6'!$D$1</c:f>
              <c:strCache>
                <c:ptCount val="1"/>
                <c:pt idx="0">
                  <c:v>Інші виплати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'2.5.6'!$A$4:$A$17</c:f>
              <c:strCache>
                <c:ptCount val="14"/>
                <c:pt idx="0">
                  <c:v>I.16</c:v>
                </c:pt>
                <c:pt idx="2">
                  <c:v>III.16</c:v>
                </c:pt>
                <c:pt idx="4">
                  <c:v>I.17</c:v>
                </c:pt>
                <c:pt idx="6">
                  <c:v>III.17</c:v>
                </c:pt>
                <c:pt idx="8">
                  <c:v>I.18 </c:v>
                </c:pt>
                <c:pt idx="10">
                  <c:v>III.18</c:v>
                </c:pt>
                <c:pt idx="13">
                  <c:v>05.19</c:v>
                </c:pt>
              </c:strCache>
            </c:strRef>
          </c:cat>
          <c:val>
            <c:numRef>
              <c:f>'2.5.6'!$D$4:$D$17</c:f>
              <c:numCache>
                <c:formatCode>0.0</c:formatCode>
                <c:ptCount val="14"/>
                <c:pt idx="0">
                  <c:v>-5</c:v>
                </c:pt>
                <c:pt idx="1">
                  <c:v>-4.5</c:v>
                </c:pt>
                <c:pt idx="2">
                  <c:v>-4.2</c:v>
                </c:pt>
                <c:pt idx="3">
                  <c:v>-3.7</c:v>
                </c:pt>
                <c:pt idx="4">
                  <c:v>-3.7</c:v>
                </c:pt>
                <c:pt idx="5">
                  <c:v>-3.6</c:v>
                </c:pt>
                <c:pt idx="6">
                  <c:v>-3.7</c:v>
                </c:pt>
                <c:pt idx="7">
                  <c:v>-3.9</c:v>
                </c:pt>
                <c:pt idx="8">
                  <c:v>-3.9</c:v>
                </c:pt>
                <c:pt idx="9">
                  <c:v>-3.9</c:v>
                </c:pt>
                <c:pt idx="10">
                  <c:v>-4</c:v>
                </c:pt>
                <c:pt idx="11">
                  <c:v>-4.0999999999999996</c:v>
                </c:pt>
                <c:pt idx="12">
                  <c:v>-4</c:v>
                </c:pt>
                <c:pt idx="13">
                  <c:v>-4.0999999999999996</c:v>
                </c:pt>
              </c:numCache>
            </c:numRef>
          </c:val>
          <c:extLst>
            <c:ext xmlns:c16="http://schemas.microsoft.com/office/drawing/2014/chart" uri="{C3380CC4-5D6E-409C-BE32-E72D297353CC}">
              <c16:uniqueId val="{00000002-7A8D-4D76-A85C-5707CBAA8981}"/>
            </c:ext>
          </c:extLst>
        </c:ser>
        <c:dLbls>
          <c:showLegendKey val="0"/>
          <c:showVal val="0"/>
          <c:showCatName val="0"/>
          <c:showSerName val="0"/>
          <c:showPercent val="0"/>
          <c:showBubbleSize val="0"/>
        </c:dLbls>
        <c:gapWidth val="70"/>
        <c:overlap val="100"/>
        <c:axId val="948769808"/>
        <c:axId val="948770200"/>
      </c:barChart>
      <c:lineChart>
        <c:grouping val="standard"/>
        <c:varyColors val="0"/>
        <c:ser>
          <c:idx val="5"/>
          <c:order val="0"/>
          <c:tx>
            <c:strRef>
              <c:f>'2.5.6'!$G$1</c:f>
              <c:strCache>
                <c:ptCount val="1"/>
                <c:pt idx="0">
                  <c:v>Сальдо рахунку первинних доходів</c:v>
                </c:pt>
              </c:strCache>
            </c:strRef>
          </c:tx>
          <c:spPr>
            <a:ln w="25400" cmpd="sng">
              <a:noFill/>
              <a:prstDash val="solid"/>
            </a:ln>
          </c:spPr>
          <c:marker>
            <c:symbol val="circle"/>
            <c:size val="5"/>
            <c:spPr>
              <a:solidFill>
                <a:schemeClr val="accent4"/>
              </a:solidFill>
              <a:ln w="19050">
                <a:noFill/>
                <a:prstDash val="solid"/>
              </a:ln>
            </c:spPr>
          </c:marker>
          <c:cat>
            <c:strRef>
              <c:f>'2.5.6'!$A$4:$A$16</c:f>
              <c:strCache>
                <c:ptCount val="11"/>
                <c:pt idx="0">
                  <c:v>I.16</c:v>
                </c:pt>
                <c:pt idx="2">
                  <c:v>III.16</c:v>
                </c:pt>
                <c:pt idx="4">
                  <c:v>I.17</c:v>
                </c:pt>
                <c:pt idx="6">
                  <c:v>III.17</c:v>
                </c:pt>
                <c:pt idx="8">
                  <c:v>I.18 </c:v>
                </c:pt>
                <c:pt idx="10">
                  <c:v>III.18</c:v>
                </c:pt>
              </c:strCache>
            </c:strRef>
          </c:cat>
          <c:val>
            <c:numRef>
              <c:f>'2.5.6'!$G$4:$G$17</c:f>
              <c:numCache>
                <c:formatCode>0.0</c:formatCode>
                <c:ptCount val="14"/>
                <c:pt idx="0">
                  <c:v>0.5</c:v>
                </c:pt>
                <c:pt idx="1">
                  <c:v>1.2</c:v>
                </c:pt>
                <c:pt idx="2">
                  <c:v>0.9</c:v>
                </c:pt>
                <c:pt idx="3">
                  <c:v>1.5</c:v>
                </c:pt>
                <c:pt idx="4">
                  <c:v>1.5</c:v>
                </c:pt>
                <c:pt idx="5">
                  <c:v>1.8</c:v>
                </c:pt>
                <c:pt idx="6">
                  <c:v>2.2999999999999998</c:v>
                </c:pt>
                <c:pt idx="7">
                  <c:v>2.6</c:v>
                </c:pt>
                <c:pt idx="8">
                  <c:v>2.9</c:v>
                </c:pt>
                <c:pt idx="9">
                  <c:v>2.9</c:v>
                </c:pt>
                <c:pt idx="10">
                  <c:v>2.9</c:v>
                </c:pt>
                <c:pt idx="11">
                  <c:v>3.3</c:v>
                </c:pt>
                <c:pt idx="12">
                  <c:v>4</c:v>
                </c:pt>
                <c:pt idx="13">
                  <c:v>4.5</c:v>
                </c:pt>
              </c:numCache>
            </c:numRef>
          </c:val>
          <c:smooth val="0"/>
          <c:extLst>
            <c:ext xmlns:c16="http://schemas.microsoft.com/office/drawing/2014/chart" uri="{C3380CC4-5D6E-409C-BE32-E72D297353CC}">
              <c16:uniqueId val="{00000005-7A8D-4D76-A85C-5707CBAA8981}"/>
            </c:ext>
          </c:extLst>
        </c:ser>
        <c:dLbls>
          <c:showLegendKey val="0"/>
          <c:showVal val="0"/>
          <c:showCatName val="0"/>
          <c:showSerName val="0"/>
          <c:showPercent val="0"/>
          <c:showBubbleSize val="0"/>
        </c:dLbls>
        <c:marker val="1"/>
        <c:smooth val="0"/>
        <c:axId val="948769808"/>
        <c:axId val="948770200"/>
      </c:lineChart>
      <c:catAx>
        <c:axId val="948769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70200"/>
        <c:crosses val="autoZero"/>
        <c:auto val="1"/>
        <c:lblAlgn val="ctr"/>
        <c:lblOffset val="100"/>
        <c:tickMarkSkip val="4"/>
        <c:noMultiLvlLbl val="0"/>
      </c:catAx>
      <c:valAx>
        <c:axId val="9487702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9808"/>
        <c:crosses val="autoZero"/>
        <c:crossBetween val="between"/>
        <c:majorUnit val="2"/>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egendEntry>
        <c:idx val="5"/>
        <c:delete val="1"/>
      </c:legendEntry>
      <c:layout>
        <c:manualLayout>
          <c:xMode val="edge"/>
          <c:yMode val="edge"/>
          <c:x val="0"/>
          <c:y val="0.77396628813358126"/>
          <c:w val="0.97916666666666663"/>
          <c:h val="0.2260337118664187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680446194225721E-2"/>
          <c:y val="9.1506024096385544E-2"/>
          <c:w val="0.85372375328083994"/>
          <c:h val="0.61914666540176455"/>
        </c:manualLayout>
      </c:layout>
      <c:barChart>
        <c:barDir val="col"/>
        <c:grouping val="stacked"/>
        <c:varyColors val="0"/>
        <c:ser>
          <c:idx val="1"/>
          <c:order val="1"/>
          <c:tx>
            <c:strRef>
              <c:f>'2.5.7'!$C$1</c:f>
              <c:strCache>
                <c:ptCount val="1"/>
                <c:pt idx="0">
                  <c:v>Державний сектор</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'2.5.7'!$A$4:$A$17</c:f>
              <c:strCache>
                <c:ptCount val="14"/>
                <c:pt idx="0">
                  <c:v>I.16</c:v>
                </c:pt>
                <c:pt idx="2">
                  <c:v>III.16</c:v>
                </c:pt>
                <c:pt idx="4">
                  <c:v>I.17</c:v>
                </c:pt>
                <c:pt idx="6">
                  <c:v>III.17</c:v>
                </c:pt>
                <c:pt idx="8">
                  <c:v>I.18</c:v>
                </c:pt>
                <c:pt idx="10">
                  <c:v>III.18</c:v>
                </c:pt>
                <c:pt idx="12">
                  <c:v>I.19</c:v>
                </c:pt>
                <c:pt idx="13">
                  <c:v>    04-
05.19</c:v>
                </c:pt>
              </c:strCache>
            </c:strRef>
          </c:cat>
          <c:val>
            <c:numRef>
              <c:f>'2.5.7'!$C$4:$C$17</c:f>
              <c:numCache>
                <c:formatCode>0.0</c:formatCode>
                <c:ptCount val="14"/>
                <c:pt idx="0">
                  <c:v>-0.3</c:v>
                </c:pt>
                <c:pt idx="1">
                  <c:v>-0.9</c:v>
                </c:pt>
                <c:pt idx="2">
                  <c:v>0.8</c:v>
                </c:pt>
                <c:pt idx="3">
                  <c:v>-0.4</c:v>
                </c:pt>
                <c:pt idx="4">
                  <c:v>0</c:v>
                </c:pt>
                <c:pt idx="5">
                  <c:v>0.6</c:v>
                </c:pt>
                <c:pt idx="6">
                  <c:v>1.4</c:v>
                </c:pt>
                <c:pt idx="7">
                  <c:v>0.1</c:v>
                </c:pt>
                <c:pt idx="8">
                  <c:v>0.2</c:v>
                </c:pt>
                <c:pt idx="9">
                  <c:v>-0.2</c:v>
                </c:pt>
                <c:pt idx="10">
                  <c:v>0.6</c:v>
                </c:pt>
                <c:pt idx="11">
                  <c:v>2.2999999999999998</c:v>
                </c:pt>
                <c:pt idx="12">
                  <c:v>1.5</c:v>
                </c:pt>
                <c:pt idx="13" formatCode="General">
                  <c:v>-0.2</c:v>
                </c:pt>
              </c:numCache>
            </c:numRef>
          </c:val>
          <c:extLst>
            <c:ext xmlns:c16="http://schemas.microsoft.com/office/drawing/2014/chart" uri="{C3380CC4-5D6E-409C-BE32-E72D297353CC}">
              <c16:uniqueId val="{00000001-013B-4908-9E66-7B0E1E29B705}"/>
            </c:ext>
          </c:extLst>
        </c:ser>
        <c:ser>
          <c:idx val="2"/>
          <c:order val="2"/>
          <c:tx>
            <c:strRef>
              <c:f>'2.5.7'!$D$1</c:f>
              <c:strCache>
                <c:ptCount val="1"/>
                <c:pt idx="0">
                  <c:v>Банки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'2.5.7'!$A$4:$A$17</c:f>
              <c:strCache>
                <c:ptCount val="14"/>
                <c:pt idx="0">
                  <c:v>I.16</c:v>
                </c:pt>
                <c:pt idx="2">
                  <c:v>III.16</c:v>
                </c:pt>
                <c:pt idx="4">
                  <c:v>I.17</c:v>
                </c:pt>
                <c:pt idx="6">
                  <c:v>III.17</c:v>
                </c:pt>
                <c:pt idx="8">
                  <c:v>I.18</c:v>
                </c:pt>
                <c:pt idx="10">
                  <c:v>III.18</c:v>
                </c:pt>
                <c:pt idx="12">
                  <c:v>I.19</c:v>
                </c:pt>
                <c:pt idx="13">
                  <c:v>    04-
05.19</c:v>
                </c:pt>
              </c:strCache>
            </c:strRef>
          </c:cat>
          <c:val>
            <c:numRef>
              <c:f>'2.5.7'!$D$4:$D$17</c:f>
              <c:numCache>
                <c:formatCode>0.0</c:formatCode>
                <c:ptCount val="14"/>
                <c:pt idx="0">
                  <c:v>-0.5</c:v>
                </c:pt>
                <c:pt idx="1">
                  <c:v>-0.2</c:v>
                </c:pt>
                <c:pt idx="2">
                  <c:v>-0.1</c:v>
                </c:pt>
                <c:pt idx="3">
                  <c:v>1</c:v>
                </c:pt>
                <c:pt idx="4">
                  <c:v>-0.7</c:v>
                </c:pt>
                <c:pt idx="5">
                  <c:v>-0.4</c:v>
                </c:pt>
                <c:pt idx="6">
                  <c:v>-0.4</c:v>
                </c:pt>
                <c:pt idx="7">
                  <c:v>1.6</c:v>
                </c:pt>
                <c:pt idx="8">
                  <c:v>-0.1</c:v>
                </c:pt>
                <c:pt idx="9">
                  <c:v>0.1</c:v>
                </c:pt>
                <c:pt idx="10">
                  <c:v>-0.3</c:v>
                </c:pt>
                <c:pt idx="11">
                  <c:v>1.1000000000000001</c:v>
                </c:pt>
                <c:pt idx="12">
                  <c:v>-0.6</c:v>
                </c:pt>
                <c:pt idx="13" formatCode="General">
                  <c:v>-0.5</c:v>
                </c:pt>
              </c:numCache>
            </c:numRef>
          </c:val>
          <c:extLst>
            <c:ext xmlns:c16="http://schemas.microsoft.com/office/drawing/2014/chart" uri="{C3380CC4-5D6E-409C-BE32-E72D297353CC}">
              <c16:uniqueId val="{00000002-013B-4908-9E66-7B0E1E29B705}"/>
            </c:ext>
          </c:extLst>
        </c:ser>
        <c:ser>
          <c:idx val="3"/>
          <c:order val="3"/>
          <c:tx>
            <c:strRef>
              <c:f>'2.5.7'!$E$1</c:f>
              <c:strCache>
                <c:ptCount val="1"/>
                <c:pt idx="0">
                  <c:v>Реальний сектор</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'2.5.7'!$A$4:$A$17</c:f>
              <c:strCache>
                <c:ptCount val="14"/>
                <c:pt idx="0">
                  <c:v>I.16</c:v>
                </c:pt>
                <c:pt idx="2">
                  <c:v>III.16</c:v>
                </c:pt>
                <c:pt idx="4">
                  <c:v>I.17</c:v>
                </c:pt>
                <c:pt idx="6">
                  <c:v>III.17</c:v>
                </c:pt>
                <c:pt idx="8">
                  <c:v>I.18</c:v>
                </c:pt>
                <c:pt idx="10">
                  <c:v>III.18</c:v>
                </c:pt>
                <c:pt idx="12">
                  <c:v>I.19</c:v>
                </c:pt>
                <c:pt idx="13">
                  <c:v>    04-
05.19</c:v>
                </c:pt>
              </c:strCache>
            </c:strRef>
          </c:cat>
          <c:val>
            <c:numRef>
              <c:f>'2.5.7'!$E$4:$E$17</c:f>
              <c:numCache>
                <c:formatCode>0.0</c:formatCode>
                <c:ptCount val="14"/>
                <c:pt idx="0">
                  <c:v>1</c:v>
                </c:pt>
                <c:pt idx="1">
                  <c:v>1.1000000000000001</c:v>
                </c:pt>
                <c:pt idx="2">
                  <c:v>1</c:v>
                </c:pt>
                <c:pt idx="3">
                  <c:v>-0.1</c:v>
                </c:pt>
                <c:pt idx="4">
                  <c:v>0.6</c:v>
                </c:pt>
                <c:pt idx="5">
                  <c:v>1.3</c:v>
                </c:pt>
                <c:pt idx="6">
                  <c:v>1.1000000000000001</c:v>
                </c:pt>
                <c:pt idx="7">
                  <c:v>-0.2</c:v>
                </c:pt>
                <c:pt idx="8">
                  <c:v>0.2</c:v>
                </c:pt>
                <c:pt idx="9">
                  <c:v>0.7</c:v>
                </c:pt>
                <c:pt idx="10">
                  <c:v>1.7</c:v>
                </c:pt>
                <c:pt idx="11">
                  <c:v>0.7</c:v>
                </c:pt>
                <c:pt idx="12">
                  <c:v>-0.5</c:v>
                </c:pt>
                <c:pt idx="13">
                  <c:v>-0.3</c:v>
                </c:pt>
              </c:numCache>
            </c:numRef>
          </c:val>
          <c:extLst>
            <c:ext xmlns:c16="http://schemas.microsoft.com/office/drawing/2014/chart" uri="{C3380CC4-5D6E-409C-BE32-E72D297353CC}">
              <c16:uniqueId val="{00000003-013B-4908-9E66-7B0E1E29B705}"/>
            </c:ext>
          </c:extLst>
        </c:ser>
        <c:dLbls>
          <c:showLegendKey val="0"/>
          <c:showVal val="0"/>
          <c:showCatName val="0"/>
          <c:showSerName val="0"/>
          <c:showPercent val="0"/>
          <c:showBubbleSize val="0"/>
        </c:dLbls>
        <c:gapWidth val="70"/>
        <c:overlap val="100"/>
        <c:axId val="948770984"/>
        <c:axId val="948771376"/>
      </c:barChart>
      <c:scatterChart>
        <c:scatterStyle val="lineMarker"/>
        <c:varyColors val="0"/>
        <c:ser>
          <c:idx val="0"/>
          <c:order val="0"/>
          <c:tx>
            <c:strRef>
              <c:f>'2.5.7'!$B$1</c:f>
              <c:strCache>
                <c:ptCount val="1"/>
                <c:pt idx="0">
                  <c:v>Фінансовий рахунок</c:v>
                </c:pt>
              </c:strCache>
            </c:strRef>
          </c:tx>
          <c:spPr>
            <a:ln w="28575">
              <a:noFill/>
            </a:ln>
            <a:effectLst/>
            <a:extLst/>
          </c:spPr>
          <c:marker>
            <c:symbol val="circle"/>
            <c:size val="5"/>
            <c:spPr>
              <a:solidFill>
                <a:schemeClr val="accent2"/>
              </a:solidFill>
              <a:ln>
                <a:solidFill>
                  <a:srgbClr val="DC4B64"/>
                </a:solidFill>
                <a:prstDash val="solid"/>
              </a:ln>
            </c:spPr>
          </c:marker>
          <c:xVal>
            <c:strRef>
              <c:f>'2.5.7'!$A$4:$A$17</c:f>
              <c:strCache>
                <c:ptCount val="14"/>
                <c:pt idx="0">
                  <c:v>I.16</c:v>
                </c:pt>
                <c:pt idx="2">
                  <c:v>III.16</c:v>
                </c:pt>
                <c:pt idx="4">
                  <c:v>I.17</c:v>
                </c:pt>
                <c:pt idx="6">
                  <c:v>III.17</c:v>
                </c:pt>
                <c:pt idx="8">
                  <c:v>I.18</c:v>
                </c:pt>
                <c:pt idx="10">
                  <c:v>III.18</c:v>
                </c:pt>
                <c:pt idx="12">
                  <c:v>I.19</c:v>
                </c:pt>
                <c:pt idx="13">
                  <c:v>    04-
05.19</c:v>
                </c:pt>
              </c:strCache>
            </c:strRef>
          </c:xVal>
          <c:yVal>
            <c:numRef>
              <c:f>'2.5.7'!$B$4:$B$17</c:f>
              <c:numCache>
                <c:formatCode>0.0</c:formatCode>
                <c:ptCount val="14"/>
                <c:pt idx="0">
                  <c:v>0.2</c:v>
                </c:pt>
                <c:pt idx="1">
                  <c:v>0.1</c:v>
                </c:pt>
                <c:pt idx="2">
                  <c:v>1.8</c:v>
                </c:pt>
                <c:pt idx="3">
                  <c:v>0.5</c:v>
                </c:pt>
                <c:pt idx="4">
                  <c:v>-0.1</c:v>
                </c:pt>
                <c:pt idx="5">
                  <c:v>1.4</c:v>
                </c:pt>
                <c:pt idx="6">
                  <c:v>2.1</c:v>
                </c:pt>
                <c:pt idx="7">
                  <c:v>1.6</c:v>
                </c:pt>
                <c:pt idx="8">
                  <c:v>0.4</c:v>
                </c:pt>
                <c:pt idx="9">
                  <c:v>0.6</c:v>
                </c:pt>
                <c:pt idx="10">
                  <c:v>2</c:v>
                </c:pt>
                <c:pt idx="11">
                  <c:v>4.2</c:v>
                </c:pt>
                <c:pt idx="12">
                  <c:v>0.4</c:v>
                </c:pt>
                <c:pt idx="13" formatCode="General">
                  <c:v>-1.1000000000000001</c:v>
                </c:pt>
              </c:numCache>
            </c:numRef>
          </c:yVal>
          <c:smooth val="0"/>
          <c:extLst>
            <c:ext xmlns:c16="http://schemas.microsoft.com/office/drawing/2014/chart" uri="{C3380CC4-5D6E-409C-BE32-E72D297353CC}">
              <c16:uniqueId val="{00000000-013B-4908-9E66-7B0E1E29B705}"/>
            </c:ext>
          </c:extLst>
        </c:ser>
        <c:dLbls>
          <c:showLegendKey val="0"/>
          <c:showVal val="0"/>
          <c:showCatName val="0"/>
          <c:showSerName val="0"/>
          <c:showPercent val="0"/>
          <c:showBubbleSize val="0"/>
        </c:dLbls>
        <c:axId val="948770984"/>
        <c:axId val="948771376"/>
      </c:scatterChart>
      <c:catAx>
        <c:axId val="9487709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71376"/>
        <c:crosses val="autoZero"/>
        <c:auto val="1"/>
        <c:lblAlgn val="ctr"/>
        <c:lblOffset val="100"/>
        <c:tickLblSkip val="1"/>
        <c:tickMarkSkip val="8"/>
        <c:noMultiLvlLbl val="0"/>
      </c:catAx>
      <c:valAx>
        <c:axId val="9487713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70984"/>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egendEntry>
        <c:idx val="3"/>
        <c:delete val="1"/>
      </c:legendEntry>
      <c:layout>
        <c:manualLayout>
          <c:xMode val="edge"/>
          <c:yMode val="edge"/>
          <c:x val="0"/>
          <c:y val="0.8367934731050185"/>
          <c:w val="0.96250000000000002"/>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157644356955381"/>
          <c:y val="5.5361445783132533E-2"/>
          <c:w val="0.82766108923884518"/>
          <c:h val="0.61914666540176455"/>
        </c:manualLayout>
      </c:layout>
      <c:barChart>
        <c:barDir val="col"/>
        <c:grouping val="stacked"/>
        <c:varyColors val="0"/>
        <c:ser>
          <c:idx val="0"/>
          <c:order val="0"/>
          <c:tx>
            <c:strRef>
              <c:f>'2.5.8'!$B$1</c:f>
              <c:strCache>
                <c:ptCount val="1"/>
                <c:pt idx="0">
                  <c:v>Банки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'2.5.8'!$A$4:$A$17</c:f>
              <c:strCache>
                <c:ptCount val="14"/>
                <c:pt idx="0">
                  <c:v>I.16</c:v>
                </c:pt>
                <c:pt idx="2">
                  <c:v>III.16</c:v>
                </c:pt>
                <c:pt idx="4">
                  <c:v>I.17</c:v>
                </c:pt>
                <c:pt idx="6">
                  <c:v>III.17</c:v>
                </c:pt>
                <c:pt idx="8">
                  <c:v>I.18</c:v>
                </c:pt>
                <c:pt idx="10">
                  <c:v>III.18</c:v>
                </c:pt>
                <c:pt idx="12">
                  <c:v>I.19</c:v>
                </c:pt>
                <c:pt idx="13">
                  <c:v>    04-
05.19</c:v>
                </c:pt>
              </c:strCache>
            </c:strRef>
          </c:cat>
          <c:val>
            <c:numRef>
              <c:f>'2.5.8'!$B$4:$B$17</c:f>
              <c:numCache>
                <c:formatCode>#\ ##0.0\ _₴</c:formatCode>
                <c:ptCount val="14"/>
                <c:pt idx="0">
                  <c:v>-1.1000000000000001</c:v>
                </c:pt>
                <c:pt idx="1">
                  <c:v>-0.6</c:v>
                </c:pt>
                <c:pt idx="2">
                  <c:v>-0.6</c:v>
                </c:pt>
                <c:pt idx="3">
                  <c:v>0</c:v>
                </c:pt>
                <c:pt idx="4">
                  <c:v>-0.5</c:v>
                </c:pt>
                <c:pt idx="5">
                  <c:v>-0.2</c:v>
                </c:pt>
                <c:pt idx="6">
                  <c:v>-0.2</c:v>
                </c:pt>
                <c:pt idx="7">
                  <c:v>0</c:v>
                </c:pt>
                <c:pt idx="8">
                  <c:v>0</c:v>
                </c:pt>
                <c:pt idx="9">
                  <c:v>0</c:v>
                </c:pt>
                <c:pt idx="10">
                  <c:v>0</c:v>
                </c:pt>
                <c:pt idx="11">
                  <c:v>0</c:v>
                </c:pt>
                <c:pt idx="12">
                  <c:v>-0.6</c:v>
                </c:pt>
                <c:pt idx="13">
                  <c:v>-0.2</c:v>
                </c:pt>
              </c:numCache>
            </c:numRef>
          </c:val>
          <c:extLst>
            <c:ext xmlns:c16="http://schemas.microsoft.com/office/drawing/2014/chart" uri="{C3380CC4-5D6E-409C-BE32-E72D297353CC}">
              <c16:uniqueId val="{00000000-223F-490C-AFB5-29868E0F10FC}"/>
            </c:ext>
          </c:extLst>
        </c:ser>
        <c:ser>
          <c:idx val="1"/>
          <c:order val="1"/>
          <c:tx>
            <c:strRef>
              <c:f>'2.5.8'!$C$1</c:f>
              <c:strCache>
                <c:ptCount val="1"/>
                <c:pt idx="0">
                  <c:v>Реальний сектор</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'2.5.8'!$A$4:$A$17</c:f>
              <c:strCache>
                <c:ptCount val="14"/>
                <c:pt idx="0">
                  <c:v>I.16</c:v>
                </c:pt>
                <c:pt idx="2">
                  <c:v>III.16</c:v>
                </c:pt>
                <c:pt idx="4">
                  <c:v>I.17</c:v>
                </c:pt>
                <c:pt idx="6">
                  <c:v>III.17</c:v>
                </c:pt>
                <c:pt idx="8">
                  <c:v>I.18</c:v>
                </c:pt>
                <c:pt idx="10">
                  <c:v>III.18</c:v>
                </c:pt>
                <c:pt idx="12">
                  <c:v>I.19</c:v>
                </c:pt>
                <c:pt idx="13">
                  <c:v>    04-
05.19</c:v>
                </c:pt>
              </c:strCache>
            </c:strRef>
          </c:cat>
          <c:val>
            <c:numRef>
              <c:f>'2.5.8'!$C$4:$C$17</c:f>
              <c:numCache>
                <c:formatCode>#\ ##0.0\ _₴</c:formatCode>
                <c:ptCount val="14"/>
                <c:pt idx="0">
                  <c:v>0.2</c:v>
                </c:pt>
                <c:pt idx="1">
                  <c:v>0.2</c:v>
                </c:pt>
                <c:pt idx="2">
                  <c:v>-0.2</c:v>
                </c:pt>
                <c:pt idx="3">
                  <c:v>-0.1</c:v>
                </c:pt>
                <c:pt idx="4">
                  <c:v>-0.2</c:v>
                </c:pt>
                <c:pt idx="5">
                  <c:v>0.1</c:v>
                </c:pt>
                <c:pt idx="6">
                  <c:v>1.3</c:v>
                </c:pt>
                <c:pt idx="7">
                  <c:v>-0.3</c:v>
                </c:pt>
                <c:pt idx="8">
                  <c:v>-0.9</c:v>
                </c:pt>
                <c:pt idx="9">
                  <c:v>0.5</c:v>
                </c:pt>
                <c:pt idx="10">
                  <c:v>1.4</c:v>
                </c:pt>
                <c:pt idx="11">
                  <c:v>1.8</c:v>
                </c:pt>
                <c:pt idx="12">
                  <c:v>-0.1</c:v>
                </c:pt>
                <c:pt idx="13">
                  <c:v>0.4</c:v>
                </c:pt>
              </c:numCache>
            </c:numRef>
          </c:val>
          <c:extLst>
            <c:ext xmlns:c16="http://schemas.microsoft.com/office/drawing/2014/chart" uri="{C3380CC4-5D6E-409C-BE32-E72D297353CC}">
              <c16:uniqueId val="{00000001-223F-490C-AFB5-29868E0F10FC}"/>
            </c:ext>
          </c:extLst>
        </c:ser>
        <c:dLbls>
          <c:showLegendKey val="0"/>
          <c:showVal val="0"/>
          <c:showCatName val="0"/>
          <c:showSerName val="0"/>
          <c:showPercent val="0"/>
          <c:showBubbleSize val="0"/>
        </c:dLbls>
        <c:gapWidth val="70"/>
        <c:overlap val="100"/>
        <c:axId val="948772160"/>
        <c:axId val="948772552"/>
      </c:barChart>
      <c:lineChart>
        <c:grouping val="standard"/>
        <c:varyColors val="0"/>
        <c:ser>
          <c:idx val="2"/>
          <c:order val="2"/>
          <c:tx>
            <c:strRef>
              <c:f>'2.5.8'!$D$1</c:f>
              <c:strCache>
                <c:ptCount val="1"/>
                <c:pt idx="0">
                  <c:v>Усього</c:v>
                </c:pt>
              </c:strCache>
            </c:strRef>
          </c:tx>
          <c:spPr>
            <a:ln>
              <a:solidFill>
                <a:srgbClr val="7D0532"/>
              </a:solidFill>
            </a:ln>
            <a:effectLst/>
          </c:spPr>
          <c:marker>
            <c:symbol val="none"/>
          </c:marker>
          <c:cat>
            <c:strRef>
              <c:f>'2.5.8'!$A$4:$A$17</c:f>
              <c:strCache>
                <c:ptCount val="14"/>
                <c:pt idx="0">
                  <c:v>I.16</c:v>
                </c:pt>
                <c:pt idx="2">
                  <c:v>III.16</c:v>
                </c:pt>
                <c:pt idx="4">
                  <c:v>I.17</c:v>
                </c:pt>
                <c:pt idx="6">
                  <c:v>III.17</c:v>
                </c:pt>
                <c:pt idx="8">
                  <c:v>I.18</c:v>
                </c:pt>
                <c:pt idx="10">
                  <c:v>III.18</c:v>
                </c:pt>
                <c:pt idx="12">
                  <c:v>I.19</c:v>
                </c:pt>
                <c:pt idx="13">
                  <c:v>    04-
05.19</c:v>
                </c:pt>
              </c:strCache>
            </c:strRef>
          </c:cat>
          <c:val>
            <c:numRef>
              <c:f>'2.5.8'!$D$4:$D$17</c:f>
              <c:numCache>
                <c:formatCode>0.0</c:formatCode>
                <c:ptCount val="14"/>
                <c:pt idx="0">
                  <c:v>-0.9</c:v>
                </c:pt>
                <c:pt idx="1">
                  <c:v>-0.3</c:v>
                </c:pt>
                <c:pt idx="2">
                  <c:v>-0.8</c:v>
                </c:pt>
                <c:pt idx="3">
                  <c:v>-0.1</c:v>
                </c:pt>
                <c:pt idx="4">
                  <c:v>-0.7</c:v>
                </c:pt>
                <c:pt idx="5">
                  <c:v>-0.1</c:v>
                </c:pt>
                <c:pt idx="6">
                  <c:v>1</c:v>
                </c:pt>
                <c:pt idx="7">
                  <c:v>-0.3</c:v>
                </c:pt>
                <c:pt idx="8">
                  <c:v>-0.9</c:v>
                </c:pt>
                <c:pt idx="9">
                  <c:v>0.5</c:v>
                </c:pt>
                <c:pt idx="10">
                  <c:v>1.4</c:v>
                </c:pt>
                <c:pt idx="11">
                  <c:v>1.8</c:v>
                </c:pt>
                <c:pt idx="12">
                  <c:v>-0.7</c:v>
                </c:pt>
                <c:pt idx="13">
                  <c:v>0.2</c:v>
                </c:pt>
              </c:numCache>
            </c:numRef>
          </c:val>
          <c:smooth val="0"/>
          <c:extLst>
            <c:ext xmlns:c16="http://schemas.microsoft.com/office/drawing/2014/chart" uri="{C3380CC4-5D6E-409C-BE32-E72D297353CC}">
              <c16:uniqueId val="{00000002-223F-490C-AFB5-29868E0F10FC}"/>
            </c:ext>
          </c:extLst>
        </c:ser>
        <c:dLbls>
          <c:showLegendKey val="0"/>
          <c:showVal val="0"/>
          <c:showCatName val="0"/>
          <c:showSerName val="0"/>
          <c:showPercent val="0"/>
          <c:showBubbleSize val="0"/>
        </c:dLbls>
        <c:marker val="1"/>
        <c:smooth val="0"/>
        <c:axId val="948772160"/>
        <c:axId val="948772552"/>
      </c:lineChart>
      <c:catAx>
        <c:axId val="94877216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72552"/>
        <c:crosses val="autoZero"/>
        <c:auto val="1"/>
        <c:lblAlgn val="ctr"/>
        <c:lblOffset val="100"/>
        <c:tickMarkSkip val="8"/>
        <c:noMultiLvlLbl val="0"/>
      </c:catAx>
      <c:valAx>
        <c:axId val="948772552"/>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72160"/>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4698795180722888"/>
          <c:w val="0.96250000000000002"/>
          <c:h val="0.1325301204819277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316929133858271E-2"/>
          <c:y val="3.1155347723859562E-2"/>
          <c:w val="0.79268077427821526"/>
          <c:h val="0.62745991841381277"/>
        </c:manualLayout>
      </c:layout>
      <c:barChart>
        <c:barDir val="col"/>
        <c:grouping val="clustered"/>
        <c:varyColors val="0"/>
        <c:ser>
          <c:idx val="3"/>
          <c:order val="0"/>
          <c:tx>
            <c:strRef>
              <c:f>'2.5.9'!$B$1</c:f>
              <c:strCache>
                <c:ptCount val="1"/>
                <c:pt idx="0">
                  <c:v>Міжнародні резерви, млрд дол.</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'2.5.9'!$G$4:$G$18</c:f>
              <c:strCache>
                <c:ptCount val="15"/>
                <c:pt idx="0">
                  <c:v>I.16</c:v>
                </c:pt>
                <c:pt idx="2">
                  <c:v>III.16</c:v>
                </c:pt>
                <c:pt idx="4">
                  <c:v>I.17</c:v>
                </c:pt>
                <c:pt idx="6">
                  <c:v>III.17</c:v>
                </c:pt>
                <c:pt idx="8">
                  <c:v>I.18</c:v>
                </c:pt>
                <c:pt idx="10">
                  <c:v>III.18</c:v>
                </c:pt>
                <c:pt idx="13">
                  <c:v>05.19</c:v>
                </c:pt>
                <c:pt idx="14">
                  <c:v>         06.19*</c:v>
                </c:pt>
              </c:strCache>
            </c:strRef>
          </c:cat>
          <c:val>
            <c:numRef>
              <c:f>'2.5.9'!$B$4:$B$18</c:f>
              <c:numCache>
                <c:formatCode>0.0</c:formatCode>
                <c:ptCount val="15"/>
                <c:pt idx="0">
                  <c:v>12.7</c:v>
                </c:pt>
                <c:pt idx="1">
                  <c:v>14</c:v>
                </c:pt>
                <c:pt idx="2">
                  <c:v>15.6</c:v>
                </c:pt>
                <c:pt idx="3">
                  <c:v>15.5</c:v>
                </c:pt>
                <c:pt idx="4">
                  <c:v>15.1</c:v>
                </c:pt>
                <c:pt idx="5">
                  <c:v>18</c:v>
                </c:pt>
                <c:pt idx="6">
                  <c:v>18.600000000000001</c:v>
                </c:pt>
                <c:pt idx="7">
                  <c:v>18.8</c:v>
                </c:pt>
                <c:pt idx="8">
                  <c:v>18.2</c:v>
                </c:pt>
                <c:pt idx="9">
                  <c:v>18</c:v>
                </c:pt>
                <c:pt idx="10">
                  <c:v>16.600000000000001</c:v>
                </c:pt>
                <c:pt idx="11">
                  <c:v>20.8</c:v>
                </c:pt>
                <c:pt idx="12" formatCode="General">
                  <c:v>20.6</c:v>
                </c:pt>
                <c:pt idx="13" formatCode="General">
                  <c:v>19.399999999999999</c:v>
                </c:pt>
                <c:pt idx="14" formatCode="General">
                  <c:v>20.6</c:v>
                </c:pt>
              </c:numCache>
            </c:numRef>
          </c:val>
          <c:extLst>
            <c:ext xmlns:c16="http://schemas.microsoft.com/office/drawing/2014/chart" uri="{C3380CC4-5D6E-409C-BE32-E72D297353CC}">
              <c16:uniqueId val="{00000000-ED08-46DE-825E-43DDD36DF1DB}"/>
            </c:ext>
          </c:extLst>
        </c:ser>
        <c:dLbls>
          <c:showLegendKey val="0"/>
          <c:showVal val="0"/>
          <c:showCatName val="0"/>
          <c:showSerName val="0"/>
          <c:showPercent val="0"/>
          <c:showBubbleSize val="0"/>
        </c:dLbls>
        <c:gapWidth val="70"/>
        <c:axId val="948773336"/>
        <c:axId val="948773728"/>
      </c:barChart>
      <c:lineChart>
        <c:grouping val="standard"/>
        <c:varyColors val="0"/>
        <c:ser>
          <c:idx val="4"/>
          <c:order val="1"/>
          <c:tx>
            <c:strRef>
              <c:f>'2.5.9'!$C$1</c:f>
              <c:strCache>
                <c:ptCount val="1"/>
                <c:pt idx="0">
                  <c:v>Покриття майбутнього імпорту (у % до 3-міс. норми, п.ш.)</c:v>
                </c:pt>
              </c:strCache>
            </c:strRef>
          </c:tx>
          <c:spPr>
            <a:ln w="25400" cmpd="sng">
              <a:solidFill>
                <a:srgbClr val="91C864"/>
              </a:solidFill>
              <a:prstDash val="solid"/>
            </a:ln>
          </c:spPr>
          <c:marker>
            <c:symbol val="none"/>
          </c:marker>
          <c:val>
            <c:numRef>
              <c:f>'2.5.9'!$C$4:$C$18</c:f>
              <c:numCache>
                <c:formatCode>0.0</c:formatCode>
                <c:ptCount val="15"/>
                <c:pt idx="0">
                  <c:v>92.7</c:v>
                </c:pt>
                <c:pt idx="1">
                  <c:v>96.9</c:v>
                </c:pt>
                <c:pt idx="2">
                  <c:v>104</c:v>
                </c:pt>
                <c:pt idx="3">
                  <c:v>99.4</c:v>
                </c:pt>
                <c:pt idx="4">
                  <c:v>94.2</c:v>
                </c:pt>
                <c:pt idx="5">
                  <c:v>108.6</c:v>
                </c:pt>
                <c:pt idx="6">
                  <c:v>108.4</c:v>
                </c:pt>
                <c:pt idx="7">
                  <c:v>106.9</c:v>
                </c:pt>
                <c:pt idx="8">
                  <c:v>101.7</c:v>
                </c:pt>
                <c:pt idx="9">
                  <c:v>98.2</c:v>
                </c:pt>
                <c:pt idx="10">
                  <c:v>89.8</c:v>
                </c:pt>
                <c:pt idx="11">
                  <c:v>111.8</c:v>
                </c:pt>
                <c:pt idx="12" formatCode="General">
                  <c:v>108.9</c:v>
                </c:pt>
                <c:pt idx="13" formatCode="General">
                  <c:v>106.6</c:v>
                </c:pt>
                <c:pt idx="14" formatCode="General">
                  <c:v>108.4</c:v>
                </c:pt>
              </c:numCache>
            </c:numRef>
          </c:val>
          <c:smooth val="0"/>
          <c:extLst>
            <c:ext xmlns:c16="http://schemas.microsoft.com/office/drawing/2014/chart" uri="{C3380CC4-5D6E-409C-BE32-E72D297353CC}">
              <c16:uniqueId val="{00000001-ED08-46DE-825E-43DDD36DF1DB}"/>
            </c:ext>
          </c:extLst>
        </c:ser>
        <c:ser>
          <c:idx val="5"/>
          <c:order val="2"/>
          <c:tx>
            <c:strRef>
              <c:f>'2.5.9'!$D$1</c:f>
              <c:strCache>
                <c:ptCount val="1"/>
                <c:pt idx="0">
                  <c:v>Покриття 20% широкої грошової маси (п.ш.)</c:v>
                </c:pt>
              </c:strCache>
            </c:strRef>
          </c:tx>
          <c:spPr>
            <a:ln w="25400">
              <a:solidFill>
                <a:srgbClr val="7D0532"/>
              </a:solidFill>
            </a:ln>
          </c:spPr>
          <c:marker>
            <c:symbol val="none"/>
          </c:marker>
          <c:dPt>
            <c:idx val="15"/>
            <c:bubble3D val="0"/>
            <c:spPr>
              <a:ln w="25400">
                <a:solidFill>
                  <a:srgbClr val="7D0532"/>
                </a:solidFill>
                <a:prstDash val="solid"/>
              </a:ln>
            </c:spPr>
            <c:extLst>
              <c:ext xmlns:c16="http://schemas.microsoft.com/office/drawing/2014/chart" uri="{C3380CC4-5D6E-409C-BE32-E72D297353CC}">
                <c16:uniqueId val="{00000001-C1BB-427C-8D8C-79FCFD6ABDCB}"/>
              </c:ext>
            </c:extLst>
          </c:dPt>
          <c:val>
            <c:numRef>
              <c:f>'2.5.9'!$D$4:$D$18</c:f>
              <c:numCache>
                <c:formatCode>0.0</c:formatCode>
                <c:ptCount val="15"/>
                <c:pt idx="0">
                  <c:v>165.6</c:v>
                </c:pt>
                <c:pt idx="1">
                  <c:v>167.7</c:v>
                </c:pt>
                <c:pt idx="2">
                  <c:v>191.6</c:v>
                </c:pt>
                <c:pt idx="3">
                  <c:v>191.6</c:v>
                </c:pt>
                <c:pt idx="4">
                  <c:v>189.8</c:v>
                </c:pt>
                <c:pt idx="5">
                  <c:v>212.5</c:v>
                </c:pt>
                <c:pt idx="6">
                  <c:v>219.9</c:v>
                </c:pt>
                <c:pt idx="7">
                  <c:v>218.3</c:v>
                </c:pt>
                <c:pt idx="8">
                  <c:v>206.6</c:v>
                </c:pt>
                <c:pt idx="9">
                  <c:v>194.1</c:v>
                </c:pt>
                <c:pt idx="10">
                  <c:v>188.4</c:v>
                </c:pt>
                <c:pt idx="11">
                  <c:v>225.6</c:v>
                </c:pt>
                <c:pt idx="12" formatCode="General">
                  <c:v>224.8</c:v>
                </c:pt>
                <c:pt idx="13" formatCode="General">
                  <c:v>201.1</c:v>
                </c:pt>
                <c:pt idx="14" formatCode="General">
                  <c:v>213.9</c:v>
                </c:pt>
              </c:numCache>
            </c:numRef>
          </c:val>
          <c:smooth val="0"/>
          <c:extLst>
            <c:ext xmlns:c16="http://schemas.microsoft.com/office/drawing/2014/chart" uri="{C3380CC4-5D6E-409C-BE32-E72D297353CC}">
              <c16:uniqueId val="{00000002-ED08-46DE-825E-43DDD36DF1DB}"/>
            </c:ext>
          </c:extLst>
        </c:ser>
        <c:ser>
          <c:idx val="0"/>
          <c:order val="3"/>
          <c:tx>
            <c:strRef>
              <c:f>'2.5.9'!$E$1</c:f>
              <c:strCache>
                <c:ptCount val="1"/>
                <c:pt idx="0">
                  <c:v>Покриття короткострокового боргу (п.ш.)</c:v>
                </c:pt>
              </c:strCache>
            </c:strRef>
          </c:tx>
          <c:spPr>
            <a:ln w="25400" cmpd="sng">
              <a:solidFill>
                <a:srgbClr val="DC4B64"/>
              </a:solidFill>
              <a:prstDash val="solid"/>
            </a:ln>
          </c:spPr>
          <c:marker>
            <c:symbol val="none"/>
          </c:marker>
          <c:val>
            <c:numRef>
              <c:f>'2.5.9'!$E$4:$E$18</c:f>
              <c:numCache>
                <c:formatCode>0.0</c:formatCode>
                <c:ptCount val="15"/>
                <c:pt idx="0">
                  <c:v>26.9</c:v>
                </c:pt>
                <c:pt idx="1">
                  <c:v>30.7</c:v>
                </c:pt>
                <c:pt idx="2">
                  <c:v>34.200000000000003</c:v>
                </c:pt>
                <c:pt idx="3">
                  <c:v>33.200000000000003</c:v>
                </c:pt>
                <c:pt idx="4">
                  <c:v>32.9</c:v>
                </c:pt>
                <c:pt idx="5">
                  <c:v>38.6</c:v>
                </c:pt>
                <c:pt idx="6">
                  <c:v>39.5</c:v>
                </c:pt>
                <c:pt idx="7">
                  <c:v>40.6</c:v>
                </c:pt>
                <c:pt idx="8">
                  <c:v>39.4</c:v>
                </c:pt>
                <c:pt idx="9">
                  <c:v>38.5</c:v>
                </c:pt>
                <c:pt idx="10">
                  <c:v>34.1</c:v>
                </c:pt>
                <c:pt idx="11">
                  <c:v>46.2</c:v>
                </c:pt>
                <c:pt idx="12" formatCode="General">
                  <c:v>45.2</c:v>
                </c:pt>
              </c:numCache>
            </c:numRef>
          </c:val>
          <c:smooth val="0"/>
          <c:extLst>
            <c:ext xmlns:c16="http://schemas.microsoft.com/office/drawing/2014/chart" uri="{C3380CC4-5D6E-409C-BE32-E72D297353CC}">
              <c16:uniqueId val="{00000003-ED08-46DE-825E-43DDD36DF1DB}"/>
            </c:ext>
          </c:extLst>
        </c:ser>
        <c:ser>
          <c:idx val="1"/>
          <c:order val="4"/>
          <c:tx>
            <c:strRef>
              <c:f>'2.5.9'!$F$1</c:f>
              <c:strCache>
                <c:ptCount val="1"/>
                <c:pt idx="0">
                  <c:v>У % до композитного критерію МВФ (п.ш.)</c:v>
                </c:pt>
              </c:strCache>
            </c:strRef>
          </c:tx>
          <c:spPr>
            <a:ln w="25400" cmpd="sng">
              <a:solidFill>
                <a:srgbClr val="005591"/>
              </a:solidFill>
              <a:prstDash val="solid"/>
            </a:ln>
          </c:spPr>
          <c:marker>
            <c:symbol val="none"/>
          </c:marker>
          <c:dPt>
            <c:idx val="14"/>
            <c:marker>
              <c:symbol val="circle"/>
              <c:size val="4"/>
              <c:spPr>
                <a:solidFill>
                  <a:srgbClr val="005591"/>
                </a:solidFill>
              </c:spPr>
            </c:marker>
            <c:bubble3D val="0"/>
            <c:extLst>
              <c:ext xmlns:c16="http://schemas.microsoft.com/office/drawing/2014/chart" uri="{C3380CC4-5D6E-409C-BE32-E72D297353CC}">
                <c16:uniqueId val="{00000003-EAB8-49AD-84C4-83ACA19A816D}"/>
              </c:ext>
            </c:extLst>
          </c:dPt>
          <c:dPt>
            <c:idx val="15"/>
            <c:bubble3D val="0"/>
            <c:extLst>
              <c:ext xmlns:c16="http://schemas.microsoft.com/office/drawing/2014/chart" uri="{C3380CC4-5D6E-409C-BE32-E72D297353CC}">
                <c16:uniqueId val="{00000000-C1BB-427C-8D8C-79FCFD6ABDCB}"/>
              </c:ext>
            </c:extLst>
          </c:dPt>
          <c:val>
            <c:numRef>
              <c:f>'2.5.9'!$F$4:$F$18</c:f>
              <c:numCache>
                <c:formatCode>0.0</c:formatCode>
                <c:ptCount val="15"/>
                <c:pt idx="0">
                  <c:v>45.1</c:v>
                </c:pt>
                <c:pt idx="1">
                  <c:v>50.4</c:v>
                </c:pt>
                <c:pt idx="2">
                  <c:v>56</c:v>
                </c:pt>
                <c:pt idx="3">
                  <c:v>56.1</c:v>
                </c:pt>
                <c:pt idx="4">
                  <c:v>54.7</c:v>
                </c:pt>
                <c:pt idx="5">
                  <c:v>64</c:v>
                </c:pt>
                <c:pt idx="6">
                  <c:v>65.2</c:v>
                </c:pt>
                <c:pt idx="7">
                  <c:v>66.099999999999994</c:v>
                </c:pt>
                <c:pt idx="8">
                  <c:v>63.9</c:v>
                </c:pt>
                <c:pt idx="9">
                  <c:v>63</c:v>
                </c:pt>
                <c:pt idx="10">
                  <c:v>57.7</c:v>
                </c:pt>
                <c:pt idx="11">
                  <c:v>72.900000000000006</c:v>
                </c:pt>
                <c:pt idx="12" formatCode="General">
                  <c:v>72</c:v>
                </c:pt>
                <c:pt idx="14" formatCode="General">
                  <c:v>71.599999999999994</c:v>
                </c:pt>
              </c:numCache>
            </c:numRef>
          </c:val>
          <c:smooth val="0"/>
          <c:extLst>
            <c:ext xmlns:c16="http://schemas.microsoft.com/office/drawing/2014/chart" uri="{C3380CC4-5D6E-409C-BE32-E72D297353CC}">
              <c16:uniqueId val="{00000004-ED08-46DE-825E-43DDD36DF1DB}"/>
            </c:ext>
          </c:extLst>
        </c:ser>
        <c:dLbls>
          <c:showLegendKey val="0"/>
          <c:showVal val="0"/>
          <c:showCatName val="0"/>
          <c:showSerName val="0"/>
          <c:showPercent val="0"/>
          <c:showBubbleSize val="0"/>
        </c:dLbls>
        <c:marker val="1"/>
        <c:smooth val="0"/>
        <c:axId val="948774512"/>
        <c:axId val="948774120"/>
      </c:lineChart>
      <c:catAx>
        <c:axId val="9487733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73728"/>
        <c:crosses val="autoZero"/>
        <c:auto val="1"/>
        <c:lblAlgn val="ctr"/>
        <c:lblOffset val="100"/>
        <c:tickLblSkip val="1"/>
        <c:tickMarkSkip val="4"/>
        <c:noMultiLvlLbl val="0"/>
      </c:catAx>
      <c:valAx>
        <c:axId val="948773728"/>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48773336"/>
        <c:crosses val="autoZero"/>
        <c:crossBetween val="between"/>
        <c:majorUnit val="5"/>
      </c:valAx>
      <c:valAx>
        <c:axId val="948774120"/>
        <c:scaling>
          <c:orientation val="minMax"/>
          <c:max val="25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948774512"/>
        <c:crosses val="max"/>
        <c:crossBetween val="between"/>
        <c:majorUnit val="50"/>
      </c:valAx>
      <c:catAx>
        <c:axId val="948774512"/>
        <c:scaling>
          <c:orientation val="minMax"/>
        </c:scaling>
        <c:delete val="1"/>
        <c:axPos val="b"/>
        <c:numFmt formatCode="General" sourceLinked="1"/>
        <c:majorTickMark val="out"/>
        <c:minorTickMark val="none"/>
        <c:tickLblPos val="nextTo"/>
        <c:crossAx val="948774120"/>
        <c:crossesAt val="0"/>
        <c:auto val="1"/>
        <c:lblAlgn val="ctr"/>
        <c:lblOffset val="100"/>
        <c:noMultiLvlLbl val="0"/>
      </c:catAx>
      <c:spPr>
        <a:noFill/>
        <a:ln w="9525">
          <a:solidFill>
            <a:sysClr val="windowText" lastClr="00000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3487382601271212"/>
          <c:w val="0.96250000000000002"/>
          <c:h val="0.2531945851560893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2749671916010505E-2"/>
          <c:y val="4.9337349397590352E-2"/>
          <c:w val="0.81701410761154858"/>
          <c:h val="0.64700834835404608"/>
        </c:manualLayout>
      </c:layout>
      <c:barChart>
        <c:barDir val="col"/>
        <c:grouping val="stacked"/>
        <c:varyColors val="0"/>
        <c:ser>
          <c:idx val="0"/>
          <c:order val="0"/>
          <c:tx>
            <c:strRef>
              <c:f>'2.5.10'!$B$1</c:f>
              <c:strCache>
                <c:ptCount val="1"/>
                <c:pt idx="0">
                  <c:v>Чисті надходження від МВФ</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'2.5.10'!$A$4:$A$17</c:f>
              <c:strCache>
                <c:ptCount val="14"/>
                <c:pt idx="0">
                  <c:v>I.16</c:v>
                </c:pt>
                <c:pt idx="2">
                  <c:v>III.16</c:v>
                </c:pt>
                <c:pt idx="4">
                  <c:v>I.17</c:v>
                </c:pt>
                <c:pt idx="6">
                  <c:v>III.17</c:v>
                </c:pt>
                <c:pt idx="8">
                  <c:v>I.18</c:v>
                </c:pt>
                <c:pt idx="10">
                  <c:v>III.18</c:v>
                </c:pt>
                <c:pt idx="12">
                  <c:v>I.19</c:v>
                </c:pt>
                <c:pt idx="13">
                  <c:v>   II.19</c:v>
                </c:pt>
              </c:strCache>
            </c:strRef>
          </c:cat>
          <c:val>
            <c:numRef>
              <c:f>'2.5.10'!$B$4:$B$17</c:f>
              <c:numCache>
                <c:formatCode>0.0</c:formatCode>
                <c:ptCount val="14"/>
                <c:pt idx="0">
                  <c:v>0</c:v>
                </c:pt>
                <c:pt idx="1">
                  <c:v>0</c:v>
                </c:pt>
                <c:pt idx="2">
                  <c:v>1</c:v>
                </c:pt>
                <c:pt idx="3">
                  <c:v>0</c:v>
                </c:pt>
                <c:pt idx="4">
                  <c:v>0</c:v>
                </c:pt>
                <c:pt idx="5">
                  <c:v>1</c:v>
                </c:pt>
                <c:pt idx="6">
                  <c:v>-0.4</c:v>
                </c:pt>
                <c:pt idx="7">
                  <c:v>-0.5</c:v>
                </c:pt>
                <c:pt idx="8">
                  <c:v>-0.5</c:v>
                </c:pt>
                <c:pt idx="9">
                  <c:v>-0.5</c:v>
                </c:pt>
                <c:pt idx="10">
                  <c:v>-0.5</c:v>
                </c:pt>
                <c:pt idx="11">
                  <c:v>0.9</c:v>
                </c:pt>
                <c:pt idx="12">
                  <c:v>-0.5</c:v>
                </c:pt>
                <c:pt idx="13">
                  <c:v>-0.5</c:v>
                </c:pt>
              </c:numCache>
            </c:numRef>
          </c:val>
          <c:extLst>
            <c:ext xmlns:c16="http://schemas.microsoft.com/office/drawing/2014/chart" uri="{C3380CC4-5D6E-409C-BE32-E72D297353CC}">
              <c16:uniqueId val="{00000000-B1B2-4688-9C93-E963CD35A24D}"/>
            </c:ext>
          </c:extLst>
        </c:ser>
        <c:ser>
          <c:idx val="1"/>
          <c:order val="1"/>
          <c:tx>
            <c:strRef>
              <c:f>'2.5.10'!$C$1</c:f>
              <c:strCache>
                <c:ptCount val="1"/>
                <c:pt idx="0">
                  <c:v>Чисті інші надходження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'2.5.10'!$A$4:$A$17</c:f>
              <c:strCache>
                <c:ptCount val="14"/>
                <c:pt idx="0">
                  <c:v>I.16</c:v>
                </c:pt>
                <c:pt idx="2">
                  <c:v>III.16</c:v>
                </c:pt>
                <c:pt idx="4">
                  <c:v>I.17</c:v>
                </c:pt>
                <c:pt idx="6">
                  <c:v>III.17</c:v>
                </c:pt>
                <c:pt idx="8">
                  <c:v>I.18</c:v>
                </c:pt>
                <c:pt idx="10">
                  <c:v>III.18</c:v>
                </c:pt>
                <c:pt idx="12">
                  <c:v>I.19</c:v>
                </c:pt>
                <c:pt idx="13">
                  <c:v>   II.19</c:v>
                </c:pt>
              </c:strCache>
            </c:strRef>
          </c:cat>
          <c:val>
            <c:numRef>
              <c:f>'2.5.10'!$C$4:$C$17</c:f>
              <c:numCache>
                <c:formatCode>0.0</c:formatCode>
                <c:ptCount val="14"/>
                <c:pt idx="0">
                  <c:v>-0.1</c:v>
                </c:pt>
                <c:pt idx="1">
                  <c:v>0.5</c:v>
                </c:pt>
                <c:pt idx="2">
                  <c:v>0.3</c:v>
                </c:pt>
                <c:pt idx="3">
                  <c:v>0.2</c:v>
                </c:pt>
                <c:pt idx="4">
                  <c:v>-0.8</c:v>
                </c:pt>
                <c:pt idx="5">
                  <c:v>0.3</c:v>
                </c:pt>
                <c:pt idx="6">
                  <c:v>0.6</c:v>
                </c:pt>
                <c:pt idx="7">
                  <c:v>0.6</c:v>
                </c:pt>
                <c:pt idx="8">
                  <c:v>-1</c:v>
                </c:pt>
                <c:pt idx="9">
                  <c:v>0.1</c:v>
                </c:pt>
                <c:pt idx="10">
                  <c:v>-0.1</c:v>
                </c:pt>
                <c:pt idx="11">
                  <c:v>2.4</c:v>
                </c:pt>
                <c:pt idx="12">
                  <c:v>-0.4</c:v>
                </c:pt>
                <c:pt idx="13">
                  <c:v>0.4</c:v>
                </c:pt>
              </c:numCache>
            </c:numRef>
          </c:val>
          <c:extLst>
            <c:ext xmlns:c16="http://schemas.microsoft.com/office/drawing/2014/chart" uri="{C3380CC4-5D6E-409C-BE32-E72D297353CC}">
              <c16:uniqueId val="{00000001-B1B2-4688-9C93-E963CD35A24D}"/>
            </c:ext>
          </c:extLst>
        </c:ser>
        <c:ser>
          <c:idx val="2"/>
          <c:order val="2"/>
          <c:tx>
            <c:strRef>
              <c:f>'2.5.10'!$D$1</c:f>
              <c:strCache>
                <c:ptCount val="1"/>
                <c:pt idx="0">
                  <c:v>Чиста купівля валюти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'2.5.10'!$A$4:$A$17</c:f>
              <c:strCache>
                <c:ptCount val="14"/>
                <c:pt idx="0">
                  <c:v>I.16</c:v>
                </c:pt>
                <c:pt idx="2">
                  <c:v>III.16</c:v>
                </c:pt>
                <c:pt idx="4">
                  <c:v>I.17</c:v>
                </c:pt>
                <c:pt idx="6">
                  <c:v>III.17</c:v>
                </c:pt>
                <c:pt idx="8">
                  <c:v>I.18</c:v>
                </c:pt>
                <c:pt idx="10">
                  <c:v>III.18</c:v>
                </c:pt>
                <c:pt idx="12">
                  <c:v>I.19</c:v>
                </c:pt>
                <c:pt idx="13">
                  <c:v>   II.19</c:v>
                </c:pt>
              </c:strCache>
            </c:strRef>
          </c:cat>
          <c:val>
            <c:numRef>
              <c:f>'2.5.10'!$D$4:$D$17</c:f>
              <c:numCache>
                <c:formatCode>0.0</c:formatCode>
                <c:ptCount val="14"/>
                <c:pt idx="0">
                  <c:v>-0.2</c:v>
                </c:pt>
                <c:pt idx="1">
                  <c:v>1.4</c:v>
                </c:pt>
                <c:pt idx="2">
                  <c:v>0.1</c:v>
                </c:pt>
                <c:pt idx="3">
                  <c:v>0.2</c:v>
                </c:pt>
                <c:pt idx="4">
                  <c:v>0.1</c:v>
                </c:pt>
                <c:pt idx="5">
                  <c:v>1.2</c:v>
                </c:pt>
                <c:pt idx="6">
                  <c:v>0.1</c:v>
                </c:pt>
                <c:pt idx="7">
                  <c:v>-0.2</c:v>
                </c:pt>
                <c:pt idx="8">
                  <c:v>0.8</c:v>
                </c:pt>
                <c:pt idx="9">
                  <c:v>0.5</c:v>
                </c:pt>
                <c:pt idx="10">
                  <c:v>-0.7</c:v>
                </c:pt>
                <c:pt idx="11">
                  <c:v>0.8</c:v>
                </c:pt>
                <c:pt idx="12">
                  <c:v>0.6</c:v>
                </c:pt>
                <c:pt idx="13">
                  <c:v>0.8</c:v>
                </c:pt>
              </c:numCache>
            </c:numRef>
          </c:val>
          <c:extLst>
            <c:ext xmlns:c16="http://schemas.microsoft.com/office/drawing/2014/chart" uri="{C3380CC4-5D6E-409C-BE32-E72D297353CC}">
              <c16:uniqueId val="{00000002-B1B2-4688-9C93-E963CD35A24D}"/>
            </c:ext>
          </c:extLst>
        </c:ser>
        <c:ser>
          <c:idx val="3"/>
          <c:order val="3"/>
          <c:tx>
            <c:strRef>
              <c:f>'2.5.10'!$E$1</c:f>
              <c:strCache>
                <c:ptCount val="1"/>
                <c:pt idx="0">
                  <c:v>Інше</c:v>
                </c:pt>
              </c:strCache>
            </c:strRef>
          </c:tx>
          <c:spPr>
            <a:solidFill>
              <a:srgbClr val="005591"/>
            </a:solidFill>
            <a:ln>
              <a:noFill/>
            </a:ln>
            <a:effectLst/>
          </c:spPr>
          <c:invertIfNegative val="0"/>
          <c:cat>
            <c:strRef>
              <c:f>'2.5.10'!$A$4:$A$17</c:f>
              <c:strCache>
                <c:ptCount val="14"/>
                <c:pt idx="0">
                  <c:v>I.16</c:v>
                </c:pt>
                <c:pt idx="2">
                  <c:v>III.16</c:v>
                </c:pt>
                <c:pt idx="4">
                  <c:v>I.17</c:v>
                </c:pt>
                <c:pt idx="6">
                  <c:v>III.17</c:v>
                </c:pt>
                <c:pt idx="8">
                  <c:v>I.18</c:v>
                </c:pt>
                <c:pt idx="10">
                  <c:v>III.18</c:v>
                </c:pt>
                <c:pt idx="12">
                  <c:v>I.19</c:v>
                </c:pt>
                <c:pt idx="13">
                  <c:v>   II.19</c:v>
                </c:pt>
              </c:strCache>
            </c:strRef>
          </c:cat>
          <c:val>
            <c:numRef>
              <c:f>'2.5.10'!$E$4:$E$17</c:f>
              <c:numCache>
                <c:formatCode>0.0</c:formatCode>
                <c:ptCount val="14"/>
                <c:pt idx="0">
                  <c:v>-0.2</c:v>
                </c:pt>
                <c:pt idx="1">
                  <c:v>-0.7</c:v>
                </c:pt>
                <c:pt idx="2">
                  <c:v>0.1</c:v>
                </c:pt>
                <c:pt idx="3">
                  <c:v>-0.4</c:v>
                </c:pt>
                <c:pt idx="4">
                  <c:v>0.2</c:v>
                </c:pt>
                <c:pt idx="5">
                  <c:v>0.3</c:v>
                </c:pt>
                <c:pt idx="6">
                  <c:v>0.3</c:v>
                </c:pt>
                <c:pt idx="7">
                  <c:v>0.3</c:v>
                </c:pt>
                <c:pt idx="8">
                  <c:v>0.1</c:v>
                </c:pt>
                <c:pt idx="9">
                  <c:v>-0.3</c:v>
                </c:pt>
                <c:pt idx="10">
                  <c:v>-0.1</c:v>
                </c:pt>
                <c:pt idx="11">
                  <c:v>0.1</c:v>
                </c:pt>
                <c:pt idx="12">
                  <c:v>0.1</c:v>
                </c:pt>
                <c:pt idx="13">
                  <c:v>0.3</c:v>
                </c:pt>
              </c:numCache>
            </c:numRef>
          </c:val>
          <c:extLst>
            <c:ext xmlns:c16="http://schemas.microsoft.com/office/drawing/2014/chart" uri="{C3380CC4-5D6E-409C-BE32-E72D297353CC}">
              <c16:uniqueId val="{00000003-B1B2-4688-9C93-E963CD35A24D}"/>
            </c:ext>
          </c:extLst>
        </c:ser>
        <c:ser>
          <c:idx val="5"/>
          <c:order val="5"/>
          <c:tx>
            <c:strRef>
              <c:f>'2.5.10'!$G$1</c:f>
              <c:strCache>
                <c:ptCount val="1"/>
                <c:pt idx="0">
                  <c:v>Виплати за ОЗДП</c:v>
                </c:pt>
              </c:strCache>
            </c:strRef>
          </c:tx>
          <c:spPr>
            <a:solidFill>
              <a:srgbClr val="4D4D4F"/>
            </a:solidFill>
            <a:ln>
              <a:noFill/>
            </a:ln>
            <a:effectLst/>
            <a:extLst>
              <a:ext uri="{91240B29-F687-4F45-9708-019B960494DF}">
                <a14:hiddenLine xmlns:a14="http://schemas.microsoft.com/office/drawing/2010/main">
                  <a:noFill/>
                </a14:hiddenLine>
              </a:ext>
            </a:extLst>
          </c:spPr>
          <c:invertIfNegative val="0"/>
          <c:cat>
            <c:strRef>
              <c:f>'2.5.10'!$A$4:$A$17</c:f>
              <c:strCache>
                <c:ptCount val="14"/>
                <c:pt idx="0">
                  <c:v>I.16</c:v>
                </c:pt>
                <c:pt idx="2">
                  <c:v>III.16</c:v>
                </c:pt>
                <c:pt idx="4">
                  <c:v>I.17</c:v>
                </c:pt>
                <c:pt idx="6">
                  <c:v>III.17</c:v>
                </c:pt>
                <c:pt idx="8">
                  <c:v>I.18</c:v>
                </c:pt>
                <c:pt idx="10">
                  <c:v>III.18</c:v>
                </c:pt>
                <c:pt idx="12">
                  <c:v>I.19</c:v>
                </c:pt>
                <c:pt idx="13">
                  <c:v>   II.19</c:v>
                </c:pt>
              </c:strCache>
            </c:strRef>
          </c:cat>
          <c:val>
            <c:numRef>
              <c:f>'2.5.10'!$G$4:$G$17</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-1</c:v>
                </c:pt>
              </c:numCache>
            </c:numRef>
          </c:val>
          <c:extLst>
            <c:ext xmlns:c16="http://schemas.microsoft.com/office/drawing/2014/chart" uri="{C3380CC4-5D6E-409C-BE32-E72D297353CC}">
              <c16:uniqueId val="{00000005-B1B2-4688-9C93-E963CD35A24D}"/>
            </c:ext>
          </c:extLst>
        </c:ser>
        <c:dLbls>
          <c:showLegendKey val="0"/>
          <c:showVal val="0"/>
          <c:showCatName val="0"/>
          <c:showSerName val="0"/>
          <c:showPercent val="0"/>
          <c:showBubbleSize val="0"/>
        </c:dLbls>
        <c:gapWidth val="70"/>
        <c:overlap val="100"/>
        <c:axId val="948775296"/>
        <c:axId val="948775688"/>
      </c:barChart>
      <c:lineChart>
        <c:grouping val="standard"/>
        <c:varyColors val="0"/>
        <c:ser>
          <c:idx val="6"/>
          <c:order val="6"/>
          <c:tx>
            <c:strRef>
              <c:f>'2.5.10'!$H$1</c:f>
              <c:strCache>
                <c:ptCount val="1"/>
                <c:pt idx="0">
                  <c:v>Міжнародні резерви (п.ш.)</c:v>
                </c:pt>
              </c:strCache>
            </c:strRef>
          </c:tx>
          <c:spPr>
            <a:ln w="25400" cmpd="sng">
              <a:solidFill>
                <a:srgbClr val="057D46"/>
              </a:solidFill>
              <a:prstDash val="solid"/>
            </a:ln>
          </c:spPr>
          <c:marker>
            <c:symbol val="none"/>
          </c:marker>
          <c:val>
            <c:numRef>
              <c:f>'2.5.10'!$H$4:$H$17</c:f>
              <c:numCache>
                <c:formatCode>0.0</c:formatCode>
                <c:ptCount val="14"/>
                <c:pt idx="0">
                  <c:v>12.7</c:v>
                </c:pt>
                <c:pt idx="1">
                  <c:v>14</c:v>
                </c:pt>
                <c:pt idx="2">
                  <c:v>15.6</c:v>
                </c:pt>
                <c:pt idx="3">
                  <c:v>15.5</c:v>
                </c:pt>
                <c:pt idx="4">
                  <c:v>15.1</c:v>
                </c:pt>
                <c:pt idx="5">
                  <c:v>18</c:v>
                </c:pt>
                <c:pt idx="6">
                  <c:v>18.600000000000001</c:v>
                </c:pt>
                <c:pt idx="7">
                  <c:v>18.8</c:v>
                </c:pt>
                <c:pt idx="8">
                  <c:v>18.2</c:v>
                </c:pt>
                <c:pt idx="9">
                  <c:v>18</c:v>
                </c:pt>
                <c:pt idx="10">
                  <c:v>16.600000000000001</c:v>
                </c:pt>
                <c:pt idx="11">
                  <c:v>20.8</c:v>
                </c:pt>
                <c:pt idx="12">
                  <c:v>20.6</c:v>
                </c:pt>
                <c:pt idx="13">
                  <c:v>20.6</c:v>
                </c:pt>
              </c:numCache>
            </c:numRef>
          </c:val>
          <c:smooth val="0"/>
          <c:extLst>
            <c:ext xmlns:c16="http://schemas.microsoft.com/office/drawing/2014/chart" uri="{C3380CC4-5D6E-409C-BE32-E72D297353CC}">
              <c16:uniqueId val="{00000007-B1B2-4688-9C93-E963CD35A24D}"/>
            </c:ext>
          </c:extLst>
        </c:ser>
        <c:dLbls>
          <c:showLegendKey val="0"/>
          <c:showVal val="0"/>
          <c:showCatName val="0"/>
          <c:showSerName val="0"/>
          <c:showPercent val="0"/>
          <c:showBubbleSize val="0"/>
        </c:dLbls>
        <c:marker val="1"/>
        <c:smooth val="0"/>
        <c:axId val="948776472"/>
        <c:axId val="948776080"/>
      </c:lineChart>
      <c:scatterChart>
        <c:scatterStyle val="lineMarker"/>
        <c:varyColors val="0"/>
        <c:ser>
          <c:idx val="4"/>
          <c:order val="4"/>
          <c:tx>
            <c:strRef>
              <c:f>'2.5.10'!$F$1</c:f>
              <c:strCache>
                <c:ptCount val="1"/>
                <c:pt idx="0">
                  <c:v>Зміна резервів</c:v>
                </c:pt>
              </c:strCache>
            </c:strRef>
          </c:tx>
          <c:spPr>
            <a:ln w="25400">
              <a:noFill/>
            </a:ln>
          </c:spPr>
          <c:marker>
            <c:symbol val="circle"/>
            <c:size val="5"/>
            <c:spPr>
              <a:solidFill>
                <a:srgbClr val="46AFE6"/>
              </a:solidFill>
              <a:ln>
                <a:noFill/>
                <a:prstDash val="solid"/>
              </a:ln>
            </c:spPr>
          </c:marker>
          <c:xVal>
            <c:strRef>
              <c:f>'2.5.10'!$A$4:$A$17</c:f>
              <c:strCache>
                <c:ptCount val="14"/>
                <c:pt idx="0">
                  <c:v>I.16</c:v>
                </c:pt>
                <c:pt idx="2">
                  <c:v>III.16</c:v>
                </c:pt>
                <c:pt idx="4">
                  <c:v>I.17</c:v>
                </c:pt>
                <c:pt idx="6">
                  <c:v>III.17</c:v>
                </c:pt>
                <c:pt idx="8">
                  <c:v>I.18</c:v>
                </c:pt>
                <c:pt idx="10">
                  <c:v>III.18</c:v>
                </c:pt>
                <c:pt idx="12">
                  <c:v>I.19</c:v>
                </c:pt>
                <c:pt idx="13">
                  <c:v>   II.19</c:v>
                </c:pt>
              </c:strCache>
            </c:strRef>
          </c:xVal>
          <c:yVal>
            <c:numRef>
              <c:f>'2.5.10'!$F$4:$F$17</c:f>
              <c:numCache>
                <c:formatCode>0.0</c:formatCode>
                <c:ptCount val="14"/>
                <c:pt idx="0">
                  <c:v>-0.6</c:v>
                </c:pt>
                <c:pt idx="1">
                  <c:v>1.3</c:v>
                </c:pt>
                <c:pt idx="2">
                  <c:v>1.6</c:v>
                </c:pt>
                <c:pt idx="3">
                  <c:v>0</c:v>
                </c:pt>
                <c:pt idx="4">
                  <c:v>-0.4</c:v>
                </c:pt>
                <c:pt idx="5">
                  <c:v>2.8</c:v>
                </c:pt>
                <c:pt idx="6">
                  <c:v>0.7</c:v>
                </c:pt>
                <c:pt idx="7">
                  <c:v>0.2</c:v>
                </c:pt>
                <c:pt idx="8">
                  <c:v>-0.6</c:v>
                </c:pt>
                <c:pt idx="9">
                  <c:v>-0.2</c:v>
                </c:pt>
                <c:pt idx="10">
                  <c:v>-1.3</c:v>
                </c:pt>
                <c:pt idx="11">
                  <c:v>4.2</c:v>
                </c:pt>
                <c:pt idx="12">
                  <c:v>-0.2</c:v>
                </c:pt>
                <c:pt idx="13">
                  <c:v>0</c:v>
                </c:pt>
              </c:numCache>
            </c:numRef>
          </c:yVal>
          <c:smooth val="0"/>
          <c:extLst>
            <c:ext xmlns:c16="http://schemas.microsoft.com/office/drawing/2014/chart" uri="{C3380CC4-5D6E-409C-BE32-E72D297353CC}">
              <c16:uniqueId val="{00000004-B1B2-4688-9C93-E963CD35A24D}"/>
            </c:ext>
          </c:extLst>
        </c:ser>
        <c:dLbls>
          <c:showLegendKey val="0"/>
          <c:showVal val="0"/>
          <c:showCatName val="0"/>
          <c:showSerName val="0"/>
          <c:showPercent val="0"/>
          <c:showBubbleSize val="0"/>
        </c:dLbls>
        <c:axId val="948775296"/>
        <c:axId val="948775688"/>
      </c:scatterChart>
      <c:catAx>
        <c:axId val="94877529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75688"/>
        <c:crosses val="autoZero"/>
        <c:auto val="1"/>
        <c:lblAlgn val="ctr"/>
        <c:lblOffset val="100"/>
        <c:tickLblSkip val="1"/>
        <c:tickMarkSkip val="8"/>
        <c:noMultiLvlLbl val="0"/>
      </c:catAx>
      <c:valAx>
        <c:axId val="948775688"/>
        <c:scaling>
          <c:orientation val="minMax"/>
          <c:max val="5"/>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75296"/>
        <c:crosses val="autoZero"/>
        <c:crossBetween val="between"/>
        <c:majorUnit val="1"/>
      </c:valAx>
      <c:valAx>
        <c:axId val="948776080"/>
        <c:scaling>
          <c:orientation val="minMax"/>
          <c:max val="35"/>
        </c:scaling>
        <c:delete val="0"/>
        <c:axPos val="r"/>
        <c:numFmt formatCode="0" sourceLinked="0"/>
        <c:majorTickMark val="in"/>
        <c:minorTickMark val="none"/>
        <c:tickLblPos val="high"/>
        <c:spPr>
          <a:ln>
            <a:solidFill>
              <a:srgbClr val="505050"/>
            </a:solidFill>
          </a:ln>
        </c:spPr>
        <c:txPr>
          <a:bodyPr rot="0" vert="horz"/>
          <a:lstStyle/>
          <a:p>
            <a:pPr>
              <a:defRPr/>
            </a:pPr>
            <a:endParaRPr lang="uk-UA"/>
          </a:p>
        </c:txPr>
        <c:crossAx val="948776472"/>
        <c:crosses val="max"/>
        <c:crossBetween val="between"/>
        <c:majorUnit val="5"/>
      </c:valAx>
      <c:catAx>
        <c:axId val="948776472"/>
        <c:scaling>
          <c:orientation val="minMax"/>
        </c:scaling>
        <c:delete val="1"/>
        <c:axPos val="b"/>
        <c:majorTickMark val="out"/>
        <c:minorTickMark val="none"/>
        <c:tickLblPos val="nextTo"/>
        <c:crossAx val="948776080"/>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857048667109382"/>
          <c:w val="1"/>
          <c:h val="0.21084337349397592"/>
        </c:manualLayout>
      </c:layout>
      <c:overlay val="0"/>
      <c:spPr>
        <a:noFill/>
        <a:ln>
          <a:noFill/>
        </a:ln>
        <a:effectLst/>
        <a:extLst>
          <a:ext uri="{91240B29-F687-4F45-9708-019B960494DF}">
            <a14:hiddenLine xmlns:a14="http://schemas.microsoft.com/office/drawing/2010/main">
              <a:noFill/>
            </a14:hiddenLine>
          </a:ext>
        </a:extLst>
      </c:spPr>
      <c:txPr>
        <a:bodyPr/>
        <a:lstStyle/>
        <a:p>
          <a:pPr>
            <a:defRPr sz="70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barChart>
        <c:barDir val="col"/>
        <c:grouping val="stacked"/>
        <c:varyColors val="0"/>
        <c:ser>
          <c:idx val="0"/>
          <c:order val="0"/>
          <c:tx>
            <c:strRef>
              <c:f>'2.5.11'!$B$1</c:f>
              <c:strCache>
                <c:ptCount val="1"/>
                <c:pt idx="0">
                  <c:v>Сектор ЗДУ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'2.5.11'!$A$4:$A$13</c:f>
              <c:strCache>
                <c:ptCount val="10"/>
                <c:pt idx="0">
                  <c:v>2010</c:v>
                </c:pt>
                <c:pt idx="1">
                  <c:v>2011</c:v>
                </c:pt>
                <c:pt idx="2">
                  <c:v>2012</c:v>
                </c:pt>
                <c:pt idx="3">
                  <c:v>2013</c:v>
                </c:pt>
                <c:pt idx="4">
                  <c:v>2014</c:v>
                </c:pt>
                <c:pt idx="5">
                  <c:v>2015</c:v>
                </c:pt>
                <c:pt idx="6">
                  <c:v>2016</c:v>
                </c:pt>
                <c:pt idx="7">
                  <c:v>2017</c:v>
                </c:pt>
                <c:pt idx="8">
                  <c:v>2018</c:v>
                </c:pt>
                <c:pt idx="9">
                  <c:v>I.19</c:v>
                </c:pt>
              </c:strCache>
            </c:strRef>
          </c:cat>
          <c:val>
            <c:numRef>
              <c:f>'2.5.11'!$B$4:$B$13</c:f>
              <c:numCache>
                <c:formatCode>0.0</c:formatCode>
                <c:ptCount val="10"/>
                <c:pt idx="0">
                  <c:v>25</c:v>
                </c:pt>
                <c:pt idx="1">
                  <c:v>25.9</c:v>
                </c:pt>
                <c:pt idx="2">
                  <c:v>27.3</c:v>
                </c:pt>
                <c:pt idx="3">
                  <c:v>29.9</c:v>
                </c:pt>
                <c:pt idx="4">
                  <c:v>32.9</c:v>
                </c:pt>
                <c:pt idx="5">
                  <c:v>36</c:v>
                </c:pt>
                <c:pt idx="6">
                  <c:v>36.5</c:v>
                </c:pt>
                <c:pt idx="7">
                  <c:v>38.9</c:v>
                </c:pt>
                <c:pt idx="8">
                  <c:v>40.1</c:v>
                </c:pt>
                <c:pt idx="9">
                  <c:v>41.1</c:v>
                </c:pt>
              </c:numCache>
            </c:numRef>
          </c:val>
          <c:extLst>
            <c:ext xmlns:c16="http://schemas.microsoft.com/office/drawing/2014/chart" uri="{C3380CC4-5D6E-409C-BE32-E72D297353CC}">
              <c16:uniqueId val="{00000000-036E-4520-8EA3-7C2AF0AFF29A}"/>
            </c:ext>
          </c:extLst>
        </c:ser>
        <c:ser>
          <c:idx val="1"/>
          <c:order val="1"/>
          <c:tx>
            <c:strRef>
              <c:f>'2.5.11'!$C$1</c:f>
              <c:strCache>
                <c:ptCount val="1"/>
                <c:pt idx="0">
                  <c:v>Центральний 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'2.5.11'!$A$4:$A$13</c:f>
              <c:strCache>
                <c:ptCount val="10"/>
                <c:pt idx="0">
                  <c:v>2010</c:v>
                </c:pt>
                <c:pt idx="1">
                  <c:v>2011</c:v>
                </c:pt>
                <c:pt idx="2">
                  <c:v>2012</c:v>
                </c:pt>
                <c:pt idx="3">
                  <c:v>2013</c:v>
                </c:pt>
                <c:pt idx="4">
                  <c:v>2014</c:v>
                </c:pt>
                <c:pt idx="5">
                  <c:v>2015</c:v>
                </c:pt>
                <c:pt idx="6">
                  <c:v>2016</c:v>
                </c:pt>
                <c:pt idx="7">
                  <c:v>2017</c:v>
                </c:pt>
                <c:pt idx="8">
                  <c:v>2018</c:v>
                </c:pt>
                <c:pt idx="9">
                  <c:v>I.19</c:v>
                </c:pt>
              </c:strCache>
            </c:strRef>
          </c:cat>
          <c:val>
            <c:numRef>
              <c:f>'2.5.11'!$C$4:$C$13</c:f>
              <c:numCache>
                <c:formatCode>0.0</c:formatCode>
                <c:ptCount val="10"/>
                <c:pt idx="0">
                  <c:v>7.5</c:v>
                </c:pt>
                <c:pt idx="1">
                  <c:v>7.5</c:v>
                </c:pt>
                <c:pt idx="2">
                  <c:v>4.9000000000000004</c:v>
                </c:pt>
                <c:pt idx="3">
                  <c:v>1.8</c:v>
                </c:pt>
                <c:pt idx="4">
                  <c:v>2.2000000000000002</c:v>
                </c:pt>
                <c:pt idx="5">
                  <c:v>6.7</c:v>
                </c:pt>
                <c:pt idx="6">
                  <c:v>6.2</c:v>
                </c:pt>
                <c:pt idx="7">
                  <c:v>7.4</c:v>
                </c:pt>
                <c:pt idx="8">
                  <c:v>7.9</c:v>
                </c:pt>
                <c:pt idx="9">
                  <c:v>7.7</c:v>
                </c:pt>
              </c:numCache>
            </c:numRef>
          </c:val>
          <c:extLst>
            <c:ext xmlns:c16="http://schemas.microsoft.com/office/drawing/2014/chart" uri="{C3380CC4-5D6E-409C-BE32-E72D297353CC}">
              <c16:uniqueId val="{00000001-036E-4520-8EA3-7C2AF0AFF29A}"/>
            </c:ext>
          </c:extLst>
        </c:ser>
        <c:ser>
          <c:idx val="2"/>
          <c:order val="2"/>
          <c:tx>
            <c:strRef>
              <c:f>'2.5.11'!$D$1</c:f>
              <c:strCache>
                <c:ptCount val="1"/>
                <c:pt idx="0">
                  <c:v>Банки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'2.5.11'!$A$4:$A$13</c:f>
              <c:strCache>
                <c:ptCount val="10"/>
                <c:pt idx="0">
                  <c:v>2010</c:v>
                </c:pt>
                <c:pt idx="1">
                  <c:v>2011</c:v>
                </c:pt>
                <c:pt idx="2">
                  <c:v>2012</c:v>
                </c:pt>
                <c:pt idx="3">
                  <c:v>2013</c:v>
                </c:pt>
                <c:pt idx="4">
                  <c:v>2014</c:v>
                </c:pt>
                <c:pt idx="5">
                  <c:v>2015</c:v>
                </c:pt>
                <c:pt idx="6">
                  <c:v>2016</c:v>
                </c:pt>
                <c:pt idx="7">
                  <c:v>2017</c:v>
                </c:pt>
                <c:pt idx="8">
                  <c:v>2018</c:v>
                </c:pt>
                <c:pt idx="9">
                  <c:v>I.19</c:v>
                </c:pt>
              </c:strCache>
            </c:strRef>
          </c:cat>
          <c:val>
            <c:numRef>
              <c:f>'2.5.11'!$D$4:$D$13</c:f>
              <c:numCache>
                <c:formatCode>0.0</c:formatCode>
                <c:ptCount val="10"/>
                <c:pt idx="0">
                  <c:v>28.1</c:v>
                </c:pt>
                <c:pt idx="1">
                  <c:v>25.2</c:v>
                </c:pt>
                <c:pt idx="2">
                  <c:v>21.5</c:v>
                </c:pt>
                <c:pt idx="3">
                  <c:v>22.6</c:v>
                </c:pt>
                <c:pt idx="4">
                  <c:v>18.8</c:v>
                </c:pt>
                <c:pt idx="5">
                  <c:v>12.8</c:v>
                </c:pt>
                <c:pt idx="6">
                  <c:v>9</c:v>
                </c:pt>
                <c:pt idx="7">
                  <c:v>6.2</c:v>
                </c:pt>
                <c:pt idx="8">
                  <c:v>5.8</c:v>
                </c:pt>
                <c:pt idx="9">
                  <c:v>5.2</c:v>
                </c:pt>
              </c:numCache>
            </c:numRef>
          </c:val>
          <c:extLst>
            <c:ext xmlns:c16="http://schemas.microsoft.com/office/drawing/2014/chart" uri="{C3380CC4-5D6E-409C-BE32-E72D297353CC}">
              <c16:uniqueId val="{00000002-036E-4520-8EA3-7C2AF0AFF29A}"/>
            </c:ext>
          </c:extLst>
        </c:ser>
        <c:ser>
          <c:idx val="3"/>
          <c:order val="3"/>
          <c:tx>
            <c:strRef>
              <c:f>'2.5.11'!$E$1</c:f>
              <c:strCache>
                <c:ptCount val="1"/>
                <c:pt idx="0">
                  <c:v>Реальний сектор*</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'2.5.11'!$A$4:$A$13</c:f>
              <c:strCache>
                <c:ptCount val="10"/>
                <c:pt idx="0">
                  <c:v>2010</c:v>
                </c:pt>
                <c:pt idx="1">
                  <c:v>2011</c:v>
                </c:pt>
                <c:pt idx="2">
                  <c:v>2012</c:v>
                </c:pt>
                <c:pt idx="3">
                  <c:v>2013</c:v>
                </c:pt>
                <c:pt idx="4">
                  <c:v>2014</c:v>
                </c:pt>
                <c:pt idx="5">
                  <c:v>2015</c:v>
                </c:pt>
                <c:pt idx="6">
                  <c:v>2016</c:v>
                </c:pt>
                <c:pt idx="7">
                  <c:v>2017</c:v>
                </c:pt>
                <c:pt idx="8">
                  <c:v>2018</c:v>
                </c:pt>
                <c:pt idx="9">
                  <c:v>I.19</c:v>
                </c:pt>
              </c:strCache>
            </c:strRef>
          </c:cat>
          <c:val>
            <c:numRef>
              <c:f>'2.5.11'!$E$4:$E$13</c:f>
              <c:numCache>
                <c:formatCode>0.0</c:formatCode>
                <c:ptCount val="10"/>
                <c:pt idx="0">
                  <c:v>56.7</c:v>
                </c:pt>
                <c:pt idx="1">
                  <c:v>67.7</c:v>
                </c:pt>
                <c:pt idx="2">
                  <c:v>80.900000000000006</c:v>
                </c:pt>
                <c:pt idx="3">
                  <c:v>87.8</c:v>
                </c:pt>
                <c:pt idx="4">
                  <c:v>71.5</c:v>
                </c:pt>
                <c:pt idx="5">
                  <c:v>62.1</c:v>
                </c:pt>
                <c:pt idx="6">
                  <c:v>60.8</c:v>
                </c:pt>
                <c:pt idx="7">
                  <c:v>62.9</c:v>
                </c:pt>
                <c:pt idx="8">
                  <c:v>60.8</c:v>
                </c:pt>
                <c:pt idx="9">
                  <c:v>60.4</c:v>
                </c:pt>
              </c:numCache>
            </c:numRef>
          </c:val>
          <c:extLst>
            <c:ext xmlns:c16="http://schemas.microsoft.com/office/drawing/2014/chart" uri="{C3380CC4-5D6E-409C-BE32-E72D297353CC}">
              <c16:uniqueId val="{00000003-036E-4520-8EA3-7C2AF0AFF29A}"/>
            </c:ext>
          </c:extLst>
        </c:ser>
        <c:dLbls>
          <c:showLegendKey val="0"/>
          <c:showVal val="0"/>
          <c:showCatName val="0"/>
          <c:showSerName val="0"/>
          <c:showPercent val="0"/>
          <c:showBubbleSize val="0"/>
        </c:dLbls>
        <c:gapWidth val="70"/>
        <c:overlap val="100"/>
        <c:axId val="950687872"/>
        <c:axId val="950688264"/>
      </c:barChart>
      <c:lineChart>
        <c:grouping val="standard"/>
        <c:varyColors val="0"/>
        <c:ser>
          <c:idx val="4"/>
          <c:order val="4"/>
          <c:tx>
            <c:strRef>
              <c:f>'2.5.11'!$F$1</c:f>
              <c:strCache>
                <c:ptCount val="1"/>
                <c:pt idx="0">
                  <c:v>У % до ВВП</c:v>
                </c:pt>
              </c:strCache>
            </c:strRef>
          </c:tx>
          <c:spPr>
            <a:ln w="25400" cmpd="sng">
              <a:solidFill>
                <a:srgbClr val="005591"/>
              </a:solidFill>
              <a:prstDash val="solid"/>
            </a:ln>
            <a:effectLst/>
            <a:extLst/>
          </c:spPr>
          <c:marker>
            <c:symbol val="none"/>
          </c:marker>
          <c:cat>
            <c:strRef>
              <c:f>'2.5.11'!$A$4:$A$13</c:f>
              <c:strCache>
                <c:ptCount val="10"/>
                <c:pt idx="0">
                  <c:v>2010</c:v>
                </c:pt>
                <c:pt idx="1">
                  <c:v>2011</c:v>
                </c:pt>
                <c:pt idx="2">
                  <c:v>2012</c:v>
                </c:pt>
                <c:pt idx="3">
                  <c:v>2013</c:v>
                </c:pt>
                <c:pt idx="4">
                  <c:v>2014</c:v>
                </c:pt>
                <c:pt idx="5">
                  <c:v>2015</c:v>
                </c:pt>
                <c:pt idx="6">
                  <c:v>2016</c:v>
                </c:pt>
                <c:pt idx="7">
                  <c:v>2017</c:v>
                </c:pt>
                <c:pt idx="8">
                  <c:v>2018</c:v>
                </c:pt>
                <c:pt idx="9">
                  <c:v>I.19</c:v>
                </c:pt>
              </c:strCache>
            </c:strRef>
          </c:cat>
          <c:val>
            <c:numRef>
              <c:f>'2.5.11'!$F$4:$F$13</c:f>
              <c:numCache>
                <c:formatCode>0.0</c:formatCode>
                <c:ptCount val="10"/>
                <c:pt idx="0">
                  <c:v>83.1</c:v>
                </c:pt>
                <c:pt idx="1">
                  <c:v>74.599999999999994</c:v>
                </c:pt>
                <c:pt idx="2">
                  <c:v>73.7</c:v>
                </c:pt>
                <c:pt idx="3">
                  <c:v>74.599999999999994</c:v>
                </c:pt>
                <c:pt idx="4">
                  <c:v>93.1</c:v>
                </c:pt>
                <c:pt idx="5">
                  <c:v>129.69999999999999</c:v>
                </c:pt>
                <c:pt idx="6">
                  <c:v>120.6</c:v>
                </c:pt>
                <c:pt idx="7">
                  <c:v>102.8</c:v>
                </c:pt>
                <c:pt idx="8">
                  <c:v>87.9</c:v>
                </c:pt>
                <c:pt idx="9" formatCode="General">
                  <c:v>85.1</c:v>
                </c:pt>
              </c:numCache>
            </c:numRef>
          </c:val>
          <c:smooth val="0"/>
          <c:extLst>
            <c:ext xmlns:c16="http://schemas.microsoft.com/office/drawing/2014/chart" uri="{C3380CC4-5D6E-409C-BE32-E72D297353CC}">
              <c16:uniqueId val="{00000004-036E-4520-8EA3-7C2AF0AFF29A}"/>
            </c:ext>
          </c:extLst>
        </c:ser>
        <c:dLbls>
          <c:showLegendKey val="0"/>
          <c:showVal val="0"/>
          <c:showCatName val="0"/>
          <c:showSerName val="0"/>
          <c:showPercent val="0"/>
          <c:showBubbleSize val="0"/>
        </c:dLbls>
        <c:marker val="1"/>
        <c:smooth val="0"/>
        <c:axId val="950687872"/>
        <c:axId val="950688264"/>
      </c:lineChart>
      <c:catAx>
        <c:axId val="9506878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88264"/>
        <c:crosses val="autoZero"/>
        <c:auto val="1"/>
        <c:lblAlgn val="ctr"/>
        <c:lblOffset val="100"/>
        <c:noMultiLvlLbl val="0"/>
      </c:catAx>
      <c:valAx>
        <c:axId val="9506882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87872"/>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5308177592258794"/>
          <c:w val="0.99583333333333335"/>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734711286089239E-2"/>
          <c:y val="5.5361445783132533E-2"/>
          <c:w val="0.86056955380577427"/>
          <c:h val="0.68556256522151604"/>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3"/>
            <c:invertIfNegative val="0"/>
            <c:bubble3D val="0"/>
            <c:spPr>
              <a:solidFill>
                <a:schemeClr val="accent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50D-446A-BC72-2643F5211C6C}"/>
              </c:ext>
            </c:extLst>
          </c:dPt>
          <c:cat>
            <c:strRef>
              <c:f>'B.4.1'!$B$4:$B$16</c:f>
              <c:strCache>
                <c:ptCount val="13"/>
                <c:pt idx="0">
                  <c:v>Грузія</c:v>
                </c:pt>
                <c:pt idx="1">
                  <c:v>Ямайка</c:v>
                </c:pt>
                <c:pt idx="2">
                  <c:v>Угорщина</c:v>
                </c:pt>
                <c:pt idx="3">
                  <c:v>Україна</c:v>
                </c:pt>
                <c:pt idx="4">
                  <c:v>Білорусь</c:v>
                </c:pt>
                <c:pt idx="5">
                  <c:v>Молдова</c:v>
                </c:pt>
                <c:pt idx="6">
                  <c:v>Польща</c:v>
                </c:pt>
                <c:pt idx="7">
                  <c:v>Туреччина</c:v>
                </c:pt>
                <c:pt idx="8">
                  <c:v>Еквадор</c:v>
                </c:pt>
                <c:pt idx="9">
                  <c:v>Єгипет</c:v>
                </c:pt>
                <c:pt idx="10">
                  <c:v>Гана</c:v>
                </c:pt>
                <c:pt idx="11">
                  <c:v>Пакистан</c:v>
                </c:pt>
                <c:pt idx="12">
                  <c:v>Нігерія</c:v>
                </c:pt>
              </c:strCache>
            </c:strRef>
          </c:cat>
          <c:val>
            <c:numRef>
              <c:f>'B.4.1'!$C$4:$C$16</c:f>
              <c:numCache>
                <c:formatCode>0.0</c:formatCode>
                <c:ptCount val="13"/>
                <c:pt idx="0" formatCode="General">
                  <c:v>108.7</c:v>
                </c:pt>
                <c:pt idx="1">
                  <c:v>99.6</c:v>
                </c:pt>
                <c:pt idx="2">
                  <c:v>95</c:v>
                </c:pt>
                <c:pt idx="3">
                  <c:v>87.8</c:v>
                </c:pt>
                <c:pt idx="4">
                  <c:v>65.5</c:v>
                </c:pt>
                <c:pt idx="5">
                  <c:v>64</c:v>
                </c:pt>
                <c:pt idx="6">
                  <c:v>61.2</c:v>
                </c:pt>
                <c:pt idx="7">
                  <c:v>58</c:v>
                </c:pt>
                <c:pt idx="8">
                  <c:v>40.799999999999997</c:v>
                </c:pt>
                <c:pt idx="9">
                  <c:v>38.700000000000003</c:v>
                </c:pt>
                <c:pt idx="10">
                  <c:v>37.200000000000003</c:v>
                </c:pt>
                <c:pt idx="11">
                  <c:v>27.7</c:v>
                </c:pt>
                <c:pt idx="12">
                  <c:v>10.7</c:v>
                </c:pt>
              </c:numCache>
            </c:numRef>
          </c:val>
          <c:extLst>
            <c:ext xmlns:c16="http://schemas.microsoft.com/office/drawing/2014/chart" uri="{C3380CC4-5D6E-409C-BE32-E72D297353CC}">
              <c16:uniqueId val="{00000000-150D-446A-BC72-2643F5211C6C}"/>
            </c:ext>
          </c:extLst>
        </c:ser>
        <c:dLbls>
          <c:showLegendKey val="0"/>
          <c:showVal val="0"/>
          <c:showCatName val="0"/>
          <c:showSerName val="0"/>
          <c:showPercent val="0"/>
          <c:showBubbleSize val="0"/>
        </c:dLbls>
        <c:gapWidth val="70"/>
        <c:axId val="950689048"/>
        <c:axId val="950689440"/>
      </c:barChart>
      <c:catAx>
        <c:axId val="95068904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950689440"/>
        <c:crosses val="autoZero"/>
        <c:auto val="1"/>
        <c:lblAlgn val="ctr"/>
        <c:lblOffset val="100"/>
        <c:noMultiLvlLbl val="0"/>
      </c:catAx>
      <c:valAx>
        <c:axId val="9506894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89048"/>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847112860892387E-2"/>
          <c:y val="5.5361445783132533E-2"/>
          <c:w val="0.79268077427821526"/>
          <c:h val="0.59598377763020582"/>
        </c:manualLayout>
      </c:layout>
      <c:barChart>
        <c:barDir val="col"/>
        <c:grouping val="stacked"/>
        <c:varyColors val="0"/>
        <c:ser>
          <c:idx val="0"/>
          <c:order val="0"/>
          <c:tx>
            <c:strRef>
              <c:f>'B.4.2'!$B$1</c:f>
              <c:strCache>
                <c:ptCount val="1"/>
                <c:pt idx="0">
                  <c:v>Прострочена заборгованість</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'B.4.2'!$A$4:$A$20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I.19</c:v>
                </c:pt>
              </c:strCache>
            </c:strRef>
          </c:cat>
          <c:val>
            <c:numRef>
              <c:f>'B.4.2'!$B$4:$B$20</c:f>
              <c:numCache>
                <c:formatCode>0.0</c:formatCode>
                <c:ptCount val="17"/>
                <c:pt idx="0">
                  <c:v>0.35</c:v>
                </c:pt>
                <c:pt idx="1">
                  <c:v>0.4</c:v>
                </c:pt>
                <c:pt idx="2">
                  <c:v>0.35</c:v>
                </c:pt>
                <c:pt idx="3">
                  <c:v>0.4</c:v>
                </c:pt>
                <c:pt idx="4">
                  <c:v>0.4</c:v>
                </c:pt>
                <c:pt idx="5">
                  <c:v>1</c:v>
                </c:pt>
                <c:pt idx="6">
                  <c:v>2.9</c:v>
                </c:pt>
                <c:pt idx="7" formatCode="General">
                  <c:v>4.8</c:v>
                </c:pt>
                <c:pt idx="8" formatCode="General">
                  <c:v>5.7</c:v>
                </c:pt>
                <c:pt idx="9">
                  <c:v>7.4</c:v>
                </c:pt>
                <c:pt idx="10">
                  <c:v>6.4</c:v>
                </c:pt>
                <c:pt idx="11">
                  <c:v>9.83</c:v>
                </c:pt>
                <c:pt idx="12">
                  <c:v>12.98</c:v>
                </c:pt>
                <c:pt idx="13">
                  <c:v>19.899999999999999</c:v>
                </c:pt>
                <c:pt idx="14">
                  <c:v>21.2</c:v>
                </c:pt>
                <c:pt idx="15">
                  <c:v>23.4</c:v>
                </c:pt>
                <c:pt idx="16">
                  <c:v>22.3</c:v>
                </c:pt>
              </c:numCache>
            </c:numRef>
          </c:val>
          <c:extLst>
            <c:ext xmlns:c16="http://schemas.microsoft.com/office/drawing/2014/chart" uri="{C3380CC4-5D6E-409C-BE32-E72D297353CC}">
              <c16:uniqueId val="{00000000-1E33-4DFD-AC8C-6B15F145E4D1}"/>
            </c:ext>
          </c:extLst>
        </c:ser>
        <c:ser>
          <c:idx val="1"/>
          <c:order val="1"/>
          <c:tx>
            <c:strRef>
              <c:f>'B.4.2'!$C$1</c:f>
              <c:strCache>
                <c:ptCount val="1"/>
                <c:pt idx="0">
                  <c:v>Інша заборгованість</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'B.4.2'!$A$4:$A$20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I.19</c:v>
                </c:pt>
              </c:strCache>
            </c:strRef>
          </c:cat>
          <c:val>
            <c:numRef>
              <c:f>'B.4.2'!$C$4:$C$20</c:f>
              <c:numCache>
                <c:formatCode>0.0</c:formatCode>
                <c:ptCount val="17"/>
                <c:pt idx="0">
                  <c:v>23.4</c:v>
                </c:pt>
                <c:pt idx="1">
                  <c:v>30.2</c:v>
                </c:pt>
                <c:pt idx="2">
                  <c:v>39.26</c:v>
                </c:pt>
                <c:pt idx="3">
                  <c:v>54.1</c:v>
                </c:pt>
                <c:pt idx="4">
                  <c:v>79.8</c:v>
                </c:pt>
                <c:pt idx="5">
                  <c:v>100.7</c:v>
                </c:pt>
                <c:pt idx="6">
                  <c:v>100.5</c:v>
                </c:pt>
                <c:pt idx="7" formatCode="General">
                  <c:v>112.5</c:v>
                </c:pt>
                <c:pt idx="8" formatCode="General">
                  <c:v>120.5</c:v>
                </c:pt>
                <c:pt idx="9" formatCode="General">
                  <c:v>127.2</c:v>
                </c:pt>
                <c:pt idx="10" formatCode="General">
                  <c:v>135.69999999999999</c:v>
                </c:pt>
                <c:pt idx="11" formatCode="General">
                  <c:v>115.5</c:v>
                </c:pt>
                <c:pt idx="12" formatCode="General">
                  <c:v>104.7</c:v>
                </c:pt>
                <c:pt idx="13" formatCode="General">
                  <c:v>92.6</c:v>
                </c:pt>
                <c:pt idx="14" formatCode="General">
                  <c:v>94.3</c:v>
                </c:pt>
                <c:pt idx="15">
                  <c:v>91.3</c:v>
                </c:pt>
                <c:pt idx="16" formatCode="General">
                  <c:v>92.1</c:v>
                </c:pt>
              </c:numCache>
            </c:numRef>
          </c:val>
          <c:extLst>
            <c:ext xmlns:c16="http://schemas.microsoft.com/office/drawing/2014/chart" uri="{C3380CC4-5D6E-409C-BE32-E72D297353CC}">
              <c16:uniqueId val="{00000001-1E33-4DFD-AC8C-6B15F145E4D1}"/>
            </c:ext>
          </c:extLst>
        </c:ser>
        <c:dLbls>
          <c:showLegendKey val="0"/>
          <c:showVal val="0"/>
          <c:showCatName val="0"/>
          <c:showSerName val="0"/>
          <c:showPercent val="0"/>
          <c:showBubbleSize val="0"/>
        </c:dLbls>
        <c:gapWidth val="70"/>
        <c:overlap val="100"/>
        <c:axId val="950690224"/>
        <c:axId val="950690616"/>
      </c:barChart>
      <c:lineChart>
        <c:grouping val="standard"/>
        <c:varyColors val="0"/>
        <c:ser>
          <c:idx val="2"/>
          <c:order val="2"/>
          <c:tx>
            <c:strRef>
              <c:f>'B.4.2'!$D$1</c:f>
              <c:strCache>
                <c:ptCount val="1"/>
                <c:pt idx="0">
                  <c:v>% до валового зовнішнього боргу (п.ш.)</c:v>
                </c:pt>
              </c:strCache>
            </c:strRef>
          </c:tx>
          <c:spPr>
            <a:ln w="25400" cmpd="sng">
              <a:solidFill>
                <a:srgbClr val="7D0532"/>
              </a:solidFill>
              <a:prstDash val="solid"/>
            </a:ln>
          </c:spPr>
          <c:marker>
            <c:symbol val="none"/>
          </c:marker>
          <c:cat>
            <c:strRef>
              <c:f>'B.4.2'!$A$4:$A$20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I.19</c:v>
                </c:pt>
              </c:strCache>
            </c:strRef>
          </c:cat>
          <c:val>
            <c:numRef>
              <c:f>'B.4.2'!$D$4:$D$20</c:f>
              <c:numCache>
                <c:formatCode>0.0</c:formatCode>
                <c:ptCount val="17"/>
                <c:pt idx="0">
                  <c:v>1.5</c:v>
                </c:pt>
                <c:pt idx="1">
                  <c:v>1.4</c:v>
                </c:pt>
                <c:pt idx="2">
                  <c:v>0.9</c:v>
                </c:pt>
                <c:pt idx="3">
                  <c:v>0.7</c:v>
                </c:pt>
                <c:pt idx="4">
                  <c:v>0.6</c:v>
                </c:pt>
                <c:pt idx="5">
                  <c:v>1</c:v>
                </c:pt>
                <c:pt idx="6">
                  <c:v>2.8</c:v>
                </c:pt>
                <c:pt idx="7" formatCode="General">
                  <c:v>4.0999999999999996</c:v>
                </c:pt>
                <c:pt idx="8" formatCode="General">
                  <c:v>4.5</c:v>
                </c:pt>
                <c:pt idx="9" formatCode="General">
                  <c:v>5.5</c:v>
                </c:pt>
                <c:pt idx="10" formatCode="General">
                  <c:v>4.5</c:v>
                </c:pt>
                <c:pt idx="11" formatCode="General">
                  <c:v>7.8</c:v>
                </c:pt>
                <c:pt idx="12" formatCode="General">
                  <c:v>11</c:v>
                </c:pt>
                <c:pt idx="13" formatCode="General">
                  <c:v>17.7</c:v>
                </c:pt>
                <c:pt idx="14" formatCode="General">
                  <c:v>18.3</c:v>
                </c:pt>
                <c:pt idx="15" formatCode="General">
                  <c:v>20.399999999999999</c:v>
                </c:pt>
                <c:pt idx="16" formatCode="General">
                  <c:v>19.5</c:v>
                </c:pt>
              </c:numCache>
            </c:numRef>
          </c:val>
          <c:smooth val="0"/>
          <c:extLst>
            <c:ext xmlns:c16="http://schemas.microsoft.com/office/drawing/2014/chart" uri="{C3380CC4-5D6E-409C-BE32-E72D297353CC}">
              <c16:uniqueId val="{00000002-1E33-4DFD-AC8C-6B15F145E4D1}"/>
            </c:ext>
          </c:extLst>
        </c:ser>
        <c:dLbls>
          <c:showLegendKey val="0"/>
          <c:showVal val="0"/>
          <c:showCatName val="0"/>
          <c:showSerName val="0"/>
          <c:showPercent val="0"/>
          <c:showBubbleSize val="0"/>
        </c:dLbls>
        <c:marker val="1"/>
        <c:smooth val="0"/>
        <c:axId val="950691400"/>
        <c:axId val="950691008"/>
      </c:lineChart>
      <c:catAx>
        <c:axId val="950690224"/>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950690616"/>
        <c:crosses val="autoZero"/>
        <c:auto val="1"/>
        <c:lblAlgn val="ctr"/>
        <c:lblOffset val="100"/>
        <c:noMultiLvlLbl val="0"/>
      </c:catAx>
      <c:valAx>
        <c:axId val="9506906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90224"/>
        <c:crosses val="autoZero"/>
        <c:crossBetween val="between"/>
      </c:valAx>
      <c:valAx>
        <c:axId val="950691008"/>
        <c:scaling>
          <c:orientation val="minMax"/>
          <c:max val="40"/>
        </c:scaling>
        <c:delete val="0"/>
        <c:axPos val="r"/>
        <c:numFmt formatCode="0" sourceLinked="0"/>
        <c:majorTickMark val="in"/>
        <c:minorTickMark val="none"/>
        <c:tickLblPos val="high"/>
        <c:spPr>
          <a:ln>
            <a:solidFill>
              <a:srgbClr val="505050"/>
            </a:solidFill>
          </a:ln>
        </c:spPr>
        <c:txPr>
          <a:bodyPr rot="0" vert="horz"/>
          <a:lstStyle/>
          <a:p>
            <a:pPr>
              <a:defRPr/>
            </a:pPr>
            <a:endParaRPr lang="uk-UA"/>
          </a:p>
        </c:txPr>
        <c:crossAx val="950691400"/>
        <c:crosses val="max"/>
        <c:crossBetween val="between"/>
      </c:valAx>
      <c:catAx>
        <c:axId val="950691400"/>
        <c:scaling>
          <c:orientation val="minMax"/>
        </c:scaling>
        <c:delete val="1"/>
        <c:axPos val="b"/>
        <c:numFmt formatCode="General" sourceLinked="1"/>
        <c:majorTickMark val="out"/>
        <c:minorTickMark val="none"/>
        <c:tickLblPos val="nextTo"/>
        <c:crossAx val="950691008"/>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5308177592258794"/>
          <c:w val="0.96250000000000002"/>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lineChart>
        <c:grouping val="standard"/>
        <c:varyColors val="0"/>
        <c:ser>
          <c:idx val="0"/>
          <c:order val="0"/>
          <c:tx>
            <c:strRef>
              <c:f>'B.4.3'!$B$1</c:f>
              <c:strCache>
                <c:ptCount val="1"/>
                <c:pt idx="0">
                  <c:v>Базовий</c:v>
                </c:pt>
              </c:strCache>
            </c:strRef>
          </c:tx>
          <c:spPr>
            <a:ln w="25400" cmpd="sng">
              <a:solidFill>
                <a:srgbClr val="DC4B64"/>
              </a:solidFill>
              <a:prstDash val="solid"/>
            </a:ln>
          </c:spPr>
          <c:marker>
            <c:symbol val="none"/>
          </c:marker>
          <c:cat>
            <c:numRef>
              <c:f>'B.4.3'!$A$4:$A$15</c:f>
              <c:numCache>
                <c:formatCode>General</c:formatCode>
                <c:ptCount val="12"/>
                <c:pt idx="0">
                  <c:v>2013</c:v>
                </c:pt>
                <c:pt idx="1">
                  <c:v>14</c:v>
                </c:pt>
                <c:pt idx="2">
                  <c:v>15</c:v>
                </c:pt>
                <c:pt idx="3">
                  <c:v>16</c:v>
                </c:pt>
                <c:pt idx="4">
                  <c:v>17</c:v>
                </c:pt>
                <c:pt idx="5">
                  <c:v>18</c:v>
                </c:pt>
                <c:pt idx="6">
                  <c:v>19</c:v>
                </c:pt>
                <c:pt idx="7">
                  <c:v>20</c:v>
                </c:pt>
                <c:pt idx="8">
                  <c:v>21</c:v>
                </c:pt>
                <c:pt idx="9">
                  <c:v>22</c:v>
                </c:pt>
                <c:pt idx="10">
                  <c:v>23</c:v>
                </c:pt>
                <c:pt idx="11">
                  <c:v>24</c:v>
                </c:pt>
              </c:numCache>
            </c:numRef>
          </c:cat>
          <c:val>
            <c:numRef>
              <c:f>'B.4.3'!$B$4:$B$15</c:f>
              <c:numCache>
                <c:formatCode>General</c:formatCode>
                <c:ptCount val="12"/>
                <c:pt idx="0">
                  <c:v>74.599999999999994</c:v>
                </c:pt>
                <c:pt idx="1">
                  <c:v>93.1</c:v>
                </c:pt>
                <c:pt idx="2">
                  <c:v>129.69999999999999</c:v>
                </c:pt>
                <c:pt idx="3">
                  <c:v>120.6</c:v>
                </c:pt>
                <c:pt idx="4">
                  <c:v>102.8</c:v>
                </c:pt>
                <c:pt idx="5">
                  <c:v>87.8</c:v>
                </c:pt>
                <c:pt idx="6">
                  <c:v>82.6</c:v>
                </c:pt>
                <c:pt idx="7">
                  <c:v>80.7</c:v>
                </c:pt>
                <c:pt idx="8">
                  <c:v>79.3</c:v>
                </c:pt>
                <c:pt idx="9">
                  <c:v>77.099999999999994</c:v>
                </c:pt>
                <c:pt idx="10">
                  <c:v>75.3</c:v>
                </c:pt>
                <c:pt idx="11">
                  <c:v>73.099999999999994</c:v>
                </c:pt>
              </c:numCache>
            </c:numRef>
          </c:val>
          <c:smooth val="0"/>
          <c:extLst>
            <c:ext xmlns:c16="http://schemas.microsoft.com/office/drawing/2014/chart" uri="{C3380CC4-5D6E-409C-BE32-E72D297353CC}">
              <c16:uniqueId val="{00000000-CD93-4222-B0CF-4EBE277AB307}"/>
            </c:ext>
          </c:extLst>
        </c:ser>
        <c:ser>
          <c:idx val="1"/>
          <c:order val="1"/>
          <c:tx>
            <c:strRef>
              <c:f>'B.4.3'!$C$1</c:f>
              <c:strCache>
                <c:ptCount val="1"/>
                <c:pt idx="0">
                  <c:v>Історичний</c:v>
                </c:pt>
              </c:strCache>
            </c:strRef>
          </c:tx>
          <c:spPr>
            <a:ln w="25400" cmpd="sng">
              <a:solidFill>
                <a:srgbClr val="057D46"/>
              </a:solidFill>
              <a:prstDash val="solid"/>
            </a:ln>
          </c:spPr>
          <c:marker>
            <c:symbol val="none"/>
          </c:marker>
          <c:cat>
            <c:numRef>
              <c:f>'B.4.3'!$A$4:$A$15</c:f>
              <c:numCache>
                <c:formatCode>General</c:formatCode>
                <c:ptCount val="12"/>
                <c:pt idx="0">
                  <c:v>2013</c:v>
                </c:pt>
                <c:pt idx="1">
                  <c:v>14</c:v>
                </c:pt>
                <c:pt idx="2">
                  <c:v>15</c:v>
                </c:pt>
                <c:pt idx="3">
                  <c:v>16</c:v>
                </c:pt>
                <c:pt idx="4">
                  <c:v>17</c:v>
                </c:pt>
                <c:pt idx="5">
                  <c:v>18</c:v>
                </c:pt>
                <c:pt idx="6">
                  <c:v>19</c:v>
                </c:pt>
                <c:pt idx="7">
                  <c:v>20</c:v>
                </c:pt>
                <c:pt idx="8">
                  <c:v>21</c:v>
                </c:pt>
                <c:pt idx="9">
                  <c:v>22</c:v>
                </c:pt>
                <c:pt idx="10">
                  <c:v>23</c:v>
                </c:pt>
                <c:pt idx="11">
                  <c:v>24</c:v>
                </c:pt>
              </c:numCache>
            </c:numRef>
          </c:cat>
          <c:val>
            <c:numRef>
              <c:f>'B.4.3'!$C$4:$C$15</c:f>
              <c:numCache>
                <c:formatCode>General</c:formatCode>
                <c:ptCount val="12"/>
                <c:pt idx="0">
                  <c:v>74.599999999999994</c:v>
                </c:pt>
                <c:pt idx="1">
                  <c:v>93.1</c:v>
                </c:pt>
                <c:pt idx="2">
                  <c:v>129.69999999999999</c:v>
                </c:pt>
                <c:pt idx="3">
                  <c:v>120.6</c:v>
                </c:pt>
                <c:pt idx="4">
                  <c:v>102.8</c:v>
                </c:pt>
                <c:pt idx="5">
                  <c:v>87.8</c:v>
                </c:pt>
                <c:pt idx="6">
                  <c:v>82.6</c:v>
                </c:pt>
                <c:pt idx="7">
                  <c:v>87.5</c:v>
                </c:pt>
                <c:pt idx="8">
                  <c:v>91.5</c:v>
                </c:pt>
                <c:pt idx="9">
                  <c:v>95.9</c:v>
                </c:pt>
                <c:pt idx="10">
                  <c:v>101.4</c:v>
                </c:pt>
                <c:pt idx="11">
                  <c:v>107.1</c:v>
                </c:pt>
              </c:numCache>
            </c:numRef>
          </c:val>
          <c:smooth val="0"/>
          <c:extLst>
            <c:ext xmlns:c16="http://schemas.microsoft.com/office/drawing/2014/chart" uri="{C3380CC4-5D6E-409C-BE32-E72D297353CC}">
              <c16:uniqueId val="{00000001-CD93-4222-B0CF-4EBE277AB307}"/>
            </c:ext>
          </c:extLst>
        </c:ser>
        <c:ser>
          <c:idx val="2"/>
          <c:order val="2"/>
          <c:tx>
            <c:strRef>
              <c:f>'B.4.3'!$D$1</c:f>
              <c:strCache>
                <c:ptCount val="1"/>
                <c:pt idx="0">
                  <c:v>Шок економічного зростання</c:v>
                </c:pt>
              </c:strCache>
            </c:strRef>
          </c:tx>
          <c:spPr>
            <a:ln w="25400" cmpd="sng">
              <a:solidFill>
                <a:srgbClr val="91C864"/>
              </a:solidFill>
              <a:prstDash val="solid"/>
            </a:ln>
          </c:spPr>
          <c:marker>
            <c:symbol val="none"/>
          </c:marker>
          <c:cat>
            <c:numRef>
              <c:f>'B.4.3'!$A$4:$A$15</c:f>
              <c:numCache>
                <c:formatCode>General</c:formatCode>
                <c:ptCount val="12"/>
                <c:pt idx="0">
                  <c:v>2013</c:v>
                </c:pt>
                <c:pt idx="1">
                  <c:v>14</c:v>
                </c:pt>
                <c:pt idx="2">
                  <c:v>15</c:v>
                </c:pt>
                <c:pt idx="3">
                  <c:v>16</c:v>
                </c:pt>
                <c:pt idx="4">
                  <c:v>17</c:v>
                </c:pt>
                <c:pt idx="5">
                  <c:v>18</c:v>
                </c:pt>
                <c:pt idx="6">
                  <c:v>19</c:v>
                </c:pt>
                <c:pt idx="7">
                  <c:v>20</c:v>
                </c:pt>
                <c:pt idx="8">
                  <c:v>21</c:v>
                </c:pt>
                <c:pt idx="9">
                  <c:v>22</c:v>
                </c:pt>
                <c:pt idx="10">
                  <c:v>23</c:v>
                </c:pt>
                <c:pt idx="11">
                  <c:v>24</c:v>
                </c:pt>
              </c:numCache>
            </c:numRef>
          </c:cat>
          <c:val>
            <c:numRef>
              <c:f>'B.4.3'!$D$4:$D$15</c:f>
              <c:numCache>
                <c:formatCode>General</c:formatCode>
                <c:ptCount val="12"/>
                <c:pt idx="0">
                  <c:v>74.599999999999994</c:v>
                </c:pt>
                <c:pt idx="1">
                  <c:v>93.1</c:v>
                </c:pt>
                <c:pt idx="2">
                  <c:v>129.69999999999999</c:v>
                </c:pt>
                <c:pt idx="3">
                  <c:v>120.6</c:v>
                </c:pt>
                <c:pt idx="4">
                  <c:v>102.8</c:v>
                </c:pt>
                <c:pt idx="5">
                  <c:v>87.8</c:v>
                </c:pt>
                <c:pt idx="6">
                  <c:v>80.599999999999994</c:v>
                </c:pt>
                <c:pt idx="7">
                  <c:v>80.3</c:v>
                </c:pt>
                <c:pt idx="8">
                  <c:v>81.599999999999994</c:v>
                </c:pt>
                <c:pt idx="9">
                  <c:v>82</c:v>
                </c:pt>
                <c:pt idx="10">
                  <c:v>82.3</c:v>
                </c:pt>
                <c:pt idx="11">
                  <c:v>82.5</c:v>
                </c:pt>
              </c:numCache>
            </c:numRef>
          </c:val>
          <c:smooth val="0"/>
          <c:extLst>
            <c:ext xmlns:c16="http://schemas.microsoft.com/office/drawing/2014/chart" uri="{C3380CC4-5D6E-409C-BE32-E72D297353CC}">
              <c16:uniqueId val="{00000002-CD93-4222-B0CF-4EBE277AB307}"/>
            </c:ext>
          </c:extLst>
        </c:ser>
        <c:ser>
          <c:idx val="3"/>
          <c:order val="3"/>
          <c:tx>
            <c:strRef>
              <c:f>'B.4.3'!$E$1</c:f>
              <c:strCache>
                <c:ptCount val="1"/>
                <c:pt idx="0">
                  <c:v>Шок обмінного курсу</c:v>
                </c:pt>
              </c:strCache>
            </c:strRef>
          </c:tx>
          <c:spPr>
            <a:ln w="25400" cmpd="sng">
              <a:solidFill>
                <a:srgbClr val="7D0532"/>
              </a:solidFill>
              <a:prstDash val="solid"/>
            </a:ln>
          </c:spPr>
          <c:marker>
            <c:symbol val="none"/>
          </c:marker>
          <c:dPt>
            <c:idx val="1"/>
            <c:bubble3D val="0"/>
            <c:spPr>
              <a:ln w="25400" cmpd="sng">
                <a:solidFill>
                  <a:srgbClr val="DC4B64"/>
                </a:solidFill>
                <a:prstDash val="solid"/>
              </a:ln>
            </c:spPr>
            <c:extLst>
              <c:ext xmlns:c16="http://schemas.microsoft.com/office/drawing/2014/chart" uri="{C3380CC4-5D6E-409C-BE32-E72D297353CC}">
                <c16:uniqueId val="{00000004-CD93-4222-B0CF-4EBE277AB307}"/>
              </c:ext>
            </c:extLst>
          </c:dPt>
          <c:dPt>
            <c:idx val="2"/>
            <c:bubble3D val="0"/>
            <c:spPr>
              <a:ln w="25400" cmpd="sng">
                <a:solidFill>
                  <a:srgbClr val="DC4B64"/>
                </a:solidFill>
                <a:prstDash val="solid"/>
              </a:ln>
            </c:spPr>
            <c:extLst>
              <c:ext xmlns:c16="http://schemas.microsoft.com/office/drawing/2014/chart" uri="{C3380CC4-5D6E-409C-BE32-E72D297353CC}">
                <c16:uniqueId val="{00000005-CD93-4222-B0CF-4EBE277AB307}"/>
              </c:ext>
            </c:extLst>
          </c:dPt>
          <c:dPt>
            <c:idx val="3"/>
            <c:bubble3D val="0"/>
            <c:spPr>
              <a:ln w="25400" cmpd="sng">
                <a:solidFill>
                  <a:srgbClr val="DC4B64"/>
                </a:solidFill>
                <a:prstDash val="solid"/>
              </a:ln>
            </c:spPr>
            <c:extLst>
              <c:ext xmlns:c16="http://schemas.microsoft.com/office/drawing/2014/chart" uri="{C3380CC4-5D6E-409C-BE32-E72D297353CC}">
                <c16:uniqueId val="{00000006-CD93-4222-B0CF-4EBE277AB307}"/>
              </c:ext>
            </c:extLst>
          </c:dPt>
          <c:dPt>
            <c:idx val="4"/>
            <c:bubble3D val="0"/>
            <c:spPr>
              <a:ln w="25400" cmpd="sng">
                <a:solidFill>
                  <a:srgbClr val="DC4B64"/>
                </a:solidFill>
                <a:prstDash val="solid"/>
              </a:ln>
            </c:spPr>
            <c:extLst>
              <c:ext xmlns:c16="http://schemas.microsoft.com/office/drawing/2014/chart" uri="{C3380CC4-5D6E-409C-BE32-E72D297353CC}">
                <c16:uniqueId val="{00000007-CD93-4222-B0CF-4EBE277AB307}"/>
              </c:ext>
            </c:extLst>
          </c:dPt>
          <c:dPt>
            <c:idx val="5"/>
            <c:bubble3D val="0"/>
            <c:spPr>
              <a:ln w="25400" cmpd="sng">
                <a:solidFill>
                  <a:srgbClr val="DC4B64"/>
                </a:solidFill>
                <a:prstDash val="solid"/>
              </a:ln>
            </c:spPr>
            <c:extLst>
              <c:ext xmlns:c16="http://schemas.microsoft.com/office/drawing/2014/chart" uri="{C3380CC4-5D6E-409C-BE32-E72D297353CC}">
                <c16:uniqueId val="{00000008-CD93-4222-B0CF-4EBE277AB307}"/>
              </c:ext>
            </c:extLst>
          </c:dPt>
          <c:dPt>
            <c:idx val="6"/>
            <c:bubble3D val="0"/>
            <c:spPr>
              <a:ln w="25400" cmpd="sng">
                <a:solidFill>
                  <a:srgbClr val="DC4B64"/>
                </a:solidFill>
                <a:prstDash val="solid"/>
              </a:ln>
            </c:spPr>
            <c:extLst>
              <c:ext xmlns:c16="http://schemas.microsoft.com/office/drawing/2014/chart" uri="{C3380CC4-5D6E-409C-BE32-E72D297353CC}">
                <c16:uniqueId val="{00000009-CD93-4222-B0CF-4EBE277AB307}"/>
              </c:ext>
            </c:extLst>
          </c:dPt>
          <c:cat>
            <c:numRef>
              <c:f>'B.4.3'!$A$4:$A$15</c:f>
              <c:numCache>
                <c:formatCode>General</c:formatCode>
                <c:ptCount val="12"/>
                <c:pt idx="0">
                  <c:v>2013</c:v>
                </c:pt>
                <c:pt idx="1">
                  <c:v>14</c:v>
                </c:pt>
                <c:pt idx="2">
                  <c:v>15</c:v>
                </c:pt>
                <c:pt idx="3">
                  <c:v>16</c:v>
                </c:pt>
                <c:pt idx="4">
                  <c:v>17</c:v>
                </c:pt>
                <c:pt idx="5">
                  <c:v>18</c:v>
                </c:pt>
                <c:pt idx="6">
                  <c:v>19</c:v>
                </c:pt>
                <c:pt idx="7">
                  <c:v>20</c:v>
                </c:pt>
                <c:pt idx="8">
                  <c:v>21</c:v>
                </c:pt>
                <c:pt idx="9">
                  <c:v>22</c:v>
                </c:pt>
                <c:pt idx="10">
                  <c:v>23</c:v>
                </c:pt>
                <c:pt idx="11">
                  <c:v>24</c:v>
                </c:pt>
              </c:numCache>
            </c:numRef>
          </c:cat>
          <c:val>
            <c:numRef>
              <c:f>'B.4.3'!$E$4:$E$15</c:f>
              <c:numCache>
                <c:formatCode>General</c:formatCode>
                <c:ptCount val="12"/>
                <c:pt idx="0">
                  <c:v>74.599999999999994</c:v>
                </c:pt>
                <c:pt idx="1">
                  <c:v>93.1</c:v>
                </c:pt>
                <c:pt idx="2" formatCode="0.0">
                  <c:v>129.69999999999999</c:v>
                </c:pt>
                <c:pt idx="3" formatCode="0.0">
                  <c:v>120.6</c:v>
                </c:pt>
                <c:pt idx="4" formatCode="0.0">
                  <c:v>102.8</c:v>
                </c:pt>
                <c:pt idx="5" formatCode="0.0">
                  <c:v>87.8</c:v>
                </c:pt>
                <c:pt idx="6" formatCode="0.0">
                  <c:v>80.599999999999994</c:v>
                </c:pt>
                <c:pt idx="7" formatCode="0.0">
                  <c:v>119.4</c:v>
                </c:pt>
                <c:pt idx="8" formatCode="0.0">
                  <c:v>117.6</c:v>
                </c:pt>
                <c:pt idx="9" formatCode="0.0">
                  <c:v>114.5</c:v>
                </c:pt>
                <c:pt idx="10" formatCode="0.0">
                  <c:v>111.5</c:v>
                </c:pt>
                <c:pt idx="11" formatCode="0.0">
                  <c:v>108.4</c:v>
                </c:pt>
              </c:numCache>
            </c:numRef>
          </c:val>
          <c:smooth val="0"/>
          <c:extLst>
            <c:ext xmlns:c16="http://schemas.microsoft.com/office/drawing/2014/chart" uri="{C3380CC4-5D6E-409C-BE32-E72D297353CC}">
              <c16:uniqueId val="{00000003-CD93-4222-B0CF-4EBE277AB307}"/>
            </c:ext>
          </c:extLst>
        </c:ser>
        <c:dLbls>
          <c:showLegendKey val="0"/>
          <c:showVal val="0"/>
          <c:showCatName val="0"/>
          <c:showSerName val="0"/>
          <c:showPercent val="0"/>
          <c:showBubbleSize val="0"/>
        </c:dLbls>
        <c:smooth val="0"/>
        <c:axId val="950692576"/>
        <c:axId val="950692968"/>
      </c:lineChart>
      <c:catAx>
        <c:axId val="950692576"/>
        <c:scaling>
          <c:orientation val="minMax"/>
        </c:scaling>
        <c:delete val="0"/>
        <c:axPos val="b"/>
        <c:numFmt formatCode="0"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92968"/>
        <c:crosses val="autoZero"/>
        <c:auto val="1"/>
        <c:lblAlgn val="ctr"/>
        <c:lblOffset val="100"/>
        <c:noMultiLvlLbl val="0"/>
      </c:catAx>
      <c:valAx>
        <c:axId val="9506929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92576"/>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0912911488473582"/>
          <c:w val="0.96250000000000002"/>
          <c:h val="0.1867469879518072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lineChart>
        <c:grouping val="standard"/>
        <c:varyColors val="0"/>
        <c:ser>
          <c:idx val="4"/>
          <c:order val="0"/>
          <c:tx>
            <c:strRef>
              <c:f>'1.11'!$B$1</c:f>
              <c:strCache>
                <c:ptCount val="1"/>
                <c:pt idx="0">
                  <c:v>ФРС (верхня межа)</c:v>
                </c:pt>
              </c:strCache>
            </c:strRef>
          </c:tx>
          <c:spPr>
            <a:ln w="25400" cmpd="sng">
              <a:solidFill>
                <a:srgbClr val="057D46"/>
              </a:solidFill>
              <a:prstDash val="solid"/>
            </a:ln>
          </c:spPr>
          <c:marker>
            <c:symbol val="none"/>
          </c:marker>
          <c:dPt>
            <c:idx val="598"/>
            <c:bubble3D val="0"/>
            <c:extLst>
              <c:ext xmlns:c16="http://schemas.microsoft.com/office/drawing/2014/chart" uri="{C3380CC4-5D6E-409C-BE32-E72D297353CC}">
                <c16:uniqueId val="{00000000-46C5-48D9-8875-5E7713051C29}"/>
              </c:ext>
            </c:extLst>
          </c:dPt>
          <c:dPt>
            <c:idx val="963"/>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01-46C5-48D9-8875-5E7713051C29}"/>
              </c:ext>
            </c:extLst>
          </c:dPt>
          <c:dPt>
            <c:idx val="1329"/>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02-46C5-48D9-8875-5E7713051C29}"/>
              </c:ext>
            </c:extLst>
          </c:dPt>
          <c:dPt>
            <c:idx val="1694"/>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03-46C5-48D9-8875-5E7713051C29}"/>
              </c:ext>
            </c:extLst>
          </c:dPt>
          <c:cat>
            <c:numRef>
              <c:f>'1.11'!$A$7:$A$1701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'1.11'!$B$7:$B$1701</c:f>
              <c:numCache>
                <c:formatCode>General</c:formatCode>
                <c:ptCount val="1695"/>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pt idx="51">
                  <c:v>0.75</c:v>
                </c:pt>
                <c:pt idx="52">
                  <c:v>0.75</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3">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69">
                  <c:v>1.25</c:v>
                </c:pt>
                <c:pt idx="170">
                  <c:v>1.25</c:v>
                </c:pt>
                <c:pt idx="171">
                  <c:v>1.25</c:v>
                </c:pt>
                <c:pt idx="172">
                  <c:v>1.25</c:v>
                </c:pt>
                <c:pt idx="173">
                  <c:v>1.25</c:v>
                </c:pt>
                <c:pt idx="174">
                  <c:v>1.25</c:v>
                </c:pt>
                <c:pt idx="175">
                  <c:v>1.25</c:v>
                </c:pt>
                <c:pt idx="176">
                  <c:v>1.25</c:v>
                </c:pt>
                <c:pt idx="177">
                  <c:v>1.25</c:v>
                </c:pt>
                <c:pt idx="178">
                  <c:v>1.25</c:v>
                </c:pt>
                <c:pt idx="179">
                  <c:v>1.25</c:v>
                </c:pt>
                <c:pt idx="180">
                  <c:v>1.25</c:v>
                </c:pt>
                <c:pt idx="181">
                  <c:v>1.25</c:v>
                </c:pt>
                <c:pt idx="182">
                  <c:v>1.25</c:v>
                </c:pt>
                <c:pt idx="183">
                  <c:v>1.25</c:v>
                </c:pt>
                <c:pt idx="184">
                  <c:v>1.25</c:v>
                </c:pt>
                <c:pt idx="185">
                  <c:v>1.25</c:v>
                </c:pt>
                <c:pt idx="186">
                  <c:v>1.25</c:v>
                </c:pt>
                <c:pt idx="187">
                  <c:v>1.25</c:v>
                </c:pt>
                <c:pt idx="188">
                  <c:v>1.25</c:v>
                </c:pt>
                <c:pt idx="189">
                  <c:v>1.25</c:v>
                </c:pt>
                <c:pt idx="190">
                  <c:v>1.25</c:v>
                </c:pt>
                <c:pt idx="191">
                  <c:v>1.25</c:v>
                </c:pt>
                <c:pt idx="192">
                  <c:v>1.25</c:v>
                </c:pt>
                <c:pt idx="193">
                  <c:v>1.25</c:v>
                </c:pt>
                <c:pt idx="194">
                  <c:v>1.25</c:v>
                </c:pt>
                <c:pt idx="195">
                  <c:v>1.25</c:v>
                </c:pt>
                <c:pt idx="196">
                  <c:v>1.25</c:v>
                </c:pt>
                <c:pt idx="197">
                  <c:v>1.25</c:v>
                </c:pt>
                <c:pt idx="198">
                  <c:v>1.25</c:v>
                </c:pt>
                <c:pt idx="199">
                  <c:v>1.25</c:v>
                </c:pt>
                <c:pt idx="200">
                  <c:v>1.25</c:v>
                </c:pt>
                <c:pt idx="201">
                  <c:v>1.25</c:v>
                </c:pt>
                <c:pt idx="202">
                  <c:v>1.25</c:v>
                </c:pt>
                <c:pt idx="203">
                  <c:v>1.25</c:v>
                </c:pt>
                <c:pt idx="204">
                  <c:v>1.25</c:v>
                </c:pt>
                <c:pt idx="205">
                  <c:v>1.25</c:v>
                </c:pt>
                <c:pt idx="206">
                  <c:v>1.25</c:v>
                </c:pt>
                <c:pt idx="207">
                  <c:v>1.25</c:v>
                </c:pt>
                <c:pt idx="208">
                  <c:v>1.25</c:v>
                </c:pt>
                <c:pt idx="209">
                  <c:v>1.25</c:v>
                </c:pt>
                <c:pt idx="210">
                  <c:v>1.25</c:v>
                </c:pt>
                <c:pt idx="211">
                  <c:v>1.25</c:v>
                </c:pt>
                <c:pt idx="212">
                  <c:v>1.25</c:v>
                </c:pt>
                <c:pt idx="213">
                  <c:v>1.25</c:v>
                </c:pt>
                <c:pt idx="214">
                  <c:v>1.25</c:v>
                </c:pt>
                <c:pt idx="215">
                  <c:v>1.25</c:v>
                </c:pt>
                <c:pt idx="216">
                  <c:v>1.25</c:v>
                </c:pt>
                <c:pt idx="217">
                  <c:v>1.25</c:v>
                </c:pt>
                <c:pt idx="218">
                  <c:v>1.25</c:v>
                </c:pt>
                <c:pt idx="219">
                  <c:v>1.25</c:v>
                </c:pt>
                <c:pt idx="220">
                  <c:v>1.25</c:v>
                </c:pt>
                <c:pt idx="221">
                  <c:v>1.25</c:v>
                </c:pt>
                <c:pt idx="222">
                  <c:v>1.25</c:v>
                </c:pt>
                <c:pt idx="223">
                  <c:v>1.25</c:v>
                </c:pt>
                <c:pt idx="224">
                  <c:v>1.25</c:v>
                </c:pt>
                <c:pt idx="225">
                  <c:v>1.25</c:v>
                </c:pt>
                <c:pt idx="226">
                  <c:v>1.25</c:v>
                </c:pt>
                <c:pt idx="227">
                  <c:v>1.25</c:v>
                </c:pt>
                <c:pt idx="228">
                  <c:v>1.25</c:v>
                </c:pt>
                <c:pt idx="229">
                  <c:v>1.25</c:v>
                </c:pt>
                <c:pt idx="230">
                  <c:v>1.25</c:v>
                </c:pt>
                <c:pt idx="231">
                  <c:v>1.25</c:v>
                </c:pt>
                <c:pt idx="232">
                  <c:v>1.25</c:v>
                </c:pt>
                <c:pt idx="233">
                  <c:v>1.25</c:v>
                </c:pt>
                <c:pt idx="234">
                  <c:v>1.25</c:v>
                </c:pt>
                <c:pt idx="235">
                  <c:v>1.25</c:v>
                </c:pt>
                <c:pt idx="236">
                  <c:v>1.25</c:v>
                </c:pt>
                <c:pt idx="237">
                  <c:v>1.25</c:v>
                </c:pt>
                <c:pt idx="238">
                  <c:v>1.25</c:v>
                </c:pt>
                <c:pt idx="239">
                  <c:v>1.25</c:v>
                </c:pt>
                <c:pt idx="240">
                  <c:v>1.25</c:v>
                </c:pt>
                <c:pt idx="241">
                  <c:v>1.25</c:v>
                </c:pt>
                <c:pt idx="242">
                  <c:v>1.25</c:v>
                </c:pt>
                <c:pt idx="243">
                  <c:v>1.25</c:v>
                </c:pt>
                <c:pt idx="244">
                  <c:v>1.25</c:v>
                </c:pt>
                <c:pt idx="245">
                  <c:v>1.25</c:v>
                </c:pt>
                <c:pt idx="246">
                  <c:v>1.25</c:v>
                </c:pt>
                <c:pt idx="247">
                  <c:v>1.25</c:v>
                </c:pt>
                <c:pt idx="248">
                  <c:v>1.5</c:v>
                </c:pt>
                <c:pt idx="249">
                  <c:v>1.5</c:v>
                </c:pt>
                <c:pt idx="250">
                  <c:v>1.5</c:v>
                </c:pt>
                <c:pt idx="251">
                  <c:v>1.5</c:v>
                </c:pt>
                <c:pt idx="252">
                  <c:v>1.5</c:v>
                </c:pt>
                <c:pt idx="253">
                  <c:v>1.5</c:v>
                </c:pt>
                <c:pt idx="254">
                  <c:v>1.5</c:v>
                </c:pt>
                <c:pt idx="255">
                  <c:v>1.5</c:v>
                </c:pt>
                <c:pt idx="256">
                  <c:v>1.5</c:v>
                </c:pt>
                <c:pt idx="257">
                  <c:v>1.5</c:v>
                </c:pt>
                <c:pt idx="258">
                  <c:v>1.5</c:v>
                </c:pt>
                <c:pt idx="259">
                  <c:v>1.5</c:v>
                </c:pt>
                <c:pt idx="260">
                  <c:v>1.5</c:v>
                </c:pt>
                <c:pt idx="261">
                  <c:v>1.5</c:v>
                </c:pt>
                <c:pt idx="262">
                  <c:v>1.5</c:v>
                </c:pt>
                <c:pt idx="263">
                  <c:v>1.5</c:v>
                </c:pt>
                <c:pt idx="264">
                  <c:v>1.5</c:v>
                </c:pt>
                <c:pt idx="265">
                  <c:v>1.5</c:v>
                </c:pt>
                <c:pt idx="266">
                  <c:v>1.5</c:v>
                </c:pt>
                <c:pt idx="267">
                  <c:v>1.5</c:v>
                </c:pt>
                <c:pt idx="268">
                  <c:v>1.5</c:v>
                </c:pt>
                <c:pt idx="269">
                  <c:v>1.5</c:v>
                </c:pt>
                <c:pt idx="270">
                  <c:v>1.5</c:v>
                </c:pt>
                <c:pt idx="271">
                  <c:v>1.5</c:v>
                </c:pt>
                <c:pt idx="272">
                  <c:v>1.5</c:v>
                </c:pt>
                <c:pt idx="273">
                  <c:v>1.5</c:v>
                </c:pt>
                <c:pt idx="274">
                  <c:v>1.5</c:v>
                </c:pt>
                <c:pt idx="275">
                  <c:v>1.5</c:v>
                </c:pt>
                <c:pt idx="276">
                  <c:v>1.5</c:v>
                </c:pt>
                <c:pt idx="277">
                  <c:v>1.5</c:v>
                </c:pt>
                <c:pt idx="278">
                  <c:v>1.5</c:v>
                </c:pt>
                <c:pt idx="279">
                  <c:v>1.5</c:v>
                </c:pt>
                <c:pt idx="280">
                  <c:v>1.5</c:v>
                </c:pt>
                <c:pt idx="281">
                  <c:v>1.5</c:v>
                </c:pt>
                <c:pt idx="282">
                  <c:v>1.5</c:v>
                </c:pt>
                <c:pt idx="283">
                  <c:v>1.5</c:v>
                </c:pt>
                <c:pt idx="284">
                  <c:v>1.5</c:v>
                </c:pt>
                <c:pt idx="285">
                  <c:v>1.5</c:v>
                </c:pt>
                <c:pt idx="286">
                  <c:v>1.5</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1.75</c:v>
                </c:pt>
                <c:pt idx="318">
                  <c:v>1.75</c:v>
                </c:pt>
                <c:pt idx="319">
                  <c:v>1.75</c:v>
                </c:pt>
                <c:pt idx="320">
                  <c:v>1.75</c:v>
                </c:pt>
                <c:pt idx="321">
                  <c:v>1.75</c:v>
                </c:pt>
                <c:pt idx="322">
                  <c:v>1.75</c:v>
                </c:pt>
                <c:pt idx="323">
                  <c:v>1.75</c:v>
                </c:pt>
                <c:pt idx="324">
                  <c:v>1.75</c:v>
                </c:pt>
                <c:pt idx="325">
                  <c:v>1.75</c:v>
                </c:pt>
                <c:pt idx="326">
                  <c:v>1.75</c:v>
                </c:pt>
                <c:pt idx="327">
                  <c:v>1.75</c:v>
                </c:pt>
                <c:pt idx="328">
                  <c:v>1.75</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2.25</c:v>
                </c:pt>
                <c:pt idx="503">
                  <c:v>2.25</c:v>
                </c:pt>
                <c:pt idx="504">
                  <c:v>2.25</c:v>
                </c:pt>
                <c:pt idx="505">
                  <c:v>2.25</c:v>
                </c:pt>
                <c:pt idx="506">
                  <c:v>2.25</c:v>
                </c:pt>
                <c:pt idx="507">
                  <c:v>2.25</c:v>
                </c:pt>
                <c:pt idx="508">
                  <c:v>2.25</c:v>
                </c:pt>
                <c:pt idx="509">
                  <c:v>2.25</c:v>
                </c:pt>
                <c:pt idx="510">
                  <c:v>2.25</c:v>
                </c:pt>
                <c:pt idx="511">
                  <c:v>2.25</c:v>
                </c:pt>
                <c:pt idx="512">
                  <c:v>2.25</c:v>
                </c:pt>
                <c:pt idx="513">
                  <c:v>2.25</c:v>
                </c:pt>
                <c:pt idx="514">
                  <c:v>2.25</c:v>
                </c:pt>
                <c:pt idx="515">
                  <c:v>2.25</c:v>
                </c:pt>
                <c:pt idx="516">
                  <c:v>2.25</c:v>
                </c:pt>
                <c:pt idx="517">
                  <c:v>2.25</c:v>
                </c:pt>
                <c:pt idx="518">
                  <c:v>2.25</c:v>
                </c:pt>
                <c:pt idx="519">
                  <c:v>2.25</c:v>
                </c:pt>
                <c:pt idx="520">
                  <c:v>2.25</c:v>
                </c:pt>
                <c:pt idx="521">
                  <c:v>2.25</c:v>
                </c:pt>
                <c:pt idx="522">
                  <c:v>2.25</c:v>
                </c:pt>
                <c:pt idx="523">
                  <c:v>2.25</c:v>
                </c:pt>
                <c:pt idx="524">
                  <c:v>2.25</c:v>
                </c:pt>
                <c:pt idx="525">
                  <c:v>2.25</c:v>
                </c:pt>
                <c:pt idx="526">
                  <c:v>2.25</c:v>
                </c:pt>
                <c:pt idx="527">
                  <c:v>2.25</c:v>
                </c:pt>
                <c:pt idx="528">
                  <c:v>2.25</c:v>
                </c:pt>
                <c:pt idx="529">
                  <c:v>2.25</c:v>
                </c:pt>
                <c:pt idx="530">
                  <c:v>2.25</c:v>
                </c:pt>
                <c:pt idx="531">
                  <c:v>2.25</c:v>
                </c:pt>
                <c:pt idx="532">
                  <c:v>2.25</c:v>
                </c:pt>
                <c:pt idx="533">
                  <c:v>2.25</c:v>
                </c:pt>
                <c:pt idx="534">
                  <c:v>2.25</c:v>
                </c:pt>
                <c:pt idx="535">
                  <c:v>2.25</c:v>
                </c:pt>
                <c:pt idx="536">
                  <c:v>2.25</c:v>
                </c:pt>
                <c:pt idx="537">
                  <c:v>2.25</c:v>
                </c:pt>
                <c:pt idx="538">
                  <c:v>2.25</c:v>
                </c:pt>
                <c:pt idx="539">
                  <c:v>2.25</c:v>
                </c:pt>
                <c:pt idx="540">
                  <c:v>2.25</c:v>
                </c:pt>
                <c:pt idx="541">
                  <c:v>2.25</c:v>
                </c:pt>
                <c:pt idx="542">
                  <c:v>2.25</c:v>
                </c:pt>
                <c:pt idx="543">
                  <c:v>2.25</c:v>
                </c:pt>
                <c:pt idx="544">
                  <c:v>2.25</c:v>
                </c:pt>
                <c:pt idx="545">
                  <c:v>2.25</c:v>
                </c:pt>
                <c:pt idx="546">
                  <c:v>2.25</c:v>
                </c:pt>
                <c:pt idx="547">
                  <c:v>2.25</c:v>
                </c:pt>
                <c:pt idx="548">
                  <c:v>2.25</c:v>
                </c:pt>
                <c:pt idx="549">
                  <c:v>2.25</c:v>
                </c:pt>
                <c:pt idx="550">
                  <c:v>2.25</c:v>
                </c:pt>
                <c:pt idx="551">
                  <c:v>2.25</c:v>
                </c:pt>
                <c:pt idx="552">
                  <c:v>2.25</c:v>
                </c:pt>
                <c:pt idx="553">
                  <c:v>2.25</c:v>
                </c:pt>
                <c:pt idx="554">
                  <c:v>2.25</c:v>
                </c:pt>
                <c:pt idx="555">
                  <c:v>2.25</c:v>
                </c:pt>
                <c:pt idx="556">
                  <c:v>2.25</c:v>
                </c:pt>
                <c:pt idx="557">
                  <c:v>2.25</c:v>
                </c:pt>
                <c:pt idx="558">
                  <c:v>2.25</c:v>
                </c:pt>
                <c:pt idx="559">
                  <c:v>2.25</c:v>
                </c:pt>
                <c:pt idx="560">
                  <c:v>2.25</c:v>
                </c:pt>
                <c:pt idx="561">
                  <c:v>2.25</c:v>
                </c:pt>
                <c:pt idx="562">
                  <c:v>2.25</c:v>
                </c:pt>
                <c:pt idx="563">
                  <c:v>2.25</c:v>
                </c:pt>
                <c:pt idx="564">
                  <c:v>2.25</c:v>
                </c:pt>
                <c:pt idx="565">
                  <c:v>2.25</c:v>
                </c:pt>
                <c:pt idx="566">
                  <c:v>2.25</c:v>
                </c:pt>
                <c:pt idx="567">
                  <c:v>2.25</c:v>
                </c:pt>
                <c:pt idx="568">
                  <c:v>2.25</c:v>
                </c:pt>
                <c:pt idx="569">
                  <c:v>2.25</c:v>
                </c:pt>
                <c:pt idx="570">
                  <c:v>2.25</c:v>
                </c:pt>
                <c:pt idx="571">
                  <c:v>2.25</c:v>
                </c:pt>
                <c:pt idx="572">
                  <c:v>2.25</c:v>
                </c:pt>
                <c:pt idx="573">
                  <c:v>2.25</c:v>
                </c:pt>
                <c:pt idx="574">
                  <c:v>2.25</c:v>
                </c:pt>
                <c:pt idx="575">
                  <c:v>2.25</c:v>
                </c:pt>
                <c:pt idx="576">
                  <c:v>2.25</c:v>
                </c:pt>
                <c:pt idx="577">
                  <c:v>2.25</c:v>
                </c:pt>
                <c:pt idx="578">
                  <c:v>2.25</c:v>
                </c:pt>
                <c:pt idx="579">
                  <c:v>2.25</c:v>
                </c:pt>
                <c:pt idx="580">
                  <c:v>2.25</c:v>
                </c:pt>
                <c:pt idx="581">
                  <c:v>2.25</c:v>
                </c:pt>
                <c:pt idx="582">
                  <c:v>2.25</c:v>
                </c:pt>
                <c:pt idx="583">
                  <c:v>2.25</c:v>
                </c:pt>
                <c:pt idx="584">
                  <c:v>2.25</c:v>
                </c:pt>
                <c:pt idx="585">
                  <c:v>2.25</c:v>
                </c:pt>
                <c:pt idx="586">
                  <c:v>2.25</c:v>
                </c:pt>
                <c:pt idx="587">
                  <c:v>2.5</c:v>
                </c:pt>
                <c:pt idx="588">
                  <c:v>2.5</c:v>
                </c:pt>
                <c:pt idx="589">
                  <c:v>2.5</c:v>
                </c:pt>
                <c:pt idx="590">
                  <c:v>2.5</c:v>
                </c:pt>
                <c:pt idx="591">
                  <c:v>2.5</c:v>
                </c:pt>
                <c:pt idx="592">
                  <c:v>2.5</c:v>
                </c:pt>
                <c:pt idx="593">
                  <c:v>2.5</c:v>
                </c:pt>
                <c:pt idx="594">
                  <c:v>2.5</c:v>
                </c:pt>
                <c:pt idx="595">
                  <c:v>2.5</c:v>
                </c:pt>
                <c:pt idx="596">
                  <c:v>2.5</c:v>
                </c:pt>
                <c:pt idx="597">
                  <c:v>2.5</c:v>
                </c:pt>
                <c:pt idx="598">
                  <c:v>2.5</c:v>
                </c:pt>
                <c:pt idx="599">
                  <c:v>2.5</c:v>
                </c:pt>
                <c:pt idx="600">
                  <c:v>2.5</c:v>
                </c:pt>
                <c:pt idx="601">
                  <c:v>2.5</c:v>
                </c:pt>
                <c:pt idx="602">
                  <c:v>2.5</c:v>
                </c:pt>
                <c:pt idx="603">
                  <c:v>2.5</c:v>
                </c:pt>
                <c:pt idx="604">
                  <c:v>2.5</c:v>
                </c:pt>
                <c:pt idx="605">
                  <c:v>2.5</c:v>
                </c:pt>
                <c:pt idx="606">
                  <c:v>2.5</c:v>
                </c:pt>
                <c:pt idx="607">
                  <c:v>2.5</c:v>
                </c:pt>
                <c:pt idx="608">
                  <c:v>2.5</c:v>
                </c:pt>
                <c:pt idx="609">
                  <c:v>2.5</c:v>
                </c:pt>
                <c:pt idx="610">
                  <c:v>2.5</c:v>
                </c:pt>
                <c:pt idx="611">
                  <c:v>2.5</c:v>
                </c:pt>
                <c:pt idx="612">
                  <c:v>2.5</c:v>
                </c:pt>
                <c:pt idx="613">
                  <c:v>2.5</c:v>
                </c:pt>
                <c:pt idx="614">
                  <c:v>2.5</c:v>
                </c:pt>
                <c:pt idx="615">
                  <c:v>2.5</c:v>
                </c:pt>
                <c:pt idx="616">
                  <c:v>2.5</c:v>
                </c:pt>
                <c:pt idx="617">
                  <c:v>2.5</c:v>
                </c:pt>
                <c:pt idx="618">
                  <c:v>2.5</c:v>
                </c:pt>
                <c:pt idx="619">
                  <c:v>2.5</c:v>
                </c:pt>
                <c:pt idx="620">
                  <c:v>2.5</c:v>
                </c:pt>
                <c:pt idx="621">
                  <c:v>2.5</c:v>
                </c:pt>
                <c:pt idx="622">
                  <c:v>2.5</c:v>
                </c:pt>
                <c:pt idx="623">
                  <c:v>2.5</c:v>
                </c:pt>
                <c:pt idx="624">
                  <c:v>2.5</c:v>
                </c:pt>
                <c:pt idx="625">
                  <c:v>2.5</c:v>
                </c:pt>
                <c:pt idx="626">
                  <c:v>2.5</c:v>
                </c:pt>
                <c:pt idx="627">
                  <c:v>2.5</c:v>
                </c:pt>
                <c:pt idx="628">
                  <c:v>2.5</c:v>
                </c:pt>
                <c:pt idx="629">
                  <c:v>2.5</c:v>
                </c:pt>
                <c:pt idx="630">
                  <c:v>2.5</c:v>
                </c:pt>
                <c:pt idx="631">
                  <c:v>2.5</c:v>
                </c:pt>
                <c:pt idx="632">
                  <c:v>2.5</c:v>
                </c:pt>
                <c:pt idx="633">
                  <c:v>2.5</c:v>
                </c:pt>
                <c:pt idx="634">
                  <c:v>2.5</c:v>
                </c:pt>
                <c:pt idx="635">
                  <c:v>2.5</c:v>
                </c:pt>
                <c:pt idx="636">
                  <c:v>2.5</c:v>
                </c:pt>
                <c:pt idx="637">
                  <c:v>2.5</c:v>
                </c:pt>
                <c:pt idx="638">
                  <c:v>2.5</c:v>
                </c:pt>
                <c:pt idx="639">
                  <c:v>2.5</c:v>
                </c:pt>
                <c:pt idx="640">
                  <c:v>2.5</c:v>
                </c:pt>
                <c:pt idx="641">
                  <c:v>2.5</c:v>
                </c:pt>
                <c:pt idx="642">
                  <c:v>2.5</c:v>
                </c:pt>
                <c:pt idx="643">
                  <c:v>2.5</c:v>
                </c:pt>
                <c:pt idx="644">
                  <c:v>2.5</c:v>
                </c:pt>
                <c:pt idx="645">
                  <c:v>2.5</c:v>
                </c:pt>
                <c:pt idx="646">
                  <c:v>2.5</c:v>
                </c:pt>
                <c:pt idx="647">
                  <c:v>2.5</c:v>
                </c:pt>
                <c:pt idx="648">
                  <c:v>2.5</c:v>
                </c:pt>
                <c:pt idx="649">
                  <c:v>2.5</c:v>
                </c:pt>
                <c:pt idx="650">
                  <c:v>2.5</c:v>
                </c:pt>
                <c:pt idx="651">
                  <c:v>2.5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2.5</c:v>
                </c:pt>
                <c:pt idx="676">
                  <c:v>2.5</c:v>
                </c:pt>
                <c:pt idx="677">
                  <c:v>2.5</c:v>
                </c:pt>
                <c:pt idx="678">
                  <c:v>2.5</c:v>
                </c:pt>
                <c:pt idx="679">
                  <c:v>2.5</c:v>
                </c:pt>
                <c:pt idx="680">
                  <c:v>2.5</c:v>
                </c:pt>
                <c:pt idx="681">
                  <c:v>2.5</c:v>
                </c:pt>
                <c:pt idx="682">
                  <c:v>2.5</c:v>
                </c:pt>
                <c:pt idx="683">
                  <c:v>2.5</c:v>
                </c:pt>
                <c:pt idx="684">
                  <c:v>2.5</c:v>
                </c:pt>
                <c:pt idx="685">
                  <c:v>2.5</c:v>
                </c:pt>
                <c:pt idx="686">
                  <c:v>2.5</c:v>
                </c:pt>
                <c:pt idx="687">
                  <c:v>2.5</c:v>
                </c:pt>
                <c:pt idx="688">
                  <c:v>2.5</c:v>
                </c:pt>
                <c:pt idx="689">
                  <c:v>2.5</c:v>
                </c:pt>
                <c:pt idx="690">
                  <c:v>2.5</c:v>
                </c:pt>
                <c:pt idx="691">
                  <c:v>2.5</c:v>
                </c:pt>
                <c:pt idx="692">
                  <c:v>2.5</c:v>
                </c:pt>
                <c:pt idx="693">
                  <c:v>2.5</c:v>
                </c:pt>
                <c:pt idx="694">
                  <c:v>2.5</c:v>
                </c:pt>
                <c:pt idx="695">
                  <c:v>2.5</c:v>
                </c:pt>
                <c:pt idx="696">
                  <c:v>2.5</c:v>
                </c:pt>
                <c:pt idx="697">
                  <c:v>2.5</c:v>
                </c:pt>
                <c:pt idx="698">
                  <c:v>2.5</c:v>
                </c:pt>
                <c:pt idx="699">
                  <c:v>2.5</c:v>
                </c:pt>
                <c:pt idx="700">
                  <c:v>2.5</c:v>
                </c:pt>
                <c:pt idx="701">
                  <c:v>2.5</c:v>
                </c:pt>
                <c:pt idx="702">
                  <c:v>2.5</c:v>
                </c:pt>
                <c:pt idx="703">
                  <c:v>2.5</c:v>
                </c:pt>
                <c:pt idx="704">
                  <c:v>2.5</c:v>
                </c:pt>
                <c:pt idx="705">
                  <c:v>2.5</c:v>
                </c:pt>
                <c:pt idx="706">
                  <c:v>2.5</c:v>
                </c:pt>
                <c:pt idx="707">
                  <c:v>2.5</c:v>
                </c:pt>
                <c:pt idx="708">
                  <c:v>2.5</c:v>
                </c:pt>
                <c:pt idx="709">
                  <c:v>2.5</c:v>
                </c:pt>
                <c:pt idx="710">
                  <c:v>2.5</c:v>
                </c:pt>
                <c:pt idx="711">
                  <c:v>2.5</c:v>
                </c:pt>
                <c:pt idx="712">
                  <c:v>2.5</c:v>
                </c:pt>
                <c:pt idx="713">
                  <c:v>2.5</c:v>
                </c:pt>
                <c:pt idx="714">
                  <c:v>2.5</c:v>
                </c:pt>
                <c:pt idx="715">
                  <c:v>2.5</c:v>
                </c:pt>
                <c:pt idx="716">
                  <c:v>2.5</c:v>
                </c:pt>
                <c:pt idx="717">
                  <c:v>2.5</c:v>
                </c:pt>
                <c:pt idx="718">
                  <c:v>2.5</c:v>
                </c:pt>
                <c:pt idx="719">
                  <c:v>2.5</c:v>
                </c:pt>
                <c:pt idx="720">
                  <c:v>2.5</c:v>
                </c:pt>
                <c:pt idx="721">
                  <c:v>2.5</c:v>
                </c:pt>
                <c:pt idx="722">
                  <c:v>2.5</c:v>
                </c:pt>
                <c:pt idx="723">
                  <c:v>2.5</c:v>
                </c:pt>
                <c:pt idx="724">
                  <c:v>2.5</c:v>
                </c:pt>
                <c:pt idx="725">
                  <c:v>2.5</c:v>
                </c:pt>
                <c:pt idx="726">
                  <c:v>2.5</c:v>
                </c:pt>
                <c:pt idx="727">
                  <c:v>2.5</c:v>
                </c:pt>
                <c:pt idx="728">
                  <c:v>2.5</c:v>
                </c:pt>
                <c:pt idx="729">
                  <c:v>2.5</c:v>
                </c:pt>
                <c:pt idx="730">
                  <c:v>2.5</c:v>
                </c:pt>
                <c:pt idx="731">
                  <c:v>2.5</c:v>
                </c:pt>
                <c:pt idx="732">
                  <c:v>2.5</c:v>
                </c:pt>
                <c:pt idx="733">
                  <c:v>2.5</c:v>
                </c:pt>
                <c:pt idx="734">
                  <c:v>2.5</c:v>
                </c:pt>
                <c:pt idx="735">
                  <c:v>2.5</c:v>
                </c:pt>
                <c:pt idx="736">
                  <c:v>2.5</c:v>
                </c:pt>
                <c:pt idx="737">
                  <c:v>2.5</c:v>
                </c:pt>
                <c:pt idx="738">
                  <c:v>2.5</c:v>
                </c:pt>
                <c:pt idx="739">
                  <c:v>2.5</c:v>
                </c:pt>
                <c:pt idx="740">
                  <c:v>2.5</c:v>
                </c:pt>
                <c:pt idx="741">
                  <c:v>2.5</c:v>
                </c:pt>
                <c:pt idx="742">
                  <c:v>2.5</c:v>
                </c:pt>
                <c:pt idx="743">
                  <c:v>2.5</c:v>
                </c:pt>
                <c:pt idx="744">
                  <c:v>2.5</c:v>
                </c:pt>
                <c:pt idx="745">
                  <c:v>2.5</c:v>
                </c:pt>
                <c:pt idx="746">
                  <c:v>2.5</c:v>
                </c:pt>
                <c:pt idx="747">
                  <c:v>2.5</c:v>
                </c:pt>
                <c:pt idx="748">
                  <c:v>2.5</c:v>
                </c:pt>
                <c:pt idx="749">
                  <c:v>2.5</c:v>
                </c:pt>
                <c:pt idx="750">
                  <c:v>2.5</c:v>
                </c:pt>
                <c:pt idx="751">
                  <c:v>2.5</c:v>
                </c:pt>
                <c:pt idx="752">
                  <c:v>2.5</c:v>
                </c:pt>
                <c:pt idx="753">
                  <c:v>2.5</c:v>
                </c:pt>
                <c:pt idx="754">
                  <c:v>2.5</c:v>
                </c:pt>
                <c:pt idx="755">
                  <c:v>2.5</c:v>
                </c:pt>
                <c:pt idx="756">
                  <c:v>2.5</c:v>
                </c:pt>
                <c:pt idx="757">
                  <c:v>2.5</c:v>
                </c:pt>
                <c:pt idx="758">
                  <c:v>2.5</c:v>
                </c:pt>
                <c:pt idx="759">
                  <c:v>2.5</c:v>
                </c:pt>
                <c:pt idx="760">
                  <c:v>2.5</c:v>
                </c:pt>
                <c:pt idx="761">
                  <c:v>2.5</c:v>
                </c:pt>
                <c:pt idx="762">
                  <c:v>2.5</c:v>
                </c:pt>
                <c:pt idx="763">
                  <c:v>2.5</c:v>
                </c:pt>
                <c:pt idx="764">
                  <c:v>2.5</c:v>
                </c:pt>
                <c:pt idx="765">
                  <c:v>2.5</c:v>
                </c:pt>
                <c:pt idx="766">
                  <c:v>2.5</c:v>
                </c:pt>
                <c:pt idx="767">
                  <c:v>2.5</c:v>
                </c:pt>
                <c:pt idx="768">
                  <c:v>2.5</c:v>
                </c:pt>
                <c:pt idx="769">
                  <c:v>2.5</c:v>
                </c:pt>
                <c:pt idx="770">
                  <c:v>2.5</c:v>
                </c:pt>
                <c:pt idx="771">
                  <c:v>2.5</c:v>
                </c:pt>
                <c:pt idx="772">
                  <c:v>2.5</c:v>
                </c:pt>
                <c:pt idx="773">
                  <c:v>2.5</c:v>
                </c:pt>
                <c:pt idx="774">
                  <c:v>2.5</c:v>
                </c:pt>
                <c:pt idx="775">
                  <c:v>2.5</c:v>
                </c:pt>
                <c:pt idx="776">
                  <c:v>2.5</c:v>
                </c:pt>
                <c:pt idx="777">
                  <c:v>2.5</c:v>
                </c:pt>
                <c:pt idx="778">
                  <c:v>2.5</c:v>
                </c:pt>
                <c:pt idx="779">
                  <c:v>2.5</c:v>
                </c:pt>
                <c:pt idx="780">
                  <c:v>2.5</c:v>
                </c:pt>
                <c:pt idx="781">
                  <c:v>2.5</c:v>
                </c:pt>
                <c:pt idx="782">
                  <c:v>2.5</c:v>
                </c:pt>
                <c:pt idx="783">
                  <c:v>2.5</c:v>
                </c:pt>
                <c:pt idx="784">
                  <c:v>2.5</c:v>
                </c:pt>
                <c:pt idx="785">
                  <c:v>2.5</c:v>
                </c:pt>
                <c:pt idx="786">
                  <c:v>2.5</c:v>
                </c:pt>
                <c:pt idx="787">
                  <c:v>2.5</c:v>
                </c:pt>
                <c:pt idx="788">
                  <c:v>2.5</c:v>
                </c:pt>
                <c:pt idx="789">
                  <c:v>2.5</c:v>
                </c:pt>
                <c:pt idx="790">
                  <c:v>2.5</c:v>
                </c:pt>
                <c:pt idx="791">
                  <c:v>2.5</c:v>
                </c:pt>
                <c:pt idx="792">
                  <c:v>2.5</c:v>
                </c:pt>
                <c:pt idx="793">
                  <c:v>2.5</c:v>
                </c:pt>
                <c:pt idx="794">
                  <c:v>2.5</c:v>
                </c:pt>
                <c:pt idx="795">
                  <c:v>2.5</c:v>
                </c:pt>
                <c:pt idx="963">
                  <c:v>2.25</c:v>
                </c:pt>
                <c:pt idx="1329">
                  <c:v>2.25</c:v>
                </c:pt>
                <c:pt idx="1694">
                  <c:v>2.5</c:v>
                </c:pt>
              </c:numCache>
            </c:numRef>
          </c:val>
          <c:smooth val="0"/>
          <c:extLst>
            <c:ext xmlns:c16="http://schemas.microsoft.com/office/drawing/2014/chart" uri="{C3380CC4-5D6E-409C-BE32-E72D297353CC}">
              <c16:uniqueId val="{00000004-46C5-48D9-8875-5E7713051C29}"/>
            </c:ext>
          </c:extLst>
        </c:ser>
        <c:ser>
          <c:idx val="2"/>
          <c:order val="1"/>
          <c:tx>
            <c:strRef>
              <c:f>'1.11'!$D$1</c:f>
              <c:strCache>
                <c:ptCount val="1"/>
                <c:pt idx="0">
                  <c:v>Депозитна ставка ЄЦБ</c:v>
                </c:pt>
              </c:strCache>
            </c:strRef>
          </c:tx>
          <c:spPr>
            <a:ln w="25400" cmpd="sng">
              <a:solidFill>
                <a:srgbClr val="DC4B64"/>
              </a:solidFill>
              <a:prstDash val="solid"/>
            </a:ln>
          </c:spPr>
          <c:marker>
            <c:symbol val="none"/>
          </c:marker>
          <c:dPt>
            <c:idx val="598"/>
            <c:bubble3D val="0"/>
            <c:extLst>
              <c:ext xmlns:c16="http://schemas.microsoft.com/office/drawing/2014/chart" uri="{C3380CC4-5D6E-409C-BE32-E72D297353CC}">
                <c16:uniqueId val="{00000005-46C5-48D9-8875-5E7713051C29}"/>
              </c:ext>
            </c:extLst>
          </c:dPt>
          <c:dPt>
            <c:idx val="963"/>
            <c:marker>
              <c:symbol val="circle"/>
              <c:size val="5"/>
              <c:spPr>
                <a:solidFill>
                  <a:srgbClr val="DC4B64"/>
                </a:solidFill>
                <a:ln w="25400">
                  <a:noFill/>
                  <a:prstDash val="solid"/>
                </a:ln>
              </c:spPr>
            </c:marker>
            <c:bubble3D val="0"/>
            <c:extLst>
              <c:ext xmlns:c16="http://schemas.microsoft.com/office/drawing/2014/chart" uri="{C3380CC4-5D6E-409C-BE32-E72D297353CC}">
                <c16:uniqueId val="{00000006-46C5-48D9-8875-5E7713051C29}"/>
              </c:ext>
            </c:extLst>
          </c:dPt>
          <c:dPt>
            <c:idx val="1329"/>
            <c:marker>
              <c:symbol val="circle"/>
              <c:size val="5"/>
              <c:spPr>
                <a:solidFill>
                  <a:srgbClr val="DC4B64"/>
                </a:solidFill>
                <a:ln w="25400">
                  <a:noFill/>
                  <a:prstDash val="solid"/>
                </a:ln>
              </c:spPr>
            </c:marker>
            <c:bubble3D val="0"/>
            <c:extLst>
              <c:ext xmlns:c16="http://schemas.microsoft.com/office/drawing/2014/chart" uri="{C3380CC4-5D6E-409C-BE32-E72D297353CC}">
                <c16:uniqueId val="{00000007-46C5-48D9-8875-5E7713051C29}"/>
              </c:ext>
            </c:extLst>
          </c:dPt>
          <c:dPt>
            <c:idx val="1694"/>
            <c:marker>
              <c:symbol val="circle"/>
              <c:size val="5"/>
              <c:spPr>
                <a:solidFill>
                  <a:srgbClr val="DC4B64"/>
                </a:solidFill>
                <a:ln w="25400">
                  <a:noFill/>
                  <a:prstDash val="solid"/>
                </a:ln>
              </c:spPr>
            </c:marker>
            <c:bubble3D val="0"/>
            <c:extLst>
              <c:ext xmlns:c16="http://schemas.microsoft.com/office/drawing/2014/chart" uri="{C3380CC4-5D6E-409C-BE32-E72D297353CC}">
                <c16:uniqueId val="{00000008-46C5-48D9-8875-5E7713051C29}"/>
              </c:ext>
            </c:extLst>
          </c:dPt>
          <c:cat>
            <c:numRef>
              <c:f>'1.11'!$A$7:$A$1701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'1.11'!$D$7:$D$1701</c:f>
              <c:numCache>
                <c:formatCode>General</c:formatCode>
                <c:ptCount val="1695"/>
                <c:pt idx="0">
                  <c:v>-0.4</c:v>
                </c:pt>
                <c:pt idx="1">
                  <c:v>-0.4</c:v>
                </c:pt>
                <c:pt idx="2">
                  <c:v>-0.4</c:v>
                </c:pt>
                <c:pt idx="3">
                  <c:v>-0.4</c:v>
                </c:pt>
                <c:pt idx="4">
                  <c:v>-0.4</c:v>
                </c:pt>
                <c:pt idx="5">
                  <c:v>-0.4</c:v>
                </c:pt>
                <c:pt idx="6">
                  <c:v>-0.4</c:v>
                </c:pt>
                <c:pt idx="7">
                  <c:v>-0.4</c:v>
                </c:pt>
                <c:pt idx="8">
                  <c:v>-0.4</c:v>
                </c:pt>
                <c:pt idx="9">
                  <c:v>-0.4</c:v>
                </c:pt>
                <c:pt idx="10">
                  <c:v>-0.4</c:v>
                </c:pt>
                <c:pt idx="11">
                  <c:v>-0.4</c:v>
                </c:pt>
                <c:pt idx="12">
                  <c:v>-0.4</c:v>
                </c:pt>
                <c:pt idx="13">
                  <c:v>-0.4</c:v>
                </c:pt>
                <c:pt idx="14">
                  <c:v>-0.4</c:v>
                </c:pt>
                <c:pt idx="15">
                  <c:v>-0.4</c:v>
                </c:pt>
                <c:pt idx="16">
                  <c:v>-0.4</c:v>
                </c:pt>
                <c:pt idx="17">
                  <c:v>-0.4</c:v>
                </c:pt>
                <c:pt idx="18">
                  <c:v>-0.4</c:v>
                </c:pt>
                <c:pt idx="19">
                  <c:v>-0.4</c:v>
                </c:pt>
                <c:pt idx="20">
                  <c:v>-0.4</c:v>
                </c:pt>
                <c:pt idx="21">
                  <c:v>-0.4</c:v>
                </c:pt>
                <c:pt idx="22">
                  <c:v>-0.4</c:v>
                </c:pt>
                <c:pt idx="23">
                  <c:v>-0.4</c:v>
                </c:pt>
                <c:pt idx="24">
                  <c:v>-0.4</c:v>
                </c:pt>
                <c:pt idx="25">
                  <c:v>-0.4</c:v>
                </c:pt>
                <c:pt idx="26">
                  <c:v>-0.4</c:v>
                </c:pt>
                <c:pt idx="27">
                  <c:v>-0.4</c:v>
                </c:pt>
                <c:pt idx="28">
                  <c:v>-0.4</c:v>
                </c:pt>
                <c:pt idx="29">
                  <c:v>-0.4</c:v>
                </c:pt>
                <c:pt idx="30">
                  <c:v>-0.4</c:v>
                </c:pt>
                <c:pt idx="31">
                  <c:v>-0.4</c:v>
                </c:pt>
                <c:pt idx="32">
                  <c:v>-0.4</c:v>
                </c:pt>
                <c:pt idx="33">
                  <c:v>-0.4</c:v>
                </c:pt>
                <c:pt idx="34">
                  <c:v>-0.4</c:v>
                </c:pt>
                <c:pt idx="35">
                  <c:v>-0.4</c:v>
                </c:pt>
                <c:pt idx="36">
                  <c:v>-0.4</c:v>
                </c:pt>
                <c:pt idx="37">
                  <c:v>-0.4</c:v>
                </c:pt>
                <c:pt idx="38">
                  <c:v>-0.4</c:v>
                </c:pt>
                <c:pt idx="39">
                  <c:v>-0.4</c:v>
                </c:pt>
                <c:pt idx="40">
                  <c:v>-0.4</c:v>
                </c:pt>
                <c:pt idx="41">
                  <c:v>-0.4</c:v>
                </c:pt>
                <c:pt idx="42">
                  <c:v>-0.4</c:v>
                </c:pt>
                <c:pt idx="43">
                  <c:v>-0.4</c:v>
                </c:pt>
                <c:pt idx="44">
                  <c:v>-0.4</c:v>
                </c:pt>
                <c:pt idx="45">
                  <c:v>-0.4</c:v>
                </c:pt>
                <c:pt idx="46">
                  <c:v>-0.4</c:v>
                </c:pt>
                <c:pt idx="47">
                  <c:v>-0.4</c:v>
                </c:pt>
                <c:pt idx="48">
                  <c:v>-0.4</c:v>
                </c:pt>
                <c:pt idx="49">
                  <c:v>-0.4</c:v>
                </c:pt>
                <c:pt idx="50">
                  <c:v>-0.4</c:v>
                </c:pt>
                <c:pt idx="51">
                  <c:v>-0.4</c:v>
                </c:pt>
                <c:pt idx="52">
                  <c:v>-0.4</c:v>
                </c:pt>
                <c:pt idx="53">
                  <c:v>-0.4</c:v>
                </c:pt>
                <c:pt idx="54">
                  <c:v>-0.4</c:v>
                </c:pt>
                <c:pt idx="55">
                  <c:v>-0.4</c:v>
                </c:pt>
                <c:pt idx="56">
                  <c:v>-0.4</c:v>
                </c:pt>
                <c:pt idx="57">
                  <c:v>-0.4</c:v>
                </c:pt>
                <c:pt idx="58">
                  <c:v>-0.4</c:v>
                </c:pt>
                <c:pt idx="59">
                  <c:v>-0.4</c:v>
                </c:pt>
                <c:pt idx="60">
                  <c:v>-0.4</c:v>
                </c:pt>
                <c:pt idx="61">
                  <c:v>-0.4</c:v>
                </c:pt>
                <c:pt idx="62">
                  <c:v>-0.4</c:v>
                </c:pt>
                <c:pt idx="63">
                  <c:v>-0.4</c:v>
                </c:pt>
                <c:pt idx="64">
                  <c:v>-0.4</c:v>
                </c:pt>
                <c:pt idx="65">
                  <c:v>-0.4</c:v>
                </c:pt>
                <c:pt idx="66">
                  <c:v>-0.4</c:v>
                </c:pt>
                <c:pt idx="67">
                  <c:v>-0.4</c:v>
                </c:pt>
                <c:pt idx="68">
                  <c:v>-0.4</c:v>
                </c:pt>
                <c:pt idx="69">
                  <c:v>-0.4</c:v>
                </c:pt>
                <c:pt idx="70">
                  <c:v>-0.4</c:v>
                </c:pt>
                <c:pt idx="71">
                  <c:v>-0.4</c:v>
                </c:pt>
                <c:pt idx="72">
                  <c:v>-0.4</c:v>
                </c:pt>
                <c:pt idx="73">
                  <c:v>-0.4</c:v>
                </c:pt>
                <c:pt idx="74">
                  <c:v>-0.4</c:v>
                </c:pt>
                <c:pt idx="75">
                  <c:v>-0.4</c:v>
                </c:pt>
                <c:pt idx="76">
                  <c:v>-0.4</c:v>
                </c:pt>
                <c:pt idx="77">
                  <c:v>-0.4</c:v>
                </c:pt>
                <c:pt idx="78">
                  <c:v>-0.4</c:v>
                </c:pt>
                <c:pt idx="79">
                  <c:v>-0.4</c:v>
                </c:pt>
                <c:pt idx="80">
                  <c:v>-0.4</c:v>
                </c:pt>
                <c:pt idx="81">
                  <c:v>-0.4</c:v>
                </c:pt>
                <c:pt idx="82">
                  <c:v>-0.4</c:v>
                </c:pt>
                <c:pt idx="83">
                  <c:v>-0.4</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c:v>
                </c:pt>
                <c:pt idx="112">
                  <c:v>-0.4</c:v>
                </c:pt>
                <c:pt idx="113">
                  <c:v>-0.4</c:v>
                </c:pt>
                <c:pt idx="114">
                  <c:v>-0.4</c:v>
                </c:pt>
                <c:pt idx="115">
                  <c:v>-0.4</c:v>
                </c:pt>
                <c:pt idx="116">
                  <c:v>-0.4</c:v>
                </c:pt>
                <c:pt idx="117">
                  <c:v>-0.4</c:v>
                </c:pt>
                <c:pt idx="118">
                  <c:v>-0.4</c:v>
                </c:pt>
                <c:pt idx="119">
                  <c:v>-0.4</c:v>
                </c:pt>
                <c:pt idx="120">
                  <c:v>-0.4</c:v>
                </c:pt>
                <c:pt idx="121">
                  <c:v>-0.4</c:v>
                </c:pt>
                <c:pt idx="122">
                  <c:v>-0.4</c:v>
                </c:pt>
                <c:pt idx="123">
                  <c:v>-0.4</c:v>
                </c:pt>
                <c:pt idx="124">
                  <c:v>-0.4</c:v>
                </c:pt>
                <c:pt idx="125">
                  <c:v>-0.4</c:v>
                </c:pt>
                <c:pt idx="126">
                  <c:v>-0.4</c:v>
                </c:pt>
                <c:pt idx="127">
                  <c:v>-0.4</c:v>
                </c:pt>
                <c:pt idx="128">
                  <c:v>-0.4</c:v>
                </c:pt>
                <c:pt idx="129">
                  <c:v>-0.4</c:v>
                </c:pt>
                <c:pt idx="130">
                  <c:v>-0.4</c:v>
                </c:pt>
                <c:pt idx="131">
                  <c:v>-0.4</c:v>
                </c:pt>
                <c:pt idx="132">
                  <c:v>-0.4</c:v>
                </c:pt>
                <c:pt idx="133">
                  <c:v>-0.4</c:v>
                </c:pt>
                <c:pt idx="134">
                  <c:v>-0.4</c:v>
                </c:pt>
                <c:pt idx="135">
                  <c:v>-0.4</c:v>
                </c:pt>
                <c:pt idx="136">
                  <c:v>-0.4</c:v>
                </c:pt>
                <c:pt idx="137">
                  <c:v>-0.4</c:v>
                </c:pt>
                <c:pt idx="138">
                  <c:v>-0.4</c:v>
                </c:pt>
                <c:pt idx="139">
                  <c:v>-0.4</c:v>
                </c:pt>
                <c:pt idx="140">
                  <c:v>-0.4</c:v>
                </c:pt>
                <c:pt idx="141">
                  <c:v>-0.4</c:v>
                </c:pt>
                <c:pt idx="142">
                  <c:v>-0.4</c:v>
                </c:pt>
                <c:pt idx="143">
                  <c:v>-0.4</c:v>
                </c:pt>
                <c:pt idx="144">
                  <c:v>-0.4</c:v>
                </c:pt>
                <c:pt idx="145">
                  <c:v>-0.4</c:v>
                </c:pt>
                <c:pt idx="146">
                  <c:v>-0.4</c:v>
                </c:pt>
                <c:pt idx="147">
                  <c:v>-0.4</c:v>
                </c:pt>
                <c:pt idx="148">
                  <c:v>-0.4</c:v>
                </c:pt>
                <c:pt idx="149">
                  <c:v>-0.4</c:v>
                </c:pt>
                <c:pt idx="150">
                  <c:v>-0.4</c:v>
                </c:pt>
                <c:pt idx="151">
                  <c:v>-0.4</c:v>
                </c:pt>
                <c:pt idx="152">
                  <c:v>-0.4</c:v>
                </c:pt>
                <c:pt idx="153">
                  <c:v>-0.4</c:v>
                </c:pt>
                <c:pt idx="154">
                  <c:v>-0.4</c:v>
                </c:pt>
                <c:pt idx="155">
                  <c:v>-0.4</c:v>
                </c:pt>
                <c:pt idx="156">
                  <c:v>-0.4</c:v>
                </c:pt>
                <c:pt idx="157">
                  <c:v>-0.4</c:v>
                </c:pt>
                <c:pt idx="158">
                  <c:v>-0.4</c:v>
                </c:pt>
                <c:pt idx="159">
                  <c:v>-0.4</c:v>
                </c:pt>
                <c:pt idx="160">
                  <c:v>-0.4</c:v>
                </c:pt>
                <c:pt idx="161">
                  <c:v>-0.4</c:v>
                </c:pt>
                <c:pt idx="162">
                  <c:v>-0.4</c:v>
                </c:pt>
                <c:pt idx="163">
                  <c:v>-0.4</c:v>
                </c:pt>
                <c:pt idx="164">
                  <c:v>-0.4</c:v>
                </c:pt>
                <c:pt idx="165">
                  <c:v>-0.4</c:v>
                </c:pt>
                <c:pt idx="166">
                  <c:v>-0.4</c:v>
                </c:pt>
                <c:pt idx="167">
                  <c:v>-0.4</c:v>
                </c:pt>
                <c:pt idx="168">
                  <c:v>-0.4</c:v>
                </c:pt>
                <c:pt idx="169">
                  <c:v>-0.4</c:v>
                </c:pt>
                <c:pt idx="170">
                  <c:v>-0.4</c:v>
                </c:pt>
                <c:pt idx="171">
                  <c:v>-0.4</c:v>
                </c:pt>
                <c:pt idx="172">
                  <c:v>-0.4</c:v>
                </c:pt>
                <c:pt idx="173">
                  <c:v>-0.4</c:v>
                </c:pt>
                <c:pt idx="174">
                  <c:v>-0.4</c:v>
                </c:pt>
                <c:pt idx="175">
                  <c:v>-0.4</c:v>
                </c:pt>
                <c:pt idx="176">
                  <c:v>-0.4</c:v>
                </c:pt>
                <c:pt idx="177">
                  <c:v>-0.4</c:v>
                </c:pt>
                <c:pt idx="178">
                  <c:v>-0.4</c:v>
                </c:pt>
                <c:pt idx="179">
                  <c:v>-0.4</c:v>
                </c:pt>
                <c:pt idx="180">
                  <c:v>-0.4</c:v>
                </c:pt>
                <c:pt idx="181">
                  <c:v>-0.4</c:v>
                </c:pt>
                <c:pt idx="182">
                  <c:v>-0.4</c:v>
                </c:pt>
                <c:pt idx="183">
                  <c:v>-0.4</c:v>
                </c:pt>
                <c:pt idx="184">
                  <c:v>-0.4</c:v>
                </c:pt>
                <c:pt idx="185">
                  <c:v>-0.4</c:v>
                </c:pt>
                <c:pt idx="186">
                  <c:v>-0.4</c:v>
                </c:pt>
                <c:pt idx="187">
                  <c:v>-0.4</c:v>
                </c:pt>
                <c:pt idx="188">
                  <c:v>-0.4</c:v>
                </c:pt>
                <c:pt idx="189">
                  <c:v>-0.4</c:v>
                </c:pt>
                <c:pt idx="190">
                  <c:v>-0.4</c:v>
                </c:pt>
                <c:pt idx="191">
                  <c:v>-0.4</c:v>
                </c:pt>
                <c:pt idx="192">
                  <c:v>-0.4</c:v>
                </c:pt>
                <c:pt idx="193">
                  <c:v>-0.4</c:v>
                </c:pt>
                <c:pt idx="194">
                  <c:v>-0.4</c:v>
                </c:pt>
                <c:pt idx="195">
                  <c:v>-0.4</c:v>
                </c:pt>
                <c:pt idx="196">
                  <c:v>-0.4</c:v>
                </c:pt>
                <c:pt idx="197">
                  <c:v>-0.4</c:v>
                </c:pt>
                <c:pt idx="198">
                  <c:v>-0.4</c:v>
                </c:pt>
                <c:pt idx="199">
                  <c:v>-0.4</c:v>
                </c:pt>
                <c:pt idx="200">
                  <c:v>-0.4</c:v>
                </c:pt>
                <c:pt idx="201">
                  <c:v>-0.4</c:v>
                </c:pt>
                <c:pt idx="202">
                  <c:v>-0.4</c:v>
                </c:pt>
                <c:pt idx="203">
                  <c:v>-0.4</c:v>
                </c:pt>
                <c:pt idx="204">
                  <c:v>-0.4</c:v>
                </c:pt>
                <c:pt idx="205">
                  <c:v>-0.4</c:v>
                </c:pt>
                <c:pt idx="206">
                  <c:v>-0.4</c:v>
                </c:pt>
                <c:pt idx="207">
                  <c:v>-0.4</c:v>
                </c:pt>
                <c:pt idx="208">
                  <c:v>-0.4</c:v>
                </c:pt>
                <c:pt idx="209">
                  <c:v>-0.4</c:v>
                </c:pt>
                <c:pt idx="210">
                  <c:v>-0.4</c:v>
                </c:pt>
                <c:pt idx="211">
                  <c:v>-0.4</c:v>
                </c:pt>
                <c:pt idx="212">
                  <c:v>-0.4</c:v>
                </c:pt>
                <c:pt idx="213">
                  <c:v>-0.4</c:v>
                </c:pt>
                <c:pt idx="214">
                  <c:v>-0.4</c:v>
                </c:pt>
                <c:pt idx="215">
                  <c:v>-0.4</c:v>
                </c:pt>
                <c:pt idx="216">
                  <c:v>-0.4</c:v>
                </c:pt>
                <c:pt idx="217">
                  <c:v>-0.4</c:v>
                </c:pt>
                <c:pt idx="218">
                  <c:v>-0.4</c:v>
                </c:pt>
                <c:pt idx="219">
                  <c:v>-0.4</c:v>
                </c:pt>
                <c:pt idx="220">
                  <c:v>-0.4</c:v>
                </c:pt>
                <c:pt idx="221">
                  <c:v>-0.4</c:v>
                </c:pt>
                <c:pt idx="222">
                  <c:v>-0.4</c:v>
                </c:pt>
                <c:pt idx="223">
                  <c:v>-0.4</c:v>
                </c:pt>
                <c:pt idx="224">
                  <c:v>-0.4</c:v>
                </c:pt>
                <c:pt idx="225">
                  <c:v>-0.4</c:v>
                </c:pt>
                <c:pt idx="226">
                  <c:v>-0.4</c:v>
                </c:pt>
                <c:pt idx="227">
                  <c:v>-0.4</c:v>
                </c:pt>
                <c:pt idx="228">
                  <c:v>-0.4</c:v>
                </c:pt>
                <c:pt idx="229">
                  <c:v>-0.4</c:v>
                </c:pt>
                <c:pt idx="230">
                  <c:v>-0.4</c:v>
                </c:pt>
                <c:pt idx="231">
                  <c:v>-0.4</c:v>
                </c:pt>
                <c:pt idx="232">
                  <c:v>-0.4</c:v>
                </c:pt>
                <c:pt idx="233">
                  <c:v>-0.4</c:v>
                </c:pt>
                <c:pt idx="234">
                  <c:v>-0.4</c:v>
                </c:pt>
                <c:pt idx="235">
                  <c:v>-0.4</c:v>
                </c:pt>
                <c:pt idx="236">
                  <c:v>-0.4</c:v>
                </c:pt>
                <c:pt idx="237">
                  <c:v>-0.4</c:v>
                </c:pt>
                <c:pt idx="238">
                  <c:v>-0.4</c:v>
                </c:pt>
                <c:pt idx="239">
                  <c:v>-0.4</c:v>
                </c:pt>
                <c:pt idx="240">
                  <c:v>-0.4</c:v>
                </c:pt>
                <c:pt idx="241">
                  <c:v>-0.4</c:v>
                </c:pt>
                <c:pt idx="242">
                  <c:v>-0.4</c:v>
                </c:pt>
                <c:pt idx="243">
                  <c:v>-0.4</c:v>
                </c:pt>
                <c:pt idx="244">
                  <c:v>-0.4</c:v>
                </c:pt>
                <c:pt idx="245">
                  <c:v>-0.4</c:v>
                </c:pt>
                <c:pt idx="246">
                  <c:v>-0.4</c:v>
                </c:pt>
                <c:pt idx="247">
                  <c:v>-0.4</c:v>
                </c:pt>
                <c:pt idx="248">
                  <c:v>-0.4</c:v>
                </c:pt>
                <c:pt idx="249">
                  <c:v>-0.4</c:v>
                </c:pt>
                <c:pt idx="250">
                  <c:v>-0.4</c:v>
                </c:pt>
                <c:pt idx="251">
                  <c:v>-0.4</c:v>
                </c:pt>
                <c:pt idx="252">
                  <c:v>-0.4</c:v>
                </c:pt>
                <c:pt idx="253">
                  <c:v>-0.4</c:v>
                </c:pt>
                <c:pt idx="254">
                  <c:v>-0.4</c:v>
                </c:pt>
                <c:pt idx="255">
                  <c:v>-0.4</c:v>
                </c:pt>
                <c:pt idx="256">
                  <c:v>-0.4</c:v>
                </c:pt>
                <c:pt idx="257">
                  <c:v>-0.4</c:v>
                </c:pt>
                <c:pt idx="258">
                  <c:v>-0.4</c:v>
                </c:pt>
                <c:pt idx="259">
                  <c:v>-0.4</c:v>
                </c:pt>
                <c:pt idx="260">
                  <c:v>-0.4</c:v>
                </c:pt>
                <c:pt idx="261">
                  <c:v>-0.4</c:v>
                </c:pt>
                <c:pt idx="262">
                  <c:v>-0.4</c:v>
                </c:pt>
                <c:pt idx="263">
                  <c:v>-0.4</c:v>
                </c:pt>
                <c:pt idx="264">
                  <c:v>-0.4</c:v>
                </c:pt>
                <c:pt idx="265">
                  <c:v>-0.4</c:v>
                </c:pt>
                <c:pt idx="266">
                  <c:v>-0.4</c:v>
                </c:pt>
                <c:pt idx="267">
                  <c:v>-0.4</c:v>
                </c:pt>
                <c:pt idx="268">
                  <c:v>-0.4</c:v>
                </c:pt>
                <c:pt idx="269">
                  <c:v>-0.4</c:v>
                </c:pt>
                <c:pt idx="270">
                  <c:v>-0.4</c:v>
                </c:pt>
                <c:pt idx="271">
                  <c:v>-0.4</c:v>
                </c:pt>
                <c:pt idx="272">
                  <c:v>-0.4</c:v>
                </c:pt>
                <c:pt idx="273">
                  <c:v>-0.4</c:v>
                </c:pt>
                <c:pt idx="274">
                  <c:v>-0.4</c:v>
                </c:pt>
                <c:pt idx="275">
                  <c:v>-0.4</c:v>
                </c:pt>
                <c:pt idx="276">
                  <c:v>-0.4</c:v>
                </c:pt>
                <c:pt idx="277">
                  <c:v>-0.4</c:v>
                </c:pt>
                <c:pt idx="278">
                  <c:v>-0.4</c:v>
                </c:pt>
                <c:pt idx="279">
                  <c:v>-0.4</c:v>
                </c:pt>
                <c:pt idx="280">
                  <c:v>-0.4</c:v>
                </c:pt>
                <c:pt idx="281">
                  <c:v>-0.4</c:v>
                </c:pt>
                <c:pt idx="282">
                  <c:v>-0.4</c:v>
                </c:pt>
                <c:pt idx="283">
                  <c:v>-0.4</c:v>
                </c:pt>
                <c:pt idx="284">
                  <c:v>-0.4</c:v>
                </c:pt>
                <c:pt idx="285">
                  <c:v>-0.4</c:v>
                </c:pt>
                <c:pt idx="286">
                  <c:v>-0.4</c:v>
                </c:pt>
                <c:pt idx="287">
                  <c:v>-0.4</c:v>
                </c:pt>
                <c:pt idx="288">
                  <c:v>-0.4</c:v>
                </c:pt>
                <c:pt idx="289">
                  <c:v>-0.4</c:v>
                </c:pt>
                <c:pt idx="290">
                  <c:v>-0.4</c:v>
                </c:pt>
                <c:pt idx="291">
                  <c:v>-0.4</c:v>
                </c:pt>
                <c:pt idx="292">
                  <c:v>-0.4</c:v>
                </c:pt>
                <c:pt idx="293">
                  <c:v>-0.4</c:v>
                </c:pt>
                <c:pt idx="294">
                  <c:v>-0.4</c:v>
                </c:pt>
                <c:pt idx="295">
                  <c:v>-0.4</c:v>
                </c:pt>
                <c:pt idx="296">
                  <c:v>-0.4</c:v>
                </c:pt>
                <c:pt idx="297">
                  <c:v>-0.4</c:v>
                </c:pt>
                <c:pt idx="298">
                  <c:v>-0.4</c:v>
                </c:pt>
                <c:pt idx="299">
                  <c:v>-0.4</c:v>
                </c:pt>
                <c:pt idx="300">
                  <c:v>-0.4</c:v>
                </c:pt>
                <c:pt idx="301">
                  <c:v>-0.4</c:v>
                </c:pt>
                <c:pt idx="302">
                  <c:v>-0.4</c:v>
                </c:pt>
                <c:pt idx="303">
                  <c:v>-0.4</c:v>
                </c:pt>
                <c:pt idx="304">
                  <c:v>-0.4</c:v>
                </c:pt>
                <c:pt idx="305">
                  <c:v>-0.4</c:v>
                </c:pt>
                <c:pt idx="306">
                  <c:v>-0.4</c:v>
                </c:pt>
                <c:pt idx="307">
                  <c:v>-0.4</c:v>
                </c:pt>
                <c:pt idx="308">
                  <c:v>-0.4</c:v>
                </c:pt>
                <c:pt idx="309">
                  <c:v>-0.4</c:v>
                </c:pt>
                <c:pt idx="310">
                  <c:v>-0.4</c:v>
                </c:pt>
                <c:pt idx="311">
                  <c:v>-0.4</c:v>
                </c:pt>
                <c:pt idx="312">
                  <c:v>-0.4</c:v>
                </c:pt>
                <c:pt idx="313">
                  <c:v>-0.4</c:v>
                </c:pt>
                <c:pt idx="314">
                  <c:v>-0.4</c:v>
                </c:pt>
                <c:pt idx="315">
                  <c:v>-0.4</c:v>
                </c:pt>
                <c:pt idx="316">
                  <c:v>-0.4</c:v>
                </c:pt>
                <c:pt idx="317">
                  <c:v>-0.4</c:v>
                </c:pt>
                <c:pt idx="318">
                  <c:v>-0.4</c:v>
                </c:pt>
                <c:pt idx="319">
                  <c:v>-0.4</c:v>
                </c:pt>
                <c:pt idx="320">
                  <c:v>-0.4</c:v>
                </c:pt>
                <c:pt idx="321">
                  <c:v>-0.4</c:v>
                </c:pt>
                <c:pt idx="322">
                  <c:v>-0.4</c:v>
                </c:pt>
                <c:pt idx="323">
                  <c:v>-0.4</c:v>
                </c:pt>
                <c:pt idx="324">
                  <c:v>-0.4</c:v>
                </c:pt>
                <c:pt idx="325">
                  <c:v>-0.4</c:v>
                </c:pt>
                <c:pt idx="326">
                  <c:v>-0.4</c:v>
                </c:pt>
                <c:pt idx="327">
                  <c:v>-0.4</c:v>
                </c:pt>
                <c:pt idx="328">
                  <c:v>-0.4</c:v>
                </c:pt>
                <c:pt idx="329">
                  <c:v>-0.4</c:v>
                </c:pt>
                <c:pt idx="330">
                  <c:v>-0.4</c:v>
                </c:pt>
                <c:pt idx="331">
                  <c:v>-0.4</c:v>
                </c:pt>
                <c:pt idx="332">
                  <c:v>-0.4</c:v>
                </c:pt>
                <c:pt idx="333">
                  <c:v>-0.4</c:v>
                </c:pt>
                <c:pt idx="334">
                  <c:v>-0.4</c:v>
                </c:pt>
                <c:pt idx="335">
                  <c:v>-0.4</c:v>
                </c:pt>
                <c:pt idx="336">
                  <c:v>-0.4</c:v>
                </c:pt>
                <c:pt idx="337">
                  <c:v>-0.4</c:v>
                </c:pt>
                <c:pt idx="338">
                  <c:v>-0.4</c:v>
                </c:pt>
                <c:pt idx="339">
                  <c:v>-0.4</c:v>
                </c:pt>
                <c:pt idx="340">
                  <c:v>-0.4</c:v>
                </c:pt>
                <c:pt idx="341">
                  <c:v>-0.4</c:v>
                </c:pt>
                <c:pt idx="342">
                  <c:v>-0.4</c:v>
                </c:pt>
                <c:pt idx="343">
                  <c:v>-0.4</c:v>
                </c:pt>
                <c:pt idx="344">
                  <c:v>-0.4</c:v>
                </c:pt>
                <c:pt idx="345">
                  <c:v>-0.4</c:v>
                </c:pt>
                <c:pt idx="346">
                  <c:v>-0.4</c:v>
                </c:pt>
                <c:pt idx="347">
                  <c:v>-0.4</c:v>
                </c:pt>
                <c:pt idx="348">
                  <c:v>-0.4</c:v>
                </c:pt>
                <c:pt idx="349">
                  <c:v>-0.4</c:v>
                </c:pt>
                <c:pt idx="350">
                  <c:v>-0.4</c:v>
                </c:pt>
                <c:pt idx="351">
                  <c:v>-0.4</c:v>
                </c:pt>
                <c:pt idx="352">
                  <c:v>-0.4</c:v>
                </c:pt>
                <c:pt idx="353">
                  <c:v>-0.4</c:v>
                </c:pt>
                <c:pt idx="354">
                  <c:v>-0.4</c:v>
                </c:pt>
                <c:pt idx="355">
                  <c:v>-0.4</c:v>
                </c:pt>
                <c:pt idx="356">
                  <c:v>-0.4</c:v>
                </c:pt>
                <c:pt idx="357">
                  <c:v>-0.4</c:v>
                </c:pt>
                <c:pt idx="358">
                  <c:v>-0.4</c:v>
                </c:pt>
                <c:pt idx="359">
                  <c:v>-0.4</c:v>
                </c:pt>
                <c:pt idx="360">
                  <c:v>-0.4</c:v>
                </c:pt>
                <c:pt idx="361">
                  <c:v>-0.4</c:v>
                </c:pt>
                <c:pt idx="362">
                  <c:v>-0.4</c:v>
                </c:pt>
                <c:pt idx="363">
                  <c:v>-0.4</c:v>
                </c:pt>
                <c:pt idx="364">
                  <c:v>-0.4</c:v>
                </c:pt>
                <c:pt idx="365">
                  <c:v>-0.4</c:v>
                </c:pt>
                <c:pt idx="366">
                  <c:v>-0.4</c:v>
                </c:pt>
                <c:pt idx="367">
                  <c:v>-0.4</c:v>
                </c:pt>
                <c:pt idx="368">
                  <c:v>-0.4</c:v>
                </c:pt>
                <c:pt idx="369">
                  <c:v>-0.4</c:v>
                </c:pt>
                <c:pt idx="370">
                  <c:v>-0.4</c:v>
                </c:pt>
                <c:pt idx="371">
                  <c:v>-0.4</c:v>
                </c:pt>
                <c:pt idx="372">
                  <c:v>-0.4</c:v>
                </c:pt>
                <c:pt idx="373">
                  <c:v>-0.4</c:v>
                </c:pt>
                <c:pt idx="374">
                  <c:v>-0.4</c:v>
                </c:pt>
                <c:pt idx="375">
                  <c:v>-0.4</c:v>
                </c:pt>
                <c:pt idx="376">
                  <c:v>-0.4</c:v>
                </c:pt>
                <c:pt idx="377">
                  <c:v>-0.4</c:v>
                </c:pt>
                <c:pt idx="378">
                  <c:v>-0.4</c:v>
                </c:pt>
                <c:pt idx="379">
                  <c:v>-0.4</c:v>
                </c:pt>
                <c:pt idx="380">
                  <c:v>-0.4</c:v>
                </c:pt>
                <c:pt idx="381">
                  <c:v>-0.4</c:v>
                </c:pt>
                <c:pt idx="382">
                  <c:v>-0.4</c:v>
                </c:pt>
                <c:pt idx="383">
                  <c:v>-0.4</c:v>
                </c:pt>
                <c:pt idx="384">
                  <c:v>-0.4</c:v>
                </c:pt>
                <c:pt idx="385">
                  <c:v>-0.4</c:v>
                </c:pt>
                <c:pt idx="386">
                  <c:v>-0.4</c:v>
                </c:pt>
                <c:pt idx="387">
                  <c:v>-0.4</c:v>
                </c:pt>
                <c:pt idx="388">
                  <c:v>-0.4</c:v>
                </c:pt>
                <c:pt idx="389">
                  <c:v>-0.4</c:v>
                </c:pt>
                <c:pt idx="390">
                  <c:v>-0.4</c:v>
                </c:pt>
                <c:pt idx="391">
                  <c:v>-0.4</c:v>
                </c:pt>
                <c:pt idx="392">
                  <c:v>-0.4</c:v>
                </c:pt>
                <c:pt idx="393">
                  <c:v>-0.4</c:v>
                </c:pt>
                <c:pt idx="394">
                  <c:v>-0.4</c:v>
                </c:pt>
                <c:pt idx="395">
                  <c:v>-0.4</c:v>
                </c:pt>
                <c:pt idx="396">
                  <c:v>-0.4</c:v>
                </c:pt>
                <c:pt idx="397">
                  <c:v>-0.4</c:v>
                </c:pt>
                <c:pt idx="398">
                  <c:v>-0.4</c:v>
                </c:pt>
                <c:pt idx="399">
                  <c:v>-0.4</c:v>
                </c:pt>
                <c:pt idx="400">
                  <c:v>-0.4</c:v>
                </c:pt>
                <c:pt idx="401">
                  <c:v>-0.4</c:v>
                </c:pt>
                <c:pt idx="402">
                  <c:v>-0.4</c:v>
                </c:pt>
                <c:pt idx="403">
                  <c:v>-0.4</c:v>
                </c:pt>
                <c:pt idx="404">
                  <c:v>-0.4</c:v>
                </c:pt>
                <c:pt idx="405">
                  <c:v>-0.4</c:v>
                </c:pt>
                <c:pt idx="406">
                  <c:v>-0.4</c:v>
                </c:pt>
                <c:pt idx="407">
                  <c:v>-0.4</c:v>
                </c:pt>
                <c:pt idx="408">
                  <c:v>-0.4</c:v>
                </c:pt>
                <c:pt idx="409">
                  <c:v>-0.4</c:v>
                </c:pt>
                <c:pt idx="410">
                  <c:v>-0.4</c:v>
                </c:pt>
                <c:pt idx="411">
                  <c:v>-0.4</c:v>
                </c:pt>
                <c:pt idx="412">
                  <c:v>-0.4</c:v>
                </c:pt>
                <c:pt idx="413">
                  <c:v>-0.4</c:v>
                </c:pt>
                <c:pt idx="414">
                  <c:v>-0.4</c:v>
                </c:pt>
                <c:pt idx="415">
                  <c:v>-0.4</c:v>
                </c:pt>
                <c:pt idx="416">
                  <c:v>-0.4</c:v>
                </c:pt>
                <c:pt idx="417">
                  <c:v>-0.4</c:v>
                </c:pt>
                <c:pt idx="418">
                  <c:v>-0.4</c:v>
                </c:pt>
                <c:pt idx="419">
                  <c:v>-0.4</c:v>
                </c:pt>
                <c:pt idx="420">
                  <c:v>-0.4</c:v>
                </c:pt>
                <c:pt idx="421">
                  <c:v>-0.4</c:v>
                </c:pt>
                <c:pt idx="422">
                  <c:v>-0.4</c:v>
                </c:pt>
                <c:pt idx="423">
                  <c:v>-0.4</c:v>
                </c:pt>
                <c:pt idx="424">
                  <c:v>-0.4</c:v>
                </c:pt>
                <c:pt idx="425">
                  <c:v>-0.4</c:v>
                </c:pt>
                <c:pt idx="426">
                  <c:v>-0.4</c:v>
                </c:pt>
                <c:pt idx="427">
                  <c:v>-0.4</c:v>
                </c:pt>
                <c:pt idx="428">
                  <c:v>-0.4</c:v>
                </c:pt>
                <c:pt idx="429">
                  <c:v>-0.4</c:v>
                </c:pt>
                <c:pt idx="430">
                  <c:v>-0.4</c:v>
                </c:pt>
                <c:pt idx="431">
                  <c:v>-0.4</c:v>
                </c:pt>
                <c:pt idx="432">
                  <c:v>-0.4</c:v>
                </c:pt>
                <c:pt idx="433">
                  <c:v>-0.4</c:v>
                </c:pt>
                <c:pt idx="434">
                  <c:v>-0.4</c:v>
                </c:pt>
                <c:pt idx="435">
                  <c:v>-0.4</c:v>
                </c:pt>
                <c:pt idx="436">
                  <c:v>-0.4</c:v>
                </c:pt>
                <c:pt idx="437">
                  <c:v>-0.4</c:v>
                </c:pt>
                <c:pt idx="438">
                  <c:v>-0.4</c:v>
                </c:pt>
                <c:pt idx="439">
                  <c:v>-0.4</c:v>
                </c:pt>
                <c:pt idx="440">
                  <c:v>-0.4</c:v>
                </c:pt>
                <c:pt idx="441">
                  <c:v>-0.4</c:v>
                </c:pt>
                <c:pt idx="442">
                  <c:v>-0.4</c:v>
                </c:pt>
                <c:pt idx="443">
                  <c:v>-0.4</c:v>
                </c:pt>
                <c:pt idx="444">
                  <c:v>-0.4</c:v>
                </c:pt>
                <c:pt idx="445">
                  <c:v>-0.4</c:v>
                </c:pt>
                <c:pt idx="446">
                  <c:v>-0.4</c:v>
                </c:pt>
                <c:pt idx="447">
                  <c:v>-0.4</c:v>
                </c:pt>
                <c:pt idx="448">
                  <c:v>-0.4</c:v>
                </c:pt>
                <c:pt idx="449">
                  <c:v>-0.4</c:v>
                </c:pt>
                <c:pt idx="450">
                  <c:v>-0.4</c:v>
                </c:pt>
                <c:pt idx="451">
                  <c:v>-0.4</c:v>
                </c:pt>
                <c:pt idx="452">
                  <c:v>-0.4</c:v>
                </c:pt>
                <c:pt idx="453">
                  <c:v>-0.4</c:v>
                </c:pt>
                <c:pt idx="454">
                  <c:v>-0.4</c:v>
                </c:pt>
                <c:pt idx="455">
                  <c:v>-0.4</c:v>
                </c:pt>
                <c:pt idx="456">
                  <c:v>-0.4</c:v>
                </c:pt>
                <c:pt idx="457">
                  <c:v>-0.4</c:v>
                </c:pt>
                <c:pt idx="458">
                  <c:v>-0.4</c:v>
                </c:pt>
                <c:pt idx="459">
                  <c:v>-0.4</c:v>
                </c:pt>
                <c:pt idx="460">
                  <c:v>-0.4</c:v>
                </c:pt>
                <c:pt idx="461">
                  <c:v>-0.4</c:v>
                </c:pt>
                <c:pt idx="462">
                  <c:v>-0.4</c:v>
                </c:pt>
                <c:pt idx="463">
                  <c:v>-0.4</c:v>
                </c:pt>
                <c:pt idx="464">
                  <c:v>-0.4</c:v>
                </c:pt>
                <c:pt idx="465">
                  <c:v>-0.4</c:v>
                </c:pt>
                <c:pt idx="466">
                  <c:v>-0.4</c:v>
                </c:pt>
                <c:pt idx="467">
                  <c:v>-0.4</c:v>
                </c:pt>
                <c:pt idx="468">
                  <c:v>-0.4</c:v>
                </c:pt>
                <c:pt idx="469">
                  <c:v>-0.4</c:v>
                </c:pt>
                <c:pt idx="470">
                  <c:v>-0.4</c:v>
                </c:pt>
                <c:pt idx="471">
                  <c:v>-0.4</c:v>
                </c:pt>
                <c:pt idx="472">
                  <c:v>-0.4</c:v>
                </c:pt>
                <c:pt idx="473">
                  <c:v>-0.4</c:v>
                </c:pt>
                <c:pt idx="474">
                  <c:v>-0.4</c:v>
                </c:pt>
                <c:pt idx="475">
                  <c:v>-0.4</c:v>
                </c:pt>
                <c:pt idx="476">
                  <c:v>-0.4</c:v>
                </c:pt>
                <c:pt idx="477">
                  <c:v>-0.4</c:v>
                </c:pt>
                <c:pt idx="478">
                  <c:v>-0.4</c:v>
                </c:pt>
                <c:pt idx="479">
                  <c:v>-0.4</c:v>
                </c:pt>
                <c:pt idx="480">
                  <c:v>-0.4</c:v>
                </c:pt>
                <c:pt idx="481">
                  <c:v>-0.4</c:v>
                </c:pt>
                <c:pt idx="482">
                  <c:v>-0.4</c:v>
                </c:pt>
                <c:pt idx="483">
                  <c:v>-0.4</c:v>
                </c:pt>
                <c:pt idx="484">
                  <c:v>-0.4</c:v>
                </c:pt>
                <c:pt idx="485">
                  <c:v>-0.4</c:v>
                </c:pt>
                <c:pt idx="486">
                  <c:v>-0.4</c:v>
                </c:pt>
                <c:pt idx="487">
                  <c:v>-0.4</c:v>
                </c:pt>
                <c:pt idx="488">
                  <c:v>-0.4</c:v>
                </c:pt>
                <c:pt idx="489">
                  <c:v>-0.4</c:v>
                </c:pt>
                <c:pt idx="490">
                  <c:v>-0.4</c:v>
                </c:pt>
                <c:pt idx="491">
                  <c:v>-0.4</c:v>
                </c:pt>
                <c:pt idx="492">
                  <c:v>-0.4</c:v>
                </c:pt>
                <c:pt idx="493">
                  <c:v>-0.4</c:v>
                </c:pt>
                <c:pt idx="494">
                  <c:v>-0.4</c:v>
                </c:pt>
                <c:pt idx="495">
                  <c:v>-0.4</c:v>
                </c:pt>
                <c:pt idx="496">
                  <c:v>-0.4</c:v>
                </c:pt>
                <c:pt idx="497">
                  <c:v>-0.4</c:v>
                </c:pt>
                <c:pt idx="498">
                  <c:v>-0.4</c:v>
                </c:pt>
                <c:pt idx="499">
                  <c:v>-0.4</c:v>
                </c:pt>
                <c:pt idx="500">
                  <c:v>-0.4</c:v>
                </c:pt>
                <c:pt idx="501">
                  <c:v>-0.4</c:v>
                </c:pt>
                <c:pt idx="502">
                  <c:v>-0.4</c:v>
                </c:pt>
                <c:pt idx="503">
                  <c:v>-0.4</c:v>
                </c:pt>
                <c:pt idx="504">
                  <c:v>-0.4</c:v>
                </c:pt>
                <c:pt idx="505">
                  <c:v>-0.4</c:v>
                </c:pt>
                <c:pt idx="506">
                  <c:v>-0.4</c:v>
                </c:pt>
                <c:pt idx="507">
                  <c:v>-0.4</c:v>
                </c:pt>
                <c:pt idx="508">
                  <c:v>-0.4</c:v>
                </c:pt>
                <c:pt idx="509">
                  <c:v>-0.4</c:v>
                </c:pt>
                <c:pt idx="510">
                  <c:v>-0.4</c:v>
                </c:pt>
                <c:pt idx="511">
                  <c:v>-0.4</c:v>
                </c:pt>
                <c:pt idx="512">
                  <c:v>-0.4</c:v>
                </c:pt>
                <c:pt idx="513">
                  <c:v>-0.4</c:v>
                </c:pt>
                <c:pt idx="514">
                  <c:v>-0.4</c:v>
                </c:pt>
                <c:pt idx="515">
                  <c:v>-0.4</c:v>
                </c:pt>
                <c:pt idx="516">
                  <c:v>-0.4</c:v>
                </c:pt>
                <c:pt idx="517">
                  <c:v>-0.4</c:v>
                </c:pt>
                <c:pt idx="518">
                  <c:v>-0.4</c:v>
                </c:pt>
                <c:pt idx="519">
                  <c:v>-0.4</c:v>
                </c:pt>
                <c:pt idx="520">
                  <c:v>-0.4</c:v>
                </c:pt>
                <c:pt idx="521">
                  <c:v>-0.4</c:v>
                </c:pt>
                <c:pt idx="522">
                  <c:v>-0.4</c:v>
                </c:pt>
                <c:pt idx="523">
                  <c:v>-0.4</c:v>
                </c:pt>
                <c:pt idx="524">
                  <c:v>-0.4</c:v>
                </c:pt>
                <c:pt idx="525">
                  <c:v>-0.4</c:v>
                </c:pt>
                <c:pt idx="526">
                  <c:v>-0.4</c:v>
                </c:pt>
                <c:pt idx="527">
                  <c:v>-0.4</c:v>
                </c:pt>
                <c:pt idx="528">
                  <c:v>-0.4</c:v>
                </c:pt>
                <c:pt idx="529">
                  <c:v>-0.4</c:v>
                </c:pt>
                <c:pt idx="530">
                  <c:v>-0.4</c:v>
                </c:pt>
                <c:pt idx="531">
                  <c:v>-0.4</c:v>
                </c:pt>
                <c:pt idx="532">
                  <c:v>-0.4</c:v>
                </c:pt>
                <c:pt idx="533">
                  <c:v>-0.4</c:v>
                </c:pt>
                <c:pt idx="534">
                  <c:v>-0.4</c:v>
                </c:pt>
                <c:pt idx="535">
                  <c:v>-0.4</c:v>
                </c:pt>
                <c:pt idx="536">
                  <c:v>-0.4</c:v>
                </c:pt>
                <c:pt idx="537">
                  <c:v>-0.4</c:v>
                </c:pt>
                <c:pt idx="538">
                  <c:v>-0.4</c:v>
                </c:pt>
                <c:pt idx="539">
                  <c:v>-0.4</c:v>
                </c:pt>
                <c:pt idx="540">
                  <c:v>-0.4</c:v>
                </c:pt>
                <c:pt idx="541">
                  <c:v>-0.4</c:v>
                </c:pt>
                <c:pt idx="542">
                  <c:v>-0.4</c:v>
                </c:pt>
                <c:pt idx="543">
                  <c:v>-0.4</c:v>
                </c:pt>
                <c:pt idx="544">
                  <c:v>-0.4</c:v>
                </c:pt>
                <c:pt idx="545">
                  <c:v>-0.4</c:v>
                </c:pt>
                <c:pt idx="546">
                  <c:v>-0.4</c:v>
                </c:pt>
                <c:pt idx="547">
                  <c:v>-0.4</c:v>
                </c:pt>
                <c:pt idx="548">
                  <c:v>-0.4</c:v>
                </c:pt>
                <c:pt idx="549">
                  <c:v>-0.4</c:v>
                </c:pt>
                <c:pt idx="550">
                  <c:v>-0.4</c:v>
                </c:pt>
                <c:pt idx="551">
                  <c:v>-0.4</c:v>
                </c:pt>
                <c:pt idx="552">
                  <c:v>-0.4</c:v>
                </c:pt>
                <c:pt idx="553">
                  <c:v>-0.4</c:v>
                </c:pt>
                <c:pt idx="554">
                  <c:v>-0.4</c:v>
                </c:pt>
                <c:pt idx="555">
                  <c:v>-0.4</c:v>
                </c:pt>
                <c:pt idx="556">
                  <c:v>-0.4</c:v>
                </c:pt>
                <c:pt idx="557">
                  <c:v>-0.4</c:v>
                </c:pt>
                <c:pt idx="558">
                  <c:v>-0.4</c:v>
                </c:pt>
                <c:pt idx="559">
                  <c:v>-0.4</c:v>
                </c:pt>
                <c:pt idx="560">
                  <c:v>-0.4</c:v>
                </c:pt>
                <c:pt idx="561">
                  <c:v>-0.4</c:v>
                </c:pt>
                <c:pt idx="562">
                  <c:v>-0.4</c:v>
                </c:pt>
                <c:pt idx="563">
                  <c:v>-0.4</c:v>
                </c:pt>
                <c:pt idx="564">
                  <c:v>-0.4</c:v>
                </c:pt>
                <c:pt idx="565">
                  <c:v>-0.4</c:v>
                </c:pt>
                <c:pt idx="566">
                  <c:v>-0.4</c:v>
                </c:pt>
                <c:pt idx="567">
                  <c:v>-0.4</c:v>
                </c:pt>
                <c:pt idx="568">
                  <c:v>-0.4</c:v>
                </c:pt>
                <c:pt idx="569">
                  <c:v>-0.4</c:v>
                </c:pt>
                <c:pt idx="570">
                  <c:v>-0.4</c:v>
                </c:pt>
                <c:pt idx="571">
                  <c:v>-0.4</c:v>
                </c:pt>
                <c:pt idx="572">
                  <c:v>-0.4</c:v>
                </c:pt>
                <c:pt idx="573">
                  <c:v>-0.4</c:v>
                </c:pt>
                <c:pt idx="574">
                  <c:v>-0.4</c:v>
                </c:pt>
                <c:pt idx="575">
                  <c:v>-0.4</c:v>
                </c:pt>
                <c:pt idx="576">
                  <c:v>-0.4</c:v>
                </c:pt>
                <c:pt idx="577">
                  <c:v>-0.4</c:v>
                </c:pt>
                <c:pt idx="578">
                  <c:v>-0.4</c:v>
                </c:pt>
                <c:pt idx="579">
                  <c:v>-0.4</c:v>
                </c:pt>
                <c:pt idx="580">
                  <c:v>-0.4</c:v>
                </c:pt>
                <c:pt idx="581">
                  <c:v>-0.4</c:v>
                </c:pt>
                <c:pt idx="582">
                  <c:v>-0.4</c:v>
                </c:pt>
                <c:pt idx="583">
                  <c:v>-0.4</c:v>
                </c:pt>
                <c:pt idx="584">
                  <c:v>-0.4</c:v>
                </c:pt>
                <c:pt idx="585">
                  <c:v>-0.4</c:v>
                </c:pt>
                <c:pt idx="586">
                  <c:v>-0.4</c:v>
                </c:pt>
                <c:pt idx="587">
                  <c:v>-0.4</c:v>
                </c:pt>
                <c:pt idx="588">
                  <c:v>-0.4</c:v>
                </c:pt>
                <c:pt idx="589">
                  <c:v>-0.4</c:v>
                </c:pt>
                <c:pt idx="590">
                  <c:v>-0.4</c:v>
                </c:pt>
                <c:pt idx="591">
                  <c:v>-0.4</c:v>
                </c:pt>
                <c:pt idx="592">
                  <c:v>-0.4</c:v>
                </c:pt>
                <c:pt idx="593">
                  <c:v>-0.4</c:v>
                </c:pt>
                <c:pt idx="594">
                  <c:v>-0.4</c:v>
                </c:pt>
                <c:pt idx="595">
                  <c:v>-0.4</c:v>
                </c:pt>
                <c:pt idx="596">
                  <c:v>-0.4</c:v>
                </c:pt>
                <c:pt idx="597">
                  <c:v>-0.4</c:v>
                </c:pt>
                <c:pt idx="598">
                  <c:v>-0.4</c:v>
                </c:pt>
                <c:pt idx="599">
                  <c:v>-0.4</c:v>
                </c:pt>
                <c:pt idx="600">
                  <c:v>-0.4</c:v>
                </c:pt>
                <c:pt idx="601">
                  <c:v>-0.4</c:v>
                </c:pt>
                <c:pt idx="602">
                  <c:v>-0.4</c:v>
                </c:pt>
                <c:pt idx="603">
                  <c:v>-0.4</c:v>
                </c:pt>
                <c:pt idx="604">
                  <c:v>-0.4</c:v>
                </c:pt>
                <c:pt idx="605">
                  <c:v>-0.4</c:v>
                </c:pt>
                <c:pt idx="606">
                  <c:v>-0.4</c:v>
                </c:pt>
                <c:pt idx="607">
                  <c:v>-0.4</c:v>
                </c:pt>
                <c:pt idx="608">
                  <c:v>-0.4</c:v>
                </c:pt>
                <c:pt idx="609">
                  <c:v>-0.4</c:v>
                </c:pt>
                <c:pt idx="610">
                  <c:v>-0.4</c:v>
                </c:pt>
                <c:pt idx="611">
                  <c:v>-0.4</c:v>
                </c:pt>
                <c:pt idx="612">
                  <c:v>-0.4</c:v>
                </c:pt>
                <c:pt idx="613">
                  <c:v>-0.4</c:v>
                </c:pt>
                <c:pt idx="614">
                  <c:v>-0.4</c:v>
                </c:pt>
                <c:pt idx="615">
                  <c:v>-0.4</c:v>
                </c:pt>
                <c:pt idx="616">
                  <c:v>-0.4</c:v>
                </c:pt>
                <c:pt idx="617">
                  <c:v>-0.4</c:v>
                </c:pt>
                <c:pt idx="618">
                  <c:v>-0.4</c:v>
                </c:pt>
                <c:pt idx="619">
                  <c:v>-0.4</c:v>
                </c:pt>
                <c:pt idx="620">
                  <c:v>-0.4</c:v>
                </c:pt>
                <c:pt idx="621">
                  <c:v>-0.4</c:v>
                </c:pt>
                <c:pt idx="622">
                  <c:v>-0.4</c:v>
                </c:pt>
                <c:pt idx="623">
                  <c:v>-0.4</c:v>
                </c:pt>
                <c:pt idx="624">
                  <c:v>-0.4</c:v>
                </c:pt>
                <c:pt idx="625">
                  <c:v>-0.4</c:v>
                </c:pt>
                <c:pt idx="626">
                  <c:v>-0.4</c:v>
                </c:pt>
                <c:pt idx="627">
                  <c:v>-0.4</c:v>
                </c:pt>
                <c:pt idx="628">
                  <c:v>-0.4</c:v>
                </c:pt>
                <c:pt idx="629">
                  <c:v>-0.4</c:v>
                </c:pt>
                <c:pt idx="630">
                  <c:v>-0.4</c:v>
                </c:pt>
                <c:pt idx="631">
                  <c:v>-0.4</c:v>
                </c:pt>
                <c:pt idx="632">
                  <c:v>-0.4</c:v>
                </c:pt>
                <c:pt idx="633">
                  <c:v>-0.4</c:v>
                </c:pt>
                <c:pt idx="634">
                  <c:v>-0.4</c:v>
                </c:pt>
                <c:pt idx="635">
                  <c:v>-0.4</c:v>
                </c:pt>
                <c:pt idx="636">
                  <c:v>-0.4</c:v>
                </c:pt>
                <c:pt idx="637">
                  <c:v>-0.4</c:v>
                </c:pt>
                <c:pt idx="638">
                  <c:v>-0.4</c:v>
                </c:pt>
                <c:pt idx="639">
                  <c:v>-0.4</c:v>
                </c:pt>
                <c:pt idx="640">
                  <c:v>-0.4</c:v>
                </c:pt>
                <c:pt idx="641">
                  <c:v>-0.4</c:v>
                </c:pt>
                <c:pt idx="642">
                  <c:v>-0.4</c:v>
                </c:pt>
                <c:pt idx="643">
                  <c:v>-0.4</c:v>
                </c:pt>
                <c:pt idx="644">
                  <c:v>-0.4</c:v>
                </c:pt>
                <c:pt idx="645">
                  <c:v>-0.4</c:v>
                </c:pt>
                <c:pt idx="646">
                  <c:v>-0.4</c:v>
                </c:pt>
                <c:pt idx="647">
                  <c:v>-0.4</c:v>
                </c:pt>
                <c:pt idx="648">
                  <c:v>-0.4</c:v>
                </c:pt>
                <c:pt idx="649">
                  <c:v>-0.4</c:v>
                </c:pt>
                <c:pt idx="650">
                  <c:v>-0.4</c:v>
                </c:pt>
                <c:pt idx="651">
                  <c:v>-0.4</c:v>
                </c:pt>
                <c:pt idx="652">
                  <c:v>-0.4</c:v>
                </c:pt>
                <c:pt idx="653">
                  <c:v>-0.4</c:v>
                </c:pt>
                <c:pt idx="654">
                  <c:v>-0.4</c:v>
                </c:pt>
                <c:pt idx="655">
                  <c:v>-0.4</c:v>
                </c:pt>
                <c:pt idx="656">
                  <c:v>-0.4</c:v>
                </c:pt>
                <c:pt idx="657">
                  <c:v>-0.4</c:v>
                </c:pt>
                <c:pt idx="658">
                  <c:v>-0.4</c:v>
                </c:pt>
                <c:pt idx="659">
                  <c:v>-0.4</c:v>
                </c:pt>
                <c:pt idx="660">
                  <c:v>-0.4</c:v>
                </c:pt>
                <c:pt idx="661">
                  <c:v>-0.4</c:v>
                </c:pt>
                <c:pt idx="662">
                  <c:v>-0.4</c:v>
                </c:pt>
                <c:pt idx="663">
                  <c:v>-0.4</c:v>
                </c:pt>
                <c:pt idx="664">
                  <c:v>-0.4</c:v>
                </c:pt>
                <c:pt idx="665">
                  <c:v>-0.4</c:v>
                </c:pt>
                <c:pt idx="666">
                  <c:v>-0.4</c:v>
                </c:pt>
                <c:pt idx="667">
                  <c:v>-0.4</c:v>
                </c:pt>
                <c:pt idx="668">
                  <c:v>-0.4</c:v>
                </c:pt>
                <c:pt idx="669">
                  <c:v>-0.4</c:v>
                </c:pt>
                <c:pt idx="670">
                  <c:v>-0.4</c:v>
                </c:pt>
                <c:pt idx="671">
                  <c:v>-0.4</c:v>
                </c:pt>
                <c:pt idx="672">
                  <c:v>-0.4</c:v>
                </c:pt>
                <c:pt idx="673">
                  <c:v>-0.4</c:v>
                </c:pt>
                <c:pt idx="674">
                  <c:v>-0.4</c:v>
                </c:pt>
                <c:pt idx="675">
                  <c:v>-0.4</c:v>
                </c:pt>
                <c:pt idx="676">
                  <c:v>-0.4</c:v>
                </c:pt>
                <c:pt idx="677">
                  <c:v>-0.4</c:v>
                </c:pt>
                <c:pt idx="678">
                  <c:v>-0.4</c:v>
                </c:pt>
                <c:pt idx="679">
                  <c:v>-0.4</c:v>
                </c:pt>
                <c:pt idx="680">
                  <c:v>-0.4</c:v>
                </c:pt>
                <c:pt idx="681">
                  <c:v>-0.4</c:v>
                </c:pt>
                <c:pt idx="682">
                  <c:v>-0.4</c:v>
                </c:pt>
                <c:pt idx="683">
                  <c:v>-0.4</c:v>
                </c:pt>
                <c:pt idx="684">
                  <c:v>-0.4</c:v>
                </c:pt>
                <c:pt idx="685">
                  <c:v>-0.4</c:v>
                </c:pt>
                <c:pt idx="686">
                  <c:v>-0.4</c:v>
                </c:pt>
                <c:pt idx="687">
                  <c:v>-0.4</c:v>
                </c:pt>
                <c:pt idx="688">
                  <c:v>-0.4</c:v>
                </c:pt>
                <c:pt idx="689">
                  <c:v>-0.4</c:v>
                </c:pt>
                <c:pt idx="690">
                  <c:v>-0.4</c:v>
                </c:pt>
                <c:pt idx="691">
                  <c:v>-0.4</c:v>
                </c:pt>
                <c:pt idx="692">
                  <c:v>-0.4</c:v>
                </c:pt>
                <c:pt idx="693">
                  <c:v>-0.4</c:v>
                </c:pt>
                <c:pt idx="694">
                  <c:v>-0.4</c:v>
                </c:pt>
                <c:pt idx="695">
                  <c:v>-0.4</c:v>
                </c:pt>
                <c:pt idx="696">
                  <c:v>-0.4</c:v>
                </c:pt>
                <c:pt idx="697">
                  <c:v>-0.4</c:v>
                </c:pt>
                <c:pt idx="698">
                  <c:v>-0.4</c:v>
                </c:pt>
                <c:pt idx="699">
                  <c:v>-0.4</c:v>
                </c:pt>
                <c:pt idx="700">
                  <c:v>-0.4</c:v>
                </c:pt>
                <c:pt idx="701">
                  <c:v>-0.4</c:v>
                </c:pt>
                <c:pt idx="702">
                  <c:v>-0.4</c:v>
                </c:pt>
                <c:pt idx="703">
                  <c:v>-0.4</c:v>
                </c:pt>
                <c:pt idx="704">
                  <c:v>-0.4</c:v>
                </c:pt>
                <c:pt idx="705">
                  <c:v>-0.4</c:v>
                </c:pt>
                <c:pt idx="706">
                  <c:v>-0.4</c:v>
                </c:pt>
                <c:pt idx="707">
                  <c:v>-0.4</c:v>
                </c:pt>
                <c:pt idx="708">
                  <c:v>-0.4</c:v>
                </c:pt>
                <c:pt idx="709">
                  <c:v>-0.4</c:v>
                </c:pt>
                <c:pt idx="710">
                  <c:v>-0.4</c:v>
                </c:pt>
                <c:pt idx="711">
                  <c:v>-0.4</c:v>
                </c:pt>
                <c:pt idx="712">
                  <c:v>-0.4</c:v>
                </c:pt>
                <c:pt idx="713">
                  <c:v>-0.4</c:v>
                </c:pt>
                <c:pt idx="714">
                  <c:v>-0.4</c:v>
                </c:pt>
                <c:pt idx="715">
                  <c:v>-0.4</c:v>
                </c:pt>
                <c:pt idx="716">
                  <c:v>-0.4</c:v>
                </c:pt>
                <c:pt idx="717">
                  <c:v>-0.4</c:v>
                </c:pt>
                <c:pt idx="718">
                  <c:v>-0.4</c:v>
                </c:pt>
                <c:pt idx="719">
                  <c:v>-0.4</c:v>
                </c:pt>
                <c:pt idx="720">
                  <c:v>-0.4</c:v>
                </c:pt>
                <c:pt idx="721">
                  <c:v>-0.4</c:v>
                </c:pt>
                <c:pt idx="722">
                  <c:v>-0.4</c:v>
                </c:pt>
                <c:pt idx="723">
                  <c:v>-0.4</c:v>
                </c:pt>
                <c:pt idx="724">
                  <c:v>-0.4</c:v>
                </c:pt>
                <c:pt idx="725">
                  <c:v>-0.4</c:v>
                </c:pt>
                <c:pt idx="726">
                  <c:v>-0.4</c:v>
                </c:pt>
                <c:pt idx="727">
                  <c:v>-0.4</c:v>
                </c:pt>
                <c:pt idx="728">
                  <c:v>-0.4</c:v>
                </c:pt>
                <c:pt idx="729">
                  <c:v>-0.4</c:v>
                </c:pt>
                <c:pt idx="730">
                  <c:v>-0.4</c:v>
                </c:pt>
                <c:pt idx="731">
                  <c:v>-0.4</c:v>
                </c:pt>
                <c:pt idx="732">
                  <c:v>-0.4</c:v>
                </c:pt>
                <c:pt idx="733">
                  <c:v>-0.4</c:v>
                </c:pt>
                <c:pt idx="734">
                  <c:v>-0.4</c:v>
                </c:pt>
                <c:pt idx="735">
                  <c:v>-0.4</c:v>
                </c:pt>
                <c:pt idx="736">
                  <c:v>-0.4</c:v>
                </c:pt>
                <c:pt idx="737">
                  <c:v>-0.4</c:v>
                </c:pt>
                <c:pt idx="738">
                  <c:v>-0.4</c:v>
                </c:pt>
                <c:pt idx="739">
                  <c:v>-0.4</c:v>
                </c:pt>
                <c:pt idx="740">
                  <c:v>-0.4</c:v>
                </c:pt>
                <c:pt idx="741">
                  <c:v>-0.4</c:v>
                </c:pt>
                <c:pt idx="742">
                  <c:v>-0.4</c:v>
                </c:pt>
                <c:pt idx="743">
                  <c:v>-0.4</c:v>
                </c:pt>
                <c:pt idx="744">
                  <c:v>-0.4</c:v>
                </c:pt>
                <c:pt idx="745">
                  <c:v>-0.4</c:v>
                </c:pt>
                <c:pt idx="746">
                  <c:v>-0.4</c:v>
                </c:pt>
                <c:pt idx="747">
                  <c:v>-0.4</c:v>
                </c:pt>
                <c:pt idx="748">
                  <c:v>-0.4</c:v>
                </c:pt>
                <c:pt idx="749">
                  <c:v>-0.4</c:v>
                </c:pt>
                <c:pt idx="750">
                  <c:v>-0.4</c:v>
                </c:pt>
                <c:pt idx="751">
                  <c:v>-0.4</c:v>
                </c:pt>
                <c:pt idx="752">
                  <c:v>-0.4</c:v>
                </c:pt>
                <c:pt idx="753">
                  <c:v>-0.4</c:v>
                </c:pt>
                <c:pt idx="754">
                  <c:v>-0.4</c:v>
                </c:pt>
                <c:pt idx="755">
                  <c:v>-0.4</c:v>
                </c:pt>
                <c:pt idx="756">
                  <c:v>-0.4</c:v>
                </c:pt>
                <c:pt idx="757">
                  <c:v>-0.4</c:v>
                </c:pt>
                <c:pt idx="758">
                  <c:v>-0.4</c:v>
                </c:pt>
                <c:pt idx="759">
                  <c:v>-0.4</c:v>
                </c:pt>
                <c:pt idx="760">
                  <c:v>-0.4</c:v>
                </c:pt>
                <c:pt idx="761">
                  <c:v>-0.4</c:v>
                </c:pt>
                <c:pt idx="762">
                  <c:v>-0.4</c:v>
                </c:pt>
                <c:pt idx="763">
                  <c:v>-0.4</c:v>
                </c:pt>
                <c:pt idx="764">
                  <c:v>-0.4</c:v>
                </c:pt>
                <c:pt idx="765">
                  <c:v>-0.4</c:v>
                </c:pt>
                <c:pt idx="766">
                  <c:v>-0.4</c:v>
                </c:pt>
                <c:pt idx="767">
                  <c:v>-0.4</c:v>
                </c:pt>
                <c:pt idx="768">
                  <c:v>-0.4</c:v>
                </c:pt>
                <c:pt idx="769">
                  <c:v>-0.4</c:v>
                </c:pt>
                <c:pt idx="770">
                  <c:v>-0.4</c:v>
                </c:pt>
                <c:pt idx="771">
                  <c:v>-0.4</c:v>
                </c:pt>
                <c:pt idx="772">
                  <c:v>-0.4</c:v>
                </c:pt>
                <c:pt idx="773">
                  <c:v>-0.4</c:v>
                </c:pt>
                <c:pt idx="774">
                  <c:v>-0.4</c:v>
                </c:pt>
                <c:pt idx="775">
                  <c:v>-0.4</c:v>
                </c:pt>
                <c:pt idx="776">
                  <c:v>-0.4</c:v>
                </c:pt>
                <c:pt idx="777">
                  <c:v>-0.4</c:v>
                </c:pt>
                <c:pt idx="778">
                  <c:v>-0.4</c:v>
                </c:pt>
                <c:pt idx="779">
                  <c:v>-0.4</c:v>
                </c:pt>
                <c:pt idx="780">
                  <c:v>-0.4</c:v>
                </c:pt>
                <c:pt idx="781">
                  <c:v>-0.4</c:v>
                </c:pt>
                <c:pt idx="782">
                  <c:v>-0.4</c:v>
                </c:pt>
                <c:pt idx="783">
                  <c:v>-0.4</c:v>
                </c:pt>
                <c:pt idx="784">
                  <c:v>-0.4</c:v>
                </c:pt>
                <c:pt idx="785">
                  <c:v>-0.4</c:v>
                </c:pt>
                <c:pt idx="786">
                  <c:v>-0.4</c:v>
                </c:pt>
                <c:pt idx="787">
                  <c:v>-0.4</c:v>
                </c:pt>
                <c:pt idx="788">
                  <c:v>-0.4</c:v>
                </c:pt>
                <c:pt idx="789">
                  <c:v>-0.4</c:v>
                </c:pt>
                <c:pt idx="790">
                  <c:v>-0.4</c:v>
                </c:pt>
                <c:pt idx="791">
                  <c:v>-0.4</c:v>
                </c:pt>
                <c:pt idx="792">
                  <c:v>-0.4</c:v>
                </c:pt>
                <c:pt idx="793">
                  <c:v>-0.4</c:v>
                </c:pt>
                <c:pt idx="794">
                  <c:v>-0.4</c:v>
                </c:pt>
                <c:pt idx="795">
                  <c:v>-0.4</c:v>
                </c:pt>
                <c:pt idx="963">
                  <c:v>-0.4</c:v>
                </c:pt>
                <c:pt idx="1329">
                  <c:v>-0.4</c:v>
                </c:pt>
                <c:pt idx="1694">
                  <c:v>-0.25</c:v>
                </c:pt>
              </c:numCache>
            </c:numRef>
          </c:val>
          <c:smooth val="0"/>
          <c:extLst>
            <c:ext xmlns:c16="http://schemas.microsoft.com/office/drawing/2014/chart" uri="{C3380CC4-5D6E-409C-BE32-E72D297353CC}">
              <c16:uniqueId val="{00000009-46C5-48D9-8875-5E7713051C29}"/>
            </c:ext>
          </c:extLst>
        </c:ser>
        <c:ser>
          <c:idx val="3"/>
          <c:order val="2"/>
          <c:tx>
            <c:strRef>
              <c:f>'1.11'!$F$1</c:f>
              <c:strCache>
                <c:ptCount val="1"/>
                <c:pt idx="0">
                  <c:v>Банк Англії </c:v>
                </c:pt>
              </c:strCache>
            </c:strRef>
          </c:tx>
          <c:spPr>
            <a:ln w="25400" cmpd="sng">
              <a:solidFill>
                <a:srgbClr val="91C864"/>
              </a:solidFill>
              <a:prstDash val="solid"/>
            </a:ln>
          </c:spPr>
          <c:marker>
            <c:symbol val="none"/>
          </c:marker>
          <c:dPt>
            <c:idx val="598"/>
            <c:bubble3D val="0"/>
            <c:extLst>
              <c:ext xmlns:c16="http://schemas.microsoft.com/office/drawing/2014/chart" uri="{C3380CC4-5D6E-409C-BE32-E72D297353CC}">
                <c16:uniqueId val="{0000000A-46C5-48D9-8875-5E7713051C29}"/>
              </c:ext>
            </c:extLst>
          </c:dPt>
          <c:dPt>
            <c:idx val="963"/>
            <c:marker>
              <c:symbol val="circle"/>
              <c:size val="5"/>
              <c:spPr>
                <a:solidFill>
                  <a:srgbClr val="91C864"/>
                </a:solidFill>
                <a:ln w="25400">
                  <a:noFill/>
                  <a:prstDash val="solid"/>
                </a:ln>
              </c:spPr>
            </c:marker>
            <c:bubble3D val="0"/>
            <c:extLst>
              <c:ext xmlns:c16="http://schemas.microsoft.com/office/drawing/2014/chart" uri="{C3380CC4-5D6E-409C-BE32-E72D297353CC}">
                <c16:uniqueId val="{0000000B-46C5-48D9-8875-5E7713051C29}"/>
              </c:ext>
            </c:extLst>
          </c:dPt>
          <c:dPt>
            <c:idx val="1329"/>
            <c:marker>
              <c:symbol val="circle"/>
              <c:size val="5"/>
              <c:spPr>
                <a:solidFill>
                  <a:srgbClr val="91C864"/>
                </a:solidFill>
                <a:ln w="25400">
                  <a:noFill/>
                  <a:prstDash val="solid"/>
                </a:ln>
              </c:spPr>
            </c:marker>
            <c:bubble3D val="0"/>
            <c:extLst>
              <c:ext xmlns:c16="http://schemas.microsoft.com/office/drawing/2014/chart" uri="{C3380CC4-5D6E-409C-BE32-E72D297353CC}">
                <c16:uniqueId val="{0000000C-46C5-48D9-8875-5E7713051C29}"/>
              </c:ext>
            </c:extLst>
          </c:dPt>
          <c:dPt>
            <c:idx val="1694"/>
            <c:marker>
              <c:symbol val="circle"/>
              <c:size val="5"/>
              <c:spPr>
                <a:solidFill>
                  <a:srgbClr val="91C864"/>
                </a:solidFill>
                <a:ln w="25400">
                  <a:noFill/>
                  <a:prstDash val="solid"/>
                </a:ln>
              </c:spPr>
            </c:marker>
            <c:bubble3D val="0"/>
            <c:extLst>
              <c:ext xmlns:c16="http://schemas.microsoft.com/office/drawing/2014/chart" uri="{C3380CC4-5D6E-409C-BE32-E72D297353CC}">
                <c16:uniqueId val="{0000000D-46C5-48D9-8875-5E7713051C29}"/>
              </c:ext>
            </c:extLst>
          </c:dPt>
          <c:cat>
            <c:numRef>
              <c:f>'1.11'!$A$7:$A$1701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'1.11'!$F$7:$F$1701</c:f>
              <c:numCache>
                <c:formatCode>General</c:formatCode>
                <c:ptCount val="1695"/>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0.25</c:v>
                </c:pt>
                <c:pt idx="95">
                  <c:v>0.25</c:v>
                </c:pt>
                <c:pt idx="96">
                  <c:v>0.25</c:v>
                </c:pt>
                <c:pt idx="97">
                  <c:v>0.25</c:v>
                </c:pt>
                <c:pt idx="98">
                  <c:v>0.25</c:v>
                </c:pt>
                <c:pt idx="99">
                  <c:v>0.25</c:v>
                </c:pt>
                <c:pt idx="100">
                  <c:v>0.25</c:v>
                </c:pt>
                <c:pt idx="101">
                  <c:v>0.25</c:v>
                </c:pt>
                <c:pt idx="102">
                  <c:v>0.25</c:v>
                </c:pt>
                <c:pt idx="103">
                  <c:v>0.25</c:v>
                </c:pt>
                <c:pt idx="104">
                  <c:v>0.25</c:v>
                </c:pt>
                <c:pt idx="105">
                  <c:v>0.25</c:v>
                </c:pt>
                <c:pt idx="106">
                  <c:v>0.25</c:v>
                </c:pt>
                <c:pt idx="107">
                  <c:v>0.25</c:v>
                </c:pt>
                <c:pt idx="108">
                  <c:v>0.25</c:v>
                </c:pt>
                <c:pt idx="109">
                  <c:v>0.25</c:v>
                </c:pt>
                <c:pt idx="110">
                  <c:v>0.25</c:v>
                </c:pt>
                <c:pt idx="111">
                  <c:v>0.25</c:v>
                </c:pt>
                <c:pt idx="112">
                  <c:v>0.25</c:v>
                </c:pt>
                <c:pt idx="113">
                  <c:v>0.25</c:v>
                </c:pt>
                <c:pt idx="114">
                  <c:v>0.25</c:v>
                </c:pt>
                <c:pt idx="115">
                  <c:v>0.25</c:v>
                </c:pt>
                <c:pt idx="116">
                  <c:v>0.25</c:v>
                </c:pt>
                <c:pt idx="117">
                  <c:v>0.25</c:v>
                </c:pt>
                <c:pt idx="118">
                  <c:v>0.25</c:v>
                </c:pt>
                <c:pt idx="119">
                  <c:v>0.25</c:v>
                </c:pt>
                <c:pt idx="120">
                  <c:v>0.25</c:v>
                </c:pt>
                <c:pt idx="121">
                  <c:v>0.25</c:v>
                </c:pt>
                <c:pt idx="122">
                  <c:v>0.25</c:v>
                </c:pt>
                <c:pt idx="123">
                  <c:v>0.25</c:v>
                </c:pt>
                <c:pt idx="124">
                  <c:v>0.25</c:v>
                </c:pt>
                <c:pt idx="125">
                  <c:v>0.25</c:v>
                </c:pt>
                <c:pt idx="126">
                  <c:v>0.25</c:v>
                </c:pt>
                <c:pt idx="127">
                  <c:v>0.25</c:v>
                </c:pt>
                <c:pt idx="128">
                  <c:v>0.25</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0.25</c:v>
                </c:pt>
                <c:pt idx="143">
                  <c:v>0.25</c:v>
                </c:pt>
                <c:pt idx="144">
                  <c:v>0.25</c:v>
                </c:pt>
                <c:pt idx="145">
                  <c:v>0.25</c:v>
                </c:pt>
                <c:pt idx="146">
                  <c:v>0.25</c:v>
                </c:pt>
                <c:pt idx="147">
                  <c:v>0.25</c:v>
                </c:pt>
                <c:pt idx="148">
                  <c:v>0.25</c:v>
                </c:pt>
                <c:pt idx="149">
                  <c:v>0.25</c:v>
                </c:pt>
                <c:pt idx="150">
                  <c:v>0.25</c:v>
                </c:pt>
                <c:pt idx="151">
                  <c:v>0.25</c:v>
                </c:pt>
                <c:pt idx="152">
                  <c:v>0.25</c:v>
                </c:pt>
                <c:pt idx="153">
                  <c:v>0.25</c:v>
                </c:pt>
                <c:pt idx="154">
                  <c:v>0.25</c:v>
                </c:pt>
                <c:pt idx="155">
                  <c:v>0.25</c:v>
                </c:pt>
                <c:pt idx="156">
                  <c:v>0.25</c:v>
                </c:pt>
                <c:pt idx="157">
                  <c:v>0.25</c:v>
                </c:pt>
                <c:pt idx="158">
                  <c:v>0.25</c:v>
                </c:pt>
                <c:pt idx="159">
                  <c:v>0.25</c:v>
                </c:pt>
                <c:pt idx="160">
                  <c:v>0.25</c:v>
                </c:pt>
                <c:pt idx="161">
                  <c:v>0.25</c:v>
                </c:pt>
                <c:pt idx="162">
                  <c:v>0.25</c:v>
                </c:pt>
                <c:pt idx="163">
                  <c:v>0.25</c:v>
                </c:pt>
                <c:pt idx="164">
                  <c:v>0.25</c:v>
                </c:pt>
                <c:pt idx="165">
                  <c:v>0.25</c:v>
                </c:pt>
                <c:pt idx="166">
                  <c:v>0.25</c:v>
                </c:pt>
                <c:pt idx="167">
                  <c:v>0.25</c:v>
                </c:pt>
                <c:pt idx="168">
                  <c:v>0.25</c:v>
                </c:pt>
                <c:pt idx="169">
                  <c:v>0.25</c:v>
                </c:pt>
                <c:pt idx="170">
                  <c:v>0.25</c:v>
                </c:pt>
                <c:pt idx="171">
                  <c:v>0.25</c:v>
                </c:pt>
                <c:pt idx="172">
                  <c:v>0.25</c:v>
                </c:pt>
                <c:pt idx="173">
                  <c:v>0.25</c:v>
                </c:pt>
                <c:pt idx="174">
                  <c:v>0.25</c:v>
                </c:pt>
                <c:pt idx="175">
                  <c:v>0.25</c:v>
                </c:pt>
                <c:pt idx="176">
                  <c:v>0.25</c:v>
                </c:pt>
                <c:pt idx="177">
                  <c:v>0.25</c:v>
                </c:pt>
                <c:pt idx="178">
                  <c:v>0.25</c:v>
                </c:pt>
                <c:pt idx="179">
                  <c:v>0.25</c:v>
                </c:pt>
                <c:pt idx="180">
                  <c:v>0.25</c:v>
                </c:pt>
                <c:pt idx="181">
                  <c:v>0.25</c:v>
                </c:pt>
                <c:pt idx="182">
                  <c:v>0.25</c:v>
                </c:pt>
                <c:pt idx="183">
                  <c:v>0.25</c:v>
                </c:pt>
                <c:pt idx="184">
                  <c:v>0.25</c:v>
                </c:pt>
                <c:pt idx="185">
                  <c:v>0.25</c:v>
                </c:pt>
                <c:pt idx="186">
                  <c:v>0.25</c:v>
                </c:pt>
                <c:pt idx="187">
                  <c:v>0.25</c:v>
                </c:pt>
                <c:pt idx="188">
                  <c:v>0.25</c:v>
                </c:pt>
                <c:pt idx="189">
                  <c:v>0.25</c:v>
                </c:pt>
                <c:pt idx="190">
                  <c:v>0.25</c:v>
                </c:pt>
                <c:pt idx="191">
                  <c:v>0.25</c:v>
                </c:pt>
                <c:pt idx="192">
                  <c:v>0.25</c:v>
                </c:pt>
                <c:pt idx="193">
                  <c:v>0.25</c:v>
                </c:pt>
                <c:pt idx="194">
                  <c:v>0.25</c:v>
                </c:pt>
                <c:pt idx="195">
                  <c:v>0.25</c:v>
                </c:pt>
                <c:pt idx="196">
                  <c:v>0.25</c:v>
                </c:pt>
                <c:pt idx="197">
                  <c:v>0.25</c:v>
                </c:pt>
                <c:pt idx="198">
                  <c:v>0.25</c:v>
                </c:pt>
                <c:pt idx="199">
                  <c:v>0.25</c:v>
                </c:pt>
                <c:pt idx="200">
                  <c:v>0.25</c:v>
                </c:pt>
                <c:pt idx="201">
                  <c:v>0.25</c:v>
                </c:pt>
                <c:pt idx="202">
                  <c:v>0.25</c:v>
                </c:pt>
                <c:pt idx="203">
                  <c:v>0.25</c:v>
                </c:pt>
                <c:pt idx="204">
                  <c:v>0.25</c:v>
                </c:pt>
                <c:pt idx="205">
                  <c:v>0.25</c:v>
                </c:pt>
                <c:pt idx="206">
                  <c:v>0.25</c:v>
                </c:pt>
                <c:pt idx="207">
                  <c:v>0.25</c:v>
                </c:pt>
                <c:pt idx="208">
                  <c:v>0.25</c:v>
                </c:pt>
                <c:pt idx="209">
                  <c:v>0.25</c:v>
                </c:pt>
                <c:pt idx="210">
                  <c:v>0.25</c:v>
                </c:pt>
                <c:pt idx="211">
                  <c:v>0.25</c:v>
                </c:pt>
                <c:pt idx="212">
                  <c:v>0.25</c:v>
                </c:pt>
                <c:pt idx="213">
                  <c:v>0.25</c:v>
                </c:pt>
                <c:pt idx="214">
                  <c:v>0.25</c:v>
                </c:pt>
                <c:pt idx="215">
                  <c:v>0.25</c:v>
                </c:pt>
                <c:pt idx="216">
                  <c:v>0.25</c:v>
                </c:pt>
                <c:pt idx="217">
                  <c:v>0.25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0.75</c:v>
                </c:pt>
                <c:pt idx="448">
                  <c:v>0.75</c:v>
                </c:pt>
                <c:pt idx="449">
                  <c:v>0.75</c:v>
                </c:pt>
                <c:pt idx="450">
                  <c:v>0.75</c:v>
                </c:pt>
                <c:pt idx="451">
                  <c:v>0.75</c:v>
                </c:pt>
                <c:pt idx="452">
                  <c:v>0.75</c:v>
                </c:pt>
                <c:pt idx="453">
                  <c:v>0.75</c:v>
                </c:pt>
                <c:pt idx="454">
                  <c:v>0.75</c:v>
                </c:pt>
                <c:pt idx="455">
                  <c:v>0.75</c:v>
                </c:pt>
                <c:pt idx="456">
                  <c:v>0.75</c:v>
                </c:pt>
                <c:pt idx="457">
                  <c:v>0.75</c:v>
                </c:pt>
                <c:pt idx="458">
                  <c:v>0.75</c:v>
                </c:pt>
                <c:pt idx="459">
                  <c:v>0.75</c:v>
                </c:pt>
                <c:pt idx="460">
                  <c:v>0.75</c:v>
                </c:pt>
                <c:pt idx="461">
                  <c:v>0.75</c:v>
                </c:pt>
                <c:pt idx="462">
                  <c:v>0.75</c:v>
                </c:pt>
                <c:pt idx="463">
                  <c:v>0.75</c:v>
                </c:pt>
                <c:pt idx="464">
                  <c:v>0.75</c:v>
                </c:pt>
                <c:pt idx="465">
                  <c:v>0.75</c:v>
                </c:pt>
                <c:pt idx="466">
                  <c:v>0.75</c:v>
                </c:pt>
                <c:pt idx="467">
                  <c:v>0.75</c:v>
                </c:pt>
                <c:pt idx="468">
                  <c:v>0.75</c:v>
                </c:pt>
                <c:pt idx="469">
                  <c:v>0.75</c:v>
                </c:pt>
                <c:pt idx="470">
                  <c:v>0.75</c:v>
                </c:pt>
                <c:pt idx="471">
                  <c:v>0.75</c:v>
                </c:pt>
                <c:pt idx="472">
                  <c:v>0.75</c:v>
                </c:pt>
                <c:pt idx="473">
                  <c:v>0.75</c:v>
                </c:pt>
                <c:pt idx="474">
                  <c:v>0.75</c:v>
                </c:pt>
                <c:pt idx="475">
                  <c:v>0.75</c:v>
                </c:pt>
                <c:pt idx="476">
                  <c:v>0.75</c:v>
                </c:pt>
                <c:pt idx="477">
                  <c:v>0.75</c:v>
                </c:pt>
                <c:pt idx="478">
                  <c:v>0.75</c:v>
                </c:pt>
                <c:pt idx="479">
                  <c:v>0.75</c:v>
                </c:pt>
                <c:pt idx="480">
                  <c:v>0.75</c:v>
                </c:pt>
                <c:pt idx="481">
                  <c:v>0.75</c:v>
                </c:pt>
                <c:pt idx="482">
                  <c:v>0.75</c:v>
                </c:pt>
                <c:pt idx="483">
                  <c:v>0.75</c:v>
                </c:pt>
                <c:pt idx="484">
                  <c:v>0.75</c:v>
                </c:pt>
                <c:pt idx="485">
                  <c:v>0.75</c:v>
                </c:pt>
                <c:pt idx="486">
                  <c:v>0.75</c:v>
                </c:pt>
                <c:pt idx="487">
                  <c:v>0.75</c:v>
                </c:pt>
                <c:pt idx="488">
                  <c:v>0.75</c:v>
                </c:pt>
                <c:pt idx="489">
                  <c:v>0.75</c:v>
                </c:pt>
                <c:pt idx="490">
                  <c:v>0.75</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0.75</c:v>
                </c:pt>
                <c:pt idx="573">
                  <c:v>0.75</c:v>
                </c:pt>
                <c:pt idx="574">
                  <c:v>0.75</c:v>
                </c:pt>
                <c:pt idx="575">
                  <c:v>0.75</c:v>
                </c:pt>
                <c:pt idx="576">
                  <c:v>0.75</c:v>
                </c:pt>
                <c:pt idx="577">
                  <c:v>0.75</c:v>
                </c:pt>
                <c:pt idx="578">
                  <c:v>0.75</c:v>
                </c:pt>
                <c:pt idx="579">
                  <c:v>0.75</c:v>
                </c:pt>
                <c:pt idx="580">
                  <c:v>0.75</c:v>
                </c:pt>
                <c:pt idx="581">
                  <c:v>0.75</c:v>
                </c:pt>
                <c:pt idx="582">
                  <c:v>0.75</c:v>
                </c:pt>
                <c:pt idx="583">
                  <c:v>0.75</c:v>
                </c:pt>
                <c:pt idx="584">
                  <c:v>0.75</c:v>
                </c:pt>
                <c:pt idx="585">
                  <c:v>0.75</c:v>
                </c:pt>
                <c:pt idx="586">
                  <c:v>0.75</c:v>
                </c:pt>
                <c:pt idx="587">
                  <c:v>0.75</c:v>
                </c:pt>
                <c:pt idx="588">
                  <c:v>0.75</c:v>
                </c:pt>
                <c:pt idx="589">
                  <c:v>0.75</c:v>
                </c:pt>
                <c:pt idx="590">
                  <c:v>0.75</c:v>
                </c:pt>
                <c:pt idx="591">
                  <c:v>0.75</c:v>
                </c:pt>
                <c:pt idx="592">
                  <c:v>0.75</c:v>
                </c:pt>
                <c:pt idx="593">
                  <c:v>0.75</c:v>
                </c:pt>
                <c:pt idx="594">
                  <c:v>0.75</c:v>
                </c:pt>
                <c:pt idx="595">
                  <c:v>0.75</c:v>
                </c:pt>
                <c:pt idx="596">
                  <c:v>0.75</c:v>
                </c:pt>
                <c:pt idx="597">
                  <c:v>0.75</c:v>
                </c:pt>
                <c:pt idx="598">
                  <c:v>0.75</c:v>
                </c:pt>
                <c:pt idx="599">
                  <c:v>0.75</c:v>
                </c:pt>
                <c:pt idx="600">
                  <c:v>0.75</c:v>
                </c:pt>
                <c:pt idx="601">
                  <c:v>0.75</c:v>
                </c:pt>
                <c:pt idx="602">
                  <c:v>0.75</c:v>
                </c:pt>
                <c:pt idx="603">
                  <c:v>0.75</c:v>
                </c:pt>
                <c:pt idx="604">
                  <c:v>0.75</c:v>
                </c:pt>
                <c:pt idx="605">
                  <c:v>0.75</c:v>
                </c:pt>
                <c:pt idx="606">
                  <c:v>0.75</c:v>
                </c:pt>
                <c:pt idx="607">
                  <c:v>0.75</c:v>
                </c:pt>
                <c:pt idx="608">
                  <c:v>0.75</c:v>
                </c:pt>
                <c:pt idx="609">
                  <c:v>0.75</c:v>
                </c:pt>
                <c:pt idx="610">
                  <c:v>0.75</c:v>
                </c:pt>
                <c:pt idx="611">
                  <c:v>0.75</c:v>
                </c:pt>
                <c:pt idx="612">
                  <c:v>0.75</c:v>
                </c:pt>
                <c:pt idx="613">
                  <c:v>0.75</c:v>
                </c:pt>
                <c:pt idx="614">
                  <c:v>0.75</c:v>
                </c:pt>
                <c:pt idx="615">
                  <c:v>0.75</c:v>
                </c:pt>
                <c:pt idx="616">
                  <c:v>0.75</c:v>
                </c:pt>
                <c:pt idx="617">
                  <c:v>0.75</c:v>
                </c:pt>
                <c:pt idx="618">
                  <c:v>0.75</c:v>
                </c:pt>
                <c:pt idx="619">
                  <c:v>0.75</c:v>
                </c:pt>
                <c:pt idx="620">
                  <c:v>0.75</c:v>
                </c:pt>
                <c:pt idx="621">
                  <c:v>0.75</c:v>
                </c:pt>
                <c:pt idx="622">
                  <c:v>0.75</c:v>
                </c:pt>
                <c:pt idx="623">
                  <c:v>0.75</c:v>
                </c:pt>
                <c:pt idx="624">
                  <c:v>0.75</c:v>
                </c:pt>
                <c:pt idx="625">
                  <c:v>0.75</c:v>
                </c:pt>
                <c:pt idx="626">
                  <c:v>0.75</c:v>
                </c:pt>
                <c:pt idx="627">
                  <c:v>0.75</c:v>
                </c:pt>
                <c:pt idx="628">
                  <c:v>0.75</c:v>
                </c:pt>
                <c:pt idx="629">
                  <c:v>0.75</c:v>
                </c:pt>
                <c:pt idx="630">
                  <c:v>0.75</c:v>
                </c:pt>
                <c:pt idx="631">
                  <c:v>0.75</c:v>
                </c:pt>
                <c:pt idx="632">
                  <c:v>0.75</c:v>
                </c:pt>
                <c:pt idx="633">
                  <c:v>0.75</c:v>
                </c:pt>
                <c:pt idx="634">
                  <c:v>0.75</c:v>
                </c:pt>
                <c:pt idx="635">
                  <c:v>0.75</c:v>
                </c:pt>
                <c:pt idx="636">
                  <c:v>0.75</c:v>
                </c:pt>
                <c:pt idx="637">
                  <c:v>0.75</c:v>
                </c:pt>
                <c:pt idx="638">
                  <c:v>0.75</c:v>
                </c:pt>
                <c:pt idx="639">
                  <c:v>0.75</c:v>
                </c:pt>
                <c:pt idx="640">
                  <c:v>0.75</c:v>
                </c:pt>
                <c:pt idx="641">
                  <c:v>0.75</c:v>
                </c:pt>
                <c:pt idx="642">
                  <c:v>0.75</c:v>
                </c:pt>
                <c:pt idx="643">
                  <c:v>0.75</c:v>
                </c:pt>
                <c:pt idx="644">
                  <c:v>0.75</c:v>
                </c:pt>
                <c:pt idx="645">
                  <c:v>0.75</c:v>
                </c:pt>
                <c:pt idx="646">
                  <c:v>0.75</c:v>
                </c:pt>
                <c:pt idx="647">
                  <c:v>0.75</c:v>
                </c:pt>
                <c:pt idx="648">
                  <c:v>0.75</c:v>
                </c:pt>
                <c:pt idx="649">
                  <c:v>0.75</c:v>
                </c:pt>
                <c:pt idx="650">
                  <c:v>0.75</c:v>
                </c:pt>
                <c:pt idx="651">
                  <c:v>0.75</c:v>
                </c:pt>
                <c:pt idx="652">
                  <c:v>0.75</c:v>
                </c:pt>
                <c:pt idx="653">
                  <c:v>0.75</c:v>
                </c:pt>
                <c:pt idx="654">
                  <c:v>0.75</c:v>
                </c:pt>
                <c:pt idx="655">
                  <c:v>0.75</c:v>
                </c:pt>
                <c:pt idx="656">
                  <c:v>0.75</c:v>
                </c:pt>
                <c:pt idx="657">
                  <c:v>0.75</c:v>
                </c:pt>
                <c:pt idx="658">
                  <c:v>0.75</c:v>
                </c:pt>
                <c:pt idx="659">
                  <c:v>0.75</c:v>
                </c:pt>
                <c:pt idx="660">
                  <c:v>0.75</c:v>
                </c:pt>
                <c:pt idx="661">
                  <c:v>0.75</c:v>
                </c:pt>
                <c:pt idx="662">
                  <c:v>0.75</c:v>
                </c:pt>
                <c:pt idx="663">
                  <c:v>0.75</c:v>
                </c:pt>
                <c:pt idx="664">
                  <c:v>0.75</c:v>
                </c:pt>
                <c:pt idx="665">
                  <c:v>0.75</c:v>
                </c:pt>
                <c:pt idx="666">
                  <c:v>0.75</c:v>
                </c:pt>
                <c:pt idx="667">
                  <c:v>0.75</c:v>
                </c:pt>
                <c:pt idx="668">
                  <c:v>0.75</c:v>
                </c:pt>
                <c:pt idx="669">
                  <c:v>0.75</c:v>
                </c:pt>
                <c:pt idx="670">
                  <c:v>0.75</c:v>
                </c:pt>
                <c:pt idx="671">
                  <c:v>0.75</c:v>
                </c:pt>
                <c:pt idx="672">
                  <c:v>0.75</c:v>
                </c:pt>
                <c:pt idx="673">
                  <c:v>0.75</c:v>
                </c:pt>
                <c:pt idx="674">
                  <c:v>0.75</c:v>
                </c:pt>
                <c:pt idx="675">
                  <c:v>0.75</c:v>
                </c:pt>
                <c:pt idx="676">
                  <c:v>0.75</c:v>
                </c:pt>
                <c:pt idx="677">
                  <c:v>0.75</c:v>
                </c:pt>
                <c:pt idx="678">
                  <c:v>0.75</c:v>
                </c:pt>
                <c:pt idx="679">
                  <c:v>0.75</c:v>
                </c:pt>
                <c:pt idx="680">
                  <c:v>0.75</c:v>
                </c:pt>
                <c:pt idx="681">
                  <c:v>0.75</c:v>
                </c:pt>
                <c:pt idx="682">
                  <c:v>0.75</c:v>
                </c:pt>
                <c:pt idx="683">
                  <c:v>0.75</c:v>
                </c:pt>
                <c:pt idx="684">
                  <c:v>0.75</c:v>
                </c:pt>
                <c:pt idx="685">
                  <c:v>0.75</c:v>
                </c:pt>
                <c:pt idx="686">
                  <c:v>0.75</c:v>
                </c:pt>
                <c:pt idx="687">
                  <c:v>0.75</c:v>
                </c:pt>
                <c:pt idx="688">
                  <c:v>0.75</c:v>
                </c:pt>
                <c:pt idx="689">
                  <c:v>0.75</c:v>
                </c:pt>
                <c:pt idx="690">
                  <c:v>0.75</c:v>
                </c:pt>
                <c:pt idx="691">
                  <c:v>0.75</c:v>
                </c:pt>
                <c:pt idx="692">
                  <c:v>0.75</c:v>
                </c:pt>
                <c:pt idx="693">
                  <c:v>0.75</c:v>
                </c:pt>
                <c:pt idx="694">
                  <c:v>0.75</c:v>
                </c:pt>
                <c:pt idx="695">
                  <c:v>0.75</c:v>
                </c:pt>
                <c:pt idx="696">
                  <c:v>0.75</c:v>
                </c:pt>
                <c:pt idx="697">
                  <c:v>0.75</c:v>
                </c:pt>
                <c:pt idx="698">
                  <c:v>0.75</c:v>
                </c:pt>
                <c:pt idx="699">
                  <c:v>0.75</c:v>
                </c:pt>
                <c:pt idx="700">
                  <c:v>0.75</c:v>
                </c:pt>
                <c:pt idx="701">
                  <c:v>0.75</c:v>
                </c:pt>
                <c:pt idx="702">
                  <c:v>0.75</c:v>
                </c:pt>
                <c:pt idx="703">
                  <c:v>0.75</c:v>
                </c:pt>
                <c:pt idx="704">
                  <c:v>0.75</c:v>
                </c:pt>
                <c:pt idx="705">
                  <c:v>0.75</c:v>
                </c:pt>
                <c:pt idx="706">
                  <c:v>0.75</c:v>
                </c:pt>
                <c:pt idx="707">
                  <c:v>0.75</c:v>
                </c:pt>
                <c:pt idx="708">
                  <c:v>0.75</c:v>
                </c:pt>
                <c:pt idx="709">
                  <c:v>0.75</c:v>
                </c:pt>
                <c:pt idx="710">
                  <c:v>0.75</c:v>
                </c:pt>
                <c:pt idx="711">
                  <c:v>0.75</c:v>
                </c:pt>
                <c:pt idx="712">
                  <c:v>0.75</c:v>
                </c:pt>
                <c:pt idx="713">
                  <c:v>0.75</c:v>
                </c:pt>
                <c:pt idx="714">
                  <c:v>0.75</c:v>
                </c:pt>
                <c:pt idx="715">
                  <c:v>0.75</c:v>
                </c:pt>
                <c:pt idx="716">
                  <c:v>0.75</c:v>
                </c:pt>
                <c:pt idx="717">
                  <c:v>0.75</c:v>
                </c:pt>
                <c:pt idx="718">
                  <c:v>0.75</c:v>
                </c:pt>
                <c:pt idx="719">
                  <c:v>0.75</c:v>
                </c:pt>
                <c:pt idx="720">
                  <c:v>0.75</c:v>
                </c:pt>
                <c:pt idx="721">
                  <c:v>0.75</c:v>
                </c:pt>
                <c:pt idx="722">
                  <c:v>0.75</c:v>
                </c:pt>
                <c:pt idx="723">
                  <c:v>0.75</c:v>
                </c:pt>
                <c:pt idx="724">
                  <c:v>0.75</c:v>
                </c:pt>
                <c:pt idx="725">
                  <c:v>0.75</c:v>
                </c:pt>
                <c:pt idx="726">
                  <c:v>0.75</c:v>
                </c:pt>
                <c:pt idx="727">
                  <c:v>0.75</c:v>
                </c:pt>
                <c:pt idx="728">
                  <c:v>0.75</c:v>
                </c:pt>
                <c:pt idx="729">
                  <c:v>0.75</c:v>
                </c:pt>
                <c:pt idx="730">
                  <c:v>0.75</c:v>
                </c:pt>
                <c:pt idx="731">
                  <c:v>0.75</c:v>
                </c:pt>
                <c:pt idx="732">
                  <c:v>0.75</c:v>
                </c:pt>
                <c:pt idx="733">
                  <c:v>0.75</c:v>
                </c:pt>
                <c:pt idx="734">
                  <c:v>0.75</c:v>
                </c:pt>
                <c:pt idx="735">
                  <c:v>0.75</c:v>
                </c:pt>
                <c:pt idx="736">
                  <c:v>0.75</c:v>
                </c:pt>
                <c:pt idx="737">
                  <c:v>0.75</c:v>
                </c:pt>
                <c:pt idx="738">
                  <c:v>0.75</c:v>
                </c:pt>
                <c:pt idx="739">
                  <c:v>0.75</c:v>
                </c:pt>
                <c:pt idx="740">
                  <c:v>0.75</c:v>
                </c:pt>
                <c:pt idx="741">
                  <c:v>0.75</c:v>
                </c:pt>
                <c:pt idx="742">
                  <c:v>0.75</c:v>
                </c:pt>
                <c:pt idx="743">
                  <c:v>0.75</c:v>
                </c:pt>
                <c:pt idx="744">
                  <c:v>0.75</c:v>
                </c:pt>
                <c:pt idx="745">
                  <c:v>0.75</c:v>
                </c:pt>
                <c:pt idx="746">
                  <c:v>0.75</c:v>
                </c:pt>
                <c:pt idx="747">
                  <c:v>0.75</c:v>
                </c:pt>
                <c:pt idx="748">
                  <c:v>0.75</c:v>
                </c:pt>
                <c:pt idx="749">
                  <c:v>0.75</c:v>
                </c:pt>
                <c:pt idx="750">
                  <c:v>0.75</c:v>
                </c:pt>
                <c:pt idx="751">
                  <c:v>0.75</c:v>
                </c:pt>
                <c:pt idx="752">
                  <c:v>0.75</c:v>
                </c:pt>
                <c:pt idx="753">
                  <c:v>0.75</c:v>
                </c:pt>
                <c:pt idx="754">
                  <c:v>0.75</c:v>
                </c:pt>
                <c:pt idx="755">
                  <c:v>0.75</c:v>
                </c:pt>
                <c:pt idx="756">
                  <c:v>0.75</c:v>
                </c:pt>
                <c:pt idx="757">
                  <c:v>0.75</c:v>
                </c:pt>
                <c:pt idx="758">
                  <c:v>0.75</c:v>
                </c:pt>
                <c:pt idx="759">
                  <c:v>0.75</c:v>
                </c:pt>
                <c:pt idx="760">
                  <c:v>0.75</c:v>
                </c:pt>
                <c:pt idx="761">
                  <c:v>0.75</c:v>
                </c:pt>
                <c:pt idx="762">
                  <c:v>0.75</c:v>
                </c:pt>
                <c:pt idx="763">
                  <c:v>0.75</c:v>
                </c:pt>
                <c:pt idx="764">
                  <c:v>0.75</c:v>
                </c:pt>
                <c:pt idx="765">
                  <c:v>0.75</c:v>
                </c:pt>
                <c:pt idx="766">
                  <c:v>0.75</c:v>
                </c:pt>
                <c:pt idx="767">
                  <c:v>0.75</c:v>
                </c:pt>
                <c:pt idx="768">
                  <c:v>0.75</c:v>
                </c:pt>
                <c:pt idx="769">
                  <c:v>0.75</c:v>
                </c:pt>
                <c:pt idx="770">
                  <c:v>0.75</c:v>
                </c:pt>
                <c:pt idx="771">
                  <c:v>0.75</c:v>
                </c:pt>
                <c:pt idx="772">
                  <c:v>0.75</c:v>
                </c:pt>
                <c:pt idx="773">
                  <c:v>0.75</c:v>
                </c:pt>
                <c:pt idx="774">
                  <c:v>0.75</c:v>
                </c:pt>
                <c:pt idx="775">
                  <c:v>0.75</c:v>
                </c:pt>
                <c:pt idx="776">
                  <c:v>0.75</c:v>
                </c:pt>
                <c:pt idx="777">
                  <c:v>0.75</c:v>
                </c:pt>
                <c:pt idx="778">
                  <c:v>0.75</c:v>
                </c:pt>
                <c:pt idx="779">
                  <c:v>0.75</c:v>
                </c:pt>
                <c:pt idx="780">
                  <c:v>0.75</c:v>
                </c:pt>
                <c:pt idx="781">
                  <c:v>0.75</c:v>
                </c:pt>
                <c:pt idx="782">
                  <c:v>0.75</c:v>
                </c:pt>
                <c:pt idx="783">
                  <c:v>0.75</c:v>
                </c:pt>
                <c:pt idx="784">
                  <c:v>0.75</c:v>
                </c:pt>
                <c:pt idx="785">
                  <c:v>0.75</c:v>
                </c:pt>
                <c:pt idx="786">
                  <c:v>0.75</c:v>
                </c:pt>
                <c:pt idx="787">
                  <c:v>0.75</c:v>
                </c:pt>
                <c:pt idx="788">
                  <c:v>0.75</c:v>
                </c:pt>
                <c:pt idx="789">
                  <c:v>0.75</c:v>
                </c:pt>
                <c:pt idx="790">
                  <c:v>0.75</c:v>
                </c:pt>
                <c:pt idx="791">
                  <c:v>0.75</c:v>
                </c:pt>
                <c:pt idx="792">
                  <c:v>0.75</c:v>
                </c:pt>
                <c:pt idx="793">
                  <c:v>0.75</c:v>
                </c:pt>
                <c:pt idx="794">
                  <c:v>0.75</c:v>
                </c:pt>
                <c:pt idx="795">
                  <c:v>0.75</c:v>
                </c:pt>
                <c:pt idx="963">
                  <c:v>0.75</c:v>
                </c:pt>
                <c:pt idx="1329">
                  <c:v>0.75</c:v>
                </c:pt>
                <c:pt idx="1694">
                  <c:v>1</c:v>
                </c:pt>
              </c:numCache>
            </c:numRef>
          </c:val>
          <c:smooth val="0"/>
          <c:extLst>
            <c:ext xmlns:c16="http://schemas.microsoft.com/office/drawing/2014/chart" uri="{C3380CC4-5D6E-409C-BE32-E72D297353CC}">
              <c16:uniqueId val="{0000000E-46C5-48D9-8875-5E7713051C29}"/>
            </c:ext>
          </c:extLst>
        </c:ser>
        <c:ser>
          <c:idx val="5"/>
          <c:order val="3"/>
          <c:tx>
            <c:strRef>
              <c:f>'1.11'!$B$1</c:f>
              <c:strCache>
                <c:ptCount val="1"/>
                <c:pt idx="0">
                  <c:v>ФРС (верхня межа)</c:v>
                </c:pt>
              </c:strCache>
            </c:strRef>
          </c:tx>
          <c:spPr>
            <a:ln w="25400" cmpd="sng">
              <a:solidFill>
                <a:srgbClr val="057D46"/>
              </a:solidFill>
              <a:prstDash val="solid"/>
            </a:ln>
          </c:spPr>
          <c:marker>
            <c:symbol val="none"/>
          </c:marker>
          <c:dPt>
            <c:idx val="963"/>
            <c:marker>
              <c:symbol val="circle"/>
              <c:size val="5"/>
              <c:spPr>
                <a:noFill/>
                <a:ln w="19050">
                  <a:solidFill>
                    <a:srgbClr val="057D46"/>
                  </a:solidFill>
                  <a:prstDash val="solid"/>
                </a:ln>
              </c:spPr>
            </c:marker>
            <c:bubble3D val="0"/>
            <c:extLst>
              <c:ext xmlns:c16="http://schemas.microsoft.com/office/drawing/2014/chart" uri="{C3380CC4-5D6E-409C-BE32-E72D297353CC}">
                <c16:uniqueId val="{0000000F-46C5-48D9-8875-5E7713051C29}"/>
              </c:ext>
            </c:extLst>
          </c:dPt>
          <c:dPt>
            <c:idx val="1329"/>
            <c:marker>
              <c:symbol val="circle"/>
              <c:size val="5"/>
              <c:spPr>
                <a:noFill/>
                <a:ln w="19050">
                  <a:solidFill>
                    <a:srgbClr val="057D46"/>
                  </a:solidFill>
                  <a:prstDash val="solid"/>
                </a:ln>
              </c:spPr>
            </c:marker>
            <c:bubble3D val="0"/>
            <c:extLst>
              <c:ext xmlns:c16="http://schemas.microsoft.com/office/drawing/2014/chart" uri="{C3380CC4-5D6E-409C-BE32-E72D297353CC}">
                <c16:uniqueId val="{00000010-46C5-48D9-8875-5E7713051C29}"/>
              </c:ext>
            </c:extLst>
          </c:dPt>
          <c:dPt>
            <c:idx val="1694"/>
            <c:marker>
              <c:symbol val="circle"/>
              <c:size val="5"/>
              <c:spPr>
                <a:noFill/>
                <a:ln w="19050">
                  <a:solidFill>
                    <a:srgbClr val="057D46"/>
                  </a:solidFill>
                  <a:prstDash val="solid"/>
                </a:ln>
              </c:spPr>
            </c:marker>
            <c:bubble3D val="0"/>
            <c:extLst>
              <c:ext xmlns:c16="http://schemas.microsoft.com/office/drawing/2014/chart" uri="{C3380CC4-5D6E-409C-BE32-E72D297353CC}">
                <c16:uniqueId val="{00000011-46C5-48D9-8875-5E7713051C29}"/>
              </c:ext>
            </c:extLst>
          </c:dPt>
          <c:cat>
            <c:numRef>
              <c:f>'1.11'!$A$7:$A$1701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'1.11'!$C$7:$C$1701</c:f>
              <c:numCache>
                <c:formatCode>General</c:formatCode>
                <c:ptCount val="1695"/>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pt idx="51">
                  <c:v>0.75</c:v>
                </c:pt>
                <c:pt idx="52">
                  <c:v>0.75</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3">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69">
                  <c:v>1.25</c:v>
                </c:pt>
                <c:pt idx="170">
                  <c:v>1.25</c:v>
                </c:pt>
                <c:pt idx="171">
                  <c:v>1.25</c:v>
                </c:pt>
                <c:pt idx="172">
                  <c:v>1.25</c:v>
                </c:pt>
                <c:pt idx="173">
                  <c:v>1.25</c:v>
                </c:pt>
                <c:pt idx="174">
                  <c:v>1.25</c:v>
                </c:pt>
                <c:pt idx="175">
                  <c:v>1.25</c:v>
                </c:pt>
                <c:pt idx="176">
                  <c:v>1.25</c:v>
                </c:pt>
                <c:pt idx="177">
                  <c:v>1.25</c:v>
                </c:pt>
                <c:pt idx="178">
                  <c:v>1.25</c:v>
                </c:pt>
                <c:pt idx="179">
                  <c:v>1.25</c:v>
                </c:pt>
                <c:pt idx="180">
                  <c:v>1.25</c:v>
                </c:pt>
                <c:pt idx="181">
                  <c:v>1.25</c:v>
                </c:pt>
                <c:pt idx="182">
                  <c:v>1.25</c:v>
                </c:pt>
                <c:pt idx="183">
                  <c:v>1.25</c:v>
                </c:pt>
                <c:pt idx="184">
                  <c:v>1.25</c:v>
                </c:pt>
                <c:pt idx="185">
                  <c:v>1.25</c:v>
                </c:pt>
                <c:pt idx="186">
                  <c:v>1.25</c:v>
                </c:pt>
                <c:pt idx="187">
                  <c:v>1.25</c:v>
                </c:pt>
                <c:pt idx="188">
                  <c:v>1.25</c:v>
                </c:pt>
                <c:pt idx="189">
                  <c:v>1.25</c:v>
                </c:pt>
                <c:pt idx="190">
                  <c:v>1.25</c:v>
                </c:pt>
                <c:pt idx="191">
                  <c:v>1.25</c:v>
                </c:pt>
                <c:pt idx="192">
                  <c:v>1.25</c:v>
                </c:pt>
                <c:pt idx="193">
                  <c:v>1.25</c:v>
                </c:pt>
                <c:pt idx="194">
                  <c:v>1.25</c:v>
                </c:pt>
                <c:pt idx="195">
                  <c:v>1.25</c:v>
                </c:pt>
                <c:pt idx="196">
                  <c:v>1.25</c:v>
                </c:pt>
                <c:pt idx="197">
                  <c:v>1.25</c:v>
                </c:pt>
                <c:pt idx="198">
                  <c:v>1.25</c:v>
                </c:pt>
                <c:pt idx="199">
                  <c:v>1.25</c:v>
                </c:pt>
                <c:pt idx="200">
                  <c:v>1.25</c:v>
                </c:pt>
                <c:pt idx="201">
                  <c:v>1.25</c:v>
                </c:pt>
                <c:pt idx="202">
                  <c:v>1.25</c:v>
                </c:pt>
                <c:pt idx="203">
                  <c:v>1.25</c:v>
                </c:pt>
                <c:pt idx="204">
                  <c:v>1.25</c:v>
                </c:pt>
                <c:pt idx="205">
                  <c:v>1.25</c:v>
                </c:pt>
                <c:pt idx="206">
                  <c:v>1.25</c:v>
                </c:pt>
                <c:pt idx="207">
                  <c:v>1.25</c:v>
                </c:pt>
                <c:pt idx="208">
                  <c:v>1.25</c:v>
                </c:pt>
                <c:pt idx="209">
                  <c:v>1.25</c:v>
                </c:pt>
                <c:pt idx="210">
                  <c:v>1.25</c:v>
                </c:pt>
                <c:pt idx="211">
                  <c:v>1.25</c:v>
                </c:pt>
                <c:pt idx="212">
                  <c:v>1.25</c:v>
                </c:pt>
                <c:pt idx="213">
                  <c:v>1.25</c:v>
                </c:pt>
                <c:pt idx="214">
                  <c:v>1.25</c:v>
                </c:pt>
                <c:pt idx="215">
                  <c:v>1.25</c:v>
                </c:pt>
                <c:pt idx="216">
                  <c:v>1.25</c:v>
                </c:pt>
                <c:pt idx="217">
                  <c:v>1.25</c:v>
                </c:pt>
                <c:pt idx="218">
                  <c:v>1.25</c:v>
                </c:pt>
                <c:pt idx="219">
                  <c:v>1.25</c:v>
                </c:pt>
                <c:pt idx="220">
                  <c:v>1.25</c:v>
                </c:pt>
                <c:pt idx="221">
                  <c:v>1.25</c:v>
                </c:pt>
                <c:pt idx="222">
                  <c:v>1.25</c:v>
                </c:pt>
                <c:pt idx="223">
                  <c:v>1.25</c:v>
                </c:pt>
                <c:pt idx="224">
                  <c:v>1.25</c:v>
                </c:pt>
                <c:pt idx="225">
                  <c:v>1.25</c:v>
                </c:pt>
                <c:pt idx="226">
                  <c:v>1.25</c:v>
                </c:pt>
                <c:pt idx="227">
                  <c:v>1.25</c:v>
                </c:pt>
                <c:pt idx="228">
                  <c:v>1.25</c:v>
                </c:pt>
                <c:pt idx="229">
                  <c:v>1.25</c:v>
                </c:pt>
                <c:pt idx="230">
                  <c:v>1.25</c:v>
                </c:pt>
                <c:pt idx="231">
                  <c:v>1.25</c:v>
                </c:pt>
                <c:pt idx="232">
                  <c:v>1.25</c:v>
                </c:pt>
                <c:pt idx="233">
                  <c:v>1.25</c:v>
                </c:pt>
                <c:pt idx="234">
                  <c:v>1.25</c:v>
                </c:pt>
                <c:pt idx="235">
                  <c:v>1.25</c:v>
                </c:pt>
                <c:pt idx="236">
                  <c:v>1.25</c:v>
                </c:pt>
                <c:pt idx="237">
                  <c:v>1.25</c:v>
                </c:pt>
                <c:pt idx="238">
                  <c:v>1.25</c:v>
                </c:pt>
                <c:pt idx="239">
                  <c:v>1.25</c:v>
                </c:pt>
                <c:pt idx="240">
                  <c:v>1.25</c:v>
                </c:pt>
                <c:pt idx="241">
                  <c:v>1.25</c:v>
                </c:pt>
                <c:pt idx="242">
                  <c:v>1.25</c:v>
                </c:pt>
                <c:pt idx="243">
                  <c:v>1.25</c:v>
                </c:pt>
                <c:pt idx="244">
                  <c:v>1.25</c:v>
                </c:pt>
                <c:pt idx="245">
                  <c:v>1.25</c:v>
                </c:pt>
                <c:pt idx="246">
                  <c:v>1.25</c:v>
                </c:pt>
                <c:pt idx="247">
                  <c:v>1.25</c:v>
                </c:pt>
                <c:pt idx="248">
                  <c:v>1.5</c:v>
                </c:pt>
                <c:pt idx="249">
                  <c:v>1.5</c:v>
                </c:pt>
                <c:pt idx="250">
                  <c:v>1.5</c:v>
                </c:pt>
                <c:pt idx="251">
                  <c:v>1.5</c:v>
                </c:pt>
                <c:pt idx="252">
                  <c:v>1.5</c:v>
                </c:pt>
                <c:pt idx="253">
                  <c:v>1.5</c:v>
                </c:pt>
                <c:pt idx="254">
                  <c:v>1.5</c:v>
                </c:pt>
                <c:pt idx="255">
                  <c:v>1.5</c:v>
                </c:pt>
                <c:pt idx="256">
                  <c:v>1.5</c:v>
                </c:pt>
                <c:pt idx="257">
                  <c:v>1.5</c:v>
                </c:pt>
                <c:pt idx="258">
                  <c:v>1.5</c:v>
                </c:pt>
                <c:pt idx="259">
                  <c:v>1.5</c:v>
                </c:pt>
                <c:pt idx="260">
                  <c:v>1.5</c:v>
                </c:pt>
                <c:pt idx="261">
                  <c:v>1.5</c:v>
                </c:pt>
                <c:pt idx="262">
                  <c:v>1.5</c:v>
                </c:pt>
                <c:pt idx="263">
                  <c:v>1.5</c:v>
                </c:pt>
                <c:pt idx="264">
                  <c:v>1.5</c:v>
                </c:pt>
                <c:pt idx="265">
                  <c:v>1.5</c:v>
                </c:pt>
                <c:pt idx="266">
                  <c:v>1.5</c:v>
                </c:pt>
                <c:pt idx="267">
                  <c:v>1.5</c:v>
                </c:pt>
                <c:pt idx="268">
                  <c:v>1.5</c:v>
                </c:pt>
                <c:pt idx="269">
                  <c:v>1.5</c:v>
                </c:pt>
                <c:pt idx="270">
                  <c:v>1.5</c:v>
                </c:pt>
                <c:pt idx="271">
                  <c:v>1.5</c:v>
                </c:pt>
                <c:pt idx="272">
                  <c:v>1.5</c:v>
                </c:pt>
                <c:pt idx="273">
                  <c:v>1.5</c:v>
                </c:pt>
                <c:pt idx="274">
                  <c:v>1.5</c:v>
                </c:pt>
                <c:pt idx="275">
                  <c:v>1.5</c:v>
                </c:pt>
                <c:pt idx="276">
                  <c:v>1.5</c:v>
                </c:pt>
                <c:pt idx="277">
                  <c:v>1.5</c:v>
                </c:pt>
                <c:pt idx="278">
                  <c:v>1.5</c:v>
                </c:pt>
                <c:pt idx="279">
                  <c:v>1.5</c:v>
                </c:pt>
                <c:pt idx="280">
                  <c:v>1.5</c:v>
                </c:pt>
                <c:pt idx="281">
                  <c:v>1.5</c:v>
                </c:pt>
                <c:pt idx="282">
                  <c:v>1.5</c:v>
                </c:pt>
                <c:pt idx="283">
                  <c:v>1.5</c:v>
                </c:pt>
                <c:pt idx="284">
                  <c:v>1.5</c:v>
                </c:pt>
                <c:pt idx="285">
                  <c:v>1.5</c:v>
                </c:pt>
                <c:pt idx="286">
                  <c:v>1.5</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1.75</c:v>
                </c:pt>
                <c:pt idx="318">
                  <c:v>1.75</c:v>
                </c:pt>
                <c:pt idx="319">
                  <c:v>1.75</c:v>
                </c:pt>
                <c:pt idx="320">
                  <c:v>1.75</c:v>
                </c:pt>
                <c:pt idx="321">
                  <c:v>1.75</c:v>
                </c:pt>
                <c:pt idx="322">
                  <c:v>1.75</c:v>
                </c:pt>
                <c:pt idx="323">
                  <c:v>1.75</c:v>
                </c:pt>
                <c:pt idx="324">
                  <c:v>1.75</c:v>
                </c:pt>
                <c:pt idx="325">
                  <c:v>1.75</c:v>
                </c:pt>
                <c:pt idx="326">
                  <c:v>1.75</c:v>
                </c:pt>
                <c:pt idx="327">
                  <c:v>1.75</c:v>
                </c:pt>
                <c:pt idx="328">
                  <c:v>1.75</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2.25</c:v>
                </c:pt>
                <c:pt idx="503">
                  <c:v>2.25</c:v>
                </c:pt>
                <c:pt idx="504">
                  <c:v>2.25</c:v>
                </c:pt>
                <c:pt idx="505">
                  <c:v>2.25</c:v>
                </c:pt>
                <c:pt idx="506">
                  <c:v>2.25</c:v>
                </c:pt>
                <c:pt idx="507">
                  <c:v>2.25</c:v>
                </c:pt>
                <c:pt idx="508">
                  <c:v>2.25</c:v>
                </c:pt>
                <c:pt idx="509">
                  <c:v>2.25</c:v>
                </c:pt>
                <c:pt idx="510">
                  <c:v>2.25</c:v>
                </c:pt>
                <c:pt idx="511">
                  <c:v>2.25</c:v>
                </c:pt>
                <c:pt idx="512">
                  <c:v>2.25</c:v>
                </c:pt>
                <c:pt idx="513">
                  <c:v>2.25</c:v>
                </c:pt>
                <c:pt idx="514">
                  <c:v>2.25</c:v>
                </c:pt>
                <c:pt idx="515">
                  <c:v>2.25</c:v>
                </c:pt>
                <c:pt idx="516">
                  <c:v>2.25</c:v>
                </c:pt>
                <c:pt idx="517">
                  <c:v>2.25</c:v>
                </c:pt>
                <c:pt idx="518">
                  <c:v>2.25</c:v>
                </c:pt>
                <c:pt idx="519">
                  <c:v>2.25</c:v>
                </c:pt>
                <c:pt idx="520">
                  <c:v>2.25</c:v>
                </c:pt>
                <c:pt idx="521">
                  <c:v>2.25</c:v>
                </c:pt>
                <c:pt idx="522">
                  <c:v>2.25</c:v>
                </c:pt>
                <c:pt idx="523">
                  <c:v>2.25</c:v>
                </c:pt>
                <c:pt idx="524">
                  <c:v>2.25</c:v>
                </c:pt>
                <c:pt idx="525">
                  <c:v>2.25</c:v>
                </c:pt>
                <c:pt idx="526">
                  <c:v>2.25</c:v>
                </c:pt>
                <c:pt idx="527">
                  <c:v>2.25</c:v>
                </c:pt>
                <c:pt idx="528">
                  <c:v>2.25</c:v>
                </c:pt>
                <c:pt idx="529">
                  <c:v>2.25</c:v>
                </c:pt>
                <c:pt idx="530">
                  <c:v>2.25</c:v>
                </c:pt>
                <c:pt idx="531">
                  <c:v>2.25</c:v>
                </c:pt>
                <c:pt idx="532">
                  <c:v>2.25</c:v>
                </c:pt>
                <c:pt idx="533">
                  <c:v>2.25</c:v>
                </c:pt>
                <c:pt idx="534">
                  <c:v>2.25</c:v>
                </c:pt>
                <c:pt idx="535">
                  <c:v>2.25</c:v>
                </c:pt>
                <c:pt idx="536">
                  <c:v>2.25</c:v>
                </c:pt>
                <c:pt idx="537">
                  <c:v>2.25</c:v>
                </c:pt>
                <c:pt idx="538">
                  <c:v>2.25</c:v>
                </c:pt>
                <c:pt idx="539">
                  <c:v>2.25</c:v>
                </c:pt>
                <c:pt idx="540">
                  <c:v>2.25</c:v>
                </c:pt>
                <c:pt idx="541">
                  <c:v>2.25</c:v>
                </c:pt>
                <c:pt idx="542">
                  <c:v>2.25</c:v>
                </c:pt>
                <c:pt idx="543">
                  <c:v>2.25</c:v>
                </c:pt>
                <c:pt idx="544">
                  <c:v>2.25</c:v>
                </c:pt>
                <c:pt idx="545">
                  <c:v>2.25</c:v>
                </c:pt>
                <c:pt idx="546">
                  <c:v>2.25</c:v>
                </c:pt>
                <c:pt idx="547">
                  <c:v>2.25</c:v>
                </c:pt>
                <c:pt idx="548">
                  <c:v>2.25</c:v>
                </c:pt>
                <c:pt idx="549">
                  <c:v>2.25</c:v>
                </c:pt>
                <c:pt idx="550">
                  <c:v>2.25</c:v>
                </c:pt>
                <c:pt idx="551">
                  <c:v>2.25</c:v>
                </c:pt>
                <c:pt idx="552">
                  <c:v>2.25</c:v>
                </c:pt>
                <c:pt idx="553">
                  <c:v>2.25</c:v>
                </c:pt>
                <c:pt idx="554">
                  <c:v>2.25</c:v>
                </c:pt>
                <c:pt idx="555">
                  <c:v>2.25</c:v>
                </c:pt>
                <c:pt idx="556">
                  <c:v>2.25</c:v>
                </c:pt>
                <c:pt idx="557">
                  <c:v>2.25</c:v>
                </c:pt>
                <c:pt idx="558">
                  <c:v>2.25</c:v>
                </c:pt>
                <c:pt idx="559">
                  <c:v>2.25</c:v>
                </c:pt>
                <c:pt idx="560">
                  <c:v>2.25</c:v>
                </c:pt>
                <c:pt idx="561">
                  <c:v>2.25</c:v>
                </c:pt>
                <c:pt idx="562">
                  <c:v>2.25</c:v>
                </c:pt>
                <c:pt idx="563">
                  <c:v>2.25</c:v>
                </c:pt>
                <c:pt idx="564">
                  <c:v>2.25</c:v>
                </c:pt>
                <c:pt idx="565">
                  <c:v>2.25</c:v>
                </c:pt>
                <c:pt idx="566">
                  <c:v>2.25</c:v>
                </c:pt>
                <c:pt idx="567">
                  <c:v>2.25</c:v>
                </c:pt>
                <c:pt idx="568">
                  <c:v>2.25</c:v>
                </c:pt>
                <c:pt idx="569">
                  <c:v>2.25</c:v>
                </c:pt>
                <c:pt idx="570">
                  <c:v>2.25</c:v>
                </c:pt>
                <c:pt idx="571">
                  <c:v>2.25</c:v>
                </c:pt>
                <c:pt idx="572">
                  <c:v>2.25</c:v>
                </c:pt>
                <c:pt idx="573">
                  <c:v>2.25</c:v>
                </c:pt>
                <c:pt idx="574">
                  <c:v>2.25</c:v>
                </c:pt>
                <c:pt idx="575">
                  <c:v>2.25</c:v>
                </c:pt>
                <c:pt idx="576">
                  <c:v>2.25</c:v>
                </c:pt>
                <c:pt idx="577">
                  <c:v>2.25</c:v>
                </c:pt>
                <c:pt idx="578">
                  <c:v>2.25</c:v>
                </c:pt>
                <c:pt idx="579">
                  <c:v>2.25</c:v>
                </c:pt>
                <c:pt idx="580">
                  <c:v>2.25</c:v>
                </c:pt>
                <c:pt idx="581">
                  <c:v>2.25</c:v>
                </c:pt>
                <c:pt idx="582">
                  <c:v>2.25</c:v>
                </c:pt>
                <c:pt idx="583">
                  <c:v>2.25</c:v>
                </c:pt>
                <c:pt idx="584">
                  <c:v>2.25</c:v>
                </c:pt>
                <c:pt idx="585">
                  <c:v>2.25</c:v>
                </c:pt>
                <c:pt idx="586">
                  <c:v>2.25</c:v>
                </c:pt>
                <c:pt idx="587">
                  <c:v>2.5</c:v>
                </c:pt>
                <c:pt idx="588">
                  <c:v>2.5</c:v>
                </c:pt>
                <c:pt idx="589">
                  <c:v>2.5</c:v>
                </c:pt>
                <c:pt idx="590">
                  <c:v>2.5</c:v>
                </c:pt>
                <c:pt idx="591">
                  <c:v>2.5</c:v>
                </c:pt>
                <c:pt idx="592">
                  <c:v>2.5</c:v>
                </c:pt>
                <c:pt idx="593">
                  <c:v>2.5</c:v>
                </c:pt>
                <c:pt idx="594">
                  <c:v>2.5</c:v>
                </c:pt>
                <c:pt idx="595">
                  <c:v>2.5</c:v>
                </c:pt>
                <c:pt idx="596">
                  <c:v>2.5</c:v>
                </c:pt>
                <c:pt idx="597">
                  <c:v>2.5</c:v>
                </c:pt>
                <c:pt idx="598">
                  <c:v>2.5</c:v>
                </c:pt>
                <c:pt idx="599">
                  <c:v>2.5</c:v>
                </c:pt>
                <c:pt idx="600">
                  <c:v>2.5</c:v>
                </c:pt>
                <c:pt idx="601">
                  <c:v>2.5</c:v>
                </c:pt>
                <c:pt idx="602">
                  <c:v>2.5</c:v>
                </c:pt>
                <c:pt idx="603">
                  <c:v>2.5</c:v>
                </c:pt>
                <c:pt idx="604">
                  <c:v>2.5</c:v>
                </c:pt>
                <c:pt idx="605">
                  <c:v>2.5</c:v>
                </c:pt>
                <c:pt idx="606">
                  <c:v>2.5</c:v>
                </c:pt>
                <c:pt idx="607">
                  <c:v>2.5</c:v>
                </c:pt>
                <c:pt idx="608">
                  <c:v>2.5</c:v>
                </c:pt>
                <c:pt idx="609">
                  <c:v>2.5</c:v>
                </c:pt>
                <c:pt idx="610">
                  <c:v>2.5</c:v>
                </c:pt>
                <c:pt idx="611">
                  <c:v>2.5</c:v>
                </c:pt>
                <c:pt idx="612">
                  <c:v>2.5</c:v>
                </c:pt>
                <c:pt idx="613">
                  <c:v>2.5</c:v>
                </c:pt>
                <c:pt idx="614">
                  <c:v>2.5</c:v>
                </c:pt>
                <c:pt idx="615">
                  <c:v>2.5</c:v>
                </c:pt>
                <c:pt idx="616">
                  <c:v>2.5</c:v>
                </c:pt>
                <c:pt idx="617">
                  <c:v>2.5</c:v>
                </c:pt>
                <c:pt idx="618">
                  <c:v>2.5</c:v>
                </c:pt>
                <c:pt idx="619">
                  <c:v>2.5</c:v>
                </c:pt>
                <c:pt idx="620">
                  <c:v>2.5</c:v>
                </c:pt>
                <c:pt idx="621">
                  <c:v>2.5</c:v>
                </c:pt>
                <c:pt idx="622">
                  <c:v>2.5</c:v>
                </c:pt>
                <c:pt idx="623">
                  <c:v>2.5</c:v>
                </c:pt>
                <c:pt idx="624">
                  <c:v>2.5</c:v>
                </c:pt>
                <c:pt idx="625">
                  <c:v>2.5</c:v>
                </c:pt>
                <c:pt idx="626">
                  <c:v>2.5</c:v>
                </c:pt>
                <c:pt idx="627">
                  <c:v>2.5</c:v>
                </c:pt>
                <c:pt idx="628">
                  <c:v>2.5</c:v>
                </c:pt>
                <c:pt idx="629">
                  <c:v>2.5</c:v>
                </c:pt>
                <c:pt idx="630">
                  <c:v>2.5</c:v>
                </c:pt>
                <c:pt idx="631">
                  <c:v>2.5</c:v>
                </c:pt>
                <c:pt idx="632">
                  <c:v>2.5</c:v>
                </c:pt>
                <c:pt idx="633">
                  <c:v>2.5</c:v>
                </c:pt>
                <c:pt idx="634">
                  <c:v>2.5</c:v>
                </c:pt>
                <c:pt idx="635">
                  <c:v>2.5</c:v>
                </c:pt>
                <c:pt idx="636">
                  <c:v>2.5</c:v>
                </c:pt>
                <c:pt idx="637">
                  <c:v>2.5</c:v>
                </c:pt>
                <c:pt idx="638">
                  <c:v>2.5</c:v>
                </c:pt>
                <c:pt idx="639">
                  <c:v>2.5</c:v>
                </c:pt>
                <c:pt idx="640">
                  <c:v>2.5</c:v>
                </c:pt>
                <c:pt idx="641">
                  <c:v>2.5</c:v>
                </c:pt>
                <c:pt idx="642">
                  <c:v>2.5</c:v>
                </c:pt>
                <c:pt idx="643">
                  <c:v>2.5</c:v>
                </c:pt>
                <c:pt idx="644">
                  <c:v>2.5</c:v>
                </c:pt>
                <c:pt idx="645">
                  <c:v>2.5</c:v>
                </c:pt>
                <c:pt idx="646">
                  <c:v>2.5</c:v>
                </c:pt>
                <c:pt idx="647">
                  <c:v>2.5</c:v>
                </c:pt>
                <c:pt idx="648">
                  <c:v>2.5</c:v>
                </c:pt>
                <c:pt idx="649">
                  <c:v>2.5</c:v>
                </c:pt>
                <c:pt idx="650">
                  <c:v>2.5</c:v>
                </c:pt>
                <c:pt idx="651">
                  <c:v>2.5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2.5</c:v>
                </c:pt>
                <c:pt idx="676">
                  <c:v>2.5</c:v>
                </c:pt>
                <c:pt idx="677">
                  <c:v>2.5</c:v>
                </c:pt>
                <c:pt idx="678">
                  <c:v>2.5</c:v>
                </c:pt>
                <c:pt idx="679">
                  <c:v>2.5</c:v>
                </c:pt>
                <c:pt idx="680">
                  <c:v>2.5</c:v>
                </c:pt>
                <c:pt idx="681">
                  <c:v>2.5</c:v>
                </c:pt>
                <c:pt idx="682">
                  <c:v>2.5</c:v>
                </c:pt>
                <c:pt idx="683">
                  <c:v>2.5</c:v>
                </c:pt>
                <c:pt idx="684">
                  <c:v>2.5</c:v>
                </c:pt>
                <c:pt idx="685">
                  <c:v>2.5</c:v>
                </c:pt>
                <c:pt idx="686">
                  <c:v>2.5</c:v>
                </c:pt>
                <c:pt idx="687">
                  <c:v>2.5</c:v>
                </c:pt>
                <c:pt idx="688">
                  <c:v>2.5</c:v>
                </c:pt>
                <c:pt idx="689">
                  <c:v>2.5</c:v>
                </c:pt>
                <c:pt idx="690">
                  <c:v>2.5</c:v>
                </c:pt>
                <c:pt idx="691">
                  <c:v>2.5</c:v>
                </c:pt>
                <c:pt idx="692">
                  <c:v>2.5</c:v>
                </c:pt>
                <c:pt idx="693">
                  <c:v>2.5</c:v>
                </c:pt>
                <c:pt idx="694">
                  <c:v>2.5</c:v>
                </c:pt>
                <c:pt idx="695">
                  <c:v>2.5</c:v>
                </c:pt>
                <c:pt idx="696">
                  <c:v>2.5</c:v>
                </c:pt>
                <c:pt idx="697">
                  <c:v>2.5</c:v>
                </c:pt>
                <c:pt idx="698">
                  <c:v>2.5</c:v>
                </c:pt>
                <c:pt idx="699">
                  <c:v>2.5</c:v>
                </c:pt>
                <c:pt idx="700">
                  <c:v>2.5</c:v>
                </c:pt>
                <c:pt idx="701">
                  <c:v>2.5</c:v>
                </c:pt>
                <c:pt idx="702">
                  <c:v>2.5</c:v>
                </c:pt>
                <c:pt idx="703">
                  <c:v>2.5</c:v>
                </c:pt>
                <c:pt idx="704">
                  <c:v>2.5</c:v>
                </c:pt>
                <c:pt idx="705">
                  <c:v>2.5</c:v>
                </c:pt>
                <c:pt idx="706">
                  <c:v>2.5</c:v>
                </c:pt>
                <c:pt idx="707">
                  <c:v>2.5</c:v>
                </c:pt>
                <c:pt idx="708">
                  <c:v>2.5</c:v>
                </c:pt>
                <c:pt idx="709">
                  <c:v>2.5</c:v>
                </c:pt>
                <c:pt idx="710">
                  <c:v>2.5</c:v>
                </c:pt>
                <c:pt idx="711">
                  <c:v>2.5</c:v>
                </c:pt>
                <c:pt idx="712">
                  <c:v>2.5</c:v>
                </c:pt>
                <c:pt idx="713">
                  <c:v>2.5</c:v>
                </c:pt>
                <c:pt idx="714">
                  <c:v>2.5</c:v>
                </c:pt>
                <c:pt idx="715">
                  <c:v>2.5</c:v>
                </c:pt>
                <c:pt idx="716">
                  <c:v>2.5</c:v>
                </c:pt>
                <c:pt idx="717">
                  <c:v>2.5</c:v>
                </c:pt>
                <c:pt idx="718">
                  <c:v>2.5</c:v>
                </c:pt>
                <c:pt idx="719">
                  <c:v>2.5</c:v>
                </c:pt>
                <c:pt idx="720">
                  <c:v>2.5</c:v>
                </c:pt>
                <c:pt idx="721">
                  <c:v>2.5</c:v>
                </c:pt>
                <c:pt idx="722">
                  <c:v>2.5</c:v>
                </c:pt>
                <c:pt idx="723">
                  <c:v>2.5</c:v>
                </c:pt>
                <c:pt idx="724">
                  <c:v>2.5</c:v>
                </c:pt>
                <c:pt idx="725">
                  <c:v>2.5</c:v>
                </c:pt>
                <c:pt idx="726">
                  <c:v>2.5</c:v>
                </c:pt>
                <c:pt idx="727">
                  <c:v>2.5</c:v>
                </c:pt>
                <c:pt idx="728">
                  <c:v>2.5</c:v>
                </c:pt>
                <c:pt idx="729">
                  <c:v>2.5</c:v>
                </c:pt>
                <c:pt idx="730">
                  <c:v>2.5</c:v>
                </c:pt>
                <c:pt idx="731">
                  <c:v>2.5</c:v>
                </c:pt>
                <c:pt idx="732">
                  <c:v>2.5</c:v>
                </c:pt>
                <c:pt idx="733">
                  <c:v>2.5</c:v>
                </c:pt>
                <c:pt idx="734">
                  <c:v>2.5</c:v>
                </c:pt>
                <c:pt idx="735">
                  <c:v>2.5</c:v>
                </c:pt>
                <c:pt idx="736">
                  <c:v>2.5</c:v>
                </c:pt>
                <c:pt idx="737">
                  <c:v>2.5</c:v>
                </c:pt>
                <c:pt idx="738">
                  <c:v>2.5</c:v>
                </c:pt>
                <c:pt idx="739">
                  <c:v>2.5</c:v>
                </c:pt>
                <c:pt idx="740">
                  <c:v>2.5</c:v>
                </c:pt>
                <c:pt idx="741">
                  <c:v>2.5</c:v>
                </c:pt>
                <c:pt idx="742">
                  <c:v>2.5</c:v>
                </c:pt>
                <c:pt idx="743">
                  <c:v>2.5</c:v>
                </c:pt>
                <c:pt idx="744">
                  <c:v>2.5</c:v>
                </c:pt>
                <c:pt idx="745">
                  <c:v>2.5</c:v>
                </c:pt>
                <c:pt idx="746">
                  <c:v>2.5</c:v>
                </c:pt>
                <c:pt idx="747">
                  <c:v>2.5</c:v>
                </c:pt>
                <c:pt idx="748">
                  <c:v>2.5</c:v>
                </c:pt>
                <c:pt idx="749">
                  <c:v>2.5</c:v>
                </c:pt>
                <c:pt idx="750">
                  <c:v>2.5</c:v>
                </c:pt>
                <c:pt idx="751">
                  <c:v>2.5</c:v>
                </c:pt>
                <c:pt idx="752">
                  <c:v>2.5</c:v>
                </c:pt>
                <c:pt idx="753">
                  <c:v>2.5</c:v>
                </c:pt>
                <c:pt idx="754">
                  <c:v>2.5</c:v>
                </c:pt>
                <c:pt idx="755">
                  <c:v>2.5</c:v>
                </c:pt>
                <c:pt idx="756">
                  <c:v>2.5</c:v>
                </c:pt>
                <c:pt idx="757">
                  <c:v>2.5</c:v>
                </c:pt>
                <c:pt idx="758">
                  <c:v>2.5</c:v>
                </c:pt>
                <c:pt idx="759">
                  <c:v>2.5</c:v>
                </c:pt>
                <c:pt idx="760">
                  <c:v>2.5</c:v>
                </c:pt>
                <c:pt idx="761">
                  <c:v>2.5</c:v>
                </c:pt>
                <c:pt idx="762">
                  <c:v>2.5</c:v>
                </c:pt>
                <c:pt idx="763">
                  <c:v>2.5</c:v>
                </c:pt>
                <c:pt idx="764">
                  <c:v>2.5</c:v>
                </c:pt>
                <c:pt idx="765">
                  <c:v>2.5</c:v>
                </c:pt>
                <c:pt idx="766">
                  <c:v>2.5</c:v>
                </c:pt>
                <c:pt idx="767">
                  <c:v>2.5</c:v>
                </c:pt>
                <c:pt idx="768">
                  <c:v>2.5</c:v>
                </c:pt>
                <c:pt idx="769">
                  <c:v>2.5</c:v>
                </c:pt>
                <c:pt idx="770">
                  <c:v>2.5</c:v>
                </c:pt>
                <c:pt idx="771">
                  <c:v>2.5</c:v>
                </c:pt>
                <c:pt idx="772">
                  <c:v>2.5</c:v>
                </c:pt>
                <c:pt idx="773">
                  <c:v>2.5</c:v>
                </c:pt>
                <c:pt idx="774">
                  <c:v>2.5</c:v>
                </c:pt>
                <c:pt idx="775">
                  <c:v>2.5</c:v>
                </c:pt>
                <c:pt idx="776">
                  <c:v>2.5</c:v>
                </c:pt>
                <c:pt idx="777">
                  <c:v>2.5</c:v>
                </c:pt>
                <c:pt idx="778">
                  <c:v>2.5</c:v>
                </c:pt>
                <c:pt idx="779">
                  <c:v>2.5</c:v>
                </c:pt>
                <c:pt idx="780">
                  <c:v>2.5</c:v>
                </c:pt>
                <c:pt idx="781">
                  <c:v>2.5</c:v>
                </c:pt>
                <c:pt idx="782">
                  <c:v>2.5</c:v>
                </c:pt>
                <c:pt idx="783">
                  <c:v>2.5</c:v>
                </c:pt>
                <c:pt idx="784">
                  <c:v>2.5</c:v>
                </c:pt>
                <c:pt idx="785">
                  <c:v>2.5</c:v>
                </c:pt>
                <c:pt idx="786">
                  <c:v>2.5</c:v>
                </c:pt>
                <c:pt idx="787">
                  <c:v>2.5</c:v>
                </c:pt>
                <c:pt idx="788">
                  <c:v>2.5</c:v>
                </c:pt>
                <c:pt idx="789">
                  <c:v>2.5</c:v>
                </c:pt>
                <c:pt idx="790">
                  <c:v>2.5</c:v>
                </c:pt>
                <c:pt idx="791">
                  <c:v>2.5</c:v>
                </c:pt>
                <c:pt idx="792">
                  <c:v>2.5</c:v>
                </c:pt>
                <c:pt idx="793">
                  <c:v>2.5</c:v>
                </c:pt>
                <c:pt idx="794">
                  <c:v>2.5</c:v>
                </c:pt>
                <c:pt idx="795">
                  <c:v>2.5</c:v>
                </c:pt>
                <c:pt idx="963">
                  <c:v>2.5</c:v>
                </c:pt>
                <c:pt idx="1329">
                  <c:v>2.5</c:v>
                </c:pt>
                <c:pt idx="1694">
                  <c:v>2.75</c:v>
                </c:pt>
              </c:numCache>
            </c:numRef>
          </c:val>
          <c:smooth val="0"/>
          <c:extLst>
            <c:ext xmlns:c16="http://schemas.microsoft.com/office/drawing/2014/chart" uri="{C3380CC4-5D6E-409C-BE32-E72D297353CC}">
              <c16:uniqueId val="{00000012-46C5-48D9-8875-5E7713051C29}"/>
            </c:ext>
          </c:extLst>
        </c:ser>
        <c:ser>
          <c:idx val="6"/>
          <c:order val="4"/>
          <c:tx>
            <c:strRef>
              <c:f>'1.11'!$D$1</c:f>
              <c:strCache>
                <c:ptCount val="1"/>
                <c:pt idx="0">
                  <c:v>Депозитна ставка ЄЦБ</c:v>
                </c:pt>
              </c:strCache>
            </c:strRef>
          </c:tx>
          <c:spPr>
            <a:ln w="25400" cmpd="sng">
              <a:solidFill>
                <a:srgbClr val="DC4B64"/>
              </a:solidFill>
              <a:prstDash val="solid"/>
            </a:ln>
          </c:spPr>
          <c:marker>
            <c:symbol val="none"/>
          </c:marker>
          <c:dPt>
            <c:idx val="963"/>
            <c:bubble3D val="0"/>
            <c:extLst>
              <c:ext xmlns:c16="http://schemas.microsoft.com/office/drawing/2014/chart" uri="{C3380CC4-5D6E-409C-BE32-E72D297353CC}">
                <c16:uniqueId val="{00000013-46C5-48D9-8875-5E7713051C29}"/>
              </c:ext>
            </c:extLst>
          </c:dPt>
          <c:dPt>
            <c:idx val="1329"/>
            <c:marker>
              <c:symbol val="circle"/>
              <c:size val="5"/>
              <c:spPr>
                <a:noFill/>
                <a:ln w="19050">
                  <a:solidFill>
                    <a:srgbClr val="DC4B64"/>
                  </a:solidFill>
                </a:ln>
              </c:spPr>
            </c:marker>
            <c:bubble3D val="0"/>
            <c:extLst>
              <c:ext xmlns:c16="http://schemas.microsoft.com/office/drawing/2014/chart" uri="{C3380CC4-5D6E-409C-BE32-E72D297353CC}">
                <c16:uniqueId val="{00000014-46C5-48D9-8875-5E7713051C29}"/>
              </c:ext>
            </c:extLst>
          </c:dPt>
          <c:dPt>
            <c:idx val="1694"/>
            <c:marker>
              <c:symbol val="circle"/>
              <c:size val="5"/>
              <c:spPr>
                <a:noFill/>
                <a:ln w="19050">
                  <a:solidFill>
                    <a:srgbClr val="DC4B64"/>
                  </a:solidFill>
                  <a:prstDash val="solid"/>
                </a:ln>
              </c:spPr>
            </c:marker>
            <c:bubble3D val="0"/>
            <c:extLst>
              <c:ext xmlns:c16="http://schemas.microsoft.com/office/drawing/2014/chart" uri="{C3380CC4-5D6E-409C-BE32-E72D297353CC}">
                <c16:uniqueId val="{00000015-46C5-48D9-8875-5E7713051C29}"/>
              </c:ext>
            </c:extLst>
          </c:dPt>
          <c:cat>
            <c:numRef>
              <c:f>'1.11'!$A$7:$A$1701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'1.11'!$E$7:$E$1701</c:f>
              <c:numCache>
                <c:formatCode>General</c:formatCode>
                <c:ptCount val="1695"/>
                <c:pt idx="0">
                  <c:v>-0.4</c:v>
                </c:pt>
                <c:pt idx="1">
                  <c:v>-0.4</c:v>
                </c:pt>
                <c:pt idx="2">
                  <c:v>-0.4</c:v>
                </c:pt>
                <c:pt idx="3">
                  <c:v>-0.4</c:v>
                </c:pt>
                <c:pt idx="4">
                  <c:v>-0.4</c:v>
                </c:pt>
                <c:pt idx="5">
                  <c:v>-0.4</c:v>
                </c:pt>
                <c:pt idx="6">
                  <c:v>-0.4</c:v>
                </c:pt>
                <c:pt idx="7">
                  <c:v>-0.4</c:v>
                </c:pt>
                <c:pt idx="8">
                  <c:v>-0.4</c:v>
                </c:pt>
                <c:pt idx="9">
                  <c:v>-0.4</c:v>
                </c:pt>
                <c:pt idx="10">
                  <c:v>-0.4</c:v>
                </c:pt>
                <c:pt idx="11">
                  <c:v>-0.4</c:v>
                </c:pt>
                <c:pt idx="12">
                  <c:v>-0.4</c:v>
                </c:pt>
                <c:pt idx="13">
                  <c:v>-0.4</c:v>
                </c:pt>
                <c:pt idx="14">
                  <c:v>-0.4</c:v>
                </c:pt>
                <c:pt idx="15">
                  <c:v>-0.4</c:v>
                </c:pt>
                <c:pt idx="16">
                  <c:v>-0.4</c:v>
                </c:pt>
                <c:pt idx="17">
                  <c:v>-0.4</c:v>
                </c:pt>
                <c:pt idx="18">
                  <c:v>-0.4</c:v>
                </c:pt>
                <c:pt idx="19">
                  <c:v>-0.4</c:v>
                </c:pt>
                <c:pt idx="20">
                  <c:v>-0.4</c:v>
                </c:pt>
                <c:pt idx="21">
                  <c:v>-0.4</c:v>
                </c:pt>
                <c:pt idx="22">
                  <c:v>-0.4</c:v>
                </c:pt>
                <c:pt idx="23">
                  <c:v>-0.4</c:v>
                </c:pt>
                <c:pt idx="24">
                  <c:v>-0.4</c:v>
                </c:pt>
                <c:pt idx="25">
                  <c:v>-0.4</c:v>
                </c:pt>
                <c:pt idx="26">
                  <c:v>-0.4</c:v>
                </c:pt>
                <c:pt idx="27">
                  <c:v>-0.4</c:v>
                </c:pt>
                <c:pt idx="28">
                  <c:v>-0.4</c:v>
                </c:pt>
                <c:pt idx="29">
                  <c:v>-0.4</c:v>
                </c:pt>
                <c:pt idx="30">
                  <c:v>-0.4</c:v>
                </c:pt>
                <c:pt idx="31">
                  <c:v>-0.4</c:v>
                </c:pt>
                <c:pt idx="32">
                  <c:v>-0.4</c:v>
                </c:pt>
                <c:pt idx="33">
                  <c:v>-0.4</c:v>
                </c:pt>
                <c:pt idx="34">
                  <c:v>-0.4</c:v>
                </c:pt>
                <c:pt idx="35">
                  <c:v>-0.4</c:v>
                </c:pt>
                <c:pt idx="36">
                  <c:v>-0.4</c:v>
                </c:pt>
                <c:pt idx="37">
                  <c:v>-0.4</c:v>
                </c:pt>
                <c:pt idx="38">
                  <c:v>-0.4</c:v>
                </c:pt>
                <c:pt idx="39">
                  <c:v>-0.4</c:v>
                </c:pt>
                <c:pt idx="40">
                  <c:v>-0.4</c:v>
                </c:pt>
                <c:pt idx="41">
                  <c:v>-0.4</c:v>
                </c:pt>
                <c:pt idx="42">
                  <c:v>-0.4</c:v>
                </c:pt>
                <c:pt idx="43">
                  <c:v>-0.4</c:v>
                </c:pt>
                <c:pt idx="44">
                  <c:v>-0.4</c:v>
                </c:pt>
                <c:pt idx="45">
                  <c:v>-0.4</c:v>
                </c:pt>
                <c:pt idx="46">
                  <c:v>-0.4</c:v>
                </c:pt>
                <c:pt idx="47">
                  <c:v>-0.4</c:v>
                </c:pt>
                <c:pt idx="48">
                  <c:v>-0.4</c:v>
                </c:pt>
                <c:pt idx="49">
                  <c:v>-0.4</c:v>
                </c:pt>
                <c:pt idx="50">
                  <c:v>-0.4</c:v>
                </c:pt>
                <c:pt idx="51">
                  <c:v>-0.4</c:v>
                </c:pt>
                <c:pt idx="52">
                  <c:v>-0.4</c:v>
                </c:pt>
                <c:pt idx="53">
                  <c:v>-0.4</c:v>
                </c:pt>
                <c:pt idx="54">
                  <c:v>-0.4</c:v>
                </c:pt>
                <c:pt idx="55">
                  <c:v>-0.4</c:v>
                </c:pt>
                <c:pt idx="56">
                  <c:v>-0.4</c:v>
                </c:pt>
                <c:pt idx="57">
                  <c:v>-0.4</c:v>
                </c:pt>
                <c:pt idx="58">
                  <c:v>-0.4</c:v>
                </c:pt>
                <c:pt idx="59">
                  <c:v>-0.4</c:v>
                </c:pt>
                <c:pt idx="60">
                  <c:v>-0.4</c:v>
                </c:pt>
                <c:pt idx="61">
                  <c:v>-0.4</c:v>
                </c:pt>
                <c:pt idx="62">
                  <c:v>-0.4</c:v>
                </c:pt>
                <c:pt idx="63">
                  <c:v>-0.4</c:v>
                </c:pt>
                <c:pt idx="64">
                  <c:v>-0.4</c:v>
                </c:pt>
                <c:pt idx="65">
                  <c:v>-0.4</c:v>
                </c:pt>
                <c:pt idx="66">
                  <c:v>-0.4</c:v>
                </c:pt>
                <c:pt idx="67">
                  <c:v>-0.4</c:v>
                </c:pt>
                <c:pt idx="68">
                  <c:v>-0.4</c:v>
                </c:pt>
                <c:pt idx="69">
                  <c:v>-0.4</c:v>
                </c:pt>
                <c:pt idx="70">
                  <c:v>-0.4</c:v>
                </c:pt>
                <c:pt idx="71">
                  <c:v>-0.4</c:v>
                </c:pt>
                <c:pt idx="72">
                  <c:v>-0.4</c:v>
                </c:pt>
                <c:pt idx="73">
                  <c:v>-0.4</c:v>
                </c:pt>
                <c:pt idx="74">
                  <c:v>-0.4</c:v>
                </c:pt>
                <c:pt idx="75">
                  <c:v>-0.4</c:v>
                </c:pt>
                <c:pt idx="76">
                  <c:v>-0.4</c:v>
                </c:pt>
                <c:pt idx="77">
                  <c:v>-0.4</c:v>
                </c:pt>
                <c:pt idx="78">
                  <c:v>-0.4</c:v>
                </c:pt>
                <c:pt idx="79">
                  <c:v>-0.4</c:v>
                </c:pt>
                <c:pt idx="80">
                  <c:v>-0.4</c:v>
                </c:pt>
                <c:pt idx="81">
                  <c:v>-0.4</c:v>
                </c:pt>
                <c:pt idx="82">
                  <c:v>-0.4</c:v>
                </c:pt>
                <c:pt idx="83">
                  <c:v>-0.4</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c:v>
                </c:pt>
                <c:pt idx="112">
                  <c:v>-0.4</c:v>
                </c:pt>
                <c:pt idx="113">
                  <c:v>-0.4</c:v>
                </c:pt>
                <c:pt idx="114">
                  <c:v>-0.4</c:v>
                </c:pt>
                <c:pt idx="115">
                  <c:v>-0.4</c:v>
                </c:pt>
                <c:pt idx="116">
                  <c:v>-0.4</c:v>
                </c:pt>
                <c:pt idx="117">
                  <c:v>-0.4</c:v>
                </c:pt>
                <c:pt idx="118">
                  <c:v>-0.4</c:v>
                </c:pt>
                <c:pt idx="119">
                  <c:v>-0.4</c:v>
                </c:pt>
                <c:pt idx="120">
                  <c:v>-0.4</c:v>
                </c:pt>
                <c:pt idx="121">
                  <c:v>-0.4</c:v>
                </c:pt>
                <c:pt idx="122">
                  <c:v>-0.4</c:v>
                </c:pt>
                <c:pt idx="123">
                  <c:v>-0.4</c:v>
                </c:pt>
                <c:pt idx="124">
                  <c:v>-0.4</c:v>
                </c:pt>
                <c:pt idx="125">
                  <c:v>-0.4</c:v>
                </c:pt>
                <c:pt idx="126">
                  <c:v>-0.4</c:v>
                </c:pt>
                <c:pt idx="127">
                  <c:v>-0.4</c:v>
                </c:pt>
                <c:pt idx="128">
                  <c:v>-0.4</c:v>
                </c:pt>
                <c:pt idx="129">
                  <c:v>-0.4</c:v>
                </c:pt>
                <c:pt idx="130">
                  <c:v>-0.4</c:v>
                </c:pt>
                <c:pt idx="131">
                  <c:v>-0.4</c:v>
                </c:pt>
                <c:pt idx="132">
                  <c:v>-0.4</c:v>
                </c:pt>
                <c:pt idx="133">
                  <c:v>-0.4</c:v>
                </c:pt>
                <c:pt idx="134">
                  <c:v>-0.4</c:v>
                </c:pt>
                <c:pt idx="135">
                  <c:v>-0.4</c:v>
                </c:pt>
                <c:pt idx="136">
                  <c:v>-0.4</c:v>
                </c:pt>
                <c:pt idx="137">
                  <c:v>-0.4</c:v>
                </c:pt>
                <c:pt idx="138">
                  <c:v>-0.4</c:v>
                </c:pt>
                <c:pt idx="139">
                  <c:v>-0.4</c:v>
                </c:pt>
                <c:pt idx="140">
                  <c:v>-0.4</c:v>
                </c:pt>
                <c:pt idx="141">
                  <c:v>-0.4</c:v>
                </c:pt>
                <c:pt idx="142">
                  <c:v>-0.4</c:v>
                </c:pt>
                <c:pt idx="143">
                  <c:v>-0.4</c:v>
                </c:pt>
                <c:pt idx="144">
                  <c:v>-0.4</c:v>
                </c:pt>
                <c:pt idx="145">
                  <c:v>-0.4</c:v>
                </c:pt>
                <c:pt idx="146">
                  <c:v>-0.4</c:v>
                </c:pt>
                <c:pt idx="147">
                  <c:v>-0.4</c:v>
                </c:pt>
                <c:pt idx="148">
                  <c:v>-0.4</c:v>
                </c:pt>
                <c:pt idx="149">
                  <c:v>-0.4</c:v>
                </c:pt>
                <c:pt idx="150">
                  <c:v>-0.4</c:v>
                </c:pt>
                <c:pt idx="151">
                  <c:v>-0.4</c:v>
                </c:pt>
                <c:pt idx="152">
                  <c:v>-0.4</c:v>
                </c:pt>
                <c:pt idx="153">
                  <c:v>-0.4</c:v>
                </c:pt>
                <c:pt idx="154">
                  <c:v>-0.4</c:v>
                </c:pt>
                <c:pt idx="155">
                  <c:v>-0.4</c:v>
                </c:pt>
                <c:pt idx="156">
                  <c:v>-0.4</c:v>
                </c:pt>
                <c:pt idx="157">
                  <c:v>-0.4</c:v>
                </c:pt>
                <c:pt idx="158">
                  <c:v>-0.4</c:v>
                </c:pt>
                <c:pt idx="159">
                  <c:v>-0.4</c:v>
                </c:pt>
                <c:pt idx="160">
                  <c:v>-0.4</c:v>
                </c:pt>
                <c:pt idx="161">
                  <c:v>-0.4</c:v>
                </c:pt>
                <c:pt idx="162">
                  <c:v>-0.4</c:v>
                </c:pt>
                <c:pt idx="163">
                  <c:v>-0.4</c:v>
                </c:pt>
                <c:pt idx="164">
                  <c:v>-0.4</c:v>
                </c:pt>
                <c:pt idx="165">
                  <c:v>-0.4</c:v>
                </c:pt>
                <c:pt idx="166">
                  <c:v>-0.4</c:v>
                </c:pt>
                <c:pt idx="167">
                  <c:v>-0.4</c:v>
                </c:pt>
                <c:pt idx="168">
                  <c:v>-0.4</c:v>
                </c:pt>
                <c:pt idx="169">
                  <c:v>-0.4</c:v>
                </c:pt>
                <c:pt idx="170">
                  <c:v>-0.4</c:v>
                </c:pt>
                <c:pt idx="171">
                  <c:v>-0.4</c:v>
                </c:pt>
                <c:pt idx="172">
                  <c:v>-0.4</c:v>
                </c:pt>
                <c:pt idx="173">
                  <c:v>-0.4</c:v>
                </c:pt>
                <c:pt idx="174">
                  <c:v>-0.4</c:v>
                </c:pt>
                <c:pt idx="175">
                  <c:v>-0.4</c:v>
                </c:pt>
                <c:pt idx="176">
                  <c:v>-0.4</c:v>
                </c:pt>
                <c:pt idx="177">
                  <c:v>-0.4</c:v>
                </c:pt>
                <c:pt idx="178">
                  <c:v>-0.4</c:v>
                </c:pt>
                <c:pt idx="179">
                  <c:v>-0.4</c:v>
                </c:pt>
                <c:pt idx="180">
                  <c:v>-0.4</c:v>
                </c:pt>
                <c:pt idx="181">
                  <c:v>-0.4</c:v>
                </c:pt>
                <c:pt idx="182">
                  <c:v>-0.4</c:v>
                </c:pt>
                <c:pt idx="183">
                  <c:v>-0.4</c:v>
                </c:pt>
                <c:pt idx="184">
                  <c:v>-0.4</c:v>
                </c:pt>
                <c:pt idx="185">
                  <c:v>-0.4</c:v>
                </c:pt>
                <c:pt idx="186">
                  <c:v>-0.4</c:v>
                </c:pt>
                <c:pt idx="187">
                  <c:v>-0.4</c:v>
                </c:pt>
                <c:pt idx="188">
                  <c:v>-0.4</c:v>
                </c:pt>
                <c:pt idx="189">
                  <c:v>-0.4</c:v>
                </c:pt>
                <c:pt idx="190">
                  <c:v>-0.4</c:v>
                </c:pt>
                <c:pt idx="191">
                  <c:v>-0.4</c:v>
                </c:pt>
                <c:pt idx="192">
                  <c:v>-0.4</c:v>
                </c:pt>
                <c:pt idx="193">
                  <c:v>-0.4</c:v>
                </c:pt>
                <c:pt idx="194">
                  <c:v>-0.4</c:v>
                </c:pt>
                <c:pt idx="195">
                  <c:v>-0.4</c:v>
                </c:pt>
                <c:pt idx="196">
                  <c:v>-0.4</c:v>
                </c:pt>
                <c:pt idx="197">
                  <c:v>-0.4</c:v>
                </c:pt>
                <c:pt idx="198">
                  <c:v>-0.4</c:v>
                </c:pt>
                <c:pt idx="199">
                  <c:v>-0.4</c:v>
                </c:pt>
                <c:pt idx="200">
                  <c:v>-0.4</c:v>
                </c:pt>
                <c:pt idx="201">
                  <c:v>-0.4</c:v>
                </c:pt>
                <c:pt idx="202">
                  <c:v>-0.4</c:v>
                </c:pt>
                <c:pt idx="203">
                  <c:v>-0.4</c:v>
                </c:pt>
                <c:pt idx="204">
                  <c:v>-0.4</c:v>
                </c:pt>
                <c:pt idx="205">
                  <c:v>-0.4</c:v>
                </c:pt>
                <c:pt idx="206">
                  <c:v>-0.4</c:v>
                </c:pt>
                <c:pt idx="207">
                  <c:v>-0.4</c:v>
                </c:pt>
                <c:pt idx="208">
                  <c:v>-0.4</c:v>
                </c:pt>
                <c:pt idx="209">
                  <c:v>-0.4</c:v>
                </c:pt>
                <c:pt idx="210">
                  <c:v>-0.4</c:v>
                </c:pt>
                <c:pt idx="211">
                  <c:v>-0.4</c:v>
                </c:pt>
                <c:pt idx="212">
                  <c:v>-0.4</c:v>
                </c:pt>
                <c:pt idx="213">
                  <c:v>-0.4</c:v>
                </c:pt>
                <c:pt idx="214">
                  <c:v>-0.4</c:v>
                </c:pt>
                <c:pt idx="215">
                  <c:v>-0.4</c:v>
                </c:pt>
                <c:pt idx="216">
                  <c:v>-0.4</c:v>
                </c:pt>
                <c:pt idx="217">
                  <c:v>-0.4</c:v>
                </c:pt>
                <c:pt idx="218">
                  <c:v>-0.4</c:v>
                </c:pt>
                <c:pt idx="219">
                  <c:v>-0.4</c:v>
                </c:pt>
                <c:pt idx="220">
                  <c:v>-0.4</c:v>
                </c:pt>
                <c:pt idx="221">
                  <c:v>-0.4</c:v>
                </c:pt>
                <c:pt idx="222">
                  <c:v>-0.4</c:v>
                </c:pt>
                <c:pt idx="223">
                  <c:v>-0.4</c:v>
                </c:pt>
                <c:pt idx="224">
                  <c:v>-0.4</c:v>
                </c:pt>
                <c:pt idx="225">
                  <c:v>-0.4</c:v>
                </c:pt>
                <c:pt idx="226">
                  <c:v>-0.4</c:v>
                </c:pt>
                <c:pt idx="227">
                  <c:v>-0.4</c:v>
                </c:pt>
                <c:pt idx="228">
                  <c:v>-0.4</c:v>
                </c:pt>
                <c:pt idx="229">
                  <c:v>-0.4</c:v>
                </c:pt>
                <c:pt idx="230">
                  <c:v>-0.4</c:v>
                </c:pt>
                <c:pt idx="231">
                  <c:v>-0.4</c:v>
                </c:pt>
                <c:pt idx="232">
                  <c:v>-0.4</c:v>
                </c:pt>
                <c:pt idx="233">
                  <c:v>-0.4</c:v>
                </c:pt>
                <c:pt idx="234">
                  <c:v>-0.4</c:v>
                </c:pt>
                <c:pt idx="235">
                  <c:v>-0.4</c:v>
                </c:pt>
                <c:pt idx="236">
                  <c:v>-0.4</c:v>
                </c:pt>
                <c:pt idx="237">
                  <c:v>-0.4</c:v>
                </c:pt>
                <c:pt idx="238">
                  <c:v>-0.4</c:v>
                </c:pt>
                <c:pt idx="239">
                  <c:v>-0.4</c:v>
                </c:pt>
                <c:pt idx="240">
                  <c:v>-0.4</c:v>
                </c:pt>
                <c:pt idx="241">
                  <c:v>-0.4</c:v>
                </c:pt>
                <c:pt idx="242">
                  <c:v>-0.4</c:v>
                </c:pt>
                <c:pt idx="243">
                  <c:v>-0.4</c:v>
                </c:pt>
                <c:pt idx="244">
                  <c:v>-0.4</c:v>
                </c:pt>
                <c:pt idx="245">
                  <c:v>-0.4</c:v>
                </c:pt>
                <c:pt idx="246">
                  <c:v>-0.4</c:v>
                </c:pt>
                <c:pt idx="247">
                  <c:v>-0.4</c:v>
                </c:pt>
                <c:pt idx="248">
                  <c:v>-0.4</c:v>
                </c:pt>
                <c:pt idx="249">
                  <c:v>-0.4</c:v>
                </c:pt>
                <c:pt idx="250">
                  <c:v>-0.4</c:v>
                </c:pt>
                <c:pt idx="251">
                  <c:v>-0.4</c:v>
                </c:pt>
                <c:pt idx="252">
                  <c:v>-0.4</c:v>
                </c:pt>
                <c:pt idx="253">
                  <c:v>-0.4</c:v>
                </c:pt>
                <c:pt idx="254">
                  <c:v>-0.4</c:v>
                </c:pt>
                <c:pt idx="255">
                  <c:v>-0.4</c:v>
                </c:pt>
                <c:pt idx="256">
                  <c:v>-0.4</c:v>
                </c:pt>
                <c:pt idx="257">
                  <c:v>-0.4</c:v>
                </c:pt>
                <c:pt idx="258">
                  <c:v>-0.4</c:v>
                </c:pt>
                <c:pt idx="259">
                  <c:v>-0.4</c:v>
                </c:pt>
                <c:pt idx="260">
                  <c:v>-0.4</c:v>
                </c:pt>
                <c:pt idx="261">
                  <c:v>-0.4</c:v>
                </c:pt>
                <c:pt idx="262">
                  <c:v>-0.4</c:v>
                </c:pt>
                <c:pt idx="263">
                  <c:v>-0.4</c:v>
                </c:pt>
                <c:pt idx="264">
                  <c:v>-0.4</c:v>
                </c:pt>
                <c:pt idx="265">
                  <c:v>-0.4</c:v>
                </c:pt>
                <c:pt idx="266">
                  <c:v>-0.4</c:v>
                </c:pt>
                <c:pt idx="267">
                  <c:v>-0.4</c:v>
                </c:pt>
                <c:pt idx="268">
                  <c:v>-0.4</c:v>
                </c:pt>
                <c:pt idx="269">
                  <c:v>-0.4</c:v>
                </c:pt>
                <c:pt idx="270">
                  <c:v>-0.4</c:v>
                </c:pt>
                <c:pt idx="271">
                  <c:v>-0.4</c:v>
                </c:pt>
                <c:pt idx="272">
                  <c:v>-0.4</c:v>
                </c:pt>
                <c:pt idx="273">
                  <c:v>-0.4</c:v>
                </c:pt>
                <c:pt idx="274">
                  <c:v>-0.4</c:v>
                </c:pt>
                <c:pt idx="275">
                  <c:v>-0.4</c:v>
                </c:pt>
                <c:pt idx="276">
                  <c:v>-0.4</c:v>
                </c:pt>
                <c:pt idx="277">
                  <c:v>-0.4</c:v>
                </c:pt>
                <c:pt idx="278">
                  <c:v>-0.4</c:v>
                </c:pt>
                <c:pt idx="279">
                  <c:v>-0.4</c:v>
                </c:pt>
                <c:pt idx="280">
                  <c:v>-0.4</c:v>
                </c:pt>
                <c:pt idx="281">
                  <c:v>-0.4</c:v>
                </c:pt>
                <c:pt idx="282">
                  <c:v>-0.4</c:v>
                </c:pt>
                <c:pt idx="283">
                  <c:v>-0.4</c:v>
                </c:pt>
                <c:pt idx="284">
                  <c:v>-0.4</c:v>
                </c:pt>
                <c:pt idx="285">
                  <c:v>-0.4</c:v>
                </c:pt>
                <c:pt idx="286">
                  <c:v>-0.4</c:v>
                </c:pt>
                <c:pt idx="287">
                  <c:v>-0.4</c:v>
                </c:pt>
                <c:pt idx="288">
                  <c:v>-0.4</c:v>
                </c:pt>
                <c:pt idx="289">
                  <c:v>-0.4</c:v>
                </c:pt>
                <c:pt idx="290">
                  <c:v>-0.4</c:v>
                </c:pt>
                <c:pt idx="291">
                  <c:v>-0.4</c:v>
                </c:pt>
                <c:pt idx="292">
                  <c:v>-0.4</c:v>
                </c:pt>
                <c:pt idx="293">
                  <c:v>-0.4</c:v>
                </c:pt>
                <c:pt idx="294">
                  <c:v>-0.4</c:v>
                </c:pt>
                <c:pt idx="295">
                  <c:v>-0.4</c:v>
                </c:pt>
                <c:pt idx="296">
                  <c:v>-0.4</c:v>
                </c:pt>
                <c:pt idx="297">
                  <c:v>-0.4</c:v>
                </c:pt>
                <c:pt idx="298">
                  <c:v>-0.4</c:v>
                </c:pt>
                <c:pt idx="299">
                  <c:v>-0.4</c:v>
                </c:pt>
                <c:pt idx="300">
                  <c:v>-0.4</c:v>
                </c:pt>
                <c:pt idx="301">
                  <c:v>-0.4</c:v>
                </c:pt>
                <c:pt idx="302">
                  <c:v>-0.4</c:v>
                </c:pt>
                <c:pt idx="303">
                  <c:v>-0.4</c:v>
                </c:pt>
                <c:pt idx="304">
                  <c:v>-0.4</c:v>
                </c:pt>
                <c:pt idx="305">
                  <c:v>-0.4</c:v>
                </c:pt>
                <c:pt idx="306">
                  <c:v>-0.4</c:v>
                </c:pt>
                <c:pt idx="307">
                  <c:v>-0.4</c:v>
                </c:pt>
                <c:pt idx="308">
                  <c:v>-0.4</c:v>
                </c:pt>
                <c:pt idx="309">
                  <c:v>-0.4</c:v>
                </c:pt>
                <c:pt idx="310">
                  <c:v>-0.4</c:v>
                </c:pt>
                <c:pt idx="311">
                  <c:v>-0.4</c:v>
                </c:pt>
                <c:pt idx="312">
                  <c:v>-0.4</c:v>
                </c:pt>
                <c:pt idx="313">
                  <c:v>-0.4</c:v>
                </c:pt>
                <c:pt idx="314">
                  <c:v>-0.4</c:v>
                </c:pt>
                <c:pt idx="315">
                  <c:v>-0.4</c:v>
                </c:pt>
                <c:pt idx="316">
                  <c:v>-0.4</c:v>
                </c:pt>
                <c:pt idx="317">
                  <c:v>-0.4</c:v>
                </c:pt>
                <c:pt idx="318">
                  <c:v>-0.4</c:v>
                </c:pt>
                <c:pt idx="319">
                  <c:v>-0.4</c:v>
                </c:pt>
                <c:pt idx="320">
                  <c:v>-0.4</c:v>
                </c:pt>
                <c:pt idx="321">
                  <c:v>-0.4</c:v>
                </c:pt>
                <c:pt idx="322">
                  <c:v>-0.4</c:v>
                </c:pt>
                <c:pt idx="323">
                  <c:v>-0.4</c:v>
                </c:pt>
                <c:pt idx="324">
                  <c:v>-0.4</c:v>
                </c:pt>
                <c:pt idx="325">
                  <c:v>-0.4</c:v>
                </c:pt>
                <c:pt idx="326">
                  <c:v>-0.4</c:v>
                </c:pt>
                <c:pt idx="327">
                  <c:v>-0.4</c:v>
                </c:pt>
                <c:pt idx="328">
                  <c:v>-0.4</c:v>
                </c:pt>
                <c:pt idx="329">
                  <c:v>-0.4</c:v>
                </c:pt>
                <c:pt idx="330">
                  <c:v>-0.4</c:v>
                </c:pt>
                <c:pt idx="331">
                  <c:v>-0.4</c:v>
                </c:pt>
                <c:pt idx="332">
                  <c:v>-0.4</c:v>
                </c:pt>
                <c:pt idx="333">
                  <c:v>-0.4</c:v>
                </c:pt>
                <c:pt idx="334">
                  <c:v>-0.4</c:v>
                </c:pt>
                <c:pt idx="335">
                  <c:v>-0.4</c:v>
                </c:pt>
                <c:pt idx="336">
                  <c:v>-0.4</c:v>
                </c:pt>
                <c:pt idx="337">
                  <c:v>-0.4</c:v>
                </c:pt>
                <c:pt idx="338">
                  <c:v>-0.4</c:v>
                </c:pt>
                <c:pt idx="339">
                  <c:v>-0.4</c:v>
                </c:pt>
                <c:pt idx="340">
                  <c:v>-0.4</c:v>
                </c:pt>
                <c:pt idx="341">
                  <c:v>-0.4</c:v>
                </c:pt>
                <c:pt idx="342">
                  <c:v>-0.4</c:v>
                </c:pt>
                <c:pt idx="343">
                  <c:v>-0.4</c:v>
                </c:pt>
                <c:pt idx="344">
                  <c:v>-0.4</c:v>
                </c:pt>
                <c:pt idx="345">
                  <c:v>-0.4</c:v>
                </c:pt>
                <c:pt idx="346">
                  <c:v>-0.4</c:v>
                </c:pt>
                <c:pt idx="347">
                  <c:v>-0.4</c:v>
                </c:pt>
                <c:pt idx="348">
                  <c:v>-0.4</c:v>
                </c:pt>
                <c:pt idx="349">
                  <c:v>-0.4</c:v>
                </c:pt>
                <c:pt idx="350">
                  <c:v>-0.4</c:v>
                </c:pt>
                <c:pt idx="351">
                  <c:v>-0.4</c:v>
                </c:pt>
                <c:pt idx="352">
                  <c:v>-0.4</c:v>
                </c:pt>
                <c:pt idx="353">
                  <c:v>-0.4</c:v>
                </c:pt>
                <c:pt idx="354">
                  <c:v>-0.4</c:v>
                </c:pt>
                <c:pt idx="355">
                  <c:v>-0.4</c:v>
                </c:pt>
                <c:pt idx="356">
                  <c:v>-0.4</c:v>
                </c:pt>
                <c:pt idx="357">
                  <c:v>-0.4</c:v>
                </c:pt>
                <c:pt idx="358">
                  <c:v>-0.4</c:v>
                </c:pt>
                <c:pt idx="359">
                  <c:v>-0.4</c:v>
                </c:pt>
                <c:pt idx="360">
                  <c:v>-0.4</c:v>
                </c:pt>
                <c:pt idx="361">
                  <c:v>-0.4</c:v>
                </c:pt>
                <c:pt idx="362">
                  <c:v>-0.4</c:v>
                </c:pt>
                <c:pt idx="363">
                  <c:v>-0.4</c:v>
                </c:pt>
                <c:pt idx="364">
                  <c:v>-0.4</c:v>
                </c:pt>
                <c:pt idx="365">
                  <c:v>-0.4</c:v>
                </c:pt>
                <c:pt idx="366">
                  <c:v>-0.4</c:v>
                </c:pt>
                <c:pt idx="367">
                  <c:v>-0.4</c:v>
                </c:pt>
                <c:pt idx="368">
                  <c:v>-0.4</c:v>
                </c:pt>
                <c:pt idx="369">
                  <c:v>-0.4</c:v>
                </c:pt>
                <c:pt idx="370">
                  <c:v>-0.4</c:v>
                </c:pt>
                <c:pt idx="371">
                  <c:v>-0.4</c:v>
                </c:pt>
                <c:pt idx="372">
                  <c:v>-0.4</c:v>
                </c:pt>
                <c:pt idx="373">
                  <c:v>-0.4</c:v>
                </c:pt>
                <c:pt idx="374">
                  <c:v>-0.4</c:v>
                </c:pt>
                <c:pt idx="375">
                  <c:v>-0.4</c:v>
                </c:pt>
                <c:pt idx="376">
                  <c:v>-0.4</c:v>
                </c:pt>
                <c:pt idx="377">
                  <c:v>-0.4</c:v>
                </c:pt>
                <c:pt idx="378">
                  <c:v>-0.4</c:v>
                </c:pt>
                <c:pt idx="379">
                  <c:v>-0.4</c:v>
                </c:pt>
                <c:pt idx="380">
                  <c:v>-0.4</c:v>
                </c:pt>
                <c:pt idx="381">
                  <c:v>-0.4</c:v>
                </c:pt>
                <c:pt idx="382">
                  <c:v>-0.4</c:v>
                </c:pt>
                <c:pt idx="383">
                  <c:v>-0.4</c:v>
                </c:pt>
                <c:pt idx="384">
                  <c:v>-0.4</c:v>
                </c:pt>
                <c:pt idx="385">
                  <c:v>-0.4</c:v>
                </c:pt>
                <c:pt idx="386">
                  <c:v>-0.4</c:v>
                </c:pt>
                <c:pt idx="387">
                  <c:v>-0.4</c:v>
                </c:pt>
                <c:pt idx="388">
                  <c:v>-0.4</c:v>
                </c:pt>
                <c:pt idx="389">
                  <c:v>-0.4</c:v>
                </c:pt>
                <c:pt idx="390">
                  <c:v>-0.4</c:v>
                </c:pt>
                <c:pt idx="391">
                  <c:v>-0.4</c:v>
                </c:pt>
                <c:pt idx="392">
                  <c:v>-0.4</c:v>
                </c:pt>
                <c:pt idx="393">
                  <c:v>-0.4</c:v>
                </c:pt>
                <c:pt idx="394">
                  <c:v>-0.4</c:v>
                </c:pt>
                <c:pt idx="395">
                  <c:v>-0.4</c:v>
                </c:pt>
                <c:pt idx="396">
                  <c:v>-0.4</c:v>
                </c:pt>
                <c:pt idx="397">
                  <c:v>-0.4</c:v>
                </c:pt>
                <c:pt idx="398">
                  <c:v>-0.4</c:v>
                </c:pt>
                <c:pt idx="399">
                  <c:v>-0.4</c:v>
                </c:pt>
                <c:pt idx="400">
                  <c:v>-0.4</c:v>
                </c:pt>
                <c:pt idx="401">
                  <c:v>-0.4</c:v>
                </c:pt>
                <c:pt idx="402">
                  <c:v>-0.4</c:v>
                </c:pt>
                <c:pt idx="403">
                  <c:v>-0.4</c:v>
                </c:pt>
                <c:pt idx="404">
                  <c:v>-0.4</c:v>
                </c:pt>
                <c:pt idx="405">
                  <c:v>-0.4</c:v>
                </c:pt>
                <c:pt idx="406">
                  <c:v>-0.4</c:v>
                </c:pt>
                <c:pt idx="407">
                  <c:v>-0.4</c:v>
                </c:pt>
                <c:pt idx="408">
                  <c:v>-0.4</c:v>
                </c:pt>
                <c:pt idx="409">
                  <c:v>-0.4</c:v>
                </c:pt>
                <c:pt idx="410">
                  <c:v>-0.4</c:v>
                </c:pt>
                <c:pt idx="411">
                  <c:v>-0.4</c:v>
                </c:pt>
                <c:pt idx="412">
                  <c:v>-0.4</c:v>
                </c:pt>
                <c:pt idx="413">
                  <c:v>-0.4</c:v>
                </c:pt>
                <c:pt idx="414">
                  <c:v>-0.4</c:v>
                </c:pt>
                <c:pt idx="415">
                  <c:v>-0.4</c:v>
                </c:pt>
                <c:pt idx="416">
                  <c:v>-0.4</c:v>
                </c:pt>
                <c:pt idx="417">
                  <c:v>-0.4</c:v>
                </c:pt>
                <c:pt idx="418">
                  <c:v>-0.4</c:v>
                </c:pt>
                <c:pt idx="419">
                  <c:v>-0.4</c:v>
                </c:pt>
                <c:pt idx="420">
                  <c:v>-0.4</c:v>
                </c:pt>
                <c:pt idx="421">
                  <c:v>-0.4</c:v>
                </c:pt>
                <c:pt idx="422">
                  <c:v>-0.4</c:v>
                </c:pt>
                <c:pt idx="423">
                  <c:v>-0.4</c:v>
                </c:pt>
                <c:pt idx="424">
                  <c:v>-0.4</c:v>
                </c:pt>
                <c:pt idx="425">
                  <c:v>-0.4</c:v>
                </c:pt>
                <c:pt idx="426">
                  <c:v>-0.4</c:v>
                </c:pt>
                <c:pt idx="427">
                  <c:v>-0.4</c:v>
                </c:pt>
                <c:pt idx="428">
                  <c:v>-0.4</c:v>
                </c:pt>
                <c:pt idx="429">
                  <c:v>-0.4</c:v>
                </c:pt>
                <c:pt idx="430">
                  <c:v>-0.4</c:v>
                </c:pt>
                <c:pt idx="431">
                  <c:v>-0.4</c:v>
                </c:pt>
                <c:pt idx="432">
                  <c:v>-0.4</c:v>
                </c:pt>
                <c:pt idx="433">
                  <c:v>-0.4</c:v>
                </c:pt>
                <c:pt idx="434">
                  <c:v>-0.4</c:v>
                </c:pt>
                <c:pt idx="435">
                  <c:v>-0.4</c:v>
                </c:pt>
                <c:pt idx="436">
                  <c:v>-0.4</c:v>
                </c:pt>
                <c:pt idx="437">
                  <c:v>-0.4</c:v>
                </c:pt>
                <c:pt idx="438">
                  <c:v>-0.4</c:v>
                </c:pt>
                <c:pt idx="439">
                  <c:v>-0.4</c:v>
                </c:pt>
                <c:pt idx="440">
                  <c:v>-0.4</c:v>
                </c:pt>
                <c:pt idx="441">
                  <c:v>-0.4</c:v>
                </c:pt>
                <c:pt idx="442">
                  <c:v>-0.4</c:v>
                </c:pt>
                <c:pt idx="443">
                  <c:v>-0.4</c:v>
                </c:pt>
                <c:pt idx="444">
                  <c:v>-0.4</c:v>
                </c:pt>
                <c:pt idx="445">
                  <c:v>-0.4</c:v>
                </c:pt>
                <c:pt idx="446">
                  <c:v>-0.4</c:v>
                </c:pt>
                <c:pt idx="447">
                  <c:v>-0.4</c:v>
                </c:pt>
                <c:pt idx="448">
                  <c:v>-0.4</c:v>
                </c:pt>
                <c:pt idx="449">
                  <c:v>-0.4</c:v>
                </c:pt>
                <c:pt idx="450">
                  <c:v>-0.4</c:v>
                </c:pt>
                <c:pt idx="451">
                  <c:v>-0.4</c:v>
                </c:pt>
                <c:pt idx="452">
                  <c:v>-0.4</c:v>
                </c:pt>
                <c:pt idx="453">
                  <c:v>-0.4</c:v>
                </c:pt>
                <c:pt idx="454">
                  <c:v>-0.4</c:v>
                </c:pt>
                <c:pt idx="455">
                  <c:v>-0.4</c:v>
                </c:pt>
                <c:pt idx="456">
                  <c:v>-0.4</c:v>
                </c:pt>
                <c:pt idx="457">
                  <c:v>-0.4</c:v>
                </c:pt>
                <c:pt idx="458">
                  <c:v>-0.4</c:v>
                </c:pt>
                <c:pt idx="459">
                  <c:v>-0.4</c:v>
                </c:pt>
                <c:pt idx="460">
                  <c:v>-0.4</c:v>
                </c:pt>
                <c:pt idx="461">
                  <c:v>-0.4</c:v>
                </c:pt>
                <c:pt idx="462">
                  <c:v>-0.4</c:v>
                </c:pt>
                <c:pt idx="463">
                  <c:v>-0.4</c:v>
                </c:pt>
                <c:pt idx="464">
                  <c:v>-0.4</c:v>
                </c:pt>
                <c:pt idx="465">
                  <c:v>-0.4</c:v>
                </c:pt>
                <c:pt idx="466">
                  <c:v>-0.4</c:v>
                </c:pt>
                <c:pt idx="467">
                  <c:v>-0.4</c:v>
                </c:pt>
                <c:pt idx="468">
                  <c:v>-0.4</c:v>
                </c:pt>
                <c:pt idx="469">
                  <c:v>-0.4</c:v>
                </c:pt>
                <c:pt idx="470">
                  <c:v>-0.4</c:v>
                </c:pt>
                <c:pt idx="471">
                  <c:v>-0.4</c:v>
                </c:pt>
                <c:pt idx="472">
                  <c:v>-0.4</c:v>
                </c:pt>
                <c:pt idx="473">
                  <c:v>-0.4</c:v>
                </c:pt>
                <c:pt idx="474">
                  <c:v>-0.4</c:v>
                </c:pt>
                <c:pt idx="475">
                  <c:v>-0.4</c:v>
                </c:pt>
                <c:pt idx="476">
                  <c:v>-0.4</c:v>
                </c:pt>
                <c:pt idx="477">
                  <c:v>-0.4</c:v>
                </c:pt>
                <c:pt idx="478">
                  <c:v>-0.4</c:v>
                </c:pt>
                <c:pt idx="479">
                  <c:v>-0.4</c:v>
                </c:pt>
                <c:pt idx="480">
                  <c:v>-0.4</c:v>
                </c:pt>
                <c:pt idx="481">
                  <c:v>-0.4</c:v>
                </c:pt>
                <c:pt idx="482">
                  <c:v>-0.4</c:v>
                </c:pt>
                <c:pt idx="483">
                  <c:v>-0.4</c:v>
                </c:pt>
                <c:pt idx="484">
                  <c:v>-0.4</c:v>
                </c:pt>
                <c:pt idx="485">
                  <c:v>-0.4</c:v>
                </c:pt>
                <c:pt idx="486">
                  <c:v>-0.4</c:v>
                </c:pt>
                <c:pt idx="487">
                  <c:v>-0.4</c:v>
                </c:pt>
                <c:pt idx="488">
                  <c:v>-0.4</c:v>
                </c:pt>
                <c:pt idx="489">
                  <c:v>-0.4</c:v>
                </c:pt>
                <c:pt idx="490">
                  <c:v>-0.4</c:v>
                </c:pt>
                <c:pt idx="491">
                  <c:v>-0.4</c:v>
                </c:pt>
                <c:pt idx="492">
                  <c:v>-0.4</c:v>
                </c:pt>
                <c:pt idx="493">
                  <c:v>-0.4</c:v>
                </c:pt>
                <c:pt idx="494">
                  <c:v>-0.4</c:v>
                </c:pt>
                <c:pt idx="495">
                  <c:v>-0.4</c:v>
                </c:pt>
                <c:pt idx="496">
                  <c:v>-0.4</c:v>
                </c:pt>
                <c:pt idx="497">
                  <c:v>-0.4</c:v>
                </c:pt>
                <c:pt idx="498">
                  <c:v>-0.4</c:v>
                </c:pt>
                <c:pt idx="499">
                  <c:v>-0.4</c:v>
                </c:pt>
                <c:pt idx="500">
                  <c:v>-0.4</c:v>
                </c:pt>
                <c:pt idx="501">
                  <c:v>-0.4</c:v>
                </c:pt>
                <c:pt idx="502">
                  <c:v>-0.4</c:v>
                </c:pt>
                <c:pt idx="503">
                  <c:v>-0.4</c:v>
                </c:pt>
                <c:pt idx="504">
                  <c:v>-0.4</c:v>
                </c:pt>
                <c:pt idx="505">
                  <c:v>-0.4</c:v>
                </c:pt>
                <c:pt idx="506">
                  <c:v>-0.4</c:v>
                </c:pt>
                <c:pt idx="507">
                  <c:v>-0.4</c:v>
                </c:pt>
                <c:pt idx="508">
                  <c:v>-0.4</c:v>
                </c:pt>
                <c:pt idx="509">
                  <c:v>-0.4</c:v>
                </c:pt>
                <c:pt idx="510">
                  <c:v>-0.4</c:v>
                </c:pt>
                <c:pt idx="511">
                  <c:v>-0.4</c:v>
                </c:pt>
                <c:pt idx="512">
                  <c:v>-0.4</c:v>
                </c:pt>
                <c:pt idx="513">
                  <c:v>-0.4</c:v>
                </c:pt>
                <c:pt idx="514">
                  <c:v>-0.4</c:v>
                </c:pt>
                <c:pt idx="515">
                  <c:v>-0.4</c:v>
                </c:pt>
                <c:pt idx="516">
                  <c:v>-0.4</c:v>
                </c:pt>
                <c:pt idx="517">
                  <c:v>-0.4</c:v>
                </c:pt>
                <c:pt idx="518">
                  <c:v>-0.4</c:v>
                </c:pt>
                <c:pt idx="519">
                  <c:v>-0.4</c:v>
                </c:pt>
                <c:pt idx="520">
                  <c:v>-0.4</c:v>
                </c:pt>
                <c:pt idx="521">
                  <c:v>-0.4</c:v>
                </c:pt>
                <c:pt idx="522">
                  <c:v>-0.4</c:v>
                </c:pt>
                <c:pt idx="523">
                  <c:v>-0.4</c:v>
                </c:pt>
                <c:pt idx="524">
                  <c:v>-0.4</c:v>
                </c:pt>
                <c:pt idx="525">
                  <c:v>-0.4</c:v>
                </c:pt>
                <c:pt idx="526">
                  <c:v>-0.4</c:v>
                </c:pt>
                <c:pt idx="527">
                  <c:v>-0.4</c:v>
                </c:pt>
                <c:pt idx="528">
                  <c:v>-0.4</c:v>
                </c:pt>
                <c:pt idx="529">
                  <c:v>-0.4</c:v>
                </c:pt>
                <c:pt idx="530">
                  <c:v>-0.4</c:v>
                </c:pt>
                <c:pt idx="531">
                  <c:v>-0.4</c:v>
                </c:pt>
                <c:pt idx="532">
                  <c:v>-0.4</c:v>
                </c:pt>
                <c:pt idx="533">
                  <c:v>-0.4</c:v>
                </c:pt>
                <c:pt idx="534">
                  <c:v>-0.4</c:v>
                </c:pt>
                <c:pt idx="535">
                  <c:v>-0.4</c:v>
                </c:pt>
                <c:pt idx="536">
                  <c:v>-0.4</c:v>
                </c:pt>
                <c:pt idx="537">
                  <c:v>-0.4</c:v>
                </c:pt>
                <c:pt idx="538">
                  <c:v>-0.4</c:v>
                </c:pt>
                <c:pt idx="539">
                  <c:v>-0.4</c:v>
                </c:pt>
                <c:pt idx="540">
                  <c:v>-0.4</c:v>
                </c:pt>
                <c:pt idx="541">
                  <c:v>-0.4</c:v>
                </c:pt>
                <c:pt idx="542">
                  <c:v>-0.4</c:v>
                </c:pt>
                <c:pt idx="543">
                  <c:v>-0.4</c:v>
                </c:pt>
                <c:pt idx="544">
                  <c:v>-0.4</c:v>
                </c:pt>
                <c:pt idx="545">
                  <c:v>-0.4</c:v>
                </c:pt>
                <c:pt idx="546">
                  <c:v>-0.4</c:v>
                </c:pt>
                <c:pt idx="547">
                  <c:v>-0.4</c:v>
                </c:pt>
                <c:pt idx="548">
                  <c:v>-0.4</c:v>
                </c:pt>
                <c:pt idx="549">
                  <c:v>-0.4</c:v>
                </c:pt>
                <c:pt idx="550">
                  <c:v>-0.4</c:v>
                </c:pt>
                <c:pt idx="551">
                  <c:v>-0.4</c:v>
                </c:pt>
                <c:pt idx="552">
                  <c:v>-0.4</c:v>
                </c:pt>
                <c:pt idx="553">
                  <c:v>-0.4</c:v>
                </c:pt>
                <c:pt idx="554">
                  <c:v>-0.4</c:v>
                </c:pt>
                <c:pt idx="555">
                  <c:v>-0.4</c:v>
                </c:pt>
                <c:pt idx="556">
                  <c:v>-0.4</c:v>
                </c:pt>
                <c:pt idx="557">
                  <c:v>-0.4</c:v>
                </c:pt>
                <c:pt idx="558">
                  <c:v>-0.4</c:v>
                </c:pt>
                <c:pt idx="559">
                  <c:v>-0.4</c:v>
                </c:pt>
                <c:pt idx="560">
                  <c:v>-0.4</c:v>
                </c:pt>
                <c:pt idx="561">
                  <c:v>-0.4</c:v>
                </c:pt>
                <c:pt idx="562">
                  <c:v>-0.4</c:v>
                </c:pt>
                <c:pt idx="563">
                  <c:v>-0.4</c:v>
                </c:pt>
                <c:pt idx="564">
                  <c:v>-0.4</c:v>
                </c:pt>
                <c:pt idx="565">
                  <c:v>-0.4</c:v>
                </c:pt>
                <c:pt idx="566">
                  <c:v>-0.4</c:v>
                </c:pt>
                <c:pt idx="567">
                  <c:v>-0.4</c:v>
                </c:pt>
                <c:pt idx="568">
                  <c:v>-0.4</c:v>
                </c:pt>
                <c:pt idx="569">
                  <c:v>-0.4</c:v>
                </c:pt>
                <c:pt idx="570">
                  <c:v>-0.4</c:v>
                </c:pt>
                <c:pt idx="571">
                  <c:v>-0.4</c:v>
                </c:pt>
                <c:pt idx="572">
                  <c:v>-0.4</c:v>
                </c:pt>
                <c:pt idx="573">
                  <c:v>-0.4</c:v>
                </c:pt>
                <c:pt idx="574">
                  <c:v>-0.4</c:v>
                </c:pt>
                <c:pt idx="575">
                  <c:v>-0.4</c:v>
                </c:pt>
                <c:pt idx="576">
                  <c:v>-0.4</c:v>
                </c:pt>
                <c:pt idx="577">
                  <c:v>-0.4</c:v>
                </c:pt>
                <c:pt idx="578">
                  <c:v>-0.4</c:v>
                </c:pt>
                <c:pt idx="579">
                  <c:v>-0.4</c:v>
                </c:pt>
                <c:pt idx="580">
                  <c:v>-0.4</c:v>
                </c:pt>
                <c:pt idx="581">
                  <c:v>-0.4</c:v>
                </c:pt>
                <c:pt idx="582">
                  <c:v>-0.4</c:v>
                </c:pt>
                <c:pt idx="583">
                  <c:v>-0.4</c:v>
                </c:pt>
                <c:pt idx="584">
                  <c:v>-0.4</c:v>
                </c:pt>
                <c:pt idx="585">
                  <c:v>-0.4</c:v>
                </c:pt>
                <c:pt idx="586">
                  <c:v>-0.4</c:v>
                </c:pt>
                <c:pt idx="587">
                  <c:v>-0.4</c:v>
                </c:pt>
                <c:pt idx="588">
                  <c:v>-0.4</c:v>
                </c:pt>
                <c:pt idx="589">
                  <c:v>-0.4</c:v>
                </c:pt>
                <c:pt idx="590">
                  <c:v>-0.4</c:v>
                </c:pt>
                <c:pt idx="591">
                  <c:v>-0.4</c:v>
                </c:pt>
                <c:pt idx="592">
                  <c:v>-0.4</c:v>
                </c:pt>
                <c:pt idx="593">
                  <c:v>-0.4</c:v>
                </c:pt>
                <c:pt idx="594">
                  <c:v>-0.4</c:v>
                </c:pt>
                <c:pt idx="595">
                  <c:v>-0.4</c:v>
                </c:pt>
                <c:pt idx="596">
                  <c:v>-0.4</c:v>
                </c:pt>
                <c:pt idx="597">
                  <c:v>-0.4</c:v>
                </c:pt>
                <c:pt idx="598">
                  <c:v>-0.4</c:v>
                </c:pt>
                <c:pt idx="599">
                  <c:v>-0.4</c:v>
                </c:pt>
                <c:pt idx="600">
                  <c:v>-0.4</c:v>
                </c:pt>
                <c:pt idx="601">
                  <c:v>-0.4</c:v>
                </c:pt>
                <c:pt idx="602">
                  <c:v>-0.4</c:v>
                </c:pt>
                <c:pt idx="603">
                  <c:v>-0.4</c:v>
                </c:pt>
                <c:pt idx="604">
                  <c:v>-0.4</c:v>
                </c:pt>
                <c:pt idx="605">
                  <c:v>-0.4</c:v>
                </c:pt>
                <c:pt idx="606">
                  <c:v>-0.4</c:v>
                </c:pt>
                <c:pt idx="607">
                  <c:v>-0.4</c:v>
                </c:pt>
                <c:pt idx="608">
                  <c:v>-0.4</c:v>
                </c:pt>
                <c:pt idx="609">
                  <c:v>-0.4</c:v>
                </c:pt>
                <c:pt idx="610">
                  <c:v>-0.4</c:v>
                </c:pt>
                <c:pt idx="611">
                  <c:v>-0.4</c:v>
                </c:pt>
                <c:pt idx="612">
                  <c:v>-0.4</c:v>
                </c:pt>
                <c:pt idx="613">
                  <c:v>-0.4</c:v>
                </c:pt>
                <c:pt idx="614">
                  <c:v>-0.4</c:v>
                </c:pt>
                <c:pt idx="615">
                  <c:v>-0.4</c:v>
                </c:pt>
                <c:pt idx="616">
                  <c:v>-0.4</c:v>
                </c:pt>
                <c:pt idx="617">
                  <c:v>-0.4</c:v>
                </c:pt>
                <c:pt idx="618">
                  <c:v>-0.4</c:v>
                </c:pt>
                <c:pt idx="619">
                  <c:v>-0.4</c:v>
                </c:pt>
                <c:pt idx="620">
                  <c:v>-0.4</c:v>
                </c:pt>
                <c:pt idx="621">
                  <c:v>-0.4</c:v>
                </c:pt>
                <c:pt idx="622">
                  <c:v>-0.4</c:v>
                </c:pt>
                <c:pt idx="623">
                  <c:v>-0.4</c:v>
                </c:pt>
                <c:pt idx="624">
                  <c:v>-0.4</c:v>
                </c:pt>
                <c:pt idx="625">
                  <c:v>-0.4</c:v>
                </c:pt>
                <c:pt idx="626">
                  <c:v>-0.4</c:v>
                </c:pt>
                <c:pt idx="627">
                  <c:v>-0.4</c:v>
                </c:pt>
                <c:pt idx="628">
                  <c:v>-0.4</c:v>
                </c:pt>
                <c:pt idx="629">
                  <c:v>-0.4</c:v>
                </c:pt>
                <c:pt idx="630">
                  <c:v>-0.4</c:v>
                </c:pt>
                <c:pt idx="631">
                  <c:v>-0.4</c:v>
                </c:pt>
                <c:pt idx="632">
                  <c:v>-0.4</c:v>
                </c:pt>
                <c:pt idx="633">
                  <c:v>-0.4</c:v>
                </c:pt>
                <c:pt idx="634">
                  <c:v>-0.4</c:v>
                </c:pt>
                <c:pt idx="635">
                  <c:v>-0.4</c:v>
                </c:pt>
                <c:pt idx="636">
                  <c:v>-0.4</c:v>
                </c:pt>
                <c:pt idx="637">
                  <c:v>-0.4</c:v>
                </c:pt>
                <c:pt idx="638">
                  <c:v>-0.4</c:v>
                </c:pt>
                <c:pt idx="639">
                  <c:v>-0.4</c:v>
                </c:pt>
                <c:pt idx="640">
                  <c:v>-0.4</c:v>
                </c:pt>
                <c:pt idx="641">
                  <c:v>-0.4</c:v>
                </c:pt>
                <c:pt idx="642">
                  <c:v>-0.4</c:v>
                </c:pt>
                <c:pt idx="643">
                  <c:v>-0.4</c:v>
                </c:pt>
                <c:pt idx="644">
                  <c:v>-0.4</c:v>
                </c:pt>
                <c:pt idx="645">
                  <c:v>-0.4</c:v>
                </c:pt>
                <c:pt idx="646">
                  <c:v>-0.4</c:v>
                </c:pt>
                <c:pt idx="647">
                  <c:v>-0.4</c:v>
                </c:pt>
                <c:pt idx="648">
                  <c:v>-0.4</c:v>
                </c:pt>
                <c:pt idx="649">
                  <c:v>-0.4</c:v>
                </c:pt>
                <c:pt idx="650">
                  <c:v>-0.4</c:v>
                </c:pt>
                <c:pt idx="651">
                  <c:v>-0.4</c:v>
                </c:pt>
                <c:pt idx="652">
                  <c:v>-0.4</c:v>
                </c:pt>
                <c:pt idx="653">
                  <c:v>-0.4</c:v>
                </c:pt>
                <c:pt idx="654">
                  <c:v>-0.4</c:v>
                </c:pt>
                <c:pt idx="655">
                  <c:v>-0.4</c:v>
                </c:pt>
                <c:pt idx="656">
                  <c:v>-0.4</c:v>
                </c:pt>
                <c:pt idx="657">
                  <c:v>-0.4</c:v>
                </c:pt>
                <c:pt idx="658">
                  <c:v>-0.4</c:v>
                </c:pt>
                <c:pt idx="659">
                  <c:v>-0.4</c:v>
                </c:pt>
                <c:pt idx="660">
                  <c:v>-0.4</c:v>
                </c:pt>
                <c:pt idx="661">
                  <c:v>-0.4</c:v>
                </c:pt>
                <c:pt idx="662">
                  <c:v>-0.4</c:v>
                </c:pt>
                <c:pt idx="663">
                  <c:v>-0.4</c:v>
                </c:pt>
                <c:pt idx="664">
                  <c:v>-0.4</c:v>
                </c:pt>
                <c:pt idx="665">
                  <c:v>-0.4</c:v>
                </c:pt>
                <c:pt idx="666">
                  <c:v>-0.4</c:v>
                </c:pt>
                <c:pt idx="667">
                  <c:v>-0.4</c:v>
                </c:pt>
                <c:pt idx="668">
                  <c:v>-0.4</c:v>
                </c:pt>
                <c:pt idx="669">
                  <c:v>-0.4</c:v>
                </c:pt>
                <c:pt idx="670">
                  <c:v>-0.4</c:v>
                </c:pt>
                <c:pt idx="671">
                  <c:v>-0.4</c:v>
                </c:pt>
                <c:pt idx="672">
                  <c:v>-0.4</c:v>
                </c:pt>
                <c:pt idx="673">
                  <c:v>-0.4</c:v>
                </c:pt>
                <c:pt idx="674">
                  <c:v>-0.4</c:v>
                </c:pt>
                <c:pt idx="675">
                  <c:v>-0.4</c:v>
                </c:pt>
                <c:pt idx="676">
                  <c:v>-0.4</c:v>
                </c:pt>
                <c:pt idx="677">
                  <c:v>-0.4</c:v>
                </c:pt>
                <c:pt idx="678">
                  <c:v>-0.4</c:v>
                </c:pt>
                <c:pt idx="679">
                  <c:v>-0.4</c:v>
                </c:pt>
                <c:pt idx="680">
                  <c:v>-0.4</c:v>
                </c:pt>
                <c:pt idx="681">
                  <c:v>-0.4</c:v>
                </c:pt>
                <c:pt idx="682">
                  <c:v>-0.4</c:v>
                </c:pt>
                <c:pt idx="683">
                  <c:v>-0.4</c:v>
                </c:pt>
                <c:pt idx="684">
                  <c:v>-0.4</c:v>
                </c:pt>
                <c:pt idx="685">
                  <c:v>-0.4</c:v>
                </c:pt>
                <c:pt idx="686">
                  <c:v>-0.4</c:v>
                </c:pt>
                <c:pt idx="687">
                  <c:v>-0.4</c:v>
                </c:pt>
                <c:pt idx="688">
                  <c:v>-0.4</c:v>
                </c:pt>
                <c:pt idx="689">
                  <c:v>-0.4</c:v>
                </c:pt>
                <c:pt idx="690">
                  <c:v>-0.4</c:v>
                </c:pt>
                <c:pt idx="691">
                  <c:v>-0.4</c:v>
                </c:pt>
                <c:pt idx="692">
                  <c:v>-0.4</c:v>
                </c:pt>
                <c:pt idx="693">
                  <c:v>-0.4</c:v>
                </c:pt>
                <c:pt idx="694">
                  <c:v>-0.4</c:v>
                </c:pt>
                <c:pt idx="695">
                  <c:v>-0.4</c:v>
                </c:pt>
                <c:pt idx="696">
                  <c:v>-0.4</c:v>
                </c:pt>
                <c:pt idx="697">
                  <c:v>-0.4</c:v>
                </c:pt>
                <c:pt idx="698">
                  <c:v>-0.4</c:v>
                </c:pt>
                <c:pt idx="699">
                  <c:v>-0.4</c:v>
                </c:pt>
                <c:pt idx="700">
                  <c:v>-0.4</c:v>
                </c:pt>
                <c:pt idx="701">
                  <c:v>-0.4</c:v>
                </c:pt>
                <c:pt idx="702">
                  <c:v>-0.4</c:v>
                </c:pt>
                <c:pt idx="703">
                  <c:v>-0.4</c:v>
                </c:pt>
                <c:pt idx="704">
                  <c:v>-0.4</c:v>
                </c:pt>
                <c:pt idx="705">
                  <c:v>-0.4</c:v>
                </c:pt>
                <c:pt idx="706">
                  <c:v>-0.4</c:v>
                </c:pt>
                <c:pt idx="707">
                  <c:v>-0.4</c:v>
                </c:pt>
                <c:pt idx="708">
                  <c:v>-0.4</c:v>
                </c:pt>
                <c:pt idx="709">
                  <c:v>-0.4</c:v>
                </c:pt>
                <c:pt idx="710">
                  <c:v>-0.4</c:v>
                </c:pt>
                <c:pt idx="711">
                  <c:v>-0.4</c:v>
                </c:pt>
                <c:pt idx="712">
                  <c:v>-0.4</c:v>
                </c:pt>
                <c:pt idx="713">
                  <c:v>-0.4</c:v>
                </c:pt>
                <c:pt idx="714">
                  <c:v>-0.4</c:v>
                </c:pt>
                <c:pt idx="715">
                  <c:v>-0.4</c:v>
                </c:pt>
                <c:pt idx="716">
                  <c:v>-0.4</c:v>
                </c:pt>
                <c:pt idx="717">
                  <c:v>-0.4</c:v>
                </c:pt>
                <c:pt idx="718">
                  <c:v>-0.4</c:v>
                </c:pt>
                <c:pt idx="719">
                  <c:v>-0.4</c:v>
                </c:pt>
                <c:pt idx="720">
                  <c:v>-0.4</c:v>
                </c:pt>
                <c:pt idx="721">
                  <c:v>-0.4</c:v>
                </c:pt>
                <c:pt idx="722">
                  <c:v>-0.4</c:v>
                </c:pt>
                <c:pt idx="723">
                  <c:v>-0.4</c:v>
                </c:pt>
                <c:pt idx="724">
                  <c:v>-0.4</c:v>
                </c:pt>
                <c:pt idx="725">
                  <c:v>-0.4</c:v>
                </c:pt>
                <c:pt idx="726">
                  <c:v>-0.4</c:v>
                </c:pt>
                <c:pt idx="727">
                  <c:v>-0.4</c:v>
                </c:pt>
                <c:pt idx="728">
                  <c:v>-0.4</c:v>
                </c:pt>
                <c:pt idx="729">
                  <c:v>-0.4</c:v>
                </c:pt>
                <c:pt idx="730">
                  <c:v>-0.4</c:v>
                </c:pt>
                <c:pt idx="731">
                  <c:v>-0.4</c:v>
                </c:pt>
                <c:pt idx="732">
                  <c:v>-0.4</c:v>
                </c:pt>
                <c:pt idx="733">
                  <c:v>-0.4</c:v>
                </c:pt>
                <c:pt idx="734">
                  <c:v>-0.4</c:v>
                </c:pt>
                <c:pt idx="735">
                  <c:v>-0.4</c:v>
                </c:pt>
                <c:pt idx="736">
                  <c:v>-0.4</c:v>
                </c:pt>
                <c:pt idx="737">
                  <c:v>-0.4</c:v>
                </c:pt>
                <c:pt idx="738">
                  <c:v>-0.4</c:v>
                </c:pt>
                <c:pt idx="739">
                  <c:v>-0.4</c:v>
                </c:pt>
                <c:pt idx="740">
                  <c:v>-0.4</c:v>
                </c:pt>
                <c:pt idx="741">
                  <c:v>-0.4</c:v>
                </c:pt>
                <c:pt idx="742">
                  <c:v>-0.4</c:v>
                </c:pt>
                <c:pt idx="743">
                  <c:v>-0.4</c:v>
                </c:pt>
                <c:pt idx="744">
                  <c:v>-0.4</c:v>
                </c:pt>
                <c:pt idx="745">
                  <c:v>-0.4</c:v>
                </c:pt>
                <c:pt idx="746">
                  <c:v>-0.4</c:v>
                </c:pt>
                <c:pt idx="747">
                  <c:v>-0.4</c:v>
                </c:pt>
                <c:pt idx="748">
                  <c:v>-0.4</c:v>
                </c:pt>
                <c:pt idx="749">
                  <c:v>-0.4</c:v>
                </c:pt>
                <c:pt idx="750">
                  <c:v>-0.4</c:v>
                </c:pt>
                <c:pt idx="751">
                  <c:v>-0.4</c:v>
                </c:pt>
                <c:pt idx="752">
                  <c:v>-0.4</c:v>
                </c:pt>
                <c:pt idx="753">
                  <c:v>-0.4</c:v>
                </c:pt>
                <c:pt idx="754">
                  <c:v>-0.4</c:v>
                </c:pt>
                <c:pt idx="755">
                  <c:v>-0.4</c:v>
                </c:pt>
                <c:pt idx="756">
                  <c:v>-0.4</c:v>
                </c:pt>
                <c:pt idx="757">
                  <c:v>-0.4</c:v>
                </c:pt>
                <c:pt idx="758">
                  <c:v>-0.4</c:v>
                </c:pt>
                <c:pt idx="759">
                  <c:v>-0.4</c:v>
                </c:pt>
                <c:pt idx="760">
                  <c:v>-0.4</c:v>
                </c:pt>
                <c:pt idx="761">
                  <c:v>-0.4</c:v>
                </c:pt>
                <c:pt idx="762">
                  <c:v>-0.4</c:v>
                </c:pt>
                <c:pt idx="763">
                  <c:v>-0.4</c:v>
                </c:pt>
                <c:pt idx="764">
                  <c:v>-0.4</c:v>
                </c:pt>
                <c:pt idx="765">
                  <c:v>-0.4</c:v>
                </c:pt>
                <c:pt idx="766">
                  <c:v>-0.4</c:v>
                </c:pt>
                <c:pt idx="767">
                  <c:v>-0.4</c:v>
                </c:pt>
                <c:pt idx="768">
                  <c:v>-0.4</c:v>
                </c:pt>
                <c:pt idx="769">
                  <c:v>-0.4</c:v>
                </c:pt>
                <c:pt idx="770">
                  <c:v>-0.4</c:v>
                </c:pt>
                <c:pt idx="771">
                  <c:v>-0.4</c:v>
                </c:pt>
                <c:pt idx="772">
                  <c:v>-0.4</c:v>
                </c:pt>
                <c:pt idx="773">
                  <c:v>-0.4</c:v>
                </c:pt>
                <c:pt idx="774">
                  <c:v>-0.4</c:v>
                </c:pt>
                <c:pt idx="775">
                  <c:v>-0.4</c:v>
                </c:pt>
                <c:pt idx="776">
                  <c:v>-0.4</c:v>
                </c:pt>
                <c:pt idx="777">
                  <c:v>-0.4</c:v>
                </c:pt>
                <c:pt idx="778">
                  <c:v>-0.4</c:v>
                </c:pt>
                <c:pt idx="779">
                  <c:v>-0.4</c:v>
                </c:pt>
                <c:pt idx="780">
                  <c:v>-0.4</c:v>
                </c:pt>
                <c:pt idx="781">
                  <c:v>-0.4</c:v>
                </c:pt>
                <c:pt idx="782">
                  <c:v>-0.4</c:v>
                </c:pt>
                <c:pt idx="783">
                  <c:v>-0.4</c:v>
                </c:pt>
                <c:pt idx="784">
                  <c:v>-0.4</c:v>
                </c:pt>
                <c:pt idx="785">
                  <c:v>-0.4</c:v>
                </c:pt>
                <c:pt idx="786">
                  <c:v>-0.4</c:v>
                </c:pt>
                <c:pt idx="787">
                  <c:v>-0.4</c:v>
                </c:pt>
                <c:pt idx="788">
                  <c:v>-0.4</c:v>
                </c:pt>
                <c:pt idx="789">
                  <c:v>-0.4</c:v>
                </c:pt>
                <c:pt idx="790">
                  <c:v>-0.4</c:v>
                </c:pt>
                <c:pt idx="791">
                  <c:v>-0.4</c:v>
                </c:pt>
                <c:pt idx="792">
                  <c:v>-0.4</c:v>
                </c:pt>
                <c:pt idx="793">
                  <c:v>-0.4</c:v>
                </c:pt>
                <c:pt idx="794">
                  <c:v>-0.4</c:v>
                </c:pt>
                <c:pt idx="795">
                  <c:v>-0.4</c:v>
                </c:pt>
                <c:pt idx="963">
                  <c:v>-0.4</c:v>
                </c:pt>
                <c:pt idx="1329">
                  <c:v>-0.25</c:v>
                </c:pt>
                <c:pt idx="1694">
                  <c:v>0.25</c:v>
                </c:pt>
              </c:numCache>
            </c:numRef>
          </c:val>
          <c:smooth val="0"/>
          <c:extLst>
            <c:ext xmlns:c16="http://schemas.microsoft.com/office/drawing/2014/chart" uri="{C3380CC4-5D6E-409C-BE32-E72D297353CC}">
              <c16:uniqueId val="{00000016-46C5-48D9-8875-5E7713051C29}"/>
            </c:ext>
          </c:extLst>
        </c:ser>
        <c:ser>
          <c:idx val="1"/>
          <c:order val="5"/>
          <c:tx>
            <c:strRef>
              <c:f>'1.11'!$F$1</c:f>
              <c:strCache>
                <c:ptCount val="1"/>
                <c:pt idx="0">
                  <c:v>Банк Англії </c:v>
                </c:pt>
              </c:strCache>
            </c:strRef>
          </c:tx>
          <c:spPr>
            <a:ln w="25400" cmpd="sng">
              <a:solidFill>
                <a:srgbClr val="91C864"/>
              </a:solidFill>
              <a:prstDash val="solid"/>
            </a:ln>
          </c:spPr>
          <c:marker>
            <c:symbol val="none"/>
          </c:marker>
          <c:dPt>
            <c:idx val="963"/>
            <c:marker>
              <c:symbol val="circle"/>
              <c:size val="5"/>
              <c:spPr>
                <a:noFill/>
                <a:ln w="19050">
                  <a:solidFill>
                    <a:srgbClr val="91C864"/>
                  </a:solidFill>
                  <a:prstDash val="solid"/>
                </a:ln>
              </c:spPr>
            </c:marker>
            <c:bubble3D val="0"/>
            <c:extLst>
              <c:ext xmlns:c16="http://schemas.microsoft.com/office/drawing/2014/chart" uri="{C3380CC4-5D6E-409C-BE32-E72D297353CC}">
                <c16:uniqueId val="{00000017-46C5-48D9-8875-5E7713051C29}"/>
              </c:ext>
            </c:extLst>
          </c:dPt>
          <c:dPt>
            <c:idx val="1329"/>
            <c:marker>
              <c:symbol val="circle"/>
              <c:size val="5"/>
              <c:spPr>
                <a:noFill/>
                <a:ln w="19050">
                  <a:solidFill>
                    <a:srgbClr val="91C864"/>
                  </a:solidFill>
                  <a:prstDash val="solid"/>
                </a:ln>
              </c:spPr>
            </c:marker>
            <c:bubble3D val="0"/>
            <c:extLst>
              <c:ext xmlns:c16="http://schemas.microsoft.com/office/drawing/2014/chart" uri="{C3380CC4-5D6E-409C-BE32-E72D297353CC}">
                <c16:uniqueId val="{00000018-46C5-48D9-8875-5E7713051C29}"/>
              </c:ext>
            </c:extLst>
          </c:dPt>
          <c:dPt>
            <c:idx val="1694"/>
            <c:marker>
              <c:symbol val="circle"/>
              <c:size val="5"/>
              <c:spPr>
                <a:noFill/>
                <a:ln w="19050">
                  <a:solidFill>
                    <a:srgbClr val="91C864"/>
                  </a:solidFill>
                  <a:prstDash val="solid"/>
                </a:ln>
              </c:spPr>
            </c:marker>
            <c:bubble3D val="0"/>
            <c:extLst>
              <c:ext xmlns:c16="http://schemas.microsoft.com/office/drawing/2014/chart" uri="{C3380CC4-5D6E-409C-BE32-E72D297353CC}">
                <c16:uniqueId val="{00000019-46C5-48D9-8875-5E7713051C29}"/>
              </c:ext>
            </c:extLst>
          </c:dPt>
          <c:cat>
            <c:numRef>
              <c:f>'1.11'!$A$7:$A$1701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'1.11'!$G$7:$G$1701</c:f>
              <c:numCache>
                <c:formatCode>General</c:formatCode>
                <c:ptCount val="1695"/>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0.25</c:v>
                </c:pt>
                <c:pt idx="95">
                  <c:v>0.25</c:v>
                </c:pt>
                <c:pt idx="96">
                  <c:v>0.25</c:v>
                </c:pt>
                <c:pt idx="97">
                  <c:v>0.25</c:v>
                </c:pt>
                <c:pt idx="98">
                  <c:v>0.25</c:v>
                </c:pt>
                <c:pt idx="99">
                  <c:v>0.25</c:v>
                </c:pt>
                <c:pt idx="100">
                  <c:v>0.25</c:v>
                </c:pt>
                <c:pt idx="101">
                  <c:v>0.25</c:v>
                </c:pt>
                <c:pt idx="102">
                  <c:v>0.25</c:v>
                </c:pt>
                <c:pt idx="103">
                  <c:v>0.25</c:v>
                </c:pt>
                <c:pt idx="104">
                  <c:v>0.25</c:v>
                </c:pt>
                <c:pt idx="105">
                  <c:v>0.25</c:v>
                </c:pt>
                <c:pt idx="106">
                  <c:v>0.25</c:v>
                </c:pt>
                <c:pt idx="107">
                  <c:v>0.25</c:v>
                </c:pt>
                <c:pt idx="108">
                  <c:v>0.25</c:v>
                </c:pt>
                <c:pt idx="109">
                  <c:v>0.25</c:v>
                </c:pt>
                <c:pt idx="110">
                  <c:v>0.25</c:v>
                </c:pt>
                <c:pt idx="111">
                  <c:v>0.25</c:v>
                </c:pt>
                <c:pt idx="112">
                  <c:v>0.25</c:v>
                </c:pt>
                <c:pt idx="113">
                  <c:v>0.25</c:v>
                </c:pt>
                <c:pt idx="114">
                  <c:v>0.25</c:v>
                </c:pt>
                <c:pt idx="115">
                  <c:v>0.25</c:v>
                </c:pt>
                <c:pt idx="116">
                  <c:v>0.25</c:v>
                </c:pt>
                <c:pt idx="117">
                  <c:v>0.25</c:v>
                </c:pt>
                <c:pt idx="118">
                  <c:v>0.25</c:v>
                </c:pt>
                <c:pt idx="119">
                  <c:v>0.25</c:v>
                </c:pt>
                <c:pt idx="120">
                  <c:v>0.25</c:v>
                </c:pt>
                <c:pt idx="121">
                  <c:v>0.25</c:v>
                </c:pt>
                <c:pt idx="122">
                  <c:v>0.25</c:v>
                </c:pt>
                <c:pt idx="123">
                  <c:v>0.25</c:v>
                </c:pt>
                <c:pt idx="124">
                  <c:v>0.25</c:v>
                </c:pt>
                <c:pt idx="125">
                  <c:v>0.25</c:v>
                </c:pt>
                <c:pt idx="126">
                  <c:v>0.25</c:v>
                </c:pt>
                <c:pt idx="127">
                  <c:v>0.25</c:v>
                </c:pt>
                <c:pt idx="128">
                  <c:v>0.25</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0.25</c:v>
                </c:pt>
                <c:pt idx="143">
                  <c:v>0.25</c:v>
                </c:pt>
                <c:pt idx="144">
                  <c:v>0.25</c:v>
                </c:pt>
                <c:pt idx="145">
                  <c:v>0.25</c:v>
                </c:pt>
                <c:pt idx="146">
                  <c:v>0.25</c:v>
                </c:pt>
                <c:pt idx="147">
                  <c:v>0.25</c:v>
                </c:pt>
                <c:pt idx="148">
                  <c:v>0.25</c:v>
                </c:pt>
                <c:pt idx="149">
                  <c:v>0.25</c:v>
                </c:pt>
                <c:pt idx="150">
                  <c:v>0.25</c:v>
                </c:pt>
                <c:pt idx="151">
                  <c:v>0.25</c:v>
                </c:pt>
                <c:pt idx="152">
                  <c:v>0.25</c:v>
                </c:pt>
                <c:pt idx="153">
                  <c:v>0.25</c:v>
                </c:pt>
                <c:pt idx="154">
                  <c:v>0.25</c:v>
                </c:pt>
                <c:pt idx="155">
                  <c:v>0.25</c:v>
                </c:pt>
                <c:pt idx="156">
                  <c:v>0.25</c:v>
                </c:pt>
                <c:pt idx="157">
                  <c:v>0.25</c:v>
                </c:pt>
                <c:pt idx="158">
                  <c:v>0.25</c:v>
                </c:pt>
                <c:pt idx="159">
                  <c:v>0.25</c:v>
                </c:pt>
                <c:pt idx="160">
                  <c:v>0.25</c:v>
                </c:pt>
                <c:pt idx="161">
                  <c:v>0.25</c:v>
                </c:pt>
                <c:pt idx="162">
                  <c:v>0.25</c:v>
                </c:pt>
                <c:pt idx="163">
                  <c:v>0.25</c:v>
                </c:pt>
                <c:pt idx="164">
                  <c:v>0.25</c:v>
                </c:pt>
                <c:pt idx="165">
                  <c:v>0.25</c:v>
                </c:pt>
                <c:pt idx="166">
                  <c:v>0.25</c:v>
                </c:pt>
                <c:pt idx="167">
                  <c:v>0.25</c:v>
                </c:pt>
                <c:pt idx="168">
                  <c:v>0.25</c:v>
                </c:pt>
                <c:pt idx="169">
                  <c:v>0.25</c:v>
                </c:pt>
                <c:pt idx="170">
                  <c:v>0.25</c:v>
                </c:pt>
                <c:pt idx="171">
                  <c:v>0.25</c:v>
                </c:pt>
                <c:pt idx="172">
                  <c:v>0.25</c:v>
                </c:pt>
                <c:pt idx="173">
                  <c:v>0.25</c:v>
                </c:pt>
                <c:pt idx="174">
                  <c:v>0.25</c:v>
                </c:pt>
                <c:pt idx="175">
                  <c:v>0.25</c:v>
                </c:pt>
                <c:pt idx="176">
                  <c:v>0.25</c:v>
                </c:pt>
                <c:pt idx="177">
                  <c:v>0.25</c:v>
                </c:pt>
                <c:pt idx="178">
                  <c:v>0.25</c:v>
                </c:pt>
                <c:pt idx="179">
                  <c:v>0.25</c:v>
                </c:pt>
                <c:pt idx="180">
                  <c:v>0.25</c:v>
                </c:pt>
                <c:pt idx="181">
                  <c:v>0.25</c:v>
                </c:pt>
                <c:pt idx="182">
                  <c:v>0.25</c:v>
                </c:pt>
                <c:pt idx="183">
                  <c:v>0.25</c:v>
                </c:pt>
                <c:pt idx="184">
                  <c:v>0.25</c:v>
                </c:pt>
                <c:pt idx="185">
                  <c:v>0.25</c:v>
                </c:pt>
                <c:pt idx="186">
                  <c:v>0.25</c:v>
                </c:pt>
                <c:pt idx="187">
                  <c:v>0.25</c:v>
                </c:pt>
                <c:pt idx="188">
                  <c:v>0.25</c:v>
                </c:pt>
                <c:pt idx="189">
                  <c:v>0.25</c:v>
                </c:pt>
                <c:pt idx="190">
                  <c:v>0.25</c:v>
                </c:pt>
                <c:pt idx="191">
                  <c:v>0.25</c:v>
                </c:pt>
                <c:pt idx="192">
                  <c:v>0.25</c:v>
                </c:pt>
                <c:pt idx="193">
                  <c:v>0.25</c:v>
                </c:pt>
                <c:pt idx="194">
                  <c:v>0.25</c:v>
                </c:pt>
                <c:pt idx="195">
                  <c:v>0.25</c:v>
                </c:pt>
                <c:pt idx="196">
                  <c:v>0.25</c:v>
                </c:pt>
                <c:pt idx="197">
                  <c:v>0.25</c:v>
                </c:pt>
                <c:pt idx="198">
                  <c:v>0.25</c:v>
                </c:pt>
                <c:pt idx="199">
                  <c:v>0.25</c:v>
                </c:pt>
                <c:pt idx="200">
                  <c:v>0.25</c:v>
                </c:pt>
                <c:pt idx="201">
                  <c:v>0.25</c:v>
                </c:pt>
                <c:pt idx="202">
                  <c:v>0.25</c:v>
                </c:pt>
                <c:pt idx="203">
                  <c:v>0.25</c:v>
                </c:pt>
                <c:pt idx="204">
                  <c:v>0.25</c:v>
                </c:pt>
                <c:pt idx="205">
                  <c:v>0.25</c:v>
                </c:pt>
                <c:pt idx="206">
                  <c:v>0.25</c:v>
                </c:pt>
                <c:pt idx="207">
                  <c:v>0.25</c:v>
                </c:pt>
                <c:pt idx="208">
                  <c:v>0.25</c:v>
                </c:pt>
                <c:pt idx="209">
                  <c:v>0.25</c:v>
                </c:pt>
                <c:pt idx="210">
                  <c:v>0.25</c:v>
                </c:pt>
                <c:pt idx="211">
                  <c:v>0.25</c:v>
                </c:pt>
                <c:pt idx="212">
                  <c:v>0.25</c:v>
                </c:pt>
                <c:pt idx="213">
                  <c:v>0.25</c:v>
                </c:pt>
                <c:pt idx="214">
                  <c:v>0.25</c:v>
                </c:pt>
                <c:pt idx="215">
                  <c:v>0.25</c:v>
                </c:pt>
                <c:pt idx="216">
                  <c:v>0.25</c:v>
                </c:pt>
                <c:pt idx="217">
                  <c:v>0.25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0.75</c:v>
                </c:pt>
                <c:pt idx="448">
                  <c:v>0.75</c:v>
                </c:pt>
                <c:pt idx="449">
                  <c:v>0.75</c:v>
                </c:pt>
                <c:pt idx="450">
                  <c:v>0.75</c:v>
                </c:pt>
                <c:pt idx="451">
                  <c:v>0.75</c:v>
                </c:pt>
                <c:pt idx="452">
                  <c:v>0.75</c:v>
                </c:pt>
                <c:pt idx="453">
                  <c:v>0.75</c:v>
                </c:pt>
                <c:pt idx="454">
                  <c:v>0.75</c:v>
                </c:pt>
                <c:pt idx="455">
                  <c:v>0.75</c:v>
                </c:pt>
                <c:pt idx="456">
                  <c:v>0.75</c:v>
                </c:pt>
                <c:pt idx="457">
                  <c:v>0.75</c:v>
                </c:pt>
                <c:pt idx="458">
                  <c:v>0.75</c:v>
                </c:pt>
                <c:pt idx="459">
                  <c:v>0.75</c:v>
                </c:pt>
                <c:pt idx="460">
                  <c:v>0.75</c:v>
                </c:pt>
                <c:pt idx="461">
                  <c:v>0.75</c:v>
                </c:pt>
                <c:pt idx="462">
                  <c:v>0.75</c:v>
                </c:pt>
                <c:pt idx="463">
                  <c:v>0.75</c:v>
                </c:pt>
                <c:pt idx="464">
                  <c:v>0.75</c:v>
                </c:pt>
                <c:pt idx="465">
                  <c:v>0.75</c:v>
                </c:pt>
                <c:pt idx="466">
                  <c:v>0.75</c:v>
                </c:pt>
                <c:pt idx="467">
                  <c:v>0.75</c:v>
                </c:pt>
                <c:pt idx="468">
                  <c:v>0.75</c:v>
                </c:pt>
                <c:pt idx="469">
                  <c:v>0.75</c:v>
                </c:pt>
                <c:pt idx="470">
                  <c:v>0.75</c:v>
                </c:pt>
                <c:pt idx="471">
                  <c:v>0.75</c:v>
                </c:pt>
                <c:pt idx="472">
                  <c:v>0.75</c:v>
                </c:pt>
                <c:pt idx="473">
                  <c:v>0.75</c:v>
                </c:pt>
                <c:pt idx="474">
                  <c:v>0.75</c:v>
                </c:pt>
                <c:pt idx="475">
                  <c:v>0.75</c:v>
                </c:pt>
                <c:pt idx="476">
                  <c:v>0.75</c:v>
                </c:pt>
                <c:pt idx="477">
                  <c:v>0.75</c:v>
                </c:pt>
                <c:pt idx="478">
                  <c:v>0.75</c:v>
                </c:pt>
                <c:pt idx="479">
                  <c:v>0.75</c:v>
                </c:pt>
                <c:pt idx="480">
                  <c:v>0.75</c:v>
                </c:pt>
                <c:pt idx="481">
                  <c:v>0.75</c:v>
                </c:pt>
                <c:pt idx="482">
                  <c:v>0.75</c:v>
                </c:pt>
                <c:pt idx="483">
                  <c:v>0.75</c:v>
                </c:pt>
                <c:pt idx="484">
                  <c:v>0.75</c:v>
                </c:pt>
                <c:pt idx="485">
                  <c:v>0.75</c:v>
                </c:pt>
                <c:pt idx="486">
                  <c:v>0.75</c:v>
                </c:pt>
                <c:pt idx="487">
                  <c:v>0.75</c:v>
                </c:pt>
                <c:pt idx="488">
                  <c:v>0.75</c:v>
                </c:pt>
                <c:pt idx="489">
                  <c:v>0.75</c:v>
                </c:pt>
                <c:pt idx="490">
                  <c:v>0.75</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0.75</c:v>
                </c:pt>
                <c:pt idx="573">
                  <c:v>0.75</c:v>
                </c:pt>
                <c:pt idx="574">
                  <c:v>0.75</c:v>
                </c:pt>
                <c:pt idx="575">
                  <c:v>0.75</c:v>
                </c:pt>
                <c:pt idx="576">
                  <c:v>0.75</c:v>
                </c:pt>
                <c:pt idx="577">
                  <c:v>0.75</c:v>
                </c:pt>
                <c:pt idx="578">
                  <c:v>0.75</c:v>
                </c:pt>
                <c:pt idx="579">
                  <c:v>0.75</c:v>
                </c:pt>
                <c:pt idx="580">
                  <c:v>0.75</c:v>
                </c:pt>
                <c:pt idx="581">
                  <c:v>0.75</c:v>
                </c:pt>
                <c:pt idx="582">
                  <c:v>0.75</c:v>
                </c:pt>
                <c:pt idx="583">
                  <c:v>0.75</c:v>
                </c:pt>
                <c:pt idx="584">
                  <c:v>0.75</c:v>
                </c:pt>
                <c:pt idx="585">
                  <c:v>0.75</c:v>
                </c:pt>
                <c:pt idx="586">
                  <c:v>0.75</c:v>
                </c:pt>
                <c:pt idx="587">
                  <c:v>0.75</c:v>
                </c:pt>
                <c:pt idx="588">
                  <c:v>0.75</c:v>
                </c:pt>
                <c:pt idx="589">
                  <c:v>0.75</c:v>
                </c:pt>
                <c:pt idx="590">
                  <c:v>0.75</c:v>
                </c:pt>
                <c:pt idx="591">
                  <c:v>0.75</c:v>
                </c:pt>
                <c:pt idx="592">
                  <c:v>0.75</c:v>
                </c:pt>
                <c:pt idx="593">
                  <c:v>0.75</c:v>
                </c:pt>
                <c:pt idx="594">
                  <c:v>0.75</c:v>
                </c:pt>
                <c:pt idx="595">
                  <c:v>0.75</c:v>
                </c:pt>
                <c:pt idx="596">
                  <c:v>0.75</c:v>
                </c:pt>
                <c:pt idx="597">
                  <c:v>0.75</c:v>
                </c:pt>
                <c:pt idx="598">
                  <c:v>0.75</c:v>
                </c:pt>
                <c:pt idx="599">
                  <c:v>0.75</c:v>
                </c:pt>
                <c:pt idx="600">
                  <c:v>0.75</c:v>
                </c:pt>
                <c:pt idx="601">
                  <c:v>0.75</c:v>
                </c:pt>
                <c:pt idx="602">
                  <c:v>0.75</c:v>
                </c:pt>
                <c:pt idx="603">
                  <c:v>0.75</c:v>
                </c:pt>
                <c:pt idx="604">
                  <c:v>0.75</c:v>
                </c:pt>
                <c:pt idx="605">
                  <c:v>0.75</c:v>
                </c:pt>
                <c:pt idx="606">
                  <c:v>0.75</c:v>
                </c:pt>
                <c:pt idx="607">
                  <c:v>0.75</c:v>
                </c:pt>
                <c:pt idx="608">
                  <c:v>0.75</c:v>
                </c:pt>
                <c:pt idx="609">
                  <c:v>0.75</c:v>
                </c:pt>
                <c:pt idx="610">
                  <c:v>0.75</c:v>
                </c:pt>
                <c:pt idx="611">
                  <c:v>0.75</c:v>
                </c:pt>
                <c:pt idx="612">
                  <c:v>0.75</c:v>
                </c:pt>
                <c:pt idx="613">
                  <c:v>0.75</c:v>
                </c:pt>
                <c:pt idx="614">
                  <c:v>0.75</c:v>
                </c:pt>
                <c:pt idx="615">
                  <c:v>0.75</c:v>
                </c:pt>
                <c:pt idx="616">
                  <c:v>0.75</c:v>
                </c:pt>
                <c:pt idx="617">
                  <c:v>0.75</c:v>
                </c:pt>
                <c:pt idx="618">
                  <c:v>0.75</c:v>
                </c:pt>
                <c:pt idx="619">
                  <c:v>0.75</c:v>
                </c:pt>
                <c:pt idx="620">
                  <c:v>0.75</c:v>
                </c:pt>
                <c:pt idx="621">
                  <c:v>0.75</c:v>
                </c:pt>
                <c:pt idx="622">
                  <c:v>0.75</c:v>
                </c:pt>
                <c:pt idx="623">
                  <c:v>0.75</c:v>
                </c:pt>
                <c:pt idx="624">
                  <c:v>0.75</c:v>
                </c:pt>
                <c:pt idx="625">
                  <c:v>0.75</c:v>
                </c:pt>
                <c:pt idx="626">
                  <c:v>0.75</c:v>
                </c:pt>
                <c:pt idx="627">
                  <c:v>0.75</c:v>
                </c:pt>
                <c:pt idx="628">
                  <c:v>0.75</c:v>
                </c:pt>
                <c:pt idx="629">
                  <c:v>0.75</c:v>
                </c:pt>
                <c:pt idx="630">
                  <c:v>0.75</c:v>
                </c:pt>
                <c:pt idx="631">
                  <c:v>0.75</c:v>
                </c:pt>
                <c:pt idx="632">
                  <c:v>0.75</c:v>
                </c:pt>
                <c:pt idx="633">
                  <c:v>0.75</c:v>
                </c:pt>
                <c:pt idx="634">
                  <c:v>0.75</c:v>
                </c:pt>
                <c:pt idx="635">
                  <c:v>0.75</c:v>
                </c:pt>
                <c:pt idx="636">
                  <c:v>0.75</c:v>
                </c:pt>
                <c:pt idx="637">
                  <c:v>0.75</c:v>
                </c:pt>
                <c:pt idx="638">
                  <c:v>0.75</c:v>
                </c:pt>
                <c:pt idx="639">
                  <c:v>0.75</c:v>
                </c:pt>
                <c:pt idx="640">
                  <c:v>0.75</c:v>
                </c:pt>
                <c:pt idx="641">
                  <c:v>0.75</c:v>
                </c:pt>
                <c:pt idx="642">
                  <c:v>0.75</c:v>
                </c:pt>
                <c:pt idx="643">
                  <c:v>0.75</c:v>
                </c:pt>
                <c:pt idx="644">
                  <c:v>0.75</c:v>
                </c:pt>
                <c:pt idx="645">
                  <c:v>0.75</c:v>
                </c:pt>
                <c:pt idx="646">
                  <c:v>0.75</c:v>
                </c:pt>
                <c:pt idx="647">
                  <c:v>0.75</c:v>
                </c:pt>
                <c:pt idx="648">
                  <c:v>0.75</c:v>
                </c:pt>
                <c:pt idx="649">
                  <c:v>0.75</c:v>
                </c:pt>
                <c:pt idx="650">
                  <c:v>0.75</c:v>
                </c:pt>
                <c:pt idx="651">
                  <c:v>0.75</c:v>
                </c:pt>
                <c:pt idx="652">
                  <c:v>0.75</c:v>
                </c:pt>
                <c:pt idx="653">
                  <c:v>0.75</c:v>
                </c:pt>
                <c:pt idx="654">
                  <c:v>0.75</c:v>
                </c:pt>
                <c:pt idx="655">
                  <c:v>0.75</c:v>
                </c:pt>
                <c:pt idx="656">
                  <c:v>0.75</c:v>
                </c:pt>
                <c:pt idx="657">
                  <c:v>0.75</c:v>
                </c:pt>
                <c:pt idx="658">
                  <c:v>0.75</c:v>
                </c:pt>
                <c:pt idx="659">
                  <c:v>0.75</c:v>
                </c:pt>
                <c:pt idx="660">
                  <c:v>0.75</c:v>
                </c:pt>
                <c:pt idx="661">
                  <c:v>0.75</c:v>
                </c:pt>
                <c:pt idx="662">
                  <c:v>0.75</c:v>
                </c:pt>
                <c:pt idx="663">
                  <c:v>0.75</c:v>
                </c:pt>
                <c:pt idx="664">
                  <c:v>0.75</c:v>
                </c:pt>
                <c:pt idx="665">
                  <c:v>0.75</c:v>
                </c:pt>
                <c:pt idx="666">
                  <c:v>0.75</c:v>
                </c:pt>
                <c:pt idx="667">
                  <c:v>0.75</c:v>
                </c:pt>
                <c:pt idx="668">
                  <c:v>0.75</c:v>
                </c:pt>
                <c:pt idx="669">
                  <c:v>0.75</c:v>
                </c:pt>
                <c:pt idx="670">
                  <c:v>0.75</c:v>
                </c:pt>
                <c:pt idx="671">
                  <c:v>0.75</c:v>
                </c:pt>
                <c:pt idx="672">
                  <c:v>0.75</c:v>
                </c:pt>
                <c:pt idx="673">
                  <c:v>0.75</c:v>
                </c:pt>
                <c:pt idx="674">
                  <c:v>0.75</c:v>
                </c:pt>
                <c:pt idx="675">
                  <c:v>0.75</c:v>
                </c:pt>
                <c:pt idx="676">
                  <c:v>0.75</c:v>
                </c:pt>
                <c:pt idx="677">
                  <c:v>0.75</c:v>
                </c:pt>
                <c:pt idx="678">
                  <c:v>0.75</c:v>
                </c:pt>
                <c:pt idx="679">
                  <c:v>0.75</c:v>
                </c:pt>
                <c:pt idx="680">
                  <c:v>0.75</c:v>
                </c:pt>
                <c:pt idx="681">
                  <c:v>0.75</c:v>
                </c:pt>
                <c:pt idx="682">
                  <c:v>0.75</c:v>
                </c:pt>
                <c:pt idx="683">
                  <c:v>0.75</c:v>
                </c:pt>
                <c:pt idx="684">
                  <c:v>0.75</c:v>
                </c:pt>
                <c:pt idx="685">
                  <c:v>0.75</c:v>
                </c:pt>
                <c:pt idx="686">
                  <c:v>0.75</c:v>
                </c:pt>
                <c:pt idx="687">
                  <c:v>0.75</c:v>
                </c:pt>
                <c:pt idx="688">
                  <c:v>0.75</c:v>
                </c:pt>
                <c:pt idx="689">
                  <c:v>0.75</c:v>
                </c:pt>
                <c:pt idx="690">
                  <c:v>0.75</c:v>
                </c:pt>
                <c:pt idx="691">
                  <c:v>0.75</c:v>
                </c:pt>
                <c:pt idx="692">
                  <c:v>0.75</c:v>
                </c:pt>
                <c:pt idx="693">
                  <c:v>0.75</c:v>
                </c:pt>
                <c:pt idx="694">
                  <c:v>0.75</c:v>
                </c:pt>
                <c:pt idx="695">
                  <c:v>0.75</c:v>
                </c:pt>
                <c:pt idx="696">
                  <c:v>0.75</c:v>
                </c:pt>
                <c:pt idx="697">
                  <c:v>0.75</c:v>
                </c:pt>
                <c:pt idx="698">
                  <c:v>0.75</c:v>
                </c:pt>
                <c:pt idx="699">
                  <c:v>0.75</c:v>
                </c:pt>
                <c:pt idx="700">
                  <c:v>0.75</c:v>
                </c:pt>
                <c:pt idx="701">
                  <c:v>0.75</c:v>
                </c:pt>
                <c:pt idx="702">
                  <c:v>0.75</c:v>
                </c:pt>
                <c:pt idx="703">
                  <c:v>0.75</c:v>
                </c:pt>
                <c:pt idx="704">
                  <c:v>0.75</c:v>
                </c:pt>
                <c:pt idx="705">
                  <c:v>0.75</c:v>
                </c:pt>
                <c:pt idx="706">
                  <c:v>0.75</c:v>
                </c:pt>
                <c:pt idx="707">
                  <c:v>0.75</c:v>
                </c:pt>
                <c:pt idx="708">
                  <c:v>0.75</c:v>
                </c:pt>
                <c:pt idx="709">
                  <c:v>0.75</c:v>
                </c:pt>
                <c:pt idx="710">
                  <c:v>0.75</c:v>
                </c:pt>
                <c:pt idx="711">
                  <c:v>0.75</c:v>
                </c:pt>
                <c:pt idx="712">
                  <c:v>0.75</c:v>
                </c:pt>
                <c:pt idx="713">
                  <c:v>0.75</c:v>
                </c:pt>
                <c:pt idx="714">
                  <c:v>0.75</c:v>
                </c:pt>
                <c:pt idx="715">
                  <c:v>0.75</c:v>
                </c:pt>
                <c:pt idx="716">
                  <c:v>0.75</c:v>
                </c:pt>
                <c:pt idx="717">
                  <c:v>0.75</c:v>
                </c:pt>
                <c:pt idx="718">
                  <c:v>0.75</c:v>
                </c:pt>
                <c:pt idx="719">
                  <c:v>0.75</c:v>
                </c:pt>
                <c:pt idx="720">
                  <c:v>0.75</c:v>
                </c:pt>
                <c:pt idx="721">
                  <c:v>0.75</c:v>
                </c:pt>
                <c:pt idx="722">
                  <c:v>0.75</c:v>
                </c:pt>
                <c:pt idx="723">
                  <c:v>0.75</c:v>
                </c:pt>
                <c:pt idx="724">
                  <c:v>0.75</c:v>
                </c:pt>
                <c:pt idx="725">
                  <c:v>0.75</c:v>
                </c:pt>
                <c:pt idx="726">
                  <c:v>0.75</c:v>
                </c:pt>
                <c:pt idx="727">
                  <c:v>0.75</c:v>
                </c:pt>
                <c:pt idx="728">
                  <c:v>0.75</c:v>
                </c:pt>
                <c:pt idx="729">
                  <c:v>0.75</c:v>
                </c:pt>
                <c:pt idx="730">
                  <c:v>0.75</c:v>
                </c:pt>
                <c:pt idx="731">
                  <c:v>0.75</c:v>
                </c:pt>
                <c:pt idx="732">
                  <c:v>0.75</c:v>
                </c:pt>
                <c:pt idx="733">
                  <c:v>0.75</c:v>
                </c:pt>
                <c:pt idx="734">
                  <c:v>0.75</c:v>
                </c:pt>
                <c:pt idx="735">
                  <c:v>0.75</c:v>
                </c:pt>
                <c:pt idx="736">
                  <c:v>0.75</c:v>
                </c:pt>
                <c:pt idx="737">
                  <c:v>0.75</c:v>
                </c:pt>
                <c:pt idx="738">
                  <c:v>0.75</c:v>
                </c:pt>
                <c:pt idx="739">
                  <c:v>0.75</c:v>
                </c:pt>
                <c:pt idx="740">
                  <c:v>0.75</c:v>
                </c:pt>
                <c:pt idx="741">
                  <c:v>0.75</c:v>
                </c:pt>
                <c:pt idx="742">
                  <c:v>0.75</c:v>
                </c:pt>
                <c:pt idx="743">
                  <c:v>0.75</c:v>
                </c:pt>
                <c:pt idx="744">
                  <c:v>0.75</c:v>
                </c:pt>
                <c:pt idx="745">
                  <c:v>0.75</c:v>
                </c:pt>
                <c:pt idx="746">
                  <c:v>0.75</c:v>
                </c:pt>
                <c:pt idx="747">
                  <c:v>0.75</c:v>
                </c:pt>
                <c:pt idx="748">
                  <c:v>0.75</c:v>
                </c:pt>
                <c:pt idx="749">
                  <c:v>0.75</c:v>
                </c:pt>
                <c:pt idx="750">
                  <c:v>0.75</c:v>
                </c:pt>
                <c:pt idx="751">
                  <c:v>0.75</c:v>
                </c:pt>
                <c:pt idx="752">
                  <c:v>0.75</c:v>
                </c:pt>
                <c:pt idx="753">
                  <c:v>0.75</c:v>
                </c:pt>
                <c:pt idx="754">
                  <c:v>0.75</c:v>
                </c:pt>
                <c:pt idx="755">
                  <c:v>0.75</c:v>
                </c:pt>
                <c:pt idx="756">
                  <c:v>0.75</c:v>
                </c:pt>
                <c:pt idx="757">
                  <c:v>0.75</c:v>
                </c:pt>
                <c:pt idx="758">
                  <c:v>0.75</c:v>
                </c:pt>
                <c:pt idx="759">
                  <c:v>0.75</c:v>
                </c:pt>
                <c:pt idx="760">
                  <c:v>0.75</c:v>
                </c:pt>
                <c:pt idx="761">
                  <c:v>0.75</c:v>
                </c:pt>
                <c:pt idx="762">
                  <c:v>0.75</c:v>
                </c:pt>
                <c:pt idx="763">
                  <c:v>0.75</c:v>
                </c:pt>
                <c:pt idx="764">
                  <c:v>0.75</c:v>
                </c:pt>
                <c:pt idx="765">
                  <c:v>0.75</c:v>
                </c:pt>
                <c:pt idx="766">
                  <c:v>0.75</c:v>
                </c:pt>
                <c:pt idx="767">
                  <c:v>0.75</c:v>
                </c:pt>
                <c:pt idx="768">
                  <c:v>0.75</c:v>
                </c:pt>
                <c:pt idx="769">
                  <c:v>0.75</c:v>
                </c:pt>
                <c:pt idx="770">
                  <c:v>0.75</c:v>
                </c:pt>
                <c:pt idx="771">
                  <c:v>0.75</c:v>
                </c:pt>
                <c:pt idx="772">
                  <c:v>0.75</c:v>
                </c:pt>
                <c:pt idx="773">
                  <c:v>0.75</c:v>
                </c:pt>
                <c:pt idx="774">
                  <c:v>0.75</c:v>
                </c:pt>
                <c:pt idx="775">
                  <c:v>0.75</c:v>
                </c:pt>
                <c:pt idx="776">
                  <c:v>0.75</c:v>
                </c:pt>
                <c:pt idx="777">
                  <c:v>0.75</c:v>
                </c:pt>
                <c:pt idx="778">
                  <c:v>0.75</c:v>
                </c:pt>
                <c:pt idx="779">
                  <c:v>0.75</c:v>
                </c:pt>
                <c:pt idx="780">
                  <c:v>0.75</c:v>
                </c:pt>
                <c:pt idx="781">
                  <c:v>0.75</c:v>
                </c:pt>
                <c:pt idx="782">
                  <c:v>0.75</c:v>
                </c:pt>
                <c:pt idx="783">
                  <c:v>0.75</c:v>
                </c:pt>
                <c:pt idx="784">
                  <c:v>0.75</c:v>
                </c:pt>
                <c:pt idx="785">
                  <c:v>0.75</c:v>
                </c:pt>
                <c:pt idx="786">
                  <c:v>0.75</c:v>
                </c:pt>
                <c:pt idx="787">
                  <c:v>0.75</c:v>
                </c:pt>
                <c:pt idx="788">
                  <c:v>0.75</c:v>
                </c:pt>
                <c:pt idx="789">
                  <c:v>0.75</c:v>
                </c:pt>
                <c:pt idx="790">
                  <c:v>0.75</c:v>
                </c:pt>
                <c:pt idx="791">
                  <c:v>0.75</c:v>
                </c:pt>
                <c:pt idx="792">
                  <c:v>0.75</c:v>
                </c:pt>
                <c:pt idx="793">
                  <c:v>0.75</c:v>
                </c:pt>
                <c:pt idx="794">
                  <c:v>0.75</c:v>
                </c:pt>
                <c:pt idx="795">
                  <c:v>0.75</c:v>
                </c:pt>
                <c:pt idx="963">
                  <c:v>1</c:v>
                </c:pt>
                <c:pt idx="1329">
                  <c:v>1</c:v>
                </c:pt>
                <c:pt idx="1694">
                  <c:v>1.25</c:v>
                </c:pt>
              </c:numCache>
            </c:numRef>
          </c:val>
          <c:smooth val="0"/>
          <c:extLst>
            <c:ext xmlns:c16="http://schemas.microsoft.com/office/drawing/2014/chart" uri="{C3380CC4-5D6E-409C-BE32-E72D297353CC}">
              <c16:uniqueId val="{0000001A-46C5-48D9-8875-5E7713051C29}"/>
            </c:ext>
          </c:extLst>
        </c:ser>
        <c:dLbls>
          <c:showLegendKey val="0"/>
          <c:showVal val="0"/>
          <c:showCatName val="0"/>
          <c:showSerName val="0"/>
          <c:showPercent val="0"/>
          <c:showBubbleSize val="0"/>
        </c:dLbls>
        <c:smooth val="0"/>
        <c:axId val="638271984"/>
        <c:axId val="229672632"/>
      </c:lineChart>
      <c:dateAx>
        <c:axId val="638271984"/>
        <c:scaling>
          <c:orientation val="minMax"/>
          <c:max val="44592"/>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672632"/>
        <c:crosses val="autoZero"/>
        <c:auto val="1"/>
        <c:lblOffset val="100"/>
        <c:baseTimeUnit val="days"/>
        <c:majorUnit val="364"/>
        <c:majorTimeUnit val="days"/>
        <c:minorUnit val="1"/>
        <c:minorTimeUnit val="years"/>
      </c:dateAx>
      <c:valAx>
        <c:axId val="229672632"/>
        <c:scaling>
          <c:orientation val="minMax"/>
          <c:min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38271984"/>
        <c:crosses val="autoZero"/>
        <c:crossBetween val="between"/>
        <c:majorUnit val="0.5"/>
      </c:valAx>
      <c:spPr>
        <a:blipFill dpi="0" rotWithShape="1">
          <a:blip xmlns:r="http://schemas.openxmlformats.org/officeDocument/2006/relationships" r:embed="rId1"/>
          <a:srcRect/>
          <a:stretch>
            <a:fillRect l="50000"/>
          </a:stretch>
        </a:blipFill>
        <a:ln w="9525">
          <a:solidFill>
            <a:srgbClr val="505050"/>
          </a:solidFill>
        </a:ln>
        <a:effectLst/>
        <a:extLst/>
      </c:spPr>
    </c:plotArea>
    <c:legend>
      <c:legendPos val="b"/>
      <c:legendEntry>
        <c:idx val="3"/>
        <c:delete val="1"/>
      </c:legendEntry>
      <c:legendEntry>
        <c:idx val="4"/>
        <c:delete val="1"/>
      </c:legendEntry>
      <c:legendEntry>
        <c:idx val="5"/>
        <c:delete val="1"/>
      </c:legendEntry>
      <c:layout>
        <c:manualLayout>
          <c:xMode val="edge"/>
          <c:yMode val="edge"/>
          <c:x val="0"/>
          <c:y val="0.80667299117730773"/>
          <c:w val="1"/>
          <c:h val="0.17469879518072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6638779527559051E-2"/>
          <c:y val="4.9337349397590359E-2"/>
          <c:w val="0.8605328083989503"/>
          <c:h val="0.72581576239140322"/>
        </c:manualLayout>
      </c:layout>
      <c:lineChart>
        <c:grouping val="standard"/>
        <c:varyColors val="0"/>
        <c:ser>
          <c:idx val="0"/>
          <c:order val="0"/>
          <c:tx>
            <c:strRef>
              <c:f>'2.6.1'!$B$1</c:f>
              <c:strCache>
                <c:ptCount val="1"/>
                <c:pt idx="0">
                  <c:v>Номінальна</c:v>
                </c:pt>
              </c:strCache>
            </c:strRef>
          </c:tx>
          <c:spPr>
            <a:ln w="25400" cmpd="sng">
              <a:solidFill>
                <a:srgbClr val="057D46"/>
              </a:solidFill>
              <a:prstDash val="solid"/>
            </a:ln>
          </c:spPr>
          <c:marker>
            <c:symbol val="none"/>
          </c:marker>
          <c:cat>
            <c:numRef>
              <c:f>'2.6.1'!$E$4:$E$34</c:f>
              <c:numCache>
                <c:formatCode>mm/yy</c:formatCode>
                <c:ptCount val="31"/>
                <c:pt idx="0">
                  <c:v>42766</c:v>
                </c:pt>
                <c:pt idx="6">
                  <c:v>42947</c:v>
                </c:pt>
                <c:pt idx="12">
                  <c:v>43131</c:v>
                </c:pt>
                <c:pt idx="18">
                  <c:v>43312</c:v>
                </c:pt>
                <c:pt idx="24">
                  <c:v>43496</c:v>
                </c:pt>
                <c:pt idx="30">
                  <c:v>43677</c:v>
                </c:pt>
              </c:numCache>
            </c:numRef>
          </c:cat>
          <c:val>
            <c:numRef>
              <c:f>'2.6.1'!$B$4:$B$34</c:f>
              <c:numCache>
                <c:formatCode>0.0</c:formatCode>
                <c:ptCount val="31"/>
                <c:pt idx="0">
                  <c:v>14</c:v>
                </c:pt>
                <c:pt idx="1">
                  <c:v>14</c:v>
                </c:pt>
                <c:pt idx="2">
                  <c:v>14</c:v>
                </c:pt>
                <c:pt idx="3">
                  <c:v>13.4</c:v>
                </c:pt>
                <c:pt idx="4">
                  <c:v>12.9</c:v>
                </c:pt>
                <c:pt idx="5">
                  <c:v>12.5</c:v>
                </c:pt>
                <c:pt idx="6">
                  <c:v>12.5</c:v>
                </c:pt>
                <c:pt idx="7">
                  <c:v>12.5</c:v>
                </c:pt>
                <c:pt idx="8">
                  <c:v>12.5</c:v>
                </c:pt>
                <c:pt idx="9">
                  <c:v>12.7</c:v>
                </c:pt>
                <c:pt idx="10">
                  <c:v>13.5</c:v>
                </c:pt>
                <c:pt idx="11">
                  <c:v>14.1</c:v>
                </c:pt>
                <c:pt idx="12">
                  <c:v>14.8</c:v>
                </c:pt>
                <c:pt idx="13">
                  <c:v>16</c:v>
                </c:pt>
                <c:pt idx="14">
                  <c:v>17</c:v>
                </c:pt>
                <c:pt idx="15">
                  <c:v>17</c:v>
                </c:pt>
                <c:pt idx="16">
                  <c:v>17</c:v>
                </c:pt>
                <c:pt idx="17">
                  <c:v>17</c:v>
                </c:pt>
                <c:pt idx="18">
                  <c:v>17.3</c:v>
                </c:pt>
                <c:pt idx="19">
                  <c:v>17.5</c:v>
                </c:pt>
                <c:pt idx="20">
                  <c:v>17.899999999999999</c:v>
                </c:pt>
                <c:pt idx="21">
                  <c:v>18</c:v>
                </c:pt>
                <c:pt idx="22">
                  <c:v>18</c:v>
                </c:pt>
                <c:pt idx="23">
                  <c:v>18</c:v>
                </c:pt>
                <c:pt idx="24">
                  <c:v>18</c:v>
                </c:pt>
                <c:pt idx="25">
                  <c:v>18</c:v>
                </c:pt>
                <c:pt idx="26">
                  <c:v>18</c:v>
                </c:pt>
                <c:pt idx="27">
                  <c:v>17.899999999999999</c:v>
                </c:pt>
                <c:pt idx="28">
                  <c:v>17.5</c:v>
                </c:pt>
                <c:pt idx="29">
                  <c:v>17.5</c:v>
                </c:pt>
                <c:pt idx="30">
                  <c:v>17.3</c:v>
                </c:pt>
              </c:numCache>
            </c:numRef>
          </c:val>
          <c:smooth val="0"/>
          <c:extLst>
            <c:ext xmlns:c16="http://schemas.microsoft.com/office/drawing/2014/chart" uri="{C3380CC4-5D6E-409C-BE32-E72D297353CC}">
              <c16:uniqueId val="{00000000-5941-47AA-B4D3-5222C997D05C}"/>
            </c:ext>
          </c:extLst>
        </c:ser>
        <c:ser>
          <c:idx val="1"/>
          <c:order val="1"/>
          <c:tx>
            <c:strRef>
              <c:f>'2.6.1'!$C$1</c:f>
              <c:strCache>
                <c:ptCount val="1"/>
                <c:pt idx="0">
                  <c:v>Реальна, ex ante*</c:v>
                </c:pt>
              </c:strCache>
            </c:strRef>
          </c:tx>
          <c:spPr>
            <a:ln w="25400" cmpd="sng">
              <a:solidFill>
                <a:srgbClr val="91C864"/>
              </a:solidFill>
              <a:prstDash val="solid"/>
            </a:ln>
          </c:spPr>
          <c:marker>
            <c:symbol val="none"/>
          </c:marker>
          <c:cat>
            <c:numRef>
              <c:f>'2.6.1'!$E$4:$E$34</c:f>
              <c:numCache>
                <c:formatCode>mm/yy</c:formatCode>
                <c:ptCount val="31"/>
                <c:pt idx="0">
                  <c:v>42766</c:v>
                </c:pt>
                <c:pt idx="6">
                  <c:v>42947</c:v>
                </c:pt>
                <c:pt idx="12">
                  <c:v>43131</c:v>
                </c:pt>
                <c:pt idx="18">
                  <c:v>43312</c:v>
                </c:pt>
                <c:pt idx="24">
                  <c:v>43496</c:v>
                </c:pt>
                <c:pt idx="30">
                  <c:v>43677</c:v>
                </c:pt>
              </c:numCache>
            </c:numRef>
          </c:cat>
          <c:val>
            <c:numRef>
              <c:f>'2.6.1'!$C$4:$C$34</c:f>
              <c:numCache>
                <c:formatCode>0.0</c:formatCode>
                <c:ptCount val="31"/>
                <c:pt idx="0">
                  <c:v>5.2</c:v>
                </c:pt>
                <c:pt idx="1">
                  <c:v>5.0999999999999996</c:v>
                </c:pt>
                <c:pt idx="2">
                  <c:v>5.0999999999999996</c:v>
                </c:pt>
                <c:pt idx="3">
                  <c:v>3.7</c:v>
                </c:pt>
                <c:pt idx="4">
                  <c:v>4.0999999999999996</c:v>
                </c:pt>
                <c:pt idx="5">
                  <c:v>3.6</c:v>
                </c:pt>
                <c:pt idx="6">
                  <c:v>3.4</c:v>
                </c:pt>
                <c:pt idx="7">
                  <c:v>5.3</c:v>
                </c:pt>
                <c:pt idx="8">
                  <c:v>4.9000000000000004</c:v>
                </c:pt>
                <c:pt idx="9">
                  <c:v>4.0999999999999996</c:v>
                </c:pt>
                <c:pt idx="10">
                  <c:v>5.2</c:v>
                </c:pt>
                <c:pt idx="11">
                  <c:v>5.3</c:v>
                </c:pt>
                <c:pt idx="12">
                  <c:v>6.1</c:v>
                </c:pt>
                <c:pt idx="13">
                  <c:v>6.5</c:v>
                </c:pt>
                <c:pt idx="14">
                  <c:v>7.8</c:v>
                </c:pt>
                <c:pt idx="15">
                  <c:v>8.6</c:v>
                </c:pt>
                <c:pt idx="16">
                  <c:v>8.4</c:v>
                </c:pt>
                <c:pt idx="17">
                  <c:v>8.6999999999999993</c:v>
                </c:pt>
                <c:pt idx="18">
                  <c:v>8.6</c:v>
                </c:pt>
                <c:pt idx="19">
                  <c:v>9.3000000000000007</c:v>
                </c:pt>
                <c:pt idx="20">
                  <c:v>9.4</c:v>
                </c:pt>
                <c:pt idx="21">
                  <c:v>10.1</c:v>
                </c:pt>
                <c:pt idx="22">
                  <c:v>9.9</c:v>
                </c:pt>
                <c:pt idx="23">
                  <c:v>10.1</c:v>
                </c:pt>
                <c:pt idx="24">
                  <c:v>10.5</c:v>
                </c:pt>
                <c:pt idx="25">
                  <c:v>10.8</c:v>
                </c:pt>
                <c:pt idx="26">
                  <c:v>10.7</c:v>
                </c:pt>
                <c:pt idx="27">
                  <c:v>10.7</c:v>
                </c:pt>
                <c:pt idx="28">
                  <c:v>10.4</c:v>
                </c:pt>
                <c:pt idx="29">
                  <c:v>10.5</c:v>
                </c:pt>
                <c:pt idx="30">
                  <c:v>#N/A</c:v>
                </c:pt>
              </c:numCache>
            </c:numRef>
          </c:val>
          <c:smooth val="0"/>
          <c:extLst>
            <c:ext xmlns:c16="http://schemas.microsoft.com/office/drawing/2014/chart" uri="{C3380CC4-5D6E-409C-BE32-E72D297353CC}">
              <c16:uniqueId val="{00000001-5941-47AA-B4D3-5222C997D05C}"/>
            </c:ext>
          </c:extLst>
        </c:ser>
        <c:ser>
          <c:idx val="2"/>
          <c:order val="2"/>
          <c:tx>
            <c:strRef>
              <c:f>'2.6.1'!$D$1</c:f>
              <c:strCache>
                <c:ptCount val="1"/>
                <c:pt idx="0">
                  <c:v>Реальна, ex post**</c:v>
                </c:pt>
              </c:strCache>
            </c:strRef>
          </c:tx>
          <c:spPr>
            <a:ln w="25400" cmpd="sng">
              <a:solidFill>
                <a:srgbClr val="7D0532"/>
              </a:solidFill>
              <a:prstDash val="solid"/>
            </a:ln>
          </c:spPr>
          <c:marker>
            <c:symbol val="none"/>
          </c:marker>
          <c:cat>
            <c:numRef>
              <c:f>'2.6.1'!$E$4:$E$34</c:f>
              <c:numCache>
                <c:formatCode>mm/yy</c:formatCode>
                <c:ptCount val="31"/>
                <c:pt idx="0">
                  <c:v>42766</c:v>
                </c:pt>
                <c:pt idx="6">
                  <c:v>42947</c:v>
                </c:pt>
                <c:pt idx="12">
                  <c:v>43131</c:v>
                </c:pt>
                <c:pt idx="18">
                  <c:v>43312</c:v>
                </c:pt>
                <c:pt idx="24">
                  <c:v>43496</c:v>
                </c:pt>
                <c:pt idx="30">
                  <c:v>43677</c:v>
                </c:pt>
              </c:numCache>
            </c:numRef>
          </c:cat>
          <c:val>
            <c:numRef>
              <c:f>'2.6.1'!$D$4:$D$34</c:f>
              <c:numCache>
                <c:formatCode>0.0</c:formatCode>
                <c:ptCount val="31"/>
                <c:pt idx="0">
                  <c:v>7.8</c:v>
                </c:pt>
                <c:pt idx="1">
                  <c:v>7.6</c:v>
                </c:pt>
                <c:pt idx="2">
                  <c:v>7.7</c:v>
                </c:pt>
                <c:pt idx="3">
                  <c:v>7.1</c:v>
                </c:pt>
                <c:pt idx="4">
                  <c:v>6.4</c:v>
                </c:pt>
                <c:pt idx="5">
                  <c:v>5.7</c:v>
                </c:pt>
                <c:pt idx="6">
                  <c:v>5.2</c:v>
                </c:pt>
                <c:pt idx="7">
                  <c:v>4.7</c:v>
                </c:pt>
                <c:pt idx="8">
                  <c:v>4.8</c:v>
                </c:pt>
                <c:pt idx="9">
                  <c:v>4.5999999999999996</c:v>
                </c:pt>
                <c:pt idx="10">
                  <c:v>4.9000000000000004</c:v>
                </c:pt>
                <c:pt idx="11">
                  <c:v>4.5999999999999996</c:v>
                </c:pt>
                <c:pt idx="12">
                  <c:v>5</c:v>
                </c:pt>
                <c:pt idx="13">
                  <c:v>6.3</c:v>
                </c:pt>
                <c:pt idx="14">
                  <c:v>7.6</c:v>
                </c:pt>
                <c:pt idx="15">
                  <c:v>7.6</c:v>
                </c:pt>
                <c:pt idx="16">
                  <c:v>7.7</c:v>
                </c:pt>
                <c:pt idx="17">
                  <c:v>8</c:v>
                </c:pt>
                <c:pt idx="18">
                  <c:v>8.5</c:v>
                </c:pt>
                <c:pt idx="19">
                  <c:v>8.8000000000000007</c:v>
                </c:pt>
                <c:pt idx="20">
                  <c:v>9.1999999999999993</c:v>
                </c:pt>
                <c:pt idx="21">
                  <c:v>9.1999999999999993</c:v>
                </c:pt>
                <c:pt idx="22">
                  <c:v>9.1</c:v>
                </c:pt>
                <c:pt idx="23">
                  <c:v>9.3000000000000007</c:v>
                </c:pt>
                <c:pt idx="24">
                  <c:v>9.6999999999999993</c:v>
                </c:pt>
                <c:pt idx="25">
                  <c:v>10.199999999999999</c:v>
                </c:pt>
                <c:pt idx="26">
                  <c:v>10.4</c:v>
                </c:pt>
                <c:pt idx="27">
                  <c:v>10.5</c:v>
                </c:pt>
                <c:pt idx="28">
                  <c:v>10.1</c:v>
                </c:pt>
                <c:pt idx="29">
                  <c:v>10.1</c:v>
                </c:pt>
                <c:pt idx="30">
                  <c:v>#N/A</c:v>
                </c:pt>
              </c:numCache>
            </c:numRef>
          </c:val>
          <c:smooth val="0"/>
          <c:extLst>
            <c:ext xmlns:c16="http://schemas.microsoft.com/office/drawing/2014/chart" uri="{C3380CC4-5D6E-409C-BE32-E72D297353CC}">
              <c16:uniqueId val="{00000002-5941-47AA-B4D3-5222C997D05C}"/>
            </c:ext>
          </c:extLst>
        </c:ser>
        <c:dLbls>
          <c:showLegendKey val="0"/>
          <c:showVal val="0"/>
          <c:showCatName val="0"/>
          <c:showSerName val="0"/>
          <c:showPercent val="0"/>
          <c:showBubbleSize val="0"/>
        </c:dLbls>
        <c:smooth val="0"/>
        <c:axId val="950693752"/>
        <c:axId val="950694144"/>
      </c:lineChart>
      <c:catAx>
        <c:axId val="950693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94144"/>
        <c:crosses val="autoZero"/>
        <c:auto val="0"/>
        <c:lblAlgn val="ctr"/>
        <c:lblOffset val="100"/>
        <c:tickLblSkip val="1"/>
        <c:tickMarkSkip val="24"/>
        <c:noMultiLvlLbl val="1"/>
      </c:catAx>
      <c:valAx>
        <c:axId val="950694144"/>
        <c:scaling>
          <c:orientation val="minMax"/>
          <c:max val="21"/>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93752"/>
        <c:crossesAt val="1"/>
        <c:crossBetween val="between"/>
        <c:majorUnit val="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666666666666E-3"/>
          <c:y val="0.85346624225163348"/>
          <c:w val="0.96250000000000002"/>
          <c:h val="0.144303664169638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2.5428331875182269E-2"/>
          <c:w val="0.85004301475981114"/>
          <c:h val="0.61046734234234246"/>
        </c:manualLayout>
      </c:layout>
      <c:areaChart>
        <c:grouping val="stacked"/>
        <c:varyColors val="0"/>
        <c:ser>
          <c:idx val="0"/>
          <c:order val="0"/>
          <c:tx>
            <c:strRef>
              <c:f>'2.6.2'!$D$1</c:f>
              <c:strCache>
                <c:ptCount val="1"/>
                <c:pt idx="0">
                  <c:v>ДС овернайт НБУ</c:v>
                </c:pt>
              </c:strCache>
            </c:strRef>
          </c:tx>
          <c:spPr>
            <a:noFill/>
            <a:ln>
              <a:noFill/>
            </a:ln>
            <a:effectLst/>
          </c:spPr>
          <c:cat>
            <c:numRef>
              <c:f>'2.6.2'!$A$4:$A$634</c:f>
              <c:numCache>
                <c:formatCode>dd/mm/yy;@</c:formatCode>
                <c:ptCount val="63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numCache>
            </c:numRef>
          </c:cat>
          <c:val>
            <c:numRef>
              <c:f>'2.6.2'!$D$4:$D$634</c:f>
              <c:numCache>
                <c:formatCode>0.0</c:formatCode>
                <c:ptCount val="631"/>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11</c:v>
                </c:pt>
                <c:pt idx="71">
                  <c:v>11</c:v>
                </c:pt>
                <c:pt idx="72">
                  <c:v>11</c:v>
                </c:pt>
                <c:pt idx="73">
                  <c:v>11</c:v>
                </c:pt>
                <c:pt idx="74">
                  <c:v>11</c:v>
                </c:pt>
                <c:pt idx="75">
                  <c:v>11</c:v>
                </c:pt>
                <c:pt idx="76">
                  <c:v>11</c:v>
                </c:pt>
                <c:pt idx="77">
                  <c:v>11</c:v>
                </c:pt>
                <c:pt idx="78">
                  <c:v>11</c:v>
                </c:pt>
                <c:pt idx="79">
                  <c:v>11</c:v>
                </c:pt>
                <c:pt idx="80">
                  <c:v>11</c:v>
                </c:pt>
                <c:pt idx="81">
                  <c:v>11</c:v>
                </c:pt>
                <c:pt idx="82">
                  <c:v>11</c:v>
                </c:pt>
                <c:pt idx="83">
                  <c:v>11</c:v>
                </c:pt>
                <c:pt idx="84">
                  <c:v>11</c:v>
                </c:pt>
                <c:pt idx="85">
                  <c:v>11</c:v>
                </c:pt>
                <c:pt idx="86">
                  <c:v>11</c:v>
                </c:pt>
                <c:pt idx="87">
                  <c:v>11</c:v>
                </c:pt>
                <c:pt idx="88">
                  <c:v>11</c:v>
                </c:pt>
                <c:pt idx="89">
                  <c:v>11</c:v>
                </c:pt>
                <c:pt idx="90">
                  <c:v>11</c:v>
                </c:pt>
                <c:pt idx="91">
                  <c:v>11</c:v>
                </c:pt>
                <c:pt idx="92">
                  <c:v>11</c:v>
                </c:pt>
                <c:pt idx="93">
                  <c:v>11</c:v>
                </c:pt>
                <c:pt idx="94">
                  <c:v>11</c:v>
                </c:pt>
                <c:pt idx="95">
                  <c:v>11</c:v>
                </c:pt>
                <c:pt idx="96">
                  <c:v>10.5</c:v>
                </c:pt>
                <c:pt idx="97">
                  <c:v>10.5</c:v>
                </c:pt>
                <c:pt idx="98">
                  <c:v>10.5</c:v>
                </c:pt>
                <c:pt idx="99">
                  <c:v>10.5</c:v>
                </c:pt>
                <c:pt idx="100">
                  <c:v>10.5</c:v>
                </c:pt>
                <c:pt idx="101">
                  <c:v>10.5</c:v>
                </c:pt>
                <c:pt idx="102">
                  <c:v>10.5</c:v>
                </c:pt>
                <c:pt idx="103">
                  <c:v>10.5</c:v>
                </c:pt>
                <c:pt idx="104">
                  <c:v>10.5</c:v>
                </c:pt>
                <c:pt idx="105">
                  <c:v>10.5</c:v>
                </c:pt>
                <c:pt idx="106">
                  <c:v>10.5</c:v>
                </c:pt>
                <c:pt idx="107">
                  <c:v>10.5</c:v>
                </c:pt>
                <c:pt idx="108">
                  <c:v>10.5</c:v>
                </c:pt>
                <c:pt idx="109">
                  <c:v>10.5</c:v>
                </c:pt>
                <c:pt idx="110">
                  <c:v>10.5</c:v>
                </c:pt>
                <c:pt idx="111">
                  <c:v>10.5</c:v>
                </c:pt>
                <c:pt idx="112">
                  <c:v>10.5</c:v>
                </c:pt>
                <c:pt idx="113">
                  <c:v>10.5</c:v>
                </c:pt>
                <c:pt idx="114">
                  <c:v>10.5</c:v>
                </c:pt>
                <c:pt idx="115">
                  <c:v>10.5</c:v>
                </c:pt>
                <c:pt idx="116">
                  <c:v>10.5</c:v>
                </c:pt>
                <c:pt idx="117">
                  <c:v>10.5</c:v>
                </c:pt>
                <c:pt idx="118">
                  <c:v>10.5</c:v>
                </c:pt>
                <c:pt idx="119">
                  <c:v>10.5</c:v>
                </c:pt>
                <c:pt idx="120">
                  <c:v>10.5</c:v>
                </c:pt>
                <c:pt idx="121">
                  <c:v>10.5</c:v>
                </c:pt>
                <c:pt idx="122">
                  <c:v>10.5</c:v>
                </c:pt>
                <c:pt idx="123">
                  <c:v>10.5</c:v>
                </c:pt>
                <c:pt idx="124">
                  <c:v>10.5</c:v>
                </c:pt>
                <c:pt idx="125">
                  <c:v>10.5</c:v>
                </c:pt>
                <c:pt idx="126">
                  <c:v>10.5</c:v>
                </c:pt>
                <c:pt idx="127">
                  <c:v>10.5</c:v>
                </c:pt>
                <c:pt idx="128">
                  <c:v>10.5</c:v>
                </c:pt>
                <c:pt idx="129">
                  <c:v>10.5</c:v>
                </c:pt>
                <c:pt idx="130">
                  <c:v>10.5</c:v>
                </c:pt>
                <c:pt idx="131">
                  <c:v>10.5</c:v>
                </c:pt>
                <c:pt idx="132">
                  <c:v>10.5</c:v>
                </c:pt>
                <c:pt idx="133">
                  <c:v>10.5</c:v>
                </c:pt>
                <c:pt idx="134">
                  <c:v>10.5</c:v>
                </c:pt>
                <c:pt idx="135">
                  <c:v>10.5</c:v>
                </c:pt>
                <c:pt idx="136">
                  <c:v>10.5</c:v>
                </c:pt>
                <c:pt idx="137">
                  <c:v>10.5</c:v>
                </c:pt>
                <c:pt idx="138">
                  <c:v>10.5</c:v>
                </c:pt>
                <c:pt idx="139">
                  <c:v>10.5</c:v>
                </c:pt>
                <c:pt idx="140">
                  <c:v>10.5</c:v>
                </c:pt>
                <c:pt idx="141">
                  <c:v>10.5</c:v>
                </c:pt>
                <c:pt idx="142">
                  <c:v>10.5</c:v>
                </c:pt>
                <c:pt idx="143">
                  <c:v>10.5</c:v>
                </c:pt>
                <c:pt idx="144">
                  <c:v>10.5</c:v>
                </c:pt>
                <c:pt idx="145">
                  <c:v>10.5</c:v>
                </c:pt>
                <c:pt idx="146">
                  <c:v>10.5</c:v>
                </c:pt>
                <c:pt idx="147">
                  <c:v>10.5</c:v>
                </c:pt>
                <c:pt idx="148">
                  <c:v>10.5</c:v>
                </c:pt>
                <c:pt idx="149">
                  <c:v>10.5</c:v>
                </c:pt>
                <c:pt idx="150">
                  <c:v>10.5</c:v>
                </c:pt>
                <c:pt idx="151">
                  <c:v>10.5</c:v>
                </c:pt>
                <c:pt idx="152">
                  <c:v>10.5</c:v>
                </c:pt>
                <c:pt idx="153">
                  <c:v>10.5</c:v>
                </c:pt>
                <c:pt idx="154">
                  <c:v>10.5</c:v>
                </c:pt>
                <c:pt idx="155">
                  <c:v>10.5</c:v>
                </c:pt>
                <c:pt idx="156">
                  <c:v>10.5</c:v>
                </c:pt>
                <c:pt idx="157">
                  <c:v>10.5</c:v>
                </c:pt>
                <c:pt idx="158">
                  <c:v>10.5</c:v>
                </c:pt>
                <c:pt idx="159">
                  <c:v>10.5</c:v>
                </c:pt>
                <c:pt idx="160">
                  <c:v>10.5</c:v>
                </c:pt>
                <c:pt idx="161">
                  <c:v>10.5</c:v>
                </c:pt>
                <c:pt idx="162">
                  <c:v>10.5</c:v>
                </c:pt>
                <c:pt idx="163">
                  <c:v>10.5</c:v>
                </c:pt>
                <c:pt idx="164">
                  <c:v>10.5</c:v>
                </c:pt>
                <c:pt idx="165">
                  <c:v>10.5</c:v>
                </c:pt>
                <c:pt idx="166">
                  <c:v>10.5</c:v>
                </c:pt>
                <c:pt idx="167">
                  <c:v>10.5</c:v>
                </c:pt>
                <c:pt idx="168">
                  <c:v>10.5</c:v>
                </c:pt>
                <c:pt idx="169">
                  <c:v>10.5</c:v>
                </c:pt>
                <c:pt idx="170">
                  <c:v>10.5</c:v>
                </c:pt>
                <c:pt idx="171">
                  <c:v>10.5</c:v>
                </c:pt>
                <c:pt idx="172">
                  <c:v>10.5</c:v>
                </c:pt>
                <c:pt idx="173">
                  <c:v>10.5</c:v>
                </c:pt>
                <c:pt idx="174">
                  <c:v>10.5</c:v>
                </c:pt>
                <c:pt idx="175">
                  <c:v>10.5</c:v>
                </c:pt>
                <c:pt idx="176">
                  <c:v>10.5</c:v>
                </c:pt>
                <c:pt idx="177">
                  <c:v>10.5</c:v>
                </c:pt>
                <c:pt idx="178">
                  <c:v>10.5</c:v>
                </c:pt>
                <c:pt idx="179">
                  <c:v>10.5</c:v>
                </c:pt>
                <c:pt idx="180">
                  <c:v>10.5</c:v>
                </c:pt>
                <c:pt idx="181">
                  <c:v>10.5</c:v>
                </c:pt>
                <c:pt idx="182">
                  <c:v>10.5</c:v>
                </c:pt>
                <c:pt idx="183">
                  <c:v>10.5</c:v>
                </c:pt>
                <c:pt idx="184">
                  <c:v>10.5</c:v>
                </c:pt>
                <c:pt idx="185">
                  <c:v>10.5</c:v>
                </c:pt>
                <c:pt idx="186">
                  <c:v>10.5</c:v>
                </c:pt>
                <c:pt idx="187">
                  <c:v>10.5</c:v>
                </c:pt>
                <c:pt idx="188">
                  <c:v>10.5</c:v>
                </c:pt>
                <c:pt idx="189">
                  <c:v>10.5</c:v>
                </c:pt>
                <c:pt idx="190">
                  <c:v>10.5</c:v>
                </c:pt>
                <c:pt idx="191">
                  <c:v>10.5</c:v>
                </c:pt>
                <c:pt idx="192">
                  <c:v>10.5</c:v>
                </c:pt>
                <c:pt idx="193">
                  <c:v>10.5</c:v>
                </c:pt>
                <c:pt idx="194">
                  <c:v>10.5</c:v>
                </c:pt>
                <c:pt idx="195">
                  <c:v>10.5</c:v>
                </c:pt>
                <c:pt idx="196">
                  <c:v>10.5</c:v>
                </c:pt>
                <c:pt idx="197">
                  <c:v>10.5</c:v>
                </c:pt>
                <c:pt idx="198">
                  <c:v>10.5</c:v>
                </c:pt>
                <c:pt idx="199">
                  <c:v>10.5</c:v>
                </c:pt>
                <c:pt idx="200">
                  <c:v>10.5</c:v>
                </c:pt>
                <c:pt idx="201">
                  <c:v>10.5</c:v>
                </c:pt>
                <c:pt idx="202">
                  <c:v>11.5</c:v>
                </c:pt>
                <c:pt idx="203">
                  <c:v>11.5</c:v>
                </c:pt>
                <c:pt idx="204">
                  <c:v>11.5</c:v>
                </c:pt>
                <c:pt idx="205">
                  <c:v>11.5</c:v>
                </c:pt>
                <c:pt idx="206">
                  <c:v>11.5</c:v>
                </c:pt>
                <c:pt idx="207">
                  <c:v>11.5</c:v>
                </c:pt>
                <c:pt idx="208">
                  <c:v>11.5</c:v>
                </c:pt>
                <c:pt idx="209">
                  <c:v>11.5</c:v>
                </c:pt>
                <c:pt idx="210">
                  <c:v>11.5</c:v>
                </c:pt>
                <c:pt idx="211">
                  <c:v>11.5</c:v>
                </c:pt>
                <c:pt idx="212">
                  <c:v>11.5</c:v>
                </c:pt>
                <c:pt idx="213">
                  <c:v>11.5</c:v>
                </c:pt>
                <c:pt idx="214">
                  <c:v>11.5</c:v>
                </c:pt>
                <c:pt idx="215">
                  <c:v>11.5</c:v>
                </c:pt>
                <c:pt idx="216">
                  <c:v>11.5</c:v>
                </c:pt>
                <c:pt idx="217">
                  <c:v>11.5</c:v>
                </c:pt>
                <c:pt idx="218">
                  <c:v>11.5</c:v>
                </c:pt>
                <c:pt idx="219">
                  <c:v>11.5</c:v>
                </c:pt>
                <c:pt idx="220">
                  <c:v>11.5</c:v>
                </c:pt>
                <c:pt idx="221">
                  <c:v>11.5</c:v>
                </c:pt>
                <c:pt idx="222">
                  <c:v>11.5</c:v>
                </c:pt>
                <c:pt idx="223">
                  <c:v>11.5</c:v>
                </c:pt>
                <c:pt idx="224">
                  <c:v>11.5</c:v>
                </c:pt>
                <c:pt idx="225">
                  <c:v>11.5</c:v>
                </c:pt>
                <c:pt idx="226">
                  <c:v>11.5</c:v>
                </c:pt>
                <c:pt idx="227">
                  <c:v>11.5</c:v>
                </c:pt>
                <c:pt idx="228">
                  <c:v>11.5</c:v>
                </c:pt>
                <c:pt idx="229">
                  <c:v>11.5</c:v>
                </c:pt>
                <c:pt idx="230">
                  <c:v>11.5</c:v>
                </c:pt>
                <c:pt idx="231">
                  <c:v>11.5</c:v>
                </c:pt>
                <c:pt idx="232">
                  <c:v>11.5</c:v>
                </c:pt>
                <c:pt idx="233">
                  <c:v>11.5</c:v>
                </c:pt>
                <c:pt idx="234">
                  <c:v>11.5</c:v>
                </c:pt>
                <c:pt idx="235">
                  <c:v>11.5</c:v>
                </c:pt>
                <c:pt idx="236">
                  <c:v>11.5</c:v>
                </c:pt>
                <c:pt idx="237">
                  <c:v>12.5</c:v>
                </c:pt>
                <c:pt idx="238">
                  <c:v>12.5</c:v>
                </c:pt>
                <c:pt idx="239">
                  <c:v>12.5</c:v>
                </c:pt>
                <c:pt idx="240">
                  <c:v>12.5</c:v>
                </c:pt>
                <c:pt idx="241">
                  <c:v>12.5</c:v>
                </c:pt>
                <c:pt idx="242">
                  <c:v>12.5</c:v>
                </c:pt>
                <c:pt idx="243">
                  <c:v>12.5</c:v>
                </c:pt>
                <c:pt idx="244">
                  <c:v>12.5</c:v>
                </c:pt>
                <c:pt idx="245">
                  <c:v>12.5</c:v>
                </c:pt>
                <c:pt idx="246">
                  <c:v>12.5</c:v>
                </c:pt>
                <c:pt idx="247">
                  <c:v>12.5</c:v>
                </c:pt>
                <c:pt idx="248">
                  <c:v>12.5</c:v>
                </c:pt>
                <c:pt idx="249">
                  <c:v>12.5</c:v>
                </c:pt>
                <c:pt idx="250">
                  <c:v>12.5</c:v>
                </c:pt>
                <c:pt idx="251">
                  <c:v>12.5</c:v>
                </c:pt>
                <c:pt idx="252">
                  <c:v>12.5</c:v>
                </c:pt>
                <c:pt idx="253">
                  <c:v>12.5</c:v>
                </c:pt>
                <c:pt idx="254">
                  <c:v>12.5</c:v>
                </c:pt>
                <c:pt idx="255">
                  <c:v>12.5</c:v>
                </c:pt>
                <c:pt idx="256">
                  <c:v>12.5</c:v>
                </c:pt>
                <c:pt idx="257">
                  <c:v>12.5</c:v>
                </c:pt>
                <c:pt idx="258">
                  <c:v>12.5</c:v>
                </c:pt>
                <c:pt idx="259">
                  <c:v>12.5</c:v>
                </c:pt>
                <c:pt idx="260">
                  <c:v>12.5</c:v>
                </c:pt>
                <c:pt idx="261">
                  <c:v>12.5</c:v>
                </c:pt>
                <c:pt idx="262">
                  <c:v>14</c:v>
                </c:pt>
                <c:pt idx="263">
                  <c:v>14</c:v>
                </c:pt>
                <c:pt idx="264">
                  <c:v>14</c:v>
                </c:pt>
                <c:pt idx="265">
                  <c:v>14</c:v>
                </c:pt>
                <c:pt idx="266">
                  <c:v>14</c:v>
                </c:pt>
                <c:pt idx="267">
                  <c:v>14</c:v>
                </c:pt>
                <c:pt idx="268">
                  <c:v>14</c:v>
                </c:pt>
                <c:pt idx="269">
                  <c:v>14</c:v>
                </c:pt>
                <c:pt idx="270">
                  <c:v>14</c:v>
                </c:pt>
                <c:pt idx="271">
                  <c:v>14</c:v>
                </c:pt>
                <c:pt idx="272">
                  <c:v>14</c:v>
                </c:pt>
                <c:pt idx="273">
                  <c:v>14</c:v>
                </c:pt>
                <c:pt idx="274">
                  <c:v>14</c:v>
                </c:pt>
                <c:pt idx="275">
                  <c:v>14</c:v>
                </c:pt>
                <c:pt idx="276">
                  <c:v>14</c:v>
                </c:pt>
                <c:pt idx="277">
                  <c:v>14</c:v>
                </c:pt>
                <c:pt idx="278">
                  <c:v>14</c:v>
                </c:pt>
                <c:pt idx="279">
                  <c:v>14</c:v>
                </c:pt>
                <c:pt idx="280">
                  <c:v>14</c:v>
                </c:pt>
                <c:pt idx="281">
                  <c:v>14</c:v>
                </c:pt>
                <c:pt idx="282">
                  <c:v>14</c:v>
                </c:pt>
                <c:pt idx="283">
                  <c:v>14</c:v>
                </c:pt>
                <c:pt idx="284">
                  <c:v>14</c:v>
                </c:pt>
                <c:pt idx="285">
                  <c:v>14</c:v>
                </c:pt>
                <c:pt idx="286">
                  <c:v>14</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15</c:v>
                </c:pt>
                <c:pt idx="318">
                  <c:v>15</c:v>
                </c:pt>
                <c:pt idx="319">
                  <c:v>15</c:v>
                </c:pt>
                <c:pt idx="320">
                  <c:v>15</c:v>
                </c:pt>
                <c:pt idx="321">
                  <c:v>15</c:v>
                </c:pt>
                <c:pt idx="322">
                  <c:v>15</c:v>
                </c:pt>
                <c:pt idx="323">
                  <c:v>15</c:v>
                </c:pt>
                <c:pt idx="324">
                  <c:v>15</c:v>
                </c:pt>
                <c:pt idx="325">
                  <c:v>15</c:v>
                </c:pt>
                <c:pt idx="326">
                  <c:v>15</c:v>
                </c:pt>
                <c:pt idx="327">
                  <c:v>15</c:v>
                </c:pt>
                <c:pt idx="328">
                  <c:v>15</c:v>
                </c:pt>
                <c:pt idx="329">
                  <c:v>15</c:v>
                </c:pt>
                <c:pt idx="330">
                  <c:v>15</c:v>
                </c:pt>
                <c:pt idx="331">
                  <c:v>15</c:v>
                </c:pt>
                <c:pt idx="332">
                  <c:v>15</c:v>
                </c:pt>
                <c:pt idx="333">
                  <c:v>15</c:v>
                </c:pt>
                <c:pt idx="334">
                  <c:v>15</c:v>
                </c:pt>
                <c:pt idx="335">
                  <c:v>15</c:v>
                </c:pt>
                <c:pt idx="336">
                  <c:v>15</c:v>
                </c:pt>
                <c:pt idx="337">
                  <c:v>15</c:v>
                </c:pt>
                <c:pt idx="338">
                  <c:v>15</c:v>
                </c:pt>
                <c:pt idx="339">
                  <c:v>15</c:v>
                </c:pt>
                <c:pt idx="340">
                  <c:v>15</c:v>
                </c:pt>
                <c:pt idx="341">
                  <c:v>15</c:v>
                </c:pt>
                <c:pt idx="342">
                  <c:v>15</c:v>
                </c:pt>
                <c:pt idx="343">
                  <c:v>15</c:v>
                </c:pt>
                <c:pt idx="344">
                  <c:v>15</c:v>
                </c:pt>
                <c:pt idx="345">
                  <c:v>15</c:v>
                </c:pt>
                <c:pt idx="346">
                  <c:v>15</c:v>
                </c:pt>
                <c:pt idx="347">
                  <c:v>15</c:v>
                </c:pt>
                <c:pt idx="348">
                  <c:v>15</c:v>
                </c:pt>
                <c:pt idx="349">
                  <c:v>15</c:v>
                </c:pt>
                <c:pt idx="350">
                  <c:v>15</c:v>
                </c:pt>
                <c:pt idx="351">
                  <c:v>15</c:v>
                </c:pt>
                <c:pt idx="352">
                  <c:v>15</c:v>
                </c:pt>
                <c:pt idx="353">
                  <c:v>15</c:v>
                </c:pt>
                <c:pt idx="354">
                  <c:v>15</c:v>
                </c:pt>
                <c:pt idx="355">
                  <c:v>15</c:v>
                </c:pt>
                <c:pt idx="356">
                  <c:v>15</c:v>
                </c:pt>
                <c:pt idx="357">
                  <c:v>15</c:v>
                </c:pt>
                <c:pt idx="358">
                  <c:v>15</c:v>
                </c:pt>
                <c:pt idx="359">
                  <c:v>15</c:v>
                </c:pt>
                <c:pt idx="360">
                  <c:v>15</c:v>
                </c:pt>
                <c:pt idx="361">
                  <c:v>15</c:v>
                </c:pt>
                <c:pt idx="362">
                  <c:v>15</c:v>
                </c:pt>
                <c:pt idx="363">
                  <c:v>15</c:v>
                </c:pt>
                <c:pt idx="364">
                  <c:v>15</c:v>
                </c:pt>
                <c:pt idx="365">
                  <c:v>15</c:v>
                </c:pt>
                <c:pt idx="366">
                  <c:v>15</c:v>
                </c:pt>
                <c:pt idx="367">
                  <c:v>15</c:v>
                </c:pt>
                <c:pt idx="368">
                  <c:v>15</c:v>
                </c:pt>
                <c:pt idx="369">
                  <c:v>15</c:v>
                </c:pt>
                <c:pt idx="370">
                  <c:v>15</c:v>
                </c:pt>
                <c:pt idx="371">
                  <c:v>15</c:v>
                </c:pt>
                <c:pt idx="372">
                  <c:v>15</c:v>
                </c:pt>
                <c:pt idx="373">
                  <c:v>15</c:v>
                </c:pt>
                <c:pt idx="374">
                  <c:v>15</c:v>
                </c:pt>
                <c:pt idx="375">
                  <c:v>15</c:v>
                </c:pt>
                <c:pt idx="376">
                  <c:v>15.5</c:v>
                </c:pt>
                <c:pt idx="377">
                  <c:v>15.5</c:v>
                </c:pt>
                <c:pt idx="378">
                  <c:v>15.5</c:v>
                </c:pt>
                <c:pt idx="379">
                  <c:v>15.5</c:v>
                </c:pt>
                <c:pt idx="380">
                  <c:v>15.5</c:v>
                </c:pt>
                <c:pt idx="381">
                  <c:v>15.5</c:v>
                </c:pt>
                <c:pt idx="382">
                  <c:v>15.5</c:v>
                </c:pt>
                <c:pt idx="383">
                  <c:v>15.5</c:v>
                </c:pt>
                <c:pt idx="384">
                  <c:v>15.5</c:v>
                </c:pt>
                <c:pt idx="385">
                  <c:v>15.5</c:v>
                </c:pt>
                <c:pt idx="386">
                  <c:v>15.5</c:v>
                </c:pt>
                <c:pt idx="387">
                  <c:v>15.5</c:v>
                </c:pt>
                <c:pt idx="388">
                  <c:v>15.5</c:v>
                </c:pt>
                <c:pt idx="389">
                  <c:v>15.5</c:v>
                </c:pt>
                <c:pt idx="390">
                  <c:v>15.5</c:v>
                </c:pt>
                <c:pt idx="391">
                  <c:v>15.5</c:v>
                </c:pt>
                <c:pt idx="392">
                  <c:v>15.5</c:v>
                </c:pt>
                <c:pt idx="393">
                  <c:v>15.5</c:v>
                </c:pt>
                <c:pt idx="394">
                  <c:v>15.5</c:v>
                </c:pt>
                <c:pt idx="395">
                  <c:v>15.5</c:v>
                </c:pt>
                <c:pt idx="396">
                  <c:v>15.5</c:v>
                </c:pt>
                <c:pt idx="397">
                  <c:v>15.5</c:v>
                </c:pt>
                <c:pt idx="398">
                  <c:v>15.5</c:v>
                </c:pt>
                <c:pt idx="399">
                  <c:v>15.5</c:v>
                </c:pt>
                <c:pt idx="400">
                  <c:v>15.5</c:v>
                </c:pt>
                <c:pt idx="401">
                  <c:v>15.5</c:v>
                </c:pt>
                <c:pt idx="402">
                  <c:v>15.5</c:v>
                </c:pt>
                <c:pt idx="403">
                  <c:v>15.5</c:v>
                </c:pt>
                <c:pt idx="404">
                  <c:v>15.5</c:v>
                </c:pt>
                <c:pt idx="405">
                  <c:v>15.5</c:v>
                </c:pt>
                <c:pt idx="406">
                  <c:v>15.5</c:v>
                </c:pt>
                <c:pt idx="407">
                  <c:v>15.5</c:v>
                </c:pt>
                <c:pt idx="408">
                  <c:v>15.5</c:v>
                </c:pt>
                <c:pt idx="409">
                  <c:v>15.5</c:v>
                </c:pt>
                <c:pt idx="410">
                  <c:v>15.5</c:v>
                </c:pt>
                <c:pt idx="411">
                  <c:v>15.5</c:v>
                </c:pt>
                <c:pt idx="412">
                  <c:v>15.5</c:v>
                </c:pt>
                <c:pt idx="413">
                  <c:v>15.5</c:v>
                </c:pt>
                <c:pt idx="414">
                  <c:v>15.5</c:v>
                </c:pt>
                <c:pt idx="415">
                  <c:v>16</c:v>
                </c:pt>
                <c:pt idx="416">
                  <c:v>16</c:v>
                </c:pt>
                <c:pt idx="417">
                  <c:v>16</c:v>
                </c:pt>
                <c:pt idx="418">
                  <c:v>16</c:v>
                </c:pt>
                <c:pt idx="419">
                  <c:v>16</c:v>
                </c:pt>
                <c:pt idx="420">
                  <c:v>16</c:v>
                </c:pt>
                <c:pt idx="421">
                  <c:v>16</c:v>
                </c:pt>
                <c:pt idx="422">
                  <c:v>16</c:v>
                </c:pt>
                <c:pt idx="423">
                  <c:v>16</c:v>
                </c:pt>
                <c:pt idx="424">
                  <c:v>16</c:v>
                </c:pt>
                <c:pt idx="425">
                  <c:v>16</c:v>
                </c:pt>
                <c:pt idx="426">
                  <c:v>16</c:v>
                </c:pt>
                <c:pt idx="427">
                  <c:v>16</c:v>
                </c:pt>
                <c:pt idx="428">
                  <c:v>16</c:v>
                </c:pt>
                <c:pt idx="429">
                  <c:v>16</c:v>
                </c:pt>
                <c:pt idx="430">
                  <c:v>16</c:v>
                </c:pt>
                <c:pt idx="431">
                  <c:v>16</c:v>
                </c:pt>
                <c:pt idx="432">
                  <c:v>16</c:v>
                </c:pt>
                <c:pt idx="433">
                  <c:v>16</c:v>
                </c:pt>
                <c:pt idx="434">
                  <c:v>16</c:v>
                </c:pt>
                <c:pt idx="435">
                  <c:v>16</c:v>
                </c:pt>
                <c:pt idx="436">
                  <c:v>16</c:v>
                </c:pt>
                <c:pt idx="437">
                  <c:v>16</c:v>
                </c:pt>
                <c:pt idx="438">
                  <c:v>16</c:v>
                </c:pt>
                <c:pt idx="439">
                  <c:v>16</c:v>
                </c:pt>
                <c:pt idx="440">
                  <c:v>16</c:v>
                </c:pt>
                <c:pt idx="441">
                  <c:v>16</c:v>
                </c:pt>
                <c:pt idx="442">
                  <c:v>16</c:v>
                </c:pt>
                <c:pt idx="443">
                  <c:v>16</c:v>
                </c:pt>
                <c:pt idx="444">
                  <c:v>16</c:v>
                </c:pt>
                <c:pt idx="445">
                  <c:v>16</c:v>
                </c:pt>
                <c:pt idx="446">
                  <c:v>16</c:v>
                </c:pt>
                <c:pt idx="447">
                  <c:v>16</c:v>
                </c:pt>
                <c:pt idx="448">
                  <c:v>16</c:v>
                </c:pt>
                <c:pt idx="449">
                  <c:v>16</c:v>
                </c:pt>
                <c:pt idx="450">
                  <c:v>16</c:v>
                </c:pt>
                <c:pt idx="451">
                  <c:v>16</c:v>
                </c:pt>
                <c:pt idx="452">
                  <c:v>16</c:v>
                </c:pt>
                <c:pt idx="453">
                  <c:v>16</c:v>
                </c:pt>
                <c:pt idx="454">
                  <c:v>16</c:v>
                </c:pt>
                <c:pt idx="455">
                  <c:v>16</c:v>
                </c:pt>
                <c:pt idx="456">
                  <c:v>16</c:v>
                </c:pt>
                <c:pt idx="457">
                  <c:v>16</c:v>
                </c:pt>
                <c:pt idx="458">
                  <c:v>16</c:v>
                </c:pt>
                <c:pt idx="459">
                  <c:v>16</c:v>
                </c:pt>
                <c:pt idx="460">
                  <c:v>16</c:v>
                </c:pt>
                <c:pt idx="461">
                  <c:v>16</c:v>
                </c:pt>
                <c:pt idx="462">
                  <c:v>16</c:v>
                </c:pt>
                <c:pt idx="463">
                  <c:v>16</c:v>
                </c:pt>
                <c:pt idx="464">
                  <c:v>16</c:v>
                </c:pt>
                <c:pt idx="465">
                  <c:v>16</c:v>
                </c:pt>
                <c:pt idx="466">
                  <c:v>16</c:v>
                </c:pt>
                <c:pt idx="467">
                  <c:v>16</c:v>
                </c:pt>
                <c:pt idx="468">
                  <c:v>16</c:v>
                </c:pt>
                <c:pt idx="469">
                  <c:v>16</c:v>
                </c:pt>
                <c:pt idx="470">
                  <c:v>16</c:v>
                </c:pt>
                <c:pt idx="471">
                  <c:v>16</c:v>
                </c:pt>
                <c:pt idx="472">
                  <c:v>16</c:v>
                </c:pt>
                <c:pt idx="473">
                  <c:v>16</c:v>
                </c:pt>
                <c:pt idx="474">
                  <c:v>16</c:v>
                </c:pt>
                <c:pt idx="475">
                  <c:v>16</c:v>
                </c:pt>
                <c:pt idx="476">
                  <c:v>16</c:v>
                </c:pt>
                <c:pt idx="477">
                  <c:v>16</c:v>
                </c:pt>
                <c:pt idx="478">
                  <c:v>16</c:v>
                </c:pt>
                <c:pt idx="479">
                  <c:v>16</c:v>
                </c:pt>
                <c:pt idx="480">
                  <c:v>16</c:v>
                </c:pt>
                <c:pt idx="481">
                  <c:v>16</c:v>
                </c:pt>
                <c:pt idx="482">
                  <c:v>16</c:v>
                </c:pt>
                <c:pt idx="483">
                  <c:v>16</c:v>
                </c:pt>
                <c:pt idx="484">
                  <c:v>16</c:v>
                </c:pt>
                <c:pt idx="485">
                  <c:v>16</c:v>
                </c:pt>
                <c:pt idx="486">
                  <c:v>16</c:v>
                </c:pt>
                <c:pt idx="487">
                  <c:v>16</c:v>
                </c:pt>
                <c:pt idx="488">
                  <c:v>16</c:v>
                </c:pt>
                <c:pt idx="489">
                  <c:v>16</c:v>
                </c:pt>
                <c:pt idx="490">
                  <c:v>16</c:v>
                </c:pt>
                <c:pt idx="491">
                  <c:v>16</c:v>
                </c:pt>
                <c:pt idx="492">
                  <c:v>16</c:v>
                </c:pt>
                <c:pt idx="493">
                  <c:v>16</c:v>
                </c:pt>
                <c:pt idx="494">
                  <c:v>16</c:v>
                </c:pt>
                <c:pt idx="495">
                  <c:v>16</c:v>
                </c:pt>
                <c:pt idx="496">
                  <c:v>16</c:v>
                </c:pt>
                <c:pt idx="497">
                  <c:v>16</c:v>
                </c:pt>
                <c:pt idx="498">
                  <c:v>16</c:v>
                </c:pt>
                <c:pt idx="499">
                  <c:v>16</c:v>
                </c:pt>
                <c:pt idx="500">
                  <c:v>16</c:v>
                </c:pt>
                <c:pt idx="501">
                  <c:v>16</c:v>
                </c:pt>
                <c:pt idx="502">
                  <c:v>16</c:v>
                </c:pt>
                <c:pt idx="503">
                  <c:v>16</c:v>
                </c:pt>
                <c:pt idx="504">
                  <c:v>16</c:v>
                </c:pt>
                <c:pt idx="505">
                  <c:v>16</c:v>
                </c:pt>
                <c:pt idx="506">
                  <c:v>16</c:v>
                </c:pt>
                <c:pt idx="507">
                  <c:v>16</c:v>
                </c:pt>
                <c:pt idx="508">
                  <c:v>16</c:v>
                </c:pt>
                <c:pt idx="509">
                  <c:v>16</c:v>
                </c:pt>
                <c:pt idx="510">
                  <c:v>16</c:v>
                </c:pt>
                <c:pt idx="511">
                  <c:v>16</c:v>
                </c:pt>
                <c:pt idx="512">
                  <c:v>16</c:v>
                </c:pt>
                <c:pt idx="513">
                  <c:v>16</c:v>
                </c:pt>
                <c:pt idx="514">
                  <c:v>16</c:v>
                </c:pt>
                <c:pt idx="515">
                  <c:v>16</c:v>
                </c:pt>
                <c:pt idx="516">
                  <c:v>16</c:v>
                </c:pt>
                <c:pt idx="517">
                  <c:v>16</c:v>
                </c:pt>
                <c:pt idx="518">
                  <c:v>16</c:v>
                </c:pt>
                <c:pt idx="519">
                  <c:v>16</c:v>
                </c:pt>
                <c:pt idx="520">
                  <c:v>16</c:v>
                </c:pt>
                <c:pt idx="521">
                  <c:v>16</c:v>
                </c:pt>
                <c:pt idx="522">
                  <c:v>16</c:v>
                </c:pt>
                <c:pt idx="523">
                  <c:v>16</c:v>
                </c:pt>
                <c:pt idx="524">
                  <c:v>16</c:v>
                </c:pt>
                <c:pt idx="525">
                  <c:v>16</c:v>
                </c:pt>
                <c:pt idx="526">
                  <c:v>16</c:v>
                </c:pt>
                <c:pt idx="527">
                  <c:v>16</c:v>
                </c:pt>
                <c:pt idx="528">
                  <c:v>16</c:v>
                </c:pt>
                <c:pt idx="529">
                  <c:v>16</c:v>
                </c:pt>
                <c:pt idx="530">
                  <c:v>16</c:v>
                </c:pt>
                <c:pt idx="531">
                  <c:v>16</c:v>
                </c:pt>
                <c:pt idx="532">
                  <c:v>16</c:v>
                </c:pt>
                <c:pt idx="533">
                  <c:v>16</c:v>
                </c:pt>
                <c:pt idx="534">
                  <c:v>16</c:v>
                </c:pt>
                <c:pt idx="535">
                  <c:v>16</c:v>
                </c:pt>
                <c:pt idx="536">
                  <c:v>16</c:v>
                </c:pt>
                <c:pt idx="537">
                  <c:v>16</c:v>
                </c:pt>
                <c:pt idx="538">
                  <c:v>16</c:v>
                </c:pt>
                <c:pt idx="539">
                  <c:v>16</c:v>
                </c:pt>
                <c:pt idx="540">
                  <c:v>16</c:v>
                </c:pt>
                <c:pt idx="541">
                  <c:v>16</c:v>
                </c:pt>
                <c:pt idx="542">
                  <c:v>16</c:v>
                </c:pt>
                <c:pt idx="543">
                  <c:v>16</c:v>
                </c:pt>
                <c:pt idx="544">
                  <c:v>16</c:v>
                </c:pt>
                <c:pt idx="545">
                  <c:v>16</c:v>
                </c:pt>
                <c:pt idx="546">
                  <c:v>16</c:v>
                </c:pt>
                <c:pt idx="547">
                  <c:v>16</c:v>
                </c:pt>
                <c:pt idx="548">
                  <c:v>16</c:v>
                </c:pt>
                <c:pt idx="549">
                  <c:v>16</c:v>
                </c:pt>
                <c:pt idx="550">
                  <c:v>16</c:v>
                </c:pt>
                <c:pt idx="551">
                  <c:v>16</c:v>
                </c:pt>
                <c:pt idx="552">
                  <c:v>16</c:v>
                </c:pt>
                <c:pt idx="553">
                  <c:v>16</c:v>
                </c:pt>
                <c:pt idx="554">
                  <c:v>16</c:v>
                </c:pt>
                <c:pt idx="555">
                  <c:v>16</c:v>
                </c:pt>
                <c:pt idx="556">
                  <c:v>16</c:v>
                </c:pt>
                <c:pt idx="557">
                  <c:v>16</c:v>
                </c:pt>
                <c:pt idx="558">
                  <c:v>16</c:v>
                </c:pt>
                <c:pt idx="559">
                  <c:v>16</c:v>
                </c:pt>
                <c:pt idx="560">
                  <c:v>16</c:v>
                </c:pt>
                <c:pt idx="561">
                  <c:v>16</c:v>
                </c:pt>
                <c:pt idx="562">
                  <c:v>16</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15.5</c:v>
                </c:pt>
                <c:pt idx="576">
                  <c:v>15.5</c:v>
                </c:pt>
                <c:pt idx="577">
                  <c:v>15.5</c:v>
                </c:pt>
                <c:pt idx="578">
                  <c:v>15.5</c:v>
                </c:pt>
                <c:pt idx="579">
                  <c:v>15.5</c:v>
                </c:pt>
                <c:pt idx="580">
                  <c:v>15.5</c:v>
                </c:pt>
                <c:pt idx="581">
                  <c:v>15.5</c:v>
                </c:pt>
                <c:pt idx="582">
                  <c:v>15.5</c:v>
                </c:pt>
                <c:pt idx="583">
                  <c:v>15.5</c:v>
                </c:pt>
                <c:pt idx="584">
                  <c:v>15.5</c:v>
                </c:pt>
                <c:pt idx="585">
                  <c:v>15.5</c:v>
                </c:pt>
                <c:pt idx="586">
                  <c:v>15.5</c:v>
                </c:pt>
                <c:pt idx="587">
                  <c:v>15.5</c:v>
                </c:pt>
                <c:pt idx="588">
                  <c:v>15.5</c:v>
                </c:pt>
                <c:pt idx="589">
                  <c:v>15.5</c:v>
                </c:pt>
                <c:pt idx="590">
                  <c:v>15.5</c:v>
                </c:pt>
                <c:pt idx="591">
                  <c:v>15.5</c:v>
                </c:pt>
                <c:pt idx="592">
                  <c:v>15.5</c:v>
                </c:pt>
                <c:pt idx="593">
                  <c:v>15.5</c:v>
                </c:pt>
                <c:pt idx="594">
                  <c:v>15.5</c:v>
                </c:pt>
                <c:pt idx="595">
                  <c:v>15.5</c:v>
                </c:pt>
                <c:pt idx="596">
                  <c:v>15.5</c:v>
                </c:pt>
                <c:pt idx="597">
                  <c:v>15.5</c:v>
                </c:pt>
                <c:pt idx="598">
                  <c:v>15.5</c:v>
                </c:pt>
                <c:pt idx="599">
                  <c:v>15.5</c:v>
                </c:pt>
                <c:pt idx="600">
                  <c:v>15.5</c:v>
                </c:pt>
                <c:pt idx="601">
                  <c:v>15.5</c:v>
                </c:pt>
                <c:pt idx="602">
                  <c:v>15.5</c:v>
                </c:pt>
                <c:pt idx="603">
                  <c:v>15.5</c:v>
                </c:pt>
                <c:pt idx="604">
                  <c:v>15.5</c:v>
                </c:pt>
                <c:pt idx="605">
                  <c:v>15.5</c:v>
                </c:pt>
                <c:pt idx="606">
                  <c:v>15.5</c:v>
                </c:pt>
                <c:pt idx="607">
                  <c:v>15.5</c:v>
                </c:pt>
                <c:pt idx="608">
                  <c:v>15.5</c:v>
                </c:pt>
                <c:pt idx="609">
                  <c:v>15.5</c:v>
                </c:pt>
                <c:pt idx="610">
                  <c:v>15.5</c:v>
                </c:pt>
                <c:pt idx="611">
                  <c:v>15.5</c:v>
                </c:pt>
                <c:pt idx="612">
                  <c:v>15.5</c:v>
                </c:pt>
                <c:pt idx="613">
                  <c:v>15.5</c:v>
                </c:pt>
                <c:pt idx="614">
                  <c:v>15.5</c:v>
                </c:pt>
                <c:pt idx="615">
                  <c:v>15.5</c:v>
                </c:pt>
                <c:pt idx="616">
                  <c:v>15.5</c:v>
                </c:pt>
                <c:pt idx="617">
                  <c:v>15.5</c:v>
                </c:pt>
                <c:pt idx="618">
                  <c:v>15.5</c:v>
                </c:pt>
                <c:pt idx="619">
                  <c:v>15.5</c:v>
                </c:pt>
                <c:pt idx="620">
                  <c:v>15.5</c:v>
                </c:pt>
                <c:pt idx="621">
                  <c:v>15.5</c:v>
                </c:pt>
                <c:pt idx="622">
                  <c:v>15.5</c:v>
                </c:pt>
                <c:pt idx="623">
                  <c:v>15.5</c:v>
                </c:pt>
                <c:pt idx="624">
                  <c:v>15.5</c:v>
                </c:pt>
                <c:pt idx="625">
                  <c:v>15.5</c:v>
                </c:pt>
                <c:pt idx="626">
                  <c:v>15.5</c:v>
                </c:pt>
                <c:pt idx="627">
                  <c:v>15.5</c:v>
                </c:pt>
                <c:pt idx="628">
                  <c:v>15.5</c:v>
                </c:pt>
                <c:pt idx="629">
                  <c:v>15.5</c:v>
                </c:pt>
                <c:pt idx="630">
                  <c:v>15</c:v>
                </c:pt>
              </c:numCache>
            </c:numRef>
          </c:val>
          <c:extLst>
            <c:ext xmlns:c16="http://schemas.microsoft.com/office/drawing/2014/chart" uri="{C3380CC4-5D6E-409C-BE32-E72D297353CC}">
              <c16:uniqueId val="{00000000-E750-4D5F-878D-60A1C4514A74}"/>
            </c:ext>
          </c:extLst>
        </c:ser>
        <c:ser>
          <c:idx val="5"/>
          <c:order val="1"/>
          <c:tx>
            <c:strRef>
              <c:f>'2.6.2'!$I$1</c:f>
              <c:strCache>
                <c:ptCount val="1"/>
                <c:pt idx="0">
                  <c:v>Коридор процентних ставок НБУ*</c:v>
                </c:pt>
              </c:strCache>
            </c:strRef>
          </c:tx>
          <c:spPr>
            <a:solidFill>
              <a:srgbClr val="91C864"/>
            </a:solidFill>
            <a:ln w="25400">
              <a:noFill/>
            </a:ln>
            <a:effectLst/>
          </c:spPr>
          <c:cat>
            <c:numRef>
              <c:f>'2.6.2'!$A$4:$A$634</c:f>
              <c:numCache>
                <c:formatCode>dd/mm/yy;@</c:formatCode>
                <c:ptCount val="63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numCache>
            </c:numRef>
          </c:cat>
          <c:val>
            <c:numRef>
              <c:f>'2.6.2'!$I$4:$I$634</c:f>
              <c:numCache>
                <c:formatCode>0.0</c:formatCode>
                <c:ptCount val="63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numCache>
            </c:numRef>
          </c:val>
          <c:extLst>
            <c:ext xmlns:c16="http://schemas.microsoft.com/office/drawing/2014/chart" uri="{C3380CC4-5D6E-409C-BE32-E72D297353CC}">
              <c16:uniqueId val="{00000001-E750-4D5F-878D-60A1C4514A74}"/>
            </c:ext>
          </c:extLst>
        </c:ser>
        <c:ser>
          <c:idx val="1"/>
          <c:order val="3"/>
          <c:tx>
            <c:strRef>
              <c:f>'2.6.2'!$I$1</c:f>
              <c:strCache>
                <c:ptCount val="1"/>
                <c:pt idx="0">
                  <c:v>Коридор процентних ставок НБУ*</c:v>
                </c:pt>
              </c:strCache>
            </c:strRef>
          </c:tx>
          <c:spPr>
            <a:noFill/>
            <a:ln w="6350">
              <a:noFill/>
            </a:ln>
            <a:effectLst/>
          </c:spPr>
          <c:cat>
            <c:numRef>
              <c:f>'2.6.2'!$A$4:$A$634</c:f>
              <c:numCache>
                <c:formatCode>dd/mm/yy;@</c:formatCode>
                <c:ptCount val="63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numCache>
            </c:numRef>
          </c:cat>
          <c:val>
            <c:numRef>
              <c:f>'2.6.2'!$I$4:$I$634</c:f>
              <c:numCache>
                <c:formatCode>0.0</c:formatCode>
                <c:ptCount val="63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numCache>
            </c:numRef>
          </c:val>
          <c:extLst>
            <c:ext xmlns:c16="http://schemas.microsoft.com/office/drawing/2014/chart" uri="{C3380CC4-5D6E-409C-BE32-E72D297353CC}">
              <c16:uniqueId val="{00000002-E750-4D5F-878D-60A1C4514A74}"/>
            </c:ext>
          </c:extLst>
        </c:ser>
        <c:dLbls>
          <c:showLegendKey val="0"/>
          <c:showVal val="0"/>
          <c:showCatName val="0"/>
          <c:showSerName val="0"/>
          <c:showPercent val="0"/>
          <c:showBubbleSize val="0"/>
        </c:dLbls>
        <c:axId val="950694928"/>
        <c:axId val="950695320"/>
      </c:areaChart>
      <c:lineChart>
        <c:grouping val="standard"/>
        <c:varyColors val="0"/>
        <c:ser>
          <c:idx val="4"/>
          <c:order val="2"/>
          <c:tx>
            <c:strRef>
              <c:f>'2.6.2'!$B$1</c:f>
              <c:strCache>
                <c:ptCount val="1"/>
                <c:pt idx="0">
                  <c:v>Облікова ставка</c:v>
                </c:pt>
              </c:strCache>
            </c:strRef>
          </c:tx>
          <c:spPr>
            <a:ln w="25400" cap="rnd">
              <a:solidFill>
                <a:srgbClr val="057C48"/>
              </a:solidFill>
              <a:round/>
            </a:ln>
            <a:effectLst/>
          </c:spPr>
          <c:marker>
            <c:symbol val="none"/>
          </c:marker>
          <c:cat>
            <c:numRef>
              <c:f>'2.6.2'!$A$4:$A$634</c:f>
              <c:numCache>
                <c:formatCode>dd/mm/yy;@</c:formatCode>
                <c:ptCount val="63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numCache>
            </c:numRef>
          </c:cat>
          <c:val>
            <c:numRef>
              <c:f>'2.6.2'!$B$4:$B$634</c:f>
              <c:numCache>
                <c:formatCode>0.0</c:formatCode>
                <c:ptCount val="631"/>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pt idx="15">
                  <c:v>14</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0">
                  <c:v>14</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14</c:v>
                </c:pt>
                <c:pt idx="56">
                  <c:v>14</c:v>
                </c:pt>
                <c:pt idx="57">
                  <c:v>14</c:v>
                </c:pt>
                <c:pt idx="58">
                  <c:v>14</c:v>
                </c:pt>
                <c:pt idx="59">
                  <c:v>14</c:v>
                </c:pt>
                <c:pt idx="60">
                  <c:v>14</c:v>
                </c:pt>
                <c:pt idx="61">
                  <c:v>14</c:v>
                </c:pt>
                <c:pt idx="62">
                  <c:v>14</c:v>
                </c:pt>
                <c:pt idx="63">
                  <c:v>14</c:v>
                </c:pt>
                <c:pt idx="64">
                  <c:v>14</c:v>
                </c:pt>
                <c:pt idx="65">
                  <c:v>14</c:v>
                </c:pt>
                <c:pt idx="66">
                  <c:v>14</c:v>
                </c:pt>
                <c:pt idx="67">
                  <c:v>14</c:v>
                </c:pt>
                <c:pt idx="68">
                  <c:v>14</c:v>
                </c:pt>
                <c:pt idx="69">
                  <c:v>14</c:v>
                </c:pt>
                <c:pt idx="70">
                  <c:v>13</c:v>
                </c:pt>
                <c:pt idx="71">
                  <c:v>13</c:v>
                </c:pt>
                <c:pt idx="72">
                  <c:v>13</c:v>
                </c:pt>
                <c:pt idx="73">
                  <c:v>13</c:v>
                </c:pt>
                <c:pt idx="74">
                  <c:v>13</c:v>
                </c:pt>
                <c:pt idx="75">
                  <c:v>13</c:v>
                </c:pt>
                <c:pt idx="76">
                  <c:v>13</c:v>
                </c:pt>
                <c:pt idx="77">
                  <c:v>13</c:v>
                </c:pt>
                <c:pt idx="78">
                  <c:v>13</c:v>
                </c:pt>
                <c:pt idx="79">
                  <c:v>13</c:v>
                </c:pt>
                <c:pt idx="80">
                  <c:v>13</c:v>
                </c:pt>
                <c:pt idx="81">
                  <c:v>13</c:v>
                </c:pt>
                <c:pt idx="82">
                  <c:v>13</c:v>
                </c:pt>
                <c:pt idx="83">
                  <c:v>13</c:v>
                </c:pt>
                <c:pt idx="84">
                  <c:v>13</c:v>
                </c:pt>
                <c:pt idx="85">
                  <c:v>13</c:v>
                </c:pt>
                <c:pt idx="86">
                  <c:v>13</c:v>
                </c:pt>
                <c:pt idx="87">
                  <c:v>13</c:v>
                </c:pt>
                <c:pt idx="88">
                  <c:v>13</c:v>
                </c:pt>
                <c:pt idx="89">
                  <c:v>13</c:v>
                </c:pt>
                <c:pt idx="90">
                  <c:v>13</c:v>
                </c:pt>
                <c:pt idx="91">
                  <c:v>13</c:v>
                </c:pt>
                <c:pt idx="92">
                  <c:v>13</c:v>
                </c:pt>
                <c:pt idx="93">
                  <c:v>13</c:v>
                </c:pt>
                <c:pt idx="94">
                  <c:v>13</c:v>
                </c:pt>
                <c:pt idx="95">
                  <c:v>13</c:v>
                </c:pt>
                <c:pt idx="96">
                  <c:v>12.5</c:v>
                </c:pt>
                <c:pt idx="97">
                  <c:v>12.5</c:v>
                </c:pt>
                <c:pt idx="98">
                  <c:v>12.5</c:v>
                </c:pt>
                <c:pt idx="99">
                  <c:v>12.5</c:v>
                </c:pt>
                <c:pt idx="100">
                  <c:v>12.5</c:v>
                </c:pt>
                <c:pt idx="101">
                  <c:v>12.5</c:v>
                </c:pt>
                <c:pt idx="102">
                  <c:v>12.5</c:v>
                </c:pt>
                <c:pt idx="103">
                  <c:v>12.5</c:v>
                </c:pt>
                <c:pt idx="104">
                  <c:v>12.5</c:v>
                </c:pt>
                <c:pt idx="105">
                  <c:v>12.5</c:v>
                </c:pt>
                <c:pt idx="106">
                  <c:v>12.5</c:v>
                </c:pt>
                <c:pt idx="107">
                  <c:v>12.5</c:v>
                </c:pt>
                <c:pt idx="108">
                  <c:v>12.5</c:v>
                </c:pt>
                <c:pt idx="109">
                  <c:v>12.5</c:v>
                </c:pt>
                <c:pt idx="110">
                  <c:v>12.5</c:v>
                </c:pt>
                <c:pt idx="111">
                  <c:v>12.5</c:v>
                </c:pt>
                <c:pt idx="112">
                  <c:v>12.5</c:v>
                </c:pt>
                <c:pt idx="113">
                  <c:v>12.5</c:v>
                </c:pt>
                <c:pt idx="114">
                  <c:v>12.5</c:v>
                </c:pt>
                <c:pt idx="115">
                  <c:v>12.5</c:v>
                </c:pt>
                <c:pt idx="116">
                  <c:v>12.5</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3">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69">
                  <c:v>12.5</c:v>
                </c:pt>
                <c:pt idx="170">
                  <c:v>12.5</c:v>
                </c:pt>
                <c:pt idx="171">
                  <c:v>12.5</c:v>
                </c:pt>
                <c:pt idx="172">
                  <c:v>12.5</c:v>
                </c:pt>
                <c:pt idx="173">
                  <c:v>12.5</c:v>
                </c:pt>
                <c:pt idx="174">
                  <c:v>12.5</c:v>
                </c:pt>
                <c:pt idx="175">
                  <c:v>12.5</c:v>
                </c:pt>
                <c:pt idx="176">
                  <c:v>12.5</c:v>
                </c:pt>
                <c:pt idx="177">
                  <c:v>12.5</c:v>
                </c:pt>
                <c:pt idx="178">
                  <c:v>12.5</c:v>
                </c:pt>
                <c:pt idx="179">
                  <c:v>12.5</c:v>
                </c:pt>
                <c:pt idx="180">
                  <c:v>12.5</c:v>
                </c:pt>
                <c:pt idx="181">
                  <c:v>12.5</c:v>
                </c:pt>
                <c:pt idx="182">
                  <c:v>12.5</c:v>
                </c:pt>
                <c:pt idx="183">
                  <c:v>12.5</c:v>
                </c:pt>
                <c:pt idx="184">
                  <c:v>12.5</c:v>
                </c:pt>
                <c:pt idx="185">
                  <c:v>12.5</c:v>
                </c:pt>
                <c:pt idx="186">
                  <c:v>12.5</c:v>
                </c:pt>
                <c:pt idx="187">
                  <c:v>12.5</c:v>
                </c:pt>
                <c:pt idx="188">
                  <c:v>12.5</c:v>
                </c:pt>
                <c:pt idx="189">
                  <c:v>12.5</c:v>
                </c:pt>
                <c:pt idx="190">
                  <c:v>12.5</c:v>
                </c:pt>
                <c:pt idx="191">
                  <c:v>12.5</c:v>
                </c:pt>
                <c:pt idx="192">
                  <c:v>12.5</c:v>
                </c:pt>
                <c:pt idx="193">
                  <c:v>12.5</c:v>
                </c:pt>
                <c:pt idx="194">
                  <c:v>12.5</c:v>
                </c:pt>
                <c:pt idx="195">
                  <c:v>12.5</c:v>
                </c:pt>
                <c:pt idx="196">
                  <c:v>12.5</c:v>
                </c:pt>
                <c:pt idx="197">
                  <c:v>12.5</c:v>
                </c:pt>
                <c:pt idx="198">
                  <c:v>12.5</c:v>
                </c:pt>
                <c:pt idx="199">
                  <c:v>12.5</c:v>
                </c:pt>
                <c:pt idx="200">
                  <c:v>12.5</c:v>
                </c:pt>
                <c:pt idx="201">
                  <c:v>12.5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pt idx="215">
                  <c:v>13.5</c:v>
                </c:pt>
                <c:pt idx="216">
                  <c:v>13.5</c:v>
                </c:pt>
                <c:pt idx="217">
                  <c:v>13.5</c:v>
                </c:pt>
                <c:pt idx="218">
                  <c:v>13.5</c:v>
                </c:pt>
                <c:pt idx="219">
                  <c:v>13.5</c:v>
                </c:pt>
                <c:pt idx="220">
                  <c:v>13.5</c:v>
                </c:pt>
                <c:pt idx="221">
                  <c:v>13.5</c:v>
                </c:pt>
                <c:pt idx="222">
                  <c:v>13.5</c:v>
                </c:pt>
                <c:pt idx="223">
                  <c:v>13.5</c:v>
                </c:pt>
                <c:pt idx="224">
                  <c:v>13.5</c:v>
                </c:pt>
                <c:pt idx="225">
                  <c:v>13.5</c:v>
                </c:pt>
                <c:pt idx="226">
                  <c:v>13.5</c:v>
                </c:pt>
                <c:pt idx="227">
                  <c:v>13.5</c:v>
                </c:pt>
                <c:pt idx="228">
                  <c:v>13.5</c:v>
                </c:pt>
                <c:pt idx="229">
                  <c:v>13.5</c:v>
                </c:pt>
                <c:pt idx="230">
                  <c:v>13.5</c:v>
                </c:pt>
                <c:pt idx="231">
                  <c:v>13.5</c:v>
                </c:pt>
                <c:pt idx="232">
                  <c:v>13.5</c:v>
                </c:pt>
                <c:pt idx="233">
                  <c:v>13.5</c:v>
                </c:pt>
                <c:pt idx="234">
                  <c:v>13.5</c:v>
                </c:pt>
                <c:pt idx="235">
                  <c:v>13.5</c:v>
                </c:pt>
                <c:pt idx="236">
                  <c:v>13.5</c:v>
                </c:pt>
                <c:pt idx="237">
                  <c:v>14.5</c:v>
                </c:pt>
                <c:pt idx="238">
                  <c:v>14.5</c:v>
                </c:pt>
                <c:pt idx="239">
                  <c:v>14.5</c:v>
                </c:pt>
                <c:pt idx="240">
                  <c:v>14.5</c:v>
                </c:pt>
                <c:pt idx="241">
                  <c:v>14.5</c:v>
                </c:pt>
                <c:pt idx="242">
                  <c:v>14.5</c:v>
                </c:pt>
                <c:pt idx="243">
                  <c:v>14.5</c:v>
                </c:pt>
                <c:pt idx="244">
                  <c:v>14.5</c:v>
                </c:pt>
                <c:pt idx="245">
                  <c:v>14.5</c:v>
                </c:pt>
                <c:pt idx="246">
                  <c:v>14.5</c:v>
                </c:pt>
                <c:pt idx="247">
                  <c:v>14.5</c:v>
                </c:pt>
                <c:pt idx="248">
                  <c:v>14.5</c:v>
                </c:pt>
                <c:pt idx="249">
                  <c:v>14.5</c:v>
                </c:pt>
                <c:pt idx="250">
                  <c:v>14.5</c:v>
                </c:pt>
                <c:pt idx="251">
                  <c:v>14.5</c:v>
                </c:pt>
                <c:pt idx="252">
                  <c:v>14.5</c:v>
                </c:pt>
                <c:pt idx="253">
                  <c:v>14.5</c:v>
                </c:pt>
                <c:pt idx="254">
                  <c:v>14.5</c:v>
                </c:pt>
                <c:pt idx="255">
                  <c:v>14.5</c:v>
                </c:pt>
                <c:pt idx="256">
                  <c:v>14.5</c:v>
                </c:pt>
                <c:pt idx="257">
                  <c:v>14.5</c:v>
                </c:pt>
                <c:pt idx="258">
                  <c:v>14.5</c:v>
                </c:pt>
                <c:pt idx="259">
                  <c:v>14.5</c:v>
                </c:pt>
                <c:pt idx="260">
                  <c:v>14.5</c:v>
                </c:pt>
                <c:pt idx="261">
                  <c:v>14.5</c:v>
                </c:pt>
                <c:pt idx="262">
                  <c:v>16</c:v>
                </c:pt>
                <c:pt idx="263">
                  <c:v>16</c:v>
                </c:pt>
                <c:pt idx="264">
                  <c:v>16</c:v>
                </c:pt>
                <c:pt idx="265">
                  <c:v>16</c:v>
                </c:pt>
                <c:pt idx="266">
                  <c:v>16</c:v>
                </c:pt>
                <c:pt idx="267">
                  <c:v>16</c:v>
                </c:pt>
                <c:pt idx="268">
                  <c:v>16</c:v>
                </c:pt>
                <c:pt idx="269">
                  <c:v>16</c:v>
                </c:pt>
                <c:pt idx="270">
                  <c:v>16</c:v>
                </c:pt>
                <c:pt idx="271">
                  <c:v>16</c:v>
                </c:pt>
                <c:pt idx="272">
                  <c:v>16</c:v>
                </c:pt>
                <c:pt idx="273">
                  <c:v>16</c:v>
                </c:pt>
                <c:pt idx="274">
                  <c:v>16</c:v>
                </c:pt>
                <c:pt idx="275">
                  <c:v>16</c:v>
                </c:pt>
                <c:pt idx="276">
                  <c:v>16</c:v>
                </c:pt>
                <c:pt idx="277">
                  <c:v>16</c:v>
                </c:pt>
                <c:pt idx="278">
                  <c:v>16</c:v>
                </c:pt>
                <c:pt idx="279">
                  <c:v>16</c:v>
                </c:pt>
                <c:pt idx="280">
                  <c:v>16</c:v>
                </c:pt>
                <c:pt idx="281">
                  <c:v>16</c:v>
                </c:pt>
                <c:pt idx="282">
                  <c:v>16</c:v>
                </c:pt>
                <c:pt idx="283">
                  <c:v>16</c:v>
                </c:pt>
                <c:pt idx="284">
                  <c:v>16</c:v>
                </c:pt>
                <c:pt idx="285">
                  <c:v>16</c:v>
                </c:pt>
                <c:pt idx="286">
                  <c:v>16</c:v>
                </c:pt>
                <c:pt idx="287">
                  <c:v>17</c:v>
                </c:pt>
                <c:pt idx="288">
                  <c:v>17</c:v>
                </c:pt>
                <c:pt idx="289">
                  <c:v>17</c:v>
                </c:pt>
                <c:pt idx="290">
                  <c:v>17</c:v>
                </c:pt>
                <c:pt idx="291">
                  <c:v>17</c:v>
                </c:pt>
                <c:pt idx="292">
                  <c:v>17</c:v>
                </c:pt>
                <c:pt idx="293">
                  <c:v>17</c:v>
                </c:pt>
                <c:pt idx="294">
                  <c:v>17</c:v>
                </c:pt>
                <c:pt idx="295">
                  <c:v>17</c:v>
                </c:pt>
                <c:pt idx="296">
                  <c:v>17</c:v>
                </c:pt>
                <c:pt idx="297">
                  <c:v>17</c:v>
                </c:pt>
                <c:pt idx="298">
                  <c:v>17</c:v>
                </c:pt>
                <c:pt idx="299">
                  <c:v>17</c:v>
                </c:pt>
                <c:pt idx="300">
                  <c:v>17</c:v>
                </c:pt>
                <c:pt idx="301">
                  <c:v>17</c:v>
                </c:pt>
                <c:pt idx="302">
                  <c:v>17</c:v>
                </c:pt>
                <c:pt idx="303">
                  <c:v>17</c:v>
                </c:pt>
                <c:pt idx="304">
                  <c:v>17</c:v>
                </c:pt>
                <c:pt idx="305">
                  <c:v>17</c:v>
                </c:pt>
                <c:pt idx="306">
                  <c:v>17</c:v>
                </c:pt>
                <c:pt idx="307">
                  <c:v>17</c:v>
                </c:pt>
                <c:pt idx="308">
                  <c:v>17</c:v>
                </c:pt>
                <c:pt idx="309">
                  <c:v>17</c:v>
                </c:pt>
                <c:pt idx="310">
                  <c:v>17</c:v>
                </c:pt>
                <c:pt idx="311">
                  <c:v>17</c:v>
                </c:pt>
                <c:pt idx="312">
                  <c:v>17</c:v>
                </c:pt>
                <c:pt idx="313">
                  <c:v>17</c:v>
                </c:pt>
                <c:pt idx="314">
                  <c:v>17</c:v>
                </c:pt>
                <c:pt idx="315">
                  <c:v>17</c:v>
                </c:pt>
                <c:pt idx="316">
                  <c:v>17</c:v>
                </c:pt>
                <c:pt idx="317">
                  <c:v>17</c:v>
                </c:pt>
                <c:pt idx="318">
                  <c:v>17</c:v>
                </c:pt>
                <c:pt idx="319">
                  <c:v>17</c:v>
                </c:pt>
                <c:pt idx="320">
                  <c:v>17</c:v>
                </c:pt>
                <c:pt idx="321">
                  <c:v>17</c:v>
                </c:pt>
                <c:pt idx="322">
                  <c:v>17</c:v>
                </c:pt>
                <c:pt idx="323">
                  <c:v>17</c:v>
                </c:pt>
                <c:pt idx="324">
                  <c:v>17</c:v>
                </c:pt>
                <c:pt idx="325">
                  <c:v>17</c:v>
                </c:pt>
                <c:pt idx="326">
                  <c:v>17</c:v>
                </c:pt>
                <c:pt idx="327">
                  <c:v>17</c:v>
                </c:pt>
                <c:pt idx="328">
                  <c:v>17</c:v>
                </c:pt>
                <c:pt idx="329">
                  <c:v>17</c:v>
                </c:pt>
                <c:pt idx="330">
                  <c:v>17</c:v>
                </c:pt>
                <c:pt idx="331">
                  <c:v>17</c:v>
                </c:pt>
                <c:pt idx="332">
                  <c:v>17</c:v>
                </c:pt>
                <c:pt idx="333">
                  <c:v>17</c:v>
                </c:pt>
                <c:pt idx="334">
                  <c:v>17</c:v>
                </c:pt>
                <c:pt idx="335">
                  <c:v>17</c:v>
                </c:pt>
                <c:pt idx="336">
                  <c:v>17</c:v>
                </c:pt>
                <c:pt idx="337">
                  <c:v>17</c:v>
                </c:pt>
                <c:pt idx="338">
                  <c:v>17</c:v>
                </c:pt>
                <c:pt idx="339">
                  <c:v>17</c:v>
                </c:pt>
                <c:pt idx="340">
                  <c:v>17</c:v>
                </c:pt>
                <c:pt idx="341">
                  <c:v>17</c:v>
                </c:pt>
                <c:pt idx="342">
                  <c:v>17</c:v>
                </c:pt>
                <c:pt idx="343">
                  <c:v>17</c:v>
                </c:pt>
                <c:pt idx="344">
                  <c:v>17</c:v>
                </c:pt>
                <c:pt idx="345">
                  <c:v>17</c:v>
                </c:pt>
                <c:pt idx="346">
                  <c:v>17</c:v>
                </c:pt>
                <c:pt idx="347">
                  <c:v>17</c:v>
                </c:pt>
                <c:pt idx="348">
                  <c:v>17</c:v>
                </c:pt>
                <c:pt idx="349">
                  <c:v>17</c:v>
                </c:pt>
                <c:pt idx="350">
                  <c:v>17</c:v>
                </c:pt>
                <c:pt idx="351">
                  <c:v>17</c:v>
                </c:pt>
                <c:pt idx="352">
                  <c:v>17</c:v>
                </c:pt>
                <c:pt idx="353">
                  <c:v>17</c:v>
                </c:pt>
                <c:pt idx="354">
                  <c:v>17</c:v>
                </c:pt>
                <c:pt idx="355">
                  <c:v>17</c:v>
                </c:pt>
                <c:pt idx="356">
                  <c:v>17</c:v>
                </c:pt>
                <c:pt idx="357">
                  <c:v>17</c:v>
                </c:pt>
                <c:pt idx="358">
                  <c:v>17</c:v>
                </c:pt>
                <c:pt idx="359">
                  <c:v>17</c:v>
                </c:pt>
                <c:pt idx="360">
                  <c:v>17</c:v>
                </c:pt>
                <c:pt idx="361">
                  <c:v>17</c:v>
                </c:pt>
                <c:pt idx="362">
                  <c:v>17</c:v>
                </c:pt>
                <c:pt idx="363">
                  <c:v>17</c:v>
                </c:pt>
                <c:pt idx="364">
                  <c:v>17</c:v>
                </c:pt>
                <c:pt idx="365">
                  <c:v>17</c:v>
                </c:pt>
                <c:pt idx="366">
                  <c:v>17</c:v>
                </c:pt>
                <c:pt idx="367">
                  <c:v>17</c:v>
                </c:pt>
                <c:pt idx="368">
                  <c:v>17</c:v>
                </c:pt>
                <c:pt idx="369">
                  <c:v>17</c:v>
                </c:pt>
                <c:pt idx="370">
                  <c:v>17</c:v>
                </c:pt>
                <c:pt idx="371">
                  <c:v>17</c:v>
                </c:pt>
                <c:pt idx="372">
                  <c:v>17</c:v>
                </c:pt>
                <c:pt idx="373">
                  <c:v>17</c:v>
                </c:pt>
                <c:pt idx="374">
                  <c:v>17</c:v>
                </c:pt>
                <c:pt idx="375">
                  <c:v>17</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17.5</c:v>
                </c:pt>
                <c:pt idx="398">
                  <c:v>17.5</c:v>
                </c:pt>
                <c:pt idx="399">
                  <c:v>17.5</c:v>
                </c:pt>
                <c:pt idx="400">
                  <c:v>17.5</c:v>
                </c:pt>
                <c:pt idx="401">
                  <c:v>17.5</c:v>
                </c:pt>
                <c:pt idx="402">
                  <c:v>17.5</c:v>
                </c:pt>
                <c:pt idx="403">
                  <c:v>17.5</c:v>
                </c:pt>
                <c:pt idx="404">
                  <c:v>17.5</c:v>
                </c:pt>
                <c:pt idx="405">
                  <c:v>17.5</c:v>
                </c:pt>
                <c:pt idx="406">
                  <c:v>17.5</c:v>
                </c:pt>
                <c:pt idx="407">
                  <c:v>17.5</c:v>
                </c:pt>
                <c:pt idx="408">
                  <c:v>17.5</c:v>
                </c:pt>
                <c:pt idx="409">
                  <c:v>17.5</c:v>
                </c:pt>
                <c:pt idx="410">
                  <c:v>17.5</c:v>
                </c:pt>
                <c:pt idx="411">
                  <c:v>17.5</c:v>
                </c:pt>
                <c:pt idx="412">
                  <c:v>17.5</c:v>
                </c:pt>
                <c:pt idx="413">
                  <c:v>17.5</c:v>
                </c:pt>
                <c:pt idx="414">
                  <c:v>17.5</c:v>
                </c:pt>
                <c:pt idx="415">
                  <c:v>18</c:v>
                </c:pt>
                <c:pt idx="416">
                  <c:v>18</c:v>
                </c:pt>
                <c:pt idx="417">
                  <c:v>18</c:v>
                </c:pt>
                <c:pt idx="418">
                  <c:v>18</c:v>
                </c:pt>
                <c:pt idx="419">
                  <c:v>18</c:v>
                </c:pt>
                <c:pt idx="420">
                  <c:v>18</c:v>
                </c:pt>
                <c:pt idx="421">
                  <c:v>18</c:v>
                </c:pt>
                <c:pt idx="422">
                  <c:v>18</c:v>
                </c:pt>
                <c:pt idx="423">
                  <c:v>18</c:v>
                </c:pt>
                <c:pt idx="424">
                  <c:v>18</c:v>
                </c:pt>
                <c:pt idx="425">
                  <c:v>18</c:v>
                </c:pt>
                <c:pt idx="426">
                  <c:v>18</c:v>
                </c:pt>
                <c:pt idx="427">
                  <c:v>18</c:v>
                </c:pt>
                <c:pt idx="428">
                  <c:v>18</c:v>
                </c:pt>
                <c:pt idx="429">
                  <c:v>18</c:v>
                </c:pt>
                <c:pt idx="430">
                  <c:v>18</c:v>
                </c:pt>
                <c:pt idx="431">
                  <c:v>18</c:v>
                </c:pt>
                <c:pt idx="432">
                  <c:v>18</c:v>
                </c:pt>
                <c:pt idx="433">
                  <c:v>18</c:v>
                </c:pt>
                <c:pt idx="434">
                  <c:v>18</c:v>
                </c:pt>
                <c:pt idx="435">
                  <c:v>18</c:v>
                </c:pt>
                <c:pt idx="436">
                  <c:v>18</c:v>
                </c:pt>
                <c:pt idx="437">
                  <c:v>18</c:v>
                </c:pt>
                <c:pt idx="438">
                  <c:v>18</c:v>
                </c:pt>
                <c:pt idx="439">
                  <c:v>18</c:v>
                </c:pt>
                <c:pt idx="440">
                  <c:v>18</c:v>
                </c:pt>
                <c:pt idx="441">
                  <c:v>18</c:v>
                </c:pt>
                <c:pt idx="442">
                  <c:v>18</c:v>
                </c:pt>
                <c:pt idx="443">
                  <c:v>18</c:v>
                </c:pt>
                <c:pt idx="444">
                  <c:v>18</c:v>
                </c:pt>
                <c:pt idx="445">
                  <c:v>18</c:v>
                </c:pt>
                <c:pt idx="446">
                  <c:v>18</c:v>
                </c:pt>
                <c:pt idx="447">
                  <c:v>18</c:v>
                </c:pt>
                <c:pt idx="448">
                  <c:v>18</c:v>
                </c:pt>
                <c:pt idx="449">
                  <c:v>18</c:v>
                </c:pt>
                <c:pt idx="450">
                  <c:v>18</c:v>
                </c:pt>
                <c:pt idx="451">
                  <c:v>18</c:v>
                </c:pt>
                <c:pt idx="452">
                  <c:v>18</c:v>
                </c:pt>
                <c:pt idx="453">
                  <c:v>18</c:v>
                </c:pt>
                <c:pt idx="454">
                  <c:v>18</c:v>
                </c:pt>
                <c:pt idx="455">
                  <c:v>18</c:v>
                </c:pt>
                <c:pt idx="456">
                  <c:v>18</c:v>
                </c:pt>
                <c:pt idx="457">
                  <c:v>18</c:v>
                </c:pt>
                <c:pt idx="458">
                  <c:v>18</c:v>
                </c:pt>
                <c:pt idx="459">
                  <c:v>18</c:v>
                </c:pt>
                <c:pt idx="460">
                  <c:v>18</c:v>
                </c:pt>
                <c:pt idx="461">
                  <c:v>18</c:v>
                </c:pt>
                <c:pt idx="462">
                  <c:v>18</c:v>
                </c:pt>
                <c:pt idx="463">
                  <c:v>18</c:v>
                </c:pt>
                <c:pt idx="464">
                  <c:v>18</c:v>
                </c:pt>
                <c:pt idx="465">
                  <c:v>18</c:v>
                </c:pt>
                <c:pt idx="466">
                  <c:v>18</c:v>
                </c:pt>
                <c:pt idx="467">
                  <c:v>18</c:v>
                </c:pt>
                <c:pt idx="468">
                  <c:v>18</c:v>
                </c:pt>
                <c:pt idx="469">
                  <c:v>18</c:v>
                </c:pt>
                <c:pt idx="470">
                  <c:v>18</c:v>
                </c:pt>
                <c:pt idx="471">
                  <c:v>18</c:v>
                </c:pt>
                <c:pt idx="472">
                  <c:v>18</c:v>
                </c:pt>
                <c:pt idx="473">
                  <c:v>18</c:v>
                </c:pt>
                <c:pt idx="474">
                  <c:v>18</c:v>
                </c:pt>
                <c:pt idx="475">
                  <c:v>18</c:v>
                </c:pt>
                <c:pt idx="476">
                  <c:v>18</c:v>
                </c:pt>
                <c:pt idx="477">
                  <c:v>18</c:v>
                </c:pt>
                <c:pt idx="478">
                  <c:v>18</c:v>
                </c:pt>
                <c:pt idx="479">
                  <c:v>18</c:v>
                </c:pt>
                <c:pt idx="480">
                  <c:v>18</c:v>
                </c:pt>
                <c:pt idx="481">
                  <c:v>18</c:v>
                </c:pt>
                <c:pt idx="482">
                  <c:v>18</c:v>
                </c:pt>
                <c:pt idx="483">
                  <c:v>18</c:v>
                </c:pt>
                <c:pt idx="484">
                  <c:v>18</c:v>
                </c:pt>
                <c:pt idx="485">
                  <c:v>18</c:v>
                </c:pt>
                <c:pt idx="486">
                  <c:v>18</c:v>
                </c:pt>
                <c:pt idx="487">
                  <c:v>18</c:v>
                </c:pt>
                <c:pt idx="488">
                  <c:v>18</c:v>
                </c:pt>
                <c:pt idx="489">
                  <c:v>18</c:v>
                </c:pt>
                <c:pt idx="490">
                  <c:v>18</c:v>
                </c:pt>
                <c:pt idx="491">
                  <c:v>18</c:v>
                </c:pt>
                <c:pt idx="492">
                  <c:v>18</c:v>
                </c:pt>
                <c:pt idx="493">
                  <c:v>18</c:v>
                </c:pt>
                <c:pt idx="494">
                  <c:v>18</c:v>
                </c:pt>
                <c:pt idx="495">
                  <c:v>18</c:v>
                </c:pt>
                <c:pt idx="496">
                  <c:v>18</c:v>
                </c:pt>
                <c:pt idx="497">
                  <c:v>18</c:v>
                </c:pt>
                <c:pt idx="498">
                  <c:v>18</c:v>
                </c:pt>
                <c:pt idx="499">
                  <c:v>18</c:v>
                </c:pt>
                <c:pt idx="500">
                  <c:v>18</c:v>
                </c:pt>
                <c:pt idx="501">
                  <c:v>18</c:v>
                </c:pt>
                <c:pt idx="502">
                  <c:v>18</c:v>
                </c:pt>
                <c:pt idx="503">
                  <c:v>18</c:v>
                </c:pt>
                <c:pt idx="504">
                  <c:v>18</c:v>
                </c:pt>
                <c:pt idx="505">
                  <c:v>18</c:v>
                </c:pt>
                <c:pt idx="506">
                  <c:v>18</c:v>
                </c:pt>
                <c:pt idx="507">
                  <c:v>18</c:v>
                </c:pt>
                <c:pt idx="508">
                  <c:v>18</c:v>
                </c:pt>
                <c:pt idx="509">
                  <c:v>18</c:v>
                </c:pt>
                <c:pt idx="510">
                  <c:v>18</c:v>
                </c:pt>
                <c:pt idx="511">
                  <c:v>18</c:v>
                </c:pt>
                <c:pt idx="512">
                  <c:v>18</c:v>
                </c:pt>
                <c:pt idx="513">
                  <c:v>18</c:v>
                </c:pt>
                <c:pt idx="514">
                  <c:v>18</c:v>
                </c:pt>
                <c:pt idx="515">
                  <c:v>18</c:v>
                </c:pt>
                <c:pt idx="516">
                  <c:v>18</c:v>
                </c:pt>
                <c:pt idx="517">
                  <c:v>18</c:v>
                </c:pt>
                <c:pt idx="518">
                  <c:v>18</c:v>
                </c:pt>
                <c:pt idx="519">
                  <c:v>18</c:v>
                </c:pt>
                <c:pt idx="520">
                  <c:v>18</c:v>
                </c:pt>
                <c:pt idx="521">
                  <c:v>18</c:v>
                </c:pt>
                <c:pt idx="522">
                  <c:v>18</c:v>
                </c:pt>
                <c:pt idx="523">
                  <c:v>18</c:v>
                </c:pt>
                <c:pt idx="524">
                  <c:v>18</c:v>
                </c:pt>
                <c:pt idx="525">
                  <c:v>18</c:v>
                </c:pt>
                <c:pt idx="526">
                  <c:v>18</c:v>
                </c:pt>
                <c:pt idx="527">
                  <c:v>18</c:v>
                </c:pt>
                <c:pt idx="528">
                  <c:v>18</c:v>
                </c:pt>
                <c:pt idx="529">
                  <c:v>18</c:v>
                </c:pt>
                <c:pt idx="530">
                  <c:v>18</c:v>
                </c:pt>
                <c:pt idx="531">
                  <c:v>18</c:v>
                </c:pt>
                <c:pt idx="532">
                  <c:v>18</c:v>
                </c:pt>
                <c:pt idx="533">
                  <c:v>18</c:v>
                </c:pt>
                <c:pt idx="534">
                  <c:v>18</c:v>
                </c:pt>
                <c:pt idx="535">
                  <c:v>18</c:v>
                </c:pt>
                <c:pt idx="536">
                  <c:v>18</c:v>
                </c:pt>
                <c:pt idx="537">
                  <c:v>18</c:v>
                </c:pt>
                <c:pt idx="538">
                  <c:v>18</c:v>
                </c:pt>
                <c:pt idx="539">
                  <c:v>18</c:v>
                </c:pt>
                <c:pt idx="540">
                  <c:v>18</c:v>
                </c:pt>
                <c:pt idx="541">
                  <c:v>18</c:v>
                </c:pt>
                <c:pt idx="542">
                  <c:v>18</c:v>
                </c:pt>
                <c:pt idx="543">
                  <c:v>18</c:v>
                </c:pt>
                <c:pt idx="544">
                  <c:v>18</c:v>
                </c:pt>
                <c:pt idx="545">
                  <c:v>18</c:v>
                </c:pt>
                <c:pt idx="546">
                  <c:v>18</c:v>
                </c:pt>
                <c:pt idx="547">
                  <c:v>18</c:v>
                </c:pt>
                <c:pt idx="548">
                  <c:v>18</c:v>
                </c:pt>
                <c:pt idx="549">
                  <c:v>18</c:v>
                </c:pt>
                <c:pt idx="550">
                  <c:v>18</c:v>
                </c:pt>
                <c:pt idx="551">
                  <c:v>18</c:v>
                </c:pt>
                <c:pt idx="552">
                  <c:v>18</c:v>
                </c:pt>
                <c:pt idx="553">
                  <c:v>18</c:v>
                </c:pt>
                <c:pt idx="554">
                  <c:v>18</c:v>
                </c:pt>
                <c:pt idx="555">
                  <c:v>18</c:v>
                </c:pt>
                <c:pt idx="556">
                  <c:v>18</c:v>
                </c:pt>
                <c:pt idx="557">
                  <c:v>18</c:v>
                </c:pt>
                <c:pt idx="558">
                  <c:v>18</c:v>
                </c:pt>
                <c:pt idx="559">
                  <c:v>18</c:v>
                </c:pt>
                <c:pt idx="560">
                  <c:v>18</c:v>
                </c:pt>
                <c:pt idx="561">
                  <c:v>18</c:v>
                </c:pt>
                <c:pt idx="562">
                  <c:v>18</c:v>
                </c:pt>
                <c:pt idx="563">
                  <c:v>18</c:v>
                </c:pt>
                <c:pt idx="564">
                  <c:v>18</c:v>
                </c:pt>
                <c:pt idx="565">
                  <c:v>18</c:v>
                </c:pt>
                <c:pt idx="566">
                  <c:v>18</c:v>
                </c:pt>
                <c:pt idx="567">
                  <c:v>18</c:v>
                </c:pt>
                <c:pt idx="568">
                  <c:v>18</c:v>
                </c:pt>
                <c:pt idx="569">
                  <c:v>18</c:v>
                </c:pt>
                <c:pt idx="570">
                  <c:v>18</c:v>
                </c:pt>
                <c:pt idx="571">
                  <c:v>18</c:v>
                </c:pt>
                <c:pt idx="572">
                  <c:v>18</c:v>
                </c:pt>
                <c:pt idx="573">
                  <c:v>18</c:v>
                </c:pt>
                <c:pt idx="574">
                  <c:v>18</c:v>
                </c:pt>
                <c:pt idx="575">
                  <c:v>17.5</c:v>
                </c:pt>
                <c:pt idx="576">
                  <c:v>17.5</c:v>
                </c:pt>
                <c:pt idx="577">
                  <c:v>17.5</c:v>
                </c:pt>
                <c:pt idx="578">
                  <c:v>17.5</c:v>
                </c:pt>
                <c:pt idx="579">
                  <c:v>17.5</c:v>
                </c:pt>
                <c:pt idx="580">
                  <c:v>17.5</c:v>
                </c:pt>
                <c:pt idx="581">
                  <c:v>17.5</c:v>
                </c:pt>
                <c:pt idx="582">
                  <c:v>17.5</c:v>
                </c:pt>
                <c:pt idx="583">
                  <c:v>17.5</c:v>
                </c:pt>
                <c:pt idx="584">
                  <c:v>17.5</c:v>
                </c:pt>
                <c:pt idx="585">
                  <c:v>17.5</c:v>
                </c:pt>
                <c:pt idx="586">
                  <c:v>17.5</c:v>
                </c:pt>
                <c:pt idx="587">
                  <c:v>17.5</c:v>
                </c:pt>
                <c:pt idx="588">
                  <c:v>17.5</c:v>
                </c:pt>
                <c:pt idx="589">
                  <c:v>17.5</c:v>
                </c:pt>
                <c:pt idx="590">
                  <c:v>17.5</c:v>
                </c:pt>
                <c:pt idx="591">
                  <c:v>17.5</c:v>
                </c:pt>
                <c:pt idx="592">
                  <c:v>17.5</c:v>
                </c:pt>
                <c:pt idx="593">
                  <c:v>17.5</c:v>
                </c:pt>
                <c:pt idx="594">
                  <c:v>17.5</c:v>
                </c:pt>
                <c:pt idx="595">
                  <c:v>17.5</c:v>
                </c:pt>
                <c:pt idx="596">
                  <c:v>17.5</c:v>
                </c:pt>
                <c:pt idx="597">
                  <c:v>17.5</c:v>
                </c:pt>
                <c:pt idx="598">
                  <c:v>17.5</c:v>
                </c:pt>
                <c:pt idx="599">
                  <c:v>17.5</c:v>
                </c:pt>
                <c:pt idx="600">
                  <c:v>17.5</c:v>
                </c:pt>
                <c:pt idx="601">
                  <c:v>17.5</c:v>
                </c:pt>
                <c:pt idx="602">
                  <c:v>17.5</c:v>
                </c:pt>
                <c:pt idx="603">
                  <c:v>17.5</c:v>
                </c:pt>
                <c:pt idx="604">
                  <c:v>17.5</c:v>
                </c:pt>
                <c:pt idx="605">
                  <c:v>17.5</c:v>
                </c:pt>
                <c:pt idx="606">
                  <c:v>17.5</c:v>
                </c:pt>
                <c:pt idx="607">
                  <c:v>17.5</c:v>
                </c:pt>
                <c:pt idx="608">
                  <c:v>17.5</c:v>
                </c:pt>
                <c:pt idx="609">
                  <c:v>17.5</c:v>
                </c:pt>
                <c:pt idx="610">
                  <c:v>17.5</c:v>
                </c:pt>
                <c:pt idx="611">
                  <c:v>17.5</c:v>
                </c:pt>
                <c:pt idx="612">
                  <c:v>17.5</c:v>
                </c:pt>
                <c:pt idx="613">
                  <c:v>17.5</c:v>
                </c:pt>
                <c:pt idx="614">
                  <c:v>17.5</c:v>
                </c:pt>
                <c:pt idx="615">
                  <c:v>17.5</c:v>
                </c:pt>
                <c:pt idx="616">
                  <c:v>17.5</c:v>
                </c:pt>
                <c:pt idx="617">
                  <c:v>17.5</c:v>
                </c:pt>
                <c:pt idx="618">
                  <c:v>17.5</c:v>
                </c:pt>
                <c:pt idx="619">
                  <c:v>17.5</c:v>
                </c:pt>
                <c:pt idx="620">
                  <c:v>17.5</c:v>
                </c:pt>
                <c:pt idx="621">
                  <c:v>17.5</c:v>
                </c:pt>
                <c:pt idx="622">
                  <c:v>17.5</c:v>
                </c:pt>
                <c:pt idx="623">
                  <c:v>17.5</c:v>
                </c:pt>
                <c:pt idx="624">
                  <c:v>17.5</c:v>
                </c:pt>
                <c:pt idx="625">
                  <c:v>17.5</c:v>
                </c:pt>
                <c:pt idx="626">
                  <c:v>17.5</c:v>
                </c:pt>
                <c:pt idx="627">
                  <c:v>17.5</c:v>
                </c:pt>
                <c:pt idx="628">
                  <c:v>17.5</c:v>
                </c:pt>
                <c:pt idx="629">
                  <c:v>17.5</c:v>
                </c:pt>
                <c:pt idx="630">
                  <c:v>17</c:v>
                </c:pt>
              </c:numCache>
            </c:numRef>
          </c:val>
          <c:smooth val="0"/>
          <c:extLst>
            <c:ext xmlns:c16="http://schemas.microsoft.com/office/drawing/2014/chart" uri="{C3380CC4-5D6E-409C-BE32-E72D297353CC}">
              <c16:uniqueId val="{00000003-E750-4D5F-878D-60A1C4514A74}"/>
            </c:ext>
          </c:extLst>
        </c:ser>
        <c:ser>
          <c:idx val="2"/>
          <c:order val="4"/>
          <c:tx>
            <c:strRef>
              <c:f>'2.6.2'!$E$1</c:f>
              <c:strCache>
                <c:ptCount val="1"/>
                <c:pt idx="0">
                  <c:v>Дохідність ОВДП</c:v>
                </c:pt>
              </c:strCache>
            </c:strRef>
          </c:tx>
          <c:spPr>
            <a:ln w="12700" cap="rnd">
              <a:solidFill>
                <a:srgbClr val="7D0532"/>
              </a:solidFill>
              <a:round/>
            </a:ln>
            <a:effectLst/>
          </c:spPr>
          <c:marker>
            <c:symbol val="circle"/>
            <c:size val="3"/>
            <c:spPr>
              <a:solidFill>
                <a:schemeClr val="bg1"/>
              </a:solidFill>
              <a:ln w="6350">
                <a:solidFill>
                  <a:srgbClr val="7D0532"/>
                </a:solidFill>
              </a:ln>
              <a:effectLst/>
            </c:spPr>
          </c:marker>
          <c:cat>
            <c:numRef>
              <c:f>'2.6.2'!$A$4:$A$634</c:f>
              <c:numCache>
                <c:formatCode>dd/mm/yy;@</c:formatCode>
                <c:ptCount val="63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numCache>
            </c:numRef>
          </c:cat>
          <c:val>
            <c:numRef>
              <c:f>'2.6.2'!$E$4:$E$634</c:f>
              <c:numCache>
                <c:formatCode>0.0</c:formatCode>
                <c:ptCount val="631"/>
                <c:pt idx="3">
                  <c:v>15.3</c:v>
                </c:pt>
                <c:pt idx="18">
                  <c:v>15.3</c:v>
                </c:pt>
                <c:pt idx="33">
                  <c:v>15.2</c:v>
                </c:pt>
                <c:pt idx="38">
                  <c:v>15</c:v>
                </c:pt>
                <c:pt idx="43">
                  <c:v>15</c:v>
                </c:pt>
                <c:pt idx="47">
                  <c:v>15</c:v>
                </c:pt>
                <c:pt idx="52">
                  <c:v>15</c:v>
                </c:pt>
                <c:pt idx="57">
                  <c:v>15</c:v>
                </c:pt>
                <c:pt idx="62">
                  <c:v>14.9</c:v>
                </c:pt>
                <c:pt idx="67">
                  <c:v>14.9</c:v>
                </c:pt>
                <c:pt idx="76">
                  <c:v>14.5</c:v>
                </c:pt>
                <c:pt idx="88">
                  <c:v>14.4</c:v>
                </c:pt>
                <c:pt idx="93">
                  <c:v>14.4</c:v>
                </c:pt>
                <c:pt idx="112">
                  <c:v>14.4</c:v>
                </c:pt>
                <c:pt idx="117">
                  <c:v>14.4</c:v>
                </c:pt>
                <c:pt idx="141">
                  <c:v>14.4</c:v>
                </c:pt>
                <c:pt idx="151">
                  <c:v>14.4</c:v>
                </c:pt>
                <c:pt idx="157">
                  <c:v>14.4</c:v>
                </c:pt>
                <c:pt idx="170">
                  <c:v>14.4</c:v>
                </c:pt>
                <c:pt idx="175">
                  <c:v>14.4</c:v>
                </c:pt>
                <c:pt idx="180">
                  <c:v>14.4</c:v>
                </c:pt>
                <c:pt idx="194">
                  <c:v>14.1</c:v>
                </c:pt>
                <c:pt idx="204">
                  <c:v>14.7</c:v>
                </c:pt>
                <c:pt idx="229">
                  <c:v>15.3</c:v>
                </c:pt>
                <c:pt idx="243">
                  <c:v>15.9</c:v>
                </c:pt>
                <c:pt idx="250">
                  <c:v>15.8</c:v>
                </c:pt>
                <c:pt idx="254">
                  <c:v>15.8</c:v>
                </c:pt>
                <c:pt idx="264">
                  <c:v>16.399999999999999</c:v>
                </c:pt>
                <c:pt idx="269">
                  <c:v>16.399999999999999</c:v>
                </c:pt>
                <c:pt idx="274">
                  <c:v>16.399999999999999</c:v>
                </c:pt>
                <c:pt idx="279">
                  <c:v>16.399999999999999</c:v>
                </c:pt>
                <c:pt idx="290">
                  <c:v>16.899999999999999</c:v>
                </c:pt>
                <c:pt idx="293">
                  <c:v>17</c:v>
                </c:pt>
                <c:pt idx="303">
                  <c:v>17</c:v>
                </c:pt>
                <c:pt idx="312">
                  <c:v>17</c:v>
                </c:pt>
                <c:pt idx="322">
                  <c:v>17</c:v>
                </c:pt>
                <c:pt idx="331">
                  <c:v>17</c:v>
                </c:pt>
                <c:pt idx="335">
                  <c:v>17</c:v>
                </c:pt>
                <c:pt idx="354">
                  <c:v>17.3</c:v>
                </c:pt>
                <c:pt idx="359">
                  <c:v>17.3</c:v>
                </c:pt>
                <c:pt idx="378">
                  <c:v>17.600000000000001</c:v>
                </c:pt>
                <c:pt idx="393">
                  <c:v>17.8</c:v>
                </c:pt>
                <c:pt idx="398">
                  <c:v>17.899999999999999</c:v>
                </c:pt>
                <c:pt idx="403">
                  <c:v>17.899999999999999</c:v>
                </c:pt>
                <c:pt idx="407">
                  <c:v>17.899999999999999</c:v>
                </c:pt>
                <c:pt idx="412">
                  <c:v>18</c:v>
                </c:pt>
                <c:pt idx="417">
                  <c:v>18.5</c:v>
                </c:pt>
                <c:pt idx="422">
                  <c:v>18.5</c:v>
                </c:pt>
                <c:pt idx="427">
                  <c:v>18.5</c:v>
                </c:pt>
                <c:pt idx="432">
                  <c:v>18.5</c:v>
                </c:pt>
                <c:pt idx="456">
                  <c:v>18.5</c:v>
                </c:pt>
                <c:pt idx="481">
                  <c:v>18.5</c:v>
                </c:pt>
                <c:pt idx="486">
                  <c:v>18.5</c:v>
                </c:pt>
                <c:pt idx="503">
                  <c:v>18.5</c:v>
                </c:pt>
                <c:pt idx="508">
                  <c:v>18.5</c:v>
                </c:pt>
                <c:pt idx="513">
                  <c:v>18.5</c:v>
                </c:pt>
                <c:pt idx="518">
                  <c:v>18.5</c:v>
                </c:pt>
                <c:pt idx="523">
                  <c:v>18.5</c:v>
                </c:pt>
                <c:pt idx="528">
                  <c:v>18.5</c:v>
                </c:pt>
                <c:pt idx="533">
                  <c:v>18.5</c:v>
                </c:pt>
                <c:pt idx="542">
                  <c:v>18.5</c:v>
                </c:pt>
                <c:pt idx="547">
                  <c:v>18.5</c:v>
                </c:pt>
                <c:pt idx="552">
                  <c:v>18.5</c:v>
                </c:pt>
                <c:pt idx="557">
                  <c:v>18.5</c:v>
                </c:pt>
                <c:pt idx="562">
                  <c:v>18.5</c:v>
                </c:pt>
                <c:pt idx="567">
                  <c:v>18.5</c:v>
                </c:pt>
                <c:pt idx="572">
                  <c:v>18.5</c:v>
                </c:pt>
                <c:pt idx="579">
                  <c:v>18.3</c:v>
                </c:pt>
                <c:pt idx="584">
                  <c:v>18.399999999999999</c:v>
                </c:pt>
                <c:pt idx="589">
                  <c:v>18.5</c:v>
                </c:pt>
                <c:pt idx="594">
                  <c:v>18.5</c:v>
                </c:pt>
                <c:pt idx="599">
                  <c:v>18.5</c:v>
                </c:pt>
                <c:pt idx="604">
                  <c:v>18.5</c:v>
                </c:pt>
                <c:pt idx="608">
                  <c:v>18.5</c:v>
                </c:pt>
                <c:pt idx="613">
                  <c:v>18.3</c:v>
                </c:pt>
                <c:pt idx="617">
                  <c:v>18.2</c:v>
                </c:pt>
                <c:pt idx="622">
                  <c:v>18</c:v>
                </c:pt>
                <c:pt idx="627">
                  <c:v>17.7</c:v>
                </c:pt>
              </c:numCache>
            </c:numRef>
          </c:val>
          <c:smooth val="0"/>
          <c:extLst>
            <c:ext xmlns:c16="http://schemas.microsoft.com/office/drawing/2014/chart" uri="{C3380CC4-5D6E-409C-BE32-E72D297353CC}">
              <c16:uniqueId val="{00000004-E750-4D5F-878D-60A1C4514A74}"/>
            </c:ext>
          </c:extLst>
        </c:ser>
        <c:ser>
          <c:idx val="3"/>
          <c:order val="5"/>
          <c:tx>
            <c:strRef>
              <c:f>'2.6.2'!$H$1</c:f>
              <c:strCache>
                <c:ptCount val="1"/>
                <c:pt idx="0">
                  <c:v>UIIR кредити та депозити бланкові (овернайт)</c:v>
                </c:pt>
              </c:strCache>
            </c:strRef>
          </c:tx>
          <c:spPr>
            <a:ln w="12700" cap="rnd">
              <a:solidFill>
                <a:srgbClr val="DC4B64"/>
              </a:solidFill>
              <a:round/>
            </a:ln>
            <a:effectLst/>
          </c:spPr>
          <c:marker>
            <c:symbol val="circle"/>
            <c:size val="2"/>
            <c:spPr>
              <a:solidFill>
                <a:srgbClr val="DC4B64"/>
              </a:solidFill>
              <a:ln w="6350">
                <a:solidFill>
                  <a:srgbClr val="DC4B64"/>
                </a:solidFill>
              </a:ln>
              <a:effectLst/>
            </c:spPr>
          </c:marker>
          <c:cat>
            <c:numRef>
              <c:f>'2.6.2'!$A$4:$A$634</c:f>
              <c:numCache>
                <c:formatCode>dd/mm/yy;@</c:formatCode>
                <c:ptCount val="63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numCache>
            </c:numRef>
          </c:cat>
          <c:val>
            <c:numRef>
              <c:f>'2.6.2'!$H$4:$H$634</c:f>
              <c:numCache>
                <c:formatCode>0.0</c:formatCode>
                <c:ptCount val="631"/>
                <c:pt idx="0">
                  <c:v>10.5</c:v>
                </c:pt>
                <c:pt idx="1">
                  <c:v>11</c:v>
                </c:pt>
                <c:pt idx="2">
                  <c:v>11.6</c:v>
                </c:pt>
                <c:pt idx="3">
                  <c:v>#N/A</c:v>
                </c:pt>
                <c:pt idx="4">
                  <c:v>12.3</c:v>
                </c:pt>
                <c:pt idx="5">
                  <c:v>12.4</c:v>
                </c:pt>
                <c:pt idx="6">
                  <c:v>12.4</c:v>
                </c:pt>
                <c:pt idx="7">
                  <c:v>12.3</c:v>
                </c:pt>
                <c:pt idx="8">
                  <c:v>12.4</c:v>
                </c:pt>
                <c:pt idx="9">
                  <c:v>12.2</c:v>
                </c:pt>
                <c:pt idx="10">
                  <c:v>12.4</c:v>
                </c:pt>
                <c:pt idx="11">
                  <c:v>12.6</c:v>
                </c:pt>
                <c:pt idx="12">
                  <c:v>12.3</c:v>
                </c:pt>
                <c:pt idx="13">
                  <c:v>12.6</c:v>
                </c:pt>
                <c:pt idx="14">
                  <c:v>12.7</c:v>
                </c:pt>
                <c:pt idx="15">
                  <c:v>12.5</c:v>
                </c:pt>
                <c:pt idx="16">
                  <c:v>12.2</c:v>
                </c:pt>
                <c:pt idx="17">
                  <c:v>12.2</c:v>
                </c:pt>
                <c:pt idx="18">
                  <c:v>11.7</c:v>
                </c:pt>
                <c:pt idx="19">
                  <c:v>#N/A</c:v>
                </c:pt>
                <c:pt idx="20">
                  <c:v>12.1</c:v>
                </c:pt>
                <c:pt idx="21">
                  <c:v>11.6</c:v>
                </c:pt>
                <c:pt idx="22">
                  <c:v>12.2</c:v>
                </c:pt>
                <c:pt idx="23">
                  <c:v>12.3</c:v>
                </c:pt>
                <c:pt idx="24">
                  <c:v>12.2</c:v>
                </c:pt>
                <c:pt idx="25">
                  <c:v>12.4</c:v>
                </c:pt>
                <c:pt idx="26">
                  <c:v>12.5</c:v>
                </c:pt>
                <c:pt idx="27">
                  <c:v>12.4</c:v>
                </c:pt>
                <c:pt idx="28">
                  <c:v>12.2</c:v>
                </c:pt>
                <c:pt idx="29">
                  <c:v>12.9</c:v>
                </c:pt>
                <c:pt idx="30">
                  <c:v>12.7</c:v>
                </c:pt>
                <c:pt idx="31">
                  <c:v>12.9</c:v>
                </c:pt>
                <c:pt idx="32">
                  <c:v>12.8</c:v>
                </c:pt>
                <c:pt idx="33">
                  <c:v>12.6</c:v>
                </c:pt>
                <c:pt idx="34">
                  <c:v>12.7</c:v>
                </c:pt>
                <c:pt idx="35">
                  <c:v>12.4</c:v>
                </c:pt>
                <c:pt idx="36">
                  <c:v>12.6</c:v>
                </c:pt>
                <c:pt idx="37">
                  <c:v>12.4</c:v>
                </c:pt>
                <c:pt idx="38">
                  <c:v>12.5</c:v>
                </c:pt>
                <c:pt idx="39">
                  <c:v>12.4</c:v>
                </c:pt>
                <c:pt idx="40">
                  <c:v>12.5</c:v>
                </c:pt>
                <c:pt idx="41">
                  <c:v>12.2</c:v>
                </c:pt>
                <c:pt idx="42">
                  <c:v>12.3</c:v>
                </c:pt>
                <c:pt idx="43">
                  <c:v>12.4</c:v>
                </c:pt>
                <c:pt idx="44">
                  <c:v>12.3</c:v>
                </c:pt>
                <c:pt idx="45">
                  <c:v>12.4</c:v>
                </c:pt>
                <c:pt idx="46">
                  <c:v>12.6</c:v>
                </c:pt>
                <c:pt idx="47">
                  <c:v>12.5</c:v>
                </c:pt>
                <c:pt idx="48">
                  <c:v>12.7</c:v>
                </c:pt>
                <c:pt idx="49">
                  <c:v>12.5</c:v>
                </c:pt>
                <c:pt idx="50">
                  <c:v>12.3</c:v>
                </c:pt>
                <c:pt idx="51">
                  <c:v>12.3</c:v>
                </c:pt>
                <c:pt idx="52">
                  <c:v>12.3</c:v>
                </c:pt>
                <c:pt idx="53">
                  <c:v>12.3</c:v>
                </c:pt>
                <c:pt idx="54">
                  <c:v>12.4</c:v>
                </c:pt>
                <c:pt idx="55">
                  <c:v>12.3</c:v>
                </c:pt>
                <c:pt idx="56">
                  <c:v>12.4</c:v>
                </c:pt>
                <c:pt idx="57">
                  <c:v>12.3</c:v>
                </c:pt>
                <c:pt idx="58">
                  <c:v>12.3</c:v>
                </c:pt>
                <c:pt idx="59">
                  <c:v>12.5</c:v>
                </c:pt>
                <c:pt idx="60">
                  <c:v>12.3</c:v>
                </c:pt>
                <c:pt idx="61">
                  <c:v>12.4</c:v>
                </c:pt>
                <c:pt idx="62">
                  <c:v>12.4</c:v>
                </c:pt>
                <c:pt idx="63">
                  <c:v>12.3</c:v>
                </c:pt>
                <c:pt idx="64">
                  <c:v>12.3</c:v>
                </c:pt>
                <c:pt idx="65">
                  <c:v>12.8</c:v>
                </c:pt>
                <c:pt idx="66">
                  <c:v>12.6</c:v>
                </c:pt>
                <c:pt idx="67">
                  <c:v>12.6</c:v>
                </c:pt>
                <c:pt idx="68">
                  <c:v>12.5</c:v>
                </c:pt>
                <c:pt idx="69">
                  <c:v>12.5</c:v>
                </c:pt>
                <c:pt idx="70">
                  <c:v>12</c:v>
                </c:pt>
                <c:pt idx="71">
                  <c:v>11.8</c:v>
                </c:pt>
                <c:pt idx="72">
                  <c:v>11.6</c:v>
                </c:pt>
                <c:pt idx="73">
                  <c:v>11.6</c:v>
                </c:pt>
                <c:pt idx="74">
                  <c:v>11.7</c:v>
                </c:pt>
                <c:pt idx="75">
                  <c:v>11.8</c:v>
                </c:pt>
                <c:pt idx="76">
                  <c:v>11.6</c:v>
                </c:pt>
                <c:pt idx="77">
                  <c:v>11.5</c:v>
                </c:pt>
                <c:pt idx="78">
                  <c:v>11.4</c:v>
                </c:pt>
                <c:pt idx="79">
                  <c:v>11.4</c:v>
                </c:pt>
                <c:pt idx="80">
                  <c:v>11.6</c:v>
                </c:pt>
                <c:pt idx="81">
                  <c:v>11.5</c:v>
                </c:pt>
                <c:pt idx="82">
                  <c:v>11.5</c:v>
                </c:pt>
                <c:pt idx="83">
                  <c:v>11.5</c:v>
                </c:pt>
                <c:pt idx="84">
                  <c:v>11.5</c:v>
                </c:pt>
                <c:pt idx="85">
                  <c:v>11.5</c:v>
                </c:pt>
                <c:pt idx="86">
                  <c:v>11.5</c:v>
                </c:pt>
                <c:pt idx="87">
                  <c:v>11.6</c:v>
                </c:pt>
                <c:pt idx="88">
                  <c:v>11.6</c:v>
                </c:pt>
                <c:pt idx="89">
                  <c:v>11.6</c:v>
                </c:pt>
                <c:pt idx="90">
                  <c:v>11.8</c:v>
                </c:pt>
                <c:pt idx="91">
                  <c:v>11.8</c:v>
                </c:pt>
                <c:pt idx="92">
                  <c:v>12</c:v>
                </c:pt>
                <c:pt idx="93">
                  <c:v>12.1</c:v>
                </c:pt>
                <c:pt idx="94">
                  <c:v>11.8</c:v>
                </c:pt>
                <c:pt idx="95">
                  <c:v>11.7</c:v>
                </c:pt>
                <c:pt idx="96">
                  <c:v>11.3</c:v>
                </c:pt>
                <c:pt idx="97">
                  <c:v>11.3</c:v>
                </c:pt>
                <c:pt idx="98">
                  <c:v>11.3</c:v>
                </c:pt>
                <c:pt idx="99">
                  <c:v>11.4</c:v>
                </c:pt>
                <c:pt idx="100">
                  <c:v>11.1</c:v>
                </c:pt>
                <c:pt idx="101">
                  <c:v>11.1</c:v>
                </c:pt>
                <c:pt idx="102">
                  <c:v>10.9</c:v>
                </c:pt>
                <c:pt idx="103">
                  <c:v>10.8</c:v>
                </c:pt>
                <c:pt idx="104">
                  <c:v>10.7</c:v>
                </c:pt>
                <c:pt idx="105">
                  <c:v>10.8</c:v>
                </c:pt>
                <c:pt idx="106">
                  <c:v>10.9</c:v>
                </c:pt>
                <c:pt idx="107">
                  <c:v>11</c:v>
                </c:pt>
                <c:pt idx="108">
                  <c:v>11</c:v>
                </c:pt>
                <c:pt idx="109">
                  <c:v>11</c:v>
                </c:pt>
                <c:pt idx="110">
                  <c:v>11</c:v>
                </c:pt>
                <c:pt idx="111">
                  <c:v>11.1</c:v>
                </c:pt>
                <c:pt idx="112">
                  <c:v>11</c:v>
                </c:pt>
                <c:pt idx="113">
                  <c:v>11</c:v>
                </c:pt>
                <c:pt idx="114">
                  <c:v>11</c:v>
                </c:pt>
                <c:pt idx="115">
                  <c:v>11.1</c:v>
                </c:pt>
                <c:pt idx="116">
                  <c:v>10.9</c:v>
                </c:pt>
                <c:pt idx="117">
                  <c:v>11.1</c:v>
                </c:pt>
                <c:pt idx="118">
                  <c:v>11.1</c:v>
                </c:pt>
                <c:pt idx="119">
                  <c:v>11.2</c:v>
                </c:pt>
                <c:pt idx="120">
                  <c:v>11.2</c:v>
                </c:pt>
                <c:pt idx="121">
                  <c:v>10.9</c:v>
                </c:pt>
                <c:pt idx="122">
                  <c:v>11</c:v>
                </c:pt>
                <c:pt idx="123">
                  <c:v>10.9</c:v>
                </c:pt>
                <c:pt idx="124">
                  <c:v>10.9</c:v>
                </c:pt>
                <c:pt idx="125">
                  <c:v>10.9</c:v>
                </c:pt>
                <c:pt idx="126">
                  <c:v>11</c:v>
                </c:pt>
                <c:pt idx="127">
                  <c:v>11</c:v>
                </c:pt>
                <c:pt idx="128">
                  <c:v>11.1</c:v>
                </c:pt>
                <c:pt idx="129">
                  <c:v>11.1</c:v>
                </c:pt>
                <c:pt idx="130">
                  <c:v>10.9</c:v>
                </c:pt>
                <c:pt idx="131">
                  <c:v>11</c:v>
                </c:pt>
                <c:pt idx="132">
                  <c:v>10.9</c:v>
                </c:pt>
                <c:pt idx="133">
                  <c:v>11.1</c:v>
                </c:pt>
                <c:pt idx="134">
                  <c:v>11</c:v>
                </c:pt>
                <c:pt idx="135">
                  <c:v>11</c:v>
                </c:pt>
                <c:pt idx="136">
                  <c:v>10.9</c:v>
                </c:pt>
                <c:pt idx="137">
                  <c:v>10.9</c:v>
                </c:pt>
                <c:pt idx="138">
                  <c:v>10.9</c:v>
                </c:pt>
                <c:pt idx="139">
                  <c:v>10.9</c:v>
                </c:pt>
                <c:pt idx="140">
                  <c:v>11.1</c:v>
                </c:pt>
                <c:pt idx="141">
                  <c:v>10.9</c:v>
                </c:pt>
                <c:pt idx="142">
                  <c:v>10.8</c:v>
                </c:pt>
                <c:pt idx="143">
                  <c:v>10.9</c:v>
                </c:pt>
                <c:pt idx="144">
                  <c:v>11</c:v>
                </c:pt>
                <c:pt idx="145">
                  <c:v>11.2</c:v>
                </c:pt>
                <c:pt idx="146">
                  <c:v>10.6</c:v>
                </c:pt>
                <c:pt idx="147">
                  <c:v>10.8</c:v>
                </c:pt>
                <c:pt idx="148">
                  <c:v>10.8</c:v>
                </c:pt>
                <c:pt idx="149">
                  <c:v>10.9</c:v>
                </c:pt>
                <c:pt idx="150">
                  <c:v>11</c:v>
                </c:pt>
                <c:pt idx="151">
                  <c:v>11.1</c:v>
                </c:pt>
                <c:pt idx="152">
                  <c:v>11.2</c:v>
                </c:pt>
                <c:pt idx="153">
                  <c:v>11.4</c:v>
                </c:pt>
                <c:pt idx="154">
                  <c:v>11.5</c:v>
                </c:pt>
                <c:pt idx="155">
                  <c:v>11.6</c:v>
                </c:pt>
                <c:pt idx="156">
                  <c:v>11.4</c:v>
                </c:pt>
                <c:pt idx="157">
                  <c:v>11.5</c:v>
                </c:pt>
                <c:pt idx="158">
                  <c:v>11.5</c:v>
                </c:pt>
                <c:pt idx="159">
                  <c:v>11.6</c:v>
                </c:pt>
                <c:pt idx="160">
                  <c:v>11.5</c:v>
                </c:pt>
                <c:pt idx="161">
                  <c:v>11.6</c:v>
                </c:pt>
                <c:pt idx="162">
                  <c:v>11.9</c:v>
                </c:pt>
                <c:pt idx="163">
                  <c:v>11.6</c:v>
                </c:pt>
                <c:pt idx="164">
                  <c:v>11.7</c:v>
                </c:pt>
                <c:pt idx="165">
                  <c:v>11.7</c:v>
                </c:pt>
                <c:pt idx="166">
                  <c:v>11.6</c:v>
                </c:pt>
                <c:pt idx="167">
                  <c:v>11.6</c:v>
                </c:pt>
                <c:pt idx="168">
                  <c:v>11.4</c:v>
                </c:pt>
                <c:pt idx="169">
                  <c:v>11.3</c:v>
                </c:pt>
                <c:pt idx="170">
                  <c:v>11.3</c:v>
                </c:pt>
                <c:pt idx="171">
                  <c:v>11.5</c:v>
                </c:pt>
                <c:pt idx="172">
                  <c:v>11.5</c:v>
                </c:pt>
                <c:pt idx="173">
                  <c:v>11.3</c:v>
                </c:pt>
                <c:pt idx="174">
                  <c:v>11.3</c:v>
                </c:pt>
                <c:pt idx="175">
                  <c:v>11.5</c:v>
                </c:pt>
                <c:pt idx="176">
                  <c:v>11.4</c:v>
                </c:pt>
                <c:pt idx="177">
                  <c:v>11.2</c:v>
                </c:pt>
                <c:pt idx="178">
                  <c:v>11</c:v>
                </c:pt>
                <c:pt idx="179">
                  <c:v>11.1</c:v>
                </c:pt>
                <c:pt idx="180">
                  <c:v>11</c:v>
                </c:pt>
                <c:pt idx="181">
                  <c:v>11.2</c:v>
                </c:pt>
                <c:pt idx="182">
                  <c:v>11.2</c:v>
                </c:pt>
                <c:pt idx="183">
                  <c:v>11</c:v>
                </c:pt>
                <c:pt idx="184">
                  <c:v>10.9</c:v>
                </c:pt>
                <c:pt idx="185">
                  <c:v>11</c:v>
                </c:pt>
                <c:pt idx="186">
                  <c:v>11.1</c:v>
                </c:pt>
                <c:pt idx="187">
                  <c:v>11.3</c:v>
                </c:pt>
                <c:pt idx="188">
                  <c:v>11.3</c:v>
                </c:pt>
                <c:pt idx="189">
                  <c:v>11.6</c:v>
                </c:pt>
                <c:pt idx="190">
                  <c:v>11.4</c:v>
                </c:pt>
                <c:pt idx="191">
                  <c:v>11.3</c:v>
                </c:pt>
                <c:pt idx="192">
                  <c:v>11.4</c:v>
                </c:pt>
                <c:pt idx="193">
                  <c:v>11.6</c:v>
                </c:pt>
                <c:pt idx="194">
                  <c:v>11.5</c:v>
                </c:pt>
                <c:pt idx="195">
                  <c:v>11.6</c:v>
                </c:pt>
                <c:pt idx="196">
                  <c:v>11.5</c:v>
                </c:pt>
                <c:pt idx="197">
                  <c:v>11.6</c:v>
                </c:pt>
                <c:pt idx="198">
                  <c:v>11.4</c:v>
                </c:pt>
                <c:pt idx="199">
                  <c:v>11.5</c:v>
                </c:pt>
                <c:pt idx="200">
                  <c:v>11.3</c:v>
                </c:pt>
                <c:pt idx="201">
                  <c:v>11.3</c:v>
                </c:pt>
                <c:pt idx="202">
                  <c:v>12.1</c:v>
                </c:pt>
                <c:pt idx="203">
                  <c:v>12.1</c:v>
                </c:pt>
                <c:pt idx="204">
                  <c:v>#N/A</c:v>
                </c:pt>
                <c:pt idx="205">
                  <c:v>12</c:v>
                </c:pt>
                <c:pt idx="206">
                  <c:v>12</c:v>
                </c:pt>
                <c:pt idx="207">
                  <c:v>12</c:v>
                </c:pt>
                <c:pt idx="208">
                  <c:v>12</c:v>
                </c:pt>
                <c:pt idx="209">
                  <c:v>11.9</c:v>
                </c:pt>
                <c:pt idx="210">
                  <c:v>11.4</c:v>
                </c:pt>
                <c:pt idx="211">
                  <c:v>11.8</c:v>
                </c:pt>
                <c:pt idx="212">
                  <c:v>12.2</c:v>
                </c:pt>
                <c:pt idx="213">
                  <c:v>12.1</c:v>
                </c:pt>
                <c:pt idx="214">
                  <c:v>12.2</c:v>
                </c:pt>
                <c:pt idx="215">
                  <c:v>12.5</c:v>
                </c:pt>
                <c:pt idx="216">
                  <c:v>12.7</c:v>
                </c:pt>
                <c:pt idx="217">
                  <c:v>12.8</c:v>
                </c:pt>
                <c:pt idx="218">
                  <c:v>13.3</c:v>
                </c:pt>
                <c:pt idx="219">
                  <c:v>13</c:v>
                </c:pt>
                <c:pt idx="220">
                  <c:v>12.8</c:v>
                </c:pt>
                <c:pt idx="221">
                  <c:v>12.7</c:v>
                </c:pt>
                <c:pt idx="222">
                  <c:v>12.3</c:v>
                </c:pt>
                <c:pt idx="223">
                  <c:v>12.2</c:v>
                </c:pt>
                <c:pt idx="224">
                  <c:v>12.1</c:v>
                </c:pt>
                <c:pt idx="225">
                  <c:v>12.1</c:v>
                </c:pt>
                <c:pt idx="226">
                  <c:v>#N/A</c:v>
                </c:pt>
                <c:pt idx="227">
                  <c:v>12.1</c:v>
                </c:pt>
                <c:pt idx="228">
                  <c:v>12.2</c:v>
                </c:pt>
                <c:pt idx="229">
                  <c:v>12.3</c:v>
                </c:pt>
                <c:pt idx="230">
                  <c:v>12.1</c:v>
                </c:pt>
                <c:pt idx="231">
                  <c:v>12.2</c:v>
                </c:pt>
                <c:pt idx="232">
                  <c:v>12.3</c:v>
                </c:pt>
                <c:pt idx="233">
                  <c:v>12.2</c:v>
                </c:pt>
                <c:pt idx="234">
                  <c:v>12.2</c:v>
                </c:pt>
                <c:pt idx="235">
                  <c:v>12.1</c:v>
                </c:pt>
                <c:pt idx="236">
                  <c:v>12.3</c:v>
                </c:pt>
                <c:pt idx="237">
                  <c:v>13.1</c:v>
                </c:pt>
                <c:pt idx="238">
                  <c:v>13</c:v>
                </c:pt>
                <c:pt idx="239">
                  <c:v>13.3</c:v>
                </c:pt>
                <c:pt idx="240">
                  <c:v>13.2</c:v>
                </c:pt>
                <c:pt idx="241">
                  <c:v>13.2</c:v>
                </c:pt>
                <c:pt idx="242">
                  <c:v>13.3</c:v>
                </c:pt>
                <c:pt idx="243">
                  <c:v>13.1</c:v>
                </c:pt>
                <c:pt idx="244">
                  <c:v>12.9</c:v>
                </c:pt>
                <c:pt idx="245">
                  <c:v>13</c:v>
                </c:pt>
                <c:pt idx="246">
                  <c:v>13.2</c:v>
                </c:pt>
                <c:pt idx="247">
                  <c:v>12.9</c:v>
                </c:pt>
                <c:pt idx="248">
                  <c:v>13.3</c:v>
                </c:pt>
                <c:pt idx="249">
                  <c:v>13.1</c:v>
                </c:pt>
                <c:pt idx="250">
                  <c:v>13.2</c:v>
                </c:pt>
                <c:pt idx="251">
                  <c:v>13.1</c:v>
                </c:pt>
                <c:pt idx="252">
                  <c:v>13.1</c:v>
                </c:pt>
                <c:pt idx="253">
                  <c:v>13.2</c:v>
                </c:pt>
                <c:pt idx="254">
                  <c:v>13</c:v>
                </c:pt>
                <c:pt idx="255">
                  <c:v>13.1</c:v>
                </c:pt>
                <c:pt idx="256">
                  <c:v>13</c:v>
                </c:pt>
                <c:pt idx="257">
                  <c:v>13.1</c:v>
                </c:pt>
                <c:pt idx="258">
                  <c:v>13</c:v>
                </c:pt>
                <c:pt idx="259">
                  <c:v>13.2</c:v>
                </c:pt>
                <c:pt idx="260">
                  <c:v>13.1</c:v>
                </c:pt>
                <c:pt idx="261">
                  <c:v>13.5</c:v>
                </c:pt>
                <c:pt idx="262">
                  <c:v>14.4</c:v>
                </c:pt>
                <c:pt idx="263">
                  <c:v>14.5</c:v>
                </c:pt>
                <c:pt idx="264">
                  <c:v>14.8</c:v>
                </c:pt>
                <c:pt idx="265">
                  <c:v>15.4</c:v>
                </c:pt>
                <c:pt idx="266">
                  <c:v>14.5</c:v>
                </c:pt>
                <c:pt idx="267">
                  <c:v>14.8</c:v>
                </c:pt>
                <c:pt idx="268">
                  <c:v>14.7</c:v>
                </c:pt>
                <c:pt idx="269">
                  <c:v>14.9</c:v>
                </c:pt>
                <c:pt idx="270">
                  <c:v>14.8</c:v>
                </c:pt>
                <c:pt idx="271">
                  <c:v>14.8</c:v>
                </c:pt>
                <c:pt idx="272">
                  <c:v>15.1</c:v>
                </c:pt>
                <c:pt idx="273">
                  <c:v>14.8</c:v>
                </c:pt>
                <c:pt idx="274">
                  <c:v>14.8</c:v>
                </c:pt>
                <c:pt idx="275">
                  <c:v>14.7</c:v>
                </c:pt>
                <c:pt idx="276">
                  <c:v>14.5</c:v>
                </c:pt>
                <c:pt idx="277">
                  <c:v>14.5</c:v>
                </c:pt>
                <c:pt idx="278">
                  <c:v>14.7</c:v>
                </c:pt>
                <c:pt idx="279">
                  <c:v>14.8</c:v>
                </c:pt>
                <c:pt idx="280">
                  <c:v>14.7</c:v>
                </c:pt>
                <c:pt idx="281">
                  <c:v>14.7</c:v>
                </c:pt>
                <c:pt idx="282">
                  <c:v>14.8</c:v>
                </c:pt>
                <c:pt idx="283">
                  <c:v>14.7</c:v>
                </c:pt>
                <c:pt idx="284">
                  <c:v>14.6</c:v>
                </c:pt>
                <c:pt idx="285">
                  <c:v>14.5</c:v>
                </c:pt>
                <c:pt idx="286">
                  <c:v>14.6</c:v>
                </c:pt>
                <c:pt idx="287">
                  <c:v>15.4</c:v>
                </c:pt>
                <c:pt idx="288">
                  <c:v>15.3</c:v>
                </c:pt>
                <c:pt idx="289">
                  <c:v>15.3</c:v>
                </c:pt>
                <c:pt idx="290">
                  <c:v>15.6</c:v>
                </c:pt>
                <c:pt idx="291">
                  <c:v>15.5</c:v>
                </c:pt>
                <c:pt idx="292">
                  <c:v>15.7</c:v>
                </c:pt>
                <c:pt idx="293">
                  <c:v>15.6</c:v>
                </c:pt>
                <c:pt idx="294">
                  <c:v>15.7</c:v>
                </c:pt>
                <c:pt idx="295">
                  <c:v>15.6</c:v>
                </c:pt>
                <c:pt idx="296">
                  <c:v>15.6</c:v>
                </c:pt>
                <c:pt idx="297">
                  <c:v>15.7</c:v>
                </c:pt>
                <c:pt idx="298">
                  <c:v>15.6</c:v>
                </c:pt>
                <c:pt idx="299">
                  <c:v>15.6</c:v>
                </c:pt>
                <c:pt idx="300">
                  <c:v>15.6</c:v>
                </c:pt>
                <c:pt idx="301">
                  <c:v>15.6</c:v>
                </c:pt>
                <c:pt idx="302">
                  <c:v>15.4</c:v>
                </c:pt>
                <c:pt idx="303">
                  <c:v>15.7</c:v>
                </c:pt>
                <c:pt idx="304">
                  <c:v>15.7</c:v>
                </c:pt>
                <c:pt idx="305">
                  <c:v>15.5</c:v>
                </c:pt>
                <c:pt idx="306">
                  <c:v>15.4</c:v>
                </c:pt>
                <c:pt idx="307">
                  <c:v>15.4</c:v>
                </c:pt>
                <c:pt idx="308">
                  <c:v>15.3</c:v>
                </c:pt>
                <c:pt idx="309">
                  <c:v>15.6</c:v>
                </c:pt>
                <c:pt idx="310">
                  <c:v>15.6</c:v>
                </c:pt>
                <c:pt idx="311">
                  <c:v>15.6</c:v>
                </c:pt>
                <c:pt idx="312">
                  <c:v>15.6</c:v>
                </c:pt>
                <c:pt idx="313">
                  <c:v>15.7</c:v>
                </c:pt>
                <c:pt idx="314">
                  <c:v>15.8</c:v>
                </c:pt>
                <c:pt idx="315">
                  <c:v>15.7</c:v>
                </c:pt>
                <c:pt idx="316">
                  <c:v>15.7</c:v>
                </c:pt>
                <c:pt idx="317">
                  <c:v>15.8</c:v>
                </c:pt>
                <c:pt idx="318">
                  <c:v>15.7</c:v>
                </c:pt>
                <c:pt idx="319">
                  <c:v>15.6</c:v>
                </c:pt>
                <c:pt idx="320">
                  <c:v>15.6</c:v>
                </c:pt>
                <c:pt idx="321">
                  <c:v>15.6</c:v>
                </c:pt>
                <c:pt idx="322">
                  <c:v>15.6</c:v>
                </c:pt>
                <c:pt idx="323">
                  <c:v>15.6</c:v>
                </c:pt>
                <c:pt idx="324">
                  <c:v>15.6</c:v>
                </c:pt>
                <c:pt idx="325">
                  <c:v>15.6</c:v>
                </c:pt>
                <c:pt idx="326">
                  <c:v>15.6</c:v>
                </c:pt>
                <c:pt idx="327">
                  <c:v>15.5</c:v>
                </c:pt>
                <c:pt idx="328">
                  <c:v>15.4</c:v>
                </c:pt>
                <c:pt idx="329">
                  <c:v>15.6</c:v>
                </c:pt>
                <c:pt idx="330">
                  <c:v>15.5</c:v>
                </c:pt>
                <c:pt idx="331">
                  <c:v>15.6</c:v>
                </c:pt>
                <c:pt idx="332">
                  <c:v>15.8</c:v>
                </c:pt>
                <c:pt idx="333">
                  <c:v>15.7</c:v>
                </c:pt>
                <c:pt idx="334">
                  <c:v>15.8</c:v>
                </c:pt>
                <c:pt idx="335">
                  <c:v>15.8</c:v>
                </c:pt>
                <c:pt idx="336">
                  <c:v>15.9</c:v>
                </c:pt>
                <c:pt idx="337">
                  <c:v>15.8</c:v>
                </c:pt>
                <c:pt idx="338">
                  <c:v>15.9</c:v>
                </c:pt>
                <c:pt idx="339">
                  <c:v>15.9</c:v>
                </c:pt>
                <c:pt idx="340">
                  <c:v>15.9</c:v>
                </c:pt>
                <c:pt idx="341">
                  <c:v>16.100000000000001</c:v>
                </c:pt>
                <c:pt idx="342">
                  <c:v>15.9</c:v>
                </c:pt>
                <c:pt idx="343">
                  <c:v>15.8</c:v>
                </c:pt>
                <c:pt idx="344">
                  <c:v>15.8</c:v>
                </c:pt>
                <c:pt idx="345">
                  <c:v>15.7</c:v>
                </c:pt>
                <c:pt idx="346">
                  <c:v>16.399999999999999</c:v>
                </c:pt>
                <c:pt idx="347">
                  <c:v>15.5</c:v>
                </c:pt>
                <c:pt idx="348">
                  <c:v>15.7</c:v>
                </c:pt>
                <c:pt idx="349">
                  <c:v>15.4</c:v>
                </c:pt>
                <c:pt idx="350">
                  <c:v>15.3</c:v>
                </c:pt>
                <c:pt idx="351">
                  <c:v>15.5</c:v>
                </c:pt>
                <c:pt idx="352">
                  <c:v>15.6</c:v>
                </c:pt>
                <c:pt idx="353">
                  <c:v>15.7</c:v>
                </c:pt>
                <c:pt idx="354">
                  <c:v>15.7</c:v>
                </c:pt>
                <c:pt idx="355">
                  <c:v>15.7</c:v>
                </c:pt>
                <c:pt idx="356">
                  <c:v>15.7</c:v>
                </c:pt>
                <c:pt idx="357">
                  <c:v>15.7</c:v>
                </c:pt>
                <c:pt idx="358">
                  <c:v>15.7</c:v>
                </c:pt>
                <c:pt idx="359">
                  <c:v>15.6</c:v>
                </c:pt>
                <c:pt idx="360">
                  <c:v>15.7</c:v>
                </c:pt>
                <c:pt idx="361">
                  <c:v>15.8</c:v>
                </c:pt>
                <c:pt idx="362">
                  <c:v>15.7</c:v>
                </c:pt>
                <c:pt idx="363">
                  <c:v>15.7</c:v>
                </c:pt>
                <c:pt idx="364">
                  <c:v>15.6</c:v>
                </c:pt>
                <c:pt idx="365">
                  <c:v>15.7</c:v>
                </c:pt>
                <c:pt idx="366">
                  <c:v>15.4</c:v>
                </c:pt>
                <c:pt idx="367">
                  <c:v>15.6</c:v>
                </c:pt>
                <c:pt idx="368">
                  <c:v>15.7</c:v>
                </c:pt>
                <c:pt idx="369">
                  <c:v>15.7</c:v>
                </c:pt>
                <c:pt idx="370">
                  <c:v>15.7</c:v>
                </c:pt>
                <c:pt idx="371">
                  <c:v>15.4</c:v>
                </c:pt>
                <c:pt idx="372">
                  <c:v>15.4</c:v>
                </c:pt>
                <c:pt idx="373">
                  <c:v>15.7</c:v>
                </c:pt>
                <c:pt idx="374">
                  <c:v>15.7</c:v>
                </c:pt>
                <c:pt idx="375">
                  <c:v>15.8</c:v>
                </c:pt>
                <c:pt idx="376">
                  <c:v>16.2</c:v>
                </c:pt>
                <c:pt idx="377">
                  <c:v>16.2</c:v>
                </c:pt>
                <c:pt idx="378">
                  <c:v>16.2</c:v>
                </c:pt>
                <c:pt idx="379">
                  <c:v>16.2</c:v>
                </c:pt>
                <c:pt idx="380">
                  <c:v>16.3</c:v>
                </c:pt>
                <c:pt idx="381">
                  <c:v>16.2</c:v>
                </c:pt>
                <c:pt idx="382">
                  <c:v>16.100000000000001</c:v>
                </c:pt>
                <c:pt idx="383">
                  <c:v>16.2</c:v>
                </c:pt>
                <c:pt idx="384">
                  <c:v>16.2</c:v>
                </c:pt>
                <c:pt idx="385">
                  <c:v>16.2</c:v>
                </c:pt>
                <c:pt idx="386">
                  <c:v>16.2</c:v>
                </c:pt>
                <c:pt idx="387">
                  <c:v>16.100000000000001</c:v>
                </c:pt>
                <c:pt idx="388">
                  <c:v>15.7</c:v>
                </c:pt>
                <c:pt idx="389">
                  <c:v>16.100000000000001</c:v>
                </c:pt>
                <c:pt idx="390">
                  <c:v>16.2</c:v>
                </c:pt>
                <c:pt idx="391">
                  <c:v>16.2</c:v>
                </c:pt>
                <c:pt idx="392">
                  <c:v>16.2</c:v>
                </c:pt>
                <c:pt idx="393">
                  <c:v>16.2</c:v>
                </c:pt>
                <c:pt idx="394">
                  <c:v>16.3</c:v>
                </c:pt>
                <c:pt idx="395">
                  <c:v>16.399999999999999</c:v>
                </c:pt>
                <c:pt idx="396">
                  <c:v>16.5</c:v>
                </c:pt>
                <c:pt idx="397">
                  <c:v>16.2</c:v>
                </c:pt>
                <c:pt idx="398">
                  <c:v>16.2</c:v>
                </c:pt>
                <c:pt idx="399">
                  <c:v>16.399999999999999</c:v>
                </c:pt>
                <c:pt idx="400">
                  <c:v>16.399999999999999</c:v>
                </c:pt>
                <c:pt idx="401">
                  <c:v>16.3</c:v>
                </c:pt>
                <c:pt idx="402">
                  <c:v>16.399999999999999</c:v>
                </c:pt>
                <c:pt idx="403">
                  <c:v>16.7</c:v>
                </c:pt>
                <c:pt idx="404">
                  <c:v>16.7</c:v>
                </c:pt>
                <c:pt idx="405">
                  <c:v>16.8</c:v>
                </c:pt>
                <c:pt idx="406">
                  <c:v>16.5</c:v>
                </c:pt>
                <c:pt idx="407">
                  <c:v>16.600000000000001</c:v>
                </c:pt>
                <c:pt idx="408">
                  <c:v>16.7</c:v>
                </c:pt>
                <c:pt idx="409">
                  <c:v>16.899999999999999</c:v>
                </c:pt>
                <c:pt idx="410">
                  <c:v>#N/A</c:v>
                </c:pt>
                <c:pt idx="411">
                  <c:v>17.2</c:v>
                </c:pt>
                <c:pt idx="412">
                  <c:v>16.899999999999999</c:v>
                </c:pt>
                <c:pt idx="413">
                  <c:v>17</c:v>
                </c:pt>
                <c:pt idx="414">
                  <c:v>17.100000000000001</c:v>
                </c:pt>
                <c:pt idx="415">
                  <c:v>17.399999999999999</c:v>
                </c:pt>
                <c:pt idx="416">
                  <c:v>17.5</c:v>
                </c:pt>
                <c:pt idx="417">
                  <c:v>17.600000000000001</c:v>
                </c:pt>
                <c:pt idx="418">
                  <c:v>17.600000000000001</c:v>
                </c:pt>
                <c:pt idx="419">
                  <c:v>17.8</c:v>
                </c:pt>
                <c:pt idx="420">
                  <c:v>17.600000000000001</c:v>
                </c:pt>
                <c:pt idx="421">
                  <c:v>17.600000000000001</c:v>
                </c:pt>
                <c:pt idx="422">
                  <c:v>17.8</c:v>
                </c:pt>
                <c:pt idx="423">
                  <c:v>17.7</c:v>
                </c:pt>
                <c:pt idx="424">
                  <c:v>17.8</c:v>
                </c:pt>
                <c:pt idx="425">
                  <c:v>17.600000000000001</c:v>
                </c:pt>
                <c:pt idx="426">
                  <c:v>17.5</c:v>
                </c:pt>
                <c:pt idx="427">
                  <c:v>17.600000000000001</c:v>
                </c:pt>
                <c:pt idx="428">
                  <c:v>17.399999999999999</c:v>
                </c:pt>
                <c:pt idx="429">
                  <c:v>17.399999999999999</c:v>
                </c:pt>
                <c:pt idx="430">
                  <c:v>17.7</c:v>
                </c:pt>
                <c:pt idx="431">
                  <c:v>17.5</c:v>
                </c:pt>
                <c:pt idx="432">
                  <c:v>17.600000000000001</c:v>
                </c:pt>
                <c:pt idx="433">
                  <c:v>17.5</c:v>
                </c:pt>
                <c:pt idx="434">
                  <c:v>17.399999999999999</c:v>
                </c:pt>
                <c:pt idx="435">
                  <c:v>17.5</c:v>
                </c:pt>
                <c:pt idx="436">
                  <c:v>17.600000000000001</c:v>
                </c:pt>
                <c:pt idx="437">
                  <c:v>17.600000000000001</c:v>
                </c:pt>
                <c:pt idx="438">
                  <c:v>17.7</c:v>
                </c:pt>
                <c:pt idx="439">
                  <c:v>17.8</c:v>
                </c:pt>
                <c:pt idx="440">
                  <c:v>18</c:v>
                </c:pt>
                <c:pt idx="441">
                  <c:v>17.899999999999999</c:v>
                </c:pt>
                <c:pt idx="442">
                  <c:v>17.899999999999999</c:v>
                </c:pt>
                <c:pt idx="443">
                  <c:v>17.899999999999999</c:v>
                </c:pt>
                <c:pt idx="444">
                  <c:v>17.899999999999999</c:v>
                </c:pt>
                <c:pt idx="445">
                  <c:v>17.8</c:v>
                </c:pt>
                <c:pt idx="446">
                  <c:v>17.899999999999999</c:v>
                </c:pt>
                <c:pt idx="447">
                  <c:v>17.899999999999999</c:v>
                </c:pt>
                <c:pt idx="448">
                  <c:v>17.7</c:v>
                </c:pt>
                <c:pt idx="449">
                  <c:v>17.899999999999999</c:v>
                </c:pt>
                <c:pt idx="450">
                  <c:v>17.5</c:v>
                </c:pt>
                <c:pt idx="451">
                  <c:v>17.399999999999999</c:v>
                </c:pt>
                <c:pt idx="452">
                  <c:v>18.100000000000001</c:v>
                </c:pt>
                <c:pt idx="453">
                  <c:v>17.3</c:v>
                </c:pt>
                <c:pt idx="454">
                  <c:v>17.5</c:v>
                </c:pt>
                <c:pt idx="455">
                  <c:v>17.3</c:v>
                </c:pt>
                <c:pt idx="456">
                  <c:v>17.5</c:v>
                </c:pt>
                <c:pt idx="457">
                  <c:v>17.399999999999999</c:v>
                </c:pt>
                <c:pt idx="458">
                  <c:v>17.399999999999999</c:v>
                </c:pt>
                <c:pt idx="459">
                  <c:v>17.3</c:v>
                </c:pt>
                <c:pt idx="460">
                  <c:v>17.5</c:v>
                </c:pt>
                <c:pt idx="461">
                  <c:v>17.600000000000001</c:v>
                </c:pt>
                <c:pt idx="462">
                  <c:v>17.8</c:v>
                </c:pt>
                <c:pt idx="463">
                  <c:v>17.8</c:v>
                </c:pt>
                <c:pt idx="464">
                  <c:v>17.899999999999999</c:v>
                </c:pt>
                <c:pt idx="465">
                  <c:v>18</c:v>
                </c:pt>
                <c:pt idx="466">
                  <c:v>18.100000000000001</c:v>
                </c:pt>
                <c:pt idx="467">
                  <c:v>18.3</c:v>
                </c:pt>
                <c:pt idx="468">
                  <c:v>18.3</c:v>
                </c:pt>
                <c:pt idx="469">
                  <c:v>18.399999999999999</c:v>
                </c:pt>
                <c:pt idx="470">
                  <c:v>18.399999999999999</c:v>
                </c:pt>
                <c:pt idx="471">
                  <c:v>18.399999999999999</c:v>
                </c:pt>
                <c:pt idx="472">
                  <c:v>18.5</c:v>
                </c:pt>
                <c:pt idx="473">
                  <c:v>18.399999999999999</c:v>
                </c:pt>
                <c:pt idx="474">
                  <c:v>18.399999999999999</c:v>
                </c:pt>
                <c:pt idx="475">
                  <c:v>18.399999999999999</c:v>
                </c:pt>
                <c:pt idx="476">
                  <c:v>18.399999999999999</c:v>
                </c:pt>
                <c:pt idx="477">
                  <c:v>18.2</c:v>
                </c:pt>
                <c:pt idx="478">
                  <c:v>17.600000000000001</c:v>
                </c:pt>
                <c:pt idx="479">
                  <c:v>17.3</c:v>
                </c:pt>
                <c:pt idx="480">
                  <c:v>18</c:v>
                </c:pt>
                <c:pt idx="481">
                  <c:v>18</c:v>
                </c:pt>
                <c:pt idx="482">
                  <c:v>17.899999999999999</c:v>
                </c:pt>
                <c:pt idx="483">
                  <c:v>17.899999999999999</c:v>
                </c:pt>
                <c:pt idx="484">
                  <c:v>17.399999999999999</c:v>
                </c:pt>
                <c:pt idx="485">
                  <c:v>17.399999999999999</c:v>
                </c:pt>
                <c:pt idx="486">
                  <c:v>17</c:v>
                </c:pt>
                <c:pt idx="487">
                  <c:v>16.8</c:v>
                </c:pt>
                <c:pt idx="488">
                  <c:v>17.100000000000001</c:v>
                </c:pt>
                <c:pt idx="489">
                  <c:v>17.2</c:v>
                </c:pt>
                <c:pt idx="490">
                  <c:v>17.2</c:v>
                </c:pt>
                <c:pt idx="491">
                  <c:v>16.8</c:v>
                </c:pt>
                <c:pt idx="492">
                  <c:v>17.100000000000001</c:v>
                </c:pt>
                <c:pt idx="493">
                  <c:v>#N/A</c:v>
                </c:pt>
                <c:pt idx="494">
                  <c:v>#N/A</c:v>
                </c:pt>
                <c:pt idx="495">
                  <c:v>17.100000000000001</c:v>
                </c:pt>
                <c:pt idx="496">
                  <c:v>17.3</c:v>
                </c:pt>
                <c:pt idx="497">
                  <c:v>17.399999999999999</c:v>
                </c:pt>
                <c:pt idx="498">
                  <c:v>17.399999999999999</c:v>
                </c:pt>
                <c:pt idx="499">
                  <c:v>17.3</c:v>
                </c:pt>
                <c:pt idx="500">
                  <c:v>17.399999999999999</c:v>
                </c:pt>
                <c:pt idx="501">
                  <c:v>#N/A</c:v>
                </c:pt>
                <c:pt idx="502">
                  <c:v>17.100000000000001</c:v>
                </c:pt>
                <c:pt idx="503">
                  <c:v>17.100000000000001</c:v>
                </c:pt>
                <c:pt idx="504">
                  <c:v>17.399999999999999</c:v>
                </c:pt>
                <c:pt idx="505">
                  <c:v>17.2</c:v>
                </c:pt>
                <c:pt idx="506">
                  <c:v>16.600000000000001</c:v>
                </c:pt>
                <c:pt idx="507">
                  <c:v>16.399999999999999</c:v>
                </c:pt>
                <c:pt idx="508">
                  <c:v>16.5</c:v>
                </c:pt>
                <c:pt idx="509">
                  <c:v>16.399999999999999</c:v>
                </c:pt>
                <c:pt idx="510">
                  <c:v>16.399999999999999</c:v>
                </c:pt>
                <c:pt idx="511">
                  <c:v>16.2</c:v>
                </c:pt>
                <c:pt idx="512">
                  <c:v>16.399999999999999</c:v>
                </c:pt>
                <c:pt idx="513">
                  <c:v>16.3</c:v>
                </c:pt>
                <c:pt idx="514">
                  <c:v>16.3</c:v>
                </c:pt>
                <c:pt idx="515">
                  <c:v>16.7</c:v>
                </c:pt>
                <c:pt idx="516">
                  <c:v>16.2</c:v>
                </c:pt>
                <c:pt idx="517">
                  <c:v>16.2</c:v>
                </c:pt>
                <c:pt idx="518">
                  <c:v>16.399999999999999</c:v>
                </c:pt>
                <c:pt idx="519">
                  <c:v>16.5</c:v>
                </c:pt>
                <c:pt idx="520">
                  <c:v>16.399999999999999</c:v>
                </c:pt>
                <c:pt idx="521">
                  <c:v>16.3</c:v>
                </c:pt>
                <c:pt idx="522">
                  <c:v>16.399999999999999</c:v>
                </c:pt>
                <c:pt idx="523">
                  <c:v>16.5</c:v>
                </c:pt>
                <c:pt idx="524">
                  <c:v>16.399999999999999</c:v>
                </c:pt>
                <c:pt idx="525">
                  <c:v>16.399999999999999</c:v>
                </c:pt>
                <c:pt idx="526">
                  <c:v>16.399999999999999</c:v>
                </c:pt>
                <c:pt idx="527">
                  <c:v>16.399999999999999</c:v>
                </c:pt>
                <c:pt idx="528">
                  <c:v>16.5</c:v>
                </c:pt>
                <c:pt idx="529">
                  <c:v>16.600000000000001</c:v>
                </c:pt>
                <c:pt idx="530">
                  <c:v>16.7</c:v>
                </c:pt>
                <c:pt idx="531">
                  <c:v>16.600000000000001</c:v>
                </c:pt>
                <c:pt idx="532">
                  <c:v>16.5</c:v>
                </c:pt>
                <c:pt idx="533">
                  <c:v>16.399999999999999</c:v>
                </c:pt>
                <c:pt idx="534">
                  <c:v>16.3</c:v>
                </c:pt>
                <c:pt idx="535">
                  <c:v>#N/A</c:v>
                </c:pt>
                <c:pt idx="536">
                  <c:v>16.399999999999999</c:v>
                </c:pt>
                <c:pt idx="537">
                  <c:v>16.399999999999999</c:v>
                </c:pt>
                <c:pt idx="538">
                  <c:v>16.399999999999999</c:v>
                </c:pt>
                <c:pt idx="539">
                  <c:v>16.399999999999999</c:v>
                </c:pt>
                <c:pt idx="540">
                  <c:v>16.5</c:v>
                </c:pt>
                <c:pt idx="541">
                  <c:v>16.5</c:v>
                </c:pt>
                <c:pt idx="542">
                  <c:v>16.600000000000001</c:v>
                </c:pt>
                <c:pt idx="543">
                  <c:v>16.5</c:v>
                </c:pt>
                <c:pt idx="544">
                  <c:v>16.5</c:v>
                </c:pt>
                <c:pt idx="545">
                  <c:v>16.5</c:v>
                </c:pt>
                <c:pt idx="546">
                  <c:v>16.399999999999999</c:v>
                </c:pt>
                <c:pt idx="547">
                  <c:v>16.5</c:v>
                </c:pt>
                <c:pt idx="548">
                  <c:v>16.399999999999999</c:v>
                </c:pt>
                <c:pt idx="549">
                  <c:v>16.5</c:v>
                </c:pt>
                <c:pt idx="550">
                  <c:v>16.5</c:v>
                </c:pt>
                <c:pt idx="551">
                  <c:v>16.5</c:v>
                </c:pt>
                <c:pt idx="552">
                  <c:v>16.5</c:v>
                </c:pt>
                <c:pt idx="553">
                  <c:v>16.5</c:v>
                </c:pt>
                <c:pt idx="554">
                  <c:v>16.399999999999999</c:v>
                </c:pt>
                <c:pt idx="555">
                  <c:v>16.600000000000001</c:v>
                </c:pt>
                <c:pt idx="556">
                  <c:v>16.399999999999999</c:v>
                </c:pt>
                <c:pt idx="557">
                  <c:v>16.3</c:v>
                </c:pt>
                <c:pt idx="558">
                  <c:v>#N/A</c:v>
                </c:pt>
                <c:pt idx="559">
                  <c:v>16.100000000000001</c:v>
                </c:pt>
                <c:pt idx="560">
                  <c:v>16.3</c:v>
                </c:pt>
                <c:pt idx="561">
                  <c:v>16.3</c:v>
                </c:pt>
                <c:pt idx="562">
                  <c:v>16.399999999999999</c:v>
                </c:pt>
                <c:pt idx="563">
                  <c:v>16.399999999999999</c:v>
                </c:pt>
                <c:pt idx="564">
                  <c:v>16.3</c:v>
                </c:pt>
                <c:pt idx="565">
                  <c:v>16.3</c:v>
                </c:pt>
                <c:pt idx="566">
                  <c:v>16.399999999999999</c:v>
                </c:pt>
                <c:pt idx="567">
                  <c:v>16.2</c:v>
                </c:pt>
                <c:pt idx="568">
                  <c:v>16.399999999999999</c:v>
                </c:pt>
                <c:pt idx="569">
                  <c:v>16.399999999999999</c:v>
                </c:pt>
                <c:pt idx="570">
                  <c:v>16.399999999999999</c:v>
                </c:pt>
                <c:pt idx="571">
                  <c:v>16.399999999999999</c:v>
                </c:pt>
                <c:pt idx="572">
                  <c:v>16.399999999999999</c:v>
                </c:pt>
                <c:pt idx="573">
                  <c:v>16.5</c:v>
                </c:pt>
                <c:pt idx="574">
                  <c:v>16.5</c:v>
                </c:pt>
                <c:pt idx="575">
                  <c:v>16.600000000000001</c:v>
                </c:pt>
                <c:pt idx="576">
                  <c:v>16.3</c:v>
                </c:pt>
                <c:pt idx="577">
                  <c:v>16.3</c:v>
                </c:pt>
                <c:pt idx="578">
                  <c:v>16.2</c:v>
                </c:pt>
                <c:pt idx="579">
                  <c:v>16.3</c:v>
                </c:pt>
                <c:pt idx="580">
                  <c:v>16.100000000000001</c:v>
                </c:pt>
                <c:pt idx="581">
                  <c:v>16.2</c:v>
                </c:pt>
                <c:pt idx="582">
                  <c:v>16.100000000000001</c:v>
                </c:pt>
                <c:pt idx="583">
                  <c:v>16.100000000000001</c:v>
                </c:pt>
                <c:pt idx="584">
                  <c:v>16.100000000000001</c:v>
                </c:pt>
                <c:pt idx="585">
                  <c:v>16.100000000000001</c:v>
                </c:pt>
                <c:pt idx="586">
                  <c:v>16</c:v>
                </c:pt>
                <c:pt idx="587">
                  <c:v>16</c:v>
                </c:pt>
                <c:pt idx="588">
                  <c:v>16</c:v>
                </c:pt>
                <c:pt idx="589">
                  <c:v>16.100000000000001</c:v>
                </c:pt>
                <c:pt idx="590">
                  <c:v>16.100000000000001</c:v>
                </c:pt>
                <c:pt idx="591">
                  <c:v>16.100000000000001</c:v>
                </c:pt>
                <c:pt idx="592">
                  <c:v>16.3</c:v>
                </c:pt>
                <c:pt idx="593">
                  <c:v>16.3</c:v>
                </c:pt>
                <c:pt idx="594">
                  <c:v>16.2</c:v>
                </c:pt>
                <c:pt idx="595">
                  <c:v>16.2</c:v>
                </c:pt>
                <c:pt idx="596">
                  <c:v>16.2</c:v>
                </c:pt>
                <c:pt idx="597">
                  <c:v>16.2</c:v>
                </c:pt>
                <c:pt idx="598">
                  <c:v>16.100000000000001</c:v>
                </c:pt>
                <c:pt idx="599">
                  <c:v>15.9</c:v>
                </c:pt>
                <c:pt idx="600">
                  <c:v>15.9</c:v>
                </c:pt>
                <c:pt idx="601">
                  <c:v>16</c:v>
                </c:pt>
                <c:pt idx="602">
                  <c:v>16</c:v>
                </c:pt>
                <c:pt idx="603">
                  <c:v>16.100000000000001</c:v>
                </c:pt>
                <c:pt idx="604">
                  <c:v>16.2</c:v>
                </c:pt>
                <c:pt idx="605">
                  <c:v>16.2</c:v>
                </c:pt>
                <c:pt idx="606">
                  <c:v>16.3</c:v>
                </c:pt>
                <c:pt idx="607">
                  <c:v>16.2</c:v>
                </c:pt>
                <c:pt idx="608">
                  <c:v>16.2</c:v>
                </c:pt>
                <c:pt idx="609">
                  <c:v>16.2</c:v>
                </c:pt>
                <c:pt idx="610">
                  <c:v>16.2</c:v>
                </c:pt>
                <c:pt idx="611">
                  <c:v>16</c:v>
                </c:pt>
                <c:pt idx="612">
                  <c:v>16.100000000000001</c:v>
                </c:pt>
                <c:pt idx="613">
                  <c:v>16.100000000000001</c:v>
                </c:pt>
                <c:pt idx="614">
                  <c:v>16.100000000000001</c:v>
                </c:pt>
                <c:pt idx="615">
                  <c:v>15.9</c:v>
                </c:pt>
                <c:pt idx="616">
                  <c:v>16.100000000000001</c:v>
                </c:pt>
                <c:pt idx="617">
                  <c:v>16.2</c:v>
                </c:pt>
                <c:pt idx="618">
                  <c:v>16.100000000000001</c:v>
                </c:pt>
                <c:pt idx="619">
                  <c:v>16.100000000000001</c:v>
                </c:pt>
                <c:pt idx="620">
                  <c:v>16.600000000000001</c:v>
                </c:pt>
                <c:pt idx="621">
                  <c:v>16</c:v>
                </c:pt>
                <c:pt idx="622">
                  <c:v>16.2</c:v>
                </c:pt>
                <c:pt idx="623">
                  <c:v>16.100000000000001</c:v>
                </c:pt>
                <c:pt idx="624">
                  <c:v>16</c:v>
                </c:pt>
                <c:pt idx="625">
                  <c:v>16</c:v>
                </c:pt>
                <c:pt idx="626">
                  <c:v>16</c:v>
                </c:pt>
                <c:pt idx="627">
                  <c:v>16</c:v>
                </c:pt>
                <c:pt idx="628">
                  <c:v>16</c:v>
                </c:pt>
                <c:pt idx="629">
                  <c:v>15.9</c:v>
                </c:pt>
                <c:pt idx="630">
                  <c:v>#N/A</c:v>
                </c:pt>
              </c:numCache>
            </c:numRef>
          </c:val>
          <c:smooth val="0"/>
          <c:extLst>
            <c:ext xmlns:c16="http://schemas.microsoft.com/office/drawing/2014/chart" uri="{C3380CC4-5D6E-409C-BE32-E72D297353CC}">
              <c16:uniqueId val="{00000005-E750-4D5F-878D-60A1C4514A74}"/>
            </c:ext>
          </c:extLst>
        </c:ser>
        <c:ser>
          <c:idx val="6"/>
          <c:order val="6"/>
          <c:tx>
            <c:strRef>
              <c:f>'2.6.2'!$F$1</c:f>
              <c:strCache>
                <c:ptCount val="1"/>
                <c:pt idx="0">
                  <c:v>Кредити НБУ до 14 днів</c:v>
                </c:pt>
              </c:strCache>
            </c:strRef>
          </c:tx>
          <c:spPr>
            <a:ln w="28575" cap="rnd">
              <a:noFill/>
              <a:round/>
            </a:ln>
            <a:effectLst/>
          </c:spPr>
          <c:marker>
            <c:symbol val="circle"/>
            <c:size val="3"/>
            <c:spPr>
              <a:solidFill>
                <a:schemeClr val="bg1"/>
              </a:solidFill>
              <a:ln w="9525">
                <a:solidFill>
                  <a:srgbClr val="005591"/>
                </a:solidFill>
              </a:ln>
              <a:effectLst/>
            </c:spPr>
          </c:marker>
          <c:cat>
            <c:numRef>
              <c:f>'2.6.2'!$A$4:$A$634</c:f>
              <c:numCache>
                <c:formatCode>dd/mm/yy;@</c:formatCode>
                <c:ptCount val="63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numCache>
            </c:numRef>
          </c:cat>
          <c:val>
            <c:numRef>
              <c:f>'2.6.2'!$F$4:$F$634</c:f>
              <c:numCache>
                <c:formatCode>0.0</c:formatCode>
                <c:ptCount val="631"/>
                <c:pt idx="0">
                  <c:v>16</c:v>
                </c:pt>
                <c:pt idx="4">
                  <c:v>16</c:v>
                </c:pt>
                <c:pt idx="9">
                  <c:v>16</c:v>
                </c:pt>
                <c:pt idx="19">
                  <c:v>16</c:v>
                </c:pt>
                <c:pt idx="29">
                  <c:v>16</c:v>
                </c:pt>
                <c:pt idx="39">
                  <c:v>16</c:v>
                </c:pt>
                <c:pt idx="48">
                  <c:v>16</c:v>
                </c:pt>
                <c:pt idx="72">
                  <c:v>15</c:v>
                </c:pt>
                <c:pt idx="99">
                  <c:v>14.5</c:v>
                </c:pt>
                <c:pt idx="108">
                  <c:v>14.5</c:v>
                </c:pt>
                <c:pt idx="220">
                  <c:v>15.5</c:v>
                </c:pt>
                <c:pt idx="240">
                  <c:v>16.5</c:v>
                </c:pt>
                <c:pt idx="285">
                  <c:v>18</c:v>
                </c:pt>
                <c:pt idx="294">
                  <c:v>19</c:v>
                </c:pt>
                <c:pt idx="304">
                  <c:v>19</c:v>
                </c:pt>
                <c:pt idx="320">
                  <c:v>19</c:v>
                </c:pt>
                <c:pt idx="333">
                  <c:v>19</c:v>
                </c:pt>
                <c:pt idx="343">
                  <c:v>19</c:v>
                </c:pt>
                <c:pt idx="352">
                  <c:v>19</c:v>
                </c:pt>
                <c:pt idx="362">
                  <c:v>19</c:v>
                </c:pt>
                <c:pt idx="371">
                  <c:v>19</c:v>
                </c:pt>
                <c:pt idx="381">
                  <c:v>19.5</c:v>
                </c:pt>
                <c:pt idx="391">
                  <c:v>19.5</c:v>
                </c:pt>
                <c:pt idx="401">
                  <c:v>19.5</c:v>
                </c:pt>
                <c:pt idx="410">
                  <c:v>19.5</c:v>
                </c:pt>
                <c:pt idx="440">
                  <c:v>20</c:v>
                </c:pt>
                <c:pt idx="449">
                  <c:v>20</c:v>
                </c:pt>
                <c:pt idx="459">
                  <c:v>20</c:v>
                </c:pt>
                <c:pt idx="469">
                  <c:v>20</c:v>
                </c:pt>
                <c:pt idx="474">
                  <c:v>20</c:v>
                </c:pt>
                <c:pt idx="479">
                  <c:v>20</c:v>
                </c:pt>
                <c:pt idx="489">
                  <c:v>20</c:v>
                </c:pt>
                <c:pt idx="496">
                  <c:v>20</c:v>
                </c:pt>
                <c:pt idx="506">
                  <c:v>18</c:v>
                </c:pt>
                <c:pt idx="516">
                  <c:v>18</c:v>
                </c:pt>
                <c:pt idx="526">
                  <c:v>18</c:v>
                </c:pt>
                <c:pt idx="536">
                  <c:v>18</c:v>
                </c:pt>
                <c:pt idx="545">
                  <c:v>18</c:v>
                </c:pt>
                <c:pt idx="555">
                  <c:v>18</c:v>
                </c:pt>
                <c:pt idx="565">
                  <c:v>18</c:v>
                </c:pt>
                <c:pt idx="575">
                  <c:v>17.5</c:v>
                </c:pt>
                <c:pt idx="581">
                  <c:v>17.5</c:v>
                </c:pt>
                <c:pt idx="592">
                  <c:v>17.5</c:v>
                </c:pt>
                <c:pt idx="602">
                  <c:v>17.5</c:v>
                </c:pt>
                <c:pt idx="611">
                  <c:v>17.5</c:v>
                </c:pt>
                <c:pt idx="620">
                  <c:v>17.5</c:v>
                </c:pt>
                <c:pt idx="630">
                  <c:v>17</c:v>
                </c:pt>
              </c:numCache>
            </c:numRef>
          </c:val>
          <c:smooth val="0"/>
          <c:extLst>
            <c:ext xmlns:c16="http://schemas.microsoft.com/office/drawing/2014/chart" uri="{C3380CC4-5D6E-409C-BE32-E72D297353CC}">
              <c16:uniqueId val="{00000006-E750-4D5F-878D-60A1C4514A74}"/>
            </c:ext>
          </c:extLst>
        </c:ser>
        <c:ser>
          <c:idx val="7"/>
          <c:order val="7"/>
          <c:tx>
            <c:strRef>
              <c:f>'2.6.2'!$G$1</c:f>
              <c:strCache>
                <c:ptCount val="1"/>
                <c:pt idx="0">
                  <c:v>ДС НБУ до 14 днів</c:v>
                </c:pt>
              </c:strCache>
            </c:strRef>
          </c:tx>
          <c:spPr>
            <a:ln w="28575" cap="rnd">
              <a:noFill/>
              <a:round/>
            </a:ln>
            <a:effectLst/>
          </c:spPr>
          <c:marker>
            <c:symbol val="triangle"/>
            <c:size val="2"/>
            <c:spPr>
              <a:solidFill>
                <a:srgbClr val="46AFEF"/>
              </a:solidFill>
              <a:ln w="9525">
                <a:solidFill>
                  <a:srgbClr val="46AFEF"/>
                </a:solidFill>
              </a:ln>
              <a:effectLst/>
            </c:spPr>
          </c:marker>
          <c:cat>
            <c:numRef>
              <c:f>'2.6.2'!$A$4:$A$634</c:f>
              <c:numCache>
                <c:formatCode>dd/mm/yy;@</c:formatCode>
                <c:ptCount val="63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numCache>
            </c:numRef>
          </c:cat>
          <c:val>
            <c:numRef>
              <c:f>'2.6.2'!$G$4:$G$634</c:f>
              <c:numCache>
                <c:formatCode>0.0</c:formatCode>
                <c:ptCount val="631"/>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pt idx="15">
                  <c:v>0</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14</c:v>
                </c:pt>
                <c:pt idx="56">
                  <c:v>14</c:v>
                </c:pt>
                <c:pt idx="57">
                  <c:v>14</c:v>
                </c:pt>
                <c:pt idx="58">
                  <c:v>14</c:v>
                </c:pt>
                <c:pt idx="59">
                  <c:v>14</c:v>
                </c:pt>
                <c:pt idx="60">
                  <c:v>14</c:v>
                </c:pt>
                <c:pt idx="61">
                  <c:v>14</c:v>
                </c:pt>
                <c:pt idx="62">
                  <c:v>14</c:v>
                </c:pt>
                <c:pt idx="63">
                  <c:v>14</c:v>
                </c:pt>
                <c:pt idx="64">
                  <c:v>14</c:v>
                </c:pt>
                <c:pt idx="65">
                  <c:v>14</c:v>
                </c:pt>
                <c:pt idx="66">
                  <c:v>14</c:v>
                </c:pt>
                <c:pt idx="67">
                  <c:v>14</c:v>
                </c:pt>
                <c:pt idx="68">
                  <c:v>14</c:v>
                </c:pt>
                <c:pt idx="70">
                  <c:v>13</c:v>
                </c:pt>
                <c:pt idx="71">
                  <c:v>13</c:v>
                </c:pt>
                <c:pt idx="72">
                  <c:v>13</c:v>
                </c:pt>
                <c:pt idx="73">
                  <c:v>13</c:v>
                </c:pt>
                <c:pt idx="74">
                  <c:v>13</c:v>
                </c:pt>
                <c:pt idx="75">
                  <c:v>13</c:v>
                </c:pt>
                <c:pt idx="76">
                  <c:v>13</c:v>
                </c:pt>
                <c:pt idx="77">
                  <c:v>13</c:v>
                </c:pt>
                <c:pt idx="78">
                  <c:v>13</c:v>
                </c:pt>
                <c:pt idx="79">
                  <c:v>13</c:v>
                </c:pt>
                <c:pt idx="80">
                  <c:v>13</c:v>
                </c:pt>
                <c:pt idx="81">
                  <c:v>13</c:v>
                </c:pt>
                <c:pt idx="82">
                  <c:v>13</c:v>
                </c:pt>
                <c:pt idx="83">
                  <c:v>13</c:v>
                </c:pt>
                <c:pt idx="84">
                  <c:v>13</c:v>
                </c:pt>
                <c:pt idx="85">
                  <c:v>13</c:v>
                </c:pt>
                <c:pt idx="86">
                  <c:v>13</c:v>
                </c:pt>
                <c:pt idx="87">
                  <c:v>13</c:v>
                </c:pt>
                <c:pt idx="88">
                  <c:v>13</c:v>
                </c:pt>
                <c:pt idx="89">
                  <c:v>13</c:v>
                </c:pt>
                <c:pt idx="90">
                  <c:v>13</c:v>
                </c:pt>
                <c:pt idx="91">
                  <c:v>13</c:v>
                </c:pt>
                <c:pt idx="92">
                  <c:v>13</c:v>
                </c:pt>
                <c:pt idx="93">
                  <c:v>13</c:v>
                </c:pt>
                <c:pt idx="94">
                  <c:v>13</c:v>
                </c:pt>
                <c:pt idx="96">
                  <c:v>12.5</c:v>
                </c:pt>
                <c:pt idx="97">
                  <c:v>12.5</c:v>
                </c:pt>
                <c:pt idx="98">
                  <c:v>12.5</c:v>
                </c:pt>
                <c:pt idx="99">
                  <c:v>12.5</c:v>
                </c:pt>
                <c:pt idx="100">
                  <c:v>12.5</c:v>
                </c:pt>
                <c:pt idx="101">
                  <c:v>12.5</c:v>
                </c:pt>
                <c:pt idx="102">
                  <c:v>12.5</c:v>
                </c:pt>
                <c:pt idx="103">
                  <c:v>12.5</c:v>
                </c:pt>
                <c:pt idx="104">
                  <c:v>12.5</c:v>
                </c:pt>
                <c:pt idx="105">
                  <c:v>12.5</c:v>
                </c:pt>
                <c:pt idx="106">
                  <c:v>12.5</c:v>
                </c:pt>
                <c:pt idx="107">
                  <c:v>12.5</c:v>
                </c:pt>
                <c:pt idx="108">
                  <c:v>12.5</c:v>
                </c:pt>
                <c:pt idx="109">
                  <c:v>12.5</c:v>
                </c:pt>
                <c:pt idx="110">
                  <c:v>12.5</c:v>
                </c:pt>
                <c:pt idx="111">
                  <c:v>12.5</c:v>
                </c:pt>
                <c:pt idx="112">
                  <c:v>12.5</c:v>
                </c:pt>
                <c:pt idx="113">
                  <c:v>12.5</c:v>
                </c:pt>
                <c:pt idx="114">
                  <c:v>12.5</c:v>
                </c:pt>
                <c:pt idx="115">
                  <c:v>12.5</c:v>
                </c:pt>
                <c:pt idx="116">
                  <c:v>12.5</c:v>
                </c:pt>
                <c:pt idx="117">
                  <c:v>12.5</c:v>
                </c:pt>
                <c:pt idx="118">
                  <c:v>12.5</c:v>
                </c:pt>
                <c:pt idx="119">
                  <c:v>12.5</c:v>
                </c:pt>
                <c:pt idx="120">
                  <c:v>12.5</c:v>
                </c:pt>
                <c:pt idx="121">
                  <c:v>12.5</c:v>
                </c:pt>
                <c:pt idx="122">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70">
                  <c:v>12.5</c:v>
                </c:pt>
                <c:pt idx="171">
                  <c:v>0</c:v>
                </c:pt>
                <c:pt idx="173">
                  <c:v>12.5</c:v>
                </c:pt>
                <c:pt idx="175">
                  <c:v>12.5</c:v>
                </c:pt>
                <c:pt idx="177">
                  <c:v>12.5</c:v>
                </c:pt>
                <c:pt idx="180">
                  <c:v>12.5</c:v>
                </c:pt>
                <c:pt idx="182">
                  <c:v>12.5</c:v>
                </c:pt>
                <c:pt idx="185">
                  <c:v>12.5</c:v>
                </c:pt>
                <c:pt idx="187">
                  <c:v>12.5</c:v>
                </c:pt>
                <c:pt idx="190">
                  <c:v>12.5</c:v>
                </c:pt>
                <c:pt idx="192">
                  <c:v>12.5</c:v>
                </c:pt>
                <c:pt idx="194">
                  <c:v>12.5</c:v>
                </c:pt>
                <c:pt idx="196">
                  <c:v>12.5</c:v>
                </c:pt>
                <c:pt idx="199">
                  <c:v>12.5</c:v>
                </c:pt>
                <c:pt idx="202">
                  <c:v>13.5</c:v>
                </c:pt>
                <c:pt idx="204">
                  <c:v>13.5</c:v>
                </c:pt>
                <c:pt idx="206">
                  <c:v>13.5</c:v>
                </c:pt>
                <c:pt idx="209">
                  <c:v>13.5</c:v>
                </c:pt>
                <c:pt idx="211">
                  <c:v>13.5</c:v>
                </c:pt>
                <c:pt idx="214">
                  <c:v>13.5</c:v>
                </c:pt>
                <c:pt idx="216">
                  <c:v>13.5</c:v>
                </c:pt>
                <c:pt idx="219">
                  <c:v>13.5</c:v>
                </c:pt>
                <c:pt idx="221">
                  <c:v>13.5</c:v>
                </c:pt>
                <c:pt idx="224">
                  <c:v>13.5</c:v>
                </c:pt>
                <c:pt idx="226">
                  <c:v>13.5</c:v>
                </c:pt>
                <c:pt idx="229">
                  <c:v>13.5</c:v>
                </c:pt>
                <c:pt idx="231">
                  <c:v>13.5</c:v>
                </c:pt>
                <c:pt idx="237">
                  <c:v>14.5</c:v>
                </c:pt>
                <c:pt idx="239">
                  <c:v>14.5</c:v>
                </c:pt>
                <c:pt idx="241">
                  <c:v>14.5</c:v>
                </c:pt>
                <c:pt idx="243">
                  <c:v>14.5</c:v>
                </c:pt>
                <c:pt idx="245">
                  <c:v>14.5</c:v>
                </c:pt>
                <c:pt idx="247">
                  <c:v>14.5</c:v>
                </c:pt>
                <c:pt idx="249">
                  <c:v>14.5</c:v>
                </c:pt>
                <c:pt idx="251">
                  <c:v>14.5</c:v>
                </c:pt>
                <c:pt idx="254">
                  <c:v>14.5</c:v>
                </c:pt>
                <c:pt idx="256">
                  <c:v>14.5</c:v>
                </c:pt>
                <c:pt idx="262">
                  <c:v>16</c:v>
                </c:pt>
                <c:pt idx="264">
                  <c:v>16</c:v>
                </c:pt>
                <c:pt idx="266">
                  <c:v>16</c:v>
                </c:pt>
                <c:pt idx="269">
                  <c:v>16</c:v>
                </c:pt>
                <c:pt idx="271">
                  <c:v>16</c:v>
                </c:pt>
                <c:pt idx="274">
                  <c:v>16</c:v>
                </c:pt>
                <c:pt idx="276">
                  <c:v>16</c:v>
                </c:pt>
                <c:pt idx="279">
                  <c:v>16</c:v>
                </c:pt>
                <c:pt idx="281">
                  <c:v>16</c:v>
                </c:pt>
                <c:pt idx="287">
                  <c:v>17</c:v>
                </c:pt>
                <c:pt idx="290">
                  <c:v>17</c:v>
                </c:pt>
                <c:pt idx="293">
                  <c:v>17</c:v>
                </c:pt>
                <c:pt idx="295">
                  <c:v>17</c:v>
                </c:pt>
                <c:pt idx="298">
                  <c:v>17</c:v>
                </c:pt>
                <c:pt idx="300">
                  <c:v>17</c:v>
                </c:pt>
                <c:pt idx="303">
                  <c:v>17</c:v>
                </c:pt>
                <c:pt idx="305">
                  <c:v>17</c:v>
                </c:pt>
                <c:pt idx="308">
                  <c:v>17</c:v>
                </c:pt>
                <c:pt idx="311">
                  <c:v>17</c:v>
                </c:pt>
                <c:pt idx="315">
                  <c:v>17</c:v>
                </c:pt>
                <c:pt idx="317">
                  <c:v>17</c:v>
                </c:pt>
                <c:pt idx="320">
                  <c:v>17</c:v>
                </c:pt>
                <c:pt idx="322">
                  <c:v>17</c:v>
                </c:pt>
                <c:pt idx="325">
                  <c:v>17</c:v>
                </c:pt>
                <c:pt idx="328">
                  <c:v>17</c:v>
                </c:pt>
                <c:pt idx="331">
                  <c:v>17</c:v>
                </c:pt>
                <c:pt idx="333">
                  <c:v>17</c:v>
                </c:pt>
                <c:pt idx="335">
                  <c:v>17</c:v>
                </c:pt>
                <c:pt idx="338">
                  <c:v>17</c:v>
                </c:pt>
                <c:pt idx="343">
                  <c:v>17</c:v>
                </c:pt>
                <c:pt idx="344">
                  <c:v>17</c:v>
                </c:pt>
                <c:pt idx="347">
                  <c:v>17</c:v>
                </c:pt>
                <c:pt idx="349">
                  <c:v>17</c:v>
                </c:pt>
                <c:pt idx="352">
                  <c:v>17</c:v>
                </c:pt>
                <c:pt idx="354">
                  <c:v>17</c:v>
                </c:pt>
                <c:pt idx="357">
                  <c:v>17</c:v>
                </c:pt>
                <c:pt idx="359">
                  <c:v>17</c:v>
                </c:pt>
                <c:pt idx="362">
                  <c:v>17</c:v>
                </c:pt>
                <c:pt idx="365">
                  <c:v>17</c:v>
                </c:pt>
                <c:pt idx="366">
                  <c:v>17</c:v>
                </c:pt>
                <c:pt idx="368">
                  <c:v>17</c:v>
                </c:pt>
                <c:pt idx="371">
                  <c:v>17</c:v>
                </c:pt>
                <c:pt idx="376">
                  <c:v>17.5</c:v>
                </c:pt>
                <c:pt idx="378">
                  <c:v>17.5</c:v>
                </c:pt>
                <c:pt idx="381">
                  <c:v>17.5</c:v>
                </c:pt>
                <c:pt idx="383">
                  <c:v>17.5</c:v>
                </c:pt>
                <c:pt idx="386">
                  <c:v>17.5</c:v>
                </c:pt>
                <c:pt idx="388">
                  <c:v>17.5</c:v>
                </c:pt>
                <c:pt idx="391">
                  <c:v>17.5</c:v>
                </c:pt>
                <c:pt idx="393">
                  <c:v>17.5</c:v>
                </c:pt>
                <c:pt idx="396">
                  <c:v>17.5</c:v>
                </c:pt>
                <c:pt idx="398">
                  <c:v>17.5</c:v>
                </c:pt>
                <c:pt idx="401">
                  <c:v>17.5</c:v>
                </c:pt>
                <c:pt idx="403">
                  <c:v>17.5</c:v>
                </c:pt>
                <c:pt idx="405">
                  <c:v>17.5</c:v>
                </c:pt>
                <c:pt idx="407">
                  <c:v>17.5</c:v>
                </c:pt>
                <c:pt idx="410">
                  <c:v>17.5</c:v>
                </c:pt>
                <c:pt idx="415">
                  <c:v>18</c:v>
                </c:pt>
                <c:pt idx="417">
                  <c:v>18</c:v>
                </c:pt>
                <c:pt idx="420">
                  <c:v>18</c:v>
                </c:pt>
                <c:pt idx="422">
                  <c:v>18</c:v>
                </c:pt>
                <c:pt idx="425">
                  <c:v>18</c:v>
                </c:pt>
                <c:pt idx="427">
                  <c:v>18</c:v>
                </c:pt>
                <c:pt idx="430">
                  <c:v>18</c:v>
                </c:pt>
                <c:pt idx="432">
                  <c:v>18</c:v>
                </c:pt>
                <c:pt idx="435">
                  <c:v>18</c:v>
                </c:pt>
                <c:pt idx="437">
                  <c:v>18</c:v>
                </c:pt>
                <c:pt idx="440">
                  <c:v>18</c:v>
                </c:pt>
                <c:pt idx="441">
                  <c:v>18</c:v>
                </c:pt>
                <c:pt idx="444">
                  <c:v>18</c:v>
                </c:pt>
                <c:pt idx="449">
                  <c:v>18</c:v>
                </c:pt>
                <c:pt idx="451">
                  <c:v>18</c:v>
                </c:pt>
                <c:pt idx="454">
                  <c:v>18</c:v>
                </c:pt>
                <c:pt idx="456">
                  <c:v>18</c:v>
                </c:pt>
                <c:pt idx="459">
                  <c:v>18</c:v>
                </c:pt>
                <c:pt idx="461">
                  <c:v>18</c:v>
                </c:pt>
                <c:pt idx="464">
                  <c:v>18</c:v>
                </c:pt>
                <c:pt idx="466">
                  <c:v>18</c:v>
                </c:pt>
                <c:pt idx="469">
                  <c:v>18</c:v>
                </c:pt>
                <c:pt idx="474">
                  <c:v>18</c:v>
                </c:pt>
                <c:pt idx="476">
                  <c:v>18</c:v>
                </c:pt>
                <c:pt idx="479">
                  <c:v>18</c:v>
                </c:pt>
                <c:pt idx="484">
                  <c:v>18</c:v>
                </c:pt>
                <c:pt idx="486">
                  <c:v>18</c:v>
                </c:pt>
                <c:pt idx="489">
                  <c:v>18</c:v>
                </c:pt>
                <c:pt idx="493">
                  <c:v>18</c:v>
                </c:pt>
                <c:pt idx="496">
                  <c:v>18</c:v>
                </c:pt>
                <c:pt idx="500">
                  <c:v>18</c:v>
                </c:pt>
                <c:pt idx="511">
                  <c:v>18</c:v>
                </c:pt>
                <c:pt idx="518">
                  <c:v>18</c:v>
                </c:pt>
                <c:pt idx="521">
                  <c:v>18</c:v>
                </c:pt>
                <c:pt idx="530">
                  <c:v>18</c:v>
                </c:pt>
                <c:pt idx="540">
                  <c:v>18</c:v>
                </c:pt>
                <c:pt idx="550">
                  <c:v>18</c:v>
                </c:pt>
                <c:pt idx="560">
                  <c:v>18</c:v>
                </c:pt>
                <c:pt idx="570">
                  <c:v>18</c:v>
                </c:pt>
                <c:pt idx="577">
                  <c:v>17.5</c:v>
                </c:pt>
                <c:pt idx="587">
                  <c:v>17.5</c:v>
                </c:pt>
                <c:pt idx="597">
                  <c:v>17.5</c:v>
                </c:pt>
                <c:pt idx="607">
                  <c:v>17.5</c:v>
                </c:pt>
                <c:pt idx="615">
                  <c:v>17.5</c:v>
                </c:pt>
                <c:pt idx="625">
                  <c:v>17.5</c:v>
                </c:pt>
              </c:numCache>
            </c:numRef>
          </c:val>
          <c:smooth val="0"/>
          <c:extLst>
            <c:ext xmlns:c16="http://schemas.microsoft.com/office/drawing/2014/chart" uri="{C3380CC4-5D6E-409C-BE32-E72D297353CC}">
              <c16:uniqueId val="{00000007-E750-4D5F-878D-60A1C4514A74}"/>
            </c:ext>
          </c:extLst>
        </c:ser>
        <c:dLbls>
          <c:showLegendKey val="0"/>
          <c:showVal val="0"/>
          <c:showCatName val="0"/>
          <c:showSerName val="0"/>
          <c:showPercent val="0"/>
          <c:showBubbleSize val="0"/>
        </c:dLbls>
        <c:marker val="1"/>
        <c:smooth val="0"/>
        <c:axId val="950694928"/>
        <c:axId val="950695320"/>
      </c:lineChart>
      <c:dateAx>
        <c:axId val="950694928"/>
        <c:scaling>
          <c:orientation val="minMax"/>
          <c:min val="42736"/>
        </c:scaling>
        <c:delete val="0"/>
        <c:axPos val="b"/>
        <c:minorGridlines>
          <c:spPr>
            <a:ln w="3175" cap="flat" cmpd="sng" algn="ctr">
              <a:solidFill>
                <a:srgbClr val="8C969B">
                  <a:alpha val="49804"/>
                </a:srgbClr>
              </a:solidFill>
              <a:round/>
            </a:ln>
            <a:effectLst/>
          </c:spPr>
        </c:minorGridlines>
        <c:numFmt formatCode="[$-422]mm/yy;@" sourceLinked="0"/>
        <c:majorTickMark val="none"/>
        <c:minorTickMark val="in"/>
        <c:tickLblPos val="nextTo"/>
        <c:spPr>
          <a:noFill/>
          <a:ln w="9525" cap="flat" cmpd="sng" algn="ctr">
            <a:solidFill>
              <a:srgbClr val="505050"/>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950695320"/>
        <c:crosses val="autoZero"/>
        <c:auto val="0"/>
        <c:lblOffset val="100"/>
        <c:baseTimeUnit val="days"/>
        <c:majorUnit val="6"/>
        <c:majorTimeUnit val="months"/>
        <c:minorUnit val="1"/>
        <c:minorTimeUnit val="years"/>
      </c:dateAx>
      <c:valAx>
        <c:axId val="950695320"/>
        <c:scaling>
          <c:orientation val="minMax"/>
          <c:max val="22"/>
          <c:min val="10"/>
        </c:scaling>
        <c:delete val="0"/>
        <c:axPos val="l"/>
        <c:majorGridlines>
          <c:spPr>
            <a:ln w="3175" cap="flat" cmpd="sng" algn="ctr">
              <a:solidFill>
                <a:srgbClr val="8C969B">
                  <a:alpha val="50000"/>
                </a:srgbClr>
              </a:solidFill>
              <a:round/>
            </a:ln>
            <a:effectLst/>
          </c:spPr>
        </c:majorGridlines>
        <c:numFmt formatCode="0" sourceLinked="0"/>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950694928"/>
        <c:crossesAt val="42736"/>
        <c:crossBetween val="between"/>
        <c:majorUnit val="2"/>
      </c:valAx>
      <c:spPr>
        <a:noFill/>
        <a:ln>
          <a:solidFill>
            <a:srgbClr val="505050"/>
          </a:solidFill>
        </a:ln>
        <a:effectLst/>
      </c:spPr>
    </c:plotArea>
    <c:legend>
      <c:legendPos val="b"/>
      <c:legendEntry>
        <c:idx val="0"/>
        <c:delete val="1"/>
      </c:legendEntry>
      <c:legendEntry>
        <c:idx val="2"/>
        <c:delete val="1"/>
      </c:legendEntry>
      <c:layout>
        <c:manualLayout>
          <c:xMode val="edge"/>
          <c:yMode val="edge"/>
          <c:x val="0"/>
          <c:y val="0.70992445799457993"/>
          <c:w val="1"/>
          <c:h val="0.29007554200542007"/>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legend>
    <c:plotVisOnly val="1"/>
    <c:dispBlanksAs val="span"/>
    <c:showDLblsOverMax val="0"/>
  </c:chart>
  <c:spPr>
    <a:solidFill>
      <a:srgbClr val="000000">
        <a:alpha val="0"/>
      </a:srgbClr>
    </a:solid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uk-UA"/>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70144356955381"/>
          <c:y val="5.2035044915160256E-2"/>
          <c:w val="0.82080708661417323"/>
          <c:h val="0.6972597439404582"/>
        </c:manualLayout>
      </c:layout>
      <c:lineChart>
        <c:grouping val="standard"/>
        <c:varyColors val="0"/>
        <c:ser>
          <c:idx val="3"/>
          <c:order val="0"/>
          <c:tx>
            <c:strRef>
              <c:f>'2.6.3'!$D$1</c:f>
              <c:strCache>
                <c:ptCount val="1"/>
                <c:pt idx="0">
                  <c:v>Станом на 29.12.18</c:v>
                </c:pt>
              </c:strCache>
            </c:strRef>
          </c:tx>
          <c:spPr>
            <a:ln w="25400" cmpd="sng">
              <a:solidFill>
                <a:srgbClr val="7D0532"/>
              </a:solidFill>
              <a:prstDash val="solid"/>
            </a:ln>
          </c:spPr>
          <c:marker>
            <c:symbol val="none"/>
          </c:marker>
          <c:cat>
            <c:numRef>
              <c:f>'2.6.3'!$A$4:$A$184</c:f>
              <c:numCache>
                <c:formatCode>#\ ##0.0</c:formatCode>
                <c:ptCount val="181"/>
                <c:pt idx="0">
                  <c:v>3.0000000000000001E-3</c:v>
                </c:pt>
                <c:pt idx="1">
                  <c:v>2.8000000000000001E-2</c:v>
                </c:pt>
                <c:pt idx="2">
                  <c:v>5.6000000000000001E-2</c:v>
                </c:pt>
                <c:pt idx="3">
                  <c:v>8.3000000000000004E-2</c:v>
                </c:pt>
                <c:pt idx="4">
                  <c:v>0.111</c:v>
                </c:pt>
                <c:pt idx="5">
                  <c:v>0.13900000000000001</c:v>
                </c:pt>
                <c:pt idx="6">
                  <c:v>0.16700000000000001</c:v>
                </c:pt>
                <c:pt idx="7">
                  <c:v>0.19400000000000001</c:v>
                </c:pt>
                <c:pt idx="8">
                  <c:v>0.222</c:v>
                </c:pt>
                <c:pt idx="9">
                  <c:v>0.25</c:v>
                </c:pt>
                <c:pt idx="10">
                  <c:v>0.27800000000000002</c:v>
                </c:pt>
                <c:pt idx="11">
                  <c:v>0.30599999999999999</c:v>
                </c:pt>
                <c:pt idx="12">
                  <c:v>0.33300000000000002</c:v>
                </c:pt>
                <c:pt idx="13">
                  <c:v>0.36099999999999999</c:v>
                </c:pt>
                <c:pt idx="14">
                  <c:v>0.38900000000000001</c:v>
                </c:pt>
                <c:pt idx="15">
                  <c:v>0.41699999999999998</c:v>
                </c:pt>
                <c:pt idx="16">
                  <c:v>0.44400000000000001</c:v>
                </c:pt>
                <c:pt idx="17">
                  <c:v>0.47199999999999998</c:v>
                </c:pt>
                <c:pt idx="18">
                  <c:v>0.5</c:v>
                </c:pt>
                <c:pt idx="19">
                  <c:v>0.52800000000000002</c:v>
                </c:pt>
                <c:pt idx="20">
                  <c:v>0.55600000000000005</c:v>
                </c:pt>
                <c:pt idx="21">
                  <c:v>0.58299999999999996</c:v>
                </c:pt>
                <c:pt idx="22">
                  <c:v>0.61099999999999999</c:v>
                </c:pt>
                <c:pt idx="23">
                  <c:v>0.63900000000000001</c:v>
                </c:pt>
                <c:pt idx="24">
                  <c:v>0.66700000000000004</c:v>
                </c:pt>
                <c:pt idx="25">
                  <c:v>0.69399999999999995</c:v>
                </c:pt>
                <c:pt idx="26">
                  <c:v>0.72199999999999998</c:v>
                </c:pt>
                <c:pt idx="27">
                  <c:v>0.75</c:v>
                </c:pt>
                <c:pt idx="28">
                  <c:v>0.77800000000000002</c:v>
                </c:pt>
                <c:pt idx="29">
                  <c:v>0.80600000000000005</c:v>
                </c:pt>
                <c:pt idx="30">
                  <c:v>0.83299999999999996</c:v>
                </c:pt>
                <c:pt idx="31">
                  <c:v>0.86099999999999999</c:v>
                </c:pt>
                <c:pt idx="32">
                  <c:v>0.88900000000000001</c:v>
                </c:pt>
                <c:pt idx="33">
                  <c:v>0.91700000000000004</c:v>
                </c:pt>
                <c:pt idx="34">
                  <c:v>0.94399999999999995</c:v>
                </c:pt>
                <c:pt idx="35">
                  <c:v>0.97199999999999998</c:v>
                </c:pt>
                <c:pt idx="36">
                  <c:v>1</c:v>
                </c:pt>
                <c:pt idx="37">
                  <c:v>1.028</c:v>
                </c:pt>
                <c:pt idx="38">
                  <c:v>1.056</c:v>
                </c:pt>
                <c:pt idx="39">
                  <c:v>1.083</c:v>
                </c:pt>
                <c:pt idx="40">
                  <c:v>1.111</c:v>
                </c:pt>
                <c:pt idx="41">
                  <c:v>1.139</c:v>
                </c:pt>
                <c:pt idx="42">
                  <c:v>1.167</c:v>
                </c:pt>
                <c:pt idx="43">
                  <c:v>1.194</c:v>
                </c:pt>
                <c:pt idx="44">
                  <c:v>1.222</c:v>
                </c:pt>
                <c:pt idx="45">
                  <c:v>1.25</c:v>
                </c:pt>
                <c:pt idx="46">
                  <c:v>1.278</c:v>
                </c:pt>
                <c:pt idx="47">
                  <c:v>1.306</c:v>
                </c:pt>
                <c:pt idx="48">
                  <c:v>1.333</c:v>
                </c:pt>
                <c:pt idx="49">
                  <c:v>1.361</c:v>
                </c:pt>
                <c:pt idx="50">
                  <c:v>1.389</c:v>
                </c:pt>
                <c:pt idx="51">
                  <c:v>1.417</c:v>
                </c:pt>
                <c:pt idx="52">
                  <c:v>1.444</c:v>
                </c:pt>
                <c:pt idx="53">
                  <c:v>1.472</c:v>
                </c:pt>
                <c:pt idx="54">
                  <c:v>1.5</c:v>
                </c:pt>
                <c:pt idx="55">
                  <c:v>1.528</c:v>
                </c:pt>
                <c:pt idx="56">
                  <c:v>1.556</c:v>
                </c:pt>
                <c:pt idx="57">
                  <c:v>1.583</c:v>
                </c:pt>
                <c:pt idx="58">
                  <c:v>1.611</c:v>
                </c:pt>
                <c:pt idx="59">
                  <c:v>1.639</c:v>
                </c:pt>
                <c:pt idx="60">
                  <c:v>1.667</c:v>
                </c:pt>
                <c:pt idx="61">
                  <c:v>1.694</c:v>
                </c:pt>
                <c:pt idx="62">
                  <c:v>1.722</c:v>
                </c:pt>
                <c:pt idx="63">
                  <c:v>1.75</c:v>
                </c:pt>
                <c:pt idx="64">
                  <c:v>1.778</c:v>
                </c:pt>
                <c:pt idx="65">
                  <c:v>1.806</c:v>
                </c:pt>
                <c:pt idx="66">
                  <c:v>1.833</c:v>
                </c:pt>
                <c:pt idx="67">
                  <c:v>1.861</c:v>
                </c:pt>
                <c:pt idx="68">
                  <c:v>1.889</c:v>
                </c:pt>
                <c:pt idx="69">
                  <c:v>1.917</c:v>
                </c:pt>
                <c:pt idx="70">
                  <c:v>1.944</c:v>
                </c:pt>
                <c:pt idx="71">
                  <c:v>1.972</c:v>
                </c:pt>
                <c:pt idx="72">
                  <c:v>2</c:v>
                </c:pt>
                <c:pt idx="73">
                  <c:v>2.028</c:v>
                </c:pt>
                <c:pt idx="74">
                  <c:v>2.056</c:v>
                </c:pt>
                <c:pt idx="75">
                  <c:v>2.0830000000000002</c:v>
                </c:pt>
                <c:pt idx="76">
                  <c:v>2.1110000000000002</c:v>
                </c:pt>
                <c:pt idx="77">
                  <c:v>2.1389999999999998</c:v>
                </c:pt>
                <c:pt idx="78">
                  <c:v>2.1669999999999998</c:v>
                </c:pt>
                <c:pt idx="79">
                  <c:v>2.194</c:v>
                </c:pt>
                <c:pt idx="80">
                  <c:v>2.222</c:v>
                </c:pt>
                <c:pt idx="81">
                  <c:v>2.25</c:v>
                </c:pt>
                <c:pt idx="82">
                  <c:v>2.278</c:v>
                </c:pt>
                <c:pt idx="83">
                  <c:v>2.306</c:v>
                </c:pt>
                <c:pt idx="84">
                  <c:v>2.3330000000000002</c:v>
                </c:pt>
                <c:pt idx="85">
                  <c:v>2.3610000000000002</c:v>
                </c:pt>
                <c:pt idx="86">
                  <c:v>2.3889999999999998</c:v>
                </c:pt>
                <c:pt idx="87">
                  <c:v>2.4169999999999998</c:v>
                </c:pt>
                <c:pt idx="88">
                  <c:v>2.444</c:v>
                </c:pt>
                <c:pt idx="89">
                  <c:v>2.472</c:v>
                </c:pt>
                <c:pt idx="90">
                  <c:v>2.5</c:v>
                </c:pt>
                <c:pt idx="91">
                  <c:v>2.528</c:v>
                </c:pt>
                <c:pt idx="92">
                  <c:v>2.556</c:v>
                </c:pt>
                <c:pt idx="93">
                  <c:v>2.5830000000000002</c:v>
                </c:pt>
                <c:pt idx="94">
                  <c:v>2.6110000000000002</c:v>
                </c:pt>
                <c:pt idx="95">
                  <c:v>2.6389999999999998</c:v>
                </c:pt>
                <c:pt idx="96">
                  <c:v>2.6669999999999998</c:v>
                </c:pt>
                <c:pt idx="97">
                  <c:v>2.694</c:v>
                </c:pt>
                <c:pt idx="98">
                  <c:v>2.722</c:v>
                </c:pt>
                <c:pt idx="99">
                  <c:v>2.75</c:v>
                </c:pt>
                <c:pt idx="100">
                  <c:v>2.778</c:v>
                </c:pt>
                <c:pt idx="101">
                  <c:v>2.806</c:v>
                </c:pt>
                <c:pt idx="102">
                  <c:v>2.8330000000000002</c:v>
                </c:pt>
                <c:pt idx="103">
                  <c:v>2.8610000000000002</c:v>
                </c:pt>
                <c:pt idx="104">
                  <c:v>2.8889999999999998</c:v>
                </c:pt>
                <c:pt idx="105">
                  <c:v>2.9169999999999998</c:v>
                </c:pt>
                <c:pt idx="106">
                  <c:v>2.944</c:v>
                </c:pt>
                <c:pt idx="107">
                  <c:v>2.972</c:v>
                </c:pt>
                <c:pt idx="108">
                  <c:v>3</c:v>
                </c:pt>
                <c:pt idx="109">
                  <c:v>3.028</c:v>
                </c:pt>
                <c:pt idx="110">
                  <c:v>3.056</c:v>
                </c:pt>
                <c:pt idx="111">
                  <c:v>3.0830000000000002</c:v>
                </c:pt>
                <c:pt idx="112">
                  <c:v>3.1110000000000002</c:v>
                </c:pt>
                <c:pt idx="113">
                  <c:v>3.1389999999999998</c:v>
                </c:pt>
                <c:pt idx="114">
                  <c:v>3.1669999999999998</c:v>
                </c:pt>
                <c:pt idx="115">
                  <c:v>3.194</c:v>
                </c:pt>
                <c:pt idx="116">
                  <c:v>3.222</c:v>
                </c:pt>
                <c:pt idx="117">
                  <c:v>3.25</c:v>
                </c:pt>
                <c:pt idx="118">
                  <c:v>3.278</c:v>
                </c:pt>
                <c:pt idx="119">
                  <c:v>3.306</c:v>
                </c:pt>
                <c:pt idx="120">
                  <c:v>3.3330000000000002</c:v>
                </c:pt>
                <c:pt idx="121">
                  <c:v>3.3610000000000002</c:v>
                </c:pt>
                <c:pt idx="122">
                  <c:v>3.3889999999999998</c:v>
                </c:pt>
                <c:pt idx="123">
                  <c:v>3.4169999999999998</c:v>
                </c:pt>
                <c:pt idx="124">
                  <c:v>3.444</c:v>
                </c:pt>
                <c:pt idx="125">
                  <c:v>3.472</c:v>
                </c:pt>
                <c:pt idx="126">
                  <c:v>3.5</c:v>
                </c:pt>
                <c:pt idx="127">
                  <c:v>3.528</c:v>
                </c:pt>
                <c:pt idx="128">
                  <c:v>3.556</c:v>
                </c:pt>
                <c:pt idx="129">
                  <c:v>3.5830000000000002</c:v>
                </c:pt>
                <c:pt idx="130">
                  <c:v>3.6110000000000002</c:v>
                </c:pt>
                <c:pt idx="131">
                  <c:v>3.6389999999999998</c:v>
                </c:pt>
                <c:pt idx="132">
                  <c:v>3.6669999999999998</c:v>
                </c:pt>
                <c:pt idx="133">
                  <c:v>3.694</c:v>
                </c:pt>
                <c:pt idx="134">
                  <c:v>3.722</c:v>
                </c:pt>
                <c:pt idx="135">
                  <c:v>3.75</c:v>
                </c:pt>
                <c:pt idx="136">
                  <c:v>3.778</c:v>
                </c:pt>
                <c:pt idx="137">
                  <c:v>3.806</c:v>
                </c:pt>
                <c:pt idx="138">
                  <c:v>3.8330000000000002</c:v>
                </c:pt>
                <c:pt idx="139">
                  <c:v>3.8610000000000002</c:v>
                </c:pt>
                <c:pt idx="140">
                  <c:v>3.8889999999999998</c:v>
                </c:pt>
                <c:pt idx="141">
                  <c:v>3.9169999999999998</c:v>
                </c:pt>
                <c:pt idx="142">
                  <c:v>3.944</c:v>
                </c:pt>
                <c:pt idx="143">
                  <c:v>3.972</c:v>
                </c:pt>
                <c:pt idx="144">
                  <c:v>4</c:v>
                </c:pt>
                <c:pt idx="145">
                  <c:v>4.0279999999999996</c:v>
                </c:pt>
                <c:pt idx="146">
                  <c:v>4.056</c:v>
                </c:pt>
                <c:pt idx="147">
                  <c:v>4.0830000000000002</c:v>
                </c:pt>
                <c:pt idx="148">
                  <c:v>4.1109999999999998</c:v>
                </c:pt>
                <c:pt idx="149">
                  <c:v>4.1390000000000002</c:v>
                </c:pt>
                <c:pt idx="150">
                  <c:v>4.1669999999999998</c:v>
                </c:pt>
                <c:pt idx="151">
                  <c:v>4.194</c:v>
                </c:pt>
                <c:pt idx="152">
                  <c:v>4.2220000000000004</c:v>
                </c:pt>
                <c:pt idx="153">
                  <c:v>4.25</c:v>
                </c:pt>
                <c:pt idx="154">
                  <c:v>4.2779999999999996</c:v>
                </c:pt>
                <c:pt idx="155">
                  <c:v>4.306</c:v>
                </c:pt>
                <c:pt idx="156">
                  <c:v>4.3330000000000002</c:v>
                </c:pt>
                <c:pt idx="157">
                  <c:v>4.3609999999999998</c:v>
                </c:pt>
                <c:pt idx="158">
                  <c:v>4.3890000000000002</c:v>
                </c:pt>
                <c:pt idx="159">
                  <c:v>4.4169999999999998</c:v>
                </c:pt>
                <c:pt idx="160">
                  <c:v>4.444</c:v>
                </c:pt>
                <c:pt idx="161">
                  <c:v>4.4720000000000004</c:v>
                </c:pt>
                <c:pt idx="162">
                  <c:v>4.5</c:v>
                </c:pt>
                <c:pt idx="163">
                  <c:v>4.5279999999999996</c:v>
                </c:pt>
                <c:pt idx="164">
                  <c:v>4.556</c:v>
                </c:pt>
                <c:pt idx="165">
                  <c:v>4.5830000000000002</c:v>
                </c:pt>
                <c:pt idx="166">
                  <c:v>4.6109999999999998</c:v>
                </c:pt>
                <c:pt idx="167">
                  <c:v>4.6390000000000002</c:v>
                </c:pt>
                <c:pt idx="168">
                  <c:v>4.6669999999999998</c:v>
                </c:pt>
                <c:pt idx="169">
                  <c:v>4.694</c:v>
                </c:pt>
                <c:pt idx="170">
                  <c:v>4.7220000000000004</c:v>
                </c:pt>
                <c:pt idx="171">
                  <c:v>4.75</c:v>
                </c:pt>
                <c:pt idx="172">
                  <c:v>4.7779999999999996</c:v>
                </c:pt>
                <c:pt idx="173">
                  <c:v>4.806</c:v>
                </c:pt>
                <c:pt idx="174">
                  <c:v>4.8330000000000002</c:v>
                </c:pt>
                <c:pt idx="175">
                  <c:v>4.8609999999999998</c:v>
                </c:pt>
                <c:pt idx="176">
                  <c:v>4.8890000000000002</c:v>
                </c:pt>
                <c:pt idx="177">
                  <c:v>4.9169999999999998</c:v>
                </c:pt>
                <c:pt idx="178">
                  <c:v>4.944</c:v>
                </c:pt>
                <c:pt idx="179">
                  <c:v>4.9720000000000004</c:v>
                </c:pt>
                <c:pt idx="180">
                  <c:v>5</c:v>
                </c:pt>
              </c:numCache>
            </c:numRef>
          </c:cat>
          <c:val>
            <c:numRef>
              <c:f>'2.6.3'!$D$4:$D$184</c:f>
              <c:numCache>
                <c:formatCode>0.0</c:formatCode>
                <c:ptCount val="181"/>
                <c:pt idx="0">
                  <c:v>19.372</c:v>
                </c:pt>
                <c:pt idx="1">
                  <c:v>19.245999999999999</c:v>
                </c:pt>
                <c:pt idx="2">
                  <c:v>19.114000000000001</c:v>
                </c:pt>
                <c:pt idx="3">
                  <c:v>18.991</c:v>
                </c:pt>
                <c:pt idx="4">
                  <c:v>18.876000000000001</c:v>
                </c:pt>
                <c:pt idx="5">
                  <c:v>18.77</c:v>
                </c:pt>
                <c:pt idx="6">
                  <c:v>18.670999999999999</c:v>
                </c:pt>
                <c:pt idx="7">
                  <c:v>18.579999999999998</c:v>
                </c:pt>
                <c:pt idx="8">
                  <c:v>18.495000000000001</c:v>
                </c:pt>
                <c:pt idx="9">
                  <c:v>18.417999999999999</c:v>
                </c:pt>
                <c:pt idx="10">
                  <c:v>18.346</c:v>
                </c:pt>
                <c:pt idx="11">
                  <c:v>18.280999999999999</c:v>
                </c:pt>
                <c:pt idx="12">
                  <c:v>18.221</c:v>
                </c:pt>
                <c:pt idx="13">
                  <c:v>18.167000000000002</c:v>
                </c:pt>
                <c:pt idx="14">
                  <c:v>18.117999999999999</c:v>
                </c:pt>
                <c:pt idx="15">
                  <c:v>18.074000000000002</c:v>
                </c:pt>
                <c:pt idx="16">
                  <c:v>18.033999999999999</c:v>
                </c:pt>
                <c:pt idx="17">
                  <c:v>17.998999999999999</c:v>
                </c:pt>
                <c:pt idx="18">
                  <c:v>17.968</c:v>
                </c:pt>
                <c:pt idx="19">
                  <c:v>17.940999999999999</c:v>
                </c:pt>
                <c:pt idx="20">
                  <c:v>17.917999999999999</c:v>
                </c:pt>
                <c:pt idx="21">
                  <c:v>17.898</c:v>
                </c:pt>
                <c:pt idx="22">
                  <c:v>17.881</c:v>
                </c:pt>
                <c:pt idx="23">
                  <c:v>17.867000000000001</c:v>
                </c:pt>
                <c:pt idx="24">
                  <c:v>17.856999999999999</c:v>
                </c:pt>
                <c:pt idx="25">
                  <c:v>17.849</c:v>
                </c:pt>
                <c:pt idx="26">
                  <c:v>17.843</c:v>
                </c:pt>
                <c:pt idx="27">
                  <c:v>17.84</c:v>
                </c:pt>
                <c:pt idx="28">
                  <c:v>17.838999999999999</c:v>
                </c:pt>
                <c:pt idx="29">
                  <c:v>17.84</c:v>
                </c:pt>
                <c:pt idx="30">
                  <c:v>17.843</c:v>
                </c:pt>
                <c:pt idx="31">
                  <c:v>17.847999999999999</c:v>
                </c:pt>
                <c:pt idx="32">
                  <c:v>17.853999999999999</c:v>
                </c:pt>
                <c:pt idx="33">
                  <c:v>17.861999999999998</c:v>
                </c:pt>
                <c:pt idx="34">
                  <c:v>17.872</c:v>
                </c:pt>
                <c:pt idx="35">
                  <c:v>17.882000000000001</c:v>
                </c:pt>
                <c:pt idx="36">
                  <c:v>17.893999999999998</c:v>
                </c:pt>
                <c:pt idx="37">
                  <c:v>17.907</c:v>
                </c:pt>
                <c:pt idx="38">
                  <c:v>17.920000000000002</c:v>
                </c:pt>
                <c:pt idx="39">
                  <c:v>17.934999999999999</c:v>
                </c:pt>
                <c:pt idx="40">
                  <c:v>17.95</c:v>
                </c:pt>
                <c:pt idx="41">
                  <c:v>17.966000000000001</c:v>
                </c:pt>
                <c:pt idx="42">
                  <c:v>17.981999999999999</c:v>
                </c:pt>
                <c:pt idx="43">
                  <c:v>17.998999999999999</c:v>
                </c:pt>
                <c:pt idx="44">
                  <c:v>18.016999999999999</c:v>
                </c:pt>
                <c:pt idx="45">
                  <c:v>18.033999999999999</c:v>
                </c:pt>
                <c:pt idx="46">
                  <c:v>18.052</c:v>
                </c:pt>
                <c:pt idx="47">
                  <c:v>18.07</c:v>
                </c:pt>
                <c:pt idx="48">
                  <c:v>18.088999999999999</c:v>
                </c:pt>
                <c:pt idx="49">
                  <c:v>18.106999999999999</c:v>
                </c:pt>
                <c:pt idx="50">
                  <c:v>18.125</c:v>
                </c:pt>
                <c:pt idx="51">
                  <c:v>18.143000000000001</c:v>
                </c:pt>
                <c:pt idx="52">
                  <c:v>18.161000000000001</c:v>
                </c:pt>
                <c:pt idx="53">
                  <c:v>18.178999999999998</c:v>
                </c:pt>
                <c:pt idx="54">
                  <c:v>18.196999999999999</c:v>
                </c:pt>
                <c:pt idx="55">
                  <c:v>18.215</c:v>
                </c:pt>
                <c:pt idx="56">
                  <c:v>18.231999999999999</c:v>
                </c:pt>
                <c:pt idx="57">
                  <c:v>18.248999999999999</c:v>
                </c:pt>
                <c:pt idx="58">
                  <c:v>18.265999999999998</c:v>
                </c:pt>
                <c:pt idx="59">
                  <c:v>18.282</c:v>
                </c:pt>
                <c:pt idx="60">
                  <c:v>18.297999999999998</c:v>
                </c:pt>
                <c:pt idx="61">
                  <c:v>18.312999999999999</c:v>
                </c:pt>
                <c:pt idx="62">
                  <c:v>18.327999999999999</c:v>
                </c:pt>
                <c:pt idx="63">
                  <c:v>18.341999999999999</c:v>
                </c:pt>
                <c:pt idx="64">
                  <c:v>18.356000000000002</c:v>
                </c:pt>
                <c:pt idx="65">
                  <c:v>18.369</c:v>
                </c:pt>
                <c:pt idx="66">
                  <c:v>18.382000000000001</c:v>
                </c:pt>
                <c:pt idx="67">
                  <c:v>18.393999999999998</c:v>
                </c:pt>
                <c:pt idx="68">
                  <c:v>18.405000000000001</c:v>
                </c:pt>
                <c:pt idx="69">
                  <c:v>18.416</c:v>
                </c:pt>
                <c:pt idx="70">
                  <c:v>18.425999999999998</c:v>
                </c:pt>
                <c:pt idx="71">
                  <c:v>18.436</c:v>
                </c:pt>
                <c:pt idx="72">
                  <c:v>18.443999999999999</c:v>
                </c:pt>
                <c:pt idx="73">
                  <c:v>18.452999999999999</c:v>
                </c:pt>
                <c:pt idx="74">
                  <c:v>18.46</c:v>
                </c:pt>
                <c:pt idx="75">
                  <c:v>18.466999999999999</c:v>
                </c:pt>
                <c:pt idx="76">
                  <c:v>18.472999999999999</c:v>
                </c:pt>
                <c:pt idx="77">
                  <c:v>18.478000000000002</c:v>
                </c:pt>
                <c:pt idx="78">
                  <c:v>18.481999999999999</c:v>
                </c:pt>
                <c:pt idx="79">
                  <c:v>18.486000000000001</c:v>
                </c:pt>
                <c:pt idx="80">
                  <c:v>18.489000000000001</c:v>
                </c:pt>
                <c:pt idx="81">
                  <c:v>18.491</c:v>
                </c:pt>
                <c:pt idx="82">
                  <c:v>18.492999999999999</c:v>
                </c:pt>
                <c:pt idx="83">
                  <c:v>18.494</c:v>
                </c:pt>
                <c:pt idx="84">
                  <c:v>18.494</c:v>
                </c:pt>
                <c:pt idx="85">
                  <c:v>18.492999999999999</c:v>
                </c:pt>
                <c:pt idx="86">
                  <c:v>18.492000000000001</c:v>
                </c:pt>
                <c:pt idx="87">
                  <c:v>18.489000000000001</c:v>
                </c:pt>
                <c:pt idx="88">
                  <c:v>18.486999999999998</c:v>
                </c:pt>
                <c:pt idx="89">
                  <c:v>18.483000000000001</c:v>
                </c:pt>
                <c:pt idx="90">
                  <c:v>18.478000000000002</c:v>
                </c:pt>
                <c:pt idx="91">
                  <c:v>18.472999999999999</c:v>
                </c:pt>
                <c:pt idx="92">
                  <c:v>18.466999999999999</c:v>
                </c:pt>
                <c:pt idx="93">
                  <c:v>18.460999999999999</c:v>
                </c:pt>
                <c:pt idx="94">
                  <c:v>18.452999999999999</c:v>
                </c:pt>
                <c:pt idx="95">
                  <c:v>18.445</c:v>
                </c:pt>
                <c:pt idx="96">
                  <c:v>18.436</c:v>
                </c:pt>
                <c:pt idx="97">
                  <c:v>18.427</c:v>
                </c:pt>
                <c:pt idx="98">
                  <c:v>18.416</c:v>
                </c:pt>
                <c:pt idx="99">
                  <c:v>18.405000000000001</c:v>
                </c:pt>
                <c:pt idx="100">
                  <c:v>18.393999999999998</c:v>
                </c:pt>
                <c:pt idx="101">
                  <c:v>18.381</c:v>
                </c:pt>
                <c:pt idx="102">
                  <c:v>18.367999999999999</c:v>
                </c:pt>
                <c:pt idx="103">
                  <c:v>18.353999999999999</c:v>
                </c:pt>
                <c:pt idx="104">
                  <c:v>18.34</c:v>
                </c:pt>
                <c:pt idx="105">
                  <c:v>18.324999999999999</c:v>
                </c:pt>
                <c:pt idx="106">
                  <c:v>18.309000000000001</c:v>
                </c:pt>
                <c:pt idx="107">
                  <c:v>18.292999999999999</c:v>
                </c:pt>
                <c:pt idx="108">
                  <c:v>18.276</c:v>
                </c:pt>
                <c:pt idx="109">
                  <c:v>18.257999999999999</c:v>
                </c:pt>
                <c:pt idx="110">
                  <c:v>18.239999999999998</c:v>
                </c:pt>
                <c:pt idx="111">
                  <c:v>18.221</c:v>
                </c:pt>
                <c:pt idx="112">
                  <c:v>18.202000000000002</c:v>
                </c:pt>
                <c:pt idx="113">
                  <c:v>18.181999999999999</c:v>
                </c:pt>
                <c:pt idx="114">
                  <c:v>18.161000000000001</c:v>
                </c:pt>
                <c:pt idx="115">
                  <c:v>18.14</c:v>
                </c:pt>
                <c:pt idx="116">
                  <c:v>18.117999999999999</c:v>
                </c:pt>
                <c:pt idx="117">
                  <c:v>18.096</c:v>
                </c:pt>
                <c:pt idx="118">
                  <c:v>18.073</c:v>
                </c:pt>
                <c:pt idx="119">
                  <c:v>18.05</c:v>
                </c:pt>
                <c:pt idx="120">
                  <c:v>18.026</c:v>
                </c:pt>
                <c:pt idx="121">
                  <c:v>18.001000000000001</c:v>
                </c:pt>
                <c:pt idx="122">
                  <c:v>17.975999999999999</c:v>
                </c:pt>
                <c:pt idx="123">
                  <c:v>17.951000000000001</c:v>
                </c:pt>
                <c:pt idx="124">
                  <c:v>17.925000000000001</c:v>
                </c:pt>
                <c:pt idx="125">
                  <c:v>17.899000000000001</c:v>
                </c:pt>
                <c:pt idx="126">
                  <c:v>17.872</c:v>
                </c:pt>
                <c:pt idx="127">
                  <c:v>17.844000000000001</c:v>
                </c:pt>
                <c:pt idx="128">
                  <c:v>17.817</c:v>
                </c:pt>
                <c:pt idx="129">
                  <c:v>17.788</c:v>
                </c:pt>
                <c:pt idx="130">
                  <c:v>17.760000000000002</c:v>
                </c:pt>
                <c:pt idx="131">
                  <c:v>17.731000000000002</c:v>
                </c:pt>
                <c:pt idx="132">
                  <c:v>17.701000000000001</c:v>
                </c:pt>
                <c:pt idx="133">
                  <c:v>17.670999999999999</c:v>
                </c:pt>
                <c:pt idx="134">
                  <c:v>17.640999999999998</c:v>
                </c:pt>
                <c:pt idx="135">
                  <c:v>17.61</c:v>
                </c:pt>
                <c:pt idx="136">
                  <c:v>17.579000000000001</c:v>
                </c:pt>
                <c:pt idx="137">
                  <c:v>17.547999999999998</c:v>
                </c:pt>
                <c:pt idx="138">
                  <c:v>17.515999999999998</c:v>
                </c:pt>
                <c:pt idx="139">
                  <c:v>17.484000000000002</c:v>
                </c:pt>
                <c:pt idx="140">
                  <c:v>17.451000000000001</c:v>
                </c:pt>
                <c:pt idx="141">
                  <c:v>17.419</c:v>
                </c:pt>
                <c:pt idx="142">
                  <c:v>17.385000000000002</c:v>
                </c:pt>
                <c:pt idx="143">
                  <c:v>17.352</c:v>
                </c:pt>
                <c:pt idx="144">
                  <c:v>17.318000000000001</c:v>
                </c:pt>
                <c:pt idx="145">
                  <c:v>17.283999999999999</c:v>
                </c:pt>
                <c:pt idx="146">
                  <c:v>17.25</c:v>
                </c:pt>
                <c:pt idx="147">
                  <c:v>17.215</c:v>
                </c:pt>
                <c:pt idx="148">
                  <c:v>17.18</c:v>
                </c:pt>
                <c:pt idx="149">
                  <c:v>17.145</c:v>
                </c:pt>
                <c:pt idx="150">
                  <c:v>17.11</c:v>
                </c:pt>
                <c:pt idx="151">
                  <c:v>17.074000000000002</c:v>
                </c:pt>
                <c:pt idx="152">
                  <c:v>17.038</c:v>
                </c:pt>
                <c:pt idx="153">
                  <c:v>17.001999999999999</c:v>
                </c:pt>
                <c:pt idx="154">
                  <c:v>16.966000000000001</c:v>
                </c:pt>
                <c:pt idx="155">
                  <c:v>16.928999999999998</c:v>
                </c:pt>
                <c:pt idx="156">
                  <c:v>16.893000000000001</c:v>
                </c:pt>
                <c:pt idx="157">
                  <c:v>16.856000000000002</c:v>
                </c:pt>
                <c:pt idx="158">
                  <c:v>16.818000000000001</c:v>
                </c:pt>
                <c:pt idx="159">
                  <c:v>16.780999999999999</c:v>
                </c:pt>
                <c:pt idx="160">
                  <c:v>16.744</c:v>
                </c:pt>
                <c:pt idx="161">
                  <c:v>16.706</c:v>
                </c:pt>
                <c:pt idx="162">
                  <c:v>16.667999999999999</c:v>
                </c:pt>
                <c:pt idx="163">
                  <c:v>16.63</c:v>
                </c:pt>
                <c:pt idx="164">
                  <c:v>16.591999999999999</c:v>
                </c:pt>
                <c:pt idx="165">
                  <c:v>16.553999999999998</c:v>
                </c:pt>
                <c:pt idx="166">
                  <c:v>16.515000000000001</c:v>
                </c:pt>
                <c:pt idx="167">
                  <c:v>16.475999999999999</c:v>
                </c:pt>
                <c:pt idx="168">
                  <c:v>16.437999999999999</c:v>
                </c:pt>
                <c:pt idx="169">
                  <c:v>16.399000000000001</c:v>
                </c:pt>
                <c:pt idx="170">
                  <c:v>16.36</c:v>
                </c:pt>
                <c:pt idx="171">
                  <c:v>16.321000000000002</c:v>
                </c:pt>
                <c:pt idx="172">
                  <c:v>16.282</c:v>
                </c:pt>
                <c:pt idx="173">
                  <c:v>16.242999999999999</c:v>
                </c:pt>
                <c:pt idx="174">
                  <c:v>16.202999999999999</c:v>
                </c:pt>
                <c:pt idx="175">
                  <c:v>16.164000000000001</c:v>
                </c:pt>
                <c:pt idx="176">
                  <c:v>16.123999999999999</c:v>
                </c:pt>
                <c:pt idx="177">
                  <c:v>16.085000000000001</c:v>
                </c:pt>
                <c:pt idx="178">
                  <c:v>16.045000000000002</c:v>
                </c:pt>
                <c:pt idx="179">
                  <c:v>16.004999999999999</c:v>
                </c:pt>
                <c:pt idx="180">
                  <c:v>15.965</c:v>
                </c:pt>
              </c:numCache>
            </c:numRef>
          </c:val>
          <c:smooth val="1"/>
          <c:extLst>
            <c:ext xmlns:c16="http://schemas.microsoft.com/office/drawing/2014/chart" uri="{C3380CC4-5D6E-409C-BE32-E72D297353CC}">
              <c16:uniqueId val="{00000003-7600-405E-8403-F21092225887}"/>
            </c:ext>
          </c:extLst>
        </c:ser>
        <c:ser>
          <c:idx val="1"/>
          <c:order val="1"/>
          <c:tx>
            <c:strRef>
              <c:f>'2.6.3'!$C$1</c:f>
              <c:strCache>
                <c:ptCount val="1"/>
                <c:pt idx="0">
                  <c:v>Станом на 29.03.19</c:v>
                </c:pt>
              </c:strCache>
            </c:strRef>
          </c:tx>
          <c:spPr>
            <a:ln w="25400" cmpd="sng">
              <a:solidFill>
                <a:srgbClr val="DC4B64"/>
              </a:solidFill>
              <a:prstDash val="solid"/>
            </a:ln>
          </c:spPr>
          <c:marker>
            <c:symbol val="none"/>
          </c:marker>
          <c:cat>
            <c:numRef>
              <c:f>'2.6.3'!$A$4:$A$184</c:f>
              <c:numCache>
                <c:formatCode>#\ ##0.0</c:formatCode>
                <c:ptCount val="181"/>
                <c:pt idx="0">
                  <c:v>3.0000000000000001E-3</c:v>
                </c:pt>
                <c:pt idx="1">
                  <c:v>2.8000000000000001E-2</c:v>
                </c:pt>
                <c:pt idx="2">
                  <c:v>5.6000000000000001E-2</c:v>
                </c:pt>
                <c:pt idx="3">
                  <c:v>8.3000000000000004E-2</c:v>
                </c:pt>
                <c:pt idx="4">
                  <c:v>0.111</c:v>
                </c:pt>
                <c:pt idx="5">
                  <c:v>0.13900000000000001</c:v>
                </c:pt>
                <c:pt idx="6">
                  <c:v>0.16700000000000001</c:v>
                </c:pt>
                <c:pt idx="7">
                  <c:v>0.19400000000000001</c:v>
                </c:pt>
                <c:pt idx="8">
                  <c:v>0.222</c:v>
                </c:pt>
                <c:pt idx="9">
                  <c:v>0.25</c:v>
                </c:pt>
                <c:pt idx="10">
                  <c:v>0.27800000000000002</c:v>
                </c:pt>
                <c:pt idx="11">
                  <c:v>0.30599999999999999</c:v>
                </c:pt>
                <c:pt idx="12">
                  <c:v>0.33300000000000002</c:v>
                </c:pt>
                <c:pt idx="13">
                  <c:v>0.36099999999999999</c:v>
                </c:pt>
                <c:pt idx="14">
                  <c:v>0.38900000000000001</c:v>
                </c:pt>
                <c:pt idx="15">
                  <c:v>0.41699999999999998</c:v>
                </c:pt>
                <c:pt idx="16">
                  <c:v>0.44400000000000001</c:v>
                </c:pt>
                <c:pt idx="17">
                  <c:v>0.47199999999999998</c:v>
                </c:pt>
                <c:pt idx="18">
                  <c:v>0.5</c:v>
                </c:pt>
                <c:pt idx="19">
                  <c:v>0.52800000000000002</c:v>
                </c:pt>
                <c:pt idx="20">
                  <c:v>0.55600000000000005</c:v>
                </c:pt>
                <c:pt idx="21">
                  <c:v>0.58299999999999996</c:v>
                </c:pt>
                <c:pt idx="22">
                  <c:v>0.61099999999999999</c:v>
                </c:pt>
                <c:pt idx="23">
                  <c:v>0.63900000000000001</c:v>
                </c:pt>
                <c:pt idx="24">
                  <c:v>0.66700000000000004</c:v>
                </c:pt>
                <c:pt idx="25">
                  <c:v>0.69399999999999995</c:v>
                </c:pt>
                <c:pt idx="26">
                  <c:v>0.72199999999999998</c:v>
                </c:pt>
                <c:pt idx="27">
                  <c:v>0.75</c:v>
                </c:pt>
                <c:pt idx="28">
                  <c:v>0.77800000000000002</c:v>
                </c:pt>
                <c:pt idx="29">
                  <c:v>0.80600000000000005</c:v>
                </c:pt>
                <c:pt idx="30">
                  <c:v>0.83299999999999996</c:v>
                </c:pt>
                <c:pt idx="31">
                  <c:v>0.86099999999999999</c:v>
                </c:pt>
                <c:pt idx="32">
                  <c:v>0.88900000000000001</c:v>
                </c:pt>
                <c:pt idx="33">
                  <c:v>0.91700000000000004</c:v>
                </c:pt>
                <c:pt idx="34">
                  <c:v>0.94399999999999995</c:v>
                </c:pt>
                <c:pt idx="35">
                  <c:v>0.97199999999999998</c:v>
                </c:pt>
                <c:pt idx="36">
                  <c:v>1</c:v>
                </c:pt>
                <c:pt idx="37">
                  <c:v>1.028</c:v>
                </c:pt>
                <c:pt idx="38">
                  <c:v>1.056</c:v>
                </c:pt>
                <c:pt idx="39">
                  <c:v>1.083</c:v>
                </c:pt>
                <c:pt idx="40">
                  <c:v>1.111</c:v>
                </c:pt>
                <c:pt idx="41">
                  <c:v>1.139</c:v>
                </c:pt>
                <c:pt idx="42">
                  <c:v>1.167</c:v>
                </c:pt>
                <c:pt idx="43">
                  <c:v>1.194</c:v>
                </c:pt>
                <c:pt idx="44">
                  <c:v>1.222</c:v>
                </c:pt>
                <c:pt idx="45">
                  <c:v>1.25</c:v>
                </c:pt>
                <c:pt idx="46">
                  <c:v>1.278</c:v>
                </c:pt>
                <c:pt idx="47">
                  <c:v>1.306</c:v>
                </c:pt>
                <c:pt idx="48">
                  <c:v>1.333</c:v>
                </c:pt>
                <c:pt idx="49">
                  <c:v>1.361</c:v>
                </c:pt>
                <c:pt idx="50">
                  <c:v>1.389</c:v>
                </c:pt>
                <c:pt idx="51">
                  <c:v>1.417</c:v>
                </c:pt>
                <c:pt idx="52">
                  <c:v>1.444</c:v>
                </c:pt>
                <c:pt idx="53">
                  <c:v>1.472</c:v>
                </c:pt>
                <c:pt idx="54">
                  <c:v>1.5</c:v>
                </c:pt>
                <c:pt idx="55">
                  <c:v>1.528</c:v>
                </c:pt>
                <c:pt idx="56">
                  <c:v>1.556</c:v>
                </c:pt>
                <c:pt idx="57">
                  <c:v>1.583</c:v>
                </c:pt>
                <c:pt idx="58">
                  <c:v>1.611</c:v>
                </c:pt>
                <c:pt idx="59">
                  <c:v>1.639</c:v>
                </c:pt>
                <c:pt idx="60">
                  <c:v>1.667</c:v>
                </c:pt>
                <c:pt idx="61">
                  <c:v>1.694</c:v>
                </c:pt>
                <c:pt idx="62">
                  <c:v>1.722</c:v>
                </c:pt>
                <c:pt idx="63">
                  <c:v>1.75</c:v>
                </c:pt>
                <c:pt idx="64">
                  <c:v>1.778</c:v>
                </c:pt>
                <c:pt idx="65">
                  <c:v>1.806</c:v>
                </c:pt>
                <c:pt idx="66">
                  <c:v>1.833</c:v>
                </c:pt>
                <c:pt idx="67">
                  <c:v>1.861</c:v>
                </c:pt>
                <c:pt idx="68">
                  <c:v>1.889</c:v>
                </c:pt>
                <c:pt idx="69">
                  <c:v>1.917</c:v>
                </c:pt>
                <c:pt idx="70">
                  <c:v>1.944</c:v>
                </c:pt>
                <c:pt idx="71">
                  <c:v>1.972</c:v>
                </c:pt>
                <c:pt idx="72">
                  <c:v>2</c:v>
                </c:pt>
                <c:pt idx="73">
                  <c:v>2.028</c:v>
                </c:pt>
                <c:pt idx="74">
                  <c:v>2.056</c:v>
                </c:pt>
                <c:pt idx="75">
                  <c:v>2.0830000000000002</c:v>
                </c:pt>
                <c:pt idx="76">
                  <c:v>2.1110000000000002</c:v>
                </c:pt>
                <c:pt idx="77">
                  <c:v>2.1389999999999998</c:v>
                </c:pt>
                <c:pt idx="78">
                  <c:v>2.1669999999999998</c:v>
                </c:pt>
                <c:pt idx="79">
                  <c:v>2.194</c:v>
                </c:pt>
                <c:pt idx="80">
                  <c:v>2.222</c:v>
                </c:pt>
                <c:pt idx="81">
                  <c:v>2.25</c:v>
                </c:pt>
                <c:pt idx="82">
                  <c:v>2.278</c:v>
                </c:pt>
                <c:pt idx="83">
                  <c:v>2.306</c:v>
                </c:pt>
                <c:pt idx="84">
                  <c:v>2.3330000000000002</c:v>
                </c:pt>
                <c:pt idx="85">
                  <c:v>2.3610000000000002</c:v>
                </c:pt>
                <c:pt idx="86">
                  <c:v>2.3889999999999998</c:v>
                </c:pt>
                <c:pt idx="87">
                  <c:v>2.4169999999999998</c:v>
                </c:pt>
                <c:pt idx="88">
                  <c:v>2.444</c:v>
                </c:pt>
                <c:pt idx="89">
                  <c:v>2.472</c:v>
                </c:pt>
                <c:pt idx="90">
                  <c:v>2.5</c:v>
                </c:pt>
                <c:pt idx="91">
                  <c:v>2.528</c:v>
                </c:pt>
                <c:pt idx="92">
                  <c:v>2.556</c:v>
                </c:pt>
                <c:pt idx="93">
                  <c:v>2.5830000000000002</c:v>
                </c:pt>
                <c:pt idx="94">
                  <c:v>2.6110000000000002</c:v>
                </c:pt>
                <c:pt idx="95">
                  <c:v>2.6389999999999998</c:v>
                </c:pt>
                <c:pt idx="96">
                  <c:v>2.6669999999999998</c:v>
                </c:pt>
                <c:pt idx="97">
                  <c:v>2.694</c:v>
                </c:pt>
                <c:pt idx="98">
                  <c:v>2.722</c:v>
                </c:pt>
                <c:pt idx="99">
                  <c:v>2.75</c:v>
                </c:pt>
                <c:pt idx="100">
                  <c:v>2.778</c:v>
                </c:pt>
                <c:pt idx="101">
                  <c:v>2.806</c:v>
                </c:pt>
                <c:pt idx="102">
                  <c:v>2.8330000000000002</c:v>
                </c:pt>
                <c:pt idx="103">
                  <c:v>2.8610000000000002</c:v>
                </c:pt>
                <c:pt idx="104">
                  <c:v>2.8889999999999998</c:v>
                </c:pt>
                <c:pt idx="105">
                  <c:v>2.9169999999999998</c:v>
                </c:pt>
                <c:pt idx="106">
                  <c:v>2.944</c:v>
                </c:pt>
                <c:pt idx="107">
                  <c:v>2.972</c:v>
                </c:pt>
                <c:pt idx="108">
                  <c:v>3</c:v>
                </c:pt>
                <c:pt idx="109">
                  <c:v>3.028</c:v>
                </c:pt>
                <c:pt idx="110">
                  <c:v>3.056</c:v>
                </c:pt>
                <c:pt idx="111">
                  <c:v>3.0830000000000002</c:v>
                </c:pt>
                <c:pt idx="112">
                  <c:v>3.1110000000000002</c:v>
                </c:pt>
                <c:pt idx="113">
                  <c:v>3.1389999999999998</c:v>
                </c:pt>
                <c:pt idx="114">
                  <c:v>3.1669999999999998</c:v>
                </c:pt>
                <c:pt idx="115">
                  <c:v>3.194</c:v>
                </c:pt>
                <c:pt idx="116">
                  <c:v>3.222</c:v>
                </c:pt>
                <c:pt idx="117">
                  <c:v>3.25</c:v>
                </c:pt>
                <c:pt idx="118">
                  <c:v>3.278</c:v>
                </c:pt>
                <c:pt idx="119">
                  <c:v>3.306</c:v>
                </c:pt>
                <c:pt idx="120">
                  <c:v>3.3330000000000002</c:v>
                </c:pt>
                <c:pt idx="121">
                  <c:v>3.3610000000000002</c:v>
                </c:pt>
                <c:pt idx="122">
                  <c:v>3.3889999999999998</c:v>
                </c:pt>
                <c:pt idx="123">
                  <c:v>3.4169999999999998</c:v>
                </c:pt>
                <c:pt idx="124">
                  <c:v>3.444</c:v>
                </c:pt>
                <c:pt idx="125">
                  <c:v>3.472</c:v>
                </c:pt>
                <c:pt idx="126">
                  <c:v>3.5</c:v>
                </c:pt>
                <c:pt idx="127">
                  <c:v>3.528</c:v>
                </c:pt>
                <c:pt idx="128">
                  <c:v>3.556</c:v>
                </c:pt>
                <c:pt idx="129">
                  <c:v>3.5830000000000002</c:v>
                </c:pt>
                <c:pt idx="130">
                  <c:v>3.6110000000000002</c:v>
                </c:pt>
                <c:pt idx="131">
                  <c:v>3.6389999999999998</c:v>
                </c:pt>
                <c:pt idx="132">
                  <c:v>3.6669999999999998</c:v>
                </c:pt>
                <c:pt idx="133">
                  <c:v>3.694</c:v>
                </c:pt>
                <c:pt idx="134">
                  <c:v>3.722</c:v>
                </c:pt>
                <c:pt idx="135">
                  <c:v>3.75</c:v>
                </c:pt>
                <c:pt idx="136">
                  <c:v>3.778</c:v>
                </c:pt>
                <c:pt idx="137">
                  <c:v>3.806</c:v>
                </c:pt>
                <c:pt idx="138">
                  <c:v>3.8330000000000002</c:v>
                </c:pt>
                <c:pt idx="139">
                  <c:v>3.8610000000000002</c:v>
                </c:pt>
                <c:pt idx="140">
                  <c:v>3.8889999999999998</c:v>
                </c:pt>
                <c:pt idx="141">
                  <c:v>3.9169999999999998</c:v>
                </c:pt>
                <c:pt idx="142">
                  <c:v>3.944</c:v>
                </c:pt>
                <c:pt idx="143">
                  <c:v>3.972</c:v>
                </c:pt>
                <c:pt idx="144">
                  <c:v>4</c:v>
                </c:pt>
                <c:pt idx="145">
                  <c:v>4.0279999999999996</c:v>
                </c:pt>
                <c:pt idx="146">
                  <c:v>4.056</c:v>
                </c:pt>
                <c:pt idx="147">
                  <c:v>4.0830000000000002</c:v>
                </c:pt>
                <c:pt idx="148">
                  <c:v>4.1109999999999998</c:v>
                </c:pt>
                <c:pt idx="149">
                  <c:v>4.1390000000000002</c:v>
                </c:pt>
                <c:pt idx="150">
                  <c:v>4.1669999999999998</c:v>
                </c:pt>
                <c:pt idx="151">
                  <c:v>4.194</c:v>
                </c:pt>
                <c:pt idx="152">
                  <c:v>4.2220000000000004</c:v>
                </c:pt>
                <c:pt idx="153">
                  <c:v>4.25</c:v>
                </c:pt>
                <c:pt idx="154">
                  <c:v>4.2779999999999996</c:v>
                </c:pt>
                <c:pt idx="155">
                  <c:v>4.306</c:v>
                </c:pt>
                <c:pt idx="156">
                  <c:v>4.3330000000000002</c:v>
                </c:pt>
                <c:pt idx="157">
                  <c:v>4.3609999999999998</c:v>
                </c:pt>
                <c:pt idx="158">
                  <c:v>4.3890000000000002</c:v>
                </c:pt>
                <c:pt idx="159">
                  <c:v>4.4169999999999998</c:v>
                </c:pt>
                <c:pt idx="160">
                  <c:v>4.444</c:v>
                </c:pt>
                <c:pt idx="161">
                  <c:v>4.4720000000000004</c:v>
                </c:pt>
                <c:pt idx="162">
                  <c:v>4.5</c:v>
                </c:pt>
                <c:pt idx="163">
                  <c:v>4.5279999999999996</c:v>
                </c:pt>
                <c:pt idx="164">
                  <c:v>4.556</c:v>
                </c:pt>
                <c:pt idx="165">
                  <c:v>4.5830000000000002</c:v>
                </c:pt>
                <c:pt idx="166">
                  <c:v>4.6109999999999998</c:v>
                </c:pt>
                <c:pt idx="167">
                  <c:v>4.6390000000000002</c:v>
                </c:pt>
                <c:pt idx="168">
                  <c:v>4.6669999999999998</c:v>
                </c:pt>
                <c:pt idx="169">
                  <c:v>4.694</c:v>
                </c:pt>
                <c:pt idx="170">
                  <c:v>4.7220000000000004</c:v>
                </c:pt>
                <c:pt idx="171">
                  <c:v>4.75</c:v>
                </c:pt>
                <c:pt idx="172">
                  <c:v>4.7779999999999996</c:v>
                </c:pt>
                <c:pt idx="173">
                  <c:v>4.806</c:v>
                </c:pt>
                <c:pt idx="174">
                  <c:v>4.8330000000000002</c:v>
                </c:pt>
                <c:pt idx="175">
                  <c:v>4.8609999999999998</c:v>
                </c:pt>
                <c:pt idx="176">
                  <c:v>4.8890000000000002</c:v>
                </c:pt>
                <c:pt idx="177">
                  <c:v>4.9169999999999998</c:v>
                </c:pt>
                <c:pt idx="178">
                  <c:v>4.944</c:v>
                </c:pt>
                <c:pt idx="179">
                  <c:v>4.9720000000000004</c:v>
                </c:pt>
                <c:pt idx="180">
                  <c:v>5</c:v>
                </c:pt>
              </c:numCache>
            </c:numRef>
          </c:cat>
          <c:val>
            <c:numRef>
              <c:f>'2.6.3'!$C$4:$C$184</c:f>
              <c:numCache>
                <c:formatCode>0.0</c:formatCode>
                <c:ptCount val="181"/>
                <c:pt idx="0">
                  <c:v>19.300999999999998</c:v>
                </c:pt>
                <c:pt idx="1">
                  <c:v>19.170000000000002</c:v>
                </c:pt>
                <c:pt idx="2">
                  <c:v>19.033999999999999</c:v>
                </c:pt>
                <c:pt idx="3">
                  <c:v>18.905000000000001</c:v>
                </c:pt>
                <c:pt idx="4">
                  <c:v>18.783999999999999</c:v>
                </c:pt>
                <c:pt idx="5">
                  <c:v>18.670999999999999</c:v>
                </c:pt>
                <c:pt idx="6">
                  <c:v>18.565000000000001</c:v>
                </c:pt>
                <c:pt idx="7">
                  <c:v>18.465</c:v>
                </c:pt>
                <c:pt idx="8">
                  <c:v>18.372</c:v>
                </c:pt>
                <c:pt idx="9">
                  <c:v>18.285</c:v>
                </c:pt>
                <c:pt idx="10">
                  <c:v>18.204000000000001</c:v>
                </c:pt>
                <c:pt idx="11">
                  <c:v>18.128</c:v>
                </c:pt>
                <c:pt idx="12">
                  <c:v>18.058</c:v>
                </c:pt>
                <c:pt idx="13">
                  <c:v>17.992000000000001</c:v>
                </c:pt>
                <c:pt idx="14">
                  <c:v>17.931000000000001</c:v>
                </c:pt>
                <c:pt idx="15">
                  <c:v>17.875</c:v>
                </c:pt>
                <c:pt idx="16">
                  <c:v>17.823</c:v>
                </c:pt>
                <c:pt idx="17">
                  <c:v>17.774999999999999</c:v>
                </c:pt>
                <c:pt idx="18">
                  <c:v>17.73</c:v>
                </c:pt>
                <c:pt idx="19">
                  <c:v>17.689</c:v>
                </c:pt>
                <c:pt idx="20">
                  <c:v>17.652000000000001</c:v>
                </c:pt>
                <c:pt idx="21">
                  <c:v>17.617999999999999</c:v>
                </c:pt>
                <c:pt idx="22">
                  <c:v>17.587</c:v>
                </c:pt>
                <c:pt idx="23">
                  <c:v>17.558</c:v>
                </c:pt>
                <c:pt idx="24">
                  <c:v>17.533000000000001</c:v>
                </c:pt>
                <c:pt idx="25">
                  <c:v>17.509</c:v>
                </c:pt>
                <c:pt idx="26">
                  <c:v>17.488</c:v>
                </c:pt>
                <c:pt idx="27">
                  <c:v>17.47</c:v>
                </c:pt>
                <c:pt idx="28">
                  <c:v>17.452999999999999</c:v>
                </c:pt>
                <c:pt idx="29">
                  <c:v>17.439</c:v>
                </c:pt>
                <c:pt idx="30">
                  <c:v>17.425999999999998</c:v>
                </c:pt>
                <c:pt idx="31">
                  <c:v>17.414999999999999</c:v>
                </c:pt>
                <c:pt idx="32">
                  <c:v>17.405000000000001</c:v>
                </c:pt>
                <c:pt idx="33">
                  <c:v>17.396999999999998</c:v>
                </c:pt>
                <c:pt idx="34">
                  <c:v>17.39</c:v>
                </c:pt>
                <c:pt idx="35">
                  <c:v>17.385000000000002</c:v>
                </c:pt>
                <c:pt idx="36">
                  <c:v>17.38</c:v>
                </c:pt>
                <c:pt idx="37">
                  <c:v>17.376999999999999</c:v>
                </c:pt>
                <c:pt idx="38">
                  <c:v>17.375</c:v>
                </c:pt>
                <c:pt idx="39">
                  <c:v>17.373000000000001</c:v>
                </c:pt>
                <c:pt idx="40">
                  <c:v>17.373000000000001</c:v>
                </c:pt>
                <c:pt idx="41">
                  <c:v>17.373000000000001</c:v>
                </c:pt>
                <c:pt idx="42">
                  <c:v>17.373999999999999</c:v>
                </c:pt>
                <c:pt idx="43">
                  <c:v>17.375</c:v>
                </c:pt>
                <c:pt idx="44">
                  <c:v>17.376999999999999</c:v>
                </c:pt>
                <c:pt idx="45">
                  <c:v>17.38</c:v>
                </c:pt>
                <c:pt idx="46">
                  <c:v>17.382999999999999</c:v>
                </c:pt>
                <c:pt idx="47">
                  <c:v>17.385999999999999</c:v>
                </c:pt>
                <c:pt idx="48">
                  <c:v>17.388999999999999</c:v>
                </c:pt>
                <c:pt idx="49">
                  <c:v>17.393000000000001</c:v>
                </c:pt>
                <c:pt idx="50">
                  <c:v>17.396999999999998</c:v>
                </c:pt>
                <c:pt idx="51">
                  <c:v>17.401</c:v>
                </c:pt>
                <c:pt idx="52">
                  <c:v>17.405999999999999</c:v>
                </c:pt>
                <c:pt idx="53">
                  <c:v>17.41</c:v>
                </c:pt>
                <c:pt idx="54">
                  <c:v>17.414999999999999</c:v>
                </c:pt>
                <c:pt idx="55">
                  <c:v>17.419</c:v>
                </c:pt>
                <c:pt idx="56">
                  <c:v>17.422999999999998</c:v>
                </c:pt>
                <c:pt idx="57">
                  <c:v>17.428000000000001</c:v>
                </c:pt>
                <c:pt idx="58">
                  <c:v>17.431999999999999</c:v>
                </c:pt>
                <c:pt idx="59">
                  <c:v>17.436</c:v>
                </c:pt>
                <c:pt idx="60">
                  <c:v>17.440000000000001</c:v>
                </c:pt>
                <c:pt idx="61">
                  <c:v>17.443999999999999</c:v>
                </c:pt>
                <c:pt idx="62">
                  <c:v>17.448</c:v>
                </c:pt>
                <c:pt idx="63">
                  <c:v>17.451000000000001</c:v>
                </c:pt>
                <c:pt idx="64">
                  <c:v>17.454000000000001</c:v>
                </c:pt>
                <c:pt idx="65">
                  <c:v>17.457000000000001</c:v>
                </c:pt>
                <c:pt idx="66">
                  <c:v>17.46</c:v>
                </c:pt>
                <c:pt idx="67">
                  <c:v>17.462</c:v>
                </c:pt>
                <c:pt idx="68">
                  <c:v>17.463999999999999</c:v>
                </c:pt>
                <c:pt idx="69">
                  <c:v>17.466000000000001</c:v>
                </c:pt>
                <c:pt idx="70">
                  <c:v>17.466999999999999</c:v>
                </c:pt>
                <c:pt idx="71">
                  <c:v>17.468</c:v>
                </c:pt>
                <c:pt idx="72">
                  <c:v>17.469000000000001</c:v>
                </c:pt>
                <c:pt idx="73">
                  <c:v>17.469000000000001</c:v>
                </c:pt>
                <c:pt idx="74">
                  <c:v>17.469000000000001</c:v>
                </c:pt>
                <c:pt idx="75">
                  <c:v>17.468</c:v>
                </c:pt>
                <c:pt idx="76">
                  <c:v>17.466999999999999</c:v>
                </c:pt>
                <c:pt idx="77">
                  <c:v>17.466000000000001</c:v>
                </c:pt>
                <c:pt idx="78">
                  <c:v>17.463999999999999</c:v>
                </c:pt>
                <c:pt idx="79">
                  <c:v>17.462</c:v>
                </c:pt>
                <c:pt idx="80">
                  <c:v>17.459</c:v>
                </c:pt>
                <c:pt idx="81">
                  <c:v>17.456</c:v>
                </c:pt>
                <c:pt idx="82">
                  <c:v>17.452999999999999</c:v>
                </c:pt>
                <c:pt idx="83">
                  <c:v>17.449000000000002</c:v>
                </c:pt>
                <c:pt idx="84">
                  <c:v>17.443999999999999</c:v>
                </c:pt>
                <c:pt idx="85">
                  <c:v>17.439</c:v>
                </c:pt>
                <c:pt idx="86">
                  <c:v>17.434000000000001</c:v>
                </c:pt>
                <c:pt idx="87">
                  <c:v>17.428000000000001</c:v>
                </c:pt>
                <c:pt idx="88">
                  <c:v>17.422000000000001</c:v>
                </c:pt>
                <c:pt idx="89">
                  <c:v>17.416</c:v>
                </c:pt>
                <c:pt idx="90">
                  <c:v>17.408000000000001</c:v>
                </c:pt>
                <c:pt idx="91">
                  <c:v>17.401</c:v>
                </c:pt>
                <c:pt idx="92">
                  <c:v>17.393000000000001</c:v>
                </c:pt>
                <c:pt idx="93">
                  <c:v>17.384</c:v>
                </c:pt>
                <c:pt idx="94">
                  <c:v>17.375</c:v>
                </c:pt>
                <c:pt idx="95">
                  <c:v>17.366</c:v>
                </c:pt>
                <c:pt idx="96">
                  <c:v>17.356000000000002</c:v>
                </c:pt>
                <c:pt idx="97">
                  <c:v>17.346</c:v>
                </c:pt>
                <c:pt idx="98">
                  <c:v>17.335000000000001</c:v>
                </c:pt>
                <c:pt idx="99">
                  <c:v>17.324000000000002</c:v>
                </c:pt>
                <c:pt idx="100">
                  <c:v>17.312000000000001</c:v>
                </c:pt>
                <c:pt idx="101">
                  <c:v>17.3</c:v>
                </c:pt>
                <c:pt idx="102">
                  <c:v>17.288</c:v>
                </c:pt>
                <c:pt idx="103">
                  <c:v>17.274999999999999</c:v>
                </c:pt>
                <c:pt idx="104">
                  <c:v>17.262</c:v>
                </c:pt>
                <c:pt idx="105">
                  <c:v>17.248000000000001</c:v>
                </c:pt>
                <c:pt idx="106">
                  <c:v>17.234000000000002</c:v>
                </c:pt>
                <c:pt idx="107">
                  <c:v>17.219000000000001</c:v>
                </c:pt>
                <c:pt idx="108">
                  <c:v>17.204000000000001</c:v>
                </c:pt>
                <c:pt idx="109">
                  <c:v>17.189</c:v>
                </c:pt>
                <c:pt idx="110">
                  <c:v>17.172999999999998</c:v>
                </c:pt>
                <c:pt idx="111">
                  <c:v>17.157</c:v>
                </c:pt>
                <c:pt idx="112">
                  <c:v>17.14</c:v>
                </c:pt>
                <c:pt idx="113">
                  <c:v>17.123000000000001</c:v>
                </c:pt>
                <c:pt idx="114">
                  <c:v>17.106000000000002</c:v>
                </c:pt>
                <c:pt idx="115">
                  <c:v>17.088000000000001</c:v>
                </c:pt>
                <c:pt idx="116">
                  <c:v>17.07</c:v>
                </c:pt>
                <c:pt idx="117">
                  <c:v>17.050999999999998</c:v>
                </c:pt>
                <c:pt idx="118">
                  <c:v>17.032</c:v>
                </c:pt>
                <c:pt idx="119">
                  <c:v>17.013000000000002</c:v>
                </c:pt>
                <c:pt idx="120">
                  <c:v>16.994</c:v>
                </c:pt>
                <c:pt idx="121">
                  <c:v>16.974</c:v>
                </c:pt>
                <c:pt idx="122">
                  <c:v>16.952999999999999</c:v>
                </c:pt>
                <c:pt idx="123">
                  <c:v>16.933</c:v>
                </c:pt>
                <c:pt idx="124">
                  <c:v>16.911999999999999</c:v>
                </c:pt>
                <c:pt idx="125">
                  <c:v>16.890999999999998</c:v>
                </c:pt>
                <c:pt idx="126">
                  <c:v>16.869</c:v>
                </c:pt>
                <c:pt idx="127">
                  <c:v>16.847000000000001</c:v>
                </c:pt>
                <c:pt idx="128">
                  <c:v>16.824999999999999</c:v>
                </c:pt>
                <c:pt idx="129">
                  <c:v>16.802</c:v>
                </c:pt>
                <c:pt idx="130">
                  <c:v>16.78</c:v>
                </c:pt>
                <c:pt idx="131">
                  <c:v>16.757000000000001</c:v>
                </c:pt>
                <c:pt idx="132">
                  <c:v>16.733000000000001</c:v>
                </c:pt>
                <c:pt idx="133">
                  <c:v>16.71</c:v>
                </c:pt>
                <c:pt idx="134">
                  <c:v>16.686</c:v>
                </c:pt>
                <c:pt idx="135">
                  <c:v>16.661000000000001</c:v>
                </c:pt>
                <c:pt idx="136">
                  <c:v>16.637</c:v>
                </c:pt>
                <c:pt idx="137">
                  <c:v>16.611999999999998</c:v>
                </c:pt>
                <c:pt idx="138">
                  <c:v>16.587</c:v>
                </c:pt>
                <c:pt idx="139">
                  <c:v>16.562000000000001</c:v>
                </c:pt>
                <c:pt idx="140">
                  <c:v>16.536000000000001</c:v>
                </c:pt>
                <c:pt idx="141">
                  <c:v>16.510999999999999</c:v>
                </c:pt>
                <c:pt idx="142">
                  <c:v>16.484999999999999</c:v>
                </c:pt>
                <c:pt idx="143">
                  <c:v>16.457999999999998</c:v>
                </c:pt>
                <c:pt idx="144">
                  <c:v>16.431999999999999</c:v>
                </c:pt>
                <c:pt idx="145">
                  <c:v>16.405000000000001</c:v>
                </c:pt>
                <c:pt idx="146">
                  <c:v>16.378</c:v>
                </c:pt>
                <c:pt idx="147">
                  <c:v>16.350999999999999</c:v>
                </c:pt>
                <c:pt idx="148">
                  <c:v>16.324000000000002</c:v>
                </c:pt>
                <c:pt idx="149">
                  <c:v>16.295999999999999</c:v>
                </c:pt>
                <c:pt idx="150">
                  <c:v>16.268999999999998</c:v>
                </c:pt>
                <c:pt idx="151">
                  <c:v>16.241</c:v>
                </c:pt>
                <c:pt idx="152">
                  <c:v>16.213000000000001</c:v>
                </c:pt>
                <c:pt idx="153">
                  <c:v>16.184999999999999</c:v>
                </c:pt>
                <c:pt idx="154">
                  <c:v>16.155999999999999</c:v>
                </c:pt>
                <c:pt idx="155">
                  <c:v>16.128</c:v>
                </c:pt>
                <c:pt idx="156">
                  <c:v>16.099</c:v>
                </c:pt>
                <c:pt idx="157">
                  <c:v>16.07</c:v>
                </c:pt>
                <c:pt idx="158">
                  <c:v>16.041</c:v>
                </c:pt>
                <c:pt idx="159">
                  <c:v>16.010999999999999</c:v>
                </c:pt>
                <c:pt idx="160">
                  <c:v>15.981999999999999</c:v>
                </c:pt>
                <c:pt idx="161">
                  <c:v>15.952999999999999</c:v>
                </c:pt>
                <c:pt idx="162">
                  <c:v>15.923</c:v>
                </c:pt>
                <c:pt idx="163">
                  <c:v>15.893000000000001</c:v>
                </c:pt>
                <c:pt idx="164">
                  <c:v>15.863</c:v>
                </c:pt>
                <c:pt idx="165">
                  <c:v>15.833</c:v>
                </c:pt>
                <c:pt idx="166">
                  <c:v>15.803000000000001</c:v>
                </c:pt>
                <c:pt idx="167">
                  <c:v>15.772</c:v>
                </c:pt>
                <c:pt idx="168">
                  <c:v>15.742000000000001</c:v>
                </c:pt>
                <c:pt idx="169">
                  <c:v>15.711</c:v>
                </c:pt>
                <c:pt idx="170">
                  <c:v>15.680999999999999</c:v>
                </c:pt>
                <c:pt idx="171">
                  <c:v>15.65</c:v>
                </c:pt>
                <c:pt idx="172">
                  <c:v>15.619</c:v>
                </c:pt>
                <c:pt idx="173">
                  <c:v>15.587999999999999</c:v>
                </c:pt>
                <c:pt idx="174">
                  <c:v>15.557</c:v>
                </c:pt>
                <c:pt idx="175">
                  <c:v>15.526</c:v>
                </c:pt>
                <c:pt idx="176">
                  <c:v>15.494</c:v>
                </c:pt>
                <c:pt idx="177">
                  <c:v>15.462999999999999</c:v>
                </c:pt>
                <c:pt idx="178">
                  <c:v>15.432</c:v>
                </c:pt>
                <c:pt idx="179">
                  <c:v>15.4</c:v>
                </c:pt>
                <c:pt idx="180">
                  <c:v>15.369</c:v>
                </c:pt>
              </c:numCache>
            </c:numRef>
          </c:val>
          <c:smooth val="1"/>
          <c:extLst>
            <c:ext xmlns:c16="http://schemas.microsoft.com/office/drawing/2014/chart" uri="{C3380CC4-5D6E-409C-BE32-E72D297353CC}">
              <c16:uniqueId val="{00000001-7600-405E-8403-F21092225887}"/>
            </c:ext>
          </c:extLst>
        </c:ser>
        <c:ser>
          <c:idx val="0"/>
          <c:order val="2"/>
          <c:tx>
            <c:strRef>
              <c:f>'2.6.3'!$B$1</c:f>
              <c:strCache>
                <c:ptCount val="1"/>
                <c:pt idx="0">
                  <c:v>Станом на 16.07.19</c:v>
                </c:pt>
              </c:strCache>
            </c:strRef>
          </c:tx>
          <c:spPr>
            <a:ln w="25400" cmpd="sng">
              <a:solidFill>
                <a:srgbClr val="057D46"/>
              </a:solidFill>
              <a:prstDash val="solid"/>
            </a:ln>
          </c:spPr>
          <c:marker>
            <c:symbol val="none"/>
          </c:marker>
          <c:cat>
            <c:numRef>
              <c:f>'2.6.3'!$A$4:$A$184</c:f>
              <c:numCache>
                <c:formatCode>#\ ##0.0</c:formatCode>
                <c:ptCount val="181"/>
                <c:pt idx="0">
                  <c:v>3.0000000000000001E-3</c:v>
                </c:pt>
                <c:pt idx="1">
                  <c:v>2.8000000000000001E-2</c:v>
                </c:pt>
                <c:pt idx="2">
                  <c:v>5.6000000000000001E-2</c:v>
                </c:pt>
                <c:pt idx="3">
                  <c:v>8.3000000000000004E-2</c:v>
                </c:pt>
                <c:pt idx="4">
                  <c:v>0.111</c:v>
                </c:pt>
                <c:pt idx="5">
                  <c:v>0.13900000000000001</c:v>
                </c:pt>
                <c:pt idx="6">
                  <c:v>0.16700000000000001</c:v>
                </c:pt>
                <c:pt idx="7">
                  <c:v>0.19400000000000001</c:v>
                </c:pt>
                <c:pt idx="8">
                  <c:v>0.222</c:v>
                </c:pt>
                <c:pt idx="9">
                  <c:v>0.25</c:v>
                </c:pt>
                <c:pt idx="10">
                  <c:v>0.27800000000000002</c:v>
                </c:pt>
                <c:pt idx="11">
                  <c:v>0.30599999999999999</c:v>
                </c:pt>
                <c:pt idx="12">
                  <c:v>0.33300000000000002</c:v>
                </c:pt>
                <c:pt idx="13">
                  <c:v>0.36099999999999999</c:v>
                </c:pt>
                <c:pt idx="14">
                  <c:v>0.38900000000000001</c:v>
                </c:pt>
                <c:pt idx="15">
                  <c:v>0.41699999999999998</c:v>
                </c:pt>
                <c:pt idx="16">
                  <c:v>0.44400000000000001</c:v>
                </c:pt>
                <c:pt idx="17">
                  <c:v>0.47199999999999998</c:v>
                </c:pt>
                <c:pt idx="18">
                  <c:v>0.5</c:v>
                </c:pt>
                <c:pt idx="19">
                  <c:v>0.52800000000000002</c:v>
                </c:pt>
                <c:pt idx="20">
                  <c:v>0.55600000000000005</c:v>
                </c:pt>
                <c:pt idx="21">
                  <c:v>0.58299999999999996</c:v>
                </c:pt>
                <c:pt idx="22">
                  <c:v>0.61099999999999999</c:v>
                </c:pt>
                <c:pt idx="23">
                  <c:v>0.63900000000000001</c:v>
                </c:pt>
                <c:pt idx="24">
                  <c:v>0.66700000000000004</c:v>
                </c:pt>
                <c:pt idx="25">
                  <c:v>0.69399999999999995</c:v>
                </c:pt>
                <c:pt idx="26">
                  <c:v>0.72199999999999998</c:v>
                </c:pt>
                <c:pt idx="27">
                  <c:v>0.75</c:v>
                </c:pt>
                <c:pt idx="28">
                  <c:v>0.77800000000000002</c:v>
                </c:pt>
                <c:pt idx="29">
                  <c:v>0.80600000000000005</c:v>
                </c:pt>
                <c:pt idx="30">
                  <c:v>0.83299999999999996</c:v>
                </c:pt>
                <c:pt idx="31">
                  <c:v>0.86099999999999999</c:v>
                </c:pt>
                <c:pt idx="32">
                  <c:v>0.88900000000000001</c:v>
                </c:pt>
                <c:pt idx="33">
                  <c:v>0.91700000000000004</c:v>
                </c:pt>
                <c:pt idx="34">
                  <c:v>0.94399999999999995</c:v>
                </c:pt>
                <c:pt idx="35">
                  <c:v>0.97199999999999998</c:v>
                </c:pt>
                <c:pt idx="36">
                  <c:v>1</c:v>
                </c:pt>
                <c:pt idx="37">
                  <c:v>1.028</c:v>
                </c:pt>
                <c:pt idx="38">
                  <c:v>1.056</c:v>
                </c:pt>
                <c:pt idx="39">
                  <c:v>1.083</c:v>
                </c:pt>
                <c:pt idx="40">
                  <c:v>1.111</c:v>
                </c:pt>
                <c:pt idx="41">
                  <c:v>1.139</c:v>
                </c:pt>
                <c:pt idx="42">
                  <c:v>1.167</c:v>
                </c:pt>
                <c:pt idx="43">
                  <c:v>1.194</c:v>
                </c:pt>
                <c:pt idx="44">
                  <c:v>1.222</c:v>
                </c:pt>
                <c:pt idx="45">
                  <c:v>1.25</c:v>
                </c:pt>
                <c:pt idx="46">
                  <c:v>1.278</c:v>
                </c:pt>
                <c:pt idx="47">
                  <c:v>1.306</c:v>
                </c:pt>
                <c:pt idx="48">
                  <c:v>1.333</c:v>
                </c:pt>
                <c:pt idx="49">
                  <c:v>1.361</c:v>
                </c:pt>
                <c:pt idx="50">
                  <c:v>1.389</c:v>
                </c:pt>
                <c:pt idx="51">
                  <c:v>1.417</c:v>
                </c:pt>
                <c:pt idx="52">
                  <c:v>1.444</c:v>
                </c:pt>
                <c:pt idx="53">
                  <c:v>1.472</c:v>
                </c:pt>
                <c:pt idx="54">
                  <c:v>1.5</c:v>
                </c:pt>
                <c:pt idx="55">
                  <c:v>1.528</c:v>
                </c:pt>
                <c:pt idx="56">
                  <c:v>1.556</c:v>
                </c:pt>
                <c:pt idx="57">
                  <c:v>1.583</c:v>
                </c:pt>
                <c:pt idx="58">
                  <c:v>1.611</c:v>
                </c:pt>
                <c:pt idx="59">
                  <c:v>1.639</c:v>
                </c:pt>
                <c:pt idx="60">
                  <c:v>1.667</c:v>
                </c:pt>
                <c:pt idx="61">
                  <c:v>1.694</c:v>
                </c:pt>
                <c:pt idx="62">
                  <c:v>1.722</c:v>
                </c:pt>
                <c:pt idx="63">
                  <c:v>1.75</c:v>
                </c:pt>
                <c:pt idx="64">
                  <c:v>1.778</c:v>
                </c:pt>
                <c:pt idx="65">
                  <c:v>1.806</c:v>
                </c:pt>
                <c:pt idx="66">
                  <c:v>1.833</c:v>
                </c:pt>
                <c:pt idx="67">
                  <c:v>1.861</c:v>
                </c:pt>
                <c:pt idx="68">
                  <c:v>1.889</c:v>
                </c:pt>
                <c:pt idx="69">
                  <c:v>1.917</c:v>
                </c:pt>
                <c:pt idx="70">
                  <c:v>1.944</c:v>
                </c:pt>
                <c:pt idx="71">
                  <c:v>1.972</c:v>
                </c:pt>
                <c:pt idx="72">
                  <c:v>2</c:v>
                </c:pt>
                <c:pt idx="73">
                  <c:v>2.028</c:v>
                </c:pt>
                <c:pt idx="74">
                  <c:v>2.056</c:v>
                </c:pt>
                <c:pt idx="75">
                  <c:v>2.0830000000000002</c:v>
                </c:pt>
                <c:pt idx="76">
                  <c:v>2.1110000000000002</c:v>
                </c:pt>
                <c:pt idx="77">
                  <c:v>2.1389999999999998</c:v>
                </c:pt>
                <c:pt idx="78">
                  <c:v>2.1669999999999998</c:v>
                </c:pt>
                <c:pt idx="79">
                  <c:v>2.194</c:v>
                </c:pt>
                <c:pt idx="80">
                  <c:v>2.222</c:v>
                </c:pt>
                <c:pt idx="81">
                  <c:v>2.25</c:v>
                </c:pt>
                <c:pt idx="82">
                  <c:v>2.278</c:v>
                </c:pt>
                <c:pt idx="83">
                  <c:v>2.306</c:v>
                </c:pt>
                <c:pt idx="84">
                  <c:v>2.3330000000000002</c:v>
                </c:pt>
                <c:pt idx="85">
                  <c:v>2.3610000000000002</c:v>
                </c:pt>
                <c:pt idx="86">
                  <c:v>2.3889999999999998</c:v>
                </c:pt>
                <c:pt idx="87">
                  <c:v>2.4169999999999998</c:v>
                </c:pt>
                <c:pt idx="88">
                  <c:v>2.444</c:v>
                </c:pt>
                <c:pt idx="89">
                  <c:v>2.472</c:v>
                </c:pt>
                <c:pt idx="90">
                  <c:v>2.5</c:v>
                </c:pt>
                <c:pt idx="91">
                  <c:v>2.528</c:v>
                </c:pt>
                <c:pt idx="92">
                  <c:v>2.556</c:v>
                </c:pt>
                <c:pt idx="93">
                  <c:v>2.5830000000000002</c:v>
                </c:pt>
                <c:pt idx="94">
                  <c:v>2.6110000000000002</c:v>
                </c:pt>
                <c:pt idx="95">
                  <c:v>2.6389999999999998</c:v>
                </c:pt>
                <c:pt idx="96">
                  <c:v>2.6669999999999998</c:v>
                </c:pt>
                <c:pt idx="97">
                  <c:v>2.694</c:v>
                </c:pt>
                <c:pt idx="98">
                  <c:v>2.722</c:v>
                </c:pt>
                <c:pt idx="99">
                  <c:v>2.75</c:v>
                </c:pt>
                <c:pt idx="100">
                  <c:v>2.778</c:v>
                </c:pt>
                <c:pt idx="101">
                  <c:v>2.806</c:v>
                </c:pt>
                <c:pt idx="102">
                  <c:v>2.8330000000000002</c:v>
                </c:pt>
                <c:pt idx="103">
                  <c:v>2.8610000000000002</c:v>
                </c:pt>
                <c:pt idx="104">
                  <c:v>2.8889999999999998</c:v>
                </c:pt>
                <c:pt idx="105">
                  <c:v>2.9169999999999998</c:v>
                </c:pt>
                <c:pt idx="106">
                  <c:v>2.944</c:v>
                </c:pt>
                <c:pt idx="107">
                  <c:v>2.972</c:v>
                </c:pt>
                <c:pt idx="108">
                  <c:v>3</c:v>
                </c:pt>
                <c:pt idx="109">
                  <c:v>3.028</c:v>
                </c:pt>
                <c:pt idx="110">
                  <c:v>3.056</c:v>
                </c:pt>
                <c:pt idx="111">
                  <c:v>3.0830000000000002</c:v>
                </c:pt>
                <c:pt idx="112">
                  <c:v>3.1110000000000002</c:v>
                </c:pt>
                <c:pt idx="113">
                  <c:v>3.1389999999999998</c:v>
                </c:pt>
                <c:pt idx="114">
                  <c:v>3.1669999999999998</c:v>
                </c:pt>
                <c:pt idx="115">
                  <c:v>3.194</c:v>
                </c:pt>
                <c:pt idx="116">
                  <c:v>3.222</c:v>
                </c:pt>
                <c:pt idx="117">
                  <c:v>3.25</c:v>
                </c:pt>
                <c:pt idx="118">
                  <c:v>3.278</c:v>
                </c:pt>
                <c:pt idx="119">
                  <c:v>3.306</c:v>
                </c:pt>
                <c:pt idx="120">
                  <c:v>3.3330000000000002</c:v>
                </c:pt>
                <c:pt idx="121">
                  <c:v>3.3610000000000002</c:v>
                </c:pt>
                <c:pt idx="122">
                  <c:v>3.3889999999999998</c:v>
                </c:pt>
                <c:pt idx="123">
                  <c:v>3.4169999999999998</c:v>
                </c:pt>
                <c:pt idx="124">
                  <c:v>3.444</c:v>
                </c:pt>
                <c:pt idx="125">
                  <c:v>3.472</c:v>
                </c:pt>
                <c:pt idx="126">
                  <c:v>3.5</c:v>
                </c:pt>
                <c:pt idx="127">
                  <c:v>3.528</c:v>
                </c:pt>
                <c:pt idx="128">
                  <c:v>3.556</c:v>
                </c:pt>
                <c:pt idx="129">
                  <c:v>3.5830000000000002</c:v>
                </c:pt>
                <c:pt idx="130">
                  <c:v>3.6110000000000002</c:v>
                </c:pt>
                <c:pt idx="131">
                  <c:v>3.6389999999999998</c:v>
                </c:pt>
                <c:pt idx="132">
                  <c:v>3.6669999999999998</c:v>
                </c:pt>
                <c:pt idx="133">
                  <c:v>3.694</c:v>
                </c:pt>
                <c:pt idx="134">
                  <c:v>3.722</c:v>
                </c:pt>
                <c:pt idx="135">
                  <c:v>3.75</c:v>
                </c:pt>
                <c:pt idx="136">
                  <c:v>3.778</c:v>
                </c:pt>
                <c:pt idx="137">
                  <c:v>3.806</c:v>
                </c:pt>
                <c:pt idx="138">
                  <c:v>3.8330000000000002</c:v>
                </c:pt>
                <c:pt idx="139">
                  <c:v>3.8610000000000002</c:v>
                </c:pt>
                <c:pt idx="140">
                  <c:v>3.8889999999999998</c:v>
                </c:pt>
                <c:pt idx="141">
                  <c:v>3.9169999999999998</c:v>
                </c:pt>
                <c:pt idx="142">
                  <c:v>3.944</c:v>
                </c:pt>
                <c:pt idx="143">
                  <c:v>3.972</c:v>
                </c:pt>
                <c:pt idx="144">
                  <c:v>4</c:v>
                </c:pt>
                <c:pt idx="145">
                  <c:v>4.0279999999999996</c:v>
                </c:pt>
                <c:pt idx="146">
                  <c:v>4.056</c:v>
                </c:pt>
                <c:pt idx="147">
                  <c:v>4.0830000000000002</c:v>
                </c:pt>
                <c:pt idx="148">
                  <c:v>4.1109999999999998</c:v>
                </c:pt>
                <c:pt idx="149">
                  <c:v>4.1390000000000002</c:v>
                </c:pt>
                <c:pt idx="150">
                  <c:v>4.1669999999999998</c:v>
                </c:pt>
                <c:pt idx="151">
                  <c:v>4.194</c:v>
                </c:pt>
                <c:pt idx="152">
                  <c:v>4.2220000000000004</c:v>
                </c:pt>
                <c:pt idx="153">
                  <c:v>4.25</c:v>
                </c:pt>
                <c:pt idx="154">
                  <c:v>4.2779999999999996</c:v>
                </c:pt>
                <c:pt idx="155">
                  <c:v>4.306</c:v>
                </c:pt>
                <c:pt idx="156">
                  <c:v>4.3330000000000002</c:v>
                </c:pt>
                <c:pt idx="157">
                  <c:v>4.3609999999999998</c:v>
                </c:pt>
                <c:pt idx="158">
                  <c:v>4.3890000000000002</c:v>
                </c:pt>
                <c:pt idx="159">
                  <c:v>4.4169999999999998</c:v>
                </c:pt>
                <c:pt idx="160">
                  <c:v>4.444</c:v>
                </c:pt>
                <c:pt idx="161">
                  <c:v>4.4720000000000004</c:v>
                </c:pt>
                <c:pt idx="162">
                  <c:v>4.5</c:v>
                </c:pt>
                <c:pt idx="163">
                  <c:v>4.5279999999999996</c:v>
                </c:pt>
                <c:pt idx="164">
                  <c:v>4.556</c:v>
                </c:pt>
                <c:pt idx="165">
                  <c:v>4.5830000000000002</c:v>
                </c:pt>
                <c:pt idx="166">
                  <c:v>4.6109999999999998</c:v>
                </c:pt>
                <c:pt idx="167">
                  <c:v>4.6390000000000002</c:v>
                </c:pt>
                <c:pt idx="168">
                  <c:v>4.6669999999999998</c:v>
                </c:pt>
                <c:pt idx="169">
                  <c:v>4.694</c:v>
                </c:pt>
                <c:pt idx="170">
                  <c:v>4.7220000000000004</c:v>
                </c:pt>
                <c:pt idx="171">
                  <c:v>4.75</c:v>
                </c:pt>
                <c:pt idx="172">
                  <c:v>4.7779999999999996</c:v>
                </c:pt>
                <c:pt idx="173">
                  <c:v>4.806</c:v>
                </c:pt>
                <c:pt idx="174">
                  <c:v>4.8330000000000002</c:v>
                </c:pt>
                <c:pt idx="175">
                  <c:v>4.8609999999999998</c:v>
                </c:pt>
                <c:pt idx="176">
                  <c:v>4.8890000000000002</c:v>
                </c:pt>
                <c:pt idx="177">
                  <c:v>4.9169999999999998</c:v>
                </c:pt>
                <c:pt idx="178">
                  <c:v>4.944</c:v>
                </c:pt>
                <c:pt idx="179">
                  <c:v>4.9720000000000004</c:v>
                </c:pt>
                <c:pt idx="180">
                  <c:v>5</c:v>
                </c:pt>
              </c:numCache>
            </c:numRef>
          </c:cat>
          <c:val>
            <c:numRef>
              <c:f>'2.6.3'!$B$4:$B$184</c:f>
              <c:numCache>
                <c:formatCode>0.0</c:formatCode>
                <c:ptCount val="181"/>
                <c:pt idx="0">
                  <c:v>17.015000000000001</c:v>
                </c:pt>
                <c:pt idx="1">
                  <c:v>17.015999999999998</c:v>
                </c:pt>
                <c:pt idx="2">
                  <c:v>17.015999999999998</c:v>
                </c:pt>
                <c:pt idx="3">
                  <c:v>17.015999999999998</c:v>
                </c:pt>
                <c:pt idx="4">
                  <c:v>17.013999999999999</c:v>
                </c:pt>
                <c:pt idx="5">
                  <c:v>17.012</c:v>
                </c:pt>
                <c:pt idx="6">
                  <c:v>17.010000000000002</c:v>
                </c:pt>
                <c:pt idx="7">
                  <c:v>17.006</c:v>
                </c:pt>
                <c:pt idx="8">
                  <c:v>17.001999999999999</c:v>
                </c:pt>
                <c:pt idx="9">
                  <c:v>16.998000000000001</c:v>
                </c:pt>
                <c:pt idx="10">
                  <c:v>16.992999999999999</c:v>
                </c:pt>
                <c:pt idx="11">
                  <c:v>16.988</c:v>
                </c:pt>
                <c:pt idx="12">
                  <c:v>16.981999999999999</c:v>
                </c:pt>
                <c:pt idx="13">
                  <c:v>16.977</c:v>
                </c:pt>
                <c:pt idx="14">
                  <c:v>16.971</c:v>
                </c:pt>
                <c:pt idx="15">
                  <c:v>16.963999999999999</c:v>
                </c:pt>
                <c:pt idx="16">
                  <c:v>16.957999999999998</c:v>
                </c:pt>
                <c:pt idx="17">
                  <c:v>16.951000000000001</c:v>
                </c:pt>
                <c:pt idx="18">
                  <c:v>16.943999999999999</c:v>
                </c:pt>
                <c:pt idx="19">
                  <c:v>16.937999999999999</c:v>
                </c:pt>
                <c:pt idx="20">
                  <c:v>16.931000000000001</c:v>
                </c:pt>
                <c:pt idx="21">
                  <c:v>16.923999999999999</c:v>
                </c:pt>
                <c:pt idx="22">
                  <c:v>16.916</c:v>
                </c:pt>
                <c:pt idx="23">
                  <c:v>16.908999999999999</c:v>
                </c:pt>
                <c:pt idx="24">
                  <c:v>16.902000000000001</c:v>
                </c:pt>
                <c:pt idx="25">
                  <c:v>16.895</c:v>
                </c:pt>
                <c:pt idx="26">
                  <c:v>16.888000000000002</c:v>
                </c:pt>
                <c:pt idx="27">
                  <c:v>16.881</c:v>
                </c:pt>
                <c:pt idx="28">
                  <c:v>16.873000000000001</c:v>
                </c:pt>
                <c:pt idx="29">
                  <c:v>16.866</c:v>
                </c:pt>
                <c:pt idx="30">
                  <c:v>16.859000000000002</c:v>
                </c:pt>
                <c:pt idx="31">
                  <c:v>16.852</c:v>
                </c:pt>
                <c:pt idx="32">
                  <c:v>16.844999999999999</c:v>
                </c:pt>
                <c:pt idx="33">
                  <c:v>16.838000000000001</c:v>
                </c:pt>
                <c:pt idx="34">
                  <c:v>16.831</c:v>
                </c:pt>
                <c:pt idx="35">
                  <c:v>16.824000000000002</c:v>
                </c:pt>
                <c:pt idx="36">
                  <c:v>16.817</c:v>
                </c:pt>
                <c:pt idx="37">
                  <c:v>16.809999999999999</c:v>
                </c:pt>
                <c:pt idx="38">
                  <c:v>16.803000000000001</c:v>
                </c:pt>
                <c:pt idx="39">
                  <c:v>16.795999999999999</c:v>
                </c:pt>
                <c:pt idx="40">
                  <c:v>16.789000000000001</c:v>
                </c:pt>
                <c:pt idx="41">
                  <c:v>16.783000000000001</c:v>
                </c:pt>
                <c:pt idx="42">
                  <c:v>16.776</c:v>
                </c:pt>
                <c:pt idx="43">
                  <c:v>16.768999999999998</c:v>
                </c:pt>
                <c:pt idx="44">
                  <c:v>16.762</c:v>
                </c:pt>
                <c:pt idx="45">
                  <c:v>16.756</c:v>
                </c:pt>
                <c:pt idx="46">
                  <c:v>16.748999999999999</c:v>
                </c:pt>
                <c:pt idx="47">
                  <c:v>16.742000000000001</c:v>
                </c:pt>
                <c:pt idx="48">
                  <c:v>16.734999999999999</c:v>
                </c:pt>
                <c:pt idx="49">
                  <c:v>16.728999999999999</c:v>
                </c:pt>
                <c:pt idx="50">
                  <c:v>16.722000000000001</c:v>
                </c:pt>
                <c:pt idx="51">
                  <c:v>16.715</c:v>
                </c:pt>
                <c:pt idx="52">
                  <c:v>16.707999999999998</c:v>
                </c:pt>
                <c:pt idx="53">
                  <c:v>16.701000000000001</c:v>
                </c:pt>
                <c:pt idx="54">
                  <c:v>16.695</c:v>
                </c:pt>
                <c:pt idx="55">
                  <c:v>16.687999999999999</c:v>
                </c:pt>
                <c:pt idx="56">
                  <c:v>16.681000000000001</c:v>
                </c:pt>
                <c:pt idx="57">
                  <c:v>16.673999999999999</c:v>
                </c:pt>
                <c:pt idx="58">
                  <c:v>16.667000000000002</c:v>
                </c:pt>
                <c:pt idx="59">
                  <c:v>16.66</c:v>
                </c:pt>
                <c:pt idx="60">
                  <c:v>16.652000000000001</c:v>
                </c:pt>
                <c:pt idx="61">
                  <c:v>16.645</c:v>
                </c:pt>
                <c:pt idx="62">
                  <c:v>16.638000000000002</c:v>
                </c:pt>
                <c:pt idx="63">
                  <c:v>16.63</c:v>
                </c:pt>
                <c:pt idx="64">
                  <c:v>16.623000000000001</c:v>
                </c:pt>
                <c:pt idx="65">
                  <c:v>16.614999999999998</c:v>
                </c:pt>
                <c:pt idx="66">
                  <c:v>16.608000000000001</c:v>
                </c:pt>
                <c:pt idx="67">
                  <c:v>16.600000000000001</c:v>
                </c:pt>
                <c:pt idx="68">
                  <c:v>16.591999999999999</c:v>
                </c:pt>
                <c:pt idx="69">
                  <c:v>16.584</c:v>
                </c:pt>
                <c:pt idx="70">
                  <c:v>16.576000000000001</c:v>
                </c:pt>
                <c:pt idx="71">
                  <c:v>16.568000000000001</c:v>
                </c:pt>
                <c:pt idx="72">
                  <c:v>16.559999999999999</c:v>
                </c:pt>
                <c:pt idx="73">
                  <c:v>16.550999999999998</c:v>
                </c:pt>
                <c:pt idx="74">
                  <c:v>16.542999999999999</c:v>
                </c:pt>
                <c:pt idx="75">
                  <c:v>16.533999999999999</c:v>
                </c:pt>
                <c:pt idx="76">
                  <c:v>16.524999999999999</c:v>
                </c:pt>
                <c:pt idx="77">
                  <c:v>16.515999999999998</c:v>
                </c:pt>
                <c:pt idx="78">
                  <c:v>16.507000000000001</c:v>
                </c:pt>
                <c:pt idx="79">
                  <c:v>16.498000000000001</c:v>
                </c:pt>
                <c:pt idx="80">
                  <c:v>16.489000000000001</c:v>
                </c:pt>
                <c:pt idx="81">
                  <c:v>16.478999999999999</c:v>
                </c:pt>
                <c:pt idx="82">
                  <c:v>16.47</c:v>
                </c:pt>
                <c:pt idx="83">
                  <c:v>16.46</c:v>
                </c:pt>
                <c:pt idx="84">
                  <c:v>16.45</c:v>
                </c:pt>
                <c:pt idx="85">
                  <c:v>16.440000000000001</c:v>
                </c:pt>
                <c:pt idx="86">
                  <c:v>16.428999999999998</c:v>
                </c:pt>
                <c:pt idx="87">
                  <c:v>16.419</c:v>
                </c:pt>
                <c:pt idx="88">
                  <c:v>16.408000000000001</c:v>
                </c:pt>
                <c:pt idx="89">
                  <c:v>16.398</c:v>
                </c:pt>
                <c:pt idx="90">
                  <c:v>16.387</c:v>
                </c:pt>
                <c:pt idx="91">
                  <c:v>16.375</c:v>
                </c:pt>
                <c:pt idx="92">
                  <c:v>16.364000000000001</c:v>
                </c:pt>
                <c:pt idx="93">
                  <c:v>16.353000000000002</c:v>
                </c:pt>
                <c:pt idx="94">
                  <c:v>16.341000000000001</c:v>
                </c:pt>
                <c:pt idx="95">
                  <c:v>16.329000000000001</c:v>
                </c:pt>
                <c:pt idx="96">
                  <c:v>16.317</c:v>
                </c:pt>
                <c:pt idx="97">
                  <c:v>16.305</c:v>
                </c:pt>
                <c:pt idx="98">
                  <c:v>16.292999999999999</c:v>
                </c:pt>
                <c:pt idx="99">
                  <c:v>16.28</c:v>
                </c:pt>
                <c:pt idx="100">
                  <c:v>16.268000000000001</c:v>
                </c:pt>
                <c:pt idx="101">
                  <c:v>16.254999999999999</c:v>
                </c:pt>
                <c:pt idx="102">
                  <c:v>16.242000000000001</c:v>
                </c:pt>
                <c:pt idx="103">
                  <c:v>16.228999999999999</c:v>
                </c:pt>
                <c:pt idx="104">
                  <c:v>16.215</c:v>
                </c:pt>
                <c:pt idx="105">
                  <c:v>16.202000000000002</c:v>
                </c:pt>
                <c:pt idx="106">
                  <c:v>16.187999999999999</c:v>
                </c:pt>
                <c:pt idx="107">
                  <c:v>16.173999999999999</c:v>
                </c:pt>
                <c:pt idx="108">
                  <c:v>16.16</c:v>
                </c:pt>
                <c:pt idx="109">
                  <c:v>16.146000000000001</c:v>
                </c:pt>
                <c:pt idx="110">
                  <c:v>16.131</c:v>
                </c:pt>
                <c:pt idx="111">
                  <c:v>16.116</c:v>
                </c:pt>
                <c:pt idx="112">
                  <c:v>16.102</c:v>
                </c:pt>
                <c:pt idx="113">
                  <c:v>16.087</c:v>
                </c:pt>
                <c:pt idx="114">
                  <c:v>16.071000000000002</c:v>
                </c:pt>
                <c:pt idx="115">
                  <c:v>16.056000000000001</c:v>
                </c:pt>
                <c:pt idx="116">
                  <c:v>16.041</c:v>
                </c:pt>
                <c:pt idx="117">
                  <c:v>16.024999999999999</c:v>
                </c:pt>
                <c:pt idx="118">
                  <c:v>16.009</c:v>
                </c:pt>
                <c:pt idx="119">
                  <c:v>15.993</c:v>
                </c:pt>
                <c:pt idx="120">
                  <c:v>15.977</c:v>
                </c:pt>
                <c:pt idx="121">
                  <c:v>15.96</c:v>
                </c:pt>
                <c:pt idx="122">
                  <c:v>15.944000000000001</c:v>
                </c:pt>
                <c:pt idx="123">
                  <c:v>15.927</c:v>
                </c:pt>
                <c:pt idx="124">
                  <c:v>15.91</c:v>
                </c:pt>
                <c:pt idx="125">
                  <c:v>15.893000000000001</c:v>
                </c:pt>
                <c:pt idx="126">
                  <c:v>15.875999999999999</c:v>
                </c:pt>
                <c:pt idx="127">
                  <c:v>15.859</c:v>
                </c:pt>
                <c:pt idx="128">
                  <c:v>15.840999999999999</c:v>
                </c:pt>
                <c:pt idx="129">
                  <c:v>15.823</c:v>
                </c:pt>
                <c:pt idx="130">
                  <c:v>15.805</c:v>
                </c:pt>
                <c:pt idx="131">
                  <c:v>15.787000000000001</c:v>
                </c:pt>
                <c:pt idx="132">
                  <c:v>15.769</c:v>
                </c:pt>
                <c:pt idx="133">
                  <c:v>15.750999999999999</c:v>
                </c:pt>
                <c:pt idx="134">
                  <c:v>15.731999999999999</c:v>
                </c:pt>
                <c:pt idx="135">
                  <c:v>15.714</c:v>
                </c:pt>
                <c:pt idx="136">
                  <c:v>15.695</c:v>
                </c:pt>
                <c:pt idx="137">
                  <c:v>15.676</c:v>
                </c:pt>
                <c:pt idx="138">
                  <c:v>15.657</c:v>
                </c:pt>
                <c:pt idx="139">
                  <c:v>15.638</c:v>
                </c:pt>
                <c:pt idx="140">
                  <c:v>15.618</c:v>
                </c:pt>
                <c:pt idx="141">
                  <c:v>15.599</c:v>
                </c:pt>
                <c:pt idx="142">
                  <c:v>15.579000000000001</c:v>
                </c:pt>
                <c:pt idx="143">
                  <c:v>15.558999999999999</c:v>
                </c:pt>
                <c:pt idx="144">
                  <c:v>15.539</c:v>
                </c:pt>
                <c:pt idx="145">
                  <c:v>15.519</c:v>
                </c:pt>
                <c:pt idx="146">
                  <c:v>15.499000000000001</c:v>
                </c:pt>
                <c:pt idx="147">
                  <c:v>15.478999999999999</c:v>
                </c:pt>
                <c:pt idx="148">
                  <c:v>15.458</c:v>
                </c:pt>
                <c:pt idx="149">
                  <c:v>15.438000000000001</c:v>
                </c:pt>
                <c:pt idx="150">
                  <c:v>15.417</c:v>
                </c:pt>
                <c:pt idx="151">
                  <c:v>15.396000000000001</c:v>
                </c:pt>
                <c:pt idx="152">
                  <c:v>15.375</c:v>
                </c:pt>
                <c:pt idx="153">
                  <c:v>15.353999999999999</c:v>
                </c:pt>
                <c:pt idx="154">
                  <c:v>15.333</c:v>
                </c:pt>
                <c:pt idx="155">
                  <c:v>15.311</c:v>
                </c:pt>
                <c:pt idx="156">
                  <c:v>15.29</c:v>
                </c:pt>
                <c:pt idx="157">
                  <c:v>15.268000000000001</c:v>
                </c:pt>
                <c:pt idx="158">
                  <c:v>15.247</c:v>
                </c:pt>
                <c:pt idx="159">
                  <c:v>15.225</c:v>
                </c:pt>
                <c:pt idx="160">
                  <c:v>15.202999999999999</c:v>
                </c:pt>
                <c:pt idx="161">
                  <c:v>15.180999999999999</c:v>
                </c:pt>
                <c:pt idx="162">
                  <c:v>15.159000000000001</c:v>
                </c:pt>
                <c:pt idx="163">
                  <c:v>15.137</c:v>
                </c:pt>
                <c:pt idx="164">
                  <c:v>15.114000000000001</c:v>
                </c:pt>
                <c:pt idx="165">
                  <c:v>15.092000000000001</c:v>
                </c:pt>
                <c:pt idx="166">
                  <c:v>15.07</c:v>
                </c:pt>
                <c:pt idx="167">
                  <c:v>15.047000000000001</c:v>
                </c:pt>
                <c:pt idx="168">
                  <c:v>15.023999999999999</c:v>
                </c:pt>
                <c:pt idx="169">
                  <c:v>15.000999999999999</c:v>
                </c:pt>
                <c:pt idx="170">
                  <c:v>14.978999999999999</c:v>
                </c:pt>
                <c:pt idx="171">
                  <c:v>14.956</c:v>
                </c:pt>
                <c:pt idx="172">
                  <c:v>14.933</c:v>
                </c:pt>
                <c:pt idx="173">
                  <c:v>14.909000000000001</c:v>
                </c:pt>
                <c:pt idx="174">
                  <c:v>14.885999999999999</c:v>
                </c:pt>
                <c:pt idx="175">
                  <c:v>14.863</c:v>
                </c:pt>
                <c:pt idx="176">
                  <c:v>14.84</c:v>
                </c:pt>
                <c:pt idx="177">
                  <c:v>14.816000000000001</c:v>
                </c:pt>
                <c:pt idx="178">
                  <c:v>14.792999999999999</c:v>
                </c:pt>
                <c:pt idx="179">
                  <c:v>14.769</c:v>
                </c:pt>
                <c:pt idx="180">
                  <c:v>14.744999999999999</c:v>
                </c:pt>
              </c:numCache>
            </c:numRef>
          </c:val>
          <c:smooth val="1"/>
          <c:extLst>
            <c:ext xmlns:c16="http://schemas.microsoft.com/office/drawing/2014/chart" uri="{C3380CC4-5D6E-409C-BE32-E72D297353CC}">
              <c16:uniqueId val="{00000000-7600-405E-8403-F21092225887}"/>
            </c:ext>
          </c:extLst>
        </c:ser>
        <c:dLbls>
          <c:showLegendKey val="0"/>
          <c:showVal val="0"/>
          <c:showCatName val="0"/>
          <c:showSerName val="0"/>
          <c:showPercent val="0"/>
          <c:showBubbleSize val="0"/>
        </c:dLbls>
        <c:smooth val="0"/>
        <c:axId val="950696104"/>
        <c:axId val="950696496"/>
      </c:lineChart>
      <c:catAx>
        <c:axId val="9506961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title>
          <c:tx>
            <c:strRef>
              <c:f>'2.6.3'!$E$1</c:f>
              <c:strCache>
                <c:ptCount val="1"/>
                <c:pt idx="0">
                  <c:v>Років до погашення</c:v>
                </c:pt>
              </c:strCache>
            </c:strRef>
          </c:tx>
          <c:layout>
            <c:manualLayout>
              <c:xMode val="edge"/>
              <c:yMode val="edge"/>
              <c:x val="0.37132114671137068"/>
              <c:y val="0.81365245246477624"/>
            </c:manualLayout>
          </c:layout>
          <c:overlay val="0"/>
        </c:title>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96496"/>
        <c:crosses val="autoZero"/>
        <c:auto val="1"/>
        <c:lblAlgn val="ctr"/>
        <c:lblOffset val="100"/>
        <c:tickLblSkip val="36"/>
        <c:tickMarkSkip val="36"/>
        <c:noMultiLvlLbl val="0"/>
      </c:catAx>
      <c:valAx>
        <c:axId val="950696496"/>
        <c:scaling>
          <c:orientation val="minMax"/>
          <c:min val="1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96104"/>
        <c:crosses val="autoZero"/>
        <c:crossBetween val="midCat"/>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7778295318718957"/>
          <c:w val="0.96250000000000002"/>
          <c:h val="0.1222170468128103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638779527559051E-2"/>
          <c:y val="4.7374015748031496E-2"/>
          <c:w val="0.86719422572178473"/>
          <c:h val="0.70022561465531097"/>
        </c:manualLayout>
      </c:layout>
      <c:lineChart>
        <c:grouping val="standard"/>
        <c:varyColors val="0"/>
        <c:ser>
          <c:idx val="0"/>
          <c:order val="0"/>
          <c:tx>
            <c:strRef>
              <c:f>'2.6.5'!$B$1</c:f>
              <c:strCache>
                <c:ptCount val="1"/>
                <c:pt idx="0">
                  <c:v>Кредити НФК </c:v>
                </c:pt>
              </c:strCache>
            </c:strRef>
          </c:tx>
          <c:spPr>
            <a:ln w="25400" cmpd="sng">
              <a:solidFill>
                <a:srgbClr val="057D46"/>
              </a:solidFill>
              <a:prstDash val="solid"/>
            </a:ln>
          </c:spPr>
          <c:marker>
            <c:symbol val="none"/>
          </c:marker>
          <c:cat>
            <c:strRef>
              <c:f>'2.6.5'!$F$4:$F$21</c:f>
              <c:strCache>
                <c:ptCount val="18"/>
                <c:pt idx="0">
                  <c:v>І.15</c:v>
                </c:pt>
                <c:pt idx="2">
                  <c:v>ІІІ.15</c:v>
                </c:pt>
                <c:pt idx="4">
                  <c:v>І.16</c:v>
                </c:pt>
                <c:pt idx="6">
                  <c:v>III.16</c:v>
                </c:pt>
                <c:pt idx="8">
                  <c:v>I.17</c:v>
                </c:pt>
                <c:pt idx="10">
                  <c:v>III.17</c:v>
                </c:pt>
                <c:pt idx="12">
                  <c:v>I.18</c:v>
                </c:pt>
                <c:pt idx="14">
                  <c:v>ІІІ.18</c:v>
                </c:pt>
                <c:pt idx="17">
                  <c:v>II.19</c:v>
                </c:pt>
              </c:strCache>
            </c:strRef>
          </c:cat>
          <c:val>
            <c:numRef>
              <c:f>'2.6.5'!$B$4:$B$21</c:f>
              <c:numCache>
                <c:formatCode>0.0</c:formatCode>
                <c:ptCount val="18"/>
                <c:pt idx="0">
                  <c:v>19.7</c:v>
                </c:pt>
                <c:pt idx="1">
                  <c:v>22.9</c:v>
                </c:pt>
                <c:pt idx="2">
                  <c:v>20.8</c:v>
                </c:pt>
                <c:pt idx="3">
                  <c:v>20.100000000000001</c:v>
                </c:pt>
                <c:pt idx="4">
                  <c:v>19.399999999999999</c:v>
                </c:pt>
                <c:pt idx="5">
                  <c:v>20.100000000000001</c:v>
                </c:pt>
                <c:pt idx="6">
                  <c:v>16.3</c:v>
                </c:pt>
                <c:pt idx="7">
                  <c:v>13.8</c:v>
                </c:pt>
                <c:pt idx="8">
                  <c:v>14.7</c:v>
                </c:pt>
                <c:pt idx="9">
                  <c:v>13.9</c:v>
                </c:pt>
                <c:pt idx="10">
                  <c:v>13.3</c:v>
                </c:pt>
                <c:pt idx="11">
                  <c:v>15</c:v>
                </c:pt>
                <c:pt idx="12">
                  <c:v>16</c:v>
                </c:pt>
                <c:pt idx="13">
                  <c:v>16.8</c:v>
                </c:pt>
                <c:pt idx="14">
                  <c:v>18.100000000000001</c:v>
                </c:pt>
                <c:pt idx="15">
                  <c:v>20</c:v>
                </c:pt>
                <c:pt idx="16">
                  <c:v>18.600000000000001</c:v>
                </c:pt>
                <c:pt idx="17">
                  <c:v>18.2</c:v>
                </c:pt>
              </c:numCache>
            </c:numRef>
          </c:val>
          <c:smooth val="0"/>
          <c:extLst>
            <c:ext xmlns:c16="http://schemas.microsoft.com/office/drawing/2014/chart" uri="{C3380CC4-5D6E-409C-BE32-E72D297353CC}">
              <c16:uniqueId val="{00000000-7C4E-4DB0-AC1F-81E01F40CF42}"/>
            </c:ext>
          </c:extLst>
        </c:ser>
        <c:ser>
          <c:idx val="2"/>
          <c:order val="1"/>
          <c:tx>
            <c:strRef>
              <c:f>'2.6.5'!$C$1</c:f>
              <c:strCache>
                <c:ptCount val="1"/>
                <c:pt idx="0">
                  <c:v>Кредити ДГ </c:v>
                </c:pt>
              </c:strCache>
            </c:strRef>
          </c:tx>
          <c:spPr>
            <a:ln w="25400" cmpd="sng">
              <a:solidFill>
                <a:srgbClr val="91C864"/>
              </a:solidFill>
              <a:prstDash val="solid"/>
            </a:ln>
          </c:spPr>
          <c:marker>
            <c:symbol val="none"/>
          </c:marker>
          <c:cat>
            <c:strRef>
              <c:f>'2.6.5'!$F$4:$F$21</c:f>
              <c:strCache>
                <c:ptCount val="18"/>
                <c:pt idx="0">
                  <c:v>І.15</c:v>
                </c:pt>
                <c:pt idx="2">
                  <c:v>ІІІ.15</c:v>
                </c:pt>
                <c:pt idx="4">
                  <c:v>І.16</c:v>
                </c:pt>
                <c:pt idx="6">
                  <c:v>III.16</c:v>
                </c:pt>
                <c:pt idx="8">
                  <c:v>I.17</c:v>
                </c:pt>
                <c:pt idx="10">
                  <c:v>III.17</c:v>
                </c:pt>
                <c:pt idx="12">
                  <c:v>I.18</c:v>
                </c:pt>
                <c:pt idx="14">
                  <c:v>ІІІ.18</c:v>
                </c:pt>
                <c:pt idx="17">
                  <c:v>II.19</c:v>
                </c:pt>
              </c:strCache>
            </c:strRef>
          </c:cat>
          <c:val>
            <c:numRef>
              <c:f>'2.6.5'!$C$4:$C$21</c:f>
              <c:numCache>
                <c:formatCode>0.0</c:formatCode>
                <c:ptCount val="18"/>
                <c:pt idx="0">
                  <c:v>25.7</c:v>
                </c:pt>
                <c:pt idx="1">
                  <c:v>26.7</c:v>
                </c:pt>
                <c:pt idx="2">
                  <c:v>28.1</c:v>
                </c:pt>
                <c:pt idx="3">
                  <c:v>28</c:v>
                </c:pt>
                <c:pt idx="4">
                  <c:v>29.6</c:v>
                </c:pt>
                <c:pt idx="5">
                  <c:v>31.6</c:v>
                </c:pt>
                <c:pt idx="6">
                  <c:v>31.2</c:v>
                </c:pt>
                <c:pt idx="7">
                  <c:v>30.4</c:v>
                </c:pt>
                <c:pt idx="8">
                  <c:v>29.6</c:v>
                </c:pt>
                <c:pt idx="9">
                  <c:v>29.6</c:v>
                </c:pt>
                <c:pt idx="10">
                  <c:v>28</c:v>
                </c:pt>
                <c:pt idx="11">
                  <c:v>29</c:v>
                </c:pt>
                <c:pt idx="12">
                  <c:v>30.9</c:v>
                </c:pt>
                <c:pt idx="13">
                  <c:v>31.5</c:v>
                </c:pt>
                <c:pt idx="14">
                  <c:v>32</c:v>
                </c:pt>
                <c:pt idx="15">
                  <c:v>33</c:v>
                </c:pt>
                <c:pt idx="16">
                  <c:v>31.9</c:v>
                </c:pt>
                <c:pt idx="17">
                  <c:v>32</c:v>
                </c:pt>
              </c:numCache>
            </c:numRef>
          </c:val>
          <c:smooth val="0"/>
          <c:extLst>
            <c:ext xmlns:c16="http://schemas.microsoft.com/office/drawing/2014/chart" uri="{C3380CC4-5D6E-409C-BE32-E72D297353CC}">
              <c16:uniqueId val="{00000001-7C4E-4DB0-AC1F-81E01F40CF42}"/>
            </c:ext>
          </c:extLst>
        </c:ser>
        <c:ser>
          <c:idx val="4"/>
          <c:order val="2"/>
          <c:tx>
            <c:strRef>
              <c:f>'2.6.5'!$D$1</c:f>
              <c:strCache>
                <c:ptCount val="1"/>
                <c:pt idx="0">
                  <c:v>Депозити НФК </c:v>
                </c:pt>
              </c:strCache>
            </c:strRef>
          </c:tx>
          <c:spPr>
            <a:ln w="25400" cmpd="sng">
              <a:solidFill>
                <a:srgbClr val="7D0532"/>
              </a:solidFill>
              <a:prstDash val="solid"/>
            </a:ln>
          </c:spPr>
          <c:marker>
            <c:symbol val="none"/>
          </c:marker>
          <c:cat>
            <c:strRef>
              <c:f>'2.6.5'!$F$4:$F$21</c:f>
              <c:strCache>
                <c:ptCount val="18"/>
                <c:pt idx="0">
                  <c:v>І.15</c:v>
                </c:pt>
                <c:pt idx="2">
                  <c:v>ІІІ.15</c:v>
                </c:pt>
                <c:pt idx="4">
                  <c:v>І.16</c:v>
                </c:pt>
                <c:pt idx="6">
                  <c:v>III.16</c:v>
                </c:pt>
                <c:pt idx="8">
                  <c:v>I.17</c:v>
                </c:pt>
                <c:pt idx="10">
                  <c:v>III.17</c:v>
                </c:pt>
                <c:pt idx="12">
                  <c:v>I.18</c:v>
                </c:pt>
                <c:pt idx="14">
                  <c:v>ІІІ.18</c:v>
                </c:pt>
                <c:pt idx="17">
                  <c:v>II.19</c:v>
                </c:pt>
              </c:strCache>
            </c:strRef>
          </c:cat>
          <c:val>
            <c:numRef>
              <c:f>'2.6.5'!$D$4:$D$21</c:f>
              <c:numCache>
                <c:formatCode>0.0</c:formatCode>
                <c:ptCount val="18"/>
                <c:pt idx="0">
                  <c:v>8.4</c:v>
                </c:pt>
                <c:pt idx="1">
                  <c:v>14.3</c:v>
                </c:pt>
                <c:pt idx="2">
                  <c:v>13.2</c:v>
                </c:pt>
                <c:pt idx="3">
                  <c:v>11.5</c:v>
                </c:pt>
                <c:pt idx="4">
                  <c:v>11</c:v>
                </c:pt>
                <c:pt idx="5">
                  <c:v>12.8</c:v>
                </c:pt>
                <c:pt idx="6">
                  <c:v>10.3</c:v>
                </c:pt>
                <c:pt idx="7">
                  <c:v>9.6</c:v>
                </c:pt>
                <c:pt idx="8">
                  <c:v>9</c:v>
                </c:pt>
                <c:pt idx="9">
                  <c:v>8.6</c:v>
                </c:pt>
                <c:pt idx="10">
                  <c:v>8.1</c:v>
                </c:pt>
                <c:pt idx="11">
                  <c:v>8.6999999999999993</c:v>
                </c:pt>
                <c:pt idx="12">
                  <c:v>10.199999999999999</c:v>
                </c:pt>
                <c:pt idx="13">
                  <c:v>11.4</c:v>
                </c:pt>
                <c:pt idx="14">
                  <c:v>12.4</c:v>
                </c:pt>
                <c:pt idx="15">
                  <c:v>14.1</c:v>
                </c:pt>
                <c:pt idx="16">
                  <c:v>13.7</c:v>
                </c:pt>
                <c:pt idx="17">
                  <c:v>13.3</c:v>
                </c:pt>
              </c:numCache>
            </c:numRef>
          </c:val>
          <c:smooth val="0"/>
          <c:extLst>
            <c:ext xmlns:c16="http://schemas.microsoft.com/office/drawing/2014/chart" uri="{C3380CC4-5D6E-409C-BE32-E72D297353CC}">
              <c16:uniqueId val="{00000002-7C4E-4DB0-AC1F-81E01F40CF42}"/>
            </c:ext>
          </c:extLst>
        </c:ser>
        <c:ser>
          <c:idx val="6"/>
          <c:order val="3"/>
          <c:tx>
            <c:strRef>
              <c:f>'2.6.5'!$E$1</c:f>
              <c:strCache>
                <c:ptCount val="1"/>
                <c:pt idx="0">
                  <c:v>Строкові депозити ДГ </c:v>
                </c:pt>
              </c:strCache>
            </c:strRef>
          </c:tx>
          <c:spPr>
            <a:ln w="25400" cmpd="sng">
              <a:solidFill>
                <a:srgbClr val="DC4B64"/>
              </a:solidFill>
              <a:prstDash val="solid"/>
            </a:ln>
          </c:spPr>
          <c:marker>
            <c:symbol val="none"/>
          </c:marker>
          <c:cat>
            <c:strRef>
              <c:f>'2.6.5'!$F$4:$F$21</c:f>
              <c:strCache>
                <c:ptCount val="18"/>
                <c:pt idx="0">
                  <c:v>І.15</c:v>
                </c:pt>
                <c:pt idx="2">
                  <c:v>ІІІ.15</c:v>
                </c:pt>
                <c:pt idx="4">
                  <c:v>І.16</c:v>
                </c:pt>
                <c:pt idx="6">
                  <c:v>III.16</c:v>
                </c:pt>
                <c:pt idx="8">
                  <c:v>I.17</c:v>
                </c:pt>
                <c:pt idx="10">
                  <c:v>III.17</c:v>
                </c:pt>
                <c:pt idx="12">
                  <c:v>I.18</c:v>
                </c:pt>
                <c:pt idx="14">
                  <c:v>ІІІ.18</c:v>
                </c:pt>
                <c:pt idx="17">
                  <c:v>II.19</c:v>
                </c:pt>
              </c:strCache>
            </c:strRef>
          </c:cat>
          <c:val>
            <c:numRef>
              <c:f>'2.6.5'!$E$4:$E$21</c:f>
              <c:numCache>
                <c:formatCode>0.0</c:formatCode>
                <c:ptCount val="18"/>
                <c:pt idx="0">
                  <c:v>19.600000000000001</c:v>
                </c:pt>
                <c:pt idx="1">
                  <c:v>22.2</c:v>
                </c:pt>
                <c:pt idx="2">
                  <c:v>20.6</c:v>
                </c:pt>
                <c:pt idx="3">
                  <c:v>20.399999999999999</c:v>
                </c:pt>
                <c:pt idx="4">
                  <c:v>19.5</c:v>
                </c:pt>
                <c:pt idx="5">
                  <c:v>18.2</c:v>
                </c:pt>
                <c:pt idx="6">
                  <c:v>17</c:v>
                </c:pt>
                <c:pt idx="7">
                  <c:v>16.8</c:v>
                </c:pt>
                <c:pt idx="8">
                  <c:v>16</c:v>
                </c:pt>
                <c:pt idx="9">
                  <c:v>14.8</c:v>
                </c:pt>
                <c:pt idx="10">
                  <c:v>13.9</c:v>
                </c:pt>
                <c:pt idx="11">
                  <c:v>13.5</c:v>
                </c:pt>
                <c:pt idx="12">
                  <c:v>13.5</c:v>
                </c:pt>
                <c:pt idx="13">
                  <c:v>13.5</c:v>
                </c:pt>
                <c:pt idx="14">
                  <c:v>13.6</c:v>
                </c:pt>
                <c:pt idx="15">
                  <c:v>14.5</c:v>
                </c:pt>
                <c:pt idx="16">
                  <c:v>14.7</c:v>
                </c:pt>
                <c:pt idx="17">
                  <c:v>14.8</c:v>
                </c:pt>
              </c:numCache>
            </c:numRef>
          </c:val>
          <c:smooth val="0"/>
          <c:extLst>
            <c:ext xmlns:c16="http://schemas.microsoft.com/office/drawing/2014/chart" uri="{C3380CC4-5D6E-409C-BE32-E72D297353CC}">
              <c16:uniqueId val="{00000003-7C4E-4DB0-AC1F-81E01F40CF42}"/>
            </c:ext>
          </c:extLst>
        </c:ser>
        <c:dLbls>
          <c:showLegendKey val="0"/>
          <c:showVal val="0"/>
          <c:showCatName val="0"/>
          <c:showSerName val="0"/>
          <c:showPercent val="0"/>
          <c:showBubbleSize val="0"/>
        </c:dLbls>
        <c:smooth val="0"/>
        <c:axId val="950698456"/>
        <c:axId val="950698848"/>
      </c:lineChart>
      <c:catAx>
        <c:axId val="9506984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98848"/>
        <c:crossesAt val="0"/>
        <c:auto val="1"/>
        <c:lblAlgn val="ctr"/>
        <c:lblOffset val="100"/>
        <c:tickLblSkip val="1"/>
        <c:tickMarkSkip val="4"/>
        <c:noMultiLvlLbl val="0"/>
      </c:catAx>
      <c:valAx>
        <c:axId val="950698848"/>
        <c:scaling>
          <c:orientation val="minMax"/>
          <c:max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984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805774278215226"/>
          <c:w val="1"/>
          <c:h val="0.1733138745587835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939461810905929E-2"/>
          <c:y val="4.9337349397590359E-2"/>
          <c:w val="0.85825263944474994"/>
          <c:h val="0.73415044730093537"/>
        </c:manualLayout>
      </c:layout>
      <c:lineChart>
        <c:grouping val="standard"/>
        <c:varyColors val="0"/>
        <c:ser>
          <c:idx val="0"/>
          <c:order val="0"/>
          <c:tx>
            <c:strRef>
              <c:f>'2.6.7'!$B$1</c:f>
              <c:strCache>
                <c:ptCount val="1"/>
                <c:pt idx="0">
                  <c:v>РЕОК</c:v>
                </c:pt>
              </c:strCache>
            </c:strRef>
          </c:tx>
          <c:spPr>
            <a:ln w="25400" cmpd="sng">
              <a:solidFill>
                <a:srgbClr val="057D46"/>
              </a:solidFill>
              <a:prstDash val="solid"/>
            </a:ln>
          </c:spPr>
          <c:marker>
            <c:symbol val="none"/>
          </c:marker>
          <c:cat>
            <c:strRef>
              <c:f>'2.6.7'!$F$4:$F$33</c:f>
              <c:strCache>
                <c:ptCount val="30"/>
                <c:pt idx="0">
                  <c:v>I.12</c:v>
                </c:pt>
                <c:pt idx="4">
                  <c:v>I.13</c:v>
                </c:pt>
                <c:pt idx="8">
                  <c:v>I.14</c:v>
                </c:pt>
                <c:pt idx="12">
                  <c:v>I.15</c:v>
                </c:pt>
                <c:pt idx="16">
                  <c:v>I.16</c:v>
                </c:pt>
                <c:pt idx="20">
                  <c:v>I.17</c:v>
                </c:pt>
                <c:pt idx="24">
                  <c:v>I.18</c:v>
                </c:pt>
                <c:pt idx="29">
                  <c:v>II.19</c:v>
                </c:pt>
              </c:strCache>
            </c:strRef>
          </c:cat>
          <c:val>
            <c:numRef>
              <c:f>'2.6.7'!$B$4:$B$33</c:f>
              <c:numCache>
                <c:formatCode>0.00</c:formatCode>
                <c:ptCount val="30"/>
                <c:pt idx="0">
                  <c:v>0.97</c:v>
                </c:pt>
                <c:pt idx="1">
                  <c:v>0.98</c:v>
                </c:pt>
                <c:pt idx="2">
                  <c:v>0.97</c:v>
                </c:pt>
                <c:pt idx="3">
                  <c:v>0.94</c:v>
                </c:pt>
                <c:pt idx="4">
                  <c:v>0.92</c:v>
                </c:pt>
                <c:pt idx="5">
                  <c:v>0.93</c:v>
                </c:pt>
                <c:pt idx="6">
                  <c:v>0.93</c:v>
                </c:pt>
                <c:pt idx="7">
                  <c:v>0.91</c:v>
                </c:pt>
                <c:pt idx="8">
                  <c:v>0.87</c:v>
                </c:pt>
                <c:pt idx="9">
                  <c:v>0.7</c:v>
                </c:pt>
                <c:pt idx="10">
                  <c:v>0.69</c:v>
                </c:pt>
                <c:pt idx="11">
                  <c:v>0.72</c:v>
                </c:pt>
                <c:pt idx="12">
                  <c:v>0.64</c:v>
                </c:pt>
                <c:pt idx="13">
                  <c:v>0.73</c:v>
                </c:pt>
                <c:pt idx="14">
                  <c:v>0.78</c:v>
                </c:pt>
                <c:pt idx="15">
                  <c:v>0.77</c:v>
                </c:pt>
                <c:pt idx="16">
                  <c:v>0.73</c:v>
                </c:pt>
                <c:pt idx="17">
                  <c:v>0.73</c:v>
                </c:pt>
                <c:pt idx="18">
                  <c:v>0.72</c:v>
                </c:pt>
                <c:pt idx="19">
                  <c:v>0.76</c:v>
                </c:pt>
                <c:pt idx="20">
                  <c:v>0.75</c:v>
                </c:pt>
                <c:pt idx="21">
                  <c:v>0.77</c:v>
                </c:pt>
                <c:pt idx="22">
                  <c:v>0.78</c:v>
                </c:pt>
                <c:pt idx="23">
                  <c:v>0.77</c:v>
                </c:pt>
                <c:pt idx="24">
                  <c:v>0.76</c:v>
                </c:pt>
                <c:pt idx="25">
                  <c:v>0.83</c:v>
                </c:pt>
                <c:pt idx="26">
                  <c:v>0.82</c:v>
                </c:pt>
                <c:pt idx="27">
                  <c:v>0.84</c:v>
                </c:pt>
                <c:pt idx="28">
                  <c:v>0.88</c:v>
                </c:pt>
                <c:pt idx="29">
                  <c:v>0.91</c:v>
                </c:pt>
              </c:numCache>
            </c:numRef>
          </c:val>
          <c:smooth val="0"/>
          <c:extLst>
            <c:ext xmlns:c16="http://schemas.microsoft.com/office/drawing/2014/chart" uri="{C3380CC4-5D6E-409C-BE32-E72D297353CC}">
              <c16:uniqueId val="{00000000-8521-4104-B82C-84DE429F59CC}"/>
            </c:ext>
          </c:extLst>
        </c:ser>
        <c:ser>
          <c:idx val="1"/>
          <c:order val="1"/>
          <c:tx>
            <c:strRef>
              <c:f>'2.6.7'!$C$1</c:f>
              <c:strCache>
                <c:ptCount val="1"/>
                <c:pt idx="0">
                  <c:v>НЕОК</c:v>
                </c:pt>
              </c:strCache>
            </c:strRef>
          </c:tx>
          <c:spPr>
            <a:ln w="25400" cmpd="sng">
              <a:solidFill>
                <a:srgbClr val="7D0532"/>
              </a:solidFill>
              <a:prstDash val="solid"/>
            </a:ln>
          </c:spPr>
          <c:marker>
            <c:symbol val="none"/>
          </c:marker>
          <c:cat>
            <c:strRef>
              <c:f>'2.6.7'!$F$4:$F$33</c:f>
              <c:strCache>
                <c:ptCount val="30"/>
                <c:pt idx="0">
                  <c:v>I.12</c:v>
                </c:pt>
                <c:pt idx="4">
                  <c:v>I.13</c:v>
                </c:pt>
                <c:pt idx="8">
                  <c:v>I.14</c:v>
                </c:pt>
                <c:pt idx="12">
                  <c:v>I.15</c:v>
                </c:pt>
                <c:pt idx="16">
                  <c:v>I.16</c:v>
                </c:pt>
                <c:pt idx="20">
                  <c:v>I.17</c:v>
                </c:pt>
                <c:pt idx="24">
                  <c:v>I.18</c:v>
                </c:pt>
                <c:pt idx="29">
                  <c:v>II.19</c:v>
                </c:pt>
              </c:strCache>
            </c:strRef>
          </c:cat>
          <c:val>
            <c:numRef>
              <c:f>'2.6.7'!$C$4:$C$33</c:f>
              <c:numCache>
                <c:formatCode>0.00</c:formatCode>
                <c:ptCount val="30"/>
                <c:pt idx="0">
                  <c:v>0.98</c:v>
                </c:pt>
                <c:pt idx="1">
                  <c:v>0.99</c:v>
                </c:pt>
                <c:pt idx="2">
                  <c:v>1.01</c:v>
                </c:pt>
                <c:pt idx="3">
                  <c:v>0.98</c:v>
                </c:pt>
                <c:pt idx="4">
                  <c:v>0.97</c:v>
                </c:pt>
                <c:pt idx="5">
                  <c:v>1</c:v>
                </c:pt>
                <c:pt idx="6">
                  <c:v>1.01</c:v>
                </c:pt>
                <c:pt idx="7">
                  <c:v>1</c:v>
                </c:pt>
                <c:pt idx="8">
                  <c:v>0.95</c:v>
                </c:pt>
                <c:pt idx="9">
                  <c:v>0.72</c:v>
                </c:pt>
                <c:pt idx="10">
                  <c:v>0.69</c:v>
                </c:pt>
                <c:pt idx="11">
                  <c:v>0.68</c:v>
                </c:pt>
                <c:pt idx="12">
                  <c:v>0.55000000000000004</c:v>
                </c:pt>
                <c:pt idx="13">
                  <c:v>0.5</c:v>
                </c:pt>
                <c:pt idx="14">
                  <c:v>0.54</c:v>
                </c:pt>
                <c:pt idx="15">
                  <c:v>0.53</c:v>
                </c:pt>
                <c:pt idx="16">
                  <c:v>0.5</c:v>
                </c:pt>
                <c:pt idx="17">
                  <c:v>0.48</c:v>
                </c:pt>
                <c:pt idx="18">
                  <c:v>0.48</c:v>
                </c:pt>
                <c:pt idx="19">
                  <c:v>0.48</c:v>
                </c:pt>
                <c:pt idx="20">
                  <c:v>0.46</c:v>
                </c:pt>
                <c:pt idx="21">
                  <c:v>0.46</c:v>
                </c:pt>
                <c:pt idx="22">
                  <c:v>0.46</c:v>
                </c:pt>
                <c:pt idx="23">
                  <c:v>0.44</c:v>
                </c:pt>
                <c:pt idx="24">
                  <c:v>0.43</c:v>
                </c:pt>
                <c:pt idx="25">
                  <c:v>0.46</c:v>
                </c:pt>
                <c:pt idx="26">
                  <c:v>0.46</c:v>
                </c:pt>
                <c:pt idx="27">
                  <c:v>0.46</c:v>
                </c:pt>
                <c:pt idx="28">
                  <c:v>0.47</c:v>
                </c:pt>
                <c:pt idx="29">
                  <c:v>0.49</c:v>
                </c:pt>
              </c:numCache>
            </c:numRef>
          </c:val>
          <c:smooth val="0"/>
          <c:extLst>
            <c:ext xmlns:c16="http://schemas.microsoft.com/office/drawing/2014/chart" uri="{C3380CC4-5D6E-409C-BE32-E72D297353CC}">
              <c16:uniqueId val="{00000001-8521-4104-B82C-84DE429F59CC}"/>
            </c:ext>
          </c:extLst>
        </c:ser>
        <c:dLbls>
          <c:showLegendKey val="0"/>
          <c:showVal val="0"/>
          <c:showCatName val="0"/>
          <c:showSerName val="0"/>
          <c:showPercent val="0"/>
          <c:showBubbleSize val="0"/>
        </c:dLbls>
        <c:smooth val="0"/>
        <c:axId val="1231451512"/>
        <c:axId val="1231451840"/>
      </c:lineChart>
      <c:catAx>
        <c:axId val="12314515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31451840"/>
        <c:crosses val="autoZero"/>
        <c:auto val="0"/>
        <c:lblAlgn val="ctr"/>
        <c:lblOffset val="100"/>
        <c:tickMarkSkip val="4"/>
        <c:noMultiLvlLbl val="0"/>
      </c:catAx>
      <c:valAx>
        <c:axId val="1231451840"/>
        <c:scaling>
          <c:orientation val="minMax"/>
          <c:max val="1.1000000000000001"/>
          <c:min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31451512"/>
        <c:crosses val="autoZero"/>
        <c:crossBetween val="between"/>
        <c:majorUnit val="0.1"/>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5958512664563158"/>
          <c:w val="1"/>
          <c:h val="0.1302666513646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5416666666666666E-2"/>
          <c:y val="2.8776978417266189E-2"/>
          <c:w val="0.9291666666666667"/>
          <c:h val="0.93525179856115104"/>
        </c:manualLayout>
      </c:layout>
      <c:lineChart>
        <c:grouping val="standard"/>
        <c:varyColors val="0"/>
        <c:ser>
          <c:idx val="0"/>
          <c:order val="0"/>
          <c:spPr>
            <a:ln w="19050" cmpd="sng">
              <a:solidFill>
                <a:srgbClr val="057D46"/>
              </a:solidFill>
              <a:prstDash val="solid"/>
            </a:ln>
          </c:spPr>
          <c:marker>
            <c:symbol val="none"/>
          </c:marker>
          <c:cat>
            <c:numRef>
              <c:f>'2.6.8'!$A$4:$A$635</c:f>
              <c:numCache>
                <c:formatCode>m/d/yyyy</c:formatCode>
                <c:ptCount val="632"/>
                <c:pt idx="0">
                  <c:v>42738</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43102</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43467</c:v>
                </c:pt>
                <c:pt idx="499">
                  <c:v>43468</c:v>
                </c:pt>
                <c:pt idx="500">
                  <c:v>43469</c:v>
                </c:pt>
                <c:pt idx="501">
                  <c:v>43473</c:v>
                </c:pt>
                <c:pt idx="502">
                  <c:v>43474</c:v>
                </c:pt>
                <c:pt idx="503">
                  <c:v>43475</c:v>
                </c:pt>
                <c:pt idx="504">
                  <c:v>43476</c:v>
                </c:pt>
                <c:pt idx="505">
                  <c:v>43479</c:v>
                </c:pt>
                <c:pt idx="506">
                  <c:v>43480</c:v>
                </c:pt>
                <c:pt idx="507">
                  <c:v>43481</c:v>
                </c:pt>
                <c:pt idx="508">
                  <c:v>43482</c:v>
                </c:pt>
                <c:pt idx="509">
                  <c:v>43483</c:v>
                </c:pt>
                <c:pt idx="510">
                  <c:v>43486</c:v>
                </c:pt>
                <c:pt idx="511">
                  <c:v>43487</c:v>
                </c:pt>
                <c:pt idx="512">
                  <c:v>43488</c:v>
                </c:pt>
                <c:pt idx="513">
                  <c:v>43489</c:v>
                </c:pt>
                <c:pt idx="514">
                  <c:v>43490</c:v>
                </c:pt>
                <c:pt idx="515">
                  <c:v>43493</c:v>
                </c:pt>
                <c:pt idx="516">
                  <c:v>43494</c:v>
                </c:pt>
                <c:pt idx="517">
                  <c:v>43495</c:v>
                </c:pt>
                <c:pt idx="518">
                  <c:v>43496</c:v>
                </c:pt>
                <c:pt idx="519">
                  <c:v>43497</c:v>
                </c:pt>
                <c:pt idx="520">
                  <c:v>43500</c:v>
                </c:pt>
                <c:pt idx="521">
                  <c:v>43501</c:v>
                </c:pt>
                <c:pt idx="522">
                  <c:v>43502</c:v>
                </c:pt>
                <c:pt idx="523">
                  <c:v>43503</c:v>
                </c:pt>
                <c:pt idx="524">
                  <c:v>43504</c:v>
                </c:pt>
                <c:pt idx="525">
                  <c:v>43507</c:v>
                </c:pt>
                <c:pt idx="526">
                  <c:v>43508</c:v>
                </c:pt>
                <c:pt idx="527">
                  <c:v>43509</c:v>
                </c:pt>
                <c:pt idx="528">
                  <c:v>43510</c:v>
                </c:pt>
                <c:pt idx="529">
                  <c:v>43511</c:v>
                </c:pt>
                <c:pt idx="530">
                  <c:v>43514</c:v>
                </c:pt>
                <c:pt idx="531">
                  <c:v>43515</c:v>
                </c:pt>
                <c:pt idx="532">
                  <c:v>43516</c:v>
                </c:pt>
                <c:pt idx="533">
                  <c:v>43517</c:v>
                </c:pt>
                <c:pt idx="534">
                  <c:v>43518</c:v>
                </c:pt>
                <c:pt idx="535">
                  <c:v>43521</c:v>
                </c:pt>
                <c:pt idx="536">
                  <c:v>43522</c:v>
                </c:pt>
                <c:pt idx="537">
                  <c:v>43523</c:v>
                </c:pt>
                <c:pt idx="538">
                  <c:v>43524</c:v>
                </c:pt>
                <c:pt idx="539">
                  <c:v>43525</c:v>
                </c:pt>
                <c:pt idx="540">
                  <c:v>43528</c:v>
                </c:pt>
                <c:pt idx="541">
                  <c:v>43529</c:v>
                </c:pt>
                <c:pt idx="542">
                  <c:v>43530</c:v>
                </c:pt>
                <c:pt idx="543">
                  <c:v>43531</c:v>
                </c:pt>
                <c:pt idx="544">
                  <c:v>43535</c:v>
                </c:pt>
                <c:pt idx="545">
                  <c:v>43536</c:v>
                </c:pt>
                <c:pt idx="546">
                  <c:v>43537</c:v>
                </c:pt>
                <c:pt idx="547">
                  <c:v>43538</c:v>
                </c:pt>
                <c:pt idx="548">
                  <c:v>43539</c:v>
                </c:pt>
                <c:pt idx="549">
                  <c:v>43542</c:v>
                </c:pt>
                <c:pt idx="550">
                  <c:v>43543</c:v>
                </c:pt>
                <c:pt idx="551">
                  <c:v>43544</c:v>
                </c:pt>
                <c:pt idx="552">
                  <c:v>43545</c:v>
                </c:pt>
                <c:pt idx="553">
                  <c:v>43546</c:v>
                </c:pt>
                <c:pt idx="554">
                  <c:v>43549</c:v>
                </c:pt>
                <c:pt idx="555">
                  <c:v>43550</c:v>
                </c:pt>
                <c:pt idx="556">
                  <c:v>43551</c:v>
                </c:pt>
                <c:pt idx="557">
                  <c:v>43552</c:v>
                </c:pt>
                <c:pt idx="558">
                  <c:v>43553</c:v>
                </c:pt>
                <c:pt idx="559">
                  <c:v>43556</c:v>
                </c:pt>
                <c:pt idx="560">
                  <c:v>43557</c:v>
                </c:pt>
                <c:pt idx="561">
                  <c:v>43558</c:v>
                </c:pt>
                <c:pt idx="562">
                  <c:v>43559</c:v>
                </c:pt>
                <c:pt idx="563">
                  <c:v>43560</c:v>
                </c:pt>
                <c:pt idx="564">
                  <c:v>43563</c:v>
                </c:pt>
                <c:pt idx="565">
                  <c:v>43564</c:v>
                </c:pt>
                <c:pt idx="566">
                  <c:v>43565</c:v>
                </c:pt>
                <c:pt idx="567">
                  <c:v>43566</c:v>
                </c:pt>
                <c:pt idx="568">
                  <c:v>43567</c:v>
                </c:pt>
                <c:pt idx="569">
                  <c:v>43570</c:v>
                </c:pt>
                <c:pt idx="570">
                  <c:v>43571</c:v>
                </c:pt>
                <c:pt idx="571">
                  <c:v>43572</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numCache>
            </c:numRef>
          </c:cat>
          <c:val>
            <c:numRef>
              <c:f>'2.6.8'!$B$4:$B$635</c:f>
              <c:numCache>
                <c:formatCode>#,##0.00</c:formatCode>
                <c:ptCount val="632"/>
                <c:pt idx="0">
                  <c:v>1.7569999999999999</c:v>
                </c:pt>
                <c:pt idx="1">
                  <c:v>0.67600000000000005</c:v>
                </c:pt>
                <c:pt idx="2">
                  <c:v>-0.72</c:v>
                </c:pt>
                <c:pt idx="3">
                  <c:v>-0.33200000000000002</c:v>
                </c:pt>
                <c:pt idx="4">
                  <c:v>6.7000000000000004E-2</c:v>
                </c:pt>
                <c:pt idx="5">
                  <c:v>-1E-3</c:v>
                </c:pt>
                <c:pt idx="6">
                  <c:v>0.70899999999999996</c:v>
                </c:pt>
                <c:pt idx="7">
                  <c:v>2.109</c:v>
                </c:pt>
                <c:pt idx="8">
                  <c:v>1.3640000000000001</c:v>
                </c:pt>
                <c:pt idx="9">
                  <c:v>1.034</c:v>
                </c:pt>
                <c:pt idx="10">
                  <c:v>0.97699999999999998</c:v>
                </c:pt>
                <c:pt idx="11">
                  <c:v>0.80400000000000005</c:v>
                </c:pt>
                <c:pt idx="12">
                  <c:v>0.128</c:v>
                </c:pt>
                <c:pt idx="13">
                  <c:v>-0.222</c:v>
                </c:pt>
                <c:pt idx="14">
                  <c:v>-0.49399999999999999</c:v>
                </c:pt>
                <c:pt idx="15">
                  <c:v>-0.39200000000000002</c:v>
                </c:pt>
                <c:pt idx="16">
                  <c:v>-0.34300000000000003</c:v>
                </c:pt>
                <c:pt idx="17">
                  <c:v>-0.34899999999999998</c:v>
                </c:pt>
                <c:pt idx="18">
                  <c:v>-0.46300000000000002</c:v>
                </c:pt>
                <c:pt idx="19">
                  <c:v>-0.32700000000000001</c:v>
                </c:pt>
                <c:pt idx="20">
                  <c:v>-0.38</c:v>
                </c:pt>
                <c:pt idx="21">
                  <c:v>-0.42899999999999999</c:v>
                </c:pt>
                <c:pt idx="22">
                  <c:v>-0.27800000000000002</c:v>
                </c:pt>
                <c:pt idx="23">
                  <c:v>0.19900000000000001</c:v>
                </c:pt>
                <c:pt idx="24">
                  <c:v>1.2999999999999999E-2</c:v>
                </c:pt>
                <c:pt idx="25">
                  <c:v>-0.161</c:v>
                </c:pt>
                <c:pt idx="26">
                  <c:v>-1.2E-2</c:v>
                </c:pt>
                <c:pt idx="27">
                  <c:v>0.154</c:v>
                </c:pt>
                <c:pt idx="28">
                  <c:v>-0.13100000000000001</c:v>
                </c:pt>
                <c:pt idx="29">
                  <c:v>0.17599999999999999</c:v>
                </c:pt>
                <c:pt idx="30">
                  <c:v>4.4999999999999998E-2</c:v>
                </c:pt>
                <c:pt idx="31">
                  <c:v>-0.20300000000000001</c:v>
                </c:pt>
                <c:pt idx="32">
                  <c:v>-0.46600000000000003</c:v>
                </c:pt>
                <c:pt idx="33">
                  <c:v>-0.42899999999999999</c:v>
                </c:pt>
                <c:pt idx="34">
                  <c:v>-0.47199999999999998</c:v>
                </c:pt>
                <c:pt idx="35">
                  <c:v>-0.24</c:v>
                </c:pt>
                <c:pt idx="36">
                  <c:v>-0.22</c:v>
                </c:pt>
                <c:pt idx="37">
                  <c:v>-0.189</c:v>
                </c:pt>
                <c:pt idx="38">
                  <c:v>-0.11700000000000001</c:v>
                </c:pt>
                <c:pt idx="39">
                  <c:v>-3.1E-2</c:v>
                </c:pt>
                <c:pt idx="40">
                  <c:v>0.13200000000000001</c:v>
                </c:pt>
                <c:pt idx="41">
                  <c:v>0.13300000000000001</c:v>
                </c:pt>
                <c:pt idx="42">
                  <c:v>9.2999999999999999E-2</c:v>
                </c:pt>
                <c:pt idx="43">
                  <c:v>-0.12</c:v>
                </c:pt>
                <c:pt idx="44">
                  <c:v>-0.27800000000000002</c:v>
                </c:pt>
                <c:pt idx="45">
                  <c:v>-0.441</c:v>
                </c:pt>
                <c:pt idx="46">
                  <c:v>-0.58599999999999997</c:v>
                </c:pt>
                <c:pt idx="47">
                  <c:v>-0.53300000000000003</c:v>
                </c:pt>
                <c:pt idx="48">
                  <c:v>-0.38400000000000001</c:v>
                </c:pt>
                <c:pt idx="49">
                  <c:v>-0.47399999999999998</c:v>
                </c:pt>
                <c:pt idx="50">
                  <c:v>-0.23599999999999999</c:v>
                </c:pt>
                <c:pt idx="51">
                  <c:v>-3.3000000000000002E-2</c:v>
                </c:pt>
                <c:pt idx="52">
                  <c:v>-0.13100000000000001</c:v>
                </c:pt>
                <c:pt idx="53">
                  <c:v>-0.249</c:v>
                </c:pt>
                <c:pt idx="54">
                  <c:v>-3.7999999999999999E-2</c:v>
                </c:pt>
                <c:pt idx="55">
                  <c:v>-2E-3</c:v>
                </c:pt>
                <c:pt idx="56">
                  <c:v>0.126</c:v>
                </c:pt>
                <c:pt idx="57">
                  <c:v>0.17299999999999999</c:v>
                </c:pt>
                <c:pt idx="58">
                  <c:v>0.251</c:v>
                </c:pt>
                <c:pt idx="59">
                  <c:v>0.112</c:v>
                </c:pt>
                <c:pt idx="60">
                  <c:v>-0.15</c:v>
                </c:pt>
                <c:pt idx="61">
                  <c:v>-0.16900000000000001</c:v>
                </c:pt>
                <c:pt idx="62">
                  <c:v>-0.193</c:v>
                </c:pt>
                <c:pt idx="63">
                  <c:v>-7.5999999999999998E-2</c:v>
                </c:pt>
                <c:pt idx="64">
                  <c:v>3.4000000000000002E-2</c:v>
                </c:pt>
                <c:pt idx="65">
                  <c:v>0.115</c:v>
                </c:pt>
                <c:pt idx="66">
                  <c:v>-0.121</c:v>
                </c:pt>
                <c:pt idx="67">
                  <c:v>-0.28199999999999997</c:v>
                </c:pt>
                <c:pt idx="68">
                  <c:v>-0.63300000000000001</c:v>
                </c:pt>
                <c:pt idx="69">
                  <c:v>-0.76200000000000001</c:v>
                </c:pt>
                <c:pt idx="70">
                  <c:v>-0.78100000000000003</c:v>
                </c:pt>
                <c:pt idx="71">
                  <c:v>-0.752</c:v>
                </c:pt>
                <c:pt idx="72">
                  <c:v>-0.59499999999999997</c:v>
                </c:pt>
                <c:pt idx="73">
                  <c:v>-0.54</c:v>
                </c:pt>
                <c:pt idx="74">
                  <c:v>-0.55500000000000005</c:v>
                </c:pt>
                <c:pt idx="75">
                  <c:v>-0.61499999999999999</c:v>
                </c:pt>
                <c:pt idx="76">
                  <c:v>-0.73099999999999998</c:v>
                </c:pt>
                <c:pt idx="77">
                  <c:v>-0.97199999999999998</c:v>
                </c:pt>
                <c:pt idx="78">
                  <c:v>-0.98299999999999998</c:v>
                </c:pt>
                <c:pt idx="79">
                  <c:v>-1.0349999999999999</c:v>
                </c:pt>
                <c:pt idx="80">
                  <c:v>-0.88800000000000001</c:v>
                </c:pt>
                <c:pt idx="81">
                  <c:v>-0.82199999999999995</c:v>
                </c:pt>
                <c:pt idx="82">
                  <c:v>-0.86</c:v>
                </c:pt>
                <c:pt idx="83">
                  <c:v>-0.622</c:v>
                </c:pt>
                <c:pt idx="84">
                  <c:v>-0.68200000000000005</c:v>
                </c:pt>
                <c:pt idx="85">
                  <c:v>-1.0389999999999999</c:v>
                </c:pt>
                <c:pt idx="86">
                  <c:v>-0.78600000000000003</c:v>
                </c:pt>
                <c:pt idx="87">
                  <c:v>-0.51200000000000001</c:v>
                </c:pt>
                <c:pt idx="88">
                  <c:v>-0.53600000000000003</c:v>
                </c:pt>
                <c:pt idx="89">
                  <c:v>-0.37</c:v>
                </c:pt>
                <c:pt idx="90">
                  <c:v>-0.255</c:v>
                </c:pt>
                <c:pt idx="91">
                  <c:v>-0.48599999999999999</c:v>
                </c:pt>
                <c:pt idx="92">
                  <c:v>-0.64100000000000001</c:v>
                </c:pt>
                <c:pt idx="93">
                  <c:v>-0.82</c:v>
                </c:pt>
                <c:pt idx="94">
                  <c:v>-1.0940000000000001</c:v>
                </c:pt>
                <c:pt idx="95">
                  <c:v>-1.0900000000000001</c:v>
                </c:pt>
                <c:pt idx="96">
                  <c:v>-0.89</c:v>
                </c:pt>
                <c:pt idx="97">
                  <c:v>-0.65300000000000002</c:v>
                </c:pt>
                <c:pt idx="98">
                  <c:v>-0.43099999999999999</c:v>
                </c:pt>
                <c:pt idx="99">
                  <c:v>-0.3</c:v>
                </c:pt>
                <c:pt idx="100">
                  <c:v>-0.112</c:v>
                </c:pt>
                <c:pt idx="101">
                  <c:v>-0.26600000000000001</c:v>
                </c:pt>
                <c:pt idx="102">
                  <c:v>-0.33800000000000002</c:v>
                </c:pt>
                <c:pt idx="103">
                  <c:v>-0.59</c:v>
                </c:pt>
                <c:pt idx="104">
                  <c:v>-0.75700000000000001</c:v>
                </c:pt>
                <c:pt idx="105">
                  <c:v>-0.93799999999999994</c:v>
                </c:pt>
                <c:pt idx="106">
                  <c:v>-0.81699999999999995</c:v>
                </c:pt>
                <c:pt idx="107">
                  <c:v>-1.1200000000000001</c:v>
                </c:pt>
                <c:pt idx="108">
                  <c:v>-1.0720000000000001</c:v>
                </c:pt>
                <c:pt idx="109">
                  <c:v>-0.68500000000000005</c:v>
                </c:pt>
                <c:pt idx="110">
                  <c:v>-0.47099999999999997</c:v>
                </c:pt>
                <c:pt idx="111">
                  <c:v>-0.433</c:v>
                </c:pt>
                <c:pt idx="112">
                  <c:v>-0.13700000000000001</c:v>
                </c:pt>
                <c:pt idx="113">
                  <c:v>3.7999999999999999E-2</c:v>
                </c:pt>
                <c:pt idx="114">
                  <c:v>8.0000000000000002E-3</c:v>
                </c:pt>
                <c:pt idx="115">
                  <c:v>1.7999999999999999E-2</c:v>
                </c:pt>
                <c:pt idx="116">
                  <c:v>8.9999999999999993E-3</c:v>
                </c:pt>
                <c:pt idx="117">
                  <c:v>1.2999999999999999E-2</c:v>
                </c:pt>
                <c:pt idx="118">
                  <c:v>4.2999999999999997E-2</c:v>
                </c:pt>
                <c:pt idx="119">
                  <c:v>5.8999999999999997E-2</c:v>
                </c:pt>
                <c:pt idx="120">
                  <c:v>-0.15</c:v>
                </c:pt>
                <c:pt idx="121">
                  <c:v>-0.23599999999999999</c:v>
                </c:pt>
                <c:pt idx="122">
                  <c:v>-0.219</c:v>
                </c:pt>
                <c:pt idx="123">
                  <c:v>-1.7999999999999999E-2</c:v>
                </c:pt>
                <c:pt idx="124">
                  <c:v>-7.9000000000000001E-2</c:v>
                </c:pt>
                <c:pt idx="125">
                  <c:v>9.4E-2</c:v>
                </c:pt>
                <c:pt idx="126">
                  <c:v>0.158</c:v>
                </c:pt>
                <c:pt idx="127">
                  <c:v>8.5000000000000006E-2</c:v>
                </c:pt>
                <c:pt idx="128">
                  <c:v>-0.221</c:v>
                </c:pt>
                <c:pt idx="129">
                  <c:v>-0.109</c:v>
                </c:pt>
                <c:pt idx="130">
                  <c:v>-2.7E-2</c:v>
                </c:pt>
                <c:pt idx="131">
                  <c:v>-0.111</c:v>
                </c:pt>
                <c:pt idx="132">
                  <c:v>-9.1999999999999998E-2</c:v>
                </c:pt>
                <c:pt idx="133">
                  <c:v>-1.9E-2</c:v>
                </c:pt>
                <c:pt idx="134">
                  <c:v>-0.09</c:v>
                </c:pt>
                <c:pt idx="135">
                  <c:v>-0.26</c:v>
                </c:pt>
                <c:pt idx="136">
                  <c:v>-0.253</c:v>
                </c:pt>
                <c:pt idx="137">
                  <c:v>-0.19900000000000001</c:v>
                </c:pt>
                <c:pt idx="138">
                  <c:v>-0.17199999999999999</c:v>
                </c:pt>
                <c:pt idx="139">
                  <c:v>-0.14199999999999999</c:v>
                </c:pt>
                <c:pt idx="140">
                  <c:v>-5.0000000000000001E-3</c:v>
                </c:pt>
                <c:pt idx="141">
                  <c:v>-3.0000000000000001E-3</c:v>
                </c:pt>
                <c:pt idx="142">
                  <c:v>-2.1000000000000001E-2</c:v>
                </c:pt>
                <c:pt idx="143">
                  <c:v>-1.4999999999999999E-2</c:v>
                </c:pt>
                <c:pt idx="144">
                  <c:v>-4.8000000000000001E-2</c:v>
                </c:pt>
                <c:pt idx="145">
                  <c:v>-0.104</c:v>
                </c:pt>
                <c:pt idx="146">
                  <c:v>-0.313</c:v>
                </c:pt>
                <c:pt idx="147">
                  <c:v>-0.36699999999999999</c:v>
                </c:pt>
                <c:pt idx="148">
                  <c:v>-0.42099999999999999</c:v>
                </c:pt>
                <c:pt idx="149">
                  <c:v>-0.50800000000000001</c:v>
                </c:pt>
                <c:pt idx="150">
                  <c:v>-0.46500000000000002</c:v>
                </c:pt>
                <c:pt idx="151">
                  <c:v>-0.42099999999999999</c:v>
                </c:pt>
                <c:pt idx="152">
                  <c:v>-0.53100000000000003</c:v>
                </c:pt>
                <c:pt idx="153">
                  <c:v>-0.54700000000000004</c:v>
                </c:pt>
                <c:pt idx="154">
                  <c:v>-0.69599999999999995</c:v>
                </c:pt>
                <c:pt idx="155">
                  <c:v>-0.74199999999999999</c:v>
                </c:pt>
                <c:pt idx="156">
                  <c:v>-0.48</c:v>
                </c:pt>
                <c:pt idx="157">
                  <c:v>-0.58199999999999996</c:v>
                </c:pt>
                <c:pt idx="158">
                  <c:v>-0.54600000000000004</c:v>
                </c:pt>
                <c:pt idx="159">
                  <c:v>-0.20399999999999999</c:v>
                </c:pt>
                <c:pt idx="160">
                  <c:v>-0.188</c:v>
                </c:pt>
                <c:pt idx="161">
                  <c:v>-0.39500000000000002</c:v>
                </c:pt>
                <c:pt idx="162">
                  <c:v>2.9000000000000001E-2</c:v>
                </c:pt>
                <c:pt idx="163">
                  <c:v>0.317</c:v>
                </c:pt>
                <c:pt idx="164">
                  <c:v>0.30299999999999999</c:v>
                </c:pt>
                <c:pt idx="165">
                  <c:v>0.48699999999999999</c:v>
                </c:pt>
                <c:pt idx="166">
                  <c:v>0.83099999999999996</c:v>
                </c:pt>
                <c:pt idx="167">
                  <c:v>0.71699999999999997</c:v>
                </c:pt>
                <c:pt idx="168">
                  <c:v>0.438</c:v>
                </c:pt>
                <c:pt idx="169">
                  <c:v>0.51300000000000001</c:v>
                </c:pt>
                <c:pt idx="170">
                  <c:v>0.29599999999999999</c:v>
                </c:pt>
                <c:pt idx="171">
                  <c:v>0.17299999999999999</c:v>
                </c:pt>
                <c:pt idx="172">
                  <c:v>0.2</c:v>
                </c:pt>
                <c:pt idx="173">
                  <c:v>0.441</c:v>
                </c:pt>
                <c:pt idx="174">
                  <c:v>0.34899999999999998</c:v>
                </c:pt>
                <c:pt idx="175">
                  <c:v>0.36899999999999999</c:v>
                </c:pt>
                <c:pt idx="176">
                  <c:v>0.308</c:v>
                </c:pt>
                <c:pt idx="177">
                  <c:v>0.28899999999999998</c:v>
                </c:pt>
                <c:pt idx="178">
                  <c:v>0.188</c:v>
                </c:pt>
                <c:pt idx="179">
                  <c:v>0.152</c:v>
                </c:pt>
                <c:pt idx="180">
                  <c:v>0.246</c:v>
                </c:pt>
                <c:pt idx="181">
                  <c:v>0.371</c:v>
                </c:pt>
                <c:pt idx="182">
                  <c:v>0.39400000000000002</c:v>
                </c:pt>
                <c:pt idx="183">
                  <c:v>0.43099999999999999</c:v>
                </c:pt>
                <c:pt idx="184">
                  <c:v>0.46</c:v>
                </c:pt>
                <c:pt idx="185">
                  <c:v>0.6</c:v>
                </c:pt>
                <c:pt idx="186">
                  <c:v>0.61499999999999999</c:v>
                </c:pt>
                <c:pt idx="187">
                  <c:v>0.78400000000000003</c:v>
                </c:pt>
                <c:pt idx="188">
                  <c:v>0.64600000000000002</c:v>
                </c:pt>
                <c:pt idx="189">
                  <c:v>0.53600000000000003</c:v>
                </c:pt>
                <c:pt idx="190">
                  <c:v>0.10199999999999999</c:v>
                </c:pt>
                <c:pt idx="191">
                  <c:v>4.3999999999999997E-2</c:v>
                </c:pt>
                <c:pt idx="192">
                  <c:v>-0.25900000000000001</c:v>
                </c:pt>
                <c:pt idx="193">
                  <c:v>-0.219</c:v>
                </c:pt>
                <c:pt idx="194">
                  <c:v>-0.254</c:v>
                </c:pt>
                <c:pt idx="195">
                  <c:v>-0.12</c:v>
                </c:pt>
                <c:pt idx="196">
                  <c:v>-0.224</c:v>
                </c:pt>
                <c:pt idx="197">
                  <c:v>-0.104</c:v>
                </c:pt>
                <c:pt idx="198">
                  <c:v>-0.16200000000000001</c:v>
                </c:pt>
                <c:pt idx="199">
                  <c:v>-3.5999999999999997E-2</c:v>
                </c:pt>
                <c:pt idx="200">
                  <c:v>0.159</c:v>
                </c:pt>
                <c:pt idx="201">
                  <c:v>0.32600000000000001</c:v>
                </c:pt>
                <c:pt idx="202">
                  <c:v>0.308</c:v>
                </c:pt>
                <c:pt idx="203">
                  <c:v>0.66300000000000003</c:v>
                </c:pt>
                <c:pt idx="204">
                  <c:v>0.58299999999999996</c:v>
                </c:pt>
                <c:pt idx="205">
                  <c:v>0.52500000000000002</c:v>
                </c:pt>
                <c:pt idx="206">
                  <c:v>0.44600000000000001</c:v>
                </c:pt>
                <c:pt idx="207">
                  <c:v>0.442</c:v>
                </c:pt>
                <c:pt idx="208">
                  <c:v>8.1000000000000003E-2</c:v>
                </c:pt>
                <c:pt idx="209">
                  <c:v>-0.14099999999999999</c:v>
                </c:pt>
                <c:pt idx="210">
                  <c:v>-0.46100000000000002</c:v>
                </c:pt>
                <c:pt idx="211">
                  <c:v>-0.65400000000000003</c:v>
                </c:pt>
                <c:pt idx="212">
                  <c:v>-0.79300000000000004</c:v>
                </c:pt>
                <c:pt idx="213">
                  <c:v>-0.86199999999999999</c:v>
                </c:pt>
                <c:pt idx="214">
                  <c:v>-0.623</c:v>
                </c:pt>
                <c:pt idx="215">
                  <c:v>-0.32400000000000001</c:v>
                </c:pt>
                <c:pt idx="216">
                  <c:v>-0.24299999999999999</c:v>
                </c:pt>
                <c:pt idx="217">
                  <c:v>-0.27300000000000002</c:v>
                </c:pt>
                <c:pt idx="218">
                  <c:v>-0.21199999999999999</c:v>
                </c:pt>
                <c:pt idx="219">
                  <c:v>-0.32700000000000001</c:v>
                </c:pt>
                <c:pt idx="220">
                  <c:v>-0.32</c:v>
                </c:pt>
                <c:pt idx="221">
                  <c:v>2E-3</c:v>
                </c:pt>
                <c:pt idx="222">
                  <c:v>0.32300000000000001</c:v>
                </c:pt>
                <c:pt idx="223">
                  <c:v>0.35</c:v>
                </c:pt>
                <c:pt idx="224">
                  <c:v>0.42</c:v>
                </c:pt>
                <c:pt idx="225">
                  <c:v>0.44</c:v>
                </c:pt>
                <c:pt idx="226">
                  <c:v>0.34399999999999997</c:v>
                </c:pt>
                <c:pt idx="227">
                  <c:v>0.39300000000000002</c:v>
                </c:pt>
                <c:pt idx="228">
                  <c:v>0.249</c:v>
                </c:pt>
                <c:pt idx="229">
                  <c:v>0.59</c:v>
                </c:pt>
                <c:pt idx="230">
                  <c:v>0.36699999999999999</c:v>
                </c:pt>
                <c:pt idx="231">
                  <c:v>0.14199999999999999</c:v>
                </c:pt>
                <c:pt idx="232">
                  <c:v>-9.6000000000000002E-2</c:v>
                </c:pt>
                <c:pt idx="233">
                  <c:v>-1.0999999999999999E-2</c:v>
                </c:pt>
                <c:pt idx="234">
                  <c:v>-0.26100000000000001</c:v>
                </c:pt>
                <c:pt idx="235">
                  <c:v>-3.5999999999999997E-2</c:v>
                </c:pt>
                <c:pt idx="236">
                  <c:v>0.19400000000000001</c:v>
                </c:pt>
                <c:pt idx="237">
                  <c:v>0.379</c:v>
                </c:pt>
                <c:pt idx="238">
                  <c:v>0.71599999999999997</c:v>
                </c:pt>
                <c:pt idx="239">
                  <c:v>1.218</c:v>
                </c:pt>
                <c:pt idx="240">
                  <c:v>1.1890000000000001</c:v>
                </c:pt>
                <c:pt idx="241">
                  <c:v>1.03</c:v>
                </c:pt>
                <c:pt idx="242">
                  <c:v>0.83</c:v>
                </c:pt>
                <c:pt idx="243">
                  <c:v>0.76200000000000001</c:v>
                </c:pt>
                <c:pt idx="244">
                  <c:v>0.22500000000000001</c:v>
                </c:pt>
                <c:pt idx="245">
                  <c:v>0.218</c:v>
                </c:pt>
                <c:pt idx="246">
                  <c:v>0.44600000000000001</c:v>
                </c:pt>
                <c:pt idx="247">
                  <c:v>0.44900000000000001</c:v>
                </c:pt>
                <c:pt idx="248">
                  <c:v>0.192</c:v>
                </c:pt>
                <c:pt idx="249">
                  <c:v>-0.108</c:v>
                </c:pt>
                <c:pt idx="250">
                  <c:v>-2E-3</c:v>
                </c:pt>
                <c:pt idx="251">
                  <c:v>0.16300000000000001</c:v>
                </c:pt>
                <c:pt idx="252">
                  <c:v>0.16300000000000001</c:v>
                </c:pt>
                <c:pt idx="253">
                  <c:v>0.28699999999999998</c:v>
                </c:pt>
                <c:pt idx="254">
                  <c:v>0.86199999999999999</c:v>
                </c:pt>
                <c:pt idx="255">
                  <c:v>0.83199999999999996</c:v>
                </c:pt>
                <c:pt idx="256">
                  <c:v>0.48699999999999999</c:v>
                </c:pt>
                <c:pt idx="257">
                  <c:v>0.746</c:v>
                </c:pt>
                <c:pt idx="258">
                  <c:v>0.71699999999999997</c:v>
                </c:pt>
                <c:pt idx="259">
                  <c:v>0.62</c:v>
                </c:pt>
                <c:pt idx="260">
                  <c:v>0.70199999999999996</c:v>
                </c:pt>
                <c:pt idx="261">
                  <c:v>0.71499999999999997</c:v>
                </c:pt>
                <c:pt idx="262">
                  <c:v>0.63600000000000001</c:v>
                </c:pt>
                <c:pt idx="263">
                  <c:v>0.54100000000000004</c:v>
                </c:pt>
                <c:pt idx="264">
                  <c:v>0.23899999999999999</c:v>
                </c:pt>
                <c:pt idx="265">
                  <c:v>-0.215</c:v>
                </c:pt>
                <c:pt idx="266">
                  <c:v>-0.67600000000000005</c:v>
                </c:pt>
                <c:pt idx="267">
                  <c:v>-1.2230000000000001</c:v>
                </c:pt>
                <c:pt idx="268">
                  <c:v>-1.665</c:v>
                </c:pt>
                <c:pt idx="269">
                  <c:v>-1.5029999999999999</c:v>
                </c:pt>
                <c:pt idx="270">
                  <c:v>-1.2</c:v>
                </c:pt>
                <c:pt idx="271">
                  <c:v>-0.97499999999999998</c:v>
                </c:pt>
                <c:pt idx="272">
                  <c:v>-1.2010000000000001</c:v>
                </c:pt>
                <c:pt idx="273">
                  <c:v>-1.595</c:v>
                </c:pt>
                <c:pt idx="274">
                  <c:v>-1.6970000000000001</c:v>
                </c:pt>
                <c:pt idx="275">
                  <c:v>-1.8140000000000001</c:v>
                </c:pt>
                <c:pt idx="276">
                  <c:v>-2.0640000000000001</c:v>
                </c:pt>
                <c:pt idx="277">
                  <c:v>-1.748</c:v>
                </c:pt>
                <c:pt idx="278">
                  <c:v>-0.98799999999999999</c:v>
                </c:pt>
                <c:pt idx="279">
                  <c:v>-0.81299999999999994</c:v>
                </c:pt>
                <c:pt idx="280">
                  <c:v>-0.376</c:v>
                </c:pt>
                <c:pt idx="281">
                  <c:v>9.0999999999999998E-2</c:v>
                </c:pt>
                <c:pt idx="282">
                  <c:v>0.43099999999999999</c:v>
                </c:pt>
                <c:pt idx="283">
                  <c:v>0.39400000000000002</c:v>
                </c:pt>
                <c:pt idx="284">
                  <c:v>0.373</c:v>
                </c:pt>
                <c:pt idx="285">
                  <c:v>-7.4999999999999997E-2</c:v>
                </c:pt>
                <c:pt idx="286">
                  <c:v>-7.8E-2</c:v>
                </c:pt>
                <c:pt idx="287">
                  <c:v>-0.27800000000000002</c:v>
                </c:pt>
                <c:pt idx="288">
                  <c:v>-0.36499999999999999</c:v>
                </c:pt>
                <c:pt idx="289">
                  <c:v>-0.755</c:v>
                </c:pt>
                <c:pt idx="290">
                  <c:v>-0.96399999999999997</c:v>
                </c:pt>
                <c:pt idx="291">
                  <c:v>-0.98299999999999998</c:v>
                </c:pt>
                <c:pt idx="292">
                  <c:v>-1</c:v>
                </c:pt>
                <c:pt idx="293">
                  <c:v>-1.337</c:v>
                </c:pt>
                <c:pt idx="294">
                  <c:v>-1.585</c:v>
                </c:pt>
                <c:pt idx="295">
                  <c:v>-1.796</c:v>
                </c:pt>
                <c:pt idx="296">
                  <c:v>-2.1110000000000002</c:v>
                </c:pt>
                <c:pt idx="297">
                  <c:v>-1.855</c:v>
                </c:pt>
                <c:pt idx="298">
                  <c:v>-0.82799999999999996</c:v>
                </c:pt>
                <c:pt idx="299">
                  <c:v>-6.5000000000000002E-2</c:v>
                </c:pt>
                <c:pt idx="300">
                  <c:v>0.54700000000000004</c:v>
                </c:pt>
                <c:pt idx="301">
                  <c:v>0.69299999999999995</c:v>
                </c:pt>
                <c:pt idx="302">
                  <c:v>0.57799999999999996</c:v>
                </c:pt>
                <c:pt idx="303">
                  <c:v>2.3E-2</c:v>
                </c:pt>
                <c:pt idx="304">
                  <c:v>-0.16600000000000001</c:v>
                </c:pt>
                <c:pt idx="305">
                  <c:v>-0.20699999999999999</c:v>
                </c:pt>
                <c:pt idx="306">
                  <c:v>-3.5999999999999997E-2</c:v>
                </c:pt>
                <c:pt idx="307">
                  <c:v>0.14299999999999999</c:v>
                </c:pt>
                <c:pt idx="308">
                  <c:v>0.46800000000000003</c:v>
                </c:pt>
                <c:pt idx="309">
                  <c:v>0.106</c:v>
                </c:pt>
                <c:pt idx="310">
                  <c:v>-0.186</c:v>
                </c:pt>
                <c:pt idx="311">
                  <c:v>-2.8000000000000001E-2</c:v>
                </c:pt>
                <c:pt idx="312">
                  <c:v>-0.251</c:v>
                </c:pt>
                <c:pt idx="313">
                  <c:v>-1.1830000000000001</c:v>
                </c:pt>
                <c:pt idx="314">
                  <c:v>-1.0840000000000001</c:v>
                </c:pt>
                <c:pt idx="315">
                  <c:v>-1.149</c:v>
                </c:pt>
                <c:pt idx="316">
                  <c:v>-1.3939999999999999</c:v>
                </c:pt>
                <c:pt idx="317">
                  <c:v>-1.272</c:v>
                </c:pt>
                <c:pt idx="318">
                  <c:v>-0.39500000000000002</c:v>
                </c:pt>
                <c:pt idx="319">
                  <c:v>-0.20100000000000001</c:v>
                </c:pt>
                <c:pt idx="320">
                  <c:v>0.111</c:v>
                </c:pt>
                <c:pt idx="321">
                  <c:v>0.26300000000000001</c:v>
                </c:pt>
                <c:pt idx="322">
                  <c:v>0.27900000000000003</c:v>
                </c:pt>
                <c:pt idx="323">
                  <c:v>-6.0000000000000001E-3</c:v>
                </c:pt>
                <c:pt idx="324">
                  <c:v>-4.7E-2</c:v>
                </c:pt>
                <c:pt idx="325">
                  <c:v>8.9999999999999993E-3</c:v>
                </c:pt>
                <c:pt idx="326">
                  <c:v>3.5999999999999997E-2</c:v>
                </c:pt>
                <c:pt idx="327">
                  <c:v>-0.11899999999999999</c:v>
                </c:pt>
                <c:pt idx="328">
                  <c:v>-0.106</c:v>
                </c:pt>
                <c:pt idx="329">
                  <c:v>-9.4E-2</c:v>
                </c:pt>
                <c:pt idx="330">
                  <c:v>-0.109</c:v>
                </c:pt>
                <c:pt idx="331">
                  <c:v>-8.8999999999999996E-2</c:v>
                </c:pt>
                <c:pt idx="332">
                  <c:v>-0.01</c:v>
                </c:pt>
                <c:pt idx="333">
                  <c:v>-4.2000000000000003E-2</c:v>
                </c:pt>
                <c:pt idx="334">
                  <c:v>-7.0999999999999994E-2</c:v>
                </c:pt>
                <c:pt idx="335">
                  <c:v>-0.17399999999999999</c:v>
                </c:pt>
                <c:pt idx="336">
                  <c:v>-0.32</c:v>
                </c:pt>
                <c:pt idx="337">
                  <c:v>-0.38800000000000001</c:v>
                </c:pt>
                <c:pt idx="338">
                  <c:v>-0.24399999999999999</c:v>
                </c:pt>
                <c:pt idx="339">
                  <c:v>-0.17899999999999999</c:v>
                </c:pt>
                <c:pt idx="340">
                  <c:v>-0.28499999999999998</c:v>
                </c:pt>
                <c:pt idx="341">
                  <c:v>-0.33</c:v>
                </c:pt>
                <c:pt idx="342">
                  <c:v>-0.48099999999999998</c:v>
                </c:pt>
                <c:pt idx="343">
                  <c:v>-0.57299999999999995</c:v>
                </c:pt>
                <c:pt idx="344">
                  <c:v>-0.51800000000000002</c:v>
                </c:pt>
                <c:pt idx="345">
                  <c:v>-0.31900000000000001</c:v>
                </c:pt>
                <c:pt idx="346">
                  <c:v>-0.19700000000000001</c:v>
                </c:pt>
                <c:pt idx="347">
                  <c:v>-4.8000000000000001E-2</c:v>
                </c:pt>
                <c:pt idx="348">
                  <c:v>4.1000000000000002E-2</c:v>
                </c:pt>
                <c:pt idx="349">
                  <c:v>1.7999999999999999E-2</c:v>
                </c:pt>
                <c:pt idx="350">
                  <c:v>-5.6000000000000001E-2</c:v>
                </c:pt>
                <c:pt idx="351">
                  <c:v>-7.8E-2</c:v>
                </c:pt>
                <c:pt idx="352">
                  <c:v>1.2999999999999999E-2</c:v>
                </c:pt>
                <c:pt idx="353">
                  <c:v>-5.8000000000000003E-2</c:v>
                </c:pt>
                <c:pt idx="354">
                  <c:v>-3.5999999999999997E-2</c:v>
                </c:pt>
                <c:pt idx="355">
                  <c:v>-6.2E-2</c:v>
                </c:pt>
                <c:pt idx="356">
                  <c:v>-0.16500000000000001</c:v>
                </c:pt>
                <c:pt idx="357">
                  <c:v>-0.23300000000000001</c:v>
                </c:pt>
                <c:pt idx="358">
                  <c:v>-0.16200000000000001</c:v>
                </c:pt>
                <c:pt idx="359">
                  <c:v>-2.5999999999999999E-2</c:v>
                </c:pt>
                <c:pt idx="360">
                  <c:v>0.188</c:v>
                </c:pt>
                <c:pt idx="361">
                  <c:v>0.28699999999999998</c:v>
                </c:pt>
                <c:pt idx="362">
                  <c:v>0.57299999999999995</c:v>
                </c:pt>
                <c:pt idx="363">
                  <c:v>0.57999999999999996</c:v>
                </c:pt>
                <c:pt idx="364">
                  <c:v>0.14299999999999999</c:v>
                </c:pt>
                <c:pt idx="365">
                  <c:v>-5.8000000000000003E-2</c:v>
                </c:pt>
                <c:pt idx="366">
                  <c:v>-7.0999999999999994E-2</c:v>
                </c:pt>
                <c:pt idx="367">
                  <c:v>-0.41099999999999998</c:v>
                </c:pt>
                <c:pt idx="368">
                  <c:v>-0.438</c:v>
                </c:pt>
                <c:pt idx="369">
                  <c:v>1.4999999999999999E-2</c:v>
                </c:pt>
                <c:pt idx="370">
                  <c:v>-4.1000000000000002E-2</c:v>
                </c:pt>
                <c:pt idx="371">
                  <c:v>2.1999999999999999E-2</c:v>
                </c:pt>
                <c:pt idx="372">
                  <c:v>0.311</c:v>
                </c:pt>
                <c:pt idx="373">
                  <c:v>0.246</c:v>
                </c:pt>
                <c:pt idx="374">
                  <c:v>-7.1999999999999995E-2</c:v>
                </c:pt>
                <c:pt idx="375">
                  <c:v>-0.191</c:v>
                </c:pt>
                <c:pt idx="376">
                  <c:v>-0.33400000000000002</c:v>
                </c:pt>
                <c:pt idx="377">
                  <c:v>-0.5</c:v>
                </c:pt>
                <c:pt idx="378">
                  <c:v>-0.49199999999999999</c:v>
                </c:pt>
                <c:pt idx="379">
                  <c:v>-0.33800000000000002</c:v>
                </c:pt>
                <c:pt idx="380">
                  <c:v>-0.16600000000000001</c:v>
                </c:pt>
                <c:pt idx="381">
                  <c:v>-7.1999999999999995E-2</c:v>
                </c:pt>
                <c:pt idx="382">
                  <c:v>-1.0999999999999999E-2</c:v>
                </c:pt>
                <c:pt idx="383">
                  <c:v>0.20200000000000001</c:v>
                </c:pt>
                <c:pt idx="384">
                  <c:v>0.17100000000000001</c:v>
                </c:pt>
                <c:pt idx="385">
                  <c:v>0.24199999999999999</c:v>
                </c:pt>
                <c:pt idx="386">
                  <c:v>0.52400000000000002</c:v>
                </c:pt>
                <c:pt idx="387">
                  <c:v>0.48699999999999999</c:v>
                </c:pt>
                <c:pt idx="388">
                  <c:v>0.46500000000000002</c:v>
                </c:pt>
                <c:pt idx="389">
                  <c:v>0.80500000000000005</c:v>
                </c:pt>
                <c:pt idx="390">
                  <c:v>0.79600000000000004</c:v>
                </c:pt>
                <c:pt idx="391">
                  <c:v>0.72299999999999998</c:v>
                </c:pt>
                <c:pt idx="392">
                  <c:v>0.98399999999999999</c:v>
                </c:pt>
                <c:pt idx="393">
                  <c:v>1.3089999999999999</c:v>
                </c:pt>
                <c:pt idx="394">
                  <c:v>1.3280000000000001</c:v>
                </c:pt>
                <c:pt idx="395">
                  <c:v>1.4259999999999999</c:v>
                </c:pt>
                <c:pt idx="396">
                  <c:v>1.1060000000000001</c:v>
                </c:pt>
                <c:pt idx="397">
                  <c:v>0.751</c:v>
                </c:pt>
                <c:pt idx="398">
                  <c:v>0.54100000000000004</c:v>
                </c:pt>
                <c:pt idx="399">
                  <c:v>0.45200000000000001</c:v>
                </c:pt>
                <c:pt idx="400">
                  <c:v>0.63100000000000001</c:v>
                </c:pt>
                <c:pt idx="401">
                  <c:v>1.1299999999999999</c:v>
                </c:pt>
                <c:pt idx="402">
                  <c:v>1.26</c:v>
                </c:pt>
                <c:pt idx="403">
                  <c:v>1.41</c:v>
                </c:pt>
                <c:pt idx="404">
                  <c:v>1.5489999999999999</c:v>
                </c:pt>
                <c:pt idx="405">
                  <c:v>1.026</c:v>
                </c:pt>
                <c:pt idx="406">
                  <c:v>0.68300000000000005</c:v>
                </c:pt>
                <c:pt idx="407">
                  <c:v>0.77</c:v>
                </c:pt>
                <c:pt idx="408">
                  <c:v>0.313</c:v>
                </c:pt>
                <c:pt idx="409">
                  <c:v>3.0000000000000001E-3</c:v>
                </c:pt>
                <c:pt idx="410">
                  <c:v>0.499</c:v>
                </c:pt>
                <c:pt idx="411">
                  <c:v>0.79300000000000004</c:v>
                </c:pt>
                <c:pt idx="412">
                  <c:v>1.0609999999999999</c:v>
                </c:pt>
                <c:pt idx="413">
                  <c:v>1.056</c:v>
                </c:pt>
                <c:pt idx="414">
                  <c:v>1.2010000000000001</c:v>
                </c:pt>
                <c:pt idx="415">
                  <c:v>1.2370000000000001</c:v>
                </c:pt>
                <c:pt idx="416">
                  <c:v>0.82199999999999995</c:v>
                </c:pt>
                <c:pt idx="417">
                  <c:v>3.5000000000000003E-2</c:v>
                </c:pt>
                <c:pt idx="418">
                  <c:v>0.10100000000000001</c:v>
                </c:pt>
                <c:pt idx="419">
                  <c:v>-0.33300000000000002</c:v>
                </c:pt>
                <c:pt idx="420">
                  <c:v>-0.86199999999999999</c:v>
                </c:pt>
                <c:pt idx="421">
                  <c:v>-0.85299999999999998</c:v>
                </c:pt>
                <c:pt idx="422">
                  <c:v>-0.4</c:v>
                </c:pt>
                <c:pt idx="423">
                  <c:v>-0.41299999999999998</c:v>
                </c:pt>
                <c:pt idx="424">
                  <c:v>-0.222</c:v>
                </c:pt>
                <c:pt idx="425">
                  <c:v>4.9000000000000002E-2</c:v>
                </c:pt>
                <c:pt idx="426">
                  <c:v>8.4000000000000005E-2</c:v>
                </c:pt>
                <c:pt idx="427">
                  <c:v>-5.8000000000000003E-2</c:v>
                </c:pt>
                <c:pt idx="428">
                  <c:v>-7.9000000000000001E-2</c:v>
                </c:pt>
                <c:pt idx="429">
                  <c:v>-1.4E-2</c:v>
                </c:pt>
                <c:pt idx="430">
                  <c:v>-9.0999999999999998E-2</c:v>
                </c:pt>
                <c:pt idx="431">
                  <c:v>8.9999999999999993E-3</c:v>
                </c:pt>
                <c:pt idx="432">
                  <c:v>0.247</c:v>
                </c:pt>
                <c:pt idx="433">
                  <c:v>0.17599999999999999</c:v>
                </c:pt>
                <c:pt idx="434">
                  <c:v>6.4000000000000001E-2</c:v>
                </c:pt>
                <c:pt idx="435">
                  <c:v>0.17599999999999999</c:v>
                </c:pt>
                <c:pt idx="436">
                  <c:v>0.14199999999999999</c:v>
                </c:pt>
                <c:pt idx="437">
                  <c:v>-0.26400000000000001</c:v>
                </c:pt>
                <c:pt idx="438">
                  <c:v>-0.45400000000000001</c:v>
                </c:pt>
                <c:pt idx="439">
                  <c:v>-0.39200000000000002</c:v>
                </c:pt>
                <c:pt idx="440">
                  <c:v>-0.498</c:v>
                </c:pt>
                <c:pt idx="441">
                  <c:v>-0.65100000000000002</c:v>
                </c:pt>
                <c:pt idx="442">
                  <c:v>-0.57699999999999996</c:v>
                </c:pt>
                <c:pt idx="443">
                  <c:v>-0.432</c:v>
                </c:pt>
                <c:pt idx="444">
                  <c:v>-0.46700000000000003</c:v>
                </c:pt>
                <c:pt idx="445">
                  <c:v>-0.47399999999999998</c:v>
                </c:pt>
                <c:pt idx="446">
                  <c:v>-0.16400000000000001</c:v>
                </c:pt>
                <c:pt idx="447">
                  <c:v>0.20100000000000001</c:v>
                </c:pt>
                <c:pt idx="448">
                  <c:v>9.1999999999999998E-2</c:v>
                </c:pt>
                <c:pt idx="449">
                  <c:v>0.19600000000000001</c:v>
                </c:pt>
                <c:pt idx="450">
                  <c:v>0.31</c:v>
                </c:pt>
                <c:pt idx="451">
                  <c:v>0.35599999999999998</c:v>
                </c:pt>
                <c:pt idx="452">
                  <c:v>-0.06</c:v>
                </c:pt>
                <c:pt idx="453">
                  <c:v>6.4000000000000001E-2</c:v>
                </c:pt>
                <c:pt idx="454">
                  <c:v>-0.20499999999999999</c:v>
                </c:pt>
                <c:pt idx="455">
                  <c:v>-0.34699999999999998</c:v>
                </c:pt>
                <c:pt idx="456">
                  <c:v>-0.63</c:v>
                </c:pt>
                <c:pt idx="457">
                  <c:v>-0.495</c:v>
                </c:pt>
                <c:pt idx="458">
                  <c:v>-0.66700000000000004</c:v>
                </c:pt>
                <c:pt idx="459">
                  <c:v>-0.68600000000000005</c:v>
                </c:pt>
                <c:pt idx="460">
                  <c:v>-0.93700000000000006</c:v>
                </c:pt>
                <c:pt idx="461">
                  <c:v>-0.86499999999999999</c:v>
                </c:pt>
                <c:pt idx="462">
                  <c:v>-0.876</c:v>
                </c:pt>
                <c:pt idx="463">
                  <c:v>-0.59499999999999997</c:v>
                </c:pt>
                <c:pt idx="464">
                  <c:v>-0.40200000000000002</c:v>
                </c:pt>
                <c:pt idx="465">
                  <c:v>-0.182</c:v>
                </c:pt>
                <c:pt idx="466">
                  <c:v>-0.47799999999999998</c:v>
                </c:pt>
                <c:pt idx="467">
                  <c:v>-0.46400000000000002</c:v>
                </c:pt>
                <c:pt idx="468">
                  <c:v>-0.50800000000000001</c:v>
                </c:pt>
                <c:pt idx="469">
                  <c:v>-0.48</c:v>
                </c:pt>
                <c:pt idx="470">
                  <c:v>-0.49099999999999999</c:v>
                </c:pt>
                <c:pt idx="471">
                  <c:v>-0.248</c:v>
                </c:pt>
                <c:pt idx="472">
                  <c:v>-0.185</c:v>
                </c:pt>
                <c:pt idx="473">
                  <c:v>-0.06</c:v>
                </c:pt>
                <c:pt idx="474">
                  <c:v>0.38</c:v>
                </c:pt>
                <c:pt idx="475">
                  <c:v>0.90900000000000003</c:v>
                </c:pt>
                <c:pt idx="476">
                  <c:v>1.0669999999999999</c:v>
                </c:pt>
                <c:pt idx="477">
                  <c:v>0.74399999999999999</c:v>
                </c:pt>
                <c:pt idx="478">
                  <c:v>0.58299999999999996</c:v>
                </c:pt>
                <c:pt idx="479">
                  <c:v>-0.25900000000000001</c:v>
                </c:pt>
                <c:pt idx="480">
                  <c:v>-1.0469999999999999</c:v>
                </c:pt>
                <c:pt idx="481">
                  <c:v>-1.5649999999999999</c:v>
                </c:pt>
                <c:pt idx="482">
                  <c:v>-1.508</c:v>
                </c:pt>
                <c:pt idx="483">
                  <c:v>-1.6719999999999999</c:v>
                </c:pt>
                <c:pt idx="484">
                  <c:v>-1.3660000000000001</c:v>
                </c:pt>
                <c:pt idx="485">
                  <c:v>-0.76500000000000001</c:v>
                </c:pt>
                <c:pt idx="486">
                  <c:v>-0.36399999999999999</c:v>
                </c:pt>
                <c:pt idx="487">
                  <c:v>-0.13300000000000001</c:v>
                </c:pt>
                <c:pt idx="488">
                  <c:v>0.13900000000000001</c:v>
                </c:pt>
                <c:pt idx="489">
                  <c:v>0.16200000000000001</c:v>
                </c:pt>
                <c:pt idx="490">
                  <c:v>-0.34899999999999998</c:v>
                </c:pt>
                <c:pt idx="491">
                  <c:v>-0.60799999999999998</c:v>
                </c:pt>
                <c:pt idx="492">
                  <c:v>-0.77300000000000002</c:v>
                </c:pt>
                <c:pt idx="493">
                  <c:v>-0.80800000000000005</c:v>
                </c:pt>
                <c:pt idx="494">
                  <c:v>-1.1879999999999999</c:v>
                </c:pt>
                <c:pt idx="495">
                  <c:v>-0.41199999999999998</c:v>
                </c:pt>
                <c:pt idx="496">
                  <c:v>0.30399999999999999</c:v>
                </c:pt>
                <c:pt idx="497">
                  <c:v>0.49</c:v>
                </c:pt>
                <c:pt idx="498">
                  <c:v>0.48799999999999999</c:v>
                </c:pt>
                <c:pt idx="499">
                  <c:v>0.73199999999999998</c:v>
                </c:pt>
                <c:pt idx="500">
                  <c:v>0.53700000000000003</c:v>
                </c:pt>
                <c:pt idx="501">
                  <c:v>0.46300000000000002</c:v>
                </c:pt>
                <c:pt idx="502">
                  <c:v>0.55100000000000005</c:v>
                </c:pt>
                <c:pt idx="503">
                  <c:v>0.68500000000000005</c:v>
                </c:pt>
                <c:pt idx="504">
                  <c:v>0.74299999999999999</c:v>
                </c:pt>
                <c:pt idx="505">
                  <c:v>0.34799999999999998</c:v>
                </c:pt>
                <c:pt idx="506">
                  <c:v>8.4000000000000005E-2</c:v>
                </c:pt>
                <c:pt idx="507">
                  <c:v>-0.14399999999999999</c:v>
                </c:pt>
                <c:pt idx="508">
                  <c:v>-0.28899999999999998</c:v>
                </c:pt>
                <c:pt idx="509">
                  <c:v>-0.23400000000000001</c:v>
                </c:pt>
                <c:pt idx="510">
                  <c:v>-0.158</c:v>
                </c:pt>
                <c:pt idx="511">
                  <c:v>-0.52600000000000002</c:v>
                </c:pt>
                <c:pt idx="512">
                  <c:v>-0.70399999999999996</c:v>
                </c:pt>
                <c:pt idx="513">
                  <c:v>-0.65100000000000002</c:v>
                </c:pt>
                <c:pt idx="514">
                  <c:v>-0.57599999999999996</c:v>
                </c:pt>
                <c:pt idx="515">
                  <c:v>-0.58899999999999997</c:v>
                </c:pt>
                <c:pt idx="516">
                  <c:v>-0.36699999999999999</c:v>
                </c:pt>
                <c:pt idx="517">
                  <c:v>-0.1</c:v>
                </c:pt>
                <c:pt idx="518">
                  <c:v>-0.188</c:v>
                </c:pt>
                <c:pt idx="519">
                  <c:v>-0.39600000000000002</c:v>
                </c:pt>
                <c:pt idx="520">
                  <c:v>-0.52100000000000002</c:v>
                </c:pt>
                <c:pt idx="521">
                  <c:v>-0.92500000000000004</c:v>
                </c:pt>
                <c:pt idx="522">
                  <c:v>-1.3360000000000001</c:v>
                </c:pt>
                <c:pt idx="523">
                  <c:v>-1.347</c:v>
                </c:pt>
                <c:pt idx="524">
                  <c:v>-1.2330000000000001</c:v>
                </c:pt>
                <c:pt idx="525">
                  <c:v>-0.94199999999999995</c:v>
                </c:pt>
                <c:pt idx="526">
                  <c:v>-0.61899999999999999</c:v>
                </c:pt>
                <c:pt idx="527">
                  <c:v>-7.0999999999999994E-2</c:v>
                </c:pt>
                <c:pt idx="528">
                  <c:v>5.0999999999999997E-2</c:v>
                </c:pt>
                <c:pt idx="529">
                  <c:v>0.23200000000000001</c:v>
                </c:pt>
                <c:pt idx="530">
                  <c:v>3.7999999999999999E-2</c:v>
                </c:pt>
                <c:pt idx="531">
                  <c:v>7.2999999999999995E-2</c:v>
                </c:pt>
                <c:pt idx="532">
                  <c:v>-0.14000000000000001</c:v>
                </c:pt>
                <c:pt idx="533">
                  <c:v>-0.33500000000000002</c:v>
                </c:pt>
                <c:pt idx="534">
                  <c:v>-0.40200000000000002</c:v>
                </c:pt>
                <c:pt idx="535">
                  <c:v>-0.39900000000000002</c:v>
                </c:pt>
                <c:pt idx="536">
                  <c:v>-0.39500000000000002</c:v>
                </c:pt>
                <c:pt idx="537">
                  <c:v>-0.309</c:v>
                </c:pt>
                <c:pt idx="538">
                  <c:v>-0.35399999999999998</c:v>
                </c:pt>
                <c:pt idx="539">
                  <c:v>-0.42099999999999999</c:v>
                </c:pt>
                <c:pt idx="540">
                  <c:v>-0.43</c:v>
                </c:pt>
                <c:pt idx="541">
                  <c:v>-0.48299999999999998</c:v>
                </c:pt>
                <c:pt idx="542">
                  <c:v>-1.1779999999999999</c:v>
                </c:pt>
                <c:pt idx="543">
                  <c:v>-1.278</c:v>
                </c:pt>
                <c:pt idx="544">
                  <c:v>-1.351</c:v>
                </c:pt>
                <c:pt idx="545">
                  <c:v>-1.218</c:v>
                </c:pt>
                <c:pt idx="546">
                  <c:v>-0.48799999999999999</c:v>
                </c:pt>
                <c:pt idx="547">
                  <c:v>0.379</c:v>
                </c:pt>
                <c:pt idx="548">
                  <c:v>0.94099999999999995</c:v>
                </c:pt>
                <c:pt idx="549">
                  <c:v>1.1830000000000001</c:v>
                </c:pt>
                <c:pt idx="550">
                  <c:v>1.1639999999999999</c:v>
                </c:pt>
                <c:pt idx="551">
                  <c:v>0.54600000000000004</c:v>
                </c:pt>
                <c:pt idx="552">
                  <c:v>0.505</c:v>
                </c:pt>
                <c:pt idx="553">
                  <c:v>-0.105</c:v>
                </c:pt>
                <c:pt idx="554">
                  <c:v>-0.33400000000000002</c:v>
                </c:pt>
                <c:pt idx="555">
                  <c:v>-0.27600000000000002</c:v>
                </c:pt>
                <c:pt idx="556">
                  <c:v>-0.189</c:v>
                </c:pt>
                <c:pt idx="557">
                  <c:v>-0.11600000000000001</c:v>
                </c:pt>
                <c:pt idx="558">
                  <c:v>0.17599999999999999</c:v>
                </c:pt>
                <c:pt idx="559">
                  <c:v>0.22600000000000001</c:v>
                </c:pt>
                <c:pt idx="560">
                  <c:v>-0.218</c:v>
                </c:pt>
                <c:pt idx="561">
                  <c:v>-0.21299999999999999</c:v>
                </c:pt>
                <c:pt idx="562">
                  <c:v>-0.47499999999999998</c:v>
                </c:pt>
                <c:pt idx="563">
                  <c:v>-0.83499999999999996</c:v>
                </c:pt>
                <c:pt idx="564">
                  <c:v>-0.93300000000000005</c:v>
                </c:pt>
                <c:pt idx="565">
                  <c:v>-0.57199999999999995</c:v>
                </c:pt>
                <c:pt idx="566">
                  <c:v>-0.60499999999999998</c:v>
                </c:pt>
                <c:pt idx="567">
                  <c:v>-0.49</c:v>
                </c:pt>
                <c:pt idx="568">
                  <c:v>-0.25600000000000001</c:v>
                </c:pt>
                <c:pt idx="569">
                  <c:v>5.0000000000000001E-3</c:v>
                </c:pt>
                <c:pt idx="570">
                  <c:v>-0.13900000000000001</c:v>
                </c:pt>
                <c:pt idx="571">
                  <c:v>-0.28999999999999998</c:v>
                </c:pt>
                <c:pt idx="572">
                  <c:v>-0.158</c:v>
                </c:pt>
                <c:pt idx="573">
                  <c:v>-3.3000000000000002E-2</c:v>
                </c:pt>
                <c:pt idx="574">
                  <c:v>-0.251</c:v>
                </c:pt>
                <c:pt idx="575">
                  <c:v>-0.251</c:v>
                </c:pt>
                <c:pt idx="576">
                  <c:v>-0.307</c:v>
                </c:pt>
                <c:pt idx="577">
                  <c:v>-0.47699999999999998</c:v>
                </c:pt>
                <c:pt idx="578">
                  <c:v>-0.628</c:v>
                </c:pt>
                <c:pt idx="579">
                  <c:v>-0.441</c:v>
                </c:pt>
                <c:pt idx="580">
                  <c:v>-0.45</c:v>
                </c:pt>
                <c:pt idx="581">
                  <c:v>-0.36699999999999999</c:v>
                </c:pt>
                <c:pt idx="582">
                  <c:v>-0.55700000000000005</c:v>
                </c:pt>
                <c:pt idx="583">
                  <c:v>-0.52500000000000002</c:v>
                </c:pt>
                <c:pt idx="584">
                  <c:v>-0.70199999999999996</c:v>
                </c:pt>
                <c:pt idx="585">
                  <c:v>-0.55600000000000005</c:v>
                </c:pt>
                <c:pt idx="586">
                  <c:v>-0.58399999999999996</c:v>
                </c:pt>
                <c:pt idx="587">
                  <c:v>-0.316</c:v>
                </c:pt>
                <c:pt idx="588">
                  <c:v>-2.9000000000000001E-2</c:v>
                </c:pt>
                <c:pt idx="589">
                  <c:v>4.8000000000000001E-2</c:v>
                </c:pt>
                <c:pt idx="590">
                  <c:v>7.1999999999999995E-2</c:v>
                </c:pt>
                <c:pt idx="591">
                  <c:v>-0.188</c:v>
                </c:pt>
                <c:pt idx="592">
                  <c:v>-0.40200000000000002</c:v>
                </c:pt>
                <c:pt idx="593">
                  <c:v>-0.34499999999999997</c:v>
                </c:pt>
                <c:pt idx="594">
                  <c:v>-0.27800000000000002</c:v>
                </c:pt>
                <c:pt idx="595">
                  <c:v>-0.17</c:v>
                </c:pt>
                <c:pt idx="596">
                  <c:v>-5.0000000000000001E-3</c:v>
                </c:pt>
                <c:pt idx="597">
                  <c:v>0.23699999999999999</c:v>
                </c:pt>
                <c:pt idx="598">
                  <c:v>0.39300000000000002</c:v>
                </c:pt>
                <c:pt idx="599">
                  <c:v>0.63100000000000001</c:v>
                </c:pt>
                <c:pt idx="600">
                  <c:v>0.48099999999999998</c:v>
                </c:pt>
                <c:pt idx="601">
                  <c:v>0.76400000000000001</c:v>
                </c:pt>
                <c:pt idx="602">
                  <c:v>0.92500000000000004</c:v>
                </c:pt>
                <c:pt idx="603">
                  <c:v>0.188</c:v>
                </c:pt>
                <c:pt idx="604">
                  <c:v>-0.39400000000000002</c:v>
                </c:pt>
                <c:pt idx="605">
                  <c:v>-0.64100000000000001</c:v>
                </c:pt>
                <c:pt idx="606">
                  <c:v>-1.2969999999999999</c:v>
                </c:pt>
                <c:pt idx="607">
                  <c:v>-1.67</c:v>
                </c:pt>
                <c:pt idx="608">
                  <c:v>-1.266</c:v>
                </c:pt>
                <c:pt idx="609">
                  <c:v>-0.94</c:v>
                </c:pt>
                <c:pt idx="610">
                  <c:v>-0.68300000000000005</c:v>
                </c:pt>
                <c:pt idx="611">
                  <c:v>-0.152</c:v>
                </c:pt>
                <c:pt idx="612">
                  <c:v>-0.13200000000000001</c:v>
                </c:pt>
                <c:pt idx="613">
                  <c:v>-0.114</c:v>
                </c:pt>
                <c:pt idx="614">
                  <c:v>-0.307</c:v>
                </c:pt>
                <c:pt idx="615">
                  <c:v>-0.44800000000000001</c:v>
                </c:pt>
                <c:pt idx="616">
                  <c:v>-0.42</c:v>
                </c:pt>
                <c:pt idx="617">
                  <c:v>-0.38900000000000001</c:v>
                </c:pt>
                <c:pt idx="618">
                  <c:v>-0.42099999999999999</c:v>
                </c:pt>
                <c:pt idx="619">
                  <c:v>-0.27900000000000003</c:v>
                </c:pt>
                <c:pt idx="620">
                  <c:v>-0.23200000000000001</c:v>
                </c:pt>
                <c:pt idx="621">
                  <c:v>-0.54400000000000004</c:v>
                </c:pt>
                <c:pt idx="622">
                  <c:v>-1.0780000000000001</c:v>
                </c:pt>
                <c:pt idx="623">
                  <c:v>-1.611</c:v>
                </c:pt>
                <c:pt idx="624">
                  <c:v>-1.8520000000000001</c:v>
                </c:pt>
                <c:pt idx="625">
                  <c:v>-2.04</c:v>
                </c:pt>
                <c:pt idx="626">
                  <c:v>-1.5249999999999999</c:v>
                </c:pt>
                <c:pt idx="627">
                  <c:v>-0.873</c:v>
                </c:pt>
                <c:pt idx="628">
                  <c:v>-0.45500000000000002</c:v>
                </c:pt>
                <c:pt idx="629">
                  <c:v>-0.26500000000000001</c:v>
                </c:pt>
                <c:pt idx="630">
                  <c:v>0.14799999999999999</c:v>
                </c:pt>
                <c:pt idx="631">
                  <c:v>-6.2E-2</c:v>
                </c:pt>
              </c:numCache>
            </c:numRef>
          </c:val>
          <c:smooth val="0"/>
          <c:extLst>
            <c:ext xmlns:c16="http://schemas.microsoft.com/office/drawing/2014/chart" uri="{C3380CC4-5D6E-409C-BE32-E72D297353CC}">
              <c16:uniqueId val="{00000000-9460-494A-B035-83669099E226}"/>
            </c:ext>
          </c:extLst>
        </c:ser>
        <c:dLbls>
          <c:showLegendKey val="0"/>
          <c:showVal val="0"/>
          <c:showCatName val="0"/>
          <c:showSerName val="0"/>
          <c:showPercent val="0"/>
          <c:showBubbleSize val="0"/>
        </c:dLbls>
        <c:smooth val="0"/>
        <c:axId val="950700416"/>
        <c:axId val="950699632"/>
      </c:lineChart>
      <c:dateAx>
        <c:axId val="95070041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a:solidFill>
                  <a:sysClr val="windowText" lastClr="000000"/>
                </a:solidFill>
              </a:defRPr>
            </a:pPr>
            <a:endParaRPr lang="uk-UA"/>
          </a:p>
        </c:txPr>
        <c:crossAx val="950699632"/>
        <c:crosses val="autoZero"/>
        <c:auto val="1"/>
        <c:lblOffset val="100"/>
        <c:baseTimeUnit val="days"/>
        <c:majorUnit val="6"/>
        <c:majorTimeUnit val="months"/>
        <c:minorUnit val="12"/>
        <c:minorTimeUnit val="months"/>
      </c:dateAx>
      <c:valAx>
        <c:axId val="9506996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a:solidFill>
                  <a:sysClr val="windowText" lastClr="000000"/>
                </a:solidFill>
              </a:defRPr>
            </a:pPr>
            <a:endParaRPr lang="uk-UA"/>
          </a:p>
        </c:txPr>
        <c:crossAx val="950700416"/>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chemeClr val="bg1"/>
          </a:solidFill>
          <a:latin typeface="Arial"/>
          <a:ea typeface="Arial"/>
          <a:cs typeface="Arial"/>
        </a:defRPr>
      </a:pPr>
      <a:endParaRPr lang="uk-UA"/>
    </a:p>
  </c:tx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628195488352304E-2"/>
          <c:y val="4.086669956256659E-2"/>
          <c:w val="0.86704815785688705"/>
          <c:h val="0.63065706023561352"/>
        </c:manualLayout>
      </c:layout>
      <c:barChart>
        <c:barDir val="col"/>
        <c:grouping val="stacked"/>
        <c:varyColors val="0"/>
        <c:ser>
          <c:idx val="8"/>
          <c:order val="1"/>
          <c:tx>
            <c:strRef>
              <c:f>'2.6.9'!$G$1</c:f>
              <c:strCache>
                <c:ptCount val="1"/>
                <c:pt idx="0">
                  <c:v>Конвертація валюти</c:v>
                </c:pt>
              </c:strCache>
            </c:strRef>
          </c:tx>
          <c:spPr>
            <a:solidFill>
              <a:srgbClr val="057D46">
                <a:tint val="50000"/>
              </a:srgbClr>
            </a:solidFill>
            <a:ln>
              <a:noFill/>
            </a:ln>
            <a:effectLst/>
            <a:extLst>
              <a:ext uri="{91240B29-F687-4F45-9708-019B960494DF}">
                <a14:hiddenLine xmlns:a14="http://schemas.microsoft.com/office/drawing/2010/main">
                  <a:noFill/>
                </a14:hiddenLine>
              </a:ext>
            </a:extLst>
          </c:spPr>
          <c:invertIfNegative val="0"/>
          <c:cat>
            <c:strRef>
              <c:f>'2.6.9'!$K$4:$K$21</c:f>
              <c:strCache>
                <c:ptCount val="18"/>
                <c:pt idx="0">
                  <c:v>І.15</c:v>
                </c:pt>
                <c:pt idx="2">
                  <c:v>III.15</c:v>
                </c:pt>
                <c:pt idx="4">
                  <c:v>І.16</c:v>
                </c:pt>
                <c:pt idx="6">
                  <c:v>III.16</c:v>
                </c:pt>
                <c:pt idx="8">
                  <c:v>І.17</c:v>
                </c:pt>
                <c:pt idx="10">
                  <c:v>III.17</c:v>
                </c:pt>
                <c:pt idx="12">
                  <c:v>І.18</c:v>
                </c:pt>
                <c:pt idx="14">
                  <c:v>III.18</c:v>
                </c:pt>
                <c:pt idx="17">
                  <c:v>ІІ.19</c:v>
                </c:pt>
              </c:strCache>
            </c:strRef>
          </c:cat>
          <c:val>
            <c:numRef>
              <c:f>'2.6.9'!$G$4:$G$21</c:f>
              <c:numCache>
                <c:formatCode>0.0</c:formatCode>
                <c:ptCount val="18"/>
                <c:pt idx="0">
                  <c:v>0</c:v>
                </c:pt>
                <c:pt idx="1">
                  <c:v>0</c:v>
                </c:pt>
                <c:pt idx="2">
                  <c:v>0.7</c:v>
                </c:pt>
                <c:pt idx="3">
                  <c:v>12.8</c:v>
                </c:pt>
                <c:pt idx="4">
                  <c:v>0</c:v>
                </c:pt>
                <c:pt idx="5">
                  <c:v>5</c:v>
                </c:pt>
                <c:pt idx="6">
                  <c:v>4.8</c:v>
                </c:pt>
                <c:pt idx="7">
                  <c:v>19.2</c:v>
                </c:pt>
                <c:pt idx="8">
                  <c:v>0</c:v>
                </c:pt>
                <c:pt idx="9">
                  <c:v>0.2</c:v>
                </c:pt>
                <c:pt idx="10">
                  <c:v>0</c:v>
                </c:pt>
                <c:pt idx="11">
                  <c:v>2.9</c:v>
                </c:pt>
                <c:pt idx="12">
                  <c:v>-8</c:v>
                </c:pt>
                <c:pt idx="13">
                  <c:v>-0.8</c:v>
                </c:pt>
                <c:pt idx="14">
                  <c:v>-2.9</c:v>
                </c:pt>
                <c:pt idx="15">
                  <c:v>28.203523600000004</c:v>
                </c:pt>
                <c:pt idx="16">
                  <c:v>-9.6</c:v>
                </c:pt>
                <c:pt idx="17">
                  <c:v>-71.2</c:v>
                </c:pt>
              </c:numCache>
            </c:numRef>
          </c:val>
          <c:extLst>
            <c:ext xmlns:c16="http://schemas.microsoft.com/office/drawing/2014/chart" uri="{C3380CC4-5D6E-409C-BE32-E72D297353CC}">
              <c16:uniqueId val="{00000007-BAE1-4038-B699-FDB7DBA8AA59}"/>
            </c:ext>
          </c:extLst>
        </c:ser>
        <c:ser>
          <c:idx val="7"/>
          <c:order val="2"/>
          <c:tx>
            <c:strRef>
              <c:f>'2.6.9'!$H$1</c:f>
              <c:strCache>
                <c:ptCount val="1"/>
                <c:pt idx="0">
                  <c:v>Стабілізаційні кредити</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'2.6.9'!$K$4:$K$21</c:f>
              <c:strCache>
                <c:ptCount val="18"/>
                <c:pt idx="0">
                  <c:v>І.15</c:v>
                </c:pt>
                <c:pt idx="2">
                  <c:v>III.15</c:v>
                </c:pt>
                <c:pt idx="4">
                  <c:v>І.16</c:v>
                </c:pt>
                <c:pt idx="6">
                  <c:v>III.16</c:v>
                </c:pt>
                <c:pt idx="8">
                  <c:v>І.17</c:v>
                </c:pt>
                <c:pt idx="10">
                  <c:v>III.17</c:v>
                </c:pt>
                <c:pt idx="12">
                  <c:v>І.18</c:v>
                </c:pt>
                <c:pt idx="14">
                  <c:v>III.18</c:v>
                </c:pt>
                <c:pt idx="17">
                  <c:v>ІІ.19</c:v>
                </c:pt>
              </c:strCache>
            </c:strRef>
          </c:cat>
          <c:val>
            <c:numRef>
              <c:f>'2.6.9'!$H$4:$H$21</c:f>
              <c:numCache>
                <c:formatCode>0.0</c:formatCode>
                <c:ptCount val="18"/>
                <c:pt idx="0">
                  <c:v>10.8</c:v>
                </c:pt>
                <c:pt idx="1">
                  <c:v>-1.4</c:v>
                </c:pt>
                <c:pt idx="2">
                  <c:v>-3.5</c:v>
                </c:pt>
                <c:pt idx="3">
                  <c:v>-3</c:v>
                </c:pt>
                <c:pt idx="4">
                  <c:v>-8.8000000000000007</c:v>
                </c:pt>
                <c:pt idx="5">
                  <c:v>-13.3</c:v>
                </c:pt>
                <c:pt idx="6">
                  <c:v>-5</c:v>
                </c:pt>
                <c:pt idx="7">
                  <c:v>-5.6</c:v>
                </c:pt>
                <c:pt idx="8">
                  <c:v>-4.2</c:v>
                </c:pt>
                <c:pt idx="9">
                  <c:v>-3.9</c:v>
                </c:pt>
                <c:pt idx="10">
                  <c:v>-1.6</c:v>
                </c:pt>
                <c:pt idx="11">
                  <c:v>-2.2000000000000002</c:v>
                </c:pt>
                <c:pt idx="12">
                  <c:v>-1</c:v>
                </c:pt>
                <c:pt idx="13">
                  <c:v>-2</c:v>
                </c:pt>
                <c:pt idx="14">
                  <c:v>-0.3</c:v>
                </c:pt>
                <c:pt idx="15">
                  <c:v>-0.59559078411000144</c:v>
                </c:pt>
                <c:pt idx="16">
                  <c:v>-1.7</c:v>
                </c:pt>
                <c:pt idx="17">
                  <c:v>-0.9</c:v>
                </c:pt>
              </c:numCache>
            </c:numRef>
          </c:val>
          <c:extLst>
            <c:ext xmlns:c16="http://schemas.microsoft.com/office/drawing/2014/chart" uri="{C3380CC4-5D6E-409C-BE32-E72D297353CC}">
              <c16:uniqueId val="{00000006-BAE1-4038-B699-FDB7DBA8AA59}"/>
            </c:ext>
          </c:extLst>
        </c:ser>
        <c:ser>
          <c:idx val="4"/>
          <c:order val="3"/>
          <c:tx>
            <c:strRef>
              <c:f>'2.6.9'!$E$1</c:f>
              <c:strCache>
                <c:ptCount val="1"/>
                <c:pt idx="0">
                  <c:v>ДЦП у портфелі НБУ*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'2.6.9'!$K$4:$K$21</c:f>
              <c:strCache>
                <c:ptCount val="18"/>
                <c:pt idx="0">
                  <c:v>І.15</c:v>
                </c:pt>
                <c:pt idx="2">
                  <c:v>III.15</c:v>
                </c:pt>
                <c:pt idx="4">
                  <c:v>І.16</c:v>
                </c:pt>
                <c:pt idx="6">
                  <c:v>III.16</c:v>
                </c:pt>
                <c:pt idx="8">
                  <c:v>І.17</c:v>
                </c:pt>
                <c:pt idx="10">
                  <c:v>III.17</c:v>
                </c:pt>
                <c:pt idx="12">
                  <c:v>І.18</c:v>
                </c:pt>
                <c:pt idx="14">
                  <c:v>III.18</c:v>
                </c:pt>
                <c:pt idx="17">
                  <c:v>ІІ.19</c:v>
                </c:pt>
              </c:strCache>
            </c:strRef>
          </c:cat>
          <c:val>
            <c:numRef>
              <c:f>'2.6.9'!$E$4:$E$21</c:f>
              <c:numCache>
                <c:formatCode>0.0</c:formatCode>
                <c:ptCount val="18"/>
                <c:pt idx="0">
                  <c:v>16.2</c:v>
                </c:pt>
                <c:pt idx="1">
                  <c:v>2.8</c:v>
                </c:pt>
                <c:pt idx="2">
                  <c:v>0</c:v>
                </c:pt>
                <c:pt idx="3">
                  <c:v>5.5</c:v>
                </c:pt>
                <c:pt idx="4">
                  <c:v>-14</c:v>
                </c:pt>
                <c:pt idx="5">
                  <c:v>-25.9</c:v>
                </c:pt>
                <c:pt idx="6">
                  <c:v>-21</c:v>
                </c:pt>
                <c:pt idx="7">
                  <c:v>1.6</c:v>
                </c:pt>
                <c:pt idx="8">
                  <c:v>-9.6999999999999993</c:v>
                </c:pt>
                <c:pt idx="9">
                  <c:v>-25.1</c:v>
                </c:pt>
                <c:pt idx="10">
                  <c:v>-19.8</c:v>
                </c:pt>
                <c:pt idx="11">
                  <c:v>-14.4</c:v>
                </c:pt>
                <c:pt idx="12">
                  <c:v>-16</c:v>
                </c:pt>
                <c:pt idx="13">
                  <c:v>-13.8</c:v>
                </c:pt>
                <c:pt idx="14">
                  <c:v>-8.4</c:v>
                </c:pt>
                <c:pt idx="15">
                  <c:v>-16.105165909749999</c:v>
                </c:pt>
                <c:pt idx="16">
                  <c:v>-16</c:v>
                </c:pt>
                <c:pt idx="17">
                  <c:v>-14.1</c:v>
                </c:pt>
              </c:numCache>
            </c:numRef>
          </c:val>
          <c:extLst>
            <c:ext xmlns:c16="http://schemas.microsoft.com/office/drawing/2014/chart" uri="{C3380CC4-5D6E-409C-BE32-E72D297353CC}">
              <c16:uniqueId val="{00000005-BAE1-4038-B699-FDB7DBA8AA59}"/>
            </c:ext>
          </c:extLst>
        </c:ser>
        <c:ser>
          <c:idx val="2"/>
          <c:order val="4"/>
          <c:tx>
            <c:strRef>
              <c:f>'2.6.9'!$C$1</c:f>
              <c:strCache>
                <c:ptCount val="1"/>
                <c:pt idx="0">
                  <c:v>Зміна коррахунків банків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'2.6.9'!$K$4:$K$21</c:f>
              <c:strCache>
                <c:ptCount val="18"/>
                <c:pt idx="0">
                  <c:v>І.15</c:v>
                </c:pt>
                <c:pt idx="2">
                  <c:v>III.15</c:v>
                </c:pt>
                <c:pt idx="4">
                  <c:v>І.16</c:v>
                </c:pt>
                <c:pt idx="6">
                  <c:v>III.16</c:v>
                </c:pt>
                <c:pt idx="8">
                  <c:v>І.17</c:v>
                </c:pt>
                <c:pt idx="10">
                  <c:v>III.17</c:v>
                </c:pt>
                <c:pt idx="12">
                  <c:v>І.18</c:v>
                </c:pt>
                <c:pt idx="14">
                  <c:v>III.18</c:v>
                </c:pt>
                <c:pt idx="17">
                  <c:v>ІІ.19</c:v>
                </c:pt>
              </c:strCache>
            </c:strRef>
          </c:cat>
          <c:val>
            <c:numRef>
              <c:f>'2.6.9'!$C$4:$C$21</c:f>
              <c:numCache>
                <c:formatCode>0.0</c:formatCode>
                <c:ptCount val="18"/>
                <c:pt idx="0">
                  <c:v>0.6</c:v>
                </c:pt>
                <c:pt idx="1">
                  <c:v>4.3</c:v>
                </c:pt>
                <c:pt idx="2">
                  <c:v>-8.5</c:v>
                </c:pt>
                <c:pt idx="3">
                  <c:v>3.2</c:v>
                </c:pt>
                <c:pt idx="4">
                  <c:v>-11.7</c:v>
                </c:pt>
                <c:pt idx="5">
                  <c:v>-5.8</c:v>
                </c:pt>
                <c:pt idx="6">
                  <c:v>2.6</c:v>
                </c:pt>
                <c:pt idx="7">
                  <c:v>2.1</c:v>
                </c:pt>
                <c:pt idx="8">
                  <c:v>-4.9000000000000004</c:v>
                </c:pt>
                <c:pt idx="9">
                  <c:v>-5.3</c:v>
                </c:pt>
                <c:pt idx="10">
                  <c:v>7.3</c:v>
                </c:pt>
                <c:pt idx="11">
                  <c:v>5.9</c:v>
                </c:pt>
                <c:pt idx="12">
                  <c:v>-6.3</c:v>
                </c:pt>
                <c:pt idx="13">
                  <c:v>-2.5</c:v>
                </c:pt>
                <c:pt idx="14">
                  <c:v>-3</c:v>
                </c:pt>
                <c:pt idx="15">
                  <c:v>13.673431311379995</c:v>
                </c:pt>
                <c:pt idx="16">
                  <c:v>-12.6</c:v>
                </c:pt>
                <c:pt idx="17">
                  <c:v>-3</c:v>
                </c:pt>
              </c:numCache>
            </c:numRef>
          </c:val>
          <c:extLst>
            <c:ext xmlns:c16="http://schemas.microsoft.com/office/drawing/2014/chart" uri="{C3380CC4-5D6E-409C-BE32-E72D297353CC}">
              <c16:uniqueId val="{00000004-BAE1-4038-B699-FDB7DBA8AA59}"/>
            </c:ext>
          </c:extLst>
        </c:ser>
        <c:ser>
          <c:idx val="5"/>
          <c:order val="5"/>
          <c:tx>
            <c:strRef>
              <c:f>'2.6.9'!$I$1</c:f>
              <c:strCache>
                <c:ptCount val="1"/>
                <c:pt idx="0">
                  <c:v>Інші статті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'2.6.9'!$K$4:$K$21</c:f>
              <c:strCache>
                <c:ptCount val="18"/>
                <c:pt idx="0">
                  <c:v>І.15</c:v>
                </c:pt>
                <c:pt idx="2">
                  <c:v>III.15</c:v>
                </c:pt>
                <c:pt idx="4">
                  <c:v>І.16</c:v>
                </c:pt>
                <c:pt idx="6">
                  <c:v>III.16</c:v>
                </c:pt>
                <c:pt idx="8">
                  <c:v>І.17</c:v>
                </c:pt>
                <c:pt idx="10">
                  <c:v>III.17</c:v>
                </c:pt>
                <c:pt idx="12">
                  <c:v>І.18</c:v>
                </c:pt>
                <c:pt idx="14">
                  <c:v>III.18</c:v>
                </c:pt>
                <c:pt idx="17">
                  <c:v>ІІ.19</c:v>
                </c:pt>
              </c:strCache>
            </c:strRef>
          </c:cat>
          <c:val>
            <c:numRef>
              <c:f>'2.6.9'!$I$4:$I$21</c:f>
              <c:numCache>
                <c:formatCode>0.0</c:formatCode>
                <c:ptCount val="18"/>
                <c:pt idx="0">
                  <c:v>-17.2</c:v>
                </c:pt>
                <c:pt idx="1">
                  <c:v>1.3</c:v>
                </c:pt>
                <c:pt idx="2">
                  <c:v>-25.6</c:v>
                </c:pt>
                <c:pt idx="3">
                  <c:v>24.2</c:v>
                </c:pt>
                <c:pt idx="4">
                  <c:v>-6.2</c:v>
                </c:pt>
                <c:pt idx="5">
                  <c:v>8.9</c:v>
                </c:pt>
                <c:pt idx="6">
                  <c:v>6.4</c:v>
                </c:pt>
                <c:pt idx="7">
                  <c:v>0.6</c:v>
                </c:pt>
                <c:pt idx="8">
                  <c:v>-15.5</c:v>
                </c:pt>
                <c:pt idx="9">
                  <c:v>-10.6</c:v>
                </c:pt>
                <c:pt idx="10">
                  <c:v>-16</c:v>
                </c:pt>
                <c:pt idx="11">
                  <c:v>53.4</c:v>
                </c:pt>
                <c:pt idx="12">
                  <c:v>-3.9</c:v>
                </c:pt>
                <c:pt idx="13">
                  <c:v>-1.8</c:v>
                </c:pt>
                <c:pt idx="14">
                  <c:v>-10.8</c:v>
                </c:pt>
                <c:pt idx="15">
                  <c:v>11.639647470769994</c:v>
                </c:pt>
                <c:pt idx="16">
                  <c:v>-1.7</c:v>
                </c:pt>
                <c:pt idx="17">
                  <c:v>6.7</c:v>
                </c:pt>
              </c:numCache>
            </c:numRef>
          </c:val>
          <c:extLst>
            <c:ext xmlns:c16="http://schemas.microsoft.com/office/drawing/2014/chart" uri="{C3380CC4-5D6E-409C-BE32-E72D297353CC}">
              <c16:uniqueId val="{00000003-BAE1-4038-B699-FDB7DBA8AA59}"/>
            </c:ext>
          </c:extLst>
        </c:ser>
        <c:ser>
          <c:idx val="3"/>
          <c:order val="6"/>
          <c:tx>
            <c:strRef>
              <c:f>'2.6.9'!$F$1</c:f>
              <c:strCache>
                <c:ptCount val="1"/>
                <c:pt idx="0">
                  <c:v>Перахування прибутку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'2.6.9'!$K$4:$K$21</c:f>
              <c:strCache>
                <c:ptCount val="18"/>
                <c:pt idx="0">
                  <c:v>І.15</c:v>
                </c:pt>
                <c:pt idx="2">
                  <c:v>III.15</c:v>
                </c:pt>
                <c:pt idx="4">
                  <c:v>І.16</c:v>
                </c:pt>
                <c:pt idx="6">
                  <c:v>III.16</c:v>
                </c:pt>
                <c:pt idx="8">
                  <c:v>І.17</c:v>
                </c:pt>
                <c:pt idx="10">
                  <c:v>III.17</c:v>
                </c:pt>
                <c:pt idx="12">
                  <c:v>І.18</c:v>
                </c:pt>
                <c:pt idx="14">
                  <c:v>III.18</c:v>
                </c:pt>
                <c:pt idx="17">
                  <c:v>ІІ.19</c:v>
                </c:pt>
              </c:strCache>
            </c:strRef>
          </c:cat>
          <c:val>
            <c:numRef>
              <c:f>'2.6.9'!$F$4:$F$21</c:f>
              <c:numCache>
                <c:formatCode>0.0</c:formatCode>
                <c:ptCount val="18"/>
                <c:pt idx="0">
                  <c:v>5.5</c:v>
                </c:pt>
                <c:pt idx="1">
                  <c:v>19.7</c:v>
                </c:pt>
                <c:pt idx="2">
                  <c:v>22</c:v>
                </c:pt>
                <c:pt idx="3">
                  <c:v>14.7</c:v>
                </c:pt>
                <c:pt idx="4">
                  <c:v>0</c:v>
                </c:pt>
                <c:pt idx="5">
                  <c:v>0</c:v>
                </c:pt>
                <c:pt idx="6">
                  <c:v>0</c:v>
                </c:pt>
                <c:pt idx="7">
                  <c:v>38.200000000000003</c:v>
                </c:pt>
                <c:pt idx="8">
                  <c:v>0</c:v>
                </c:pt>
                <c:pt idx="9">
                  <c:v>20</c:v>
                </c:pt>
                <c:pt idx="10">
                  <c:v>10</c:v>
                </c:pt>
                <c:pt idx="11">
                  <c:v>14.4</c:v>
                </c:pt>
                <c:pt idx="12">
                  <c:v>0</c:v>
                </c:pt>
                <c:pt idx="13">
                  <c:v>38</c:v>
                </c:pt>
                <c:pt idx="14">
                  <c:v>6.6</c:v>
                </c:pt>
                <c:pt idx="15">
                  <c:v>0</c:v>
                </c:pt>
                <c:pt idx="16">
                  <c:v>0</c:v>
                </c:pt>
                <c:pt idx="17">
                  <c:v>64.900000000000006</c:v>
                </c:pt>
              </c:numCache>
            </c:numRef>
          </c:val>
          <c:extLst>
            <c:ext xmlns:c16="http://schemas.microsoft.com/office/drawing/2014/chart" uri="{C3380CC4-5D6E-409C-BE32-E72D297353CC}">
              <c16:uniqueId val="{00000002-BAE1-4038-B699-FDB7DBA8AA59}"/>
            </c:ext>
          </c:extLst>
        </c:ser>
        <c:ser>
          <c:idx val="0"/>
          <c:order val="7"/>
          <c:tx>
            <c:strRef>
              <c:f>'2.6.9'!$B$1</c:f>
              <c:strCache>
                <c:ptCount val="1"/>
                <c:pt idx="0">
                  <c:v>Зміна готівки в обігу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'2.6.9'!$K$4:$K$21</c:f>
              <c:strCache>
                <c:ptCount val="18"/>
                <c:pt idx="0">
                  <c:v>І.15</c:v>
                </c:pt>
                <c:pt idx="2">
                  <c:v>III.15</c:v>
                </c:pt>
                <c:pt idx="4">
                  <c:v>І.16</c:v>
                </c:pt>
                <c:pt idx="6">
                  <c:v>III.16</c:v>
                </c:pt>
                <c:pt idx="8">
                  <c:v>І.17</c:v>
                </c:pt>
                <c:pt idx="10">
                  <c:v>III.17</c:v>
                </c:pt>
                <c:pt idx="12">
                  <c:v>І.18</c:v>
                </c:pt>
                <c:pt idx="14">
                  <c:v>III.18</c:v>
                </c:pt>
                <c:pt idx="17">
                  <c:v>ІІ.19</c:v>
                </c:pt>
              </c:strCache>
            </c:strRef>
          </c:cat>
          <c:val>
            <c:numRef>
              <c:f>'2.6.9'!$B$4:$B$21</c:f>
              <c:numCache>
                <c:formatCode>0.0</c:formatCode>
                <c:ptCount val="18"/>
                <c:pt idx="0">
                  <c:v>0.3</c:v>
                </c:pt>
                <c:pt idx="1">
                  <c:v>-2.8</c:v>
                </c:pt>
                <c:pt idx="2">
                  <c:v>17.5</c:v>
                </c:pt>
                <c:pt idx="3">
                  <c:v>-18.3</c:v>
                </c:pt>
                <c:pt idx="4">
                  <c:v>20.5</c:v>
                </c:pt>
                <c:pt idx="5">
                  <c:v>-19.600000000000001</c:v>
                </c:pt>
                <c:pt idx="6">
                  <c:v>-5.0999999999999996</c:v>
                </c:pt>
                <c:pt idx="7">
                  <c:v>-28.6</c:v>
                </c:pt>
                <c:pt idx="8">
                  <c:v>29.6</c:v>
                </c:pt>
                <c:pt idx="9">
                  <c:v>-19.5</c:v>
                </c:pt>
                <c:pt idx="10">
                  <c:v>1</c:v>
                </c:pt>
                <c:pt idx="11">
                  <c:v>-31.5</c:v>
                </c:pt>
                <c:pt idx="12">
                  <c:v>12.2</c:v>
                </c:pt>
                <c:pt idx="13">
                  <c:v>-24.2</c:v>
                </c:pt>
                <c:pt idx="14">
                  <c:v>-1.4</c:v>
                </c:pt>
                <c:pt idx="15">
                  <c:v>-25.113500138289993</c:v>
                </c:pt>
                <c:pt idx="16">
                  <c:v>24.7</c:v>
                </c:pt>
                <c:pt idx="17">
                  <c:v>-18.399999999999999</c:v>
                </c:pt>
              </c:numCache>
            </c:numRef>
          </c:val>
          <c:extLst>
            <c:ext xmlns:c16="http://schemas.microsoft.com/office/drawing/2014/chart" uri="{C3380CC4-5D6E-409C-BE32-E72D297353CC}">
              <c16:uniqueId val="{00000001-BAE1-4038-B699-FDB7DBA8AA59}"/>
            </c:ext>
          </c:extLst>
        </c:ser>
        <c:ser>
          <c:idx val="1"/>
          <c:order val="8"/>
          <c:tx>
            <c:strRef>
              <c:f>'2.6.9'!$D$1</c:f>
              <c:strCache>
                <c:ptCount val="1"/>
                <c:pt idx="0">
                  <c:v>Валютні інтервенції НБУ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'2.6.9'!$K$4:$K$21</c:f>
              <c:strCache>
                <c:ptCount val="18"/>
                <c:pt idx="0">
                  <c:v>І.15</c:v>
                </c:pt>
                <c:pt idx="2">
                  <c:v>III.15</c:v>
                </c:pt>
                <c:pt idx="4">
                  <c:v>І.16</c:v>
                </c:pt>
                <c:pt idx="6">
                  <c:v>III.16</c:v>
                </c:pt>
                <c:pt idx="8">
                  <c:v>І.17</c:v>
                </c:pt>
                <c:pt idx="10">
                  <c:v>III.17</c:v>
                </c:pt>
                <c:pt idx="12">
                  <c:v>І.18</c:v>
                </c:pt>
                <c:pt idx="14">
                  <c:v>III.18</c:v>
                </c:pt>
                <c:pt idx="17">
                  <c:v>ІІ.19</c:v>
                </c:pt>
              </c:strCache>
            </c:strRef>
          </c:cat>
          <c:val>
            <c:numRef>
              <c:f>'2.6.9'!$D$4:$D$21</c:f>
              <c:numCache>
                <c:formatCode>0.0</c:formatCode>
                <c:ptCount val="18"/>
                <c:pt idx="0">
                  <c:v>-14</c:v>
                </c:pt>
                <c:pt idx="1">
                  <c:v>3.7</c:v>
                </c:pt>
                <c:pt idx="2">
                  <c:v>5.5</c:v>
                </c:pt>
                <c:pt idx="3">
                  <c:v>5.5</c:v>
                </c:pt>
                <c:pt idx="4">
                  <c:v>-6.3</c:v>
                </c:pt>
                <c:pt idx="5">
                  <c:v>36.299999999999997</c:v>
                </c:pt>
                <c:pt idx="6">
                  <c:v>2.5</c:v>
                </c:pt>
                <c:pt idx="7">
                  <c:v>5.8</c:v>
                </c:pt>
                <c:pt idx="8">
                  <c:v>3.4</c:v>
                </c:pt>
                <c:pt idx="9">
                  <c:v>32.4</c:v>
                </c:pt>
                <c:pt idx="10">
                  <c:v>2.4</c:v>
                </c:pt>
                <c:pt idx="11">
                  <c:v>-5.4</c:v>
                </c:pt>
                <c:pt idx="12">
                  <c:v>20</c:v>
                </c:pt>
                <c:pt idx="13">
                  <c:v>13.2</c:v>
                </c:pt>
                <c:pt idx="14">
                  <c:v>-18.2</c:v>
                </c:pt>
                <c:pt idx="15">
                  <c:v>21.446654450000004</c:v>
                </c:pt>
                <c:pt idx="16">
                  <c:v>16.899999999999999</c:v>
                </c:pt>
                <c:pt idx="17">
                  <c:v>20.7</c:v>
                </c:pt>
              </c:numCache>
            </c:numRef>
          </c:val>
          <c:extLst>
            <c:ext xmlns:c16="http://schemas.microsoft.com/office/drawing/2014/chart" uri="{C3380CC4-5D6E-409C-BE32-E72D297353CC}">
              <c16:uniqueId val="{00000000-BAE1-4038-B699-FDB7DBA8AA59}"/>
            </c:ext>
          </c:extLst>
        </c:ser>
        <c:dLbls>
          <c:showLegendKey val="0"/>
          <c:showVal val="0"/>
          <c:showCatName val="0"/>
          <c:showSerName val="0"/>
          <c:showPercent val="0"/>
          <c:showBubbleSize val="0"/>
        </c:dLbls>
        <c:gapWidth val="70"/>
        <c:overlap val="100"/>
        <c:axId val="950702376"/>
        <c:axId val="950702768"/>
      </c:barChart>
      <c:lineChart>
        <c:grouping val="standard"/>
        <c:varyColors val="0"/>
        <c:ser>
          <c:idx val="6"/>
          <c:order val="0"/>
          <c:tx>
            <c:strRef>
              <c:f>'2.6.9'!$R$1</c:f>
              <c:strCache>
                <c:ptCount val="1"/>
              </c:strCache>
            </c:strRef>
          </c:tx>
          <c:spPr>
            <a:ln w="25400" cmpd="sng">
              <a:solidFill>
                <a:srgbClr val="46AFE6"/>
              </a:solidFill>
              <a:prstDash val="solid"/>
            </a:ln>
          </c:spPr>
          <c:marker>
            <c:symbol val="none"/>
          </c:marker>
          <c:cat>
            <c:strRef>
              <c:f>'2.6.9'!$K$4:$K$21</c:f>
              <c:strCache>
                <c:ptCount val="18"/>
                <c:pt idx="0">
                  <c:v>І.15</c:v>
                </c:pt>
                <c:pt idx="2">
                  <c:v>III.15</c:v>
                </c:pt>
                <c:pt idx="4">
                  <c:v>І.16</c:v>
                </c:pt>
                <c:pt idx="6">
                  <c:v>III.16</c:v>
                </c:pt>
                <c:pt idx="8">
                  <c:v>І.17</c:v>
                </c:pt>
                <c:pt idx="10">
                  <c:v>III.17</c:v>
                </c:pt>
                <c:pt idx="12">
                  <c:v>І.18</c:v>
                </c:pt>
                <c:pt idx="14">
                  <c:v>III.18</c:v>
                </c:pt>
                <c:pt idx="17">
                  <c:v>ІІ.19</c:v>
                </c:pt>
              </c:strCache>
            </c:strRef>
          </c:cat>
          <c:val>
            <c:numRef>
              <c:f>'2.6.9'!$J$4:$J$21</c:f>
              <c:numCache>
                <c:formatCode>0.0</c:formatCode>
                <c:ptCount val="18"/>
                <c:pt idx="0">
                  <c:v>8.8000000000000007</c:v>
                </c:pt>
                <c:pt idx="1">
                  <c:v>36.299999999999997</c:v>
                </c:pt>
                <c:pt idx="2">
                  <c:v>44.4</c:v>
                </c:pt>
                <c:pt idx="3">
                  <c:v>88.9</c:v>
                </c:pt>
                <c:pt idx="4">
                  <c:v>62.4</c:v>
                </c:pt>
                <c:pt idx="5">
                  <c:v>48.1</c:v>
                </c:pt>
                <c:pt idx="6">
                  <c:v>33.200000000000003</c:v>
                </c:pt>
                <c:pt idx="7">
                  <c:v>66.5</c:v>
                </c:pt>
                <c:pt idx="8">
                  <c:v>65.099999999999994</c:v>
                </c:pt>
                <c:pt idx="9">
                  <c:v>53.3</c:v>
                </c:pt>
                <c:pt idx="10">
                  <c:v>36.799999999999997</c:v>
                </c:pt>
                <c:pt idx="11">
                  <c:v>59.9</c:v>
                </c:pt>
                <c:pt idx="12">
                  <c:v>56.8</c:v>
                </c:pt>
                <c:pt idx="13">
                  <c:v>62.9</c:v>
                </c:pt>
                <c:pt idx="14">
                  <c:v>24.6</c:v>
                </c:pt>
                <c:pt idx="15">
                  <c:v>57.743000000000002</c:v>
                </c:pt>
                <c:pt idx="16">
                  <c:v>57.8</c:v>
                </c:pt>
                <c:pt idx="17">
                  <c:v>42.5</c:v>
                </c:pt>
              </c:numCache>
            </c:numRef>
          </c:val>
          <c:smooth val="0"/>
          <c:extLst>
            <c:ext xmlns:c16="http://schemas.microsoft.com/office/drawing/2014/chart" uri="{C3380CC4-5D6E-409C-BE32-E72D297353CC}">
              <c16:uniqueId val="{00000008-BAE1-4038-B699-FDB7DBA8AA59}"/>
            </c:ext>
          </c:extLst>
        </c:ser>
        <c:dLbls>
          <c:showLegendKey val="0"/>
          <c:showVal val="0"/>
          <c:showCatName val="0"/>
          <c:showSerName val="0"/>
          <c:showPercent val="0"/>
          <c:showBubbleSize val="0"/>
        </c:dLbls>
        <c:marker val="1"/>
        <c:smooth val="0"/>
        <c:axId val="950702376"/>
        <c:axId val="950702768"/>
      </c:lineChart>
      <c:catAx>
        <c:axId val="9507023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702768"/>
        <c:crosses val="autoZero"/>
        <c:auto val="1"/>
        <c:lblAlgn val="ctr"/>
        <c:lblOffset val="100"/>
        <c:tickMarkSkip val="4"/>
        <c:noMultiLvlLbl val="0"/>
      </c:catAx>
      <c:valAx>
        <c:axId val="950702768"/>
        <c:scaling>
          <c:orientation val="minMax"/>
          <c:max val="100"/>
          <c:min val="-1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702376"/>
        <c:crosses val="autoZero"/>
        <c:crossBetween val="between"/>
        <c:majorUnit val="50"/>
      </c:valAx>
      <c:spPr>
        <a:noFill/>
        <a:ln w="9525">
          <a:solidFill>
            <a:srgbClr val="505050"/>
          </a:solidFill>
        </a:ln>
        <a:effectLst/>
        <a:extLst/>
      </c:spPr>
    </c:plotArea>
    <c:legend>
      <c:legendPos val="b"/>
      <c:layout>
        <c:manualLayout>
          <c:xMode val="edge"/>
          <c:yMode val="edge"/>
          <c:x val="1.6643552441769682E-2"/>
          <c:y val="0.75742536891722367"/>
          <c:w val="0.98335644755823037"/>
          <c:h val="0.2324804504122776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34711286089239E-2"/>
          <c:y val="4.9337349397590359E-2"/>
          <c:w val="0.83987828083989502"/>
          <c:h val="0.71661654491983684"/>
        </c:manualLayout>
      </c:layout>
      <c:lineChart>
        <c:grouping val="standard"/>
        <c:varyColors val="0"/>
        <c:ser>
          <c:idx val="2"/>
          <c:order val="0"/>
          <c:tx>
            <c:strRef>
              <c:f>'2.6.10'!$B$1</c:f>
              <c:strCache>
                <c:ptCount val="1"/>
                <c:pt idx="0">
                  <c:v>НФК у НВ </c:v>
                </c:pt>
              </c:strCache>
            </c:strRef>
          </c:tx>
          <c:spPr>
            <a:ln w="25400" cmpd="sng">
              <a:solidFill>
                <a:srgbClr val="057D46"/>
              </a:solidFill>
              <a:prstDash val="solid"/>
            </a:ln>
          </c:spPr>
          <c:marker>
            <c:symbol val="none"/>
          </c:marker>
          <c:cat>
            <c:strRef>
              <c:f>'2.6.10'!$F$4:$F$21</c:f>
              <c:strCache>
                <c:ptCount val="18"/>
                <c:pt idx="0">
                  <c:v>І.15</c:v>
                </c:pt>
                <c:pt idx="2">
                  <c:v>III.15</c:v>
                </c:pt>
                <c:pt idx="4">
                  <c:v>І.16</c:v>
                </c:pt>
                <c:pt idx="6">
                  <c:v>III.16</c:v>
                </c:pt>
                <c:pt idx="8">
                  <c:v>І.17</c:v>
                </c:pt>
                <c:pt idx="10">
                  <c:v>III.17</c:v>
                </c:pt>
                <c:pt idx="12">
                  <c:v>І.18</c:v>
                </c:pt>
                <c:pt idx="14">
                  <c:v>ІІІ.18</c:v>
                </c:pt>
                <c:pt idx="17">
                  <c:v>05.19</c:v>
                </c:pt>
              </c:strCache>
            </c:strRef>
          </c:cat>
          <c:val>
            <c:numRef>
              <c:f>'2.6.10'!$B$4:$B$21</c:f>
              <c:numCache>
                <c:formatCode>0.0</c:formatCode>
                <c:ptCount val="18"/>
                <c:pt idx="0">
                  <c:v>100.8</c:v>
                </c:pt>
                <c:pt idx="1">
                  <c:v>106.8</c:v>
                </c:pt>
                <c:pt idx="2">
                  <c:v>112.4</c:v>
                </c:pt>
                <c:pt idx="3">
                  <c:v>123.7</c:v>
                </c:pt>
                <c:pt idx="4">
                  <c:v>120.1</c:v>
                </c:pt>
                <c:pt idx="5">
                  <c:v>130.19999999999999</c:v>
                </c:pt>
                <c:pt idx="6">
                  <c:v>127.3</c:v>
                </c:pt>
                <c:pt idx="7">
                  <c:v>141.5</c:v>
                </c:pt>
                <c:pt idx="8">
                  <c:v>140.6</c:v>
                </c:pt>
                <c:pt idx="9">
                  <c:v>141.1</c:v>
                </c:pt>
                <c:pt idx="10">
                  <c:v>138.69999999999999</c:v>
                </c:pt>
                <c:pt idx="11">
                  <c:v>154.5</c:v>
                </c:pt>
                <c:pt idx="12">
                  <c:v>146.30000000000001</c:v>
                </c:pt>
                <c:pt idx="13">
                  <c:v>146.6</c:v>
                </c:pt>
                <c:pt idx="14">
                  <c:v>144.69999999999999</c:v>
                </c:pt>
                <c:pt idx="15">
                  <c:v>162.69999999999999</c:v>
                </c:pt>
                <c:pt idx="16">
                  <c:v>156.5</c:v>
                </c:pt>
                <c:pt idx="17">
                  <c:v>160.19999999999999</c:v>
                </c:pt>
              </c:numCache>
            </c:numRef>
          </c:val>
          <c:smooth val="0"/>
          <c:extLst>
            <c:ext xmlns:c16="http://schemas.microsoft.com/office/drawing/2014/chart" uri="{C3380CC4-5D6E-409C-BE32-E72D297353CC}">
              <c16:uniqueId val="{00000000-AF20-4AAB-A226-92E2CD7B1EDA}"/>
            </c:ext>
          </c:extLst>
        </c:ser>
        <c:ser>
          <c:idx val="3"/>
          <c:order val="1"/>
          <c:tx>
            <c:strRef>
              <c:f>'2.6.10'!$C$1</c:f>
              <c:strCache>
                <c:ptCount val="1"/>
                <c:pt idx="0">
                  <c:v>НФК в ІВ (у дол. екв.)</c:v>
                </c:pt>
              </c:strCache>
            </c:strRef>
          </c:tx>
          <c:spPr>
            <a:ln w="25400" cmpd="sng">
              <a:solidFill>
                <a:srgbClr val="91C864"/>
              </a:solidFill>
              <a:prstDash val="solid"/>
            </a:ln>
          </c:spPr>
          <c:marker>
            <c:symbol val="none"/>
          </c:marker>
          <c:cat>
            <c:strRef>
              <c:f>'2.6.10'!$F$4:$F$21</c:f>
              <c:strCache>
                <c:ptCount val="18"/>
                <c:pt idx="0">
                  <c:v>І.15</c:v>
                </c:pt>
                <c:pt idx="2">
                  <c:v>III.15</c:v>
                </c:pt>
                <c:pt idx="4">
                  <c:v>І.16</c:v>
                </c:pt>
                <c:pt idx="6">
                  <c:v>III.16</c:v>
                </c:pt>
                <c:pt idx="8">
                  <c:v>І.17</c:v>
                </c:pt>
                <c:pt idx="10">
                  <c:v>III.17</c:v>
                </c:pt>
                <c:pt idx="12">
                  <c:v>І.18</c:v>
                </c:pt>
                <c:pt idx="14">
                  <c:v>ІІІ.18</c:v>
                </c:pt>
                <c:pt idx="17">
                  <c:v>05.19</c:v>
                </c:pt>
              </c:strCache>
            </c:strRef>
          </c:cat>
          <c:val>
            <c:numRef>
              <c:f>'2.6.10'!$C$4:$C$21</c:f>
              <c:numCache>
                <c:formatCode>0.0</c:formatCode>
                <c:ptCount val="18"/>
                <c:pt idx="0">
                  <c:v>89.1</c:v>
                </c:pt>
                <c:pt idx="1">
                  <c:v>86.1</c:v>
                </c:pt>
                <c:pt idx="2">
                  <c:v>84</c:v>
                </c:pt>
                <c:pt idx="3">
                  <c:v>77.2</c:v>
                </c:pt>
                <c:pt idx="4">
                  <c:v>84</c:v>
                </c:pt>
                <c:pt idx="5">
                  <c:v>90.2</c:v>
                </c:pt>
                <c:pt idx="6">
                  <c:v>89.6</c:v>
                </c:pt>
                <c:pt idx="7">
                  <c:v>82.8</c:v>
                </c:pt>
                <c:pt idx="8">
                  <c:v>83.5</c:v>
                </c:pt>
                <c:pt idx="9">
                  <c:v>86.2</c:v>
                </c:pt>
                <c:pt idx="10">
                  <c:v>96</c:v>
                </c:pt>
                <c:pt idx="11">
                  <c:v>90.8</c:v>
                </c:pt>
                <c:pt idx="12">
                  <c:v>85.6</c:v>
                </c:pt>
                <c:pt idx="13">
                  <c:v>89.9</c:v>
                </c:pt>
                <c:pt idx="14">
                  <c:v>91.8</c:v>
                </c:pt>
                <c:pt idx="15">
                  <c:v>83.4</c:v>
                </c:pt>
                <c:pt idx="16">
                  <c:v>82.3</c:v>
                </c:pt>
                <c:pt idx="17">
                  <c:v>84.5</c:v>
                </c:pt>
              </c:numCache>
            </c:numRef>
          </c:val>
          <c:smooth val="0"/>
          <c:extLst>
            <c:ext xmlns:c16="http://schemas.microsoft.com/office/drawing/2014/chart" uri="{C3380CC4-5D6E-409C-BE32-E72D297353CC}">
              <c16:uniqueId val="{00000001-AF20-4AAB-A226-92E2CD7B1EDA}"/>
            </c:ext>
          </c:extLst>
        </c:ser>
        <c:ser>
          <c:idx val="0"/>
          <c:order val="2"/>
          <c:tx>
            <c:strRef>
              <c:f>'2.6.10'!$D$1</c:f>
              <c:strCache>
                <c:ptCount val="1"/>
                <c:pt idx="0">
                  <c:v>ДГ в НВ</c:v>
                </c:pt>
              </c:strCache>
            </c:strRef>
          </c:tx>
          <c:spPr>
            <a:ln w="25400" cmpd="sng">
              <a:solidFill>
                <a:srgbClr val="7D0532"/>
              </a:solidFill>
              <a:prstDash val="solid"/>
            </a:ln>
          </c:spPr>
          <c:marker>
            <c:symbol val="none"/>
          </c:marker>
          <c:cat>
            <c:strRef>
              <c:f>'2.6.10'!$F$4:$F$21</c:f>
              <c:strCache>
                <c:ptCount val="18"/>
                <c:pt idx="0">
                  <c:v>І.15</c:v>
                </c:pt>
                <c:pt idx="2">
                  <c:v>III.15</c:v>
                </c:pt>
                <c:pt idx="4">
                  <c:v>І.16</c:v>
                </c:pt>
                <c:pt idx="6">
                  <c:v>III.16</c:v>
                </c:pt>
                <c:pt idx="8">
                  <c:v>І.17</c:v>
                </c:pt>
                <c:pt idx="10">
                  <c:v>III.17</c:v>
                </c:pt>
                <c:pt idx="12">
                  <c:v>І.18</c:v>
                </c:pt>
                <c:pt idx="14">
                  <c:v>ІІІ.18</c:v>
                </c:pt>
                <c:pt idx="17">
                  <c:v>05.19</c:v>
                </c:pt>
              </c:strCache>
            </c:strRef>
          </c:cat>
          <c:val>
            <c:numRef>
              <c:f>'2.6.10'!$D$4:$D$21</c:f>
              <c:numCache>
                <c:formatCode>0.0</c:formatCode>
                <c:ptCount val="18"/>
                <c:pt idx="0">
                  <c:v>90.4</c:v>
                </c:pt>
                <c:pt idx="1">
                  <c:v>92.7</c:v>
                </c:pt>
                <c:pt idx="2">
                  <c:v>88.3</c:v>
                </c:pt>
                <c:pt idx="3">
                  <c:v>99</c:v>
                </c:pt>
                <c:pt idx="4">
                  <c:v>96.2</c:v>
                </c:pt>
                <c:pt idx="5">
                  <c:v>101.4</c:v>
                </c:pt>
                <c:pt idx="6">
                  <c:v>101.7</c:v>
                </c:pt>
                <c:pt idx="7">
                  <c:v>104.4</c:v>
                </c:pt>
                <c:pt idx="8">
                  <c:v>106.2</c:v>
                </c:pt>
                <c:pt idx="9">
                  <c:v>114.4</c:v>
                </c:pt>
                <c:pt idx="10">
                  <c:v>115.4</c:v>
                </c:pt>
                <c:pt idx="11">
                  <c:v>125.7</c:v>
                </c:pt>
                <c:pt idx="12">
                  <c:v>128.1</c:v>
                </c:pt>
                <c:pt idx="13">
                  <c:v>139.5</c:v>
                </c:pt>
                <c:pt idx="14">
                  <c:v>138.30000000000001</c:v>
                </c:pt>
                <c:pt idx="15">
                  <c:v>144.1</c:v>
                </c:pt>
                <c:pt idx="16">
                  <c:v>147.5</c:v>
                </c:pt>
                <c:pt idx="17">
                  <c:v>146.69999999999999</c:v>
                </c:pt>
              </c:numCache>
            </c:numRef>
          </c:val>
          <c:smooth val="0"/>
          <c:extLst>
            <c:ext xmlns:c16="http://schemas.microsoft.com/office/drawing/2014/chart" uri="{C3380CC4-5D6E-409C-BE32-E72D297353CC}">
              <c16:uniqueId val="{00000002-AF20-4AAB-A226-92E2CD7B1EDA}"/>
            </c:ext>
          </c:extLst>
        </c:ser>
        <c:ser>
          <c:idx val="1"/>
          <c:order val="3"/>
          <c:tx>
            <c:strRef>
              <c:f>'2.6.10'!$E$1</c:f>
              <c:strCache>
                <c:ptCount val="1"/>
                <c:pt idx="0">
                  <c:v>ДГ в ІВ (у дол. екв.)</c:v>
                </c:pt>
              </c:strCache>
            </c:strRef>
          </c:tx>
          <c:spPr>
            <a:ln w="25400" cmpd="sng">
              <a:solidFill>
                <a:srgbClr val="DC4B64"/>
              </a:solidFill>
              <a:prstDash val="solid"/>
            </a:ln>
          </c:spPr>
          <c:marker>
            <c:symbol val="none"/>
          </c:marker>
          <c:cat>
            <c:strRef>
              <c:f>'2.6.10'!$F$4:$F$21</c:f>
              <c:strCache>
                <c:ptCount val="18"/>
                <c:pt idx="0">
                  <c:v>І.15</c:v>
                </c:pt>
                <c:pt idx="2">
                  <c:v>III.15</c:v>
                </c:pt>
                <c:pt idx="4">
                  <c:v>І.16</c:v>
                </c:pt>
                <c:pt idx="6">
                  <c:v>III.16</c:v>
                </c:pt>
                <c:pt idx="8">
                  <c:v>І.17</c:v>
                </c:pt>
                <c:pt idx="10">
                  <c:v>III.17</c:v>
                </c:pt>
                <c:pt idx="12">
                  <c:v>І.18</c:v>
                </c:pt>
                <c:pt idx="14">
                  <c:v>ІІІ.18</c:v>
                </c:pt>
                <c:pt idx="17">
                  <c:v>05.19</c:v>
                </c:pt>
              </c:strCache>
            </c:strRef>
          </c:cat>
          <c:val>
            <c:numRef>
              <c:f>'2.6.10'!$E$4:$E$21</c:f>
              <c:numCache>
                <c:formatCode>0.0</c:formatCode>
                <c:ptCount val="18"/>
                <c:pt idx="0">
                  <c:v>84.7</c:v>
                </c:pt>
                <c:pt idx="1">
                  <c:v>77.7</c:v>
                </c:pt>
                <c:pt idx="2">
                  <c:v>69</c:v>
                </c:pt>
                <c:pt idx="3">
                  <c:v>64.099999999999994</c:v>
                </c:pt>
                <c:pt idx="4">
                  <c:v>63.8</c:v>
                </c:pt>
                <c:pt idx="5">
                  <c:v>63.9</c:v>
                </c:pt>
                <c:pt idx="6">
                  <c:v>64.3</c:v>
                </c:pt>
                <c:pt idx="7">
                  <c:v>62.7</c:v>
                </c:pt>
                <c:pt idx="8">
                  <c:v>61.1</c:v>
                </c:pt>
                <c:pt idx="9">
                  <c:v>61.7</c:v>
                </c:pt>
                <c:pt idx="10">
                  <c:v>62.3</c:v>
                </c:pt>
                <c:pt idx="11">
                  <c:v>62.8</c:v>
                </c:pt>
                <c:pt idx="12">
                  <c:v>63.5</c:v>
                </c:pt>
                <c:pt idx="13">
                  <c:v>63</c:v>
                </c:pt>
                <c:pt idx="14">
                  <c:v>64.400000000000006</c:v>
                </c:pt>
                <c:pt idx="15">
                  <c:v>63.1</c:v>
                </c:pt>
                <c:pt idx="16">
                  <c:v>64.099999999999994</c:v>
                </c:pt>
                <c:pt idx="17">
                  <c:v>64.400000000000006</c:v>
                </c:pt>
              </c:numCache>
            </c:numRef>
          </c:val>
          <c:smooth val="0"/>
          <c:extLst>
            <c:ext xmlns:c16="http://schemas.microsoft.com/office/drawing/2014/chart" uri="{C3380CC4-5D6E-409C-BE32-E72D297353CC}">
              <c16:uniqueId val="{00000003-AF20-4AAB-A226-92E2CD7B1EDA}"/>
            </c:ext>
          </c:extLst>
        </c:ser>
        <c:dLbls>
          <c:showLegendKey val="0"/>
          <c:showVal val="0"/>
          <c:showCatName val="0"/>
          <c:showSerName val="0"/>
          <c:showPercent val="0"/>
          <c:showBubbleSize val="0"/>
        </c:dLbls>
        <c:smooth val="0"/>
        <c:axId val="931031656"/>
        <c:axId val="931032048"/>
      </c:lineChart>
      <c:catAx>
        <c:axId val="9310316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32048"/>
        <c:crosses val="autoZero"/>
        <c:auto val="0"/>
        <c:lblAlgn val="ctr"/>
        <c:lblOffset val="40"/>
        <c:tickLblSkip val="1"/>
        <c:tickMarkSkip val="4"/>
        <c:noMultiLvlLbl val="0"/>
      </c:catAx>
      <c:valAx>
        <c:axId val="931032048"/>
        <c:scaling>
          <c:orientation val="minMax"/>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31656"/>
        <c:crosses val="autoZero"/>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281756949056064"/>
          <c:w val="1"/>
          <c:h val="0.1566265060240963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000000000001266" l="0.70000000000000062" r="0.70000000000000062" t="0.75000000000001266" header="0.30000000000000032" footer="0.30000000000000032"/>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794199207798076"/>
          <c:y val="6.5967016491754127E-2"/>
          <c:w val="0.84654077148620455"/>
          <c:h val="0.83381694979282006"/>
        </c:manualLayout>
      </c:layout>
      <c:lineChart>
        <c:grouping val="standard"/>
        <c:varyColors val="0"/>
        <c:ser>
          <c:idx val="0"/>
          <c:order val="0"/>
          <c:marker>
            <c:symbol val="none"/>
          </c:marker>
          <c:val>
            <c:numRef>
              <c:f>КІндекси2018!#REF!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КІндекси2018!#REF!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КІндекси2018!#REF!</c15:sqref>
                        </c15:formulaRef>
                      </c:ext>
                    </c:extLst>
                  </c:multiLvlStrRef>
                </c15:cat>
              </c15:filteredCategoryTitle>
            </c:ext>
            <c:ext xmlns:c16="http://schemas.microsoft.com/office/drawing/2014/chart" uri="{C3380CC4-5D6E-409C-BE32-E72D297353CC}">
              <c16:uniqueId val="{00000000-33C4-4291-9B1A-0C92D97D0B1B}"/>
            </c:ext>
          </c:extLst>
        </c:ser>
        <c:ser>
          <c:idx val="1"/>
          <c:order val="1"/>
          <c:marker>
            <c:symbol val="none"/>
          </c:marker>
          <c:val>
            <c:numRef>
              <c:f>КІндекси2018!#REF!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КІндекси2018!#REF!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КІндекси2018!#REF!</c15:sqref>
                        </c15:formulaRef>
                      </c:ext>
                    </c:extLst>
                  </c:multiLvlStrRef>
                </c15:cat>
              </c15:filteredCategoryTitle>
            </c:ext>
            <c:ext xmlns:c16="http://schemas.microsoft.com/office/drawing/2014/chart" uri="{C3380CC4-5D6E-409C-BE32-E72D297353CC}">
              <c16:uniqueId val="{00000001-33C4-4291-9B1A-0C92D97D0B1B}"/>
            </c:ext>
          </c:extLst>
        </c:ser>
        <c:ser>
          <c:idx val="2"/>
          <c:order val="2"/>
          <c:marker>
            <c:symbol val="none"/>
          </c:marker>
          <c:val>
            <c:numRef>
              <c:f>КІндекси2018!#REF!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КІндекси2018!#REF!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КІндекси2018!#REF!</c15:sqref>
                        </c15:formulaRef>
                      </c:ext>
                    </c:extLst>
                  </c:multiLvlStrRef>
                </c15:cat>
              </c15:filteredCategoryTitle>
            </c:ext>
            <c:ext xmlns:c16="http://schemas.microsoft.com/office/drawing/2014/chart" uri="{C3380CC4-5D6E-409C-BE32-E72D297353CC}">
              <c16:uniqueId val="{00000002-33C4-4291-9B1A-0C92D97D0B1B}"/>
            </c:ext>
          </c:extLst>
        </c:ser>
        <c:ser>
          <c:idx val="3"/>
          <c:order val="3"/>
          <c:marker>
            <c:symbol val="none"/>
          </c:marker>
          <c:val>
            <c:numRef>
              <c:f>КІндекси2018!#REF!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КІндекси2018!#REF!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КІндекси2018!#REF!</c15:sqref>
                        </c15:formulaRef>
                      </c:ext>
                    </c:extLst>
                  </c:multiLvlStrRef>
                </c15:cat>
              </c15:filteredCategoryTitle>
            </c:ext>
            <c:ext xmlns:c16="http://schemas.microsoft.com/office/drawing/2014/chart" uri="{C3380CC4-5D6E-409C-BE32-E72D297353CC}">
              <c16:uniqueId val="{00000003-33C4-4291-9B1A-0C92D97D0B1B}"/>
            </c:ext>
          </c:extLst>
        </c:ser>
        <c:dLbls>
          <c:showLegendKey val="0"/>
          <c:showVal val="0"/>
          <c:showCatName val="0"/>
          <c:showSerName val="0"/>
          <c:showPercent val="0"/>
          <c:showBubbleSize val="0"/>
        </c:dLbls>
        <c:smooth val="0"/>
        <c:axId val="931032832"/>
        <c:axId val="931033224"/>
      </c:lineChart>
      <c:dateAx>
        <c:axId val="931032832"/>
        <c:scaling>
          <c:orientation val="minMax"/>
        </c:scaling>
        <c:delete val="0"/>
        <c:axPos val="b"/>
        <c:minorGridlines>
          <c:spPr>
            <a:ln w="6350" cmpd="sng">
              <a:solidFill>
                <a:srgbClr val="D9D9D9"/>
              </a:solidFill>
              <a:prstDash val="solid"/>
            </a:ln>
          </c:spPr>
        </c:minorGridlines>
        <c:numFmt formatCode="[$-409]mm\.yy;@" sourceLinked="0"/>
        <c:majorTickMark val="none"/>
        <c:minorTickMark val="out"/>
        <c:tickLblPos val="low"/>
        <c:spPr>
          <a:noFill/>
          <a:ln w="6350" cap="flat" cmpd="sng" algn="ctr">
            <a:solidFill>
              <a:srgbClr val="898989"/>
            </a:solidFill>
            <a:prstDash val="solid"/>
            <a:round/>
          </a:ln>
          <a:effectLst/>
        </c:spPr>
        <c:txPr>
          <a:bodyPr rot="0" vert="horz"/>
          <a:lstStyle/>
          <a:p>
            <a:pPr>
              <a:defRPr/>
            </a:pPr>
            <a:endParaRPr lang="uk-UA"/>
          </a:p>
        </c:txPr>
        <c:crossAx val="931033224"/>
        <c:crosses val="autoZero"/>
        <c:auto val="0"/>
        <c:lblOffset val="40"/>
        <c:baseTimeUnit val="months"/>
        <c:majorUnit val="5"/>
        <c:majorTimeUnit val="months"/>
        <c:minorUnit val="1"/>
        <c:minorTimeUnit val="years"/>
      </c:dateAx>
      <c:valAx>
        <c:axId val="931033224"/>
        <c:scaling>
          <c:orientation val="minMax"/>
        </c:scaling>
        <c:delete val="0"/>
        <c:axPos val="l"/>
        <c:majorGridlines>
          <c:spPr>
            <a:ln w="6350" cap="flat" cmpd="sng" algn="ctr">
              <a:solidFill>
                <a:srgbClr val="D9D9D9"/>
              </a:solidFill>
              <a:prstDash val="solid"/>
              <a:round/>
            </a:ln>
            <a:effectLst/>
          </c:spPr>
        </c:majorGridlines>
        <c:numFmt formatCode="0" sourceLinked="0"/>
        <c:majorTickMark val="none"/>
        <c:minorTickMark val="none"/>
        <c:tickLblPos val="low"/>
        <c:spPr>
          <a:noFill/>
          <a:ln w="6350" cap="flat" cmpd="sng" algn="ctr">
            <a:solidFill>
              <a:srgbClr val="D9D9D9"/>
            </a:solidFill>
            <a:prstDash val="solid"/>
            <a:round/>
          </a:ln>
          <a:effectLst/>
        </c:spPr>
        <c:txPr>
          <a:bodyPr rot="0" vert="horz"/>
          <a:lstStyle/>
          <a:p>
            <a:pPr>
              <a:defRPr/>
            </a:pPr>
            <a:endParaRPr lang="uk-UA"/>
          </a:p>
        </c:txPr>
        <c:crossAx val="931032832"/>
        <c:crosses val="autoZero"/>
        <c:crossBetween val="between"/>
        <c:majorUnit val="20"/>
      </c:valAx>
      <c:spPr>
        <a:noFill/>
        <a:ln>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a:noFill/>
              <a:round/>
            </a14:hiddenLine>
          </a:ext>
        </a:extLst>
      </c:spPr>
    </c:plotArea>
    <c:legend>
      <c:legendPos val="b"/>
      <c:layout>
        <c:manualLayout>
          <c:xMode val="edge"/>
          <c:yMode val="edge"/>
          <c:x val="0.3357950698884023"/>
          <c:y val="0.6952531393243524"/>
          <c:w val="0.65848905155408599"/>
          <c:h val="0.20682949863650849"/>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solidFill>
      <a:srgbClr val="FFFFFF"/>
    </a:solidFill>
    <a:ln>
      <a:noFill/>
    </a:ln>
  </c:spPr>
  <c:txPr>
    <a:bodyPr/>
    <a:lstStyle/>
    <a:p>
      <a:pPr>
        <a:defRPr sz="750" b="0" i="0" strike="noStrike">
          <a:solidFill>
            <a:srgbClr val="000000"/>
          </a:solidFill>
          <a:latin typeface="Arial" panose="020B0604020202020204" pitchFamily="34" charset="0"/>
          <a:ea typeface="Calibri"/>
          <a:cs typeface="Arial" panose="020B0604020202020204" pitchFamily="34" charset="0"/>
        </a:defRPr>
      </a:pPr>
      <a:endParaRPr lang="uk-UA"/>
    </a:p>
  </c:txPr>
  <c:printSettings>
    <c:headerFooter/>
    <c:pageMargins b="0.75000000000001266" l="0.70000000000000062" r="0.70000000000000062" t="0.75000000000001266" header="0.30000000000000032" footer="0.30000000000000032"/>
    <c:pageSetup orientation="portrait"/>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794199207798076"/>
          <c:y val="3.4608950617283953E-2"/>
          <c:w val="0.84654077148620455"/>
          <c:h val="0.88477376543209874"/>
        </c:manualLayout>
      </c:layout>
      <c:lineChart>
        <c:grouping val="standard"/>
        <c:varyColors val="0"/>
        <c:ser>
          <c:idx val="0"/>
          <c:order val="0"/>
          <c:marker>
            <c:symbol val="none"/>
          </c:marker>
          <c:val>
            <c:numRef>
              <c:f>КІндекси2018!#REF!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КІндекси2018!#REF!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КІндекси2018!#REF!</c15:sqref>
                        </c15:formulaRef>
                      </c:ext>
                    </c:extLst>
                  </c:multiLvlStrRef>
                </c15:cat>
              </c15:filteredCategoryTitle>
            </c:ext>
            <c:ext xmlns:c16="http://schemas.microsoft.com/office/drawing/2014/chart" uri="{C3380CC4-5D6E-409C-BE32-E72D297353CC}">
              <c16:uniqueId val="{00000000-E5C8-45DC-8F84-EF6FD432F478}"/>
            </c:ext>
          </c:extLst>
        </c:ser>
        <c:ser>
          <c:idx val="1"/>
          <c:order val="1"/>
          <c:marker>
            <c:symbol val="none"/>
          </c:marker>
          <c:val>
            <c:numRef>
              <c:f>КІндекси2018!#REF!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КІндекси2018!#REF!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КІндекси2018!#REF!</c15:sqref>
                        </c15:formulaRef>
                      </c:ext>
                    </c:extLst>
                  </c:multiLvlStrRef>
                </c15:cat>
              </c15:filteredCategoryTitle>
            </c:ext>
            <c:ext xmlns:c16="http://schemas.microsoft.com/office/drawing/2014/chart" uri="{C3380CC4-5D6E-409C-BE32-E72D297353CC}">
              <c16:uniqueId val="{00000001-E5C8-45DC-8F84-EF6FD432F478}"/>
            </c:ext>
          </c:extLst>
        </c:ser>
        <c:ser>
          <c:idx val="2"/>
          <c:order val="2"/>
          <c:marker>
            <c:symbol val="none"/>
          </c:marker>
          <c:val>
            <c:numRef>
              <c:f>КІндекси2018!#REF!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КІндекси2018!#REF!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КІндекси2018!#REF!</c15:sqref>
                        </c15:formulaRef>
                      </c:ext>
                    </c:extLst>
                  </c:multiLvlStrRef>
                </c15:cat>
              </c15:filteredCategoryTitle>
            </c:ext>
            <c:ext xmlns:c16="http://schemas.microsoft.com/office/drawing/2014/chart" uri="{C3380CC4-5D6E-409C-BE32-E72D297353CC}">
              <c16:uniqueId val="{00000002-E5C8-45DC-8F84-EF6FD432F478}"/>
            </c:ext>
          </c:extLst>
        </c:ser>
        <c:ser>
          <c:idx val="3"/>
          <c:order val="3"/>
          <c:marker>
            <c:symbol val="none"/>
          </c:marker>
          <c:val>
            <c:numRef>
              <c:f>КІндекси2018!#REF!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КІндекси2018!#REF!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КІндекси2018!#REF!</c15:sqref>
                        </c15:formulaRef>
                      </c:ext>
                    </c:extLst>
                  </c:multiLvlStrRef>
                </c15:cat>
              </c15:filteredCategoryTitle>
            </c:ext>
            <c:ext xmlns:c16="http://schemas.microsoft.com/office/drawing/2014/chart" uri="{C3380CC4-5D6E-409C-BE32-E72D297353CC}">
              <c16:uniqueId val="{00000003-E5C8-45DC-8F84-EF6FD432F478}"/>
            </c:ext>
          </c:extLst>
        </c:ser>
        <c:dLbls>
          <c:showLegendKey val="0"/>
          <c:showVal val="0"/>
          <c:showCatName val="0"/>
          <c:showSerName val="0"/>
          <c:showPercent val="0"/>
          <c:showBubbleSize val="0"/>
        </c:dLbls>
        <c:smooth val="0"/>
        <c:axId val="931034008"/>
        <c:axId val="931034400"/>
      </c:lineChart>
      <c:dateAx>
        <c:axId val="931034008"/>
        <c:scaling>
          <c:orientation val="minMax"/>
        </c:scaling>
        <c:delete val="0"/>
        <c:axPos val="b"/>
        <c:minorGridlines>
          <c:spPr>
            <a:ln w="6350" cmpd="sng">
              <a:solidFill>
                <a:srgbClr val="D9D9D9"/>
              </a:solidFill>
              <a:prstDash val="solid"/>
            </a:ln>
          </c:spPr>
        </c:minorGridlines>
        <c:numFmt formatCode="[$-409]mm\.yy;@" sourceLinked="0"/>
        <c:majorTickMark val="none"/>
        <c:minorTickMark val="out"/>
        <c:tickLblPos val="low"/>
        <c:spPr>
          <a:noFill/>
          <a:ln w="6350" cap="flat" cmpd="sng" algn="ctr">
            <a:solidFill>
              <a:srgbClr val="898989"/>
            </a:solidFill>
            <a:prstDash val="solid"/>
            <a:round/>
          </a:ln>
          <a:effectLst/>
        </c:spPr>
        <c:txPr>
          <a:bodyPr rot="0" vert="horz"/>
          <a:lstStyle/>
          <a:p>
            <a:pPr>
              <a:defRPr/>
            </a:pPr>
            <a:endParaRPr lang="uk-UA"/>
          </a:p>
        </c:txPr>
        <c:crossAx val="931034400"/>
        <c:crosses val="autoZero"/>
        <c:auto val="0"/>
        <c:lblOffset val="40"/>
        <c:baseTimeUnit val="months"/>
        <c:majorUnit val="6"/>
        <c:majorTimeUnit val="months"/>
        <c:minorUnit val="1"/>
        <c:minorTimeUnit val="years"/>
      </c:dateAx>
      <c:valAx>
        <c:axId val="931034400"/>
        <c:scaling>
          <c:orientation val="minMax"/>
          <c:min val="-40"/>
        </c:scaling>
        <c:delete val="0"/>
        <c:axPos val="l"/>
        <c:majorGridlines>
          <c:spPr>
            <a:ln w="6350" cap="flat" cmpd="sng" algn="ctr">
              <a:solidFill>
                <a:srgbClr val="D9D9D9"/>
              </a:solidFill>
              <a:prstDash val="solid"/>
              <a:round/>
            </a:ln>
            <a:effectLst/>
          </c:spPr>
        </c:majorGridlines>
        <c:numFmt formatCode="0" sourceLinked="0"/>
        <c:majorTickMark val="none"/>
        <c:minorTickMark val="none"/>
        <c:tickLblPos val="low"/>
        <c:spPr>
          <a:noFill/>
          <a:ln w="6350" cap="flat" cmpd="sng" algn="ctr">
            <a:solidFill>
              <a:srgbClr val="D9D9D9"/>
            </a:solidFill>
            <a:prstDash val="solid"/>
            <a:round/>
          </a:ln>
          <a:effectLst/>
        </c:spPr>
        <c:txPr>
          <a:bodyPr rot="0" vert="horz"/>
          <a:lstStyle/>
          <a:p>
            <a:pPr>
              <a:defRPr/>
            </a:pPr>
            <a:endParaRPr lang="uk-UA"/>
          </a:p>
        </c:txPr>
        <c:crossAx val="931034008"/>
        <c:crosses val="autoZero"/>
        <c:crossBetween val="between"/>
        <c:majorUnit val="20"/>
      </c:valAx>
      <c:spPr>
        <a:noFill/>
        <a:ln>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a:noFill/>
              <a:round/>
            </a14:hiddenLine>
          </a:ext>
        </a:extLst>
      </c:spPr>
    </c:plotArea>
    <c:legend>
      <c:legendPos val="b"/>
      <c:layout>
        <c:manualLayout>
          <c:xMode val="edge"/>
          <c:yMode val="edge"/>
          <c:x val="0.11450707070707072"/>
          <c:y val="6.4172839506172835E-2"/>
          <c:w val="0.42758005050505055"/>
          <c:h val="0.21074938271604937"/>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solidFill>
      <a:srgbClr val="FFFFFF"/>
    </a:solidFill>
    <a:ln>
      <a:noFill/>
    </a:ln>
  </c:spPr>
  <c:txPr>
    <a:bodyPr/>
    <a:lstStyle/>
    <a:p>
      <a:pPr>
        <a:defRPr sz="1000" b="0" i="0" strike="noStrike">
          <a:solidFill>
            <a:srgbClr val="000000"/>
          </a:solidFill>
          <a:latin typeface="Arial" panose="020B0604020202020204" pitchFamily="34" charset="0"/>
          <a:ea typeface="Calibri"/>
          <a:cs typeface="Arial" panose="020B0604020202020204" pitchFamily="34" charset="0"/>
        </a:defRPr>
      </a:pPr>
      <a:endParaRPr lang="uk-UA"/>
    </a:p>
  </c:txPr>
  <c:printSettings>
    <c:headerFooter/>
    <c:pageMargins b="0.75000000000001266" l="0.70000000000000062" r="0.70000000000000062" t="0.75000000000001266" header="0.30000000000000032" footer="0.30000000000000032"/>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776377952755906"/>
          <c:y val="5.8920863309352513E-2"/>
          <c:w val="0.80777788713910759"/>
          <c:h val="0.8014632073868464"/>
        </c:manualLayout>
      </c:layout>
      <c:scatterChart>
        <c:scatterStyle val="lineMarker"/>
        <c:varyColors val="0"/>
        <c:ser>
          <c:idx val="0"/>
          <c:order val="0"/>
          <c:tx>
            <c:strRef>
              <c:f>'B.1.2'!$F$1</c:f>
              <c:strCache>
                <c:ptCount val="1"/>
                <c:pt idx="0">
                  <c:v>Зміна з початку 2019 року**, б.п.</c:v>
                </c:pt>
              </c:strCache>
            </c:strRef>
          </c:tx>
          <c:spPr>
            <a:ln w="19050">
              <a:noFill/>
            </a:ln>
          </c:spPr>
          <c:marker>
            <c:symbol val="circle"/>
            <c:size val="5"/>
            <c:spPr>
              <a:solidFill>
                <a:srgbClr val="057D46"/>
              </a:solidFill>
              <a:ln>
                <a:noFill/>
                <a:prstDash val="solid"/>
              </a:ln>
            </c:spPr>
          </c:marker>
          <c:dPt>
            <c:idx val="0"/>
            <c:marker>
              <c:spPr>
                <a:solidFill>
                  <a:srgbClr val="DC4B64"/>
                </a:solidFill>
                <a:ln>
                  <a:noFill/>
                  <a:prstDash val="solid"/>
                </a:ln>
              </c:spPr>
            </c:marker>
            <c:bubble3D val="0"/>
            <c:extLst>
              <c:ext xmlns:c16="http://schemas.microsoft.com/office/drawing/2014/chart" uri="{C3380CC4-5D6E-409C-BE32-E72D297353CC}">
                <c16:uniqueId val="{00000000-D118-450A-9B46-369E1178C087}"/>
              </c:ext>
            </c:extLst>
          </c:dPt>
          <c:dPt>
            <c:idx val="2"/>
            <c:marker>
              <c:spPr>
                <a:solidFill>
                  <a:srgbClr val="DC4B64"/>
                </a:solidFill>
                <a:ln>
                  <a:noFill/>
                  <a:prstDash val="solid"/>
                </a:ln>
              </c:spPr>
            </c:marker>
            <c:bubble3D val="0"/>
            <c:extLst>
              <c:ext xmlns:c16="http://schemas.microsoft.com/office/drawing/2014/chart" uri="{C3380CC4-5D6E-409C-BE32-E72D297353CC}">
                <c16:uniqueId val="{00000001-D118-450A-9B46-369E1178C087}"/>
              </c:ext>
            </c:extLst>
          </c:dPt>
          <c:dPt>
            <c:idx val="4"/>
            <c:marker>
              <c:spPr>
                <a:solidFill>
                  <a:srgbClr val="DC4B64"/>
                </a:solidFill>
                <a:ln>
                  <a:noFill/>
                  <a:prstDash val="solid"/>
                </a:ln>
              </c:spPr>
            </c:marker>
            <c:bubble3D val="0"/>
            <c:extLst>
              <c:ext xmlns:c16="http://schemas.microsoft.com/office/drawing/2014/chart" uri="{C3380CC4-5D6E-409C-BE32-E72D297353CC}">
                <c16:uniqueId val="{00000002-D118-450A-9B46-369E1178C087}"/>
              </c:ext>
            </c:extLst>
          </c:dPt>
          <c:dPt>
            <c:idx val="5"/>
            <c:marker>
              <c:spPr>
                <a:solidFill>
                  <a:srgbClr val="DC4B64"/>
                </a:solidFill>
                <a:ln>
                  <a:noFill/>
                  <a:prstDash val="solid"/>
                </a:ln>
              </c:spPr>
            </c:marker>
            <c:bubble3D val="0"/>
            <c:extLst>
              <c:ext xmlns:c16="http://schemas.microsoft.com/office/drawing/2014/chart" uri="{C3380CC4-5D6E-409C-BE32-E72D297353CC}">
                <c16:uniqueId val="{00000003-D118-450A-9B46-369E1178C087}"/>
              </c:ext>
            </c:extLst>
          </c:dPt>
          <c:dPt>
            <c:idx val="6"/>
            <c:marker>
              <c:spPr>
                <a:solidFill>
                  <a:srgbClr val="DC4B64"/>
                </a:solidFill>
                <a:ln>
                  <a:noFill/>
                  <a:prstDash val="solid"/>
                </a:ln>
              </c:spPr>
            </c:marker>
            <c:bubble3D val="0"/>
            <c:extLst>
              <c:ext xmlns:c16="http://schemas.microsoft.com/office/drawing/2014/chart" uri="{C3380CC4-5D6E-409C-BE32-E72D297353CC}">
                <c16:uniqueId val="{00000004-D118-450A-9B46-369E1178C087}"/>
              </c:ext>
            </c:extLst>
          </c:dPt>
          <c:dPt>
            <c:idx val="8"/>
            <c:marker>
              <c:spPr>
                <a:solidFill>
                  <a:srgbClr val="DC4B64"/>
                </a:solidFill>
                <a:ln>
                  <a:noFill/>
                  <a:prstDash val="solid"/>
                </a:ln>
              </c:spPr>
            </c:marker>
            <c:bubble3D val="0"/>
            <c:extLst>
              <c:ext xmlns:c16="http://schemas.microsoft.com/office/drawing/2014/chart" uri="{C3380CC4-5D6E-409C-BE32-E72D297353CC}">
                <c16:uniqueId val="{00000005-D118-450A-9B46-369E1178C087}"/>
              </c:ext>
            </c:extLst>
          </c:dPt>
          <c:dPt>
            <c:idx val="9"/>
            <c:marker>
              <c:spPr>
                <a:solidFill>
                  <a:srgbClr val="DC4B64"/>
                </a:solidFill>
                <a:ln>
                  <a:noFill/>
                  <a:prstDash val="solid"/>
                </a:ln>
              </c:spPr>
            </c:marker>
            <c:bubble3D val="0"/>
            <c:extLst>
              <c:ext xmlns:c16="http://schemas.microsoft.com/office/drawing/2014/chart" uri="{C3380CC4-5D6E-409C-BE32-E72D297353CC}">
                <c16:uniqueId val="{00000006-D118-450A-9B46-369E1178C087}"/>
              </c:ext>
            </c:extLst>
          </c:dPt>
          <c:dPt>
            <c:idx val="10"/>
            <c:marker>
              <c:spPr>
                <a:solidFill>
                  <a:srgbClr val="DC4B64"/>
                </a:solidFill>
                <a:ln>
                  <a:noFill/>
                  <a:prstDash val="solid"/>
                </a:ln>
              </c:spPr>
            </c:marker>
            <c:bubble3D val="0"/>
            <c:extLst>
              <c:ext xmlns:c16="http://schemas.microsoft.com/office/drawing/2014/chart" uri="{C3380CC4-5D6E-409C-BE32-E72D297353CC}">
                <c16:uniqueId val="{00000007-D118-450A-9B46-369E1178C087}"/>
              </c:ext>
            </c:extLst>
          </c:dPt>
          <c:dPt>
            <c:idx val="13"/>
            <c:marker>
              <c:spPr>
                <a:solidFill>
                  <a:srgbClr val="DC4B64"/>
                </a:solidFill>
                <a:ln>
                  <a:noFill/>
                  <a:prstDash val="solid"/>
                </a:ln>
              </c:spPr>
            </c:marker>
            <c:bubble3D val="0"/>
            <c:extLst>
              <c:ext xmlns:c16="http://schemas.microsoft.com/office/drawing/2014/chart" uri="{C3380CC4-5D6E-409C-BE32-E72D297353CC}">
                <c16:uniqueId val="{00000008-D118-450A-9B46-369E1178C087}"/>
              </c:ext>
            </c:extLst>
          </c:dPt>
          <c:dPt>
            <c:idx val="15"/>
            <c:marker>
              <c:spPr>
                <a:solidFill>
                  <a:srgbClr val="DC4B64"/>
                </a:solidFill>
                <a:ln>
                  <a:noFill/>
                  <a:prstDash val="solid"/>
                </a:ln>
              </c:spPr>
            </c:marker>
            <c:bubble3D val="0"/>
            <c:extLst>
              <c:ext xmlns:c16="http://schemas.microsoft.com/office/drawing/2014/chart" uri="{C3380CC4-5D6E-409C-BE32-E72D297353CC}">
                <c16:uniqueId val="{00000009-D118-450A-9B46-369E1178C087}"/>
              </c:ext>
            </c:extLst>
          </c:dPt>
          <c:dLbls>
            <c:dLbl>
              <c:idx val="0"/>
              <c:layout>
                <c:manualLayout>
                  <c:x val="-5.7338475027453192E-2"/>
                  <c:y val="5.2965277627275945E-2"/>
                </c:manualLayout>
              </c:layout>
              <c:tx>
                <c:rich>
                  <a:bodyPr wrap="square" lIns="38100" tIns="19050" rIns="38100" bIns="19050" anchor="ctr">
                    <a:spAutoFit/>
                  </a:bodyPr>
                  <a:lstStyle/>
                  <a:p>
                    <a:pPr>
                      <a:defRPr>
                        <a:solidFill>
                          <a:srgbClr val="DC4B64"/>
                        </a:solidFill>
                      </a:defRPr>
                    </a:pPr>
                    <a:fld id="{C7943BD4-E245-4B36-9581-CC9A061B99A1}" type="CELLRANGE">
                      <a:rPr lang="en-US"/>
                      <a:pPr>
                        <a:defRPr>
                          <a:solidFill>
                            <a:srgbClr val="DC4B64"/>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118-450A-9B46-369E1178C087}"/>
                </c:ext>
              </c:extLst>
            </c:dLbl>
            <c:dLbl>
              <c:idx val="1"/>
              <c:layout>
                <c:manualLayout>
                  <c:x val="-5.8216906327669696E-2"/>
                  <c:y val="6.0208373018271991E-2"/>
                </c:manualLayout>
              </c:layout>
              <c:tx>
                <c:rich>
                  <a:bodyPr wrap="square" lIns="38100" tIns="19050" rIns="38100" bIns="19050" anchor="ctr">
                    <a:spAutoFit/>
                  </a:bodyPr>
                  <a:lstStyle/>
                  <a:p>
                    <a:pPr>
                      <a:defRPr>
                        <a:solidFill>
                          <a:srgbClr val="057D46"/>
                        </a:solidFill>
                      </a:defRPr>
                    </a:pPr>
                    <a:fld id="{9CD8B721-5829-4BAC-B966-BB7007BA5861}" type="CELLRANGE">
                      <a:rPr lang="en-US"/>
                      <a:pPr>
                        <a:defRPr>
                          <a:solidFill>
                            <a:srgbClr val="057D46"/>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D118-450A-9B46-369E1178C087}"/>
                </c:ext>
              </c:extLst>
            </c:dLbl>
            <c:dLbl>
              <c:idx val="2"/>
              <c:layout>
                <c:manualLayout>
                  <c:x val="-4.7226139902124244E-2"/>
                  <c:y val="5.2965277627275979E-2"/>
                </c:manualLayout>
              </c:layout>
              <c:tx>
                <c:rich>
                  <a:bodyPr wrap="square" lIns="38100" tIns="19050" rIns="38100" bIns="19050" anchor="ctr">
                    <a:spAutoFit/>
                  </a:bodyPr>
                  <a:lstStyle/>
                  <a:p>
                    <a:pPr>
                      <a:defRPr>
                        <a:solidFill>
                          <a:srgbClr val="DC4B64"/>
                        </a:solidFill>
                      </a:defRPr>
                    </a:pPr>
                    <a:fld id="{C8F57F3C-6D48-4A0A-A7FF-F2A6669B14BF}" type="CELLRANGE">
                      <a:rPr lang="en-US"/>
                      <a:pPr>
                        <a:defRPr>
                          <a:solidFill>
                            <a:srgbClr val="DC4B64"/>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118-450A-9B46-369E1178C087}"/>
                </c:ext>
              </c:extLst>
            </c:dLbl>
            <c:dLbl>
              <c:idx val="3"/>
              <c:layout>
                <c:manualLayout>
                  <c:x val="-5.3155468835945206E-2"/>
                  <c:y val="-4.8438057846667666E-2"/>
                </c:manualLayout>
              </c:layout>
              <c:tx>
                <c:rich>
                  <a:bodyPr wrap="square" lIns="38100" tIns="19050" rIns="38100" bIns="19050" anchor="ctr">
                    <a:spAutoFit/>
                  </a:bodyPr>
                  <a:lstStyle/>
                  <a:p>
                    <a:pPr>
                      <a:defRPr>
                        <a:solidFill>
                          <a:srgbClr val="057D46"/>
                        </a:solidFill>
                      </a:defRPr>
                    </a:pPr>
                    <a:fld id="{FBD5546D-B20C-476C-BECD-AE17D9BCD832}" type="CELLRANGE">
                      <a:rPr lang="en-US"/>
                      <a:pPr>
                        <a:defRPr>
                          <a:solidFill>
                            <a:srgbClr val="057D46"/>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118-450A-9B46-369E1178C087}"/>
                </c:ext>
              </c:extLst>
            </c:dLbl>
            <c:dLbl>
              <c:idx val="4"/>
              <c:layout>
                <c:manualLayout>
                  <c:x val="-5.9085127140332282E-2"/>
                  <c:y val="-4.8438057846667666E-2"/>
                </c:manualLayout>
              </c:layout>
              <c:tx>
                <c:rich>
                  <a:bodyPr wrap="square" lIns="38100" tIns="19050" rIns="38100" bIns="19050" anchor="ctr">
                    <a:spAutoFit/>
                  </a:bodyPr>
                  <a:lstStyle/>
                  <a:p>
                    <a:pPr>
                      <a:defRPr>
                        <a:solidFill>
                          <a:srgbClr val="DC4B64"/>
                        </a:solidFill>
                      </a:defRPr>
                    </a:pPr>
                    <a:fld id="{174A52E8-694B-4E51-BAC6-9A32B71BC4D9}" type="CELLRANGE">
                      <a:rPr lang="en-US"/>
                      <a:pPr>
                        <a:defRPr>
                          <a:solidFill>
                            <a:srgbClr val="DC4B64"/>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118-450A-9B46-369E1178C087}"/>
                </c:ext>
              </c:extLst>
            </c:dLbl>
            <c:dLbl>
              <c:idx val="5"/>
              <c:layout>
                <c:manualLayout>
                  <c:x val="-5.8206695840115626E-2"/>
                  <c:y val="5.2965277627276014E-2"/>
                </c:manualLayout>
              </c:layout>
              <c:tx>
                <c:rich>
                  <a:bodyPr wrap="square" lIns="38100" tIns="19050" rIns="38100" bIns="19050" anchor="ctr">
                    <a:spAutoFit/>
                  </a:bodyPr>
                  <a:lstStyle/>
                  <a:p>
                    <a:pPr>
                      <a:defRPr>
                        <a:solidFill>
                          <a:srgbClr val="DC4B64"/>
                        </a:solidFill>
                      </a:defRPr>
                    </a:pPr>
                    <a:fld id="{49A6845C-1E82-47DE-80B5-CB90AD255DC7}" type="CELLRANGE">
                      <a:rPr lang="en-US"/>
                      <a:pPr>
                        <a:defRPr>
                          <a:solidFill>
                            <a:srgbClr val="DC4B64"/>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118-450A-9B46-369E1178C087}"/>
                </c:ext>
              </c:extLst>
            </c:dLbl>
            <c:dLbl>
              <c:idx val="6"/>
              <c:layout>
                <c:manualLayout>
                  <c:x val="-5.9607838228987679E-2"/>
                  <c:y val="5.2965277627275979E-2"/>
                </c:manualLayout>
              </c:layout>
              <c:tx>
                <c:rich>
                  <a:bodyPr wrap="square" lIns="38100" tIns="19050" rIns="38100" bIns="19050" anchor="ctr">
                    <a:spAutoFit/>
                  </a:bodyPr>
                  <a:lstStyle/>
                  <a:p>
                    <a:pPr>
                      <a:defRPr>
                        <a:solidFill>
                          <a:srgbClr val="DC4B64"/>
                        </a:solidFill>
                      </a:defRPr>
                    </a:pPr>
                    <a:fld id="{5078A5C0-7052-43AF-93E4-7FE140232315}" type="CELLRANGE">
                      <a:rPr lang="en-US"/>
                      <a:pPr>
                        <a:defRPr>
                          <a:solidFill>
                            <a:srgbClr val="DC4B64"/>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D118-450A-9B46-369E1178C087}"/>
                </c:ext>
              </c:extLst>
            </c:dLbl>
            <c:dLbl>
              <c:idx val="7"/>
              <c:layout>
                <c:manualLayout>
                  <c:x val="-5.9085127140332282E-2"/>
                  <c:y val="-4.1194962455671683E-2"/>
                </c:manualLayout>
              </c:layout>
              <c:tx>
                <c:rich>
                  <a:bodyPr wrap="square" lIns="38100" tIns="19050" rIns="38100" bIns="19050" anchor="ctr">
                    <a:spAutoFit/>
                  </a:bodyPr>
                  <a:lstStyle/>
                  <a:p>
                    <a:pPr>
                      <a:defRPr>
                        <a:solidFill>
                          <a:srgbClr val="057D46"/>
                        </a:solidFill>
                      </a:defRPr>
                    </a:pPr>
                    <a:fld id="{9D9B0C46-83B3-4479-937C-C4235C4348C1}" type="CELLRANGE">
                      <a:rPr lang="en-US"/>
                      <a:pPr>
                        <a:defRPr>
                          <a:solidFill>
                            <a:srgbClr val="057D46"/>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D118-450A-9B46-369E1178C087}"/>
                </c:ext>
              </c:extLst>
            </c:dLbl>
            <c:dLbl>
              <c:idx val="8"/>
              <c:layout>
                <c:manualLayout>
                  <c:x val="-5.9085127140332282E-2"/>
                  <c:y val="5.2965277627275979E-2"/>
                </c:manualLayout>
              </c:layout>
              <c:tx>
                <c:rich>
                  <a:bodyPr wrap="square" lIns="38100" tIns="19050" rIns="38100" bIns="19050" anchor="ctr">
                    <a:spAutoFit/>
                  </a:bodyPr>
                  <a:lstStyle/>
                  <a:p>
                    <a:pPr>
                      <a:defRPr>
                        <a:solidFill>
                          <a:srgbClr val="DC4B64"/>
                        </a:solidFill>
                      </a:defRPr>
                    </a:pPr>
                    <a:fld id="{867E16A3-7810-4028-882E-FBA39812E272}" type="CELLRANGE">
                      <a:rPr lang="en-US"/>
                      <a:pPr>
                        <a:defRPr>
                          <a:solidFill>
                            <a:srgbClr val="DC4B64"/>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D118-450A-9B46-369E1178C087}"/>
                </c:ext>
              </c:extLst>
            </c:dLbl>
            <c:dLbl>
              <c:idx val="9"/>
              <c:layout>
                <c:manualLayout>
                  <c:x val="-5.1241825845971832E-2"/>
                  <c:y val="5.2965277627275882E-2"/>
                </c:manualLayout>
              </c:layout>
              <c:tx>
                <c:rich>
                  <a:bodyPr wrap="square" lIns="38100" tIns="19050" rIns="38100" bIns="19050" anchor="ctr">
                    <a:spAutoFit/>
                  </a:bodyPr>
                  <a:lstStyle/>
                  <a:p>
                    <a:pPr>
                      <a:defRPr>
                        <a:solidFill>
                          <a:srgbClr val="DC4B64"/>
                        </a:solidFill>
                      </a:defRPr>
                    </a:pPr>
                    <a:fld id="{4B86C8CD-0C29-46CD-9CC2-DB8953C2A5A1}" type="CELLRANGE">
                      <a:rPr lang="en-US"/>
                      <a:pPr>
                        <a:defRPr>
                          <a:solidFill>
                            <a:srgbClr val="DC4B64"/>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D118-450A-9B46-369E1178C087}"/>
                </c:ext>
              </c:extLst>
            </c:dLbl>
            <c:dLbl>
              <c:idx val="10"/>
              <c:layout>
                <c:manualLayout>
                  <c:x val="-5.5602692143260427E-2"/>
                  <c:y val="5.2965277627276014E-2"/>
                </c:manualLayout>
              </c:layout>
              <c:tx>
                <c:rich>
                  <a:bodyPr wrap="square" lIns="38100" tIns="19050" rIns="38100" bIns="19050" anchor="ctr">
                    <a:spAutoFit/>
                  </a:bodyPr>
                  <a:lstStyle/>
                  <a:p>
                    <a:pPr>
                      <a:defRPr>
                        <a:solidFill>
                          <a:srgbClr val="DC4B64"/>
                        </a:solidFill>
                      </a:defRPr>
                    </a:pPr>
                    <a:fld id="{96D1E92C-9BCD-4B84-80D2-79338F28DE8D}" type="CELLRANGE">
                      <a:rPr lang="en-US"/>
                      <a:pPr>
                        <a:defRPr>
                          <a:solidFill>
                            <a:srgbClr val="DC4B64"/>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118-450A-9B46-369E1178C087}"/>
                </c:ext>
              </c:extLst>
            </c:dLbl>
            <c:dLbl>
              <c:idx val="11"/>
              <c:layout>
                <c:manualLayout>
                  <c:x val="-5.8206695840115626E-2"/>
                  <c:y val="5.2965277627275979E-2"/>
                </c:manualLayout>
              </c:layout>
              <c:tx>
                <c:rich>
                  <a:bodyPr wrap="square" lIns="38100" tIns="19050" rIns="38100" bIns="19050" anchor="ctr">
                    <a:spAutoFit/>
                  </a:bodyPr>
                  <a:lstStyle/>
                  <a:p>
                    <a:pPr>
                      <a:defRPr>
                        <a:solidFill>
                          <a:srgbClr val="057D46"/>
                        </a:solidFill>
                      </a:defRPr>
                    </a:pPr>
                    <a:fld id="{F67EF87C-EE42-4BBF-8E97-DCDA5808E6B8}" type="CELLRANGE">
                      <a:rPr lang="en-US"/>
                      <a:pPr>
                        <a:defRPr>
                          <a:solidFill>
                            <a:srgbClr val="057D46"/>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D118-450A-9B46-369E1178C087}"/>
                </c:ext>
              </c:extLst>
            </c:dLbl>
            <c:dLbl>
              <c:idx val="12"/>
              <c:layout>
                <c:manualLayout>
                  <c:x val="-5.0551794509656155E-2"/>
                  <c:y val="-4.1194962455671683E-2"/>
                </c:manualLayout>
              </c:layout>
              <c:tx>
                <c:rich>
                  <a:bodyPr wrap="square" lIns="38100" tIns="19050" rIns="38100" bIns="19050" anchor="ctr">
                    <a:spAutoFit/>
                  </a:bodyPr>
                  <a:lstStyle/>
                  <a:p>
                    <a:pPr>
                      <a:defRPr>
                        <a:solidFill>
                          <a:srgbClr val="057D46"/>
                        </a:solidFill>
                      </a:defRPr>
                    </a:pPr>
                    <a:fld id="{7DB88819-7715-4380-B111-8E4619C223F6}" type="CELLRANGE">
                      <a:rPr lang="en-US"/>
                      <a:pPr>
                        <a:defRPr>
                          <a:solidFill>
                            <a:srgbClr val="057D46"/>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D118-450A-9B46-369E1178C087}"/>
                </c:ext>
              </c:extLst>
            </c:dLbl>
            <c:dLbl>
              <c:idx val="13"/>
              <c:layout>
                <c:manualLayout>
                  <c:x val="-5.6239829396325498E-2"/>
                  <c:y val="-4.8111369172378633E-2"/>
                </c:manualLayout>
              </c:layout>
              <c:tx>
                <c:rich>
                  <a:bodyPr wrap="square" lIns="38100" tIns="19050" rIns="38100" bIns="19050" anchor="ctr">
                    <a:spAutoFit/>
                  </a:bodyPr>
                  <a:lstStyle/>
                  <a:p>
                    <a:pPr>
                      <a:defRPr>
                        <a:solidFill>
                          <a:srgbClr val="DC4B64"/>
                        </a:solidFill>
                      </a:defRPr>
                    </a:pPr>
                    <a:fld id="{67019A4A-D378-421B-99CD-FF3B798EE395}" type="CELLRANGE">
                      <a:rPr lang="en-US"/>
                      <a:pPr>
                        <a:defRPr>
                          <a:solidFill>
                            <a:srgbClr val="DC4B64"/>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D118-450A-9B46-369E1178C087}"/>
                </c:ext>
              </c:extLst>
            </c:dLbl>
            <c:dLbl>
              <c:idx val="14"/>
              <c:layout>
                <c:manualLayout>
                  <c:x val="-5.8216906327669737E-2"/>
                  <c:y val="5.2965277627275945E-2"/>
                </c:manualLayout>
              </c:layout>
              <c:tx>
                <c:rich>
                  <a:bodyPr wrap="square" lIns="38100" tIns="19050" rIns="38100" bIns="19050" anchor="ctr">
                    <a:spAutoFit/>
                  </a:bodyPr>
                  <a:lstStyle/>
                  <a:p>
                    <a:pPr>
                      <a:defRPr>
                        <a:solidFill>
                          <a:srgbClr val="057D46"/>
                        </a:solidFill>
                      </a:defRPr>
                    </a:pPr>
                    <a:fld id="{A826B41A-D375-4F3C-BAF6-32C3F245DBEC}" type="CELLRANGE">
                      <a:rPr lang="en-US"/>
                      <a:pPr>
                        <a:defRPr>
                          <a:solidFill>
                            <a:srgbClr val="057D46"/>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D118-450A-9B46-369E1178C087}"/>
                </c:ext>
              </c:extLst>
            </c:dLbl>
            <c:dLbl>
              <c:idx val="15"/>
              <c:layout>
                <c:manualLayout>
                  <c:x val="-5.733847502745304E-2"/>
                  <c:y val="5.2965277627276014E-2"/>
                </c:manualLayout>
              </c:layout>
              <c:tx>
                <c:rich>
                  <a:bodyPr wrap="square" lIns="38100" tIns="19050" rIns="38100" bIns="19050" anchor="ctr">
                    <a:spAutoFit/>
                  </a:bodyPr>
                  <a:lstStyle/>
                  <a:p>
                    <a:pPr>
                      <a:defRPr>
                        <a:solidFill>
                          <a:srgbClr val="DC4B64"/>
                        </a:solidFill>
                      </a:defRPr>
                    </a:pPr>
                    <a:fld id="{4F5D840D-0035-4A44-B915-E4FC4B4B8E10}" type="CELLRANGE">
                      <a:rPr lang="en-US"/>
                      <a:pPr>
                        <a:defRPr>
                          <a:solidFill>
                            <a:srgbClr val="DC4B64"/>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118-450A-9B46-369E1178C087}"/>
                </c:ext>
              </c:extLst>
            </c:dLbl>
            <c:spPr>
              <a:noFill/>
              <a:ln>
                <a:noFill/>
              </a:ln>
              <a:effectLst/>
            </c:sp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'B.1.2'!$E$4:$E$19</c:f>
              <c:numCache>
                <c:formatCode>General</c:formatCode>
                <c:ptCount val="16"/>
                <c:pt idx="0">
                  <c:v>17.5</c:v>
                </c:pt>
                <c:pt idx="1">
                  <c:v>16.25</c:v>
                </c:pt>
                <c:pt idx="2">
                  <c:v>6.75</c:v>
                </c:pt>
                <c:pt idx="3">
                  <c:v>6.5</c:v>
                </c:pt>
                <c:pt idx="4">
                  <c:v>8.25</c:v>
                </c:pt>
                <c:pt idx="5">
                  <c:v>7.5</c:v>
                </c:pt>
                <c:pt idx="6">
                  <c:v>6</c:v>
                </c:pt>
                <c:pt idx="7">
                  <c:v>4.25</c:v>
                </c:pt>
                <c:pt idx="8">
                  <c:v>2.5</c:v>
                </c:pt>
                <c:pt idx="9">
                  <c:v>5.75</c:v>
                </c:pt>
                <c:pt idx="10">
                  <c:v>2.5</c:v>
                </c:pt>
                <c:pt idx="11">
                  <c:v>0.9</c:v>
                </c:pt>
                <c:pt idx="12">
                  <c:v>1.5</c:v>
                </c:pt>
                <c:pt idx="13">
                  <c:v>2</c:v>
                </c:pt>
                <c:pt idx="14">
                  <c:v>6.5</c:v>
                </c:pt>
                <c:pt idx="15">
                  <c:v>4.5</c:v>
                </c:pt>
              </c:numCache>
            </c:numRef>
          </c:xVal>
          <c:yVal>
            <c:numRef>
              <c:f>'B.1.2'!$F$4:$F$19</c:f>
              <c:numCache>
                <c:formatCode>General</c:formatCode>
                <c:ptCount val="16"/>
                <c:pt idx="0">
                  <c:v>-50</c:v>
                </c:pt>
                <c:pt idx="1">
                  <c:v>-100</c:v>
                </c:pt>
                <c:pt idx="2">
                  <c:v>0</c:v>
                </c:pt>
                <c:pt idx="3">
                  <c:v>0</c:v>
                </c:pt>
                <c:pt idx="4">
                  <c:v>0</c:v>
                </c:pt>
                <c:pt idx="5">
                  <c:v>-25</c:v>
                </c:pt>
                <c:pt idx="6">
                  <c:v>0</c:v>
                </c:pt>
                <c:pt idx="7">
                  <c:v>0</c:v>
                </c:pt>
                <c:pt idx="8">
                  <c:v>0</c:v>
                </c:pt>
                <c:pt idx="9">
                  <c:v>-75</c:v>
                </c:pt>
                <c:pt idx="10">
                  <c:v>-50</c:v>
                </c:pt>
                <c:pt idx="11">
                  <c:v>0</c:v>
                </c:pt>
                <c:pt idx="12">
                  <c:v>0</c:v>
                </c:pt>
                <c:pt idx="13">
                  <c:v>25</c:v>
                </c:pt>
                <c:pt idx="14">
                  <c:v>-50</c:v>
                </c:pt>
                <c:pt idx="15">
                  <c:v>-25</c:v>
                </c:pt>
              </c:numCache>
            </c:numRef>
          </c:yVal>
          <c:smooth val="0"/>
          <c:extLst>
            <c:ext xmlns:c15="http://schemas.microsoft.com/office/drawing/2012/chart" uri="{02D57815-91ED-43cb-92C2-25804820EDAC}">
              <c15:datalabelsRange>
                <c15:f>'B.1.2'!$D$4:$D$19</c15:f>
                <c15:dlblRangeCache>
                  <c:ptCount val="16"/>
                  <c:pt idx="0">
                    <c:v>UA</c:v>
                  </c:pt>
                  <c:pt idx="1">
                    <c:v>EG</c:v>
                  </c:pt>
                  <c:pt idx="2">
                    <c:v>ZA</c:v>
                  </c:pt>
                  <c:pt idx="3">
                    <c:v>BR</c:v>
                  </c:pt>
                  <c:pt idx="4">
                    <c:v>MX</c:v>
                  </c:pt>
                  <c:pt idx="5">
                    <c:v>RU</c:v>
                  </c:pt>
                  <c:pt idx="6">
                    <c:v>ID</c:v>
                  </c:pt>
                  <c:pt idx="7">
                    <c:v>CO</c:v>
                  </c:pt>
                  <c:pt idx="8">
                    <c:v>RO</c:v>
                  </c:pt>
                  <c:pt idx="9">
                    <c:v>IN</c:v>
                  </c:pt>
                  <c:pt idx="10">
                    <c:v>CL</c:v>
                  </c:pt>
                  <c:pt idx="11">
                    <c:v>HU</c:v>
                  </c:pt>
                  <c:pt idx="12">
                    <c:v>PL</c:v>
                  </c:pt>
                  <c:pt idx="13">
                    <c:v>CZ</c:v>
                  </c:pt>
                  <c:pt idx="14">
                    <c:v>GE</c:v>
                  </c:pt>
                  <c:pt idx="15">
                    <c:v>PH</c:v>
                  </c:pt>
                </c15:dlblRangeCache>
              </c15:datalabelsRange>
            </c:ext>
            <c:ext xmlns:c16="http://schemas.microsoft.com/office/drawing/2014/chart" uri="{C3380CC4-5D6E-409C-BE32-E72D297353CC}">
              <c16:uniqueId val="{00000010-D118-450A-9B46-369E1178C087}"/>
            </c:ext>
          </c:extLst>
        </c:ser>
        <c:dLbls>
          <c:showLegendKey val="0"/>
          <c:showVal val="0"/>
          <c:showCatName val="0"/>
          <c:showSerName val="0"/>
          <c:showPercent val="0"/>
          <c:showBubbleSize val="0"/>
        </c:dLbls>
        <c:axId val="639463040"/>
        <c:axId val="481606152"/>
      </c:scatterChart>
      <c:valAx>
        <c:axId val="639463040"/>
        <c:scaling>
          <c:orientation val="minMax"/>
          <c:max val="20"/>
        </c:scaling>
        <c:delete val="0"/>
        <c:axPos val="b"/>
        <c:majorGridlines>
          <c:spPr>
            <a:ln w="3175" cap="flat" cmpd="sng" algn="ctr">
              <a:solidFill>
                <a:srgbClr val="8C969B">
                  <a:alpha val="50000"/>
                </a:srgbClr>
              </a:solidFill>
              <a:prstDash val="solid"/>
              <a:round/>
              <a:headEnd type="none" w="med" len="med"/>
              <a:tailEnd type="none" w="med" len="med"/>
            </a:ln>
          </c:spPr>
        </c:majorGridlines>
        <c:title>
          <c:tx>
            <c:strRef>
              <c:f>'B.1.2'!$E$1</c:f>
              <c:strCache>
                <c:ptCount val="1"/>
                <c:pt idx="0">
                  <c:v>Поточна ставка, %</c:v>
                </c:pt>
              </c:strCache>
            </c:strRef>
          </c:tx>
          <c:overlay val="0"/>
          <c:txPr>
            <a:bodyPr/>
            <a:lstStyle/>
            <a:p>
              <a:pPr>
                <a:defRPr/>
              </a:pPr>
              <a:endParaRPr lang="uk-UA"/>
            </a:p>
          </c:txPr>
        </c:title>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1606152"/>
        <c:crosses val="autoZero"/>
        <c:crossBetween val="midCat"/>
      </c:valAx>
      <c:valAx>
        <c:axId val="481606152"/>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c:spPr>
        </c:majorGridlines>
        <c:title>
          <c:tx>
            <c:strRef>
              <c:f>'B.1.2'!$F$1</c:f>
              <c:strCache>
                <c:ptCount val="1"/>
                <c:pt idx="0">
                  <c:v>Зміна з початку 2019 року**, б.п.</c:v>
                </c:pt>
              </c:strCache>
            </c:strRef>
          </c:tx>
          <c:overlay val="0"/>
          <c:txPr>
            <a:bodyPr/>
            <a:lstStyle/>
            <a:p>
              <a:pPr>
                <a:defRPr/>
              </a:pPr>
              <a:endParaRPr lang="uk-UA"/>
            </a:p>
          </c:txPr>
        </c:title>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39463040"/>
        <c:crosses val="autoZero"/>
        <c:crossBetween val="midCat"/>
        <c:majorUnit val="25"/>
      </c:valAx>
      <c:spPr>
        <a:noFill/>
        <a:ln w="9525">
          <a:solidFill>
            <a:srgbClr val="50505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6034776902887142E-2"/>
          <c:y val="4.4507436570428695E-2"/>
          <c:w val="0.8631535433070866"/>
          <c:h val="0.6359446245689877"/>
        </c:manualLayout>
      </c:layout>
      <c:lineChart>
        <c:grouping val="standard"/>
        <c:varyColors val="0"/>
        <c:ser>
          <c:idx val="2"/>
          <c:order val="0"/>
          <c:tx>
            <c:strRef>
              <c:f>'2.6.11'!$C$1</c:f>
              <c:strCache>
                <c:ptCount val="1"/>
                <c:pt idx="0">
                  <c:v>Чисті недефолтним позичальникам* </c:v>
                </c:pt>
              </c:strCache>
            </c:strRef>
          </c:tx>
          <c:spPr>
            <a:ln w="25400" cmpd="sng">
              <a:solidFill>
                <a:srgbClr val="057D46"/>
              </a:solidFill>
              <a:prstDash val="solid"/>
            </a:ln>
          </c:spPr>
          <c:marker>
            <c:symbol val="none"/>
          </c:marker>
          <c:cat>
            <c:strRef>
              <c:f>'2.6.11'!$F$4:$F$21</c:f>
              <c:strCache>
                <c:ptCount val="18"/>
                <c:pt idx="0">
                  <c:v>І.15</c:v>
                </c:pt>
                <c:pt idx="2">
                  <c:v>III.15</c:v>
                </c:pt>
                <c:pt idx="4">
                  <c:v>І.16</c:v>
                </c:pt>
                <c:pt idx="6">
                  <c:v>III.16</c:v>
                </c:pt>
                <c:pt idx="8">
                  <c:v>І.17</c:v>
                </c:pt>
                <c:pt idx="10">
                  <c:v>III.17</c:v>
                </c:pt>
                <c:pt idx="12">
                  <c:v>І.18</c:v>
                </c:pt>
                <c:pt idx="14">
                  <c:v>III.18</c:v>
                </c:pt>
                <c:pt idx="17">
                  <c:v>05.19</c:v>
                </c:pt>
              </c:strCache>
            </c:strRef>
          </c:cat>
          <c:val>
            <c:numRef>
              <c:f>'2.6.11'!$C$4:$C$21</c:f>
              <c:numCache>
                <c:formatCode>#\ ##0.0\ _г_р_н_.;[Red]\-#\ ##0.0\ _г_р_н_.</c:formatCode>
                <c:ptCount val="18"/>
                <c:pt idx="0">
                  <c:v>99.7</c:v>
                </c:pt>
                <c:pt idx="1">
                  <c:v>96.8</c:v>
                </c:pt>
                <c:pt idx="2">
                  <c:v>102.9</c:v>
                </c:pt>
                <c:pt idx="3">
                  <c:v>106.8</c:v>
                </c:pt>
                <c:pt idx="4">
                  <c:v>111.4</c:v>
                </c:pt>
                <c:pt idx="5">
                  <c:v>110.4</c:v>
                </c:pt>
                <c:pt idx="6">
                  <c:v>115.5</c:v>
                </c:pt>
                <c:pt idx="7">
                  <c:v>115.9</c:v>
                </c:pt>
                <c:pt idx="8">
                  <c:v>118.9</c:v>
                </c:pt>
                <c:pt idx="9">
                  <c:v>122.3</c:v>
                </c:pt>
                <c:pt idx="10">
                  <c:v>140.5</c:v>
                </c:pt>
                <c:pt idx="11">
                  <c:v>142</c:v>
                </c:pt>
                <c:pt idx="12">
                  <c:v>150.4</c:v>
                </c:pt>
                <c:pt idx="13">
                  <c:v>161.80000000000001</c:v>
                </c:pt>
                <c:pt idx="14">
                  <c:v>178.7</c:v>
                </c:pt>
                <c:pt idx="15">
                  <c:v>179.7</c:v>
                </c:pt>
                <c:pt idx="16">
                  <c:v>177.8</c:v>
                </c:pt>
                <c:pt idx="17">
                  <c:v>177.1</c:v>
                </c:pt>
              </c:numCache>
            </c:numRef>
          </c:val>
          <c:smooth val="0"/>
          <c:extLst>
            <c:ext xmlns:c16="http://schemas.microsoft.com/office/drawing/2014/chart" uri="{C3380CC4-5D6E-409C-BE32-E72D297353CC}">
              <c16:uniqueId val="{00000001-7815-4D22-82A8-850A9A2D65E8}"/>
            </c:ext>
          </c:extLst>
        </c:ser>
        <c:ser>
          <c:idx val="0"/>
          <c:order val="1"/>
          <c:tx>
            <c:strRef>
              <c:f>'2.6.11'!$D$1</c:f>
              <c:strCache>
                <c:ptCount val="1"/>
                <c:pt idx="0">
                  <c:v>Чисті кредити НФК без Приватбанку**</c:v>
                </c:pt>
              </c:strCache>
            </c:strRef>
          </c:tx>
          <c:spPr>
            <a:ln w="25400" cmpd="sng">
              <a:solidFill>
                <a:srgbClr val="91C864"/>
              </a:solidFill>
              <a:prstDash val="solid"/>
            </a:ln>
          </c:spPr>
          <c:marker>
            <c:symbol val="none"/>
          </c:marker>
          <c:cat>
            <c:strRef>
              <c:f>'2.6.11'!$F$4:$F$21</c:f>
              <c:strCache>
                <c:ptCount val="18"/>
                <c:pt idx="0">
                  <c:v>І.15</c:v>
                </c:pt>
                <c:pt idx="2">
                  <c:v>III.15</c:v>
                </c:pt>
                <c:pt idx="4">
                  <c:v>І.16</c:v>
                </c:pt>
                <c:pt idx="6">
                  <c:v>III.16</c:v>
                </c:pt>
                <c:pt idx="8">
                  <c:v>І.17</c:v>
                </c:pt>
                <c:pt idx="10">
                  <c:v>III.17</c:v>
                </c:pt>
                <c:pt idx="12">
                  <c:v>І.18</c:v>
                </c:pt>
                <c:pt idx="14">
                  <c:v>III.18</c:v>
                </c:pt>
                <c:pt idx="17">
                  <c:v>05.19</c:v>
                </c:pt>
              </c:strCache>
            </c:strRef>
          </c:cat>
          <c:val>
            <c:numRef>
              <c:f>'2.6.11'!$D$4:$D$21</c:f>
              <c:numCache>
                <c:formatCode>#\ ##0.0\ _г_р_н_.;[Red]\-#\ ##0.0\ _г_р_н_.</c:formatCode>
                <c:ptCount val="18"/>
                <c:pt idx="0">
                  <c:v>100.5</c:v>
                </c:pt>
                <c:pt idx="1">
                  <c:v>98.4</c:v>
                </c:pt>
                <c:pt idx="2">
                  <c:v>103.7</c:v>
                </c:pt>
                <c:pt idx="3">
                  <c:v>101.6</c:v>
                </c:pt>
                <c:pt idx="4">
                  <c:v>105.7</c:v>
                </c:pt>
                <c:pt idx="5">
                  <c:v>105.9</c:v>
                </c:pt>
                <c:pt idx="6">
                  <c:v>112.3</c:v>
                </c:pt>
                <c:pt idx="7">
                  <c:v>114.4</c:v>
                </c:pt>
                <c:pt idx="8">
                  <c:v>115.1</c:v>
                </c:pt>
                <c:pt idx="9">
                  <c:v>118.3</c:v>
                </c:pt>
                <c:pt idx="10">
                  <c:v>129.30000000000001</c:v>
                </c:pt>
                <c:pt idx="11">
                  <c:v>131.30000000000001</c:v>
                </c:pt>
                <c:pt idx="12">
                  <c:v>128.69999999999999</c:v>
                </c:pt>
                <c:pt idx="13">
                  <c:v>126.7</c:v>
                </c:pt>
                <c:pt idx="14">
                  <c:v>137.19999999999999</c:v>
                </c:pt>
                <c:pt idx="15">
                  <c:v>139.80000000000001</c:v>
                </c:pt>
                <c:pt idx="16">
                  <c:v>132.5</c:v>
                </c:pt>
                <c:pt idx="17">
                  <c:v>133.80000000000001</c:v>
                </c:pt>
              </c:numCache>
            </c:numRef>
          </c:val>
          <c:smooth val="0"/>
          <c:extLst>
            <c:ext xmlns:c16="http://schemas.microsoft.com/office/drawing/2014/chart" uri="{C3380CC4-5D6E-409C-BE32-E72D297353CC}">
              <c16:uniqueId val="{00000002-7815-4D22-82A8-850A9A2D65E8}"/>
            </c:ext>
          </c:extLst>
        </c:ser>
        <c:ser>
          <c:idx val="1"/>
          <c:order val="2"/>
          <c:tx>
            <c:strRef>
              <c:f>'2.6.11'!$B$1</c:f>
              <c:strCache>
                <c:ptCount val="1"/>
                <c:pt idx="0">
                  <c:v>Валові кредити НФК </c:v>
                </c:pt>
              </c:strCache>
            </c:strRef>
          </c:tx>
          <c:spPr>
            <a:ln w="25400" cmpd="sng">
              <a:solidFill>
                <a:srgbClr val="7D0532"/>
              </a:solidFill>
              <a:prstDash val="solid"/>
            </a:ln>
          </c:spPr>
          <c:marker>
            <c:symbol val="none"/>
          </c:marker>
          <c:cat>
            <c:strRef>
              <c:f>'2.6.11'!$F$4:$F$21</c:f>
              <c:strCache>
                <c:ptCount val="18"/>
                <c:pt idx="0">
                  <c:v>І.15</c:v>
                </c:pt>
                <c:pt idx="2">
                  <c:v>III.15</c:v>
                </c:pt>
                <c:pt idx="4">
                  <c:v>І.16</c:v>
                </c:pt>
                <c:pt idx="6">
                  <c:v>III.16</c:v>
                </c:pt>
                <c:pt idx="8">
                  <c:v>І.17</c:v>
                </c:pt>
                <c:pt idx="10">
                  <c:v>III.17</c:v>
                </c:pt>
                <c:pt idx="12">
                  <c:v>І.18</c:v>
                </c:pt>
                <c:pt idx="14">
                  <c:v>III.18</c:v>
                </c:pt>
                <c:pt idx="17">
                  <c:v>05.19</c:v>
                </c:pt>
              </c:strCache>
            </c:strRef>
          </c:cat>
          <c:val>
            <c:numRef>
              <c:f>'2.6.11'!$B$4:$B$21</c:f>
              <c:numCache>
                <c:formatCode>#\ ##0.0\ _г_р_н_.;[Red]\-#\ ##0.0\ _г_р_н_.</c:formatCode>
                <c:ptCount val="18"/>
                <c:pt idx="0">
                  <c:v>94.6</c:v>
                </c:pt>
                <c:pt idx="1">
                  <c:v>89.7</c:v>
                </c:pt>
                <c:pt idx="2">
                  <c:v>88.1</c:v>
                </c:pt>
                <c:pt idx="3">
                  <c:v>82</c:v>
                </c:pt>
                <c:pt idx="4">
                  <c:v>82</c:v>
                </c:pt>
                <c:pt idx="5">
                  <c:v>81</c:v>
                </c:pt>
                <c:pt idx="6">
                  <c:v>89.3</c:v>
                </c:pt>
                <c:pt idx="7">
                  <c:v>101.1</c:v>
                </c:pt>
                <c:pt idx="8">
                  <c:v>101.1</c:v>
                </c:pt>
                <c:pt idx="9">
                  <c:v>102.8</c:v>
                </c:pt>
                <c:pt idx="10">
                  <c:v>107.2</c:v>
                </c:pt>
                <c:pt idx="11">
                  <c:v>110.2</c:v>
                </c:pt>
                <c:pt idx="12">
                  <c:v>111.5</c:v>
                </c:pt>
                <c:pt idx="13">
                  <c:v>110.2</c:v>
                </c:pt>
                <c:pt idx="14">
                  <c:v>114.6</c:v>
                </c:pt>
                <c:pt idx="15">
                  <c:v>112.4</c:v>
                </c:pt>
                <c:pt idx="16">
                  <c:v>109.8</c:v>
                </c:pt>
                <c:pt idx="17">
                  <c:v>106</c:v>
                </c:pt>
              </c:numCache>
            </c:numRef>
          </c:val>
          <c:smooth val="0"/>
          <c:extLst>
            <c:ext xmlns:c16="http://schemas.microsoft.com/office/drawing/2014/chart" uri="{C3380CC4-5D6E-409C-BE32-E72D297353CC}">
              <c16:uniqueId val="{00000000-7815-4D22-82A8-850A9A2D65E8}"/>
            </c:ext>
          </c:extLst>
        </c:ser>
        <c:ser>
          <c:idx val="3"/>
          <c:order val="3"/>
          <c:tx>
            <c:strRef>
              <c:f>'2.6.11'!$E$1</c:f>
              <c:strCache>
                <c:ptCount val="1"/>
                <c:pt idx="0">
                  <c:v>Кредити ДГ</c:v>
                </c:pt>
              </c:strCache>
            </c:strRef>
          </c:tx>
          <c:spPr>
            <a:ln w="25400" cmpd="sng">
              <a:solidFill>
                <a:srgbClr val="DC4B64"/>
              </a:solidFill>
              <a:prstDash val="solid"/>
            </a:ln>
          </c:spPr>
          <c:marker>
            <c:symbol val="none"/>
          </c:marker>
          <c:cat>
            <c:strRef>
              <c:f>'2.6.11'!$F$4:$F$21</c:f>
              <c:strCache>
                <c:ptCount val="18"/>
                <c:pt idx="0">
                  <c:v>І.15</c:v>
                </c:pt>
                <c:pt idx="2">
                  <c:v>III.15</c:v>
                </c:pt>
                <c:pt idx="4">
                  <c:v>І.16</c:v>
                </c:pt>
                <c:pt idx="6">
                  <c:v>III.16</c:v>
                </c:pt>
                <c:pt idx="8">
                  <c:v>І.17</c:v>
                </c:pt>
                <c:pt idx="10">
                  <c:v>III.17</c:v>
                </c:pt>
                <c:pt idx="12">
                  <c:v>І.18</c:v>
                </c:pt>
                <c:pt idx="14">
                  <c:v>III.18</c:v>
                </c:pt>
                <c:pt idx="17">
                  <c:v>05.19</c:v>
                </c:pt>
              </c:strCache>
            </c:strRef>
          </c:cat>
          <c:val>
            <c:numRef>
              <c:f>'2.6.11'!$E$4:$E$21</c:f>
              <c:numCache>
                <c:formatCode>#\ ##0.0\ _г_р_н_.;[Red]\-#\ ##0.0\ _г_р_н_.</c:formatCode>
                <c:ptCount val="18"/>
                <c:pt idx="0">
                  <c:v>97.6</c:v>
                </c:pt>
                <c:pt idx="1">
                  <c:v>93.3</c:v>
                </c:pt>
                <c:pt idx="2">
                  <c:v>75.099999999999994</c:v>
                </c:pt>
                <c:pt idx="3">
                  <c:v>72.7</c:v>
                </c:pt>
                <c:pt idx="4">
                  <c:v>72.400000000000006</c:v>
                </c:pt>
                <c:pt idx="5">
                  <c:v>70.599999999999994</c:v>
                </c:pt>
                <c:pt idx="6">
                  <c:v>70.2</c:v>
                </c:pt>
                <c:pt idx="7">
                  <c:v>69.7</c:v>
                </c:pt>
                <c:pt idx="8">
                  <c:v>72.900000000000006</c:v>
                </c:pt>
                <c:pt idx="9">
                  <c:v>76.599999999999994</c:v>
                </c:pt>
                <c:pt idx="10">
                  <c:v>84</c:v>
                </c:pt>
                <c:pt idx="11">
                  <c:v>96.6</c:v>
                </c:pt>
                <c:pt idx="12">
                  <c:v>104.2</c:v>
                </c:pt>
                <c:pt idx="13">
                  <c:v>110.5</c:v>
                </c:pt>
                <c:pt idx="14">
                  <c:v>120.8</c:v>
                </c:pt>
                <c:pt idx="15">
                  <c:v>127.2</c:v>
                </c:pt>
                <c:pt idx="16">
                  <c:v>134</c:v>
                </c:pt>
                <c:pt idx="17">
                  <c:v>139.69999999999999</c:v>
                </c:pt>
              </c:numCache>
            </c:numRef>
          </c:val>
          <c:smooth val="0"/>
          <c:extLst>
            <c:ext xmlns:c16="http://schemas.microsoft.com/office/drawing/2014/chart" uri="{C3380CC4-5D6E-409C-BE32-E72D297353CC}">
              <c16:uniqueId val="{00000003-7815-4D22-82A8-850A9A2D65E8}"/>
            </c:ext>
          </c:extLst>
        </c:ser>
        <c:dLbls>
          <c:showLegendKey val="0"/>
          <c:showVal val="0"/>
          <c:showCatName val="0"/>
          <c:showSerName val="0"/>
          <c:showPercent val="0"/>
          <c:showBubbleSize val="0"/>
        </c:dLbls>
        <c:smooth val="0"/>
        <c:axId val="931035184"/>
        <c:axId val="931035576"/>
      </c:lineChart>
      <c:dateAx>
        <c:axId val="9310351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35576"/>
        <c:crossesAt val="0"/>
        <c:auto val="0"/>
        <c:lblOffset val="100"/>
        <c:baseTimeUnit val="days"/>
        <c:majorUnit val="1"/>
        <c:minorUnit val="4"/>
      </c:dateAx>
      <c:valAx>
        <c:axId val="931035576"/>
        <c:scaling>
          <c:orientation val="minMax"/>
          <c:max val="190"/>
          <c:min val="7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35184"/>
        <c:crossesAt val="1"/>
        <c:crossBetween val="between"/>
        <c:majorUnit val="20"/>
        <c:minorUnit val="1"/>
      </c:valAx>
      <c:spPr>
        <a:noFill/>
        <a:ln w="9525">
          <a:solidFill>
            <a:srgbClr val="505050"/>
          </a:solidFill>
        </a:ln>
      </c:spPr>
    </c:plotArea>
    <c:legend>
      <c:legendPos val="b"/>
      <c:layout>
        <c:manualLayout>
          <c:xMode val="edge"/>
          <c:yMode val="edge"/>
          <c:x val="0"/>
          <c:y val="0.77140651536205029"/>
          <c:w val="1"/>
          <c:h val="0.219075909628943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12700">
      <a:noFill/>
      <a:prstDash val="solid"/>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000000000001465" r="0.75000000000001465" t="1" header="0.5" footer="0.5"/>
    <c:pageSetup paperSize="9" orientation="landscape" horizontalDpi="-3"/>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46E-2"/>
          <c:y val="3.7330520869343888E-2"/>
          <c:w val="0.81699514416010643"/>
          <c:h val="0.6718491792442437"/>
        </c:manualLayout>
      </c:layout>
      <c:areaChart>
        <c:grouping val="stacked"/>
        <c:varyColors val="0"/>
        <c:ser>
          <c:idx val="3"/>
          <c:order val="3"/>
          <c:tx>
            <c:strRef>
              <c:f>'3.1.1'!$F$1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f>'3.1.1'!$A$7:$A$23</c:f>
              <c:strCache>
                <c:ptCount val="17"/>
                <c:pt idx="0">
                  <c:v>IV.17</c:v>
                </c:pt>
                <c:pt idx="2">
                  <c:v>II.18</c:v>
                </c:pt>
                <c:pt idx="4">
                  <c:v>IV.18</c:v>
                </c:pt>
                <c:pt idx="6">
                  <c:v>II.19</c:v>
                </c:pt>
                <c:pt idx="8">
                  <c:v>IV.19</c:v>
                </c:pt>
                <c:pt idx="10">
                  <c:v>II.20</c:v>
                </c:pt>
                <c:pt idx="12">
                  <c:v>IV.20</c:v>
                </c:pt>
                <c:pt idx="14">
                  <c:v>II.21</c:v>
                </c:pt>
                <c:pt idx="16">
                  <c:v>IV.21</c:v>
                </c:pt>
              </c:strCache>
            </c:strRef>
          </c:cat>
          <c:val>
            <c:numRef>
              <c:f>'3.1.1'!$F$7:$F$23</c:f>
              <c:numCache>
                <c:formatCode>0.0</c:formatCode>
                <c:ptCount val="17"/>
                <c:pt idx="0">
                  <c:v>6</c:v>
                </c:pt>
                <c:pt idx="1">
                  <c:v>5.5</c:v>
                </c:pt>
                <c:pt idx="2">
                  <c:v>5</c:v>
                </c:pt>
                <c:pt idx="3">
                  <c:v>4.5</c:v>
                </c:pt>
                <c:pt idx="4">
                  <c:v>4</c:v>
                </c:pt>
                <c:pt idx="5">
                  <c:v>3.75</c:v>
                </c:pt>
                <c:pt idx="6">
                  <c:v>3.5</c:v>
                </c:pt>
                <c:pt idx="7">
                  <c:v>3.25</c:v>
                </c:pt>
                <c:pt idx="8">
                  <c:v>4</c:v>
                </c:pt>
                <c:pt idx="9">
                  <c:v>4</c:v>
                </c:pt>
                <c:pt idx="10">
                  <c:v>4</c:v>
                </c:pt>
                <c:pt idx="11">
                  <c:v>4</c:v>
                </c:pt>
                <c:pt idx="12">
                  <c:v>4</c:v>
                </c:pt>
                <c:pt idx="13">
                  <c:v>4</c:v>
                </c:pt>
                <c:pt idx="14">
                  <c:v>4</c:v>
                </c:pt>
                <c:pt idx="15">
                  <c:v>4</c:v>
                </c:pt>
                <c:pt idx="16">
                  <c:v>4</c:v>
                </c:pt>
              </c:numCache>
            </c:numRef>
          </c:val>
          <c:extLst>
            <c:ext xmlns:c16="http://schemas.microsoft.com/office/drawing/2014/chart" uri="{C3380CC4-5D6E-409C-BE32-E72D297353CC}">
              <c16:uniqueId val="{00000000-DED9-4C76-AFBE-7F60EB1D9487}"/>
            </c:ext>
          </c:extLst>
        </c:ser>
        <c:ser>
          <c:idx val="2"/>
          <c:order val="4"/>
          <c:tx>
            <c:strRef>
              <c:f>'3.1.1'!$I$1</c:f>
              <c:strCache>
                <c:ptCount val="1"/>
                <c:pt idx="0">
                  <c:v>Цільовий діапазон</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f>'3.1.1'!$A$7:$A$23</c:f>
              <c:strCache>
                <c:ptCount val="17"/>
                <c:pt idx="0">
                  <c:v>IV.17</c:v>
                </c:pt>
                <c:pt idx="2">
                  <c:v>II.18</c:v>
                </c:pt>
                <c:pt idx="4">
                  <c:v>IV.18</c:v>
                </c:pt>
                <c:pt idx="6">
                  <c:v>II.19</c:v>
                </c:pt>
                <c:pt idx="8">
                  <c:v>IV.19</c:v>
                </c:pt>
                <c:pt idx="10">
                  <c:v>II.20</c:v>
                </c:pt>
                <c:pt idx="12">
                  <c:v>IV.20</c:v>
                </c:pt>
                <c:pt idx="14">
                  <c:v>II.21</c:v>
                </c:pt>
                <c:pt idx="16">
                  <c:v>IV.21</c:v>
                </c:pt>
              </c:strCache>
            </c:strRef>
          </c:cat>
          <c:val>
            <c:numRef>
              <c:f>'3.1.1'!$I$7:$I$23</c:f>
              <c:numCache>
                <c:formatCode>0.0</c:formatCode>
                <c:ptCount val="17"/>
                <c:pt idx="0">
                  <c:v>4</c:v>
                </c:pt>
                <c:pt idx="1">
                  <c:v>4</c:v>
                </c:pt>
                <c:pt idx="2">
                  <c:v>4</c:v>
                </c:pt>
                <c:pt idx="3">
                  <c:v>4</c:v>
                </c:pt>
                <c:pt idx="4">
                  <c:v>4</c:v>
                </c:pt>
                <c:pt idx="5">
                  <c:v>4</c:v>
                </c:pt>
                <c:pt idx="6">
                  <c:v>4</c:v>
                </c:pt>
                <c:pt idx="7">
                  <c:v>4</c:v>
                </c:pt>
                <c:pt idx="8">
                  <c:v>2</c:v>
                </c:pt>
                <c:pt idx="9">
                  <c:v>2</c:v>
                </c:pt>
                <c:pt idx="10">
                  <c:v>2</c:v>
                </c:pt>
                <c:pt idx="11">
                  <c:v>2</c:v>
                </c:pt>
                <c:pt idx="12">
                  <c:v>2</c:v>
                </c:pt>
                <c:pt idx="13">
                  <c:v>2</c:v>
                </c:pt>
                <c:pt idx="14">
                  <c:v>2</c:v>
                </c:pt>
                <c:pt idx="15">
                  <c:v>2</c:v>
                </c:pt>
                <c:pt idx="16">
                  <c:v>2</c:v>
                </c:pt>
              </c:numCache>
            </c:numRef>
          </c:val>
          <c:extLst>
            <c:ext xmlns:c16="http://schemas.microsoft.com/office/drawing/2014/chart" uri="{C3380CC4-5D6E-409C-BE32-E72D297353CC}">
              <c16:uniqueId val="{00000001-DED9-4C76-AFBE-7F60EB1D9487}"/>
            </c:ext>
          </c:extLst>
        </c:ser>
        <c:dLbls>
          <c:showLegendKey val="0"/>
          <c:showVal val="0"/>
          <c:showCatName val="0"/>
          <c:showSerName val="0"/>
          <c:showPercent val="0"/>
          <c:showBubbleSize val="0"/>
        </c:dLbls>
        <c:axId val="931036360"/>
        <c:axId val="931036752"/>
      </c:areaChart>
      <c:barChart>
        <c:barDir val="col"/>
        <c:grouping val="clustered"/>
        <c:varyColors val="0"/>
        <c:ser>
          <c:idx val="1"/>
          <c:order val="2"/>
          <c:tx>
            <c:strRef>
              <c:f>'3.1.1'!$D$1</c:f>
              <c:strCache>
                <c:ptCount val="1"/>
                <c:pt idx="0">
                  <c:v>Зміна за квартал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'3.1.1'!$A$7:$A$23</c:f>
              <c:strCache>
                <c:ptCount val="17"/>
                <c:pt idx="0">
                  <c:v>IV.17</c:v>
                </c:pt>
                <c:pt idx="2">
                  <c:v>II.18</c:v>
                </c:pt>
                <c:pt idx="4">
                  <c:v>IV.18</c:v>
                </c:pt>
                <c:pt idx="6">
                  <c:v>II.19</c:v>
                </c:pt>
                <c:pt idx="8">
                  <c:v>IV.19</c:v>
                </c:pt>
                <c:pt idx="10">
                  <c:v>II.20</c:v>
                </c:pt>
                <c:pt idx="12">
                  <c:v>IV.20</c:v>
                </c:pt>
                <c:pt idx="14">
                  <c:v>II.21</c:v>
                </c:pt>
                <c:pt idx="16">
                  <c:v>IV.21</c:v>
                </c:pt>
              </c:strCache>
            </c:strRef>
          </c:cat>
          <c:val>
            <c:numRef>
              <c:f>'3.1.1'!$D$7:$D$23</c:f>
              <c:numCache>
                <c:formatCode>0.0</c:formatCode>
                <c:ptCount val="17"/>
                <c:pt idx="0">
                  <c:v>3.1</c:v>
                </c:pt>
                <c:pt idx="1">
                  <c:v>3.5</c:v>
                </c:pt>
                <c:pt idx="2">
                  <c:v>0.7</c:v>
                </c:pt>
                <c:pt idx="3">
                  <c:v>1.2</c:v>
                </c:pt>
                <c:pt idx="4">
                  <c:v>3.9</c:v>
                </c:pt>
                <c:pt idx="5">
                  <c:v>2.4</c:v>
                </c:pt>
                <c:pt idx="6">
                  <c:v>1.2</c:v>
                </c:pt>
                <c:pt idx="7">
                  <c:v>0.1</c:v>
                </c:pt>
                <c:pt idx="8">
                  <c:v>2.5</c:v>
                </c:pt>
                <c:pt idx="9">
                  <c:v>2.1</c:v>
                </c:pt>
                <c:pt idx="10">
                  <c:v>0.5</c:v>
                </c:pt>
                <c:pt idx="11">
                  <c:v>0</c:v>
                </c:pt>
                <c:pt idx="12">
                  <c:v>2.2999999999999998</c:v>
                </c:pt>
                <c:pt idx="13">
                  <c:v>2.2000000000000002</c:v>
                </c:pt>
                <c:pt idx="14">
                  <c:v>0.6</c:v>
                </c:pt>
                <c:pt idx="15">
                  <c:v>0.1</c:v>
                </c:pt>
                <c:pt idx="16">
                  <c:v>2</c:v>
                </c:pt>
              </c:numCache>
            </c:numRef>
          </c:val>
          <c:extLst>
            <c:ext xmlns:c16="http://schemas.microsoft.com/office/drawing/2014/chart" uri="{C3380CC4-5D6E-409C-BE32-E72D297353CC}">
              <c16:uniqueId val="{00000002-DED9-4C76-AFBE-7F60EB1D9487}"/>
            </c:ext>
          </c:extLst>
        </c:ser>
        <c:dLbls>
          <c:showLegendKey val="0"/>
          <c:showVal val="0"/>
          <c:showCatName val="0"/>
          <c:showSerName val="0"/>
          <c:showPercent val="0"/>
          <c:showBubbleSize val="0"/>
        </c:dLbls>
        <c:gapWidth val="75"/>
        <c:axId val="931036360"/>
        <c:axId val="931036752"/>
      </c:barChart>
      <c:lineChart>
        <c:grouping val="standard"/>
        <c:varyColors val="0"/>
        <c:ser>
          <c:idx val="0"/>
          <c:order val="0"/>
          <c:tx>
            <c:strRef>
              <c:f>'3.1.1'!$C$1</c:f>
              <c:strCache>
                <c:ptCount val="1"/>
                <c:pt idx="0">
                  <c:v>Річна зміна</c:v>
                </c:pt>
              </c:strCache>
            </c:strRef>
          </c:tx>
          <c:spPr>
            <a:ln w="25400" cmpd="sng">
              <a:solidFill>
                <a:srgbClr val="057D46"/>
              </a:solidFill>
              <a:prstDash val="solid"/>
            </a:ln>
          </c:spPr>
          <c:marker>
            <c:symbol val="none"/>
          </c:marker>
          <c:dPt>
            <c:idx val="8"/>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07-DED9-4C76-AFBE-7F60EB1D9487}"/>
              </c:ext>
            </c:extLst>
          </c:dPt>
          <c:dPt>
            <c:idx val="12"/>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06-DED9-4C76-AFBE-7F60EB1D9487}"/>
              </c:ext>
            </c:extLst>
          </c:dPt>
          <c:dPt>
            <c:idx val="16"/>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03-DED9-4C76-AFBE-7F60EB1D9487}"/>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D9-4C76-AFBE-7F60EB1D9487}"/>
                </c:ext>
              </c:extLst>
            </c:dLbl>
            <c:dLbl>
              <c:idx val="1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D9-4C76-AFBE-7F60EB1D9487}"/>
                </c:ext>
              </c:extLst>
            </c:dLbl>
            <c:dLbl>
              <c:idx val="1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D9-4C76-AFBE-7F60EB1D948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'3.1.1'!$A$7:$A$23</c:f>
              <c:strCache>
                <c:ptCount val="17"/>
                <c:pt idx="0">
                  <c:v>IV.17</c:v>
                </c:pt>
                <c:pt idx="2">
                  <c:v>II.18</c:v>
                </c:pt>
                <c:pt idx="4">
                  <c:v>IV.18</c:v>
                </c:pt>
                <c:pt idx="6">
                  <c:v>II.19</c:v>
                </c:pt>
                <c:pt idx="8">
                  <c:v>IV.19</c:v>
                </c:pt>
                <c:pt idx="10">
                  <c:v>II.20</c:v>
                </c:pt>
                <c:pt idx="12">
                  <c:v>IV.20</c:v>
                </c:pt>
                <c:pt idx="14">
                  <c:v>II.21</c:v>
                </c:pt>
                <c:pt idx="16">
                  <c:v>IV.21</c:v>
                </c:pt>
              </c:strCache>
            </c:strRef>
          </c:cat>
          <c:val>
            <c:numRef>
              <c:f>'3.1.1'!$C$7:$C$23</c:f>
              <c:numCache>
                <c:formatCode>0.0</c:formatCode>
                <c:ptCount val="17"/>
                <c:pt idx="0">
                  <c:v>13.7</c:v>
                </c:pt>
                <c:pt idx="1">
                  <c:v>13.2</c:v>
                </c:pt>
                <c:pt idx="2">
                  <c:v>9.9</c:v>
                </c:pt>
                <c:pt idx="3">
                  <c:v>8.9</c:v>
                </c:pt>
                <c:pt idx="4">
                  <c:v>9.8000000000000007</c:v>
                </c:pt>
                <c:pt idx="5">
                  <c:v>8.6</c:v>
                </c:pt>
                <c:pt idx="6">
                  <c:v>9</c:v>
                </c:pt>
                <c:pt idx="7">
                  <c:v>7.7</c:v>
                </c:pt>
                <c:pt idx="8">
                  <c:v>6.3</c:v>
                </c:pt>
                <c:pt idx="9">
                  <c:v>6</c:v>
                </c:pt>
                <c:pt idx="10">
                  <c:v>5.2</c:v>
                </c:pt>
                <c:pt idx="11">
                  <c:v>5.2</c:v>
                </c:pt>
                <c:pt idx="12">
                  <c:v>5</c:v>
                </c:pt>
                <c:pt idx="13">
                  <c:v>5</c:v>
                </c:pt>
                <c:pt idx="14">
                  <c:v>5.2</c:v>
                </c:pt>
                <c:pt idx="15">
                  <c:v>5.3</c:v>
                </c:pt>
                <c:pt idx="16">
                  <c:v>5</c:v>
                </c:pt>
              </c:numCache>
            </c:numRef>
          </c:val>
          <c:smooth val="0"/>
          <c:extLst>
            <c:ext xmlns:c16="http://schemas.microsoft.com/office/drawing/2014/chart" uri="{C3380CC4-5D6E-409C-BE32-E72D297353CC}">
              <c16:uniqueId val="{00000004-DED9-4C76-AFBE-7F60EB1D9487}"/>
            </c:ext>
          </c:extLst>
        </c:ser>
        <c:ser>
          <c:idx val="4"/>
          <c:order val="1"/>
          <c:tx>
            <c:strRef>
              <c:f>'3.1.1'!$E$1</c:f>
              <c:strCache>
                <c:ptCount val="1"/>
                <c:pt idx="0">
                  <c:v>Річна зміна (попередній прогноз)</c:v>
                </c:pt>
              </c:strCache>
            </c:strRef>
          </c:tx>
          <c:spPr>
            <a:ln w="25400" cmpd="sng">
              <a:solidFill>
                <a:srgbClr val="057D46"/>
              </a:solidFill>
              <a:prstDash val="sysDot"/>
            </a:ln>
          </c:spPr>
          <c:marker>
            <c:symbol val="none"/>
          </c:marker>
          <c:cat>
            <c:strRef>
              <c:f>'3.1.1'!$A$7:$A$23</c:f>
              <c:strCache>
                <c:ptCount val="17"/>
                <c:pt idx="0">
                  <c:v>IV.17</c:v>
                </c:pt>
                <c:pt idx="2">
                  <c:v>II.18</c:v>
                </c:pt>
                <c:pt idx="4">
                  <c:v>IV.18</c:v>
                </c:pt>
                <c:pt idx="6">
                  <c:v>II.19</c:v>
                </c:pt>
                <c:pt idx="8">
                  <c:v>IV.19</c:v>
                </c:pt>
                <c:pt idx="10">
                  <c:v>II.20</c:v>
                </c:pt>
                <c:pt idx="12">
                  <c:v>IV.20</c:v>
                </c:pt>
                <c:pt idx="14">
                  <c:v>II.21</c:v>
                </c:pt>
                <c:pt idx="16">
                  <c:v>IV.21</c:v>
                </c:pt>
              </c:strCache>
            </c:strRef>
          </c:cat>
          <c:val>
            <c:numRef>
              <c:f>'3.1.1'!$E$7:$E$23</c:f>
              <c:numCache>
                <c:formatCode>0.0</c:formatCode>
                <c:ptCount val="17"/>
                <c:pt idx="5">
                  <c:v>8.6</c:v>
                </c:pt>
                <c:pt idx="6">
                  <c:v>8.6</c:v>
                </c:pt>
                <c:pt idx="7">
                  <c:v>7.3</c:v>
                </c:pt>
                <c:pt idx="8">
                  <c:v>6.3</c:v>
                </c:pt>
                <c:pt idx="9">
                  <c:v>5.8</c:v>
                </c:pt>
                <c:pt idx="10">
                  <c:v>5.7</c:v>
                </c:pt>
                <c:pt idx="11">
                  <c:v>5.8</c:v>
                </c:pt>
                <c:pt idx="12">
                  <c:v>5</c:v>
                </c:pt>
                <c:pt idx="13">
                  <c:v>5</c:v>
                </c:pt>
                <c:pt idx="14">
                  <c:v>5.0999999999999996</c:v>
                </c:pt>
                <c:pt idx="15">
                  <c:v>5.0999999999999996</c:v>
                </c:pt>
                <c:pt idx="16">
                  <c:v>5</c:v>
                </c:pt>
              </c:numCache>
            </c:numRef>
          </c:val>
          <c:smooth val="0"/>
          <c:extLst>
            <c:ext xmlns:c16="http://schemas.microsoft.com/office/drawing/2014/chart" uri="{C3380CC4-5D6E-409C-BE32-E72D297353CC}">
              <c16:uniqueId val="{00000005-DED9-4C76-AFBE-7F60EB1D9487}"/>
            </c:ext>
          </c:extLst>
        </c:ser>
        <c:dLbls>
          <c:showLegendKey val="0"/>
          <c:showVal val="0"/>
          <c:showCatName val="0"/>
          <c:showSerName val="0"/>
          <c:showPercent val="0"/>
          <c:showBubbleSize val="0"/>
        </c:dLbls>
        <c:marker val="1"/>
        <c:smooth val="0"/>
        <c:axId val="931036360"/>
        <c:axId val="931036752"/>
      </c:lineChart>
      <c:catAx>
        <c:axId val="931036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36752"/>
        <c:crosses val="autoZero"/>
        <c:auto val="1"/>
        <c:lblAlgn val="ctr"/>
        <c:lblOffset val="100"/>
        <c:tickLblSkip val="1"/>
        <c:tickMarkSkip val="4"/>
        <c:noMultiLvlLbl val="0"/>
      </c:catAx>
      <c:valAx>
        <c:axId val="931036752"/>
        <c:scaling>
          <c:orientation val="minMax"/>
          <c:max val="1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31036360"/>
        <c:crosses val="autoZero"/>
        <c:crossBetween val="midCat"/>
        <c:majorUnit val="2"/>
      </c:valAx>
      <c:spPr>
        <a:blipFill dpi="0" rotWithShape="1">
          <a:blip xmlns:r="http://schemas.openxmlformats.org/officeDocument/2006/relationships" r:embed="rId2"/>
          <a:srcRect/>
          <a:stretch>
            <a:fillRect l="41000"/>
          </a:stretch>
        </a:blipFill>
        <a:ln w="9525">
          <a:solidFill>
            <a:srgbClr val="505050"/>
          </a:solidFill>
          <a:prstDash val="solid"/>
        </a:ln>
        <a:extLst/>
      </c:spPr>
    </c:plotArea>
    <c:legend>
      <c:legendPos val="b"/>
      <c:legendEntry>
        <c:idx val="0"/>
        <c:delete val="1"/>
      </c:legendEntry>
      <c:legendEntry>
        <c:idx val="4"/>
        <c:delete val="1"/>
      </c:legendEntry>
      <c:layout>
        <c:manualLayout>
          <c:xMode val="edge"/>
          <c:yMode val="edge"/>
          <c:x val="0"/>
          <c:y val="0.83481311071055875"/>
          <c:w val="1"/>
          <c:h val="0.1628374916990797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71E-3"/>
          <c:w val="0.9458333333333333"/>
          <c:h val="0.7831325301204819"/>
        </c:manualLayout>
      </c:layout>
      <c:barChart>
        <c:barDir val="col"/>
        <c:grouping val="clustered"/>
        <c:varyColors val="0"/>
        <c:ser>
          <c:idx val="1"/>
          <c:order val="2"/>
          <c:tx>
            <c:strRef>
              <c:f>'3.1.2'!$D$1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'3.1.2'!$D$4:$D$23</c:f>
              <c:numCache>
                <c:formatCode>0.0</c:formatCode>
                <c:ptCount val="20"/>
                <c:pt idx="0">
                  <c:v>2.8</c:v>
                </c:pt>
                <c:pt idx="1">
                  <c:v>1.1000000000000001</c:v>
                </c:pt>
                <c:pt idx="2">
                  <c:v>2.2000000000000002</c:v>
                </c:pt>
                <c:pt idx="3">
                  <c:v>2.9</c:v>
                </c:pt>
                <c:pt idx="4">
                  <c:v>2.7</c:v>
                </c:pt>
                <c:pt idx="5">
                  <c:v>0.7</c:v>
                </c:pt>
                <c:pt idx="6">
                  <c:v>2</c:v>
                </c:pt>
                <c:pt idx="7">
                  <c:v>2.9</c:v>
                </c:pt>
                <c:pt idx="8">
                  <c:v>1.7</c:v>
                </c:pt>
                <c:pt idx="9">
                  <c:v>0.6</c:v>
                </c:pt>
                <c:pt idx="10">
                  <c:v>1.5</c:v>
                </c:pt>
                <c:pt idx="11">
                  <c:v>1.6</c:v>
                </c:pt>
                <c:pt idx="12">
                  <c:v>1.5</c:v>
                </c:pt>
                <c:pt idx="13">
                  <c:v>0.1</c:v>
                </c:pt>
                <c:pt idx="14">
                  <c:v>0.8</c:v>
                </c:pt>
                <c:pt idx="15">
                  <c:v>1.4</c:v>
                </c:pt>
                <c:pt idx="16">
                  <c:v>1.5</c:v>
                </c:pt>
                <c:pt idx="17">
                  <c:v>0.1</c:v>
                </c:pt>
                <c:pt idx="18">
                  <c:v>0.7</c:v>
                </c:pt>
                <c:pt idx="19">
                  <c:v>1.4</c:v>
                </c:pt>
              </c:numCache>
            </c:numRef>
          </c:val>
          <c:extLst>
            <c:ext xmlns:c16="http://schemas.microsoft.com/office/drawing/2014/chart" uri="{C3380CC4-5D6E-409C-BE32-E72D297353CC}">
              <c16:uniqueId val="{00000000-D6BA-4FD2-9892-17DE72FC854E}"/>
            </c:ext>
          </c:extLst>
        </c:ser>
        <c:dLbls>
          <c:showLegendKey val="0"/>
          <c:showVal val="0"/>
          <c:showCatName val="0"/>
          <c:showSerName val="0"/>
          <c:showPercent val="0"/>
          <c:showBubbleSize val="0"/>
        </c:dLbls>
        <c:gapWidth val="70"/>
        <c:axId val="931037536"/>
        <c:axId val="931037928"/>
      </c:barChart>
      <c:lineChart>
        <c:grouping val="standard"/>
        <c:varyColors val="0"/>
        <c:ser>
          <c:idx val="0"/>
          <c:order val="0"/>
          <c:tx>
            <c:strRef>
              <c:f>'3.1.2'!$B$1</c:f>
              <c:strCache>
                <c:ptCount val="1"/>
                <c:pt idx="0">
                  <c:v>Річна зміна</c:v>
                </c:pt>
              </c:strCache>
            </c:strRef>
          </c:tx>
          <c:spPr>
            <a:ln w="25400" cmpd="sng">
              <a:solidFill>
                <a:srgbClr val="057D46"/>
              </a:solidFill>
              <a:prstDash val="solid"/>
            </a:ln>
          </c:spPr>
          <c:marker>
            <c:symbol val="none"/>
          </c:marker>
          <c:dPt>
            <c:idx val="11"/>
            <c:marker>
              <c:symbol val="circle"/>
              <c:size val="4"/>
              <c:spPr>
                <a:solidFill>
                  <a:srgbClr val="057D46"/>
                </a:solidFill>
                <a:ln w="25400">
                  <a:solidFill>
                    <a:srgbClr val="057C48"/>
                  </a:solidFill>
                  <a:prstDash val="solid"/>
                </a:ln>
              </c:spPr>
            </c:marker>
            <c:bubble3D val="0"/>
            <c:extLst>
              <c:ext xmlns:c16="http://schemas.microsoft.com/office/drawing/2014/chart" uri="{C3380CC4-5D6E-409C-BE32-E72D297353CC}">
                <c16:uniqueId val="{00000001-D6BA-4FD2-9892-17DE72FC854E}"/>
              </c:ext>
            </c:extLst>
          </c:dPt>
          <c:dPt>
            <c:idx val="15"/>
            <c:marker>
              <c:symbol val="circle"/>
              <c:size val="4"/>
              <c:spPr>
                <a:solidFill>
                  <a:srgbClr val="057D46"/>
                </a:solidFill>
                <a:ln w="25400">
                  <a:solidFill>
                    <a:srgbClr val="057C48"/>
                  </a:solidFill>
                  <a:prstDash val="solid"/>
                </a:ln>
              </c:spPr>
            </c:marker>
            <c:bubble3D val="0"/>
            <c:extLst>
              <c:ext xmlns:c16="http://schemas.microsoft.com/office/drawing/2014/chart" uri="{C3380CC4-5D6E-409C-BE32-E72D297353CC}">
                <c16:uniqueId val="{00000002-D6BA-4FD2-9892-17DE72FC854E}"/>
              </c:ext>
            </c:extLst>
          </c:dPt>
          <c:dPt>
            <c:idx val="19"/>
            <c:marker>
              <c:symbol val="circle"/>
              <c:size val="4"/>
              <c:spPr>
                <a:solidFill>
                  <a:srgbClr val="057D46"/>
                </a:solidFill>
                <a:ln w="25400">
                  <a:solidFill>
                    <a:srgbClr val="057C48"/>
                  </a:solidFill>
                  <a:prstDash val="solid"/>
                </a:ln>
              </c:spPr>
            </c:marker>
            <c:bubble3D val="0"/>
            <c:extLst>
              <c:ext xmlns:c16="http://schemas.microsoft.com/office/drawing/2014/chart" uri="{C3380CC4-5D6E-409C-BE32-E72D297353CC}">
                <c16:uniqueId val="{00000003-D6BA-4FD2-9892-17DE72FC854E}"/>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BA-4FD2-9892-17DE72FC854E}"/>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BA-4FD2-9892-17DE72FC854E}"/>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BA-4FD2-9892-17DE72FC854E}"/>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'3.1.2'!$B$4:$B$23</c:f>
              <c:numCache>
                <c:formatCode>0.0</c:formatCode>
                <c:ptCount val="20"/>
                <c:pt idx="0">
                  <c:v>6.3</c:v>
                </c:pt>
                <c:pt idx="1">
                  <c:v>6.8</c:v>
                </c:pt>
                <c:pt idx="2">
                  <c:v>7.7</c:v>
                </c:pt>
                <c:pt idx="3">
                  <c:v>9.5</c:v>
                </c:pt>
                <c:pt idx="4">
                  <c:v>9.4</c:v>
                </c:pt>
                <c:pt idx="5">
                  <c:v>9</c:v>
                </c:pt>
                <c:pt idx="6">
                  <c:v>8.6999999999999993</c:v>
                </c:pt>
                <c:pt idx="7">
                  <c:v>8.6999999999999993</c:v>
                </c:pt>
                <c:pt idx="8">
                  <c:v>7.6</c:v>
                </c:pt>
                <c:pt idx="9">
                  <c:v>7.4</c:v>
                </c:pt>
                <c:pt idx="10">
                  <c:v>7</c:v>
                </c:pt>
                <c:pt idx="11">
                  <c:v>5.5</c:v>
                </c:pt>
                <c:pt idx="12">
                  <c:v>5.3</c:v>
                </c:pt>
                <c:pt idx="13">
                  <c:v>4.7</c:v>
                </c:pt>
                <c:pt idx="14">
                  <c:v>3.9</c:v>
                </c:pt>
                <c:pt idx="15">
                  <c:v>3.8</c:v>
                </c:pt>
                <c:pt idx="16">
                  <c:v>3.8</c:v>
                </c:pt>
                <c:pt idx="17">
                  <c:v>3.8</c:v>
                </c:pt>
                <c:pt idx="18">
                  <c:v>3.8</c:v>
                </c:pt>
                <c:pt idx="19">
                  <c:v>3.8</c:v>
                </c:pt>
              </c:numCache>
            </c:numRef>
          </c:val>
          <c:smooth val="0"/>
          <c:extLst>
            <c:ext xmlns:c16="http://schemas.microsoft.com/office/drawing/2014/chart" uri="{C3380CC4-5D6E-409C-BE32-E72D297353CC}">
              <c16:uniqueId val="{00000004-D6BA-4FD2-9892-17DE72FC854E}"/>
            </c:ext>
          </c:extLst>
        </c:ser>
        <c:ser>
          <c:idx val="4"/>
          <c:order val="1"/>
          <c:tx>
            <c:strRef>
              <c:f>'3.1.2'!$C$1</c:f>
              <c:strCache>
                <c:ptCount val="1"/>
                <c:pt idx="0">
                  <c:v>Річна зміна (попередній прогноз)</c:v>
                </c:pt>
              </c:strCache>
            </c:strRef>
          </c:tx>
          <c:spPr>
            <a:ln w="25400" cmpd="sng">
              <a:solidFill>
                <a:srgbClr val="057D46"/>
              </a:solidFill>
              <a:prstDash val="sysDot"/>
            </a:ln>
          </c:spPr>
          <c:marker>
            <c:symbol val="none"/>
          </c:marker>
          <c:cat>
            <c:strRef>
              <c:f>'3.1.2'!$A$4:$A$23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'3.1.2'!$C$4:$C$23</c:f>
              <c:numCache>
                <c:formatCode>0.0</c:formatCode>
                <c:ptCount val="20"/>
                <c:pt idx="8">
                  <c:v>7.6</c:v>
                </c:pt>
                <c:pt idx="9">
                  <c:v>7.6</c:v>
                </c:pt>
                <c:pt idx="10">
                  <c:v>6.5</c:v>
                </c:pt>
                <c:pt idx="11">
                  <c:v>5</c:v>
                </c:pt>
                <c:pt idx="12">
                  <c:v>4.8</c:v>
                </c:pt>
                <c:pt idx="13">
                  <c:v>4.0999999999999996</c:v>
                </c:pt>
                <c:pt idx="14">
                  <c:v>3.8</c:v>
                </c:pt>
                <c:pt idx="15">
                  <c:v>3.7</c:v>
                </c:pt>
                <c:pt idx="16">
                  <c:v>3.7</c:v>
                </c:pt>
                <c:pt idx="17">
                  <c:v>3.7</c:v>
                </c:pt>
                <c:pt idx="18">
                  <c:v>3.7</c:v>
                </c:pt>
                <c:pt idx="19">
                  <c:v>3.7</c:v>
                </c:pt>
              </c:numCache>
            </c:numRef>
          </c:val>
          <c:smooth val="0"/>
          <c:extLst>
            <c:ext xmlns:c16="http://schemas.microsoft.com/office/drawing/2014/chart" uri="{C3380CC4-5D6E-409C-BE32-E72D297353CC}">
              <c16:uniqueId val="{00000005-D6BA-4FD2-9892-17DE72FC854E}"/>
            </c:ext>
          </c:extLst>
        </c:ser>
        <c:dLbls>
          <c:showLegendKey val="0"/>
          <c:showVal val="0"/>
          <c:showCatName val="0"/>
          <c:showSerName val="0"/>
          <c:showPercent val="0"/>
          <c:showBubbleSize val="0"/>
        </c:dLbls>
        <c:marker val="1"/>
        <c:smooth val="0"/>
        <c:axId val="931037536"/>
        <c:axId val="931037928"/>
      </c:lineChart>
      <c:catAx>
        <c:axId val="9310375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37928"/>
        <c:crosses val="autoZero"/>
        <c:auto val="1"/>
        <c:lblAlgn val="ctr"/>
        <c:lblOffset val="100"/>
        <c:tickLblSkip val="1"/>
        <c:tickMarkSkip val="4"/>
        <c:noMultiLvlLbl val="0"/>
      </c:catAx>
      <c:valAx>
        <c:axId val="9310379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31037536"/>
        <c:crosses val="autoZero"/>
        <c:crossBetween val="between"/>
        <c:majorUnit val="2"/>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0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49999999999999E-2"/>
          <c:y val="2.2598870056497175E-2"/>
          <c:w val="0.9458333333333333"/>
          <c:h val="0.7344632768361582"/>
        </c:manualLayout>
      </c:layout>
      <c:lineChart>
        <c:grouping val="standard"/>
        <c:varyColors val="0"/>
        <c:ser>
          <c:idx val="0"/>
          <c:order val="0"/>
          <c:tx>
            <c:strRef>
              <c:f>'3.1.3'!$B$1</c:f>
              <c:strCache>
                <c:ptCount val="1"/>
                <c:pt idx="0">
                  <c:v>Базовий ІСЦ</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1EE2-4945-AA3B-36D10944F44C}"/>
              </c:ext>
            </c:extLst>
          </c:dPt>
          <c:dPt>
            <c:idx val="15"/>
            <c:bubble3D val="0"/>
            <c:extLst>
              <c:ext xmlns:c16="http://schemas.microsoft.com/office/drawing/2014/chart" uri="{C3380CC4-5D6E-409C-BE32-E72D297353CC}">
                <c16:uniqueId val="{00000002-1EE2-4945-AA3B-36D10944F44C}"/>
              </c:ext>
            </c:extLst>
          </c:dPt>
          <c:dPt>
            <c:idx val="19"/>
            <c:bubble3D val="0"/>
            <c:extLst>
              <c:ext xmlns:c16="http://schemas.microsoft.com/office/drawing/2014/chart" uri="{C3380CC4-5D6E-409C-BE32-E72D297353CC}">
                <c16:uniqueId val="{00000003-1EE2-4945-AA3B-36D10944F44C}"/>
              </c:ext>
            </c:extLst>
          </c:dPt>
          <c:cat>
            <c:strRef>
              <c:f>'3.1.3'!$A$4:$A$23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'3.1.3'!$B$4:$B$23</c:f>
              <c:numCache>
                <c:formatCode>0.0</c:formatCode>
                <c:ptCount val="20"/>
                <c:pt idx="0">
                  <c:v>6.3</c:v>
                </c:pt>
                <c:pt idx="1">
                  <c:v>6.8</c:v>
                </c:pt>
                <c:pt idx="2">
                  <c:v>7.7</c:v>
                </c:pt>
                <c:pt idx="3">
                  <c:v>9.5</c:v>
                </c:pt>
                <c:pt idx="4">
                  <c:v>9.4</c:v>
                </c:pt>
                <c:pt idx="5">
                  <c:v>9</c:v>
                </c:pt>
                <c:pt idx="6">
                  <c:v>8.6999999999999993</c:v>
                </c:pt>
                <c:pt idx="7">
                  <c:v>8.6999999999999993</c:v>
                </c:pt>
                <c:pt idx="8">
                  <c:v>7.6</c:v>
                </c:pt>
                <c:pt idx="9">
                  <c:v>7.5</c:v>
                </c:pt>
                <c:pt idx="10">
                  <c:v>7</c:v>
                </c:pt>
                <c:pt idx="11">
                  <c:v>5.5</c:v>
                </c:pt>
                <c:pt idx="12">
                  <c:v>5.3</c:v>
                </c:pt>
                <c:pt idx="13">
                  <c:v>4.7</c:v>
                </c:pt>
                <c:pt idx="14">
                  <c:v>3.9</c:v>
                </c:pt>
                <c:pt idx="15">
                  <c:v>3.8</c:v>
                </c:pt>
                <c:pt idx="16">
                  <c:v>3.8</c:v>
                </c:pt>
                <c:pt idx="17">
                  <c:v>3.8</c:v>
                </c:pt>
                <c:pt idx="18">
                  <c:v>3.8</c:v>
                </c:pt>
                <c:pt idx="19">
                  <c:v>3.8</c:v>
                </c:pt>
              </c:numCache>
            </c:numRef>
          </c:val>
          <c:smooth val="0"/>
          <c:extLst>
            <c:ext xmlns:c16="http://schemas.microsoft.com/office/drawing/2014/chart" uri="{C3380CC4-5D6E-409C-BE32-E72D297353CC}">
              <c16:uniqueId val="{00000004-1EE2-4945-AA3B-36D10944F44C}"/>
            </c:ext>
          </c:extLst>
        </c:ser>
        <c:ser>
          <c:idx val="4"/>
          <c:order val="1"/>
          <c:tx>
            <c:strRef>
              <c:f>'3.1.3'!$C$1</c:f>
              <c:strCache>
                <c:ptCount val="1"/>
                <c:pt idx="0">
                  <c:v>Продукти харчування*</c:v>
                </c:pt>
              </c:strCache>
            </c:strRef>
          </c:tx>
          <c:spPr>
            <a:ln w="25400" cmpd="sng">
              <a:solidFill>
                <a:srgbClr val="91C864"/>
              </a:solidFill>
              <a:prstDash val="solid"/>
            </a:ln>
          </c:spPr>
          <c:marker>
            <c:symbol val="none"/>
          </c:marker>
          <c:cat>
            <c:strRef>
              <c:f>'3.1.3'!$A$4:$A$23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'3.1.3'!$C$4:$C$23</c:f>
              <c:numCache>
                <c:formatCode>0.0</c:formatCode>
                <c:ptCount val="20"/>
                <c:pt idx="0">
                  <c:v>7.6</c:v>
                </c:pt>
                <c:pt idx="1">
                  <c:v>8.4</c:v>
                </c:pt>
                <c:pt idx="2">
                  <c:v>10.4</c:v>
                </c:pt>
                <c:pt idx="3">
                  <c:v>13</c:v>
                </c:pt>
                <c:pt idx="4">
                  <c:v>11.8</c:v>
                </c:pt>
                <c:pt idx="5">
                  <c:v>11.2</c:v>
                </c:pt>
                <c:pt idx="6">
                  <c:v>10.1</c:v>
                </c:pt>
                <c:pt idx="7">
                  <c:v>9.6</c:v>
                </c:pt>
                <c:pt idx="8">
                  <c:v>8.6999999999999993</c:v>
                </c:pt>
                <c:pt idx="9">
                  <c:v>8.9</c:v>
                </c:pt>
                <c:pt idx="10">
                  <c:v>8.5</c:v>
                </c:pt>
                <c:pt idx="11">
                  <c:v>6.5</c:v>
                </c:pt>
                <c:pt idx="12">
                  <c:v>5.6</c:v>
                </c:pt>
                <c:pt idx="13">
                  <c:v>4.3</c:v>
                </c:pt>
                <c:pt idx="14">
                  <c:v>3</c:v>
                </c:pt>
                <c:pt idx="15">
                  <c:v>3.2</c:v>
                </c:pt>
                <c:pt idx="16">
                  <c:v>3.1</c:v>
                </c:pt>
                <c:pt idx="17">
                  <c:v>3.1</c:v>
                </c:pt>
                <c:pt idx="18">
                  <c:v>3.2</c:v>
                </c:pt>
                <c:pt idx="19">
                  <c:v>3.2</c:v>
                </c:pt>
              </c:numCache>
            </c:numRef>
          </c:val>
          <c:smooth val="0"/>
          <c:extLst>
            <c:ext xmlns:c16="http://schemas.microsoft.com/office/drawing/2014/chart" uri="{C3380CC4-5D6E-409C-BE32-E72D297353CC}">
              <c16:uniqueId val="{00000005-1EE2-4945-AA3B-36D10944F44C}"/>
            </c:ext>
          </c:extLst>
        </c:ser>
        <c:ser>
          <c:idx val="1"/>
          <c:order val="2"/>
          <c:tx>
            <c:strRef>
              <c:f>'3.1.3'!$D$1</c:f>
              <c:strCache>
                <c:ptCount val="1"/>
                <c:pt idx="0">
                  <c:v>Послуги</c:v>
                </c:pt>
              </c:strCache>
            </c:strRef>
          </c:tx>
          <c:spPr>
            <a:ln>
              <a:solidFill>
                <a:srgbClr val="7D0532"/>
              </a:solidFill>
            </a:ln>
            <a:effectLst/>
            <a:extLst/>
          </c:spPr>
          <c:marker>
            <c:symbol val="none"/>
          </c:marker>
          <c:cat>
            <c:strRef>
              <c:f>'3.1.3'!$A$4:$A$23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'3.1.3'!$D$4:$D$23</c:f>
              <c:numCache>
                <c:formatCode>0.0</c:formatCode>
                <c:ptCount val="20"/>
                <c:pt idx="0">
                  <c:v>9.8000000000000007</c:v>
                </c:pt>
                <c:pt idx="1">
                  <c:v>11.4</c:v>
                </c:pt>
                <c:pt idx="2">
                  <c:v>13.2</c:v>
                </c:pt>
                <c:pt idx="3">
                  <c:v>14.6</c:v>
                </c:pt>
                <c:pt idx="4">
                  <c:v>14.9</c:v>
                </c:pt>
                <c:pt idx="5">
                  <c:v>14</c:v>
                </c:pt>
                <c:pt idx="6">
                  <c:v>13.6</c:v>
                </c:pt>
                <c:pt idx="7">
                  <c:v>14.9</c:v>
                </c:pt>
                <c:pt idx="8">
                  <c:v>14.1</c:v>
                </c:pt>
                <c:pt idx="9">
                  <c:v>14</c:v>
                </c:pt>
                <c:pt idx="10">
                  <c:v>13.1</c:v>
                </c:pt>
                <c:pt idx="11">
                  <c:v>10.1</c:v>
                </c:pt>
                <c:pt idx="12">
                  <c:v>9</c:v>
                </c:pt>
                <c:pt idx="13">
                  <c:v>8</c:v>
                </c:pt>
                <c:pt idx="14">
                  <c:v>6.7</c:v>
                </c:pt>
                <c:pt idx="15">
                  <c:v>5.9</c:v>
                </c:pt>
                <c:pt idx="16">
                  <c:v>5.8</c:v>
                </c:pt>
                <c:pt idx="17">
                  <c:v>5.8</c:v>
                </c:pt>
                <c:pt idx="18">
                  <c:v>5.6</c:v>
                </c:pt>
                <c:pt idx="19">
                  <c:v>5.5</c:v>
                </c:pt>
              </c:numCache>
            </c:numRef>
          </c:val>
          <c:smooth val="0"/>
          <c:extLst>
            <c:ext xmlns:c16="http://schemas.microsoft.com/office/drawing/2014/chart" uri="{C3380CC4-5D6E-409C-BE32-E72D297353CC}">
              <c16:uniqueId val="{00000000-1EE2-4945-AA3B-36D10944F44C}"/>
            </c:ext>
          </c:extLst>
        </c:ser>
        <c:ser>
          <c:idx val="2"/>
          <c:order val="3"/>
          <c:tx>
            <c:strRef>
              <c:f>'3.1.3'!$E$1</c:f>
              <c:strCache>
                <c:ptCount val="1"/>
                <c:pt idx="0">
                  <c:v>Одяг і взуття</c:v>
                </c:pt>
              </c:strCache>
            </c:strRef>
          </c:tx>
          <c:spPr>
            <a:ln w="25400" cmpd="sng">
              <a:solidFill>
                <a:srgbClr val="DC4B64"/>
              </a:solidFill>
              <a:prstDash val="solid"/>
            </a:ln>
          </c:spPr>
          <c:marker>
            <c:symbol val="none"/>
          </c:marker>
          <c:cat>
            <c:strRef>
              <c:f>'3.1.3'!$A$4:$A$23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'3.1.3'!$E$4:$E$23</c:f>
              <c:numCache>
                <c:formatCode>0.0</c:formatCode>
                <c:ptCount val="20"/>
                <c:pt idx="0">
                  <c:v>4.5</c:v>
                </c:pt>
                <c:pt idx="1">
                  <c:v>2.1</c:v>
                </c:pt>
                <c:pt idx="2">
                  <c:v>0.8</c:v>
                </c:pt>
                <c:pt idx="3">
                  <c:v>0.9</c:v>
                </c:pt>
                <c:pt idx="4">
                  <c:v>0.5</c:v>
                </c:pt>
                <c:pt idx="5">
                  <c:v>2.5</c:v>
                </c:pt>
                <c:pt idx="6">
                  <c:v>1.8</c:v>
                </c:pt>
                <c:pt idx="7">
                  <c:v>2</c:v>
                </c:pt>
                <c:pt idx="8">
                  <c:v>2</c:v>
                </c:pt>
                <c:pt idx="9">
                  <c:v>0.1</c:v>
                </c:pt>
                <c:pt idx="10">
                  <c:v>1.1000000000000001</c:v>
                </c:pt>
                <c:pt idx="11">
                  <c:v>1.9</c:v>
                </c:pt>
                <c:pt idx="12">
                  <c:v>2.4</c:v>
                </c:pt>
                <c:pt idx="13">
                  <c:v>3.6</c:v>
                </c:pt>
                <c:pt idx="14">
                  <c:v>3.7</c:v>
                </c:pt>
                <c:pt idx="15">
                  <c:v>2.9</c:v>
                </c:pt>
                <c:pt idx="16">
                  <c:v>2.8</c:v>
                </c:pt>
                <c:pt idx="17">
                  <c:v>2.9</c:v>
                </c:pt>
                <c:pt idx="18">
                  <c:v>2.9</c:v>
                </c:pt>
                <c:pt idx="19">
                  <c:v>3.1</c:v>
                </c:pt>
              </c:numCache>
            </c:numRef>
          </c:val>
          <c:smooth val="0"/>
          <c:extLst>
            <c:ext xmlns:c16="http://schemas.microsoft.com/office/drawing/2014/chart" uri="{C3380CC4-5D6E-409C-BE32-E72D297353CC}">
              <c16:uniqueId val="{00000006-1EE2-4945-AA3B-36D10944F44C}"/>
            </c:ext>
          </c:extLst>
        </c:ser>
        <c:ser>
          <c:idx val="3"/>
          <c:order val="4"/>
          <c:tx>
            <c:strRef>
              <c:f>'3.1.3'!$F$1</c:f>
              <c:strCache>
                <c:ptCount val="1"/>
                <c:pt idx="0">
                  <c:v>Інші непродовольчі товари</c:v>
                </c:pt>
              </c:strCache>
            </c:strRef>
          </c:tx>
          <c:spPr>
            <a:ln w="25400" cmpd="sng">
              <a:solidFill>
                <a:srgbClr val="005591"/>
              </a:solidFill>
              <a:prstDash val="solid"/>
            </a:ln>
          </c:spPr>
          <c:marker>
            <c:symbol val="none"/>
          </c:marker>
          <c:cat>
            <c:strRef>
              <c:f>'3.1.3'!$A$4:$A$23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'3.1.3'!$F$4:$F$23</c:f>
              <c:numCache>
                <c:formatCode>0.0</c:formatCode>
                <c:ptCount val="20"/>
                <c:pt idx="0">
                  <c:v>3</c:v>
                </c:pt>
                <c:pt idx="1">
                  <c:v>3.2</c:v>
                </c:pt>
                <c:pt idx="2">
                  <c:v>3.1</c:v>
                </c:pt>
                <c:pt idx="3">
                  <c:v>4.0999999999999996</c:v>
                </c:pt>
                <c:pt idx="4">
                  <c:v>5.2</c:v>
                </c:pt>
                <c:pt idx="5">
                  <c:v>4.7</c:v>
                </c:pt>
                <c:pt idx="6">
                  <c:v>5.4</c:v>
                </c:pt>
                <c:pt idx="7">
                  <c:v>4.8</c:v>
                </c:pt>
                <c:pt idx="8">
                  <c:v>3</c:v>
                </c:pt>
                <c:pt idx="9">
                  <c:v>2.7</c:v>
                </c:pt>
                <c:pt idx="10">
                  <c:v>2.1</c:v>
                </c:pt>
                <c:pt idx="11">
                  <c:v>1.9</c:v>
                </c:pt>
                <c:pt idx="12">
                  <c:v>2.8</c:v>
                </c:pt>
                <c:pt idx="13">
                  <c:v>3</c:v>
                </c:pt>
                <c:pt idx="14">
                  <c:v>2.9</c:v>
                </c:pt>
                <c:pt idx="15">
                  <c:v>3.1</c:v>
                </c:pt>
                <c:pt idx="16">
                  <c:v>3.2</c:v>
                </c:pt>
                <c:pt idx="17">
                  <c:v>3.2</c:v>
                </c:pt>
                <c:pt idx="18">
                  <c:v>3.2</c:v>
                </c:pt>
                <c:pt idx="19">
                  <c:v>3.1</c:v>
                </c:pt>
              </c:numCache>
            </c:numRef>
          </c:val>
          <c:smooth val="0"/>
          <c:extLst>
            <c:ext xmlns:c16="http://schemas.microsoft.com/office/drawing/2014/chart" uri="{C3380CC4-5D6E-409C-BE32-E72D297353CC}">
              <c16:uniqueId val="{00000007-1EE2-4945-AA3B-36D10944F44C}"/>
            </c:ext>
          </c:extLst>
        </c:ser>
        <c:dLbls>
          <c:showLegendKey val="0"/>
          <c:showVal val="0"/>
          <c:showCatName val="0"/>
          <c:showSerName val="0"/>
          <c:showPercent val="0"/>
          <c:showBubbleSize val="0"/>
        </c:dLbls>
        <c:smooth val="0"/>
        <c:axId val="931038712"/>
        <c:axId val="931039104"/>
      </c:lineChart>
      <c:catAx>
        <c:axId val="9310387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39104"/>
        <c:crosses val="autoZero"/>
        <c:auto val="1"/>
        <c:lblAlgn val="ctr"/>
        <c:lblOffset val="100"/>
        <c:tickLblSkip val="1"/>
        <c:tickMarkSkip val="4"/>
        <c:noMultiLvlLbl val="0"/>
      </c:catAx>
      <c:valAx>
        <c:axId val="9310391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31038712"/>
        <c:crosses val="autoZero"/>
        <c:crossBetween val="between"/>
        <c:majorUnit val="2"/>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ayout>
        <c:manualLayout>
          <c:xMode val="edge"/>
          <c:yMode val="edge"/>
          <c:x val="3.4468503937007886E-2"/>
          <c:y val="0.74587170247786838"/>
          <c:w val="0.88522933070866139"/>
          <c:h val="0.22022999243738603"/>
        </c:manualLayout>
      </c:layout>
      <c:overlay val="0"/>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71E-3"/>
          <c:w val="0.9458333333333333"/>
          <c:h val="0.7831325301204819"/>
        </c:manualLayout>
      </c:layout>
      <c:barChart>
        <c:barDir val="col"/>
        <c:grouping val="clustered"/>
        <c:varyColors val="0"/>
        <c:ser>
          <c:idx val="1"/>
          <c:order val="2"/>
          <c:tx>
            <c:strRef>
              <c:f>'3.1.4'!$D$1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'3.1.4'!$A$4:$A$23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'3.1.4'!$D$4:$D$23</c:f>
              <c:numCache>
                <c:formatCode>0.0</c:formatCode>
                <c:ptCount val="20"/>
                <c:pt idx="0">
                  <c:v>5.4</c:v>
                </c:pt>
                <c:pt idx="1">
                  <c:v>14.2</c:v>
                </c:pt>
                <c:pt idx="2">
                  <c:v>0.1</c:v>
                </c:pt>
                <c:pt idx="3">
                  <c:v>2.4</c:v>
                </c:pt>
                <c:pt idx="4">
                  <c:v>5.2</c:v>
                </c:pt>
                <c:pt idx="5">
                  <c:v>-2.5</c:v>
                </c:pt>
                <c:pt idx="6">
                  <c:v>-4.0999999999999996</c:v>
                </c:pt>
                <c:pt idx="7">
                  <c:v>5</c:v>
                </c:pt>
                <c:pt idx="8">
                  <c:v>5.6</c:v>
                </c:pt>
                <c:pt idx="9">
                  <c:v>1.3</c:v>
                </c:pt>
                <c:pt idx="10">
                  <c:v>-6.3</c:v>
                </c:pt>
                <c:pt idx="11">
                  <c:v>3.6</c:v>
                </c:pt>
                <c:pt idx="12">
                  <c:v>3.1</c:v>
                </c:pt>
                <c:pt idx="13">
                  <c:v>0.3</c:v>
                </c:pt>
                <c:pt idx="14">
                  <c:v>-4.4000000000000004</c:v>
                </c:pt>
                <c:pt idx="15">
                  <c:v>4.3</c:v>
                </c:pt>
                <c:pt idx="16">
                  <c:v>3.5</c:v>
                </c:pt>
                <c:pt idx="17">
                  <c:v>0.7</c:v>
                </c:pt>
                <c:pt idx="18">
                  <c:v>-4.7</c:v>
                </c:pt>
                <c:pt idx="19">
                  <c:v>3.6</c:v>
                </c:pt>
              </c:numCache>
            </c:numRef>
          </c:val>
          <c:extLst>
            <c:ext xmlns:c16="http://schemas.microsoft.com/office/drawing/2014/chart" uri="{C3380CC4-5D6E-409C-BE32-E72D297353CC}">
              <c16:uniqueId val="{00000000-1F97-45FF-8A57-C23D93CDB191}"/>
            </c:ext>
          </c:extLst>
        </c:ser>
        <c:dLbls>
          <c:showLegendKey val="0"/>
          <c:showVal val="0"/>
          <c:showCatName val="0"/>
          <c:showSerName val="0"/>
          <c:showPercent val="0"/>
          <c:showBubbleSize val="0"/>
        </c:dLbls>
        <c:gapWidth val="70"/>
        <c:axId val="931039888"/>
        <c:axId val="931040280"/>
      </c:barChart>
      <c:lineChart>
        <c:grouping val="standard"/>
        <c:varyColors val="0"/>
        <c:ser>
          <c:idx val="0"/>
          <c:order val="0"/>
          <c:tx>
            <c:strRef>
              <c:f>'3.1.4'!$B$1</c:f>
              <c:strCache>
                <c:ptCount val="1"/>
                <c:pt idx="0">
                  <c:v>Річна зміна</c:v>
                </c:pt>
              </c:strCache>
            </c:strRef>
          </c:tx>
          <c:spPr>
            <a:ln w="25400" cmpd="sng">
              <a:solidFill>
                <a:srgbClr val="057D46"/>
              </a:solidFill>
              <a:prstDash val="solid"/>
            </a:ln>
          </c:spPr>
          <c:marker>
            <c:symbol val="none"/>
          </c:marker>
          <c:dPt>
            <c:idx val="11"/>
            <c:marker>
              <c:symbol val="circle"/>
              <c:size val="4"/>
              <c:spPr>
                <a:solidFill>
                  <a:srgbClr val="057D46"/>
                </a:solidFill>
                <a:ln w="25400">
                  <a:solidFill>
                    <a:srgbClr val="057C48"/>
                  </a:solidFill>
                  <a:prstDash val="solid"/>
                </a:ln>
              </c:spPr>
            </c:marker>
            <c:bubble3D val="0"/>
            <c:extLst>
              <c:ext xmlns:c16="http://schemas.microsoft.com/office/drawing/2014/chart" uri="{C3380CC4-5D6E-409C-BE32-E72D297353CC}">
                <c16:uniqueId val="{00000001-1F97-45FF-8A57-C23D93CDB191}"/>
              </c:ext>
            </c:extLst>
          </c:dPt>
          <c:dPt>
            <c:idx val="15"/>
            <c:marker>
              <c:symbol val="circle"/>
              <c:size val="4"/>
              <c:spPr>
                <a:solidFill>
                  <a:srgbClr val="057D46"/>
                </a:solidFill>
                <a:ln w="25400">
                  <a:solidFill>
                    <a:srgbClr val="057C48"/>
                  </a:solidFill>
                  <a:prstDash val="solid"/>
                </a:ln>
              </c:spPr>
            </c:marker>
            <c:bubble3D val="0"/>
            <c:extLst>
              <c:ext xmlns:c16="http://schemas.microsoft.com/office/drawing/2014/chart" uri="{C3380CC4-5D6E-409C-BE32-E72D297353CC}">
                <c16:uniqueId val="{00000002-1F97-45FF-8A57-C23D93CDB191}"/>
              </c:ext>
            </c:extLst>
          </c:dPt>
          <c:dPt>
            <c:idx val="19"/>
            <c:marker>
              <c:symbol val="circle"/>
              <c:size val="4"/>
              <c:spPr>
                <a:solidFill>
                  <a:srgbClr val="057D46"/>
                </a:solidFill>
                <a:ln w="25400">
                  <a:solidFill>
                    <a:srgbClr val="057C48"/>
                  </a:solidFill>
                  <a:prstDash val="solid"/>
                </a:ln>
              </c:spPr>
            </c:marker>
            <c:bubble3D val="0"/>
            <c:extLst>
              <c:ext xmlns:c16="http://schemas.microsoft.com/office/drawing/2014/chart" uri="{C3380CC4-5D6E-409C-BE32-E72D297353CC}">
                <c16:uniqueId val="{00000003-1F97-45FF-8A57-C23D93CDB19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97-45FF-8A57-C23D93CDB19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97-45FF-8A57-C23D93CDB19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97-45FF-8A57-C23D93CDB19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'3.1.4'!$A$4:$A$23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'3.1.4'!$B$4:$B$23</c:f>
              <c:numCache>
                <c:formatCode>0.0</c:formatCode>
                <c:ptCount val="20"/>
                <c:pt idx="0">
                  <c:v>7.5</c:v>
                </c:pt>
                <c:pt idx="1">
                  <c:v>23.6</c:v>
                </c:pt>
                <c:pt idx="2">
                  <c:v>28.2</c:v>
                </c:pt>
                <c:pt idx="3">
                  <c:v>23.5</c:v>
                </c:pt>
                <c:pt idx="4">
                  <c:v>23.3</c:v>
                </c:pt>
                <c:pt idx="5">
                  <c:v>5.2</c:v>
                </c:pt>
                <c:pt idx="6">
                  <c:v>0.8</c:v>
                </c:pt>
                <c:pt idx="7">
                  <c:v>3.3</c:v>
                </c:pt>
                <c:pt idx="8">
                  <c:v>3.6</c:v>
                </c:pt>
                <c:pt idx="9">
                  <c:v>7.8</c:v>
                </c:pt>
                <c:pt idx="10">
                  <c:v>5.2</c:v>
                </c:pt>
                <c:pt idx="11">
                  <c:v>3.8</c:v>
                </c:pt>
                <c:pt idx="12">
                  <c:v>1.4</c:v>
                </c:pt>
                <c:pt idx="13">
                  <c:v>0.4</c:v>
                </c:pt>
                <c:pt idx="14">
                  <c:v>2.5</c:v>
                </c:pt>
                <c:pt idx="15">
                  <c:v>3.1</c:v>
                </c:pt>
                <c:pt idx="16">
                  <c:v>3.5</c:v>
                </c:pt>
                <c:pt idx="17">
                  <c:v>4</c:v>
                </c:pt>
                <c:pt idx="18">
                  <c:v>3.6</c:v>
                </c:pt>
                <c:pt idx="19">
                  <c:v>3</c:v>
                </c:pt>
              </c:numCache>
            </c:numRef>
          </c:val>
          <c:smooth val="0"/>
          <c:extLst>
            <c:ext xmlns:c16="http://schemas.microsoft.com/office/drawing/2014/chart" uri="{C3380CC4-5D6E-409C-BE32-E72D297353CC}">
              <c16:uniqueId val="{00000004-1F97-45FF-8A57-C23D93CDB191}"/>
            </c:ext>
          </c:extLst>
        </c:ser>
        <c:ser>
          <c:idx val="4"/>
          <c:order val="1"/>
          <c:tx>
            <c:strRef>
              <c:f>'3.1.4'!$C$1</c:f>
              <c:strCache>
                <c:ptCount val="1"/>
                <c:pt idx="0">
                  <c:v>Річна зміна (попередній прогноз)</c:v>
                </c:pt>
              </c:strCache>
            </c:strRef>
          </c:tx>
          <c:spPr>
            <a:ln w="25400" cmpd="sng">
              <a:solidFill>
                <a:srgbClr val="057D46"/>
              </a:solidFill>
              <a:prstDash val="sysDot"/>
            </a:ln>
          </c:spPr>
          <c:marker>
            <c:symbol val="none"/>
          </c:marker>
          <c:cat>
            <c:strRef>
              <c:f>'3.1.4'!$A$4:$A$23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'3.1.4'!$C$4:$C$23</c:f>
              <c:numCache>
                <c:formatCode>0.0</c:formatCode>
                <c:ptCount val="20"/>
                <c:pt idx="7">
                  <c:v>3.3</c:v>
                </c:pt>
                <c:pt idx="8">
                  <c:v>3.6</c:v>
                </c:pt>
                <c:pt idx="9">
                  <c:v>4.8</c:v>
                </c:pt>
                <c:pt idx="10">
                  <c:v>2.5</c:v>
                </c:pt>
                <c:pt idx="11">
                  <c:v>3.6</c:v>
                </c:pt>
                <c:pt idx="12">
                  <c:v>1.1000000000000001</c:v>
                </c:pt>
                <c:pt idx="13">
                  <c:v>2.8</c:v>
                </c:pt>
                <c:pt idx="14">
                  <c:v>4.5999999999999996</c:v>
                </c:pt>
                <c:pt idx="15">
                  <c:v>3.1</c:v>
                </c:pt>
                <c:pt idx="16">
                  <c:v>3.3</c:v>
                </c:pt>
                <c:pt idx="17">
                  <c:v>3.5</c:v>
                </c:pt>
                <c:pt idx="18">
                  <c:v>3.5</c:v>
                </c:pt>
                <c:pt idx="19">
                  <c:v>3</c:v>
                </c:pt>
              </c:numCache>
            </c:numRef>
          </c:val>
          <c:smooth val="0"/>
          <c:extLst>
            <c:ext xmlns:c16="http://schemas.microsoft.com/office/drawing/2014/chart" uri="{C3380CC4-5D6E-409C-BE32-E72D297353CC}">
              <c16:uniqueId val="{00000005-1F97-45FF-8A57-C23D93CDB191}"/>
            </c:ext>
          </c:extLst>
        </c:ser>
        <c:dLbls>
          <c:showLegendKey val="0"/>
          <c:showVal val="0"/>
          <c:showCatName val="0"/>
          <c:showSerName val="0"/>
          <c:showPercent val="0"/>
          <c:showBubbleSize val="0"/>
        </c:dLbls>
        <c:marker val="1"/>
        <c:smooth val="0"/>
        <c:axId val="931039888"/>
        <c:axId val="931040280"/>
      </c:lineChart>
      <c:catAx>
        <c:axId val="9310398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40280"/>
        <c:crosses val="autoZero"/>
        <c:auto val="1"/>
        <c:lblAlgn val="ctr"/>
        <c:lblOffset val="100"/>
        <c:tickLblSkip val="1"/>
        <c:tickMarkSkip val="4"/>
        <c:noMultiLvlLbl val="0"/>
      </c:catAx>
      <c:valAx>
        <c:axId val="931040280"/>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31039888"/>
        <c:crosses val="autoZero"/>
        <c:crossBetween val="between"/>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0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71E-3"/>
          <c:w val="0.9458333333333333"/>
          <c:h val="0.7831325301204819"/>
        </c:manualLayout>
      </c:layout>
      <c:barChart>
        <c:barDir val="col"/>
        <c:grouping val="clustered"/>
        <c:varyColors val="0"/>
        <c:ser>
          <c:idx val="1"/>
          <c:order val="2"/>
          <c:tx>
            <c:strRef>
              <c:f>'3.1.5'!$D$1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'3.1.5'!$D$4:$D$23</c:f>
              <c:numCache>
                <c:formatCode>0.0</c:formatCode>
                <c:ptCount val="20"/>
                <c:pt idx="0">
                  <c:v>5.8</c:v>
                </c:pt>
                <c:pt idx="1">
                  <c:v>3.9</c:v>
                </c:pt>
                <c:pt idx="2">
                  <c:v>3.1</c:v>
                </c:pt>
                <c:pt idx="3">
                  <c:v>2.4</c:v>
                </c:pt>
                <c:pt idx="4">
                  <c:v>3.5</c:v>
                </c:pt>
                <c:pt idx="5">
                  <c:v>3.6</c:v>
                </c:pt>
                <c:pt idx="6">
                  <c:v>3.4</c:v>
                </c:pt>
                <c:pt idx="7">
                  <c:v>6.5</c:v>
                </c:pt>
                <c:pt idx="8">
                  <c:v>4.0999999999999996</c:v>
                </c:pt>
                <c:pt idx="9">
                  <c:v>2.1</c:v>
                </c:pt>
                <c:pt idx="10">
                  <c:v>2.2000000000000002</c:v>
                </c:pt>
                <c:pt idx="11">
                  <c:v>3.8</c:v>
                </c:pt>
                <c:pt idx="12">
                  <c:v>3.4</c:v>
                </c:pt>
                <c:pt idx="13">
                  <c:v>1.8</c:v>
                </c:pt>
                <c:pt idx="14">
                  <c:v>1.8</c:v>
                </c:pt>
                <c:pt idx="15">
                  <c:v>2.4</c:v>
                </c:pt>
                <c:pt idx="16">
                  <c:v>3.1</c:v>
                </c:pt>
                <c:pt idx="17">
                  <c:v>1.8</c:v>
                </c:pt>
                <c:pt idx="18">
                  <c:v>2.4</c:v>
                </c:pt>
                <c:pt idx="19">
                  <c:v>2.1</c:v>
                </c:pt>
              </c:numCache>
            </c:numRef>
          </c:val>
          <c:extLst>
            <c:ext xmlns:c16="http://schemas.microsoft.com/office/drawing/2014/chart" uri="{C3380CC4-5D6E-409C-BE32-E72D297353CC}">
              <c16:uniqueId val="{00000000-54C8-4CE0-89BF-CB713536502D}"/>
            </c:ext>
          </c:extLst>
        </c:ser>
        <c:dLbls>
          <c:showLegendKey val="0"/>
          <c:showVal val="0"/>
          <c:showCatName val="0"/>
          <c:showSerName val="0"/>
          <c:showPercent val="0"/>
          <c:showBubbleSize val="0"/>
        </c:dLbls>
        <c:gapWidth val="70"/>
        <c:axId val="931041064"/>
        <c:axId val="931041456"/>
      </c:barChart>
      <c:lineChart>
        <c:grouping val="standard"/>
        <c:varyColors val="0"/>
        <c:ser>
          <c:idx val="0"/>
          <c:order val="0"/>
          <c:tx>
            <c:strRef>
              <c:f>'3.1.5'!$B$1</c:f>
              <c:strCache>
                <c:ptCount val="1"/>
                <c:pt idx="0">
                  <c:v>Річна зміна</c:v>
                </c:pt>
              </c:strCache>
            </c:strRef>
          </c:tx>
          <c:spPr>
            <a:ln w="25400" cmpd="sng">
              <a:solidFill>
                <a:srgbClr val="057D46"/>
              </a:solidFill>
              <a:prstDash val="solid"/>
            </a:ln>
          </c:spPr>
          <c:marker>
            <c:symbol val="none"/>
          </c:marker>
          <c:dPt>
            <c:idx val="11"/>
            <c:marker>
              <c:symbol val="circle"/>
              <c:size val="4"/>
              <c:spPr>
                <a:solidFill>
                  <a:srgbClr val="057D46"/>
                </a:solidFill>
                <a:ln w="25400">
                  <a:solidFill>
                    <a:srgbClr val="057C48"/>
                  </a:solidFill>
                  <a:prstDash val="solid"/>
                </a:ln>
              </c:spPr>
            </c:marker>
            <c:bubble3D val="0"/>
            <c:extLst>
              <c:ext xmlns:c16="http://schemas.microsoft.com/office/drawing/2014/chart" uri="{C3380CC4-5D6E-409C-BE32-E72D297353CC}">
                <c16:uniqueId val="{00000001-54C8-4CE0-89BF-CB713536502D}"/>
              </c:ext>
            </c:extLst>
          </c:dPt>
          <c:dPt>
            <c:idx val="15"/>
            <c:marker>
              <c:symbol val="circle"/>
              <c:size val="4"/>
              <c:spPr>
                <a:solidFill>
                  <a:srgbClr val="057D46"/>
                </a:solidFill>
                <a:ln w="25400">
                  <a:solidFill>
                    <a:srgbClr val="057C48"/>
                  </a:solidFill>
                  <a:prstDash val="solid"/>
                </a:ln>
              </c:spPr>
            </c:marker>
            <c:bubble3D val="0"/>
            <c:extLst>
              <c:ext xmlns:c16="http://schemas.microsoft.com/office/drawing/2014/chart" uri="{C3380CC4-5D6E-409C-BE32-E72D297353CC}">
                <c16:uniqueId val="{00000002-54C8-4CE0-89BF-CB713536502D}"/>
              </c:ext>
            </c:extLst>
          </c:dPt>
          <c:dPt>
            <c:idx val="19"/>
            <c:marker>
              <c:symbol val="circle"/>
              <c:size val="4"/>
              <c:spPr>
                <a:solidFill>
                  <a:srgbClr val="057D46"/>
                </a:solidFill>
                <a:ln w="25400">
                  <a:solidFill>
                    <a:srgbClr val="057C48"/>
                  </a:solidFill>
                  <a:prstDash val="solid"/>
                </a:ln>
              </c:spPr>
            </c:marker>
            <c:bubble3D val="0"/>
            <c:extLst>
              <c:ext xmlns:c16="http://schemas.microsoft.com/office/drawing/2014/chart" uri="{C3380CC4-5D6E-409C-BE32-E72D297353CC}">
                <c16:uniqueId val="{00000003-54C8-4CE0-89BF-CB713536502D}"/>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C8-4CE0-89BF-CB713536502D}"/>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C8-4CE0-89BF-CB713536502D}"/>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C8-4CE0-89BF-CB713536502D}"/>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'3.1.5'!$B$4:$B$23</c:f>
              <c:numCache>
                <c:formatCode>0.0</c:formatCode>
                <c:ptCount val="20"/>
                <c:pt idx="0">
                  <c:v>39.5</c:v>
                </c:pt>
                <c:pt idx="1">
                  <c:v>28.8</c:v>
                </c:pt>
                <c:pt idx="2">
                  <c:v>25.9</c:v>
                </c:pt>
                <c:pt idx="3">
                  <c:v>16.100000000000001</c:v>
                </c:pt>
                <c:pt idx="4">
                  <c:v>13.6</c:v>
                </c:pt>
                <c:pt idx="5">
                  <c:v>13.2</c:v>
                </c:pt>
                <c:pt idx="6">
                  <c:v>13.5</c:v>
                </c:pt>
                <c:pt idx="7">
                  <c:v>18</c:v>
                </c:pt>
                <c:pt idx="8">
                  <c:v>18.7</c:v>
                </c:pt>
                <c:pt idx="9">
                  <c:v>17</c:v>
                </c:pt>
                <c:pt idx="10">
                  <c:v>15.7</c:v>
                </c:pt>
                <c:pt idx="11">
                  <c:v>12.8</c:v>
                </c:pt>
                <c:pt idx="12">
                  <c:v>12.1</c:v>
                </c:pt>
                <c:pt idx="13">
                  <c:v>11.7</c:v>
                </c:pt>
                <c:pt idx="14">
                  <c:v>11.3</c:v>
                </c:pt>
                <c:pt idx="15">
                  <c:v>9.8000000000000007</c:v>
                </c:pt>
                <c:pt idx="16">
                  <c:v>9.4</c:v>
                </c:pt>
                <c:pt idx="17">
                  <c:v>9.4</c:v>
                </c:pt>
                <c:pt idx="18">
                  <c:v>9.9</c:v>
                </c:pt>
                <c:pt idx="19">
                  <c:v>9.6</c:v>
                </c:pt>
              </c:numCache>
            </c:numRef>
          </c:val>
          <c:smooth val="0"/>
          <c:extLst>
            <c:ext xmlns:c16="http://schemas.microsoft.com/office/drawing/2014/chart" uri="{C3380CC4-5D6E-409C-BE32-E72D297353CC}">
              <c16:uniqueId val="{00000004-54C8-4CE0-89BF-CB713536502D}"/>
            </c:ext>
          </c:extLst>
        </c:ser>
        <c:ser>
          <c:idx val="4"/>
          <c:order val="1"/>
          <c:tx>
            <c:strRef>
              <c:f>'3.1.5'!$C$1</c:f>
              <c:strCache>
                <c:ptCount val="1"/>
                <c:pt idx="0">
                  <c:v>Річна зміна (попередній прогноз)</c:v>
                </c:pt>
              </c:strCache>
            </c:strRef>
          </c:tx>
          <c:spPr>
            <a:ln w="25400" cmpd="sng">
              <a:solidFill>
                <a:srgbClr val="057D46"/>
              </a:solidFill>
              <a:prstDash val="sysDot"/>
            </a:ln>
          </c:spPr>
          <c:marker>
            <c:symbol val="none"/>
          </c:marker>
          <c:cat>
            <c:strRef>
              <c:f>'3.1.5'!$A$4:$A$23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'3.1.5'!$C$4:$C$23</c:f>
              <c:numCache>
                <c:formatCode>0.0</c:formatCode>
                <c:ptCount val="20"/>
                <c:pt idx="8">
                  <c:v>18.7</c:v>
                </c:pt>
                <c:pt idx="9">
                  <c:v>17</c:v>
                </c:pt>
                <c:pt idx="10">
                  <c:v>16.8</c:v>
                </c:pt>
                <c:pt idx="11">
                  <c:v>13.9</c:v>
                </c:pt>
                <c:pt idx="12">
                  <c:v>12.8</c:v>
                </c:pt>
                <c:pt idx="13">
                  <c:v>13.3</c:v>
                </c:pt>
                <c:pt idx="14">
                  <c:v>12.4</c:v>
                </c:pt>
                <c:pt idx="15">
                  <c:v>9.9</c:v>
                </c:pt>
                <c:pt idx="16">
                  <c:v>9.8000000000000007</c:v>
                </c:pt>
                <c:pt idx="17">
                  <c:v>9.6999999999999993</c:v>
                </c:pt>
                <c:pt idx="18">
                  <c:v>9.6999999999999993</c:v>
                </c:pt>
                <c:pt idx="19">
                  <c:v>9.6999999999999993</c:v>
                </c:pt>
              </c:numCache>
            </c:numRef>
          </c:val>
          <c:smooth val="0"/>
          <c:extLst>
            <c:ext xmlns:c16="http://schemas.microsoft.com/office/drawing/2014/chart" uri="{C3380CC4-5D6E-409C-BE32-E72D297353CC}">
              <c16:uniqueId val="{00000005-54C8-4CE0-89BF-CB713536502D}"/>
            </c:ext>
          </c:extLst>
        </c:ser>
        <c:dLbls>
          <c:showLegendKey val="0"/>
          <c:showVal val="0"/>
          <c:showCatName val="0"/>
          <c:showSerName val="0"/>
          <c:showPercent val="0"/>
          <c:showBubbleSize val="0"/>
        </c:dLbls>
        <c:marker val="1"/>
        <c:smooth val="0"/>
        <c:axId val="931041064"/>
        <c:axId val="931041456"/>
      </c:lineChart>
      <c:catAx>
        <c:axId val="9310410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41456"/>
        <c:crosses val="autoZero"/>
        <c:auto val="1"/>
        <c:lblAlgn val="ctr"/>
        <c:lblOffset val="100"/>
        <c:tickLblSkip val="1"/>
        <c:tickMarkSkip val="4"/>
        <c:noMultiLvlLbl val="0"/>
      </c:catAx>
      <c:valAx>
        <c:axId val="931041456"/>
        <c:scaling>
          <c:orientation val="minMax"/>
          <c:max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31041064"/>
        <c:crosses val="autoZero"/>
        <c:crossBetween val="between"/>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0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48E-2"/>
          <c:y val="2.6771179205009012E-2"/>
          <c:w val="0.84011089238845149"/>
          <c:h val="0.72532160136609425"/>
        </c:manualLayout>
      </c:layout>
      <c:barChart>
        <c:barDir val="col"/>
        <c:grouping val="stacked"/>
        <c:varyColors val="0"/>
        <c:ser>
          <c:idx val="4"/>
          <c:order val="1"/>
          <c:tx>
            <c:strRef>
              <c:f>'3.1.6'!$C$1</c:f>
              <c:strCache>
                <c:ptCount val="1"/>
                <c:pt idx="0">
                  <c:v>Базова інфляція</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'3.1.6'!$C$4:$C$23</c:f>
              <c:numCache>
                <c:formatCode>0.0</c:formatCode>
                <c:ptCount val="20"/>
                <c:pt idx="0">
                  <c:v>3.8</c:v>
                </c:pt>
                <c:pt idx="1">
                  <c:v>4.24</c:v>
                </c:pt>
                <c:pt idx="2">
                  <c:v>4.54</c:v>
                </c:pt>
                <c:pt idx="3">
                  <c:v>5.17</c:v>
                </c:pt>
                <c:pt idx="4">
                  <c:v>5.09</c:v>
                </c:pt>
                <c:pt idx="5">
                  <c:v>4.91</c:v>
                </c:pt>
                <c:pt idx="6">
                  <c:v>4.63</c:v>
                </c:pt>
                <c:pt idx="7">
                  <c:v>4.8</c:v>
                </c:pt>
                <c:pt idx="8">
                  <c:v>4.13</c:v>
                </c:pt>
                <c:pt idx="9">
                  <c:v>3.77</c:v>
                </c:pt>
                <c:pt idx="10">
                  <c:v>3.5508291204477835</c:v>
                </c:pt>
                <c:pt idx="11">
                  <c:v>3.3</c:v>
                </c:pt>
                <c:pt idx="12">
                  <c:v>3.1</c:v>
                </c:pt>
                <c:pt idx="13">
                  <c:v>2.8</c:v>
                </c:pt>
                <c:pt idx="14">
                  <c:v>2.2999999999999998</c:v>
                </c:pt>
                <c:pt idx="15">
                  <c:v>2.2000000000000002</c:v>
                </c:pt>
                <c:pt idx="16">
                  <c:v>2.2000000000000002</c:v>
                </c:pt>
                <c:pt idx="17">
                  <c:v>2.2999999999999998</c:v>
                </c:pt>
                <c:pt idx="18">
                  <c:v>2.2000000000000002</c:v>
                </c:pt>
                <c:pt idx="19">
                  <c:v>2.2000000000000002</c:v>
                </c:pt>
              </c:numCache>
            </c:numRef>
          </c:val>
          <c:extLst>
            <c:ext xmlns:c16="http://schemas.microsoft.com/office/drawing/2014/chart" uri="{C3380CC4-5D6E-409C-BE32-E72D297353CC}">
              <c16:uniqueId val="{00000000-5046-4183-9541-DC42F4E32F66}"/>
            </c:ext>
          </c:extLst>
        </c:ser>
        <c:ser>
          <c:idx val="1"/>
          <c:order val="2"/>
          <c:tx>
            <c:strRef>
              <c:f>'3.1.6'!$D$1</c:f>
              <c:strCache>
                <c:ptCount val="1"/>
                <c:pt idx="0">
                  <c:v>Сирі продукти</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'3.1.6'!$D$4:$D$23</c:f>
              <c:numCache>
                <c:formatCode>0.0</c:formatCode>
                <c:ptCount val="20"/>
                <c:pt idx="0">
                  <c:v>1.41</c:v>
                </c:pt>
                <c:pt idx="1">
                  <c:v>4.88</c:v>
                </c:pt>
                <c:pt idx="2">
                  <c:v>5.08</c:v>
                </c:pt>
                <c:pt idx="3">
                  <c:v>3.98</c:v>
                </c:pt>
                <c:pt idx="4">
                  <c:v>4.49</c:v>
                </c:pt>
                <c:pt idx="5">
                  <c:v>1.42</c:v>
                </c:pt>
                <c:pt idx="6">
                  <c:v>0.69</c:v>
                </c:pt>
                <c:pt idx="7">
                  <c:v>0.89</c:v>
                </c:pt>
                <c:pt idx="8">
                  <c:v>0.76</c:v>
                </c:pt>
                <c:pt idx="9">
                  <c:v>1.74</c:v>
                </c:pt>
                <c:pt idx="10">
                  <c:v>1.1318953780768011</c:v>
                </c:pt>
                <c:pt idx="11">
                  <c:v>0.7</c:v>
                </c:pt>
                <c:pt idx="12">
                  <c:v>0.3</c:v>
                </c:pt>
                <c:pt idx="13">
                  <c:v>0.1</c:v>
                </c:pt>
                <c:pt idx="14">
                  <c:v>0.5</c:v>
                </c:pt>
                <c:pt idx="15">
                  <c:v>0.6</c:v>
                </c:pt>
                <c:pt idx="16">
                  <c:v>0.7</c:v>
                </c:pt>
                <c:pt idx="17">
                  <c:v>0.7</c:v>
                </c:pt>
                <c:pt idx="18">
                  <c:v>0.7</c:v>
                </c:pt>
                <c:pt idx="19">
                  <c:v>0.5</c:v>
                </c:pt>
              </c:numCache>
            </c:numRef>
          </c:val>
          <c:extLst>
            <c:ext xmlns:c16="http://schemas.microsoft.com/office/drawing/2014/chart" uri="{C3380CC4-5D6E-409C-BE32-E72D297353CC}">
              <c16:uniqueId val="{00000001-5046-4183-9541-DC42F4E32F66}"/>
            </c:ext>
          </c:extLst>
        </c:ser>
        <c:ser>
          <c:idx val="2"/>
          <c:order val="3"/>
          <c:tx>
            <c:strRef>
              <c:f>'3.1.6'!$E$1</c:f>
              <c:strCache>
                <c:ptCount val="1"/>
                <c:pt idx="0">
                  <c:v>Адміністративні тарифи</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'3.1.6'!$E$4:$E$23</c:f>
              <c:numCache>
                <c:formatCode>0.0</c:formatCode>
                <c:ptCount val="20"/>
                <c:pt idx="0">
                  <c:v>8.52</c:v>
                </c:pt>
                <c:pt idx="1">
                  <c:v>5.83</c:v>
                </c:pt>
                <c:pt idx="2">
                  <c:v>6.12</c:v>
                </c:pt>
                <c:pt idx="3">
                  <c:v>3.56</c:v>
                </c:pt>
                <c:pt idx="4">
                  <c:v>2.81</c:v>
                </c:pt>
                <c:pt idx="5">
                  <c:v>2.71</c:v>
                </c:pt>
                <c:pt idx="6">
                  <c:v>2.56</c:v>
                </c:pt>
                <c:pt idx="7">
                  <c:v>3.73</c:v>
                </c:pt>
                <c:pt idx="8">
                  <c:v>3.84</c:v>
                </c:pt>
                <c:pt idx="9">
                  <c:v>3.38</c:v>
                </c:pt>
                <c:pt idx="10">
                  <c:v>3.1135236870073193</c:v>
                </c:pt>
                <c:pt idx="11">
                  <c:v>2.2000000000000002</c:v>
                </c:pt>
                <c:pt idx="12">
                  <c:v>2.1</c:v>
                </c:pt>
                <c:pt idx="13">
                  <c:v>2.2000000000000002</c:v>
                </c:pt>
                <c:pt idx="14">
                  <c:v>2.2000000000000002</c:v>
                </c:pt>
                <c:pt idx="15">
                  <c:v>2</c:v>
                </c:pt>
                <c:pt idx="16">
                  <c:v>1.9</c:v>
                </c:pt>
                <c:pt idx="17">
                  <c:v>1.9</c:v>
                </c:pt>
                <c:pt idx="18">
                  <c:v>2.1</c:v>
                </c:pt>
                <c:pt idx="19">
                  <c:v>2</c:v>
                </c:pt>
              </c:numCache>
            </c:numRef>
          </c:val>
          <c:extLst>
            <c:ext xmlns:c16="http://schemas.microsoft.com/office/drawing/2014/chart" uri="{C3380CC4-5D6E-409C-BE32-E72D297353CC}">
              <c16:uniqueId val="{00000002-5046-4183-9541-DC42F4E32F66}"/>
            </c:ext>
          </c:extLst>
        </c:ser>
        <c:ser>
          <c:idx val="3"/>
          <c:order val="4"/>
          <c:tx>
            <c:strRef>
              <c:f>'3.1.6'!$F$1</c:f>
              <c:strCache>
                <c:ptCount val="1"/>
                <c:pt idx="0">
                  <c:v>Паливо</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'3.1.6'!$F$4:$F$23</c:f>
              <c:numCache>
                <c:formatCode>0.0</c:formatCode>
                <c:ptCount val="20"/>
                <c:pt idx="0">
                  <c:v>1.33</c:v>
                </c:pt>
                <c:pt idx="1">
                  <c:v>0.62</c:v>
                </c:pt>
                <c:pt idx="2">
                  <c:v>0.64</c:v>
                </c:pt>
                <c:pt idx="3">
                  <c:v>0.96</c:v>
                </c:pt>
                <c:pt idx="4">
                  <c:v>0.81</c:v>
                </c:pt>
                <c:pt idx="5">
                  <c:v>0.86</c:v>
                </c:pt>
                <c:pt idx="6">
                  <c:v>1.03</c:v>
                </c:pt>
                <c:pt idx="7">
                  <c:v>0.39</c:v>
                </c:pt>
                <c:pt idx="8">
                  <c:v>-0.14000000000000001</c:v>
                </c:pt>
                <c:pt idx="9">
                  <c:v>0.1</c:v>
                </c:pt>
                <c:pt idx="10">
                  <c:v>-9.6248185531892044E-2</c:v>
                </c:pt>
                <c:pt idx="11">
                  <c:v>0.1</c:v>
                </c:pt>
                <c:pt idx="12">
                  <c:v>0.5</c:v>
                </c:pt>
                <c:pt idx="13">
                  <c:v>0.2</c:v>
                </c:pt>
                <c:pt idx="14">
                  <c:v>0.2</c:v>
                </c:pt>
                <c:pt idx="15">
                  <c:v>0.2</c:v>
                </c:pt>
                <c:pt idx="16">
                  <c:v>0.2</c:v>
                </c:pt>
                <c:pt idx="17">
                  <c:v>0.3</c:v>
                </c:pt>
                <c:pt idx="18">
                  <c:v>0.3</c:v>
                </c:pt>
                <c:pt idx="19">
                  <c:v>0.2</c:v>
                </c:pt>
              </c:numCache>
            </c:numRef>
          </c:val>
          <c:extLst>
            <c:ext xmlns:c16="http://schemas.microsoft.com/office/drawing/2014/chart" uri="{C3380CC4-5D6E-409C-BE32-E72D297353CC}">
              <c16:uniqueId val="{00000003-5046-4183-9541-DC42F4E32F66}"/>
            </c:ext>
          </c:extLst>
        </c:ser>
        <c:dLbls>
          <c:showLegendKey val="0"/>
          <c:showVal val="0"/>
          <c:showCatName val="0"/>
          <c:showSerName val="0"/>
          <c:showPercent val="0"/>
          <c:showBubbleSize val="0"/>
        </c:dLbls>
        <c:gapWidth val="70"/>
        <c:overlap val="100"/>
        <c:axId val="931042240"/>
        <c:axId val="931042632"/>
      </c:barChart>
      <c:lineChart>
        <c:grouping val="standard"/>
        <c:varyColors val="0"/>
        <c:ser>
          <c:idx val="0"/>
          <c:order val="0"/>
          <c:tx>
            <c:strRef>
              <c:f>'3.1.6'!$B$1</c:f>
              <c:strCache>
                <c:ptCount val="1"/>
                <c:pt idx="0">
                  <c:v>ІСЦ, %</c:v>
                </c:pt>
              </c:strCache>
            </c:strRef>
          </c:tx>
          <c:spPr>
            <a:ln w="25400" cmpd="sng">
              <a:solidFill>
                <a:srgbClr val="057D46"/>
              </a:solidFill>
              <a:prstDash val="solid"/>
            </a:ln>
          </c:spPr>
          <c:marker>
            <c:symbol val="none"/>
          </c:marker>
          <c:dPt>
            <c:idx val="11"/>
            <c:marker>
              <c:symbol val="circle"/>
              <c:size val="3"/>
              <c:spPr>
                <a:solidFill>
                  <a:srgbClr val="057D46"/>
                </a:solidFill>
                <a:ln w="25400">
                  <a:solidFill>
                    <a:srgbClr val="057C48"/>
                  </a:solidFill>
                  <a:prstDash val="solid"/>
                </a:ln>
              </c:spPr>
            </c:marker>
            <c:bubble3D val="0"/>
            <c:extLst>
              <c:ext xmlns:c16="http://schemas.microsoft.com/office/drawing/2014/chart" uri="{C3380CC4-5D6E-409C-BE32-E72D297353CC}">
                <c16:uniqueId val="{00000004-5046-4183-9541-DC42F4E32F66}"/>
              </c:ext>
            </c:extLst>
          </c:dPt>
          <c:dPt>
            <c:idx val="15"/>
            <c:marker>
              <c:symbol val="circle"/>
              <c:size val="3"/>
              <c:spPr>
                <a:solidFill>
                  <a:srgbClr val="057D46"/>
                </a:solidFill>
                <a:ln w="25400">
                  <a:solidFill>
                    <a:srgbClr val="057C48"/>
                  </a:solidFill>
                  <a:prstDash val="solid"/>
                </a:ln>
              </c:spPr>
            </c:marker>
            <c:bubble3D val="0"/>
            <c:extLst>
              <c:ext xmlns:c16="http://schemas.microsoft.com/office/drawing/2014/chart" uri="{C3380CC4-5D6E-409C-BE32-E72D297353CC}">
                <c16:uniqueId val="{00000005-5046-4183-9541-DC42F4E32F66}"/>
              </c:ext>
            </c:extLst>
          </c:dPt>
          <c:dPt>
            <c:idx val="19"/>
            <c:marker>
              <c:symbol val="circle"/>
              <c:size val="3"/>
              <c:spPr>
                <a:solidFill>
                  <a:srgbClr val="057D46"/>
                </a:solidFill>
                <a:ln w="25400">
                  <a:solidFill>
                    <a:srgbClr val="057C48"/>
                  </a:solidFill>
                  <a:prstDash val="solid"/>
                </a:ln>
              </c:spPr>
            </c:marker>
            <c:bubble3D val="0"/>
            <c:extLst>
              <c:ext xmlns:c16="http://schemas.microsoft.com/office/drawing/2014/chart" uri="{C3380CC4-5D6E-409C-BE32-E72D297353CC}">
                <c16:uniqueId val="{00000006-5046-4183-9541-DC42F4E32F66}"/>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46-4183-9541-DC42F4E32F66}"/>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46-4183-9541-DC42F4E32F66}"/>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46-4183-9541-DC42F4E32F66}"/>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'3.1.6'!$B$4:$B$23</c:f>
              <c:numCache>
                <c:formatCode>0.0</c:formatCode>
                <c:ptCount val="20"/>
                <c:pt idx="0">
                  <c:v>15.1</c:v>
                </c:pt>
                <c:pt idx="1">
                  <c:v>15.6</c:v>
                </c:pt>
                <c:pt idx="2">
                  <c:v>16.399999999999999</c:v>
                </c:pt>
                <c:pt idx="3">
                  <c:v>13.7</c:v>
                </c:pt>
                <c:pt idx="4">
                  <c:v>13.2</c:v>
                </c:pt>
                <c:pt idx="5">
                  <c:v>9.9</c:v>
                </c:pt>
                <c:pt idx="6">
                  <c:v>8.9</c:v>
                </c:pt>
                <c:pt idx="7">
                  <c:v>9.8000000000000007</c:v>
                </c:pt>
                <c:pt idx="8">
                  <c:v>8.6</c:v>
                </c:pt>
                <c:pt idx="9">
                  <c:v>9</c:v>
                </c:pt>
                <c:pt idx="10">
                  <c:v>7.7</c:v>
                </c:pt>
                <c:pt idx="11">
                  <c:v>6.3</c:v>
                </c:pt>
                <c:pt idx="12">
                  <c:v>6</c:v>
                </c:pt>
                <c:pt idx="13">
                  <c:v>5.2</c:v>
                </c:pt>
                <c:pt idx="14">
                  <c:v>5.2</c:v>
                </c:pt>
                <c:pt idx="15">
                  <c:v>5</c:v>
                </c:pt>
                <c:pt idx="16">
                  <c:v>5</c:v>
                </c:pt>
                <c:pt idx="17">
                  <c:v>5.2</c:v>
                </c:pt>
                <c:pt idx="18">
                  <c:v>5.3</c:v>
                </c:pt>
                <c:pt idx="19">
                  <c:v>5</c:v>
                </c:pt>
              </c:numCache>
            </c:numRef>
          </c:val>
          <c:smooth val="0"/>
          <c:extLst>
            <c:ext xmlns:c16="http://schemas.microsoft.com/office/drawing/2014/chart" uri="{C3380CC4-5D6E-409C-BE32-E72D297353CC}">
              <c16:uniqueId val="{00000007-5046-4183-9541-DC42F4E32F66}"/>
            </c:ext>
          </c:extLst>
        </c:ser>
        <c:dLbls>
          <c:showLegendKey val="0"/>
          <c:showVal val="0"/>
          <c:showCatName val="0"/>
          <c:showSerName val="0"/>
          <c:showPercent val="0"/>
          <c:showBubbleSize val="0"/>
        </c:dLbls>
        <c:marker val="1"/>
        <c:smooth val="0"/>
        <c:axId val="931042240"/>
        <c:axId val="931042632"/>
      </c:lineChart>
      <c:catAx>
        <c:axId val="9310422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42632"/>
        <c:crosses val="autoZero"/>
        <c:auto val="1"/>
        <c:lblAlgn val="ctr"/>
        <c:lblOffset val="100"/>
        <c:tickLblSkip val="1"/>
        <c:tickMarkSkip val="4"/>
        <c:noMultiLvlLbl val="0"/>
      </c:catAx>
      <c:valAx>
        <c:axId val="931042632"/>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31042240"/>
        <c:crosses val="autoZero"/>
        <c:crossBetween val="between"/>
        <c:majorUnit val="2"/>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ayout>
        <c:manualLayout>
          <c:xMode val="edge"/>
          <c:yMode val="edge"/>
          <c:x val="2.0833333333333332E-2"/>
          <c:y val="0.8495138032444739"/>
          <c:w val="0.96250000000000002"/>
          <c:h val="0.14457831325301204"/>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054E-2"/>
          <c:y val="2.5240963855421687E-2"/>
          <c:w val="0.85748589238845141"/>
          <c:h val="0.69520111943838347"/>
        </c:manualLayout>
      </c:layout>
      <c:lineChart>
        <c:grouping val="standard"/>
        <c:varyColors val="0"/>
        <c:ser>
          <c:idx val="0"/>
          <c:order val="0"/>
          <c:tx>
            <c:strRef>
              <c:f>'3.2.1'!$B$1</c:f>
              <c:strCache>
                <c:ptCount val="1"/>
                <c:pt idx="0">
                  <c:v>Поточний прогноз</c:v>
                </c:pt>
              </c:strCache>
            </c:strRef>
          </c:tx>
          <c:spPr>
            <a:ln w="25400" cmpd="sng">
              <a:solidFill>
                <a:srgbClr val="057D46"/>
              </a:solidFill>
              <a:prstDash val="solid"/>
            </a:ln>
          </c:spPr>
          <c:marker>
            <c:symbol val="none"/>
          </c:marker>
          <c:cat>
            <c:strRef>
              <c:f>'3.2.1'!$A$4:$A$23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'3.2.1'!$B$4:$B$23</c:f>
              <c:numCache>
                <c:formatCode>0.0</c:formatCode>
                <c:ptCount val="20"/>
                <c:pt idx="0">
                  <c:v>2.8</c:v>
                </c:pt>
                <c:pt idx="1">
                  <c:v>2.7</c:v>
                </c:pt>
                <c:pt idx="2">
                  <c:v>2.2999999999999998</c:v>
                </c:pt>
                <c:pt idx="3">
                  <c:v>2.2000000000000002</c:v>
                </c:pt>
                <c:pt idx="4">
                  <c:v>3.3</c:v>
                </c:pt>
                <c:pt idx="5">
                  <c:v>3.8</c:v>
                </c:pt>
                <c:pt idx="6">
                  <c:v>2.8</c:v>
                </c:pt>
                <c:pt idx="7">
                  <c:v>3.5</c:v>
                </c:pt>
                <c:pt idx="8">
                  <c:v>2.5</c:v>
                </c:pt>
                <c:pt idx="9">
                  <c:v>3</c:v>
                </c:pt>
                <c:pt idx="10">
                  <c:v>3.2</c:v>
                </c:pt>
                <c:pt idx="11">
                  <c:v>3.1</c:v>
                </c:pt>
                <c:pt idx="12">
                  <c:v>3.2</c:v>
                </c:pt>
                <c:pt idx="13">
                  <c:v>3.1</c:v>
                </c:pt>
                <c:pt idx="14">
                  <c:v>3.2</c:v>
                </c:pt>
                <c:pt idx="15">
                  <c:v>3.3</c:v>
                </c:pt>
                <c:pt idx="16">
                  <c:v>3.4</c:v>
                </c:pt>
                <c:pt idx="17">
                  <c:v>3.6</c:v>
                </c:pt>
                <c:pt idx="18">
                  <c:v>3.7</c:v>
                </c:pt>
                <c:pt idx="19">
                  <c:v>4</c:v>
                </c:pt>
              </c:numCache>
            </c:numRef>
          </c:val>
          <c:smooth val="0"/>
          <c:extLst>
            <c:ext xmlns:c16="http://schemas.microsoft.com/office/drawing/2014/chart" uri="{C3380CC4-5D6E-409C-BE32-E72D297353CC}">
              <c16:uniqueId val="{00000000-E4C0-49EA-B89F-9BE150C014CF}"/>
            </c:ext>
          </c:extLst>
        </c:ser>
        <c:ser>
          <c:idx val="1"/>
          <c:order val="1"/>
          <c:tx>
            <c:strRef>
              <c:f>'3.2.1'!$C$1</c:f>
              <c:strCache>
                <c:ptCount val="1"/>
                <c:pt idx="0">
                  <c:v>Попередній прогноз</c:v>
                </c:pt>
              </c:strCache>
            </c:strRef>
          </c:tx>
          <c:spPr>
            <a:ln w="25400" cmpd="sng">
              <a:solidFill>
                <a:srgbClr val="057D46"/>
              </a:solidFill>
              <a:prstDash val="sysDot"/>
            </a:ln>
          </c:spPr>
          <c:marker>
            <c:symbol val="none"/>
          </c:marker>
          <c:cat>
            <c:strRef>
              <c:f>'3.2.1'!$A$4:$A$23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'3.2.1'!$C$4:$C$23</c:f>
              <c:numCache>
                <c:formatCode>0.0</c:formatCode>
                <c:ptCount val="20"/>
                <c:pt idx="0">
                  <c:v>2.8</c:v>
                </c:pt>
                <c:pt idx="1">
                  <c:v>2.7</c:v>
                </c:pt>
                <c:pt idx="2">
                  <c:v>2.2999999999999998</c:v>
                </c:pt>
                <c:pt idx="3">
                  <c:v>2.2000000000000002</c:v>
                </c:pt>
                <c:pt idx="4">
                  <c:v>3.3</c:v>
                </c:pt>
                <c:pt idx="5">
                  <c:v>3.8</c:v>
                </c:pt>
                <c:pt idx="6">
                  <c:v>2.8</c:v>
                </c:pt>
                <c:pt idx="7">
                  <c:v>3.5</c:v>
                </c:pt>
                <c:pt idx="8">
                  <c:v>2.4</c:v>
                </c:pt>
                <c:pt idx="9">
                  <c:v>2.6</c:v>
                </c:pt>
                <c:pt idx="10">
                  <c:v>2.5</c:v>
                </c:pt>
                <c:pt idx="11">
                  <c:v>2.5</c:v>
                </c:pt>
                <c:pt idx="12">
                  <c:v>3.2</c:v>
                </c:pt>
                <c:pt idx="13">
                  <c:v>3</c:v>
                </c:pt>
                <c:pt idx="14">
                  <c:v>3</c:v>
                </c:pt>
                <c:pt idx="15">
                  <c:v>2.5</c:v>
                </c:pt>
                <c:pt idx="16">
                  <c:v>3.2</c:v>
                </c:pt>
                <c:pt idx="17">
                  <c:v>3.3</c:v>
                </c:pt>
                <c:pt idx="18">
                  <c:v>3.7</c:v>
                </c:pt>
                <c:pt idx="19">
                  <c:v>4.4000000000000004</c:v>
                </c:pt>
              </c:numCache>
            </c:numRef>
          </c:val>
          <c:smooth val="0"/>
          <c:extLst>
            <c:ext xmlns:c16="http://schemas.microsoft.com/office/drawing/2014/chart" uri="{C3380CC4-5D6E-409C-BE32-E72D297353CC}">
              <c16:uniqueId val="{00000001-E4C0-49EA-B89F-9BE150C014CF}"/>
            </c:ext>
          </c:extLst>
        </c:ser>
        <c:dLbls>
          <c:showLegendKey val="0"/>
          <c:showVal val="0"/>
          <c:showCatName val="0"/>
          <c:showSerName val="0"/>
          <c:showPercent val="0"/>
          <c:showBubbleSize val="0"/>
        </c:dLbls>
        <c:smooth val="0"/>
        <c:axId val="931043416"/>
        <c:axId val="931043808"/>
      </c:lineChart>
      <c:catAx>
        <c:axId val="9310434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43808"/>
        <c:crosses val="autoZero"/>
        <c:auto val="1"/>
        <c:lblAlgn val="ctr"/>
        <c:lblOffset val="100"/>
        <c:tickLblSkip val="1"/>
        <c:tickMarkSkip val="4"/>
        <c:noMultiLvlLbl val="0"/>
      </c:catAx>
      <c:valAx>
        <c:axId val="931043808"/>
        <c:scaling>
          <c:orientation val="minMax"/>
          <c:max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43416"/>
        <c:crosses val="autoZero"/>
        <c:crossBetween val="between"/>
        <c:majorUnit val="1"/>
      </c:valAx>
      <c:spPr>
        <a:blipFill dpi="0" rotWithShape="1">
          <a:blip xmlns:r="http://schemas.openxmlformats.org/officeDocument/2006/relationships" r:embed="rId1"/>
          <a:srcRect/>
          <a:stretch>
            <a:fillRect l="45000"/>
          </a:stretch>
        </a:blipFill>
        <a:ln w="9525">
          <a:solidFill>
            <a:schemeClr val="tx1"/>
          </a:solidFill>
        </a:ln>
        <a:effectLst/>
        <a:ex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0493438320209974E-2"/>
          <c:y val="5.5691979180568533E-3"/>
          <c:w val="0.9458333333333333"/>
          <c:h val="0.7344632768361582"/>
        </c:manualLayout>
      </c:layout>
      <c:barChart>
        <c:barDir val="col"/>
        <c:grouping val="stacked"/>
        <c:varyColors val="0"/>
        <c:ser>
          <c:idx val="0"/>
          <c:order val="0"/>
          <c:tx>
            <c:strRef>
              <c:f>'3.2.2'!$C$1</c:f>
              <c:strCache>
                <c:ptCount val="1"/>
                <c:pt idx="0">
                  <c:v>Споживання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2016</c:v>
                </c:pt>
                <c:pt idx="1">
                  <c:v>2017</c:v>
                </c:pt>
                <c:pt idx="2">
                  <c:v>2018</c:v>
                </c:pt>
                <c:pt idx="3">
                  <c:v>2019</c:v>
                </c:pt>
                <c:pt idx="4">
                  <c:v>2020</c:v>
                </c:pt>
                <c:pt idx="5">
                  <c:v>2021</c:v>
                </c:pt>
              </c:numCache>
            </c:numRef>
          </c:cat>
          <c:val>
            <c:numRef>
              <c:f>'3.2.2'!$C$5:$C$10</c:f>
              <c:numCache>
                <c:formatCode>0.0</c:formatCode>
                <c:ptCount val="6"/>
                <c:pt idx="0">
                  <c:v>1.7</c:v>
                </c:pt>
                <c:pt idx="1">
                  <c:v>7.16</c:v>
                </c:pt>
                <c:pt idx="2">
                  <c:v>5.94</c:v>
                </c:pt>
                <c:pt idx="3">
                  <c:v>3.65</c:v>
                </c:pt>
                <c:pt idx="4">
                  <c:v>2.87</c:v>
                </c:pt>
                <c:pt idx="5">
                  <c:v>3.84</c:v>
                </c:pt>
              </c:numCache>
            </c:numRef>
          </c:val>
          <c:extLst>
            <c:ext xmlns:c16="http://schemas.microsoft.com/office/drawing/2014/chart" uri="{C3380CC4-5D6E-409C-BE32-E72D297353CC}">
              <c16:uniqueId val="{00000000-6947-4C1C-824A-F753C3187A64}"/>
            </c:ext>
          </c:extLst>
        </c:ser>
        <c:ser>
          <c:idx val="1"/>
          <c:order val="1"/>
          <c:tx>
            <c:strRef>
              <c:f>'3.2.2'!$D$1</c:f>
              <c:strCache>
                <c:ptCount val="1"/>
                <c:pt idx="0">
                  <c:v>Інвестиції</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2016</c:v>
                </c:pt>
                <c:pt idx="1">
                  <c:v>2017</c:v>
                </c:pt>
                <c:pt idx="2">
                  <c:v>2018</c:v>
                </c:pt>
                <c:pt idx="3">
                  <c:v>2019</c:v>
                </c:pt>
                <c:pt idx="4">
                  <c:v>2020</c:v>
                </c:pt>
                <c:pt idx="5">
                  <c:v>2021</c:v>
                </c:pt>
              </c:numCache>
            </c:numRef>
          </c:cat>
          <c:val>
            <c:numRef>
              <c:f>'3.2.2'!$D$5:$D$10</c:f>
              <c:numCache>
                <c:formatCode>0.0</c:formatCode>
                <c:ptCount val="6"/>
                <c:pt idx="0">
                  <c:v>2.77</c:v>
                </c:pt>
                <c:pt idx="1">
                  <c:v>2.4900000000000002</c:v>
                </c:pt>
                <c:pt idx="2">
                  <c:v>2.25</c:v>
                </c:pt>
                <c:pt idx="3">
                  <c:v>1.54</c:v>
                </c:pt>
                <c:pt idx="4">
                  <c:v>1.21</c:v>
                </c:pt>
                <c:pt idx="5">
                  <c:v>1.1499999999999999</c:v>
                </c:pt>
              </c:numCache>
            </c:numRef>
          </c:val>
          <c:extLst>
            <c:ext xmlns:c16="http://schemas.microsoft.com/office/drawing/2014/chart" uri="{C3380CC4-5D6E-409C-BE32-E72D297353CC}">
              <c16:uniqueId val="{00000001-6947-4C1C-824A-F753C3187A64}"/>
            </c:ext>
          </c:extLst>
        </c:ser>
        <c:ser>
          <c:idx val="2"/>
          <c:order val="2"/>
          <c:tx>
            <c:strRef>
              <c:f>'3.2.2'!$E$1</c:f>
              <c:strCache>
                <c:ptCount val="1"/>
                <c:pt idx="0">
                  <c:v>Чистий експорт</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2016</c:v>
                </c:pt>
                <c:pt idx="1">
                  <c:v>2017</c:v>
                </c:pt>
                <c:pt idx="2">
                  <c:v>2018</c:v>
                </c:pt>
                <c:pt idx="3">
                  <c:v>2019</c:v>
                </c:pt>
                <c:pt idx="4">
                  <c:v>2020</c:v>
                </c:pt>
                <c:pt idx="5">
                  <c:v>2021</c:v>
                </c:pt>
              </c:numCache>
            </c:numRef>
          </c:cat>
          <c:val>
            <c:numRef>
              <c:f>'3.2.2'!$E$5:$E$10</c:f>
              <c:numCache>
                <c:formatCode>0.0</c:formatCode>
                <c:ptCount val="6"/>
                <c:pt idx="0">
                  <c:v>-6.09</c:v>
                </c:pt>
                <c:pt idx="1">
                  <c:v>-5.21</c:v>
                </c:pt>
                <c:pt idx="2">
                  <c:v>-2.54</c:v>
                </c:pt>
                <c:pt idx="3">
                  <c:v>-2.2200000000000002</c:v>
                </c:pt>
                <c:pt idx="4">
                  <c:v>-1.1000000000000001</c:v>
                </c:pt>
                <c:pt idx="5">
                  <c:v>-1.04</c:v>
                </c:pt>
              </c:numCache>
            </c:numRef>
          </c:val>
          <c:extLst>
            <c:ext xmlns:c16="http://schemas.microsoft.com/office/drawing/2014/chart" uri="{C3380CC4-5D6E-409C-BE32-E72D297353CC}">
              <c16:uniqueId val="{00000002-6947-4C1C-824A-F753C3187A64}"/>
            </c:ext>
          </c:extLst>
        </c:ser>
        <c:ser>
          <c:idx val="3"/>
          <c:order val="3"/>
          <c:tx>
            <c:strRef>
              <c:f>'3.2.2'!$F$1</c:f>
              <c:strCache>
                <c:ptCount val="1"/>
                <c:pt idx="0">
                  <c:v>Зміна запасів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2016</c:v>
                </c:pt>
                <c:pt idx="1">
                  <c:v>2017</c:v>
                </c:pt>
                <c:pt idx="2">
                  <c:v>2018</c:v>
                </c:pt>
                <c:pt idx="3">
                  <c:v>2019</c:v>
                </c:pt>
                <c:pt idx="4">
                  <c:v>2020</c:v>
                </c:pt>
                <c:pt idx="5">
                  <c:v>2021</c:v>
                </c:pt>
              </c:numCache>
            </c:numRef>
          </c:cat>
          <c:val>
            <c:numRef>
              <c:f>'3.2.2'!$F$5:$F$10</c:f>
              <c:numCache>
                <c:formatCode>0.0</c:formatCode>
                <c:ptCount val="6"/>
                <c:pt idx="0">
                  <c:v>4.0599999999999996</c:v>
                </c:pt>
                <c:pt idx="1">
                  <c:v>-1.97</c:v>
                </c:pt>
                <c:pt idx="2">
                  <c:v>-2.31</c:v>
                </c:pt>
                <c:pt idx="3">
                  <c:v>0.02</c:v>
                </c:pt>
                <c:pt idx="4">
                  <c:v>0.22</c:v>
                </c:pt>
                <c:pt idx="5">
                  <c:v>-0.25</c:v>
                </c:pt>
              </c:numCache>
            </c:numRef>
          </c:val>
          <c:extLst>
            <c:ext xmlns:c16="http://schemas.microsoft.com/office/drawing/2014/chart" uri="{C3380CC4-5D6E-409C-BE32-E72D297353CC}">
              <c16:uniqueId val="{00000003-6947-4C1C-824A-F753C3187A64}"/>
            </c:ext>
          </c:extLst>
        </c:ser>
        <c:dLbls>
          <c:showLegendKey val="0"/>
          <c:showVal val="0"/>
          <c:showCatName val="0"/>
          <c:showSerName val="0"/>
          <c:showPercent val="0"/>
          <c:showBubbleSize val="0"/>
        </c:dLbls>
        <c:gapWidth val="70"/>
        <c:overlap val="100"/>
        <c:axId val="931044592"/>
        <c:axId val="931044984"/>
      </c:barChart>
      <c:lineChart>
        <c:grouping val="standard"/>
        <c:varyColors val="0"/>
        <c:ser>
          <c:idx val="4"/>
          <c:order val="4"/>
          <c:tx>
            <c:strRef>
              <c:f>'3.2.2'!$B$1</c:f>
              <c:strCache>
                <c:ptCount val="1"/>
                <c:pt idx="0">
                  <c:v>ВВП</c:v>
                </c:pt>
              </c:strCache>
            </c:strRef>
          </c:tx>
          <c:spPr>
            <a:ln w="25400" cmpd="sng">
              <a:solidFill>
                <a:srgbClr val="005591"/>
              </a:solidFill>
              <a:prstDash val="solid"/>
            </a:ln>
          </c:spPr>
          <c:marker>
            <c:symbol val="none"/>
          </c:marker>
          <c:val>
            <c:numRef>
              <c:f>'3.2.2'!$B$5:$B$10</c:f>
              <c:numCache>
                <c:formatCode>0.0</c:formatCode>
                <c:ptCount val="6"/>
                <c:pt idx="0">
                  <c:v>2.4</c:v>
                </c:pt>
                <c:pt idx="1">
                  <c:v>2.5</c:v>
                </c:pt>
                <c:pt idx="2">
                  <c:v>3.3</c:v>
                </c:pt>
                <c:pt idx="3">
                  <c:v>3</c:v>
                </c:pt>
                <c:pt idx="4">
                  <c:v>3.2</c:v>
                </c:pt>
                <c:pt idx="5">
                  <c:v>3.7</c:v>
                </c:pt>
              </c:numCache>
            </c:numRef>
          </c:val>
          <c:smooth val="0"/>
          <c:extLst xmlns:c15="http://schemas.microsoft.com/office/drawing/2012/chart">
            <c:ext xmlns:c16="http://schemas.microsoft.com/office/drawing/2014/chart" uri="{C3380CC4-5D6E-409C-BE32-E72D297353CC}">
              <c16:uniqueId val="{00000004-6947-4C1C-824A-F753C3187A64}"/>
            </c:ext>
          </c:extLst>
        </c:ser>
        <c:dLbls>
          <c:showLegendKey val="0"/>
          <c:showVal val="0"/>
          <c:showCatName val="0"/>
          <c:showSerName val="0"/>
          <c:showPercent val="0"/>
          <c:showBubbleSize val="0"/>
        </c:dLbls>
        <c:marker val="1"/>
        <c:smooth val="0"/>
        <c:axId val="931044592"/>
        <c:axId val="931044984"/>
        <c:extLst/>
      </c:lineChart>
      <c:catAx>
        <c:axId val="93104459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44984"/>
        <c:crosses val="autoZero"/>
        <c:auto val="1"/>
        <c:lblAlgn val="ctr"/>
        <c:lblOffset val="100"/>
        <c:noMultiLvlLbl val="0"/>
      </c:catAx>
      <c:valAx>
        <c:axId val="931044984"/>
        <c:scaling>
          <c:orientation val="minMax"/>
          <c:max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31044592"/>
        <c:crosses val="autoZero"/>
        <c:crossBetween val="between"/>
        <c:majorUnit val="5"/>
      </c:valAx>
      <c:spPr>
        <a:blipFill dpi="0" rotWithShape="1">
          <a:blip xmlns:r="http://schemas.openxmlformats.org/officeDocument/2006/relationships" r:embed="rId1"/>
          <a:srcRect/>
          <a:stretch>
            <a:fillRect l="50000"/>
          </a:stretch>
        </a:blipFill>
        <a:ln w="9525">
          <a:solidFill>
            <a:schemeClr val="tx1"/>
          </a:solidFill>
        </a:ln>
        <a:effectLst/>
        <a:extLst/>
      </c:spPr>
    </c:plotArea>
    <c:legend>
      <c:legendPos val="b"/>
      <c:layout>
        <c:manualLayout>
          <c:xMode val="edge"/>
          <c:yMode val="edge"/>
          <c:x val="0"/>
          <c:y val="0.80225988700564976"/>
          <c:w val="0.96250000000000002"/>
          <c:h val="0.197740112994350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30544619422572E-2"/>
          <c:y val="2.367231638418079E-2"/>
          <c:w val="0.86752788713910756"/>
          <c:h val="0.66894568263712795"/>
        </c:manualLayout>
      </c:layout>
      <c:lineChart>
        <c:grouping val="standard"/>
        <c:varyColors val="0"/>
        <c:ser>
          <c:idx val="0"/>
          <c:order val="0"/>
          <c:tx>
            <c:strRef>
              <c:f>'3.2.3'!$B$1</c:f>
              <c:strCache>
                <c:ptCount val="1"/>
                <c:pt idx="0">
                  <c:v>Споживання</c:v>
                </c:pt>
              </c:strCache>
            </c:strRef>
          </c:tx>
          <c:spPr>
            <a:ln w="25400" cmpd="sng">
              <a:solidFill>
                <a:srgbClr val="057D46"/>
              </a:solidFill>
              <a:prstDash val="solid"/>
            </a:ln>
          </c:spPr>
          <c:marker>
            <c:symbol val="none"/>
          </c:marker>
          <c:cat>
            <c:numRef>
              <c:f>'3.2.3'!$A$4:$A$10</c:f>
              <c:numCache>
                <c:formatCode>General</c:formatCode>
                <c:ptCount val="7"/>
                <c:pt idx="0">
                  <c:v>2015</c:v>
                </c:pt>
                <c:pt idx="1">
                  <c:v>2016</c:v>
                </c:pt>
                <c:pt idx="2">
                  <c:v>2017</c:v>
                </c:pt>
                <c:pt idx="3">
                  <c:v>2018</c:v>
                </c:pt>
                <c:pt idx="4">
                  <c:v>2019</c:v>
                </c:pt>
                <c:pt idx="5">
                  <c:v>2020</c:v>
                </c:pt>
                <c:pt idx="6">
                  <c:v>2021</c:v>
                </c:pt>
              </c:numCache>
            </c:numRef>
          </c:cat>
          <c:val>
            <c:numRef>
              <c:f>'3.2.3'!$B$4:$B$10</c:f>
              <c:numCache>
                <c:formatCode>0.0</c:formatCode>
                <c:ptCount val="7"/>
                <c:pt idx="0">
                  <c:v>-15.2</c:v>
                </c:pt>
                <c:pt idx="1">
                  <c:v>2</c:v>
                </c:pt>
                <c:pt idx="2">
                  <c:v>8.4</c:v>
                </c:pt>
                <c:pt idx="3">
                  <c:v>6.8</c:v>
                </c:pt>
                <c:pt idx="4">
                  <c:v>4.0999999999999996</c:v>
                </c:pt>
                <c:pt idx="5">
                  <c:v>3.1</c:v>
                </c:pt>
                <c:pt idx="6">
                  <c:v>4.2</c:v>
                </c:pt>
              </c:numCache>
            </c:numRef>
          </c:val>
          <c:smooth val="0"/>
          <c:extLst>
            <c:ext xmlns:c16="http://schemas.microsoft.com/office/drawing/2014/chart" uri="{C3380CC4-5D6E-409C-BE32-E72D297353CC}">
              <c16:uniqueId val="{00000000-C933-4342-8989-9B238846695C}"/>
            </c:ext>
          </c:extLst>
        </c:ser>
        <c:ser>
          <c:idx val="1"/>
          <c:order val="1"/>
          <c:tx>
            <c:strRef>
              <c:f>'3.2.3'!$C$1</c:f>
              <c:strCache>
                <c:ptCount val="1"/>
                <c:pt idx="0">
                  <c:v>Інвестиції в основний капітал</c:v>
                </c:pt>
              </c:strCache>
            </c:strRef>
          </c:tx>
          <c:spPr>
            <a:ln w="25400" cmpd="sng">
              <a:solidFill>
                <a:srgbClr val="91C864"/>
              </a:solidFill>
              <a:prstDash val="solid"/>
            </a:ln>
          </c:spPr>
          <c:marker>
            <c:symbol val="none"/>
          </c:marker>
          <c:cat>
            <c:numRef>
              <c:f>'3.2.3'!$A$4:$A$10</c:f>
              <c:numCache>
                <c:formatCode>General</c:formatCode>
                <c:ptCount val="7"/>
                <c:pt idx="0">
                  <c:v>2015</c:v>
                </c:pt>
                <c:pt idx="1">
                  <c:v>2016</c:v>
                </c:pt>
                <c:pt idx="2">
                  <c:v>2017</c:v>
                </c:pt>
                <c:pt idx="3">
                  <c:v>2018</c:v>
                </c:pt>
                <c:pt idx="4">
                  <c:v>2019</c:v>
                </c:pt>
                <c:pt idx="5">
                  <c:v>2020</c:v>
                </c:pt>
                <c:pt idx="6">
                  <c:v>2021</c:v>
                </c:pt>
              </c:numCache>
            </c:numRef>
          </c:cat>
          <c:val>
            <c:numRef>
              <c:f>'3.2.3'!$C$4:$C$10</c:f>
              <c:numCache>
                <c:formatCode>0.0</c:formatCode>
                <c:ptCount val="7"/>
                <c:pt idx="0">
                  <c:v>-9.1999999999999993</c:v>
                </c:pt>
                <c:pt idx="1">
                  <c:v>20.399999999999999</c:v>
                </c:pt>
                <c:pt idx="2">
                  <c:v>16.100000000000001</c:v>
                </c:pt>
                <c:pt idx="3">
                  <c:v>14.3</c:v>
                </c:pt>
                <c:pt idx="4">
                  <c:v>9</c:v>
                </c:pt>
                <c:pt idx="5">
                  <c:v>7.1</c:v>
                </c:pt>
                <c:pt idx="6">
                  <c:v>6.6</c:v>
                </c:pt>
              </c:numCache>
            </c:numRef>
          </c:val>
          <c:smooth val="0"/>
          <c:extLst>
            <c:ext xmlns:c16="http://schemas.microsoft.com/office/drawing/2014/chart" uri="{C3380CC4-5D6E-409C-BE32-E72D297353CC}">
              <c16:uniqueId val="{00000001-C933-4342-8989-9B238846695C}"/>
            </c:ext>
          </c:extLst>
        </c:ser>
        <c:ser>
          <c:idx val="2"/>
          <c:order val="2"/>
          <c:tx>
            <c:strRef>
              <c:f>'3.2.3'!$D$1</c:f>
              <c:strCache>
                <c:ptCount val="1"/>
                <c:pt idx="0">
                  <c:v>Експорт</c:v>
                </c:pt>
              </c:strCache>
            </c:strRef>
          </c:tx>
          <c:spPr>
            <a:ln w="25400" cmpd="sng">
              <a:solidFill>
                <a:srgbClr val="7D0532"/>
              </a:solidFill>
              <a:prstDash val="solid"/>
            </a:ln>
          </c:spPr>
          <c:marker>
            <c:symbol val="none"/>
          </c:marker>
          <c:cat>
            <c:numRef>
              <c:f>'3.2.3'!$A$4:$A$10</c:f>
              <c:numCache>
                <c:formatCode>General</c:formatCode>
                <c:ptCount val="7"/>
                <c:pt idx="0">
                  <c:v>2015</c:v>
                </c:pt>
                <c:pt idx="1">
                  <c:v>2016</c:v>
                </c:pt>
                <c:pt idx="2">
                  <c:v>2017</c:v>
                </c:pt>
                <c:pt idx="3">
                  <c:v>2018</c:v>
                </c:pt>
                <c:pt idx="4">
                  <c:v>2019</c:v>
                </c:pt>
                <c:pt idx="5">
                  <c:v>2020</c:v>
                </c:pt>
                <c:pt idx="6">
                  <c:v>2021</c:v>
                </c:pt>
              </c:numCache>
            </c:numRef>
          </c:cat>
          <c:val>
            <c:numRef>
              <c:f>'3.2.3'!$D$4:$D$10</c:f>
              <c:numCache>
                <c:formatCode>0.0</c:formatCode>
                <c:ptCount val="7"/>
                <c:pt idx="0">
                  <c:v>-13.2</c:v>
                </c:pt>
                <c:pt idx="1">
                  <c:v>-1.8</c:v>
                </c:pt>
                <c:pt idx="2">
                  <c:v>3.8</c:v>
                </c:pt>
                <c:pt idx="3">
                  <c:v>-1.6</c:v>
                </c:pt>
                <c:pt idx="4">
                  <c:v>2.7</c:v>
                </c:pt>
                <c:pt idx="5">
                  <c:v>1.4</c:v>
                </c:pt>
                <c:pt idx="6">
                  <c:v>1.6</c:v>
                </c:pt>
              </c:numCache>
            </c:numRef>
          </c:val>
          <c:smooth val="0"/>
          <c:extLst>
            <c:ext xmlns:c16="http://schemas.microsoft.com/office/drawing/2014/chart" uri="{C3380CC4-5D6E-409C-BE32-E72D297353CC}">
              <c16:uniqueId val="{00000002-C933-4342-8989-9B238846695C}"/>
            </c:ext>
          </c:extLst>
        </c:ser>
        <c:ser>
          <c:idx val="3"/>
          <c:order val="3"/>
          <c:tx>
            <c:strRef>
              <c:f>'3.2.3'!$E$1</c:f>
              <c:strCache>
                <c:ptCount val="1"/>
                <c:pt idx="0">
                  <c:v>Імпорт</c:v>
                </c:pt>
              </c:strCache>
            </c:strRef>
          </c:tx>
          <c:spPr>
            <a:ln w="25400" cmpd="sng">
              <a:solidFill>
                <a:srgbClr val="DC4B64"/>
              </a:solidFill>
              <a:prstDash val="solid"/>
            </a:ln>
          </c:spPr>
          <c:marker>
            <c:symbol val="none"/>
          </c:marker>
          <c:cat>
            <c:numRef>
              <c:f>'3.2.3'!$A$4:$A$10</c:f>
              <c:numCache>
                <c:formatCode>General</c:formatCode>
                <c:ptCount val="7"/>
                <c:pt idx="0">
                  <c:v>2015</c:v>
                </c:pt>
                <c:pt idx="1">
                  <c:v>2016</c:v>
                </c:pt>
                <c:pt idx="2">
                  <c:v>2017</c:v>
                </c:pt>
                <c:pt idx="3">
                  <c:v>2018</c:v>
                </c:pt>
                <c:pt idx="4">
                  <c:v>2019</c:v>
                </c:pt>
                <c:pt idx="5">
                  <c:v>2020</c:v>
                </c:pt>
                <c:pt idx="6">
                  <c:v>2021</c:v>
                </c:pt>
              </c:numCache>
            </c:numRef>
          </c:cat>
          <c:val>
            <c:numRef>
              <c:f>'3.2.3'!$E$4:$E$10</c:f>
              <c:numCache>
                <c:formatCode>0.0</c:formatCode>
                <c:ptCount val="7"/>
                <c:pt idx="0">
                  <c:v>-16.7</c:v>
                </c:pt>
                <c:pt idx="1">
                  <c:v>9.3000000000000007</c:v>
                </c:pt>
                <c:pt idx="2">
                  <c:v>12.6</c:v>
                </c:pt>
                <c:pt idx="3">
                  <c:v>3.2</c:v>
                </c:pt>
                <c:pt idx="4">
                  <c:v>6.4</c:v>
                </c:pt>
                <c:pt idx="5">
                  <c:v>3.4</c:v>
                </c:pt>
                <c:pt idx="6">
                  <c:v>3.5</c:v>
                </c:pt>
              </c:numCache>
            </c:numRef>
          </c:val>
          <c:smooth val="0"/>
          <c:extLst>
            <c:ext xmlns:c16="http://schemas.microsoft.com/office/drawing/2014/chart" uri="{C3380CC4-5D6E-409C-BE32-E72D297353CC}">
              <c16:uniqueId val="{00000003-C933-4342-8989-9B238846695C}"/>
            </c:ext>
          </c:extLst>
        </c:ser>
        <c:dLbls>
          <c:showLegendKey val="0"/>
          <c:showVal val="0"/>
          <c:showCatName val="0"/>
          <c:showSerName val="0"/>
          <c:showPercent val="0"/>
          <c:showBubbleSize val="0"/>
        </c:dLbls>
        <c:smooth val="0"/>
        <c:axId val="931045768"/>
        <c:axId val="931046160"/>
      </c:lineChart>
      <c:catAx>
        <c:axId val="93104576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46160"/>
        <c:crosses val="autoZero"/>
        <c:auto val="1"/>
        <c:lblAlgn val="ctr"/>
        <c:lblOffset val="100"/>
        <c:tickMarkSkip val="1"/>
        <c:noMultiLvlLbl val="0"/>
      </c:catAx>
      <c:valAx>
        <c:axId val="931046160"/>
        <c:scaling>
          <c:orientation val="minMax"/>
          <c:max val="25"/>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45768"/>
        <c:crosses val="autoZero"/>
        <c:crossBetween val="between"/>
        <c:majorUnit val="5"/>
      </c:valAx>
      <c:spPr>
        <a:blipFill dpi="0" rotWithShape="1">
          <a:blip xmlns:r="http://schemas.openxmlformats.org/officeDocument/2006/relationships" r:embed="rId1"/>
          <a:srcRect/>
          <a:stretch>
            <a:fillRect l="57000"/>
          </a:stretch>
        </a:blipFill>
        <a:ln w="9525">
          <a:solidFill>
            <a:schemeClr val="tx1"/>
          </a:solidFill>
        </a:ln>
        <a:effectLst/>
        <a:extLst/>
      </c:spPr>
    </c:plotArea>
    <c:legend>
      <c:legendPos val="b"/>
      <c:layout>
        <c:manualLayout>
          <c:xMode val="edge"/>
          <c:yMode val="edge"/>
          <c:x val="1.6666666666666666E-2"/>
          <c:y val="0.77401129943502822"/>
          <c:w val="0.9458333333333333"/>
          <c:h val="0.2259887005649717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barChart>
        <c:barDir val="col"/>
        <c:grouping val="stacked"/>
        <c:varyColors val="0"/>
        <c:ser>
          <c:idx val="0"/>
          <c:order val="0"/>
          <c:tx>
            <c:strRef>
              <c:f>'B.1.3'!$F$1</c:f>
              <c:strCache>
                <c:ptCount val="1"/>
                <c:pt idx="0">
                  <c:v>Інфляція, % р/р, грудень</c:v>
                </c:pt>
              </c:strCache>
            </c:strRef>
          </c:tx>
          <c:spPr>
            <a:solidFill>
              <a:srgbClr val="057D46"/>
            </a:solidFill>
          </c:spPr>
          <c:invertIfNegative val="0"/>
          <c:dPt>
            <c:idx val="3"/>
            <c:invertIfNegative val="0"/>
            <c:bubble3D val="0"/>
            <c:spPr>
              <a:pattFill prst="pct60">
                <a:fgClr>
                  <a:srgbClr val="057D46"/>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8F23-4699-A54A-DA5B456B4057}"/>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8F23-4699-A54A-DA5B456B4057}"/>
              </c:ext>
            </c:extLst>
          </c:dPt>
          <c:dPt>
            <c:idx val="11"/>
            <c:invertIfNegative val="0"/>
            <c:bubble3D val="0"/>
            <c:spPr>
              <a:pattFill prst="pct60">
                <a:fgClr>
                  <a:srgbClr val="91C8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8F23-4699-A54A-DA5B456B4057}"/>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8F23-4699-A54A-DA5B456B4057}"/>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8F23-4699-A54A-DA5B456B4057}"/>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8F23-4699-A54A-DA5B456B4057}"/>
              </c:ext>
            </c:extLst>
          </c:dPt>
          <c:dPt>
            <c:idx val="15"/>
            <c:invertIfNegative val="0"/>
            <c:bubble3D val="0"/>
            <c:spPr>
              <a:pattFill prst="pct60">
                <a:fgClr>
                  <a:srgbClr val="91C8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8F23-4699-A54A-DA5B456B4057}"/>
              </c:ext>
            </c:extLst>
          </c:dPt>
          <c:dPt>
            <c:idx val="16"/>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8F23-4699-A54A-DA5B456B4057}"/>
              </c:ext>
            </c:extLst>
          </c:dPt>
          <c:dPt>
            <c:idx val="17"/>
            <c:invertIfNegative val="0"/>
            <c:bubble3D val="0"/>
            <c:spPr>
              <a:pattFill prst="pct60">
                <a:fgClr>
                  <a:srgbClr val="91C8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8F23-4699-A54A-DA5B456B4057}"/>
              </c:ext>
            </c:extLst>
          </c:dPt>
          <c:dPt>
            <c:idx val="18"/>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8F23-4699-A54A-DA5B456B4057}"/>
              </c:ext>
            </c:extLst>
          </c:dPt>
          <c:dPt>
            <c:idx val="19"/>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8F23-4699-A54A-DA5B456B4057}"/>
              </c:ext>
            </c:extLst>
          </c:dPt>
          <c:dPt>
            <c:idx val="2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8F23-4699-A54A-DA5B456B4057}"/>
              </c:ext>
            </c:extLst>
          </c:dPt>
          <c:dPt>
            <c:idx val="2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8F23-4699-A54A-DA5B456B4057}"/>
              </c:ext>
            </c:extLst>
          </c:dPt>
          <c:cat>
            <c:multiLvlStrRef>
              <c:f>'B.1.3'!$D$4:$E$25</c:f>
              <c:multiLvlStrCache>
                <c:ptCount val="22"/>
                <c:lvl>
                  <c:pt idx="0">
                    <c:v>2018</c:v>
                  </c:pt>
                  <c:pt idx="1">
                    <c:v>2019</c:v>
                  </c:pt>
                  <c:pt idx="2">
                    <c:v>2018</c:v>
                  </c:pt>
                  <c:pt idx="3">
                    <c:v>2019</c:v>
                  </c:pt>
                  <c:pt idx="4">
                    <c:v>2018</c:v>
                  </c:pt>
                  <c:pt idx="5">
                    <c:v>2019</c:v>
                  </c:pt>
                  <c:pt idx="6">
                    <c:v>2018</c:v>
                  </c:pt>
                  <c:pt idx="7">
                    <c:v>2019</c:v>
                  </c:pt>
                  <c:pt idx="8">
                    <c:v>2018</c:v>
                  </c:pt>
                  <c:pt idx="9">
                    <c:v>2019</c:v>
                  </c:pt>
                  <c:pt idx="10">
                    <c:v>2018</c:v>
                  </c:pt>
                  <c:pt idx="11">
                    <c:v>2019</c:v>
                  </c:pt>
                  <c:pt idx="12">
                    <c:v>2018</c:v>
                  </c:pt>
                  <c:pt idx="13">
                    <c:v>2019</c:v>
                  </c:pt>
                  <c:pt idx="14">
                    <c:v>2018</c:v>
                  </c:pt>
                  <c:pt idx="15">
                    <c:v>2019</c:v>
                  </c:pt>
                  <c:pt idx="16">
                    <c:v>2018</c:v>
                  </c:pt>
                  <c:pt idx="17">
                    <c:v>2019</c:v>
                  </c:pt>
                  <c:pt idx="18">
                    <c:v>2018</c:v>
                  </c:pt>
                  <c:pt idx="19">
                    <c:v>2019</c:v>
                  </c:pt>
                  <c:pt idx="20">
                    <c:v>2018</c:v>
                  </c:pt>
                  <c:pt idx="21">
                    <c:v>2019</c:v>
                  </c:pt>
                </c:lvl>
                <c:lvl>
                  <c:pt idx="0">
                    <c:v>TR</c:v>
                  </c:pt>
                  <c:pt idx="2">
                    <c:v>EG</c:v>
                  </c:pt>
                  <c:pt idx="4">
                    <c:v>UA</c:v>
                  </c:pt>
                  <c:pt idx="6">
                    <c:v>MX</c:v>
                  </c:pt>
                  <c:pt idx="8">
                    <c:v>RU</c:v>
                  </c:pt>
                  <c:pt idx="10">
                    <c:v>RO</c:v>
                  </c:pt>
                  <c:pt idx="12">
                    <c:v>HU</c:v>
                  </c:pt>
                  <c:pt idx="14">
                    <c:v>CL</c:v>
                  </c:pt>
                  <c:pt idx="16">
                    <c:v>IN</c:v>
                  </c:pt>
                  <c:pt idx="18">
                    <c:v>CZ</c:v>
                  </c:pt>
                  <c:pt idx="20">
                    <c:v>PL</c:v>
                  </c:pt>
                </c:lvl>
              </c:multiLvlStrCache>
            </c:multiLvlStrRef>
          </c:cat>
          <c:val>
            <c:numRef>
              <c:f>'B.1.3'!$H$4:$H$25</c:f>
              <c:numCache>
                <c:formatCode>0.0</c:formatCode>
                <c:ptCount val="22"/>
                <c:pt idx="0">
                  <c:v>20.3</c:v>
                </c:pt>
                <c:pt idx="1">
                  <c:v>14.6</c:v>
                </c:pt>
                <c:pt idx="2">
                  <c:v>11.971</c:v>
                </c:pt>
                <c:pt idx="3">
                  <c:v>9.4</c:v>
                </c:pt>
                <c:pt idx="4">
                  <c:v>9.8000000000000007</c:v>
                </c:pt>
                <c:pt idx="5">
                  <c:v>6.3</c:v>
                </c:pt>
                <c:pt idx="6">
                  <c:v>4.83</c:v>
                </c:pt>
                <c:pt idx="7">
                  <c:v>3.7</c:v>
                </c:pt>
                <c:pt idx="8">
                  <c:v>4.26</c:v>
                </c:pt>
                <c:pt idx="9">
                  <c:v>4.5</c:v>
                </c:pt>
                <c:pt idx="10">
                  <c:v>3.3</c:v>
                </c:pt>
                <c:pt idx="11">
                  <c:v>3.8</c:v>
                </c:pt>
                <c:pt idx="12">
                  <c:v>2.7</c:v>
                </c:pt>
                <c:pt idx="13">
                  <c:v>3.2</c:v>
                </c:pt>
                <c:pt idx="14">
                  <c:v>2.5682837342027227</c:v>
                </c:pt>
                <c:pt idx="15">
                  <c:v>2.2999999999999998</c:v>
                </c:pt>
                <c:pt idx="16">
                  <c:v>2.11</c:v>
                </c:pt>
                <c:pt idx="17">
                  <c:v>3.1</c:v>
                </c:pt>
                <c:pt idx="18">
                  <c:v>2</c:v>
                </c:pt>
                <c:pt idx="19">
                  <c:v>2.7</c:v>
                </c:pt>
                <c:pt idx="20">
                  <c:v>1.1000000000000001</c:v>
                </c:pt>
                <c:pt idx="21">
                  <c:v>2.5</c:v>
                </c:pt>
              </c:numCache>
            </c:numRef>
          </c:val>
          <c:extLst>
            <c:ext xmlns:c16="http://schemas.microsoft.com/office/drawing/2014/chart" uri="{C3380CC4-5D6E-409C-BE32-E72D297353CC}">
              <c16:uniqueId val="{0000001A-8F23-4699-A54A-DA5B456B4057}"/>
            </c:ext>
          </c:extLst>
        </c:ser>
        <c:ser>
          <c:idx val="1"/>
          <c:order val="1"/>
          <c:tx>
            <c:strRef>
              <c:f>'B.1.3'!$G$1</c:f>
              <c:strCache>
                <c:ptCount val="1"/>
                <c:pt idx="0">
                  <c:v>Інфляція, % р/р, червень</c:v>
                </c:pt>
              </c:strCache>
            </c:strRef>
          </c:tx>
          <c:spPr>
            <a:pattFill prst="pct60">
              <a:fgClr>
                <a:srgbClr val="057D46"/>
              </a:fgClr>
              <a:bgClr>
                <a:schemeClr val="bg1"/>
              </a:bgClr>
            </a:pattFill>
          </c:spPr>
          <c:invertIfNegative val="0"/>
          <c:dPt>
            <c:idx val="3"/>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C-8F23-4699-A54A-DA5B456B4057}"/>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E-8F23-4699-A54A-DA5B456B4057}"/>
              </c:ext>
            </c:extLst>
          </c:dPt>
          <c:dPt>
            <c:idx val="13"/>
            <c:invertIfNegative val="0"/>
            <c:bubble3D val="0"/>
            <c:spPr>
              <a:pattFill prst="pct60">
                <a:fgClr>
                  <a:srgbClr val="91C8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0-8F23-4699-A54A-DA5B456B4057}"/>
              </c:ext>
            </c:extLst>
          </c:dPt>
          <c:dPt>
            <c:idx val="15"/>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2-8F23-4699-A54A-DA5B456B4057}"/>
              </c:ext>
            </c:extLst>
          </c:dPt>
          <c:dPt>
            <c:idx val="1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4-8F23-4699-A54A-DA5B456B4057}"/>
              </c:ext>
            </c:extLst>
          </c:dPt>
          <c:dPt>
            <c:idx val="19"/>
            <c:invertIfNegative val="0"/>
            <c:bubble3D val="0"/>
            <c:spPr>
              <a:pattFill prst="pct60">
                <a:fgClr>
                  <a:srgbClr val="91C8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6-8F23-4699-A54A-DA5B456B4057}"/>
              </c:ext>
            </c:extLst>
          </c:dPt>
          <c:dPt>
            <c:idx val="21"/>
            <c:invertIfNegative val="0"/>
            <c:bubble3D val="0"/>
            <c:spPr>
              <a:pattFill prst="pct60">
                <a:fgClr>
                  <a:srgbClr val="91C8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8-8F23-4699-A54A-DA5B456B4057}"/>
              </c:ext>
            </c:extLst>
          </c:dPt>
          <c:cat>
            <c:multiLvlStrRef>
              <c:f>'B.1.3'!$D$4:$E$25</c:f>
              <c:multiLvlStrCache>
                <c:ptCount val="22"/>
                <c:lvl>
                  <c:pt idx="0">
                    <c:v>2018</c:v>
                  </c:pt>
                  <c:pt idx="1">
                    <c:v>2019</c:v>
                  </c:pt>
                  <c:pt idx="2">
                    <c:v>2018</c:v>
                  </c:pt>
                  <c:pt idx="3">
                    <c:v>2019</c:v>
                  </c:pt>
                  <c:pt idx="4">
                    <c:v>2018</c:v>
                  </c:pt>
                  <c:pt idx="5">
                    <c:v>2019</c:v>
                  </c:pt>
                  <c:pt idx="6">
                    <c:v>2018</c:v>
                  </c:pt>
                  <c:pt idx="7">
                    <c:v>2019</c:v>
                  </c:pt>
                  <c:pt idx="8">
                    <c:v>2018</c:v>
                  </c:pt>
                  <c:pt idx="9">
                    <c:v>2019</c:v>
                  </c:pt>
                  <c:pt idx="10">
                    <c:v>2018</c:v>
                  </c:pt>
                  <c:pt idx="11">
                    <c:v>2019</c:v>
                  </c:pt>
                  <c:pt idx="12">
                    <c:v>2018</c:v>
                  </c:pt>
                  <c:pt idx="13">
                    <c:v>2019</c:v>
                  </c:pt>
                  <c:pt idx="14">
                    <c:v>2018</c:v>
                  </c:pt>
                  <c:pt idx="15">
                    <c:v>2019</c:v>
                  </c:pt>
                  <c:pt idx="16">
                    <c:v>2018</c:v>
                  </c:pt>
                  <c:pt idx="17">
                    <c:v>2019</c:v>
                  </c:pt>
                  <c:pt idx="18">
                    <c:v>2018</c:v>
                  </c:pt>
                  <c:pt idx="19">
                    <c:v>2019</c:v>
                  </c:pt>
                  <c:pt idx="20">
                    <c:v>2018</c:v>
                  </c:pt>
                  <c:pt idx="21">
                    <c:v>2019</c:v>
                  </c:pt>
                </c:lvl>
                <c:lvl>
                  <c:pt idx="0">
                    <c:v>TR</c:v>
                  </c:pt>
                  <c:pt idx="2">
                    <c:v>EG</c:v>
                  </c:pt>
                  <c:pt idx="4">
                    <c:v>UA</c:v>
                  </c:pt>
                  <c:pt idx="6">
                    <c:v>MX</c:v>
                  </c:pt>
                  <c:pt idx="8">
                    <c:v>RU</c:v>
                  </c:pt>
                  <c:pt idx="10">
                    <c:v>RO</c:v>
                  </c:pt>
                  <c:pt idx="12">
                    <c:v>HU</c:v>
                  </c:pt>
                  <c:pt idx="14">
                    <c:v>CL</c:v>
                  </c:pt>
                  <c:pt idx="16">
                    <c:v>IN</c:v>
                  </c:pt>
                  <c:pt idx="18">
                    <c:v>CZ</c:v>
                  </c:pt>
                  <c:pt idx="20">
                    <c:v>PL</c:v>
                  </c:pt>
                </c:lvl>
              </c:multiLvlStrCache>
            </c:multiLvlStrRef>
          </c:cat>
          <c:val>
            <c:numRef>
              <c:f>'B.1.3'!$I$4:$I$25</c:f>
              <c:numCache>
                <c:formatCode>0.0</c:formatCode>
                <c:ptCount val="22"/>
                <c:pt idx="1">
                  <c:v>1.0999999999999996</c:v>
                </c:pt>
                <c:pt idx="3">
                  <c:v>0.79999999999999893</c:v>
                </c:pt>
                <c:pt idx="5">
                  <c:v>2.7</c:v>
                </c:pt>
                <c:pt idx="7">
                  <c:v>0.29999999999999982</c:v>
                </c:pt>
                <c:pt idx="9">
                  <c:v>0.20000000000000018</c:v>
                </c:pt>
                <c:pt idx="11">
                  <c:v>0.40000000000000036</c:v>
                </c:pt>
                <c:pt idx="13">
                  <c:v>0.19999999999999973</c:v>
                </c:pt>
                <c:pt idx="15">
                  <c:v>0.5</c:v>
                </c:pt>
                <c:pt idx="17">
                  <c:v>0.29999999999999982</c:v>
                </c:pt>
                <c:pt idx="19">
                  <c:v>0</c:v>
                </c:pt>
                <c:pt idx="21">
                  <c:v>0.10000000000000009</c:v>
                </c:pt>
              </c:numCache>
            </c:numRef>
          </c:val>
          <c:extLst>
            <c:ext xmlns:c16="http://schemas.microsoft.com/office/drawing/2014/chart" uri="{C3380CC4-5D6E-409C-BE32-E72D297353CC}">
              <c16:uniqueId val="{00000029-8F23-4699-A54A-DA5B456B4057}"/>
            </c:ext>
          </c:extLst>
        </c:ser>
        <c:dLbls>
          <c:showLegendKey val="0"/>
          <c:showVal val="0"/>
          <c:showCatName val="0"/>
          <c:showSerName val="0"/>
          <c:showPercent val="0"/>
          <c:showBubbleSize val="0"/>
        </c:dLbls>
        <c:gapWidth val="70"/>
        <c:overlap val="100"/>
        <c:axId val="648248640"/>
        <c:axId val="648249032"/>
      </c:barChart>
      <c:lineChart>
        <c:grouping val="standard"/>
        <c:varyColors val="0"/>
        <c:ser>
          <c:idx val="2"/>
          <c:order val="2"/>
          <c:tx>
            <c:strRef>
              <c:f>'B.1.3'!$J$1</c:f>
              <c:strCache>
                <c:ptCount val="1"/>
                <c:pt idx="0">
                  <c:v>Інфляційна ціль ЦБ</c:v>
                </c:pt>
              </c:strCache>
            </c:strRef>
          </c:tx>
          <c:spPr>
            <a:ln w="25400" cmpd="sng">
              <a:solidFill>
                <a:srgbClr val="DC4B64"/>
              </a:solidFill>
              <a:prstDash val="solid"/>
            </a:ln>
          </c:spPr>
          <c:marker>
            <c:symbol val="none"/>
          </c:marker>
          <c:dPt>
            <c:idx val="2"/>
            <c:marker>
              <c:symbol val="dash"/>
              <c:size val="5"/>
              <c:spPr>
                <a:solidFill>
                  <a:srgbClr val="DC4B64"/>
                </a:solidFill>
                <a:ln w="19050">
                  <a:solidFill>
                    <a:srgbClr val="DC4B64"/>
                  </a:solidFill>
                  <a:prstDash val="solid"/>
                </a:ln>
              </c:spPr>
            </c:marker>
            <c:bubble3D val="0"/>
            <c:spPr>
              <a:ln w="25400" cmpd="sng">
                <a:noFill/>
                <a:prstDash val="solid"/>
              </a:ln>
            </c:spPr>
            <c:extLst>
              <c:ext xmlns:c16="http://schemas.microsoft.com/office/drawing/2014/chart" uri="{C3380CC4-5D6E-409C-BE32-E72D297353CC}">
                <c16:uniqueId val="{0000002B-8F23-4699-A54A-DA5B456B4057}"/>
              </c:ext>
            </c:extLst>
          </c:dPt>
          <c:dPt>
            <c:idx val="6"/>
            <c:bubble3D val="0"/>
            <c:spPr>
              <a:ln w="25400" cmpd="sng">
                <a:noFill/>
                <a:prstDash val="solid"/>
              </a:ln>
            </c:spPr>
            <c:extLst>
              <c:ext xmlns:c16="http://schemas.microsoft.com/office/drawing/2014/chart" uri="{C3380CC4-5D6E-409C-BE32-E72D297353CC}">
                <c16:uniqueId val="{0000002D-8F23-4699-A54A-DA5B456B4057}"/>
              </c:ext>
            </c:extLst>
          </c:dPt>
          <c:dPt>
            <c:idx val="8"/>
            <c:bubble3D val="0"/>
            <c:spPr>
              <a:ln w="25400" cmpd="sng">
                <a:noFill/>
                <a:prstDash val="solid"/>
              </a:ln>
            </c:spPr>
            <c:extLst>
              <c:ext xmlns:c16="http://schemas.microsoft.com/office/drawing/2014/chart" uri="{C3380CC4-5D6E-409C-BE32-E72D297353CC}">
                <c16:uniqueId val="{0000002F-8F23-4699-A54A-DA5B456B4057}"/>
              </c:ext>
            </c:extLst>
          </c:dPt>
          <c:dPt>
            <c:idx val="10"/>
            <c:bubble3D val="0"/>
            <c:spPr>
              <a:ln w="25400" cmpd="sng">
                <a:noFill/>
                <a:prstDash val="solid"/>
              </a:ln>
            </c:spPr>
            <c:extLst>
              <c:ext xmlns:c16="http://schemas.microsoft.com/office/drawing/2014/chart" uri="{C3380CC4-5D6E-409C-BE32-E72D297353CC}">
                <c16:uniqueId val="{00000031-8F23-4699-A54A-DA5B456B4057}"/>
              </c:ext>
            </c:extLst>
          </c:dPt>
          <c:dPt>
            <c:idx val="12"/>
            <c:bubble3D val="0"/>
            <c:spPr>
              <a:ln w="25400" cmpd="sng">
                <a:noFill/>
                <a:prstDash val="solid"/>
              </a:ln>
            </c:spPr>
            <c:extLst>
              <c:ext xmlns:c16="http://schemas.microsoft.com/office/drawing/2014/chart" uri="{C3380CC4-5D6E-409C-BE32-E72D297353CC}">
                <c16:uniqueId val="{00000033-8F23-4699-A54A-DA5B456B4057}"/>
              </c:ext>
            </c:extLst>
          </c:dPt>
          <c:dPt>
            <c:idx val="14"/>
            <c:bubble3D val="0"/>
            <c:spPr>
              <a:ln w="25400" cmpd="sng">
                <a:noFill/>
                <a:prstDash val="solid"/>
              </a:ln>
            </c:spPr>
            <c:extLst>
              <c:ext xmlns:c16="http://schemas.microsoft.com/office/drawing/2014/chart" uri="{C3380CC4-5D6E-409C-BE32-E72D297353CC}">
                <c16:uniqueId val="{00000035-8F23-4699-A54A-DA5B456B4057}"/>
              </c:ext>
            </c:extLst>
          </c:dPt>
          <c:dPt>
            <c:idx val="16"/>
            <c:bubble3D val="0"/>
            <c:spPr>
              <a:ln w="25400" cmpd="sng">
                <a:noFill/>
                <a:prstDash val="solid"/>
              </a:ln>
            </c:spPr>
            <c:extLst>
              <c:ext xmlns:c16="http://schemas.microsoft.com/office/drawing/2014/chart" uri="{C3380CC4-5D6E-409C-BE32-E72D297353CC}">
                <c16:uniqueId val="{00000037-8F23-4699-A54A-DA5B456B4057}"/>
              </c:ext>
            </c:extLst>
          </c:dPt>
          <c:dPt>
            <c:idx val="18"/>
            <c:bubble3D val="0"/>
            <c:spPr>
              <a:ln w="25400" cmpd="sng">
                <a:noFill/>
                <a:prstDash val="solid"/>
              </a:ln>
            </c:spPr>
            <c:extLst>
              <c:ext xmlns:c16="http://schemas.microsoft.com/office/drawing/2014/chart" uri="{C3380CC4-5D6E-409C-BE32-E72D297353CC}">
                <c16:uniqueId val="{00000039-8F23-4699-A54A-DA5B456B4057}"/>
              </c:ext>
            </c:extLst>
          </c:dPt>
          <c:dPt>
            <c:idx val="20"/>
            <c:bubble3D val="0"/>
            <c:spPr>
              <a:ln w="25400" cmpd="sng">
                <a:noFill/>
                <a:prstDash val="solid"/>
              </a:ln>
            </c:spPr>
            <c:extLst>
              <c:ext xmlns:c16="http://schemas.microsoft.com/office/drawing/2014/chart" uri="{C3380CC4-5D6E-409C-BE32-E72D297353CC}">
                <c16:uniqueId val="{0000003B-8F23-4699-A54A-DA5B456B4057}"/>
              </c:ext>
            </c:extLst>
          </c:dPt>
          <c:cat>
            <c:multiLvlStrRef>
              <c:f>'B.1.3'!$D$4:$E$25</c:f>
              <c:multiLvlStrCache>
                <c:ptCount val="22"/>
                <c:lvl>
                  <c:pt idx="0">
                    <c:v>2018</c:v>
                  </c:pt>
                  <c:pt idx="1">
                    <c:v>2019</c:v>
                  </c:pt>
                  <c:pt idx="2">
                    <c:v>2018</c:v>
                  </c:pt>
                  <c:pt idx="3">
                    <c:v>2019</c:v>
                  </c:pt>
                  <c:pt idx="4">
                    <c:v>2018</c:v>
                  </c:pt>
                  <c:pt idx="5">
                    <c:v>2019</c:v>
                  </c:pt>
                  <c:pt idx="6">
                    <c:v>2018</c:v>
                  </c:pt>
                  <c:pt idx="7">
                    <c:v>2019</c:v>
                  </c:pt>
                  <c:pt idx="8">
                    <c:v>2018</c:v>
                  </c:pt>
                  <c:pt idx="9">
                    <c:v>2019</c:v>
                  </c:pt>
                  <c:pt idx="10">
                    <c:v>2018</c:v>
                  </c:pt>
                  <c:pt idx="11">
                    <c:v>2019</c:v>
                  </c:pt>
                  <c:pt idx="12">
                    <c:v>2018</c:v>
                  </c:pt>
                  <c:pt idx="13">
                    <c:v>2019</c:v>
                  </c:pt>
                  <c:pt idx="14">
                    <c:v>2018</c:v>
                  </c:pt>
                  <c:pt idx="15">
                    <c:v>2019</c:v>
                  </c:pt>
                  <c:pt idx="16">
                    <c:v>2018</c:v>
                  </c:pt>
                  <c:pt idx="17">
                    <c:v>2019</c:v>
                  </c:pt>
                  <c:pt idx="18">
                    <c:v>2018</c:v>
                  </c:pt>
                  <c:pt idx="19">
                    <c:v>2019</c:v>
                  </c:pt>
                  <c:pt idx="20">
                    <c:v>2018</c:v>
                  </c:pt>
                  <c:pt idx="21">
                    <c:v>2019</c:v>
                  </c:pt>
                </c:lvl>
                <c:lvl>
                  <c:pt idx="0">
                    <c:v>TR</c:v>
                  </c:pt>
                  <c:pt idx="2">
                    <c:v>EG</c:v>
                  </c:pt>
                  <c:pt idx="4">
                    <c:v>UA</c:v>
                  </c:pt>
                  <c:pt idx="6">
                    <c:v>MX</c:v>
                  </c:pt>
                  <c:pt idx="8">
                    <c:v>RU</c:v>
                  </c:pt>
                  <c:pt idx="10">
                    <c:v>RO</c:v>
                  </c:pt>
                  <c:pt idx="12">
                    <c:v>HU</c:v>
                  </c:pt>
                  <c:pt idx="14">
                    <c:v>CL</c:v>
                  </c:pt>
                  <c:pt idx="16">
                    <c:v>IN</c:v>
                  </c:pt>
                  <c:pt idx="18">
                    <c:v>CZ</c:v>
                  </c:pt>
                  <c:pt idx="20">
                    <c:v>PL</c:v>
                  </c:pt>
                </c:lvl>
              </c:multiLvlStrCache>
            </c:multiLvlStrRef>
          </c:cat>
          <c:val>
            <c:numRef>
              <c:f>'B.1.3'!$J$4:$J$25</c:f>
              <c:numCache>
                <c:formatCode>0.0</c:formatCode>
                <c:ptCount val="22"/>
                <c:pt idx="0">
                  <c:v>5</c:v>
                </c:pt>
                <c:pt idx="1">
                  <c:v>5</c:v>
                </c:pt>
                <c:pt idx="2">
                  <c:v>13</c:v>
                </c:pt>
                <c:pt idx="4">
                  <c:v>6</c:v>
                </c:pt>
                <c:pt idx="5">
                  <c:v>5</c:v>
                </c:pt>
                <c:pt idx="6">
                  <c:v>3</c:v>
                </c:pt>
                <c:pt idx="7">
                  <c:v>3</c:v>
                </c:pt>
                <c:pt idx="8">
                  <c:v>4</c:v>
                </c:pt>
                <c:pt idx="9">
                  <c:v>4</c:v>
                </c:pt>
                <c:pt idx="10">
                  <c:v>2.5</c:v>
                </c:pt>
                <c:pt idx="11">
                  <c:v>2.5</c:v>
                </c:pt>
                <c:pt idx="12">
                  <c:v>3</c:v>
                </c:pt>
                <c:pt idx="13">
                  <c:v>3</c:v>
                </c:pt>
                <c:pt idx="14">
                  <c:v>3</c:v>
                </c:pt>
                <c:pt idx="15">
                  <c:v>3</c:v>
                </c:pt>
                <c:pt idx="16">
                  <c:v>4</c:v>
                </c:pt>
                <c:pt idx="17">
                  <c:v>4</c:v>
                </c:pt>
                <c:pt idx="18">
                  <c:v>2</c:v>
                </c:pt>
                <c:pt idx="19">
                  <c:v>2</c:v>
                </c:pt>
                <c:pt idx="20">
                  <c:v>2.5</c:v>
                </c:pt>
                <c:pt idx="21">
                  <c:v>2.5</c:v>
                </c:pt>
              </c:numCache>
            </c:numRef>
          </c:val>
          <c:smooth val="0"/>
          <c:extLst>
            <c:ext xmlns:c16="http://schemas.microsoft.com/office/drawing/2014/chart" uri="{C3380CC4-5D6E-409C-BE32-E72D297353CC}">
              <c16:uniqueId val="{0000003C-8F23-4699-A54A-DA5B456B4057}"/>
            </c:ext>
          </c:extLst>
        </c:ser>
        <c:ser>
          <c:idx val="3"/>
          <c:order val="3"/>
          <c:tx>
            <c:strRef>
              <c:f>'B.1.3'!$K$2</c:f>
              <c:strCache>
                <c:ptCount val="1"/>
                <c:pt idx="0">
                  <c:v>Нижня межа</c:v>
                </c:pt>
              </c:strCache>
            </c:strRef>
          </c:tx>
          <c:spPr>
            <a:ln w="25400" cmpd="sng">
              <a:solidFill>
                <a:srgbClr val="DC4B64"/>
              </a:solidFill>
              <a:prstDash val="sysDot"/>
            </a:ln>
          </c:spPr>
          <c:marker>
            <c:symbol val="none"/>
          </c:marker>
          <c:dPt>
            <c:idx val="2"/>
            <c:marker>
              <c:symbol val="circle"/>
              <c:size val="2"/>
              <c:spPr>
                <a:solidFill>
                  <a:srgbClr val="DC4B64"/>
                </a:solidFill>
                <a:ln w="25400">
                  <a:noFill/>
                  <a:prstDash val="solid"/>
                </a:ln>
              </c:spPr>
            </c:marker>
            <c:bubble3D val="0"/>
            <c:spPr>
              <a:ln w="25400" cmpd="sng">
                <a:noFill/>
                <a:prstDash val="sysDot"/>
              </a:ln>
            </c:spPr>
            <c:extLst>
              <c:ext xmlns:c16="http://schemas.microsoft.com/office/drawing/2014/chart" uri="{C3380CC4-5D6E-409C-BE32-E72D297353CC}">
                <c16:uniqueId val="{0000003E-8F23-4699-A54A-DA5B456B4057}"/>
              </c:ext>
            </c:extLst>
          </c:dPt>
          <c:dPt>
            <c:idx val="6"/>
            <c:bubble3D val="0"/>
            <c:spPr>
              <a:ln w="25400" cmpd="sng">
                <a:noFill/>
                <a:prstDash val="sysDot"/>
              </a:ln>
            </c:spPr>
            <c:extLst>
              <c:ext xmlns:c16="http://schemas.microsoft.com/office/drawing/2014/chart" uri="{C3380CC4-5D6E-409C-BE32-E72D297353CC}">
                <c16:uniqueId val="{00000040-8F23-4699-A54A-DA5B456B4057}"/>
              </c:ext>
            </c:extLst>
          </c:dPt>
          <c:dPt>
            <c:idx val="12"/>
            <c:bubble3D val="0"/>
            <c:spPr>
              <a:ln w="25400" cmpd="sng">
                <a:noFill/>
                <a:prstDash val="sysDot"/>
              </a:ln>
            </c:spPr>
            <c:extLst>
              <c:ext xmlns:c16="http://schemas.microsoft.com/office/drawing/2014/chart" uri="{C3380CC4-5D6E-409C-BE32-E72D297353CC}">
                <c16:uniqueId val="{00000042-8F23-4699-A54A-DA5B456B4057}"/>
              </c:ext>
            </c:extLst>
          </c:dPt>
          <c:dPt>
            <c:idx val="18"/>
            <c:bubble3D val="0"/>
            <c:spPr>
              <a:ln w="25400" cmpd="sng">
                <a:noFill/>
                <a:prstDash val="sysDot"/>
              </a:ln>
            </c:spPr>
            <c:extLst>
              <c:ext xmlns:c16="http://schemas.microsoft.com/office/drawing/2014/chart" uri="{C3380CC4-5D6E-409C-BE32-E72D297353CC}">
                <c16:uniqueId val="{00000044-8F23-4699-A54A-DA5B456B4057}"/>
              </c:ext>
            </c:extLst>
          </c:dPt>
          <c:dPt>
            <c:idx val="20"/>
            <c:bubble3D val="0"/>
            <c:spPr>
              <a:ln w="25400" cmpd="sng">
                <a:noFill/>
                <a:prstDash val="sysDot"/>
              </a:ln>
            </c:spPr>
            <c:extLst>
              <c:ext xmlns:c16="http://schemas.microsoft.com/office/drawing/2014/chart" uri="{C3380CC4-5D6E-409C-BE32-E72D297353CC}">
                <c16:uniqueId val="{00000046-8F23-4699-A54A-DA5B456B4057}"/>
              </c:ext>
            </c:extLst>
          </c:dPt>
          <c:cat>
            <c:multiLvlStrRef>
              <c:f>'B.1.3'!$D$4:$E$25</c:f>
              <c:multiLvlStrCache>
                <c:ptCount val="22"/>
                <c:lvl>
                  <c:pt idx="0">
                    <c:v>2018</c:v>
                  </c:pt>
                  <c:pt idx="1">
                    <c:v>2019</c:v>
                  </c:pt>
                  <c:pt idx="2">
                    <c:v>2018</c:v>
                  </c:pt>
                  <c:pt idx="3">
                    <c:v>2019</c:v>
                  </c:pt>
                  <c:pt idx="4">
                    <c:v>2018</c:v>
                  </c:pt>
                  <c:pt idx="5">
                    <c:v>2019</c:v>
                  </c:pt>
                  <c:pt idx="6">
                    <c:v>2018</c:v>
                  </c:pt>
                  <c:pt idx="7">
                    <c:v>2019</c:v>
                  </c:pt>
                  <c:pt idx="8">
                    <c:v>2018</c:v>
                  </c:pt>
                  <c:pt idx="9">
                    <c:v>2019</c:v>
                  </c:pt>
                  <c:pt idx="10">
                    <c:v>2018</c:v>
                  </c:pt>
                  <c:pt idx="11">
                    <c:v>2019</c:v>
                  </c:pt>
                  <c:pt idx="12">
                    <c:v>2018</c:v>
                  </c:pt>
                  <c:pt idx="13">
                    <c:v>2019</c:v>
                  </c:pt>
                  <c:pt idx="14">
                    <c:v>2018</c:v>
                  </c:pt>
                  <c:pt idx="15">
                    <c:v>2019</c:v>
                  </c:pt>
                  <c:pt idx="16">
                    <c:v>2018</c:v>
                  </c:pt>
                  <c:pt idx="17">
                    <c:v>2019</c:v>
                  </c:pt>
                  <c:pt idx="18">
                    <c:v>2018</c:v>
                  </c:pt>
                  <c:pt idx="19">
                    <c:v>2019</c:v>
                  </c:pt>
                  <c:pt idx="20">
                    <c:v>2018</c:v>
                  </c:pt>
                  <c:pt idx="21">
                    <c:v>2019</c:v>
                  </c:pt>
                </c:lvl>
                <c:lvl>
                  <c:pt idx="0">
                    <c:v>TR</c:v>
                  </c:pt>
                  <c:pt idx="2">
                    <c:v>EG</c:v>
                  </c:pt>
                  <c:pt idx="4">
                    <c:v>UA</c:v>
                  </c:pt>
                  <c:pt idx="6">
                    <c:v>MX</c:v>
                  </c:pt>
                  <c:pt idx="8">
                    <c:v>RU</c:v>
                  </c:pt>
                  <c:pt idx="10">
                    <c:v>RO</c:v>
                  </c:pt>
                  <c:pt idx="12">
                    <c:v>HU</c:v>
                  </c:pt>
                  <c:pt idx="14">
                    <c:v>CL</c:v>
                  </c:pt>
                  <c:pt idx="16">
                    <c:v>IN</c:v>
                  </c:pt>
                  <c:pt idx="18">
                    <c:v>CZ</c:v>
                  </c:pt>
                  <c:pt idx="20">
                    <c:v>PL</c:v>
                  </c:pt>
                </c:lvl>
              </c:multiLvlStrCache>
            </c:multiLvlStrRef>
          </c:cat>
          <c:val>
            <c:numRef>
              <c:f>'B.1.3'!$K$4:$K$25</c:f>
              <c:numCache>
                <c:formatCode>0.0</c:formatCode>
                <c:ptCount val="22"/>
                <c:pt idx="0">
                  <c:v>3</c:v>
                </c:pt>
                <c:pt idx="1">
                  <c:v>3</c:v>
                </c:pt>
                <c:pt idx="2">
                  <c:v>10</c:v>
                </c:pt>
                <c:pt idx="4">
                  <c:v>4</c:v>
                </c:pt>
                <c:pt idx="5">
                  <c:v>4</c:v>
                </c:pt>
                <c:pt idx="6">
                  <c:v>2</c:v>
                </c:pt>
                <c:pt idx="7">
                  <c:v>2</c:v>
                </c:pt>
                <c:pt idx="10">
                  <c:v>1.5</c:v>
                </c:pt>
                <c:pt idx="11">
                  <c:v>1.5</c:v>
                </c:pt>
                <c:pt idx="12">
                  <c:v>2</c:v>
                </c:pt>
                <c:pt idx="13">
                  <c:v>2</c:v>
                </c:pt>
                <c:pt idx="16">
                  <c:v>2</c:v>
                </c:pt>
                <c:pt idx="17">
                  <c:v>2</c:v>
                </c:pt>
                <c:pt idx="18">
                  <c:v>1</c:v>
                </c:pt>
                <c:pt idx="19">
                  <c:v>1</c:v>
                </c:pt>
                <c:pt idx="20">
                  <c:v>1.5</c:v>
                </c:pt>
                <c:pt idx="21">
                  <c:v>1.5</c:v>
                </c:pt>
              </c:numCache>
            </c:numRef>
          </c:val>
          <c:smooth val="0"/>
          <c:extLst>
            <c:ext xmlns:c16="http://schemas.microsoft.com/office/drawing/2014/chart" uri="{C3380CC4-5D6E-409C-BE32-E72D297353CC}">
              <c16:uniqueId val="{00000047-8F23-4699-A54A-DA5B456B4057}"/>
            </c:ext>
          </c:extLst>
        </c:ser>
        <c:ser>
          <c:idx val="4"/>
          <c:order val="4"/>
          <c:tx>
            <c:strRef>
              <c:f>'B.1.3'!$L$2</c:f>
              <c:strCache>
                <c:ptCount val="1"/>
                <c:pt idx="0">
                  <c:v>Верхня межа</c:v>
                </c:pt>
              </c:strCache>
            </c:strRef>
          </c:tx>
          <c:spPr>
            <a:ln w="25400" cmpd="sng">
              <a:solidFill>
                <a:srgbClr val="DC4B64"/>
              </a:solidFill>
              <a:prstDash val="sysDot"/>
            </a:ln>
          </c:spPr>
          <c:marker>
            <c:symbol val="none"/>
          </c:marker>
          <c:dPt>
            <c:idx val="2"/>
            <c:marker>
              <c:symbol val="circle"/>
              <c:size val="2"/>
              <c:spPr>
                <a:solidFill>
                  <a:srgbClr val="DC4B64"/>
                </a:solidFill>
                <a:ln w="25400">
                  <a:noFill/>
                  <a:prstDash val="solid"/>
                </a:ln>
              </c:spPr>
            </c:marker>
            <c:bubble3D val="0"/>
            <c:spPr>
              <a:ln w="25400" cmpd="sng">
                <a:noFill/>
                <a:prstDash val="sysDot"/>
              </a:ln>
            </c:spPr>
            <c:extLst>
              <c:ext xmlns:c16="http://schemas.microsoft.com/office/drawing/2014/chart" uri="{C3380CC4-5D6E-409C-BE32-E72D297353CC}">
                <c16:uniqueId val="{00000049-8F23-4699-A54A-DA5B456B4057}"/>
              </c:ext>
            </c:extLst>
          </c:dPt>
          <c:dPt>
            <c:idx val="6"/>
            <c:bubble3D val="0"/>
            <c:spPr>
              <a:ln w="25400" cmpd="sng">
                <a:noFill/>
                <a:prstDash val="sysDot"/>
              </a:ln>
            </c:spPr>
            <c:extLst>
              <c:ext xmlns:c16="http://schemas.microsoft.com/office/drawing/2014/chart" uri="{C3380CC4-5D6E-409C-BE32-E72D297353CC}">
                <c16:uniqueId val="{0000004B-8F23-4699-A54A-DA5B456B4057}"/>
              </c:ext>
            </c:extLst>
          </c:dPt>
          <c:dPt>
            <c:idx val="12"/>
            <c:bubble3D val="0"/>
            <c:spPr>
              <a:ln w="25400" cmpd="sng">
                <a:noFill/>
                <a:prstDash val="sysDot"/>
              </a:ln>
            </c:spPr>
            <c:extLst>
              <c:ext xmlns:c16="http://schemas.microsoft.com/office/drawing/2014/chart" uri="{C3380CC4-5D6E-409C-BE32-E72D297353CC}">
                <c16:uniqueId val="{0000004D-8F23-4699-A54A-DA5B456B4057}"/>
              </c:ext>
            </c:extLst>
          </c:dPt>
          <c:dPt>
            <c:idx val="18"/>
            <c:bubble3D val="0"/>
            <c:spPr>
              <a:ln w="25400" cmpd="sng">
                <a:noFill/>
                <a:prstDash val="sysDot"/>
              </a:ln>
            </c:spPr>
            <c:extLst>
              <c:ext xmlns:c16="http://schemas.microsoft.com/office/drawing/2014/chart" uri="{C3380CC4-5D6E-409C-BE32-E72D297353CC}">
                <c16:uniqueId val="{0000004F-8F23-4699-A54A-DA5B456B4057}"/>
              </c:ext>
            </c:extLst>
          </c:dPt>
          <c:dPt>
            <c:idx val="20"/>
            <c:bubble3D val="0"/>
            <c:spPr>
              <a:ln w="25400" cmpd="sng">
                <a:noFill/>
                <a:prstDash val="sysDot"/>
              </a:ln>
            </c:spPr>
            <c:extLst>
              <c:ext xmlns:c16="http://schemas.microsoft.com/office/drawing/2014/chart" uri="{C3380CC4-5D6E-409C-BE32-E72D297353CC}">
                <c16:uniqueId val="{00000051-8F23-4699-A54A-DA5B456B4057}"/>
              </c:ext>
            </c:extLst>
          </c:dPt>
          <c:cat>
            <c:multiLvlStrRef>
              <c:f>'B.1.3'!$D$4:$E$25</c:f>
              <c:multiLvlStrCache>
                <c:ptCount val="22"/>
                <c:lvl>
                  <c:pt idx="0">
                    <c:v>2018</c:v>
                  </c:pt>
                  <c:pt idx="1">
                    <c:v>2019</c:v>
                  </c:pt>
                  <c:pt idx="2">
                    <c:v>2018</c:v>
                  </c:pt>
                  <c:pt idx="3">
                    <c:v>2019</c:v>
                  </c:pt>
                  <c:pt idx="4">
                    <c:v>2018</c:v>
                  </c:pt>
                  <c:pt idx="5">
                    <c:v>2019</c:v>
                  </c:pt>
                  <c:pt idx="6">
                    <c:v>2018</c:v>
                  </c:pt>
                  <c:pt idx="7">
                    <c:v>2019</c:v>
                  </c:pt>
                  <c:pt idx="8">
                    <c:v>2018</c:v>
                  </c:pt>
                  <c:pt idx="9">
                    <c:v>2019</c:v>
                  </c:pt>
                  <c:pt idx="10">
                    <c:v>2018</c:v>
                  </c:pt>
                  <c:pt idx="11">
                    <c:v>2019</c:v>
                  </c:pt>
                  <c:pt idx="12">
                    <c:v>2018</c:v>
                  </c:pt>
                  <c:pt idx="13">
                    <c:v>2019</c:v>
                  </c:pt>
                  <c:pt idx="14">
                    <c:v>2018</c:v>
                  </c:pt>
                  <c:pt idx="15">
                    <c:v>2019</c:v>
                  </c:pt>
                  <c:pt idx="16">
                    <c:v>2018</c:v>
                  </c:pt>
                  <c:pt idx="17">
                    <c:v>2019</c:v>
                  </c:pt>
                  <c:pt idx="18">
                    <c:v>2018</c:v>
                  </c:pt>
                  <c:pt idx="19">
                    <c:v>2019</c:v>
                  </c:pt>
                  <c:pt idx="20">
                    <c:v>2018</c:v>
                  </c:pt>
                  <c:pt idx="21">
                    <c:v>2019</c:v>
                  </c:pt>
                </c:lvl>
                <c:lvl>
                  <c:pt idx="0">
                    <c:v>TR</c:v>
                  </c:pt>
                  <c:pt idx="2">
                    <c:v>EG</c:v>
                  </c:pt>
                  <c:pt idx="4">
                    <c:v>UA</c:v>
                  </c:pt>
                  <c:pt idx="6">
                    <c:v>MX</c:v>
                  </c:pt>
                  <c:pt idx="8">
                    <c:v>RU</c:v>
                  </c:pt>
                  <c:pt idx="10">
                    <c:v>RO</c:v>
                  </c:pt>
                  <c:pt idx="12">
                    <c:v>HU</c:v>
                  </c:pt>
                  <c:pt idx="14">
                    <c:v>CL</c:v>
                  </c:pt>
                  <c:pt idx="16">
                    <c:v>IN</c:v>
                  </c:pt>
                  <c:pt idx="18">
                    <c:v>CZ</c:v>
                  </c:pt>
                  <c:pt idx="20">
                    <c:v>PL</c:v>
                  </c:pt>
                </c:lvl>
              </c:multiLvlStrCache>
            </c:multiLvlStrRef>
          </c:cat>
          <c:val>
            <c:numRef>
              <c:f>'B.1.3'!$L$4:$L$25</c:f>
              <c:numCache>
                <c:formatCode>0.0</c:formatCode>
                <c:ptCount val="22"/>
                <c:pt idx="0">
                  <c:v>7</c:v>
                </c:pt>
                <c:pt idx="1">
                  <c:v>7</c:v>
                </c:pt>
                <c:pt idx="2">
                  <c:v>16</c:v>
                </c:pt>
                <c:pt idx="4">
                  <c:v>8</c:v>
                </c:pt>
                <c:pt idx="5">
                  <c:v>6</c:v>
                </c:pt>
                <c:pt idx="6">
                  <c:v>4</c:v>
                </c:pt>
                <c:pt idx="7">
                  <c:v>4</c:v>
                </c:pt>
                <c:pt idx="10">
                  <c:v>3.5</c:v>
                </c:pt>
                <c:pt idx="11">
                  <c:v>3.5</c:v>
                </c:pt>
                <c:pt idx="12">
                  <c:v>4</c:v>
                </c:pt>
                <c:pt idx="13">
                  <c:v>4</c:v>
                </c:pt>
                <c:pt idx="16">
                  <c:v>6</c:v>
                </c:pt>
                <c:pt idx="17">
                  <c:v>6</c:v>
                </c:pt>
                <c:pt idx="18">
                  <c:v>3</c:v>
                </c:pt>
                <c:pt idx="19">
                  <c:v>3</c:v>
                </c:pt>
                <c:pt idx="20">
                  <c:v>3.5</c:v>
                </c:pt>
                <c:pt idx="21">
                  <c:v>3.5</c:v>
                </c:pt>
              </c:numCache>
            </c:numRef>
          </c:val>
          <c:smooth val="0"/>
          <c:extLst>
            <c:ext xmlns:c16="http://schemas.microsoft.com/office/drawing/2014/chart" uri="{C3380CC4-5D6E-409C-BE32-E72D297353CC}">
              <c16:uniqueId val="{00000052-8F23-4699-A54A-DA5B456B4057}"/>
            </c:ext>
          </c:extLst>
        </c:ser>
        <c:dLbls>
          <c:showLegendKey val="0"/>
          <c:showVal val="0"/>
          <c:showCatName val="0"/>
          <c:showSerName val="0"/>
          <c:showPercent val="0"/>
          <c:showBubbleSize val="0"/>
        </c:dLbls>
        <c:marker val="1"/>
        <c:smooth val="0"/>
        <c:axId val="648248640"/>
        <c:axId val="648249032"/>
      </c:lineChart>
      <c:catAx>
        <c:axId val="64824864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648249032"/>
        <c:crosses val="autoZero"/>
        <c:auto val="1"/>
        <c:lblAlgn val="ctr"/>
        <c:lblOffset val="100"/>
        <c:tickMarkSkip val="4"/>
        <c:noMultiLvlLbl val="0"/>
      </c:catAx>
      <c:valAx>
        <c:axId val="648249032"/>
        <c:scaling>
          <c:orientation val="minMax"/>
          <c:max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48640"/>
        <c:crosses val="autoZero"/>
        <c:crossBetween val="between"/>
        <c:majorUnit val="5"/>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egendEntry>
        <c:idx val="3"/>
        <c:delete val="1"/>
      </c:legendEntry>
      <c:legendEntry>
        <c:idx val="4"/>
        <c:delete val="1"/>
      </c:legendEntry>
      <c:layout>
        <c:manualLayout>
          <c:xMode val="edge"/>
          <c:yMode val="edge"/>
          <c:x val="0"/>
          <c:y val="0.83500948676596143"/>
          <c:w val="0.96250000000000002"/>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672199170124481E-2"/>
          <c:y val="2.564102564102564E-2"/>
          <c:w val="0.94190871369294604"/>
          <c:h val="0.83333333333333337"/>
        </c:manualLayout>
      </c:layout>
      <c:lineChart>
        <c:grouping val="standard"/>
        <c:varyColors val="0"/>
        <c:ser>
          <c:idx val="1"/>
          <c:order val="0"/>
          <c:tx>
            <c:strRef>
              <c:f>'3.2.4'!$C$1</c:f>
              <c:strCache>
                <c:ptCount val="1"/>
                <c:pt idx="0">
                  <c:v>Потенційний ВВП</c:v>
                </c:pt>
              </c:strCache>
            </c:strRef>
          </c:tx>
          <c:spPr>
            <a:ln w="25400" cmpd="sng">
              <a:solidFill>
                <a:srgbClr val="057D46"/>
              </a:solidFill>
              <a:prstDash val="solid"/>
            </a:ln>
          </c:spPr>
          <c:marker>
            <c:symbol val="none"/>
          </c:marker>
          <c:cat>
            <c:strRef>
              <c:f>'3.2.4'!$A$8:$A$27</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'3.2.4'!$C$8:$C$27</c:f>
              <c:numCache>
                <c:formatCode>0.0</c:formatCode>
                <c:ptCount val="20"/>
                <c:pt idx="0">
                  <c:v>0.3</c:v>
                </c:pt>
                <c:pt idx="1">
                  <c:v>0.1</c:v>
                </c:pt>
                <c:pt idx="2">
                  <c:v>0.6</c:v>
                </c:pt>
                <c:pt idx="3">
                  <c:v>0.9</c:v>
                </c:pt>
                <c:pt idx="4">
                  <c:v>1.1000000000000001</c:v>
                </c:pt>
                <c:pt idx="5">
                  <c:v>2.1</c:v>
                </c:pt>
                <c:pt idx="6">
                  <c:v>2.2999999999999998</c:v>
                </c:pt>
                <c:pt idx="7">
                  <c:v>2.5</c:v>
                </c:pt>
                <c:pt idx="8">
                  <c:v>2.7</c:v>
                </c:pt>
                <c:pt idx="9">
                  <c:v>2.9</c:v>
                </c:pt>
                <c:pt idx="10">
                  <c:v>3.1</c:v>
                </c:pt>
                <c:pt idx="11">
                  <c:v>3.3</c:v>
                </c:pt>
                <c:pt idx="12">
                  <c:v>3.4</c:v>
                </c:pt>
                <c:pt idx="13">
                  <c:v>3.6</c:v>
                </c:pt>
                <c:pt idx="14">
                  <c:v>3.7</c:v>
                </c:pt>
                <c:pt idx="15">
                  <c:v>3.8</c:v>
                </c:pt>
                <c:pt idx="16">
                  <c:v>3.9</c:v>
                </c:pt>
                <c:pt idx="17">
                  <c:v>4</c:v>
                </c:pt>
                <c:pt idx="18">
                  <c:v>4</c:v>
                </c:pt>
                <c:pt idx="19">
                  <c:v>4.0999999999999996</c:v>
                </c:pt>
              </c:numCache>
            </c:numRef>
          </c:val>
          <c:smooth val="0"/>
          <c:extLst>
            <c:ext xmlns:c16="http://schemas.microsoft.com/office/drawing/2014/chart" uri="{C3380CC4-5D6E-409C-BE32-E72D297353CC}">
              <c16:uniqueId val="{00000000-51B5-4AA8-B023-96103874D7A5}"/>
            </c:ext>
          </c:extLst>
        </c:ser>
        <c:ser>
          <c:idx val="3"/>
          <c:order val="1"/>
          <c:tx>
            <c:strRef>
              <c:f>'3.2.4'!$B$1</c:f>
              <c:strCache>
                <c:ptCount val="1"/>
                <c:pt idx="0">
                  <c:v>ВВП</c:v>
                </c:pt>
              </c:strCache>
            </c:strRef>
          </c:tx>
          <c:spPr>
            <a:ln w="25400" cmpd="sng">
              <a:solidFill>
                <a:srgbClr val="DC4B64"/>
              </a:solidFill>
              <a:prstDash val="solid"/>
            </a:ln>
          </c:spPr>
          <c:marker>
            <c:symbol val="none"/>
          </c:marker>
          <c:cat>
            <c:strRef>
              <c:f>'3.2.4'!$A$8:$A$27</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'3.2.4'!$B$8:$B$27</c:f>
              <c:numCache>
                <c:formatCode>0.0</c:formatCode>
                <c:ptCount val="20"/>
                <c:pt idx="0">
                  <c:v>2.8</c:v>
                </c:pt>
                <c:pt idx="1">
                  <c:v>2.7</c:v>
                </c:pt>
                <c:pt idx="2">
                  <c:v>2.2999999999999998</c:v>
                </c:pt>
                <c:pt idx="3">
                  <c:v>2.2000000000000002</c:v>
                </c:pt>
                <c:pt idx="4">
                  <c:v>3.3</c:v>
                </c:pt>
                <c:pt idx="5">
                  <c:v>3.8</c:v>
                </c:pt>
                <c:pt idx="6">
                  <c:v>2.8</c:v>
                </c:pt>
                <c:pt idx="7">
                  <c:v>3.5</c:v>
                </c:pt>
                <c:pt idx="8">
                  <c:v>2.5</c:v>
                </c:pt>
                <c:pt idx="9">
                  <c:v>3</c:v>
                </c:pt>
                <c:pt idx="10">
                  <c:v>3.2</c:v>
                </c:pt>
                <c:pt idx="11">
                  <c:v>3.1</c:v>
                </c:pt>
                <c:pt idx="12">
                  <c:v>3.2</c:v>
                </c:pt>
                <c:pt idx="13">
                  <c:v>3.1</c:v>
                </c:pt>
                <c:pt idx="14">
                  <c:v>3.2</c:v>
                </c:pt>
                <c:pt idx="15">
                  <c:v>3.3</c:v>
                </c:pt>
                <c:pt idx="16">
                  <c:v>3.4</c:v>
                </c:pt>
                <c:pt idx="17">
                  <c:v>3.6</c:v>
                </c:pt>
                <c:pt idx="18">
                  <c:v>3.7</c:v>
                </c:pt>
                <c:pt idx="19">
                  <c:v>4</c:v>
                </c:pt>
              </c:numCache>
            </c:numRef>
          </c:val>
          <c:smooth val="0"/>
          <c:extLst>
            <c:ext xmlns:c16="http://schemas.microsoft.com/office/drawing/2014/chart" uri="{C3380CC4-5D6E-409C-BE32-E72D297353CC}">
              <c16:uniqueId val="{00000001-51B5-4AA8-B023-96103874D7A5}"/>
            </c:ext>
          </c:extLst>
        </c:ser>
        <c:dLbls>
          <c:showLegendKey val="0"/>
          <c:showVal val="0"/>
          <c:showCatName val="0"/>
          <c:showSerName val="0"/>
          <c:showPercent val="0"/>
          <c:showBubbleSize val="0"/>
        </c:dLbls>
        <c:smooth val="0"/>
        <c:axId val="931046944"/>
        <c:axId val="931047336"/>
      </c:lineChart>
      <c:catAx>
        <c:axId val="9310469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47336"/>
        <c:crosses val="autoZero"/>
        <c:auto val="1"/>
        <c:lblAlgn val="ctr"/>
        <c:lblOffset val="100"/>
        <c:tickMarkSkip val="4"/>
        <c:noMultiLvlLbl val="0"/>
      </c:catAx>
      <c:valAx>
        <c:axId val="9310473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46944"/>
        <c:crosses val="autoZero"/>
        <c:crossBetween val="between"/>
      </c:valAx>
      <c:spPr>
        <a:blipFill dpi="0" rotWithShape="1">
          <a:blip xmlns:r="http://schemas.openxmlformats.org/officeDocument/2006/relationships" r:embed="rId1"/>
          <a:srcRect/>
          <a:stretch>
            <a:fillRect l="44000"/>
          </a:stretch>
        </a:blipFill>
        <a:ln w="9525">
          <a:solidFill>
            <a:srgbClr val="505050"/>
          </a:solidFill>
          <a:round/>
        </a:ln>
        <a:effectLst/>
        <a:extLst/>
      </c:spPr>
    </c:plotArea>
    <c:legend>
      <c:legendPos val="b"/>
      <c:layout>
        <c:manualLayout>
          <c:xMode val="edge"/>
          <c:yMode val="edge"/>
          <c:x val="0"/>
          <c:y val="0.87179487179487181"/>
          <c:w val="0.95850622406639008"/>
          <c:h val="7.692307692307692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84"/>
          <c:h val="0.79573847019122612"/>
        </c:manualLayout>
      </c:layout>
      <c:areaChart>
        <c:grouping val="standard"/>
        <c:varyColors val="0"/>
        <c:ser>
          <c:idx val="0"/>
          <c:order val="0"/>
          <c:spPr>
            <a:solidFill>
              <a:srgbClr val="057D46"/>
            </a:solidFill>
            <a:ln>
              <a:noFill/>
              <a:round/>
            </a:ln>
            <a:effectLst/>
            <a:extLst>
              <a:ext uri="{91240B29-F687-4F45-9708-019B960494DF}">
                <a14:hiddenLine xmlns:a14="http://schemas.microsoft.com/office/drawing/2010/main">
                  <a:noFill/>
                  <a:round/>
                </a14:hiddenLine>
              </a:ext>
            </a:extLst>
          </c:spPr>
          <c:cat>
            <c:strRef>
              <c:f>'3.2.5'!$A$4:$A$23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'3.2.5'!$B$4:$B$23</c:f>
              <c:numCache>
                <c:formatCode>0.0</c:formatCode>
                <c:ptCount val="20"/>
                <c:pt idx="0">
                  <c:v>-2.2000000000000002</c:v>
                </c:pt>
                <c:pt idx="1">
                  <c:v>-1.1000000000000001</c:v>
                </c:pt>
                <c:pt idx="2">
                  <c:v>-0.7</c:v>
                </c:pt>
                <c:pt idx="3">
                  <c:v>-0.6</c:v>
                </c:pt>
                <c:pt idx="4">
                  <c:v>0</c:v>
                </c:pt>
                <c:pt idx="5">
                  <c:v>0.3</c:v>
                </c:pt>
                <c:pt idx="6">
                  <c:v>0.1</c:v>
                </c:pt>
                <c:pt idx="7">
                  <c:v>0.2</c:v>
                </c:pt>
                <c:pt idx="8">
                  <c:v>-0.3</c:v>
                </c:pt>
                <c:pt idx="9">
                  <c:v>0.4</c:v>
                </c:pt>
                <c:pt idx="10">
                  <c:v>0.2</c:v>
                </c:pt>
                <c:pt idx="11">
                  <c:v>0</c:v>
                </c:pt>
                <c:pt idx="12">
                  <c:v>-0.4</c:v>
                </c:pt>
                <c:pt idx="13">
                  <c:v>-0.1</c:v>
                </c:pt>
                <c:pt idx="14">
                  <c:v>-0.3</c:v>
                </c:pt>
                <c:pt idx="15">
                  <c:v>-0.5</c:v>
                </c:pt>
                <c:pt idx="16">
                  <c:v>-0.8</c:v>
                </c:pt>
                <c:pt idx="17">
                  <c:v>-0.4</c:v>
                </c:pt>
                <c:pt idx="18">
                  <c:v>-0.6</c:v>
                </c:pt>
                <c:pt idx="19">
                  <c:v>-0.6</c:v>
                </c:pt>
              </c:numCache>
            </c:numRef>
          </c:val>
          <c:extLst>
            <c:ext xmlns:c16="http://schemas.microsoft.com/office/drawing/2014/chart" uri="{C3380CC4-5D6E-409C-BE32-E72D297353CC}">
              <c16:uniqueId val="{00000000-4906-4247-83DE-DC008E5EFA2C}"/>
            </c:ext>
          </c:extLst>
        </c:ser>
        <c:dLbls>
          <c:showLegendKey val="0"/>
          <c:showVal val="0"/>
          <c:showCatName val="0"/>
          <c:showSerName val="0"/>
          <c:showPercent val="0"/>
          <c:showBubbleSize val="0"/>
        </c:dLbls>
        <c:axId val="954223536"/>
        <c:axId val="954223928"/>
      </c:areaChart>
      <c:lineChart>
        <c:grouping val="standard"/>
        <c:varyColors val="0"/>
        <c:ser>
          <c:idx val="1"/>
          <c:order val="1"/>
          <c:spPr>
            <a:ln w="25400" cmpd="sng">
              <a:solidFill>
                <a:srgbClr val="057D46"/>
              </a:solidFill>
              <a:prstDash val="sysDot"/>
            </a:ln>
          </c:spPr>
          <c:marker>
            <c:symbol val="none"/>
          </c:marker>
          <c:val>
            <c:numRef>
              <c:f>'3.2.5'!$C$4:$C$23</c:f>
              <c:numCache>
                <c:formatCode>0.0</c:formatCode>
                <c:ptCount val="20"/>
                <c:pt idx="0">
                  <c:v>-2.11</c:v>
                </c:pt>
                <c:pt idx="1">
                  <c:v>-1.1200000000000001</c:v>
                </c:pt>
                <c:pt idx="2">
                  <c:v>-0.77</c:v>
                </c:pt>
                <c:pt idx="3">
                  <c:v>-0.62</c:v>
                </c:pt>
                <c:pt idx="4">
                  <c:v>-0.27</c:v>
                </c:pt>
                <c:pt idx="5">
                  <c:v>0.08</c:v>
                </c:pt>
                <c:pt idx="6">
                  <c:v>0.15</c:v>
                </c:pt>
                <c:pt idx="7">
                  <c:v>0.56000000000000005</c:v>
                </c:pt>
                <c:pt idx="8">
                  <c:v>-0.57999999999999996</c:v>
                </c:pt>
                <c:pt idx="9">
                  <c:v>-0.25</c:v>
                </c:pt>
                <c:pt idx="10">
                  <c:v>-0.41</c:v>
                </c:pt>
                <c:pt idx="11">
                  <c:v>-0.19</c:v>
                </c:pt>
                <c:pt idx="12">
                  <c:v>-0.77</c:v>
                </c:pt>
                <c:pt idx="13">
                  <c:v>-0.71</c:v>
                </c:pt>
                <c:pt idx="14">
                  <c:v>-0.98</c:v>
                </c:pt>
                <c:pt idx="15">
                  <c:v>-1.24</c:v>
                </c:pt>
                <c:pt idx="16">
                  <c:v>-1.21</c:v>
                </c:pt>
                <c:pt idx="17">
                  <c:v>-1.1200000000000001</c:v>
                </c:pt>
                <c:pt idx="18">
                  <c:v>-1.07</c:v>
                </c:pt>
                <c:pt idx="19">
                  <c:v>-0.67</c:v>
                </c:pt>
              </c:numCache>
            </c:numRef>
          </c:val>
          <c:smooth val="0"/>
          <c:extLst>
            <c:ext xmlns:c16="http://schemas.microsoft.com/office/drawing/2014/chart" uri="{C3380CC4-5D6E-409C-BE32-E72D297353CC}">
              <c16:uniqueId val="{00000001-4906-4247-83DE-DC008E5EFA2C}"/>
            </c:ext>
          </c:extLst>
        </c:ser>
        <c:dLbls>
          <c:showLegendKey val="0"/>
          <c:showVal val="0"/>
          <c:showCatName val="0"/>
          <c:showSerName val="0"/>
          <c:showPercent val="0"/>
          <c:showBubbleSize val="0"/>
        </c:dLbls>
        <c:marker val="1"/>
        <c:smooth val="0"/>
        <c:axId val="954223536"/>
        <c:axId val="954223928"/>
      </c:lineChart>
      <c:catAx>
        <c:axId val="9542235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23928"/>
        <c:crosses val="autoZero"/>
        <c:auto val="1"/>
        <c:lblAlgn val="ctr"/>
        <c:lblOffset val="100"/>
        <c:tickLblSkip val="1"/>
        <c:tickMarkSkip val="4"/>
        <c:noMultiLvlLbl val="0"/>
      </c:catAx>
      <c:valAx>
        <c:axId val="954223928"/>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23536"/>
        <c:crosses val="autoZero"/>
        <c:crossBetween val="between"/>
        <c:majorUnit val="1"/>
      </c:valAx>
      <c:spPr>
        <a:blipFill dpi="0" rotWithShape="1">
          <a:blip xmlns:r="http://schemas.openxmlformats.org/officeDocument/2006/relationships" r:embed="rId1">
            <a:alphaModFix amt="98000"/>
          </a:blip>
          <a:srcRect/>
          <a:stretch>
            <a:fillRect l="44000"/>
          </a:stretch>
        </a:blipFill>
        <a:ln w="9525">
          <a:solidFill>
            <a:srgbClr val="505050"/>
          </a:solidFill>
        </a:ln>
        <a:effectLst/>
        <a:ex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2.3688123219373219E-2"/>
          <c:w val="0.81838910761154837"/>
          <c:h val="0.67799679487179487"/>
        </c:manualLayout>
      </c:layout>
      <c:lineChart>
        <c:grouping val="standard"/>
        <c:varyColors val="0"/>
        <c:ser>
          <c:idx val="0"/>
          <c:order val="0"/>
          <c:tx>
            <c:strRef>
              <c:f>'3.2.6'!$B$1</c:f>
              <c:strCache>
                <c:ptCount val="1"/>
                <c:pt idx="0">
                  <c:v>Реальна заробітна плата</c:v>
                </c:pt>
              </c:strCache>
            </c:strRef>
          </c:tx>
          <c:spPr>
            <a:ln w="25400" cmpd="sng">
              <a:solidFill>
                <a:srgbClr val="057D46"/>
              </a:solidFill>
              <a:prstDash val="solid"/>
            </a:ln>
          </c:spPr>
          <c:marker>
            <c:symbol val="none"/>
          </c:marker>
          <c:cat>
            <c:strRef>
              <c:f>'3.2.6'!$A$4:$A$23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'3.2.6'!$B$4:$B$23</c:f>
              <c:numCache>
                <c:formatCode>0.0</c:formatCode>
                <c:ptCount val="20"/>
                <c:pt idx="0">
                  <c:v>19.399999999999999</c:v>
                </c:pt>
                <c:pt idx="1">
                  <c:v>20</c:v>
                </c:pt>
                <c:pt idx="2">
                  <c:v>17.2</c:v>
                </c:pt>
                <c:pt idx="3">
                  <c:v>20</c:v>
                </c:pt>
                <c:pt idx="4">
                  <c:v>10.7</c:v>
                </c:pt>
                <c:pt idx="5">
                  <c:v>13.3</c:v>
                </c:pt>
                <c:pt idx="6">
                  <c:v>14.6</c:v>
                </c:pt>
                <c:pt idx="7">
                  <c:v>11.6</c:v>
                </c:pt>
                <c:pt idx="8">
                  <c:v>10.9</c:v>
                </c:pt>
                <c:pt idx="9">
                  <c:v>8.9</c:v>
                </c:pt>
                <c:pt idx="10">
                  <c:v>7.6</c:v>
                </c:pt>
                <c:pt idx="11">
                  <c:v>7.3</c:v>
                </c:pt>
                <c:pt idx="12">
                  <c:v>7.7</c:v>
                </c:pt>
                <c:pt idx="13">
                  <c:v>6.7</c:v>
                </c:pt>
                <c:pt idx="14">
                  <c:v>5</c:v>
                </c:pt>
                <c:pt idx="15">
                  <c:v>4.4000000000000004</c:v>
                </c:pt>
                <c:pt idx="16">
                  <c:v>3.6</c:v>
                </c:pt>
                <c:pt idx="17">
                  <c:v>3.3</c:v>
                </c:pt>
                <c:pt idx="18">
                  <c:v>3.2</c:v>
                </c:pt>
                <c:pt idx="19">
                  <c:v>3.4</c:v>
                </c:pt>
              </c:numCache>
            </c:numRef>
          </c:val>
          <c:smooth val="0"/>
          <c:extLst>
            <c:ext xmlns:c16="http://schemas.microsoft.com/office/drawing/2014/chart" uri="{C3380CC4-5D6E-409C-BE32-E72D297353CC}">
              <c16:uniqueId val="{00000000-6A33-4FDE-8B45-A2CFE47E96D5}"/>
            </c:ext>
          </c:extLst>
        </c:ser>
        <c:ser>
          <c:idx val="1"/>
          <c:order val="1"/>
          <c:tx>
            <c:strRef>
              <c:f>'3.2.6'!$C$1</c:f>
              <c:strCache>
                <c:ptCount val="1"/>
                <c:pt idx="0">
                  <c:v>Реальна заробітна плата (попередній прогноз)</c:v>
                </c:pt>
              </c:strCache>
            </c:strRef>
          </c:tx>
          <c:spPr>
            <a:ln w="25400" cmpd="sng">
              <a:solidFill>
                <a:srgbClr val="057D46"/>
              </a:solidFill>
              <a:prstDash val="sysDot"/>
            </a:ln>
          </c:spPr>
          <c:marker>
            <c:symbol val="none"/>
          </c:marker>
          <c:cat>
            <c:strRef>
              <c:f>'3.2.6'!$A$4:$A$23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'3.2.6'!$C$4:$C$23</c:f>
              <c:numCache>
                <c:formatCode>0.0</c:formatCode>
                <c:ptCount val="20"/>
                <c:pt idx="7">
                  <c:v>11.6</c:v>
                </c:pt>
                <c:pt idx="8">
                  <c:v>9.6999999999999993</c:v>
                </c:pt>
                <c:pt idx="9">
                  <c:v>6</c:v>
                </c:pt>
                <c:pt idx="10">
                  <c:v>4.2</c:v>
                </c:pt>
                <c:pt idx="11">
                  <c:v>3.8</c:v>
                </c:pt>
                <c:pt idx="12">
                  <c:v>5</c:v>
                </c:pt>
                <c:pt idx="13">
                  <c:v>5.3</c:v>
                </c:pt>
                <c:pt idx="14">
                  <c:v>4.3</c:v>
                </c:pt>
                <c:pt idx="15">
                  <c:v>4.0999999999999996</c:v>
                </c:pt>
                <c:pt idx="16">
                  <c:v>3.6</c:v>
                </c:pt>
                <c:pt idx="17">
                  <c:v>3.6</c:v>
                </c:pt>
                <c:pt idx="18">
                  <c:v>3.6</c:v>
                </c:pt>
                <c:pt idx="19">
                  <c:v>3.4</c:v>
                </c:pt>
              </c:numCache>
            </c:numRef>
          </c:val>
          <c:smooth val="0"/>
          <c:extLst>
            <c:ext xmlns:c16="http://schemas.microsoft.com/office/drawing/2014/chart" uri="{C3380CC4-5D6E-409C-BE32-E72D297353CC}">
              <c16:uniqueId val="{00000001-6A33-4FDE-8B45-A2CFE47E96D5}"/>
            </c:ext>
          </c:extLst>
        </c:ser>
        <c:dLbls>
          <c:showLegendKey val="0"/>
          <c:showVal val="0"/>
          <c:showCatName val="0"/>
          <c:showSerName val="0"/>
          <c:showPercent val="0"/>
          <c:showBubbleSize val="0"/>
        </c:dLbls>
        <c:marker val="1"/>
        <c:smooth val="0"/>
        <c:axId val="954224712"/>
        <c:axId val="954225104"/>
      </c:lineChart>
      <c:lineChart>
        <c:grouping val="standard"/>
        <c:varyColors val="0"/>
        <c:ser>
          <c:idx val="2"/>
          <c:order val="2"/>
          <c:tx>
            <c:strRef>
              <c:f>'3.2.6'!$D$1</c:f>
              <c:strCache>
                <c:ptCount val="1"/>
                <c:pt idx="0">
                  <c:v>Рівень безробіття за методологією МОП, с/с (п.ш.)</c:v>
                </c:pt>
              </c:strCache>
            </c:strRef>
          </c:tx>
          <c:spPr>
            <a:ln>
              <a:solidFill>
                <a:srgbClr val="7D0532"/>
              </a:solidFill>
            </a:ln>
          </c:spPr>
          <c:marker>
            <c:symbol val="none"/>
          </c:marker>
          <c:cat>
            <c:strRef>
              <c:f>'3.2.6'!$A$4:$A$23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'3.2.6'!$D$4:$D$23</c:f>
              <c:numCache>
                <c:formatCode>0.0</c:formatCode>
                <c:ptCount val="20"/>
                <c:pt idx="0">
                  <c:v>9.5</c:v>
                </c:pt>
                <c:pt idx="1">
                  <c:v>9.5</c:v>
                </c:pt>
                <c:pt idx="2">
                  <c:v>9.6</c:v>
                </c:pt>
                <c:pt idx="3">
                  <c:v>9.4</c:v>
                </c:pt>
                <c:pt idx="4">
                  <c:v>9.1</c:v>
                </c:pt>
                <c:pt idx="5">
                  <c:v>8.6999999999999993</c:v>
                </c:pt>
                <c:pt idx="6">
                  <c:v>8.6</c:v>
                </c:pt>
                <c:pt idx="7">
                  <c:v>8.9</c:v>
                </c:pt>
                <c:pt idx="8">
                  <c:v>8.6</c:v>
                </c:pt>
                <c:pt idx="9">
                  <c:v>8.5</c:v>
                </c:pt>
                <c:pt idx="10">
                  <c:v>8.4</c:v>
                </c:pt>
                <c:pt idx="11">
                  <c:v>8.3000000000000007</c:v>
                </c:pt>
                <c:pt idx="12">
                  <c:v>8.4</c:v>
                </c:pt>
                <c:pt idx="13">
                  <c:v>8.4</c:v>
                </c:pt>
                <c:pt idx="14">
                  <c:v>8.4</c:v>
                </c:pt>
                <c:pt idx="15">
                  <c:v>8.5</c:v>
                </c:pt>
                <c:pt idx="16">
                  <c:v>8.5</c:v>
                </c:pt>
                <c:pt idx="17">
                  <c:v>8.5</c:v>
                </c:pt>
                <c:pt idx="18">
                  <c:v>8.5</c:v>
                </c:pt>
                <c:pt idx="19">
                  <c:v>8.5</c:v>
                </c:pt>
              </c:numCache>
            </c:numRef>
          </c:val>
          <c:smooth val="0"/>
          <c:extLst>
            <c:ext xmlns:c16="http://schemas.microsoft.com/office/drawing/2014/chart" uri="{C3380CC4-5D6E-409C-BE32-E72D297353CC}">
              <c16:uniqueId val="{00000000-673C-4793-A88B-11AE52918445}"/>
            </c:ext>
          </c:extLst>
        </c:ser>
        <c:ser>
          <c:idx val="3"/>
          <c:order val="3"/>
          <c:tx>
            <c:strRef>
              <c:f>'3.2.6'!$E$1</c:f>
              <c:strCache>
                <c:ptCount val="1"/>
                <c:pt idx="0">
                  <c:v>Рівень безробіття, с/с (попередній прогноз, п.ш.)</c:v>
                </c:pt>
              </c:strCache>
            </c:strRef>
          </c:tx>
          <c:spPr>
            <a:ln w="25400">
              <a:solidFill>
                <a:srgbClr val="7D0532"/>
              </a:solidFill>
              <a:prstDash val="sysDot"/>
            </a:ln>
          </c:spPr>
          <c:marker>
            <c:symbol val="none"/>
          </c:marker>
          <c:cat>
            <c:strRef>
              <c:f>'3.2.6'!$A$4:$A$23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'3.2.6'!$E$4:$E$23</c:f>
              <c:numCache>
                <c:formatCode>0.0</c:formatCode>
                <c:ptCount val="20"/>
                <c:pt idx="5">
                  <c:v>8.8000000000000007</c:v>
                </c:pt>
                <c:pt idx="7">
                  <c:v>8.8000000000000007</c:v>
                </c:pt>
                <c:pt idx="8">
                  <c:v>8.8000000000000007</c:v>
                </c:pt>
                <c:pt idx="9">
                  <c:v>8.6999999999999993</c:v>
                </c:pt>
                <c:pt idx="10">
                  <c:v>8.6999999999999993</c:v>
                </c:pt>
                <c:pt idx="11">
                  <c:v>8.6999999999999993</c:v>
                </c:pt>
                <c:pt idx="12">
                  <c:v>8.6999999999999993</c:v>
                </c:pt>
                <c:pt idx="13">
                  <c:v>8.6999999999999993</c:v>
                </c:pt>
                <c:pt idx="14">
                  <c:v>8.6999999999999993</c:v>
                </c:pt>
                <c:pt idx="15">
                  <c:v>8.6999999999999993</c:v>
                </c:pt>
                <c:pt idx="16">
                  <c:v>8.6999999999999993</c:v>
                </c:pt>
                <c:pt idx="17">
                  <c:v>8.6999999999999993</c:v>
                </c:pt>
                <c:pt idx="18">
                  <c:v>8.6</c:v>
                </c:pt>
                <c:pt idx="19">
                  <c:v>8.6</c:v>
                </c:pt>
              </c:numCache>
            </c:numRef>
          </c:val>
          <c:smooth val="0"/>
          <c:extLst>
            <c:ext xmlns:c16="http://schemas.microsoft.com/office/drawing/2014/chart" uri="{C3380CC4-5D6E-409C-BE32-E72D297353CC}">
              <c16:uniqueId val="{00000001-673C-4793-A88B-11AE52918445}"/>
            </c:ext>
          </c:extLst>
        </c:ser>
        <c:dLbls>
          <c:showLegendKey val="0"/>
          <c:showVal val="0"/>
          <c:showCatName val="0"/>
          <c:showSerName val="0"/>
          <c:showPercent val="0"/>
          <c:showBubbleSize val="0"/>
        </c:dLbls>
        <c:marker val="1"/>
        <c:smooth val="0"/>
        <c:axId val="954225888"/>
        <c:axId val="954225496"/>
      </c:lineChart>
      <c:catAx>
        <c:axId val="9542247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25104"/>
        <c:crosses val="autoZero"/>
        <c:auto val="1"/>
        <c:lblAlgn val="ctr"/>
        <c:lblOffset val="100"/>
        <c:tickLblSkip val="1"/>
        <c:tickMarkSkip val="4"/>
        <c:noMultiLvlLbl val="0"/>
      </c:catAx>
      <c:valAx>
        <c:axId val="9542251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24712"/>
        <c:crosses val="autoZero"/>
        <c:crossBetween val="between"/>
      </c:valAx>
      <c:valAx>
        <c:axId val="954225496"/>
        <c:scaling>
          <c:orientation val="minMax"/>
          <c:min val="5"/>
        </c:scaling>
        <c:delete val="0"/>
        <c:axPos val="r"/>
        <c:numFmt formatCode="0" sourceLinked="0"/>
        <c:majorTickMark val="in"/>
        <c:minorTickMark val="none"/>
        <c:tickLblPos val="nextTo"/>
        <c:spPr>
          <a:ln>
            <a:solidFill>
              <a:schemeClr val="accent5"/>
            </a:solidFill>
          </a:ln>
        </c:spPr>
        <c:crossAx val="954225888"/>
        <c:crosses val="max"/>
        <c:crossBetween val="between"/>
        <c:majorUnit val="1"/>
      </c:valAx>
      <c:catAx>
        <c:axId val="954225888"/>
        <c:scaling>
          <c:orientation val="minMax"/>
        </c:scaling>
        <c:delete val="1"/>
        <c:axPos val="b"/>
        <c:numFmt formatCode="General" sourceLinked="1"/>
        <c:majorTickMark val="out"/>
        <c:minorTickMark val="none"/>
        <c:tickLblPos val="nextTo"/>
        <c:crossAx val="954225496"/>
        <c:crosses val="autoZero"/>
        <c:auto val="1"/>
        <c:lblAlgn val="ctr"/>
        <c:lblOffset val="100"/>
        <c:noMultiLvlLbl val="0"/>
      </c:catAx>
      <c:spPr>
        <a:blipFill dpi="0" rotWithShape="1">
          <a:blip xmlns:r="http://schemas.openxmlformats.org/officeDocument/2006/relationships" r:embed="rId1"/>
          <a:srcRect/>
          <a:stretch>
            <a:fillRect l="45000"/>
          </a:stretch>
        </a:blipFill>
        <a:ln w="9525">
          <a:solidFill>
            <a:schemeClr val="tx1"/>
          </a:solidFill>
        </a:ln>
        <a:effectLst/>
        <a:extLst/>
      </c:spPr>
    </c:plotArea>
    <c:legend>
      <c:legendPos val="b"/>
      <c:legendEntry>
        <c:idx val="1"/>
        <c:delete val="1"/>
      </c:legendEntry>
      <c:legendEntry>
        <c:idx val="3"/>
        <c:delete val="1"/>
      </c:legendEntry>
      <c:layout>
        <c:manualLayout>
          <c:xMode val="edge"/>
          <c:yMode val="edge"/>
          <c:x val="0"/>
          <c:y val="0.77710843373493976"/>
          <c:w val="1"/>
          <c:h val="0.222891566265060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446194225721E-2"/>
          <c:y val="2.9241514302237644E-2"/>
          <c:w val="0.88490288713910759"/>
          <c:h val="0.65199653009475511"/>
        </c:manualLayout>
      </c:layout>
      <c:barChart>
        <c:barDir val="col"/>
        <c:grouping val="stacked"/>
        <c:varyColors val="0"/>
        <c:ser>
          <c:idx val="1"/>
          <c:order val="1"/>
          <c:tx>
            <c:strRef>
              <c:f>'3.2.7'!$D$1</c:f>
              <c:strCache>
                <c:ptCount val="1"/>
                <c:pt idx="0">
                  <c:v>Циклічне сальдо</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'3.2.7'!$D$4:$D$10</c:f>
              <c:numCache>
                <c:formatCode>0.0</c:formatCode>
                <c:ptCount val="7"/>
                <c:pt idx="0">
                  <c:v>-1.4</c:v>
                </c:pt>
                <c:pt idx="1">
                  <c:v>-0.9</c:v>
                </c:pt>
                <c:pt idx="2">
                  <c:v>0.1</c:v>
                </c:pt>
                <c:pt idx="3">
                  <c:v>0.2</c:v>
                </c:pt>
                <c:pt idx="4">
                  <c:v>0.2</c:v>
                </c:pt>
                <c:pt idx="5">
                  <c:v>-0.2</c:v>
                </c:pt>
                <c:pt idx="6">
                  <c:v>-0.4</c:v>
                </c:pt>
              </c:numCache>
            </c:numRef>
          </c:val>
          <c:extLst>
            <c:ext xmlns:c16="http://schemas.microsoft.com/office/drawing/2014/chart" uri="{C3380CC4-5D6E-409C-BE32-E72D297353CC}">
              <c16:uniqueId val="{00000000-A28E-4FDF-BAA6-6BCCEA1FD69D}"/>
            </c:ext>
          </c:extLst>
        </c:ser>
        <c:ser>
          <c:idx val="2"/>
          <c:order val="2"/>
          <c:tx>
            <c:strRef>
              <c:f>'3.2.7'!$E$1</c:f>
              <c:strCache>
                <c:ptCount val="1"/>
                <c:pt idx="0">
                  <c:v>Структурне сальдо без розрахунків з НБУ</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'3.2.7'!$E$4:$E$10</c:f>
              <c:numCache>
                <c:formatCode>0.0</c:formatCode>
                <c:ptCount val="7"/>
                <c:pt idx="0">
                  <c:v>-1.1000000000000001</c:v>
                </c:pt>
                <c:pt idx="1">
                  <c:v>-1</c:v>
                </c:pt>
                <c:pt idx="2">
                  <c:v>-1.4</c:v>
                </c:pt>
                <c:pt idx="3">
                  <c:v>-2.2000000000000002</c:v>
                </c:pt>
                <c:pt idx="4">
                  <c:v>-2.4</c:v>
                </c:pt>
                <c:pt idx="5">
                  <c:v>-1.5</c:v>
                </c:pt>
                <c:pt idx="6">
                  <c:v>-1.2</c:v>
                </c:pt>
              </c:numCache>
            </c:numRef>
          </c:val>
          <c:extLst>
            <c:ext xmlns:c16="http://schemas.microsoft.com/office/drawing/2014/chart" uri="{C3380CC4-5D6E-409C-BE32-E72D297353CC}">
              <c16:uniqueId val="{00000001-A28E-4FDF-BAA6-6BCCEA1FD69D}"/>
            </c:ext>
          </c:extLst>
        </c:ser>
        <c:dLbls>
          <c:showLegendKey val="0"/>
          <c:showVal val="0"/>
          <c:showCatName val="0"/>
          <c:showSerName val="0"/>
          <c:showPercent val="0"/>
          <c:showBubbleSize val="0"/>
        </c:dLbls>
        <c:gapWidth val="70"/>
        <c:overlap val="100"/>
        <c:axId val="954226672"/>
        <c:axId val="954227064"/>
      </c:barChart>
      <c:lineChart>
        <c:grouping val="standard"/>
        <c:varyColors val="0"/>
        <c:ser>
          <c:idx val="0"/>
          <c:order val="0"/>
          <c:tx>
            <c:strRef>
              <c:f>'3.2.7'!$C$1</c:f>
              <c:strCache>
                <c:ptCount val="1"/>
                <c:pt idx="0">
                  <c:v>Первинне сальдо</c:v>
                </c:pt>
              </c:strCache>
            </c:strRef>
          </c:tx>
          <c:spPr>
            <a:ln w="25400" cmpd="sng">
              <a:solidFill>
                <a:schemeClr val="accent2"/>
              </a:solidFill>
              <a:prstDash val="solid"/>
            </a:ln>
          </c:spPr>
          <c:marker>
            <c:symbol val="none"/>
          </c:marker>
          <c:cat>
            <c:numRef>
              <c:f>'3.2.7'!$A$4:$A$10</c:f>
              <c:numCache>
                <c:formatCode>General</c:formatCode>
                <c:ptCount val="7"/>
                <c:pt idx="0">
                  <c:v>2015</c:v>
                </c:pt>
                <c:pt idx="1">
                  <c:v>2016</c:v>
                </c:pt>
                <c:pt idx="2">
                  <c:v>2017</c:v>
                </c:pt>
                <c:pt idx="3">
                  <c:v>2018</c:v>
                </c:pt>
                <c:pt idx="4">
                  <c:v>2019</c:v>
                </c:pt>
                <c:pt idx="5">
                  <c:v>2020</c:v>
                </c:pt>
                <c:pt idx="6">
                  <c:v>2021</c:v>
                </c:pt>
              </c:numCache>
            </c:numRef>
          </c:cat>
          <c:val>
            <c:numRef>
              <c:f>'3.2.7'!$C$4:$C$10</c:f>
              <c:numCache>
                <c:formatCode>0.0</c:formatCode>
                <c:ptCount val="7"/>
                <c:pt idx="0">
                  <c:v>2.9</c:v>
                </c:pt>
                <c:pt idx="1">
                  <c:v>1.8</c:v>
                </c:pt>
                <c:pt idx="2">
                  <c:v>2.2999999999999998</c:v>
                </c:pt>
                <c:pt idx="3">
                  <c:v>1.4</c:v>
                </c:pt>
                <c:pt idx="4">
                  <c:v>1.7</c:v>
                </c:pt>
                <c:pt idx="5">
                  <c:v>1.4</c:v>
                </c:pt>
                <c:pt idx="6">
                  <c:v>1.2</c:v>
                </c:pt>
              </c:numCache>
            </c:numRef>
          </c:val>
          <c:smooth val="0"/>
          <c:extLst>
            <c:ext xmlns:c16="http://schemas.microsoft.com/office/drawing/2014/chart" uri="{C3380CC4-5D6E-409C-BE32-E72D297353CC}">
              <c16:uniqueId val="{00000002-A28E-4FDF-BAA6-6BCCEA1FD69D}"/>
            </c:ext>
          </c:extLst>
        </c:ser>
        <c:ser>
          <c:idx val="4"/>
          <c:order val="3"/>
          <c:tx>
            <c:strRef>
              <c:f>'3.2.7'!$B$1</c:f>
              <c:strCache>
                <c:ptCount val="1"/>
                <c:pt idx="0">
                  <c:v>Фактичне сальдо</c:v>
                </c:pt>
              </c:strCache>
            </c:strRef>
          </c:tx>
          <c:spPr>
            <a:ln w="25400" cmpd="sng">
              <a:solidFill>
                <a:schemeClr val="accent1"/>
              </a:solidFill>
              <a:prstDash val="solid"/>
            </a:ln>
          </c:spPr>
          <c:marker>
            <c:symbol val="none"/>
          </c:marker>
          <c:dLbls>
            <c:spPr>
              <a:noFill/>
              <a:ln>
                <a:noFill/>
              </a:ln>
              <a:effectLst/>
            </c:spPr>
            <c:txPr>
              <a:bodyPr wrap="square" lIns="38100" tIns="19050" rIns="38100" bIns="19050" anchor="ctr">
                <a:spAutoFit/>
              </a:bodyPr>
              <a:lstStyle/>
              <a:p>
                <a:pPr>
                  <a:defRPr b="1">
                    <a:solidFill>
                      <a:schemeClr val="accent1"/>
                    </a:solidFill>
                  </a:defRPr>
                </a:pPr>
                <a:endParaRPr lang="uk-U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'3.2.7'!$A$4:$A$10</c:f>
              <c:numCache>
                <c:formatCode>General</c:formatCode>
                <c:ptCount val="7"/>
                <c:pt idx="0">
                  <c:v>2015</c:v>
                </c:pt>
                <c:pt idx="1">
                  <c:v>2016</c:v>
                </c:pt>
                <c:pt idx="2">
                  <c:v>2017</c:v>
                </c:pt>
                <c:pt idx="3">
                  <c:v>2018</c:v>
                </c:pt>
                <c:pt idx="4">
                  <c:v>2019</c:v>
                </c:pt>
                <c:pt idx="5">
                  <c:v>2020</c:v>
                </c:pt>
                <c:pt idx="6">
                  <c:v>2021</c:v>
                </c:pt>
              </c:numCache>
            </c:numRef>
          </c:cat>
          <c:val>
            <c:numRef>
              <c:f>'3.2.7'!$B$4:$B$10</c:f>
              <c:numCache>
                <c:formatCode>0.0</c:formatCode>
                <c:ptCount val="7"/>
                <c:pt idx="0">
                  <c:v>-1.6</c:v>
                </c:pt>
                <c:pt idx="1">
                  <c:v>-2.2999999999999998</c:v>
                </c:pt>
                <c:pt idx="2">
                  <c:v>-1.4</c:v>
                </c:pt>
                <c:pt idx="3">
                  <c:v>-1.9</c:v>
                </c:pt>
                <c:pt idx="4">
                  <c:v>-1.5</c:v>
                </c:pt>
                <c:pt idx="5">
                  <c:v>-1.5</c:v>
                </c:pt>
                <c:pt idx="6">
                  <c:v>-1.5</c:v>
                </c:pt>
              </c:numCache>
            </c:numRef>
          </c:val>
          <c:smooth val="0"/>
          <c:extLst xmlns:c15="http://schemas.microsoft.com/office/drawing/2012/chart">
            <c:ext xmlns:c16="http://schemas.microsoft.com/office/drawing/2014/chart" uri="{C3380CC4-5D6E-409C-BE32-E72D297353CC}">
              <c16:uniqueId val="{00000003-A28E-4FDF-BAA6-6BCCEA1FD69D}"/>
            </c:ext>
          </c:extLst>
        </c:ser>
        <c:dLbls>
          <c:showLegendKey val="0"/>
          <c:showVal val="0"/>
          <c:showCatName val="0"/>
          <c:showSerName val="0"/>
          <c:showPercent val="0"/>
          <c:showBubbleSize val="0"/>
        </c:dLbls>
        <c:marker val="1"/>
        <c:smooth val="0"/>
        <c:axId val="954226672"/>
        <c:axId val="954227064"/>
        <c:extLst/>
      </c:lineChart>
      <c:catAx>
        <c:axId val="95422667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27064"/>
        <c:crosses val="autoZero"/>
        <c:auto val="1"/>
        <c:lblAlgn val="ctr"/>
        <c:lblOffset val="100"/>
        <c:noMultiLvlLbl val="0"/>
      </c:catAx>
      <c:valAx>
        <c:axId val="9542270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54226672"/>
        <c:crosses val="autoZero"/>
        <c:crossBetween val="between"/>
        <c:majorUnit val="2"/>
      </c:valAx>
      <c:spPr>
        <a:blipFill dpi="0" rotWithShape="1">
          <a:blip xmlns:r="http://schemas.openxmlformats.org/officeDocument/2006/relationships" r:embed="rId1"/>
          <a:srcRect/>
          <a:stretch>
            <a:fillRect l="57000"/>
          </a:stretch>
        </a:blipFill>
        <a:ln w="9525">
          <a:solidFill>
            <a:schemeClr val="tx1"/>
          </a:solidFill>
        </a:ln>
        <a:effectLst/>
        <a:extLst/>
      </c:spPr>
    </c:plotArea>
    <c:legend>
      <c:legendPos val="b"/>
      <c:layout>
        <c:manualLayout>
          <c:xMode val="edge"/>
          <c:yMode val="edge"/>
          <c:x val="0"/>
          <c:y val="0.77579340718003464"/>
          <c:w val="0.96250000000000002"/>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905E-2"/>
          <c:y val="4.6271186440677965E-2"/>
          <c:w val="0.78780577427821508"/>
          <c:h val="0.62939766003825792"/>
        </c:manualLayout>
      </c:layout>
      <c:barChart>
        <c:barDir val="col"/>
        <c:grouping val="stacked"/>
        <c:varyColors val="0"/>
        <c:ser>
          <c:idx val="0"/>
          <c:order val="0"/>
          <c:tx>
            <c:strRef>
              <c:f>'3.2.8'!$C$1</c:f>
              <c:strCache>
                <c:ptCount val="1"/>
                <c:pt idx="0">
                  <c:v>Дефіцит СЗДУ</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'3.2.8'!$A$4:$A$10</c:f>
              <c:numCache>
                <c:formatCode>General</c:formatCode>
                <c:ptCount val="7"/>
                <c:pt idx="0">
                  <c:v>2015</c:v>
                </c:pt>
                <c:pt idx="1">
                  <c:v>2016</c:v>
                </c:pt>
                <c:pt idx="2">
                  <c:v>2017</c:v>
                </c:pt>
                <c:pt idx="3">
                  <c:v>2018</c:v>
                </c:pt>
                <c:pt idx="4">
                  <c:v>2019</c:v>
                </c:pt>
                <c:pt idx="5">
                  <c:v>2020</c:v>
                </c:pt>
                <c:pt idx="6">
                  <c:v>2021</c:v>
                </c:pt>
              </c:numCache>
            </c:numRef>
          </c:cat>
          <c:val>
            <c:numRef>
              <c:f>'3.2.8'!$C$4:$C$10</c:f>
              <c:numCache>
                <c:formatCode>0.0</c:formatCode>
                <c:ptCount val="7"/>
                <c:pt idx="0">
                  <c:v>17</c:v>
                </c:pt>
                <c:pt idx="1">
                  <c:v>50.3</c:v>
                </c:pt>
                <c:pt idx="2">
                  <c:v>37</c:v>
                </c:pt>
                <c:pt idx="3">
                  <c:v>75.400000000000006</c:v>
                </c:pt>
                <c:pt idx="4">
                  <c:v>61.5</c:v>
                </c:pt>
                <c:pt idx="5">
                  <c:v>68</c:v>
                </c:pt>
                <c:pt idx="6">
                  <c:v>74.400000000000006</c:v>
                </c:pt>
              </c:numCache>
            </c:numRef>
          </c:val>
          <c:extLst>
            <c:ext xmlns:c16="http://schemas.microsoft.com/office/drawing/2014/chart" uri="{C3380CC4-5D6E-409C-BE32-E72D297353CC}">
              <c16:uniqueId val="{00000000-7E6E-445D-AE0C-82D979971976}"/>
            </c:ext>
          </c:extLst>
        </c:ser>
        <c:ser>
          <c:idx val="1"/>
          <c:order val="1"/>
          <c:tx>
            <c:strRef>
              <c:f>'3.2.8'!$D$1</c:f>
              <c:strCache>
                <c:ptCount val="1"/>
                <c:pt idx="0">
                  <c:v>Фінансування НАК 'Нафтогаз'</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'3.2.8'!$A$4:$A$10</c:f>
              <c:numCache>
                <c:formatCode>General</c:formatCode>
                <c:ptCount val="7"/>
                <c:pt idx="0">
                  <c:v>2015</c:v>
                </c:pt>
                <c:pt idx="1">
                  <c:v>2016</c:v>
                </c:pt>
                <c:pt idx="2">
                  <c:v>2017</c:v>
                </c:pt>
                <c:pt idx="3">
                  <c:v>2018</c:v>
                </c:pt>
                <c:pt idx="4">
                  <c:v>2019</c:v>
                </c:pt>
                <c:pt idx="5">
                  <c:v>2020</c:v>
                </c:pt>
                <c:pt idx="6">
                  <c:v>2021</c:v>
                </c:pt>
              </c:numCache>
            </c:numRef>
          </c:cat>
          <c:val>
            <c:numRef>
              <c:f>'3.2.8'!$D$4:$D$10</c:f>
              <c:numCache>
                <c:formatCode>0.0</c:formatCode>
                <c:ptCount val="7"/>
                <c:pt idx="0">
                  <c:v>20.5</c:v>
                </c:pt>
                <c:pt idx="1">
                  <c:v>0</c:v>
                </c:pt>
                <c:pt idx="2">
                  <c:v>0</c:v>
                </c:pt>
                <c:pt idx="3">
                  <c:v>0</c:v>
                </c:pt>
                <c:pt idx="4">
                  <c:v>0</c:v>
                </c:pt>
                <c:pt idx="5">
                  <c:v>0</c:v>
                </c:pt>
                <c:pt idx="6">
                  <c:v>0</c:v>
                </c:pt>
              </c:numCache>
            </c:numRef>
          </c:val>
          <c:extLst>
            <c:ext xmlns:c16="http://schemas.microsoft.com/office/drawing/2014/chart" uri="{C3380CC4-5D6E-409C-BE32-E72D297353CC}">
              <c16:uniqueId val="{00000001-7E6E-445D-AE0C-82D979971976}"/>
            </c:ext>
          </c:extLst>
        </c:ser>
        <c:ser>
          <c:idx val="2"/>
          <c:order val="2"/>
          <c:tx>
            <c:strRef>
              <c:f>'3.2.8'!$E$1</c:f>
              <c:strCache>
                <c:ptCount val="1"/>
                <c:pt idx="0">
                  <c:v>Рекапіталізація банків та інше</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'3.2.8'!$A$4:$A$10</c:f>
              <c:numCache>
                <c:formatCode>General</c:formatCode>
                <c:ptCount val="7"/>
                <c:pt idx="0">
                  <c:v>2015</c:v>
                </c:pt>
                <c:pt idx="1">
                  <c:v>2016</c:v>
                </c:pt>
                <c:pt idx="2">
                  <c:v>2017</c:v>
                </c:pt>
                <c:pt idx="3">
                  <c:v>2018</c:v>
                </c:pt>
                <c:pt idx="4">
                  <c:v>2019</c:v>
                </c:pt>
                <c:pt idx="5">
                  <c:v>2020</c:v>
                </c:pt>
                <c:pt idx="6">
                  <c:v>2021</c:v>
                </c:pt>
              </c:numCache>
            </c:numRef>
          </c:cat>
          <c:val>
            <c:numRef>
              <c:f>'3.2.8'!$E$4:$E$10</c:f>
              <c:numCache>
                <c:formatCode>0.0</c:formatCode>
                <c:ptCount val="7"/>
                <c:pt idx="0">
                  <c:v>45.3</c:v>
                </c:pt>
                <c:pt idx="1">
                  <c:v>129.19999999999999</c:v>
                </c:pt>
                <c:pt idx="2">
                  <c:v>70.7</c:v>
                </c:pt>
                <c:pt idx="3">
                  <c:v>0</c:v>
                </c:pt>
                <c:pt idx="4">
                  <c:v>0</c:v>
                </c:pt>
                <c:pt idx="5">
                  <c:v>0</c:v>
                </c:pt>
                <c:pt idx="6">
                  <c:v>0</c:v>
                </c:pt>
              </c:numCache>
            </c:numRef>
          </c:val>
          <c:extLst>
            <c:ext xmlns:c16="http://schemas.microsoft.com/office/drawing/2014/chart" uri="{C3380CC4-5D6E-409C-BE32-E72D297353CC}">
              <c16:uniqueId val="{00000002-7E6E-445D-AE0C-82D979971976}"/>
            </c:ext>
          </c:extLst>
        </c:ser>
        <c:dLbls>
          <c:showLegendKey val="0"/>
          <c:showVal val="0"/>
          <c:showCatName val="0"/>
          <c:showSerName val="0"/>
          <c:showPercent val="0"/>
          <c:showBubbleSize val="0"/>
        </c:dLbls>
        <c:gapWidth val="70"/>
        <c:overlap val="100"/>
        <c:axId val="954227848"/>
        <c:axId val="954228240"/>
      </c:barChart>
      <c:lineChart>
        <c:grouping val="standard"/>
        <c:varyColors val="0"/>
        <c:ser>
          <c:idx val="4"/>
          <c:order val="3"/>
          <c:tx>
            <c:strRef>
              <c:f>'3.2.8'!$B$1</c:f>
              <c:strCache>
                <c:ptCount val="1"/>
                <c:pt idx="0">
                  <c:v>Державний та гарантований борг, % ВВП (п.ш.)</c:v>
                </c:pt>
              </c:strCache>
            </c:strRef>
          </c:tx>
          <c:spPr>
            <a:ln w="25400" cmpd="sng">
              <a:solidFill>
                <a:srgbClr val="DC4B64"/>
              </a:solidFill>
              <a:prstDash val="solid"/>
            </a:ln>
          </c:spPr>
          <c:marker>
            <c:symbol val="none"/>
          </c:marker>
          <c:val>
            <c:numRef>
              <c:f>'3.2.8'!$B$4:$B$10</c:f>
              <c:numCache>
                <c:formatCode>0.0</c:formatCode>
                <c:ptCount val="7"/>
                <c:pt idx="0">
                  <c:v>79</c:v>
                </c:pt>
                <c:pt idx="1">
                  <c:v>80.900000000000006</c:v>
                </c:pt>
                <c:pt idx="2">
                  <c:v>71.8</c:v>
                </c:pt>
                <c:pt idx="3">
                  <c:v>60.9</c:v>
                </c:pt>
                <c:pt idx="4">
                  <c:v>55.7</c:v>
                </c:pt>
                <c:pt idx="5">
                  <c:v>54.2</c:v>
                </c:pt>
                <c:pt idx="6">
                  <c:v>52.5</c:v>
                </c:pt>
              </c:numCache>
            </c:numRef>
          </c:val>
          <c:smooth val="0"/>
          <c:extLst xmlns:c15="http://schemas.microsoft.com/office/drawing/2012/chart">
            <c:ext xmlns:c16="http://schemas.microsoft.com/office/drawing/2014/chart" uri="{C3380CC4-5D6E-409C-BE32-E72D297353CC}">
              <c16:uniqueId val="{00000003-7E6E-445D-AE0C-82D979971976}"/>
            </c:ext>
          </c:extLst>
        </c:ser>
        <c:dLbls>
          <c:showLegendKey val="0"/>
          <c:showVal val="0"/>
          <c:showCatName val="0"/>
          <c:showSerName val="0"/>
          <c:showPercent val="0"/>
          <c:showBubbleSize val="0"/>
        </c:dLbls>
        <c:marker val="1"/>
        <c:smooth val="0"/>
        <c:axId val="954229024"/>
        <c:axId val="954228632"/>
        <c:extLst/>
      </c:lineChart>
      <c:catAx>
        <c:axId val="95422784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28240"/>
        <c:crosses val="autoZero"/>
        <c:auto val="1"/>
        <c:lblAlgn val="ctr"/>
        <c:lblOffset val="100"/>
        <c:noMultiLvlLbl val="0"/>
      </c:catAx>
      <c:valAx>
        <c:axId val="954228240"/>
        <c:scaling>
          <c:orientation val="minMax"/>
          <c:max val="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54227848"/>
        <c:crosses val="autoZero"/>
        <c:crossBetween val="between"/>
      </c:valAx>
      <c:valAx>
        <c:axId val="954228632"/>
        <c:scaling>
          <c:orientation val="minMax"/>
        </c:scaling>
        <c:delete val="0"/>
        <c:axPos val="r"/>
        <c:numFmt formatCode="0" sourceLinked="0"/>
        <c:majorTickMark val="in"/>
        <c:minorTickMark val="none"/>
        <c:tickLblPos val="high"/>
        <c:spPr>
          <a:ln>
            <a:solidFill>
              <a:srgbClr val="505050"/>
            </a:solidFill>
          </a:ln>
        </c:spPr>
        <c:txPr>
          <a:bodyPr rot="0" vert="horz"/>
          <a:lstStyle/>
          <a:p>
            <a:pPr>
              <a:defRPr/>
            </a:pPr>
            <a:endParaRPr lang="uk-UA"/>
          </a:p>
        </c:txPr>
        <c:crossAx val="954229024"/>
        <c:crosses val="max"/>
        <c:crossBetween val="between"/>
        <c:majorUnit val="25"/>
      </c:valAx>
      <c:catAx>
        <c:axId val="954229024"/>
        <c:scaling>
          <c:orientation val="minMax"/>
        </c:scaling>
        <c:delete val="1"/>
        <c:axPos val="b"/>
        <c:numFmt formatCode="General" sourceLinked="1"/>
        <c:majorTickMark val="out"/>
        <c:minorTickMark val="none"/>
        <c:tickLblPos val="nextTo"/>
        <c:crossAx val="954228632"/>
        <c:crosses val="autoZero"/>
        <c:auto val="1"/>
        <c:lblAlgn val="ctr"/>
        <c:lblOffset val="100"/>
        <c:noMultiLvlLbl val="0"/>
      </c:catAx>
      <c:spPr>
        <a:blipFill dpi="0" rotWithShape="1">
          <a:blip xmlns:r="http://schemas.openxmlformats.org/officeDocument/2006/relationships" r:embed="rId1"/>
          <a:srcRect/>
          <a:stretch>
            <a:fillRect l="57000"/>
          </a:stretch>
        </a:blipFill>
        <a:ln w="9525">
          <a:solidFill>
            <a:schemeClr val="tx1"/>
          </a:solidFill>
        </a:ln>
        <a:effectLst/>
        <a:extLst/>
      </c:spPr>
    </c:plotArea>
    <c:legend>
      <c:legendPos val="b"/>
      <c:layout>
        <c:manualLayout>
          <c:xMode val="edge"/>
          <c:yMode val="edge"/>
          <c:x val="0"/>
          <c:y val="0.78709284220828313"/>
          <c:w val="0.96250000000000002"/>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3908713156235349E-2"/>
          <c:y val="4.0949889351285358E-2"/>
          <c:w val="0.79080243081647994"/>
          <c:h val="0.65897129877448801"/>
        </c:manualLayout>
      </c:layout>
      <c:barChart>
        <c:barDir val="col"/>
        <c:grouping val="stacked"/>
        <c:varyColors val="0"/>
        <c:ser>
          <c:idx val="1"/>
          <c:order val="2"/>
          <c:tx>
            <c:strRef>
              <c:f>'3.3.1'!$D$1</c:f>
              <c:strCache>
                <c:ptCount val="1"/>
                <c:pt idx="0">
                  <c:v>Баланс товарів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'3.3.1'!$A$4:$A$10</c:f>
              <c:numCache>
                <c:formatCode>0</c:formatCode>
                <c:ptCount val="7"/>
                <c:pt idx="0">
                  <c:v>2015</c:v>
                </c:pt>
                <c:pt idx="1">
                  <c:v>2016</c:v>
                </c:pt>
                <c:pt idx="2">
                  <c:v>2017</c:v>
                </c:pt>
                <c:pt idx="3">
                  <c:v>2018</c:v>
                </c:pt>
                <c:pt idx="4">
                  <c:v>2019</c:v>
                </c:pt>
                <c:pt idx="5">
                  <c:v>2020</c:v>
                </c:pt>
                <c:pt idx="6">
                  <c:v>2021</c:v>
                </c:pt>
              </c:numCache>
            </c:numRef>
          </c:cat>
          <c:val>
            <c:numRef>
              <c:f>'3.3.1'!$D$4:$D$10</c:f>
              <c:numCache>
                <c:formatCode>0.0</c:formatCode>
                <c:ptCount val="7"/>
                <c:pt idx="0">
                  <c:v>-3.5</c:v>
                </c:pt>
                <c:pt idx="1">
                  <c:v>-6.9</c:v>
                </c:pt>
                <c:pt idx="2">
                  <c:v>-9.6999999999999993</c:v>
                </c:pt>
                <c:pt idx="3">
                  <c:v>-12.6</c:v>
                </c:pt>
                <c:pt idx="4">
                  <c:v>-13.1</c:v>
                </c:pt>
                <c:pt idx="5">
                  <c:v>-13.6</c:v>
                </c:pt>
                <c:pt idx="6">
                  <c:v>-15.6</c:v>
                </c:pt>
              </c:numCache>
            </c:numRef>
          </c:val>
          <c:extLst>
            <c:ext xmlns:c16="http://schemas.microsoft.com/office/drawing/2014/chart" uri="{C3380CC4-5D6E-409C-BE32-E72D297353CC}">
              <c16:uniqueId val="{00000000-2CD0-4285-BFDA-36267737330B}"/>
            </c:ext>
          </c:extLst>
        </c:ser>
        <c:ser>
          <c:idx val="2"/>
          <c:order val="3"/>
          <c:tx>
            <c:strRef>
              <c:f>'3.3.1'!$E$1</c:f>
              <c:strCache>
                <c:ptCount val="1"/>
                <c:pt idx="0">
                  <c:v>Баланс послуг </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'3.3.1'!$A$4:$A$10</c:f>
              <c:numCache>
                <c:formatCode>0</c:formatCode>
                <c:ptCount val="7"/>
                <c:pt idx="0">
                  <c:v>2015</c:v>
                </c:pt>
                <c:pt idx="1">
                  <c:v>2016</c:v>
                </c:pt>
                <c:pt idx="2">
                  <c:v>2017</c:v>
                </c:pt>
                <c:pt idx="3">
                  <c:v>2018</c:v>
                </c:pt>
                <c:pt idx="4">
                  <c:v>2019</c:v>
                </c:pt>
                <c:pt idx="5">
                  <c:v>2020</c:v>
                </c:pt>
                <c:pt idx="6">
                  <c:v>2021</c:v>
                </c:pt>
              </c:numCache>
            </c:numRef>
          </c:cat>
          <c:val>
            <c:numRef>
              <c:f>'3.3.1'!$E$4:$E$10</c:f>
              <c:numCache>
                <c:formatCode>0.0</c:formatCode>
                <c:ptCount val="7"/>
                <c:pt idx="0">
                  <c:v>1.1000000000000001</c:v>
                </c:pt>
                <c:pt idx="1">
                  <c:v>0.5</c:v>
                </c:pt>
                <c:pt idx="2">
                  <c:v>1</c:v>
                </c:pt>
                <c:pt idx="3">
                  <c:v>1.3</c:v>
                </c:pt>
                <c:pt idx="4">
                  <c:v>1.4</c:v>
                </c:pt>
                <c:pt idx="5">
                  <c:v>0.6</c:v>
                </c:pt>
                <c:pt idx="6">
                  <c:v>0.7</c:v>
                </c:pt>
              </c:numCache>
            </c:numRef>
          </c:val>
          <c:extLst>
            <c:ext xmlns:c16="http://schemas.microsoft.com/office/drawing/2014/chart" uri="{C3380CC4-5D6E-409C-BE32-E72D297353CC}">
              <c16:uniqueId val="{00000001-2CD0-4285-BFDA-36267737330B}"/>
            </c:ext>
          </c:extLst>
        </c:ser>
        <c:ser>
          <c:idx val="3"/>
          <c:order val="4"/>
          <c:tx>
            <c:strRef>
              <c:f>'3.3.1'!$F$1</c:f>
              <c:strCache>
                <c:ptCount val="1"/>
                <c:pt idx="0">
                  <c:v>Первинні доходи (сальдо)</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'3.3.1'!$A$4:$A$10</c:f>
              <c:numCache>
                <c:formatCode>0</c:formatCode>
                <c:ptCount val="7"/>
                <c:pt idx="0">
                  <c:v>2015</c:v>
                </c:pt>
                <c:pt idx="1">
                  <c:v>2016</c:v>
                </c:pt>
                <c:pt idx="2">
                  <c:v>2017</c:v>
                </c:pt>
                <c:pt idx="3">
                  <c:v>2018</c:v>
                </c:pt>
                <c:pt idx="4">
                  <c:v>2019</c:v>
                </c:pt>
                <c:pt idx="5">
                  <c:v>2020</c:v>
                </c:pt>
                <c:pt idx="6">
                  <c:v>2021</c:v>
                </c:pt>
              </c:numCache>
            </c:numRef>
          </c:cat>
          <c:val>
            <c:numRef>
              <c:f>'3.3.1'!$F$4:$F$10</c:f>
              <c:numCache>
                <c:formatCode>0.0</c:formatCode>
                <c:ptCount val="7"/>
                <c:pt idx="0">
                  <c:v>0.4</c:v>
                </c:pt>
                <c:pt idx="1">
                  <c:v>1.5</c:v>
                </c:pt>
                <c:pt idx="2">
                  <c:v>2.6</c:v>
                </c:pt>
                <c:pt idx="3">
                  <c:v>3.3</c:v>
                </c:pt>
                <c:pt idx="4">
                  <c:v>4.0999999999999996</c:v>
                </c:pt>
                <c:pt idx="5">
                  <c:v>4.4000000000000004</c:v>
                </c:pt>
                <c:pt idx="6">
                  <c:v>4.5</c:v>
                </c:pt>
              </c:numCache>
            </c:numRef>
          </c:val>
          <c:extLst>
            <c:ext xmlns:c16="http://schemas.microsoft.com/office/drawing/2014/chart" uri="{C3380CC4-5D6E-409C-BE32-E72D297353CC}">
              <c16:uniqueId val="{00000002-2CD0-4285-BFDA-36267737330B}"/>
            </c:ext>
          </c:extLst>
        </c:ser>
        <c:ser>
          <c:idx val="4"/>
          <c:order val="5"/>
          <c:tx>
            <c:strRef>
              <c:f>'3.3.1'!$G$1</c:f>
              <c:strCache>
                <c:ptCount val="1"/>
                <c:pt idx="0">
                  <c:v>Вторинні доходи (сальдо)</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'3.3.1'!$A$4:$A$10</c:f>
              <c:numCache>
                <c:formatCode>0</c:formatCode>
                <c:ptCount val="7"/>
                <c:pt idx="0">
                  <c:v>2015</c:v>
                </c:pt>
                <c:pt idx="1">
                  <c:v>2016</c:v>
                </c:pt>
                <c:pt idx="2">
                  <c:v>2017</c:v>
                </c:pt>
                <c:pt idx="3">
                  <c:v>2018</c:v>
                </c:pt>
                <c:pt idx="4">
                  <c:v>2019</c:v>
                </c:pt>
                <c:pt idx="5">
                  <c:v>2020</c:v>
                </c:pt>
                <c:pt idx="6">
                  <c:v>2021</c:v>
                </c:pt>
              </c:numCache>
            </c:numRef>
          </c:cat>
          <c:val>
            <c:numRef>
              <c:f>'3.3.1'!$G$4:$G$10</c:f>
              <c:numCache>
                <c:formatCode>0.0</c:formatCode>
                <c:ptCount val="7"/>
                <c:pt idx="0">
                  <c:v>3.6</c:v>
                </c:pt>
                <c:pt idx="1">
                  <c:v>3.6</c:v>
                </c:pt>
                <c:pt idx="2">
                  <c:v>3.6</c:v>
                </c:pt>
                <c:pt idx="3">
                  <c:v>3.7</c:v>
                </c:pt>
                <c:pt idx="4">
                  <c:v>3.7</c:v>
                </c:pt>
                <c:pt idx="5">
                  <c:v>4</c:v>
                </c:pt>
                <c:pt idx="6">
                  <c:v>4.0999999999999996</c:v>
                </c:pt>
              </c:numCache>
            </c:numRef>
          </c:val>
          <c:extLst>
            <c:ext xmlns:c16="http://schemas.microsoft.com/office/drawing/2014/chart" uri="{C3380CC4-5D6E-409C-BE32-E72D297353CC}">
              <c16:uniqueId val="{00000003-2CD0-4285-BFDA-36267737330B}"/>
            </c:ext>
          </c:extLst>
        </c:ser>
        <c:dLbls>
          <c:showLegendKey val="0"/>
          <c:showVal val="0"/>
          <c:showCatName val="0"/>
          <c:showSerName val="0"/>
          <c:showPercent val="0"/>
          <c:showBubbleSize val="0"/>
        </c:dLbls>
        <c:gapWidth val="75"/>
        <c:overlap val="100"/>
        <c:axId val="954229808"/>
        <c:axId val="954230200"/>
      </c:barChart>
      <c:lineChart>
        <c:grouping val="standard"/>
        <c:varyColors val="0"/>
        <c:ser>
          <c:idx val="5"/>
          <c:order val="0"/>
          <c:tx>
            <c:strRef>
              <c:f>'3.3.1'!$C$1</c:f>
              <c:strCache>
                <c:ptCount val="1"/>
                <c:pt idx="0">
                  <c:v>Поточний рахунок, % від ВВП (попередній прогноз, п.ш.)</c:v>
                </c:pt>
              </c:strCache>
            </c:strRef>
          </c:tx>
          <c:spPr>
            <a:ln w="25400" cmpd="sng">
              <a:solidFill>
                <a:srgbClr val="057D46"/>
              </a:solidFill>
              <a:prstDash val="sysDot"/>
            </a:ln>
          </c:spPr>
          <c:marker>
            <c:symbol val="none"/>
          </c:marker>
          <c:cat>
            <c:numRef>
              <c:f>'3.3.1'!$A$4:$A$10</c:f>
              <c:numCache>
                <c:formatCode>0</c:formatCode>
                <c:ptCount val="7"/>
                <c:pt idx="0">
                  <c:v>2015</c:v>
                </c:pt>
                <c:pt idx="1">
                  <c:v>2016</c:v>
                </c:pt>
                <c:pt idx="2">
                  <c:v>2017</c:v>
                </c:pt>
                <c:pt idx="3">
                  <c:v>2018</c:v>
                </c:pt>
                <c:pt idx="4">
                  <c:v>2019</c:v>
                </c:pt>
                <c:pt idx="5">
                  <c:v>2020</c:v>
                </c:pt>
                <c:pt idx="6">
                  <c:v>2021</c:v>
                </c:pt>
              </c:numCache>
            </c:numRef>
          </c:cat>
          <c:val>
            <c:numRef>
              <c:f>'3.3.1'!$C$4:$C$10</c:f>
              <c:numCache>
                <c:formatCode>0.0</c:formatCode>
                <c:ptCount val="7"/>
                <c:pt idx="0">
                  <c:v>1.8</c:v>
                </c:pt>
                <c:pt idx="1">
                  <c:v>-1.4</c:v>
                </c:pt>
                <c:pt idx="2">
                  <c:v>-2.2000000000000002</c:v>
                </c:pt>
                <c:pt idx="3">
                  <c:v>-3.4</c:v>
                </c:pt>
                <c:pt idx="4">
                  <c:v>-3.3</c:v>
                </c:pt>
                <c:pt idx="5">
                  <c:v>-3.6</c:v>
                </c:pt>
                <c:pt idx="6">
                  <c:v>-4</c:v>
                </c:pt>
              </c:numCache>
            </c:numRef>
          </c:val>
          <c:smooth val="0"/>
          <c:extLst>
            <c:ext xmlns:c16="http://schemas.microsoft.com/office/drawing/2014/chart" uri="{C3380CC4-5D6E-409C-BE32-E72D297353CC}">
              <c16:uniqueId val="{00000004-2CD0-4285-BFDA-36267737330B}"/>
            </c:ext>
          </c:extLst>
        </c:ser>
        <c:ser>
          <c:idx val="6"/>
          <c:order val="1"/>
          <c:tx>
            <c:strRef>
              <c:f>'3.3.1'!$B$1</c:f>
              <c:strCache>
                <c:ptCount val="1"/>
                <c:pt idx="0">
                  <c:v>Поточний рахунок, % від ВВП (п.ш.)</c:v>
                </c:pt>
              </c:strCache>
            </c:strRef>
          </c:tx>
          <c:spPr>
            <a:ln w="25400" cmpd="sng">
              <a:solidFill>
                <a:srgbClr val="057D46"/>
              </a:solidFill>
              <a:prstDash val="solid"/>
            </a:ln>
          </c:spPr>
          <c:marker>
            <c:symbol val="none"/>
          </c:marker>
          <c:cat>
            <c:numRef>
              <c:f>'3.3.1'!$A$4:$A$10</c:f>
              <c:numCache>
                <c:formatCode>0</c:formatCode>
                <c:ptCount val="7"/>
                <c:pt idx="0">
                  <c:v>2015</c:v>
                </c:pt>
                <c:pt idx="1">
                  <c:v>2016</c:v>
                </c:pt>
                <c:pt idx="2">
                  <c:v>2017</c:v>
                </c:pt>
                <c:pt idx="3">
                  <c:v>2018</c:v>
                </c:pt>
                <c:pt idx="4">
                  <c:v>2019</c:v>
                </c:pt>
                <c:pt idx="5">
                  <c:v>2020</c:v>
                </c:pt>
                <c:pt idx="6">
                  <c:v>2021</c:v>
                </c:pt>
              </c:numCache>
            </c:numRef>
          </c:cat>
          <c:val>
            <c:numRef>
              <c:f>'3.3.1'!$B$4:$B$10</c:f>
              <c:numCache>
                <c:formatCode>0.0</c:formatCode>
                <c:ptCount val="7"/>
                <c:pt idx="0">
                  <c:v>1.8</c:v>
                </c:pt>
                <c:pt idx="1">
                  <c:v>-1.4</c:v>
                </c:pt>
                <c:pt idx="2">
                  <c:v>-2.2000000000000002</c:v>
                </c:pt>
                <c:pt idx="3">
                  <c:v>-3.3</c:v>
                </c:pt>
                <c:pt idx="4">
                  <c:v>-2.6</c:v>
                </c:pt>
                <c:pt idx="5">
                  <c:v>-2.9</c:v>
                </c:pt>
                <c:pt idx="6">
                  <c:v>-3.7</c:v>
                </c:pt>
              </c:numCache>
            </c:numRef>
          </c:val>
          <c:smooth val="0"/>
          <c:extLst>
            <c:ext xmlns:c16="http://schemas.microsoft.com/office/drawing/2014/chart" uri="{C3380CC4-5D6E-409C-BE32-E72D297353CC}">
              <c16:uniqueId val="{00000005-2CD0-4285-BFDA-36267737330B}"/>
            </c:ext>
          </c:extLst>
        </c:ser>
        <c:dLbls>
          <c:showLegendKey val="0"/>
          <c:showVal val="0"/>
          <c:showCatName val="0"/>
          <c:showSerName val="0"/>
          <c:showPercent val="0"/>
          <c:showBubbleSize val="0"/>
        </c:dLbls>
        <c:marker val="1"/>
        <c:smooth val="0"/>
        <c:axId val="954230984"/>
        <c:axId val="954230592"/>
      </c:lineChart>
      <c:catAx>
        <c:axId val="95422980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30200"/>
        <c:crosses val="autoZero"/>
        <c:auto val="1"/>
        <c:lblAlgn val="ctr"/>
        <c:lblOffset val="100"/>
        <c:noMultiLvlLbl val="0"/>
      </c:catAx>
      <c:valAx>
        <c:axId val="954230200"/>
        <c:scaling>
          <c:orientation val="minMax"/>
          <c:min val="-16"/>
        </c:scaling>
        <c:delete val="0"/>
        <c:axPos val="l"/>
        <c:majorGridlines>
          <c:spPr>
            <a:ln w="3175">
              <a:solidFill>
                <a:schemeClr val="tx1">
                  <a:tint val="75000"/>
                  <a:shade val="95000"/>
                  <a:satMod val="105000"/>
                  <a:alpha val="50000"/>
                </a:schemeClr>
              </a:solidFill>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54229808"/>
        <c:crosses val="autoZero"/>
        <c:crossBetween val="between"/>
        <c:majorUnit val="4"/>
      </c:valAx>
      <c:valAx>
        <c:axId val="954230592"/>
        <c:scaling>
          <c:orientation val="minMax"/>
          <c:max val="3"/>
          <c:min val="-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30984"/>
        <c:crosses val="max"/>
        <c:crossBetween val="between"/>
        <c:majorUnit val="1"/>
        <c:minorUnit val="1"/>
      </c:valAx>
      <c:catAx>
        <c:axId val="954230984"/>
        <c:scaling>
          <c:orientation val="minMax"/>
        </c:scaling>
        <c:delete val="1"/>
        <c:axPos val="b"/>
        <c:numFmt formatCode="0" sourceLinked="1"/>
        <c:majorTickMark val="out"/>
        <c:minorTickMark val="none"/>
        <c:tickLblPos val="nextTo"/>
        <c:crossAx val="954230592"/>
        <c:crosses val="autoZero"/>
        <c:auto val="1"/>
        <c:lblAlgn val="ctr"/>
        <c:lblOffset val="100"/>
        <c:noMultiLvlLbl val="1"/>
      </c:catAx>
      <c:spPr>
        <a:blipFill dpi="0" rotWithShape="1">
          <a:blip xmlns:r="http://schemas.openxmlformats.org/officeDocument/2006/relationships" r:embed="rId1"/>
          <a:srcRect/>
          <a:stretch>
            <a:fillRect l="57000"/>
          </a:stretch>
        </a:blipFill>
        <a:ln w="9525">
          <a:solidFill>
            <a:schemeClr val="tx1"/>
          </a:solidFill>
          <a:round/>
        </a:ln>
        <a:effectLst/>
        <a:extLst/>
      </c:spPr>
    </c:plotArea>
    <c:legend>
      <c:legendPos val="b"/>
      <c:legendEntry>
        <c:idx val="4"/>
        <c:delete val="1"/>
      </c:legendEntry>
      <c:layout>
        <c:manualLayout>
          <c:xMode val="edge"/>
          <c:yMode val="edge"/>
          <c:x val="0"/>
          <c:y val="0.76260981019503515"/>
          <c:w val="1"/>
          <c:h val="0.2373901898049648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00">
              <a:latin typeface="Arial"/>
              <a:ea typeface="Arial"/>
              <a:cs typeface="Arial"/>
            </a:defRPr>
          </a:pPr>
          <a:endParaRPr lang="uk-UA"/>
        </a:p>
      </c:txPr>
    </c:legend>
    <c:plotVisOnly val="1"/>
    <c:dispBlanksAs val="zero"/>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0.75000000000000078" l="0.70000000000000062" r="0.70000000000000062" t="0.75000000000000078"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9999999999999E-2"/>
          <c:y val="2.2598870056497175E-2"/>
          <c:w val="0.96666666666666667"/>
          <c:h val="0.7344632768361582"/>
        </c:manualLayout>
      </c:layout>
      <c:lineChart>
        <c:grouping val="standard"/>
        <c:varyColors val="0"/>
        <c:ser>
          <c:idx val="0"/>
          <c:order val="0"/>
          <c:tx>
            <c:strRef>
              <c:f>'3.3.2'!$D$1</c:f>
              <c:strCache>
                <c:ptCount val="1"/>
                <c:pt idx="0">
                  <c:v>Торговельний баланс (без енергоносіїв), млрд дол.</c:v>
                </c:pt>
              </c:strCache>
            </c:strRef>
          </c:tx>
          <c:spPr>
            <a:ln>
              <a:solidFill>
                <a:schemeClr val="accent1"/>
              </a:solidFill>
            </a:ln>
            <a:effectLst/>
            <a:extLst/>
          </c:spPr>
          <c:marker>
            <c:symbol val="none"/>
          </c:marker>
          <c:cat>
            <c:numRef>
              <c:f>'3.3.2'!$A$4:$A$19</c:f>
              <c:numCache>
                <c:formatCode>General</c:formatCode>
                <c:ptCount val="16"/>
                <c:pt idx="1">
                  <c:v>2007</c:v>
                </c:pt>
                <c:pt idx="3">
                  <c:v>2009</c:v>
                </c:pt>
                <c:pt idx="5">
                  <c:v>2011</c:v>
                </c:pt>
                <c:pt idx="7">
                  <c:v>2013</c:v>
                </c:pt>
                <c:pt idx="9">
                  <c:v>2015</c:v>
                </c:pt>
                <c:pt idx="11">
                  <c:v>2017</c:v>
                </c:pt>
                <c:pt idx="13">
                  <c:v>2019</c:v>
                </c:pt>
                <c:pt idx="15">
                  <c:v>2021</c:v>
                </c:pt>
              </c:numCache>
            </c:numRef>
          </c:cat>
          <c:val>
            <c:numRef>
              <c:f>'3.3.2'!$D$4:$D$19</c:f>
              <c:numCache>
                <c:formatCode>0.0</c:formatCode>
                <c:ptCount val="16"/>
                <c:pt idx="0">
                  <c:v>5.0999999999999996</c:v>
                </c:pt>
                <c:pt idx="1">
                  <c:v>3.2</c:v>
                </c:pt>
                <c:pt idx="2">
                  <c:v>2.9</c:v>
                </c:pt>
                <c:pt idx="3">
                  <c:v>10</c:v>
                </c:pt>
                <c:pt idx="4">
                  <c:v>11.9</c:v>
                </c:pt>
                <c:pt idx="5">
                  <c:v>12.6</c:v>
                </c:pt>
                <c:pt idx="6">
                  <c:v>8.3000000000000007</c:v>
                </c:pt>
                <c:pt idx="7">
                  <c:v>2.7</c:v>
                </c:pt>
                <c:pt idx="8">
                  <c:v>8.4</c:v>
                </c:pt>
                <c:pt idx="9">
                  <c:v>8</c:v>
                </c:pt>
                <c:pt idx="10">
                  <c:v>1</c:v>
                </c:pt>
                <c:pt idx="11">
                  <c:v>2.2999999999999998</c:v>
                </c:pt>
                <c:pt idx="12">
                  <c:v>1.2</c:v>
                </c:pt>
                <c:pt idx="13">
                  <c:v>-0.1</c:v>
                </c:pt>
                <c:pt idx="14">
                  <c:v>-3.2</c:v>
                </c:pt>
                <c:pt idx="15">
                  <c:v>-4.3</c:v>
                </c:pt>
              </c:numCache>
            </c:numRef>
          </c:val>
          <c:smooth val="0"/>
          <c:extLst>
            <c:ext xmlns:c16="http://schemas.microsoft.com/office/drawing/2014/chart" uri="{C3380CC4-5D6E-409C-BE32-E72D297353CC}">
              <c16:uniqueId val="{00000000-BE13-47C7-B554-5CF36E2BBD85}"/>
            </c:ext>
          </c:extLst>
        </c:ser>
        <c:ser>
          <c:idx val="3"/>
          <c:order val="1"/>
          <c:tx>
            <c:strRef>
              <c:f>'3.3.2'!$C$1</c:f>
              <c:strCache>
                <c:ptCount val="1"/>
                <c:pt idx="0">
                  <c:v>Баланс енергоносіїв, млрд дол.</c:v>
                </c:pt>
              </c:strCache>
            </c:strRef>
          </c:tx>
          <c:spPr>
            <a:ln w="25400" cmpd="sng">
              <a:solidFill>
                <a:srgbClr val="91C864"/>
              </a:solidFill>
              <a:prstDash val="solid"/>
            </a:ln>
          </c:spPr>
          <c:marker>
            <c:symbol val="none"/>
          </c:marker>
          <c:cat>
            <c:numRef>
              <c:f>'3.3.2'!$A$4:$A$19</c:f>
              <c:numCache>
                <c:formatCode>General</c:formatCode>
                <c:ptCount val="16"/>
                <c:pt idx="1">
                  <c:v>2007</c:v>
                </c:pt>
                <c:pt idx="3">
                  <c:v>2009</c:v>
                </c:pt>
                <c:pt idx="5">
                  <c:v>2011</c:v>
                </c:pt>
                <c:pt idx="7">
                  <c:v>2013</c:v>
                </c:pt>
                <c:pt idx="9">
                  <c:v>2015</c:v>
                </c:pt>
                <c:pt idx="11">
                  <c:v>2017</c:v>
                </c:pt>
                <c:pt idx="13">
                  <c:v>2019</c:v>
                </c:pt>
                <c:pt idx="15">
                  <c:v>2021</c:v>
                </c:pt>
              </c:numCache>
            </c:numRef>
          </c:cat>
          <c:val>
            <c:numRef>
              <c:f>'3.3.2'!$C$4:$C$19</c:f>
              <c:numCache>
                <c:formatCode>0.0</c:formatCode>
                <c:ptCount val="16"/>
                <c:pt idx="0">
                  <c:v>-8.1999999999999993</c:v>
                </c:pt>
                <c:pt idx="1">
                  <c:v>-11.3</c:v>
                </c:pt>
                <c:pt idx="2">
                  <c:v>-17.3</c:v>
                </c:pt>
                <c:pt idx="3">
                  <c:v>-11.9</c:v>
                </c:pt>
                <c:pt idx="4">
                  <c:v>-15.8</c:v>
                </c:pt>
                <c:pt idx="5">
                  <c:v>-22.7</c:v>
                </c:pt>
                <c:pt idx="6">
                  <c:v>-22.7</c:v>
                </c:pt>
                <c:pt idx="7">
                  <c:v>-18.399999999999999</c:v>
                </c:pt>
                <c:pt idx="8">
                  <c:v>-13</c:v>
                </c:pt>
                <c:pt idx="9">
                  <c:v>-10.4</c:v>
                </c:pt>
                <c:pt idx="10">
                  <c:v>-7.4</c:v>
                </c:pt>
                <c:pt idx="11">
                  <c:v>-10.9</c:v>
                </c:pt>
                <c:pt idx="12">
                  <c:v>-12.5</c:v>
                </c:pt>
                <c:pt idx="13">
                  <c:v>-11.5</c:v>
                </c:pt>
                <c:pt idx="14">
                  <c:v>-9.8000000000000007</c:v>
                </c:pt>
                <c:pt idx="15">
                  <c:v>-10.6</c:v>
                </c:pt>
              </c:numCache>
            </c:numRef>
          </c:val>
          <c:smooth val="0"/>
          <c:extLst>
            <c:ext xmlns:c16="http://schemas.microsoft.com/office/drawing/2014/chart" uri="{C3380CC4-5D6E-409C-BE32-E72D297353CC}">
              <c16:uniqueId val="{00000002-BE13-47C7-B554-5CF36E2BBD85}"/>
            </c:ext>
          </c:extLst>
        </c:ser>
        <c:dLbls>
          <c:showLegendKey val="0"/>
          <c:showVal val="0"/>
          <c:showCatName val="0"/>
          <c:showSerName val="0"/>
          <c:showPercent val="0"/>
          <c:showBubbleSize val="0"/>
        </c:dLbls>
        <c:marker val="1"/>
        <c:smooth val="0"/>
        <c:axId val="954231768"/>
        <c:axId val="954232160"/>
      </c:lineChart>
      <c:lineChart>
        <c:grouping val="standard"/>
        <c:varyColors val="0"/>
        <c:ser>
          <c:idx val="2"/>
          <c:order val="2"/>
          <c:tx>
            <c:strRef>
              <c:f>'3.3.2'!$B$1</c:f>
              <c:strCache>
                <c:ptCount val="1"/>
                <c:pt idx="0">
                  <c:v>РЕОК, 12.1999=1 (п.ш.)</c:v>
                </c:pt>
              </c:strCache>
            </c:strRef>
          </c:tx>
          <c:spPr>
            <a:ln w="25400" cmpd="sng">
              <a:solidFill>
                <a:schemeClr val="tx2"/>
              </a:solidFill>
              <a:prstDash val="solid"/>
            </a:ln>
          </c:spPr>
          <c:marker>
            <c:symbol val="none"/>
          </c:marker>
          <c:cat>
            <c:numRef>
              <c:f>'3.3.2'!$A$4:$A$19</c:f>
              <c:numCache>
                <c:formatCode>General</c:formatCode>
                <c:ptCount val="16"/>
                <c:pt idx="1">
                  <c:v>2007</c:v>
                </c:pt>
                <c:pt idx="3">
                  <c:v>2009</c:v>
                </c:pt>
                <c:pt idx="5">
                  <c:v>2011</c:v>
                </c:pt>
                <c:pt idx="7">
                  <c:v>2013</c:v>
                </c:pt>
                <c:pt idx="9">
                  <c:v>2015</c:v>
                </c:pt>
                <c:pt idx="11">
                  <c:v>2017</c:v>
                </c:pt>
                <c:pt idx="13">
                  <c:v>2019</c:v>
                </c:pt>
                <c:pt idx="15">
                  <c:v>2021</c:v>
                </c:pt>
              </c:numCache>
            </c:numRef>
          </c:cat>
          <c:val>
            <c:numRef>
              <c:f>'3.3.2'!$B$4:$B$19</c:f>
              <c:numCache>
                <c:formatCode>0.0</c:formatCode>
                <c:ptCount val="16"/>
                <c:pt idx="0">
                  <c:v>1.0760000000000001</c:v>
                </c:pt>
                <c:pt idx="1">
                  <c:v>1.0669999999999999</c:v>
                </c:pt>
                <c:pt idx="2">
                  <c:v>1.1180000000000001</c:v>
                </c:pt>
                <c:pt idx="3">
                  <c:v>0.94299999999999995</c:v>
                </c:pt>
                <c:pt idx="4">
                  <c:v>0.98499999999999999</c:v>
                </c:pt>
                <c:pt idx="5">
                  <c:v>0.97599999999999998</c:v>
                </c:pt>
                <c:pt idx="6">
                  <c:v>0.99</c:v>
                </c:pt>
                <c:pt idx="7">
                  <c:v>0.94599999999999995</c:v>
                </c:pt>
                <c:pt idx="8">
                  <c:v>0.76400000000000001</c:v>
                </c:pt>
                <c:pt idx="9">
                  <c:v>0.75</c:v>
                </c:pt>
                <c:pt idx="10">
                  <c:v>0.755</c:v>
                </c:pt>
                <c:pt idx="11">
                  <c:v>0.78300000000000003</c:v>
                </c:pt>
                <c:pt idx="12">
                  <c:v>0.83099999999999996</c:v>
                </c:pt>
                <c:pt idx="13">
                  <c:v>0.92</c:v>
                </c:pt>
                <c:pt idx="14">
                  <c:v>0.92400000000000004</c:v>
                </c:pt>
                <c:pt idx="15">
                  <c:v>0.92200000000000004</c:v>
                </c:pt>
              </c:numCache>
            </c:numRef>
          </c:val>
          <c:smooth val="0"/>
          <c:extLst>
            <c:ext xmlns:c16="http://schemas.microsoft.com/office/drawing/2014/chart" uri="{C3380CC4-5D6E-409C-BE32-E72D297353CC}">
              <c16:uniqueId val="{00000003-BE13-47C7-B554-5CF36E2BBD85}"/>
            </c:ext>
          </c:extLst>
        </c:ser>
        <c:dLbls>
          <c:showLegendKey val="0"/>
          <c:showVal val="0"/>
          <c:showCatName val="0"/>
          <c:showSerName val="0"/>
          <c:showPercent val="0"/>
          <c:showBubbleSize val="0"/>
        </c:dLbls>
        <c:marker val="1"/>
        <c:smooth val="0"/>
        <c:axId val="954232944"/>
        <c:axId val="954232552"/>
      </c:lineChart>
      <c:catAx>
        <c:axId val="95423176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32160"/>
        <c:crosses val="autoZero"/>
        <c:auto val="1"/>
        <c:lblAlgn val="ctr"/>
        <c:lblOffset val="100"/>
        <c:tickLblSkip val="1"/>
        <c:tickMarkSkip val="4"/>
        <c:noMultiLvlLbl val="0"/>
      </c:catAx>
      <c:valAx>
        <c:axId val="954232160"/>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54231768"/>
        <c:crosses val="autoZero"/>
        <c:crossBetween val="between"/>
        <c:majorUnit val="10"/>
      </c:valAx>
      <c:valAx>
        <c:axId val="954232552"/>
        <c:scaling>
          <c:orientation val="minMax"/>
          <c:max val="1.2"/>
          <c:min val="0.70000000000000007"/>
        </c:scaling>
        <c:delete val="0"/>
        <c:axPos val="r"/>
        <c:numFmt formatCode="0.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54232944"/>
        <c:crosses val="max"/>
        <c:crossBetween val="between"/>
        <c:majorUnit val="0.1"/>
      </c:valAx>
      <c:catAx>
        <c:axId val="954232944"/>
        <c:scaling>
          <c:orientation val="minMax"/>
        </c:scaling>
        <c:delete val="1"/>
        <c:axPos val="b"/>
        <c:numFmt formatCode="General" sourceLinked="1"/>
        <c:majorTickMark val="out"/>
        <c:minorTickMark val="none"/>
        <c:tickLblPos val="nextTo"/>
        <c:crossAx val="954232552"/>
        <c:crosses val="autoZero"/>
        <c:auto val="1"/>
        <c:lblAlgn val="ctr"/>
        <c:lblOffset val="100"/>
        <c:noMultiLvlLbl val="0"/>
      </c:catAx>
      <c:spPr>
        <a:blipFill>
          <a:blip xmlns:r="http://schemas.openxmlformats.org/officeDocument/2006/relationships" r:embed="rId1"/>
          <a:stretch>
            <a:fillRect l="81000"/>
          </a:stretch>
        </a:blipFill>
        <a:ln w="9525">
          <a:solidFill>
            <a:srgbClr val="505050"/>
          </a:solidFill>
          <a:round/>
        </a:ln>
        <a:effectLst/>
        <a:extLst/>
      </c:spPr>
    </c:plotArea>
    <c:legend>
      <c:legendPos val="b"/>
      <c:layout>
        <c:manualLayout>
          <c:xMode val="edge"/>
          <c:yMode val="edge"/>
          <c:x val="0"/>
          <c:y val="0.74587170247786816"/>
          <c:w val="0.98333333333333328"/>
          <c:h val="0.2033898305084745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000000000000033" l="0.70000000000000029" r="0.70000000000000029" t="0.75000000000000033" header="0.30000000000000016" footer="0.30000000000000016"/>
    <c:pageSetup/>
  </c:printSettings>
  <c:userShapes r:id="rId2"/>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5.0304178782631423E-2"/>
          <c:y val="4.3333333333333335E-2"/>
          <c:w val="0.86478583330610648"/>
          <c:h val="0.68467399908344795"/>
        </c:manualLayout>
      </c:layout>
      <c:barChart>
        <c:barDir val="col"/>
        <c:grouping val="clustered"/>
        <c:varyColors val="0"/>
        <c:ser>
          <c:idx val="0"/>
          <c:order val="0"/>
          <c:tx>
            <c:strRef>
              <c:f>'3.3.3'!$D$1</c:f>
              <c:strCache>
                <c:ptCount val="1"/>
                <c:pt idx="0">
                  <c:v>Обсяги, млрд м3</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'3.3.3'!$A$8:$A$27</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'3.3.3'!$D$8:$D$27</c:f>
              <c:numCache>
                <c:formatCode>0.0</c:formatCode>
                <c:ptCount val="20"/>
                <c:pt idx="0">
                  <c:v>4.2</c:v>
                </c:pt>
                <c:pt idx="1">
                  <c:v>2.9</c:v>
                </c:pt>
                <c:pt idx="2">
                  <c:v>3.5</c:v>
                </c:pt>
                <c:pt idx="3">
                  <c:v>3.3</c:v>
                </c:pt>
                <c:pt idx="4">
                  <c:v>1.8</c:v>
                </c:pt>
                <c:pt idx="5">
                  <c:v>2.6</c:v>
                </c:pt>
                <c:pt idx="6">
                  <c:v>3.7</c:v>
                </c:pt>
                <c:pt idx="7">
                  <c:v>2.2999999999999998</c:v>
                </c:pt>
                <c:pt idx="8">
                  <c:v>1.7</c:v>
                </c:pt>
                <c:pt idx="9">
                  <c:v>3.7</c:v>
                </c:pt>
                <c:pt idx="10">
                  <c:v>6.6999999999999993</c:v>
                </c:pt>
                <c:pt idx="11">
                  <c:v>2.4</c:v>
                </c:pt>
                <c:pt idx="12">
                  <c:v>1.7</c:v>
                </c:pt>
                <c:pt idx="13">
                  <c:v>0.59999999999999987</c:v>
                </c:pt>
                <c:pt idx="14">
                  <c:v>0.59999999999999987</c:v>
                </c:pt>
                <c:pt idx="15">
                  <c:v>2.0999999999999996</c:v>
                </c:pt>
                <c:pt idx="16">
                  <c:v>2.0999999999999996</c:v>
                </c:pt>
                <c:pt idx="17">
                  <c:v>2.4000000000000004</c:v>
                </c:pt>
                <c:pt idx="18">
                  <c:v>2.4000000000000004</c:v>
                </c:pt>
                <c:pt idx="19">
                  <c:v>2.0999999999999996</c:v>
                </c:pt>
              </c:numCache>
            </c:numRef>
          </c:val>
          <c:extLst>
            <c:ext xmlns:c16="http://schemas.microsoft.com/office/drawing/2014/chart" uri="{C3380CC4-5D6E-409C-BE32-E72D297353CC}">
              <c16:uniqueId val="{00000000-105E-4FFD-85DE-7189A94C9B13}"/>
            </c:ext>
          </c:extLst>
        </c:ser>
        <c:ser>
          <c:idx val="1"/>
          <c:order val="1"/>
          <c:tx>
            <c:strRef>
              <c:f>'3.3.3'!$E$1</c:f>
              <c:strCache>
                <c:ptCount val="1"/>
                <c:pt idx="0">
                  <c:v>Обсяги, млрд м3 (попередній прогноз)</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'3.3.3'!$A$8:$A$27</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'3.3.3'!$E$8:$E$27</c:f>
              <c:numCache>
                <c:formatCode>0.0</c:formatCode>
                <c:ptCount val="20"/>
                <c:pt idx="8">
                  <c:v>1.4</c:v>
                </c:pt>
                <c:pt idx="9">
                  <c:v>2.9</c:v>
                </c:pt>
                <c:pt idx="10">
                  <c:v>3.2</c:v>
                </c:pt>
                <c:pt idx="11">
                  <c:v>3.1</c:v>
                </c:pt>
                <c:pt idx="12">
                  <c:v>2.4</c:v>
                </c:pt>
                <c:pt idx="13">
                  <c:v>1.9</c:v>
                </c:pt>
                <c:pt idx="14">
                  <c:v>2.2999999999999998</c:v>
                </c:pt>
                <c:pt idx="15">
                  <c:v>2.4</c:v>
                </c:pt>
                <c:pt idx="16" formatCode="General">
                  <c:v>2.1</c:v>
                </c:pt>
                <c:pt idx="17" formatCode="General">
                  <c:v>2.1</c:v>
                </c:pt>
                <c:pt idx="18">
                  <c:v>2.1</c:v>
                </c:pt>
                <c:pt idx="19">
                  <c:v>2.2000000000000002</c:v>
                </c:pt>
              </c:numCache>
            </c:numRef>
          </c:val>
          <c:extLst>
            <c:ext xmlns:c16="http://schemas.microsoft.com/office/drawing/2014/chart" uri="{C3380CC4-5D6E-409C-BE32-E72D297353CC}">
              <c16:uniqueId val="{00000001-105E-4FFD-85DE-7189A94C9B13}"/>
            </c:ext>
          </c:extLst>
        </c:ser>
        <c:dLbls>
          <c:showLegendKey val="0"/>
          <c:showVal val="0"/>
          <c:showCatName val="0"/>
          <c:showSerName val="0"/>
          <c:showPercent val="0"/>
          <c:showBubbleSize val="0"/>
        </c:dLbls>
        <c:gapWidth val="70"/>
        <c:axId val="954233728"/>
        <c:axId val="954234120"/>
      </c:barChart>
      <c:lineChart>
        <c:grouping val="standard"/>
        <c:varyColors val="0"/>
        <c:ser>
          <c:idx val="3"/>
          <c:order val="2"/>
          <c:tx>
            <c:strRef>
              <c:f>'3.3.3'!$C$1</c:f>
              <c:strCache>
                <c:ptCount val="1"/>
                <c:pt idx="0">
                  <c:v>Ціна, дол. США/тис. м3 (попередній прогноз, п.ш.)</c:v>
                </c:pt>
              </c:strCache>
            </c:strRef>
          </c:tx>
          <c:spPr>
            <a:ln w="25400" cmpd="sng">
              <a:solidFill>
                <a:srgbClr val="DC4B64"/>
              </a:solidFill>
              <a:prstDash val="sysDot"/>
            </a:ln>
          </c:spPr>
          <c:marker>
            <c:symbol val="none"/>
          </c:marker>
          <c:cat>
            <c:strRef>
              <c:f>'3.3.3'!$A$8:$A$27</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'3.3.3'!$C$8:$C$27</c:f>
              <c:numCache>
                <c:formatCode>0.0</c:formatCode>
                <c:ptCount val="20"/>
                <c:pt idx="0">
                  <c:v>241.8</c:v>
                </c:pt>
                <c:pt idx="1">
                  <c:v>213.3</c:v>
                </c:pt>
                <c:pt idx="2">
                  <c:v>215.8</c:v>
                </c:pt>
                <c:pt idx="3">
                  <c:v>250.9</c:v>
                </c:pt>
                <c:pt idx="4">
                  <c:v>289.5</c:v>
                </c:pt>
                <c:pt idx="5">
                  <c:v>274.8</c:v>
                </c:pt>
                <c:pt idx="6">
                  <c:v>303.5</c:v>
                </c:pt>
                <c:pt idx="7">
                  <c:v>332.5</c:v>
                </c:pt>
                <c:pt idx="8">
                  <c:v>252.3</c:v>
                </c:pt>
                <c:pt idx="9">
                  <c:v>244.8</c:v>
                </c:pt>
                <c:pt idx="10">
                  <c:v>236.7</c:v>
                </c:pt>
                <c:pt idx="11">
                  <c:v>250</c:v>
                </c:pt>
                <c:pt idx="12">
                  <c:v>250</c:v>
                </c:pt>
                <c:pt idx="13">
                  <c:v>236.6</c:v>
                </c:pt>
                <c:pt idx="14">
                  <c:v>236.7</c:v>
                </c:pt>
                <c:pt idx="15">
                  <c:v>251.7</c:v>
                </c:pt>
                <c:pt idx="16">
                  <c:v>260</c:v>
                </c:pt>
                <c:pt idx="17">
                  <c:v>250</c:v>
                </c:pt>
                <c:pt idx="18">
                  <c:v>246.7</c:v>
                </c:pt>
                <c:pt idx="19">
                  <c:v>265</c:v>
                </c:pt>
              </c:numCache>
            </c:numRef>
          </c:val>
          <c:smooth val="0"/>
          <c:extLst>
            <c:ext xmlns:c16="http://schemas.microsoft.com/office/drawing/2014/chart" uri="{C3380CC4-5D6E-409C-BE32-E72D297353CC}">
              <c16:uniqueId val="{00000002-105E-4FFD-85DE-7189A94C9B13}"/>
            </c:ext>
          </c:extLst>
        </c:ser>
        <c:ser>
          <c:idx val="2"/>
          <c:order val="3"/>
          <c:tx>
            <c:strRef>
              <c:f>'3.3.3'!$B$1</c:f>
              <c:strCache>
                <c:ptCount val="1"/>
                <c:pt idx="0">
                  <c:v>Ціна, дол. США/тис. м3 (п.ш.)</c:v>
                </c:pt>
              </c:strCache>
            </c:strRef>
          </c:tx>
          <c:spPr>
            <a:ln w="25400" cmpd="sng">
              <a:solidFill>
                <a:srgbClr val="DC4B64"/>
              </a:solidFill>
              <a:prstDash val="solid"/>
            </a:ln>
          </c:spPr>
          <c:marker>
            <c:symbol val="none"/>
          </c:marker>
          <c:cat>
            <c:strRef>
              <c:f>'3.3.3'!$A$8:$A$27</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'3.3.3'!$B$8:$B$27</c:f>
              <c:numCache>
                <c:formatCode>0.0</c:formatCode>
                <c:ptCount val="20"/>
                <c:pt idx="0">
                  <c:v>241.8</c:v>
                </c:pt>
                <c:pt idx="1">
                  <c:v>213.3</c:v>
                </c:pt>
                <c:pt idx="2">
                  <c:v>215.8</c:v>
                </c:pt>
                <c:pt idx="3">
                  <c:v>250.9</c:v>
                </c:pt>
                <c:pt idx="4">
                  <c:v>289.5</c:v>
                </c:pt>
                <c:pt idx="5">
                  <c:v>274.8</c:v>
                </c:pt>
                <c:pt idx="6">
                  <c:v>303.5</c:v>
                </c:pt>
                <c:pt idx="7">
                  <c:v>332.5</c:v>
                </c:pt>
                <c:pt idx="8">
                  <c:v>252.3</c:v>
                </c:pt>
                <c:pt idx="9">
                  <c:v>206.9</c:v>
                </c:pt>
                <c:pt idx="10">
                  <c:v>177.6</c:v>
                </c:pt>
                <c:pt idx="11">
                  <c:v>201.7</c:v>
                </c:pt>
                <c:pt idx="12">
                  <c:v>219.1</c:v>
                </c:pt>
                <c:pt idx="13">
                  <c:v>215</c:v>
                </c:pt>
                <c:pt idx="14">
                  <c:v>215</c:v>
                </c:pt>
                <c:pt idx="15">
                  <c:v>225</c:v>
                </c:pt>
                <c:pt idx="16">
                  <c:v>225</c:v>
                </c:pt>
                <c:pt idx="17">
                  <c:v>216</c:v>
                </c:pt>
                <c:pt idx="18">
                  <c:v>217.3</c:v>
                </c:pt>
                <c:pt idx="19">
                  <c:v>230</c:v>
                </c:pt>
              </c:numCache>
            </c:numRef>
          </c:val>
          <c:smooth val="0"/>
          <c:extLst>
            <c:ext xmlns:c16="http://schemas.microsoft.com/office/drawing/2014/chart" uri="{C3380CC4-5D6E-409C-BE32-E72D297353CC}">
              <c16:uniqueId val="{00000003-105E-4FFD-85DE-7189A94C9B13}"/>
            </c:ext>
          </c:extLst>
        </c:ser>
        <c:dLbls>
          <c:showLegendKey val="0"/>
          <c:showVal val="0"/>
          <c:showCatName val="0"/>
          <c:showSerName val="0"/>
          <c:showPercent val="0"/>
          <c:showBubbleSize val="0"/>
        </c:dLbls>
        <c:marker val="1"/>
        <c:smooth val="0"/>
        <c:axId val="954234904"/>
        <c:axId val="954234512"/>
      </c:lineChart>
      <c:catAx>
        <c:axId val="9542337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34120"/>
        <c:crosses val="autoZero"/>
        <c:auto val="1"/>
        <c:lblAlgn val="ctr"/>
        <c:lblOffset val="100"/>
        <c:tickLblSkip val="1"/>
        <c:tickMarkSkip val="4"/>
        <c:noMultiLvlLbl val="0"/>
      </c:catAx>
      <c:valAx>
        <c:axId val="954234120"/>
        <c:scaling>
          <c:orientation val="minMax"/>
          <c:max val="8"/>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54233728"/>
        <c:crosses val="autoZero"/>
        <c:crossBetween val="between"/>
        <c:majorUnit val="2"/>
      </c:valAx>
      <c:valAx>
        <c:axId val="954234512"/>
        <c:scaling>
          <c:orientation val="minMax"/>
          <c:max val="400"/>
          <c:min val="0"/>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54234904"/>
        <c:crosses val="max"/>
        <c:crossBetween val="between"/>
        <c:majorUnit val="100"/>
      </c:valAx>
      <c:catAx>
        <c:axId val="954234904"/>
        <c:scaling>
          <c:orientation val="minMax"/>
        </c:scaling>
        <c:delete val="1"/>
        <c:axPos val="b"/>
        <c:numFmt formatCode="General" sourceLinked="1"/>
        <c:majorTickMark val="out"/>
        <c:minorTickMark val="none"/>
        <c:tickLblPos val="nextTo"/>
        <c:crossAx val="954234512"/>
        <c:crosses val="autoZero"/>
        <c:auto val="1"/>
        <c:lblAlgn val="ctr"/>
        <c:lblOffset val="100"/>
        <c:noMultiLvlLbl val="0"/>
      </c:catAx>
      <c:spPr>
        <a:blipFill dpi="0" rotWithShape="1">
          <a:blip xmlns:r="http://schemas.openxmlformats.org/officeDocument/2006/relationships" r:embed="rId1"/>
          <a:srcRect/>
          <a:stretch>
            <a:fillRect l="49000"/>
          </a:stretch>
        </a:blipFill>
        <a:ln w="9525">
          <a:solidFill>
            <a:schemeClr val="tx1"/>
          </a:solidFill>
          <a:round/>
        </a:ln>
        <a:effectLst/>
        <a:extLst/>
      </c:spPr>
    </c:plotArea>
    <c:legend>
      <c:legendPos val="b"/>
      <c:legendEntry>
        <c:idx val="2"/>
        <c:delete val="1"/>
      </c:legendEntry>
      <c:layout>
        <c:manualLayout>
          <c:xMode val="edge"/>
          <c:yMode val="edge"/>
          <c:x val="0"/>
          <c:y val="0.81648377286172558"/>
          <c:w val="0.97925311203319498"/>
          <c:h val="0.179894179894179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000000000000033" l="0.70000000000000029" r="0.70000000000000029" t="0.75000000000000033" header="0.30000000000000016" footer="0.30000000000000016"/>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98052733034927E-2"/>
          <c:y val="4.095E-2"/>
          <c:w val="0.89712320710948479"/>
          <c:h val="0.67701692913385825"/>
        </c:manualLayout>
      </c:layout>
      <c:barChart>
        <c:barDir val="col"/>
        <c:grouping val="stacked"/>
        <c:varyColors val="0"/>
        <c:ser>
          <c:idx val="2"/>
          <c:order val="0"/>
          <c:tx>
            <c:strRef>
              <c:f>'3.3.4'!$E$1</c:f>
              <c:strCache>
                <c:ptCount val="1"/>
                <c:pt idx="0">
                  <c:v>Інші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'3.3.4'!$A$4:$A$10</c:f>
              <c:numCache>
                <c:formatCode>General</c:formatCode>
                <c:ptCount val="7"/>
                <c:pt idx="0">
                  <c:v>2015</c:v>
                </c:pt>
                <c:pt idx="1">
                  <c:v>2016</c:v>
                </c:pt>
                <c:pt idx="2">
                  <c:v>2017</c:v>
                </c:pt>
                <c:pt idx="3">
                  <c:v>2018</c:v>
                </c:pt>
                <c:pt idx="4">
                  <c:v>2019</c:v>
                </c:pt>
                <c:pt idx="5">
                  <c:v>2020</c:v>
                </c:pt>
                <c:pt idx="6">
                  <c:v>2021</c:v>
                </c:pt>
              </c:numCache>
            </c:numRef>
          </c:cat>
          <c:val>
            <c:numRef>
              <c:f>'3.3.4'!$E$4:$E$10</c:f>
              <c:numCache>
                <c:formatCode>0.0</c:formatCode>
                <c:ptCount val="7"/>
                <c:pt idx="0">
                  <c:v>5.4</c:v>
                </c:pt>
                <c:pt idx="1">
                  <c:v>-0.5</c:v>
                </c:pt>
                <c:pt idx="2">
                  <c:v>3.4</c:v>
                </c:pt>
                <c:pt idx="3">
                  <c:v>4.7</c:v>
                </c:pt>
                <c:pt idx="4">
                  <c:v>3.2</c:v>
                </c:pt>
                <c:pt idx="5">
                  <c:v>1.5</c:v>
                </c:pt>
                <c:pt idx="6">
                  <c:v>0.1</c:v>
                </c:pt>
              </c:numCache>
            </c:numRef>
          </c:val>
          <c:extLst>
            <c:ext xmlns:c16="http://schemas.microsoft.com/office/drawing/2014/chart" uri="{C3380CC4-5D6E-409C-BE32-E72D297353CC}">
              <c16:uniqueId val="{00000000-2672-4C5E-89CA-EBA8ED81C9BE}"/>
            </c:ext>
          </c:extLst>
        </c:ser>
        <c:ser>
          <c:idx val="1"/>
          <c:order val="1"/>
          <c:tx>
            <c:strRef>
              <c:f>'3.3.4'!$C$1</c:f>
              <c:strCache>
                <c:ptCount val="1"/>
                <c:pt idx="0">
                  <c:v>Готівкова валюта поза банками</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'3.3.4'!$A$4:$A$10</c:f>
              <c:numCache>
                <c:formatCode>General</c:formatCode>
                <c:ptCount val="7"/>
                <c:pt idx="0">
                  <c:v>2015</c:v>
                </c:pt>
                <c:pt idx="1">
                  <c:v>2016</c:v>
                </c:pt>
                <c:pt idx="2">
                  <c:v>2017</c:v>
                </c:pt>
                <c:pt idx="3">
                  <c:v>2018</c:v>
                </c:pt>
                <c:pt idx="4">
                  <c:v>2019</c:v>
                </c:pt>
                <c:pt idx="5">
                  <c:v>2020</c:v>
                </c:pt>
                <c:pt idx="6">
                  <c:v>2021</c:v>
                </c:pt>
              </c:numCache>
            </c:numRef>
          </c:cat>
          <c:val>
            <c:numRef>
              <c:f>'3.3.4'!$C$4:$C$10</c:f>
              <c:numCache>
                <c:formatCode>0.0</c:formatCode>
                <c:ptCount val="7"/>
                <c:pt idx="0">
                  <c:v>0.2</c:v>
                </c:pt>
                <c:pt idx="1">
                  <c:v>2.7</c:v>
                </c:pt>
                <c:pt idx="2">
                  <c:v>-0.4</c:v>
                </c:pt>
                <c:pt idx="3">
                  <c:v>-2.4</c:v>
                </c:pt>
                <c:pt idx="4">
                  <c:v>-2.1</c:v>
                </c:pt>
                <c:pt idx="5">
                  <c:v>-0.9</c:v>
                </c:pt>
                <c:pt idx="6">
                  <c:v>0</c:v>
                </c:pt>
              </c:numCache>
            </c:numRef>
          </c:val>
          <c:extLst>
            <c:ext xmlns:c16="http://schemas.microsoft.com/office/drawing/2014/chart" uri="{C3380CC4-5D6E-409C-BE32-E72D297353CC}">
              <c16:uniqueId val="{00000001-2672-4C5E-89CA-EBA8ED81C9BE}"/>
            </c:ext>
          </c:extLst>
        </c:ser>
        <c:ser>
          <c:idx val="0"/>
          <c:order val="2"/>
          <c:tx>
            <c:strRef>
              <c:f>'3.3.4'!$B$1</c:f>
              <c:strCache>
                <c:ptCount val="1"/>
                <c:pt idx="0">
                  <c:v>Прямі іноземні інвестиції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'3.3.4'!$A$4:$A$10</c:f>
              <c:numCache>
                <c:formatCode>General</c:formatCode>
                <c:ptCount val="7"/>
                <c:pt idx="0">
                  <c:v>2015</c:v>
                </c:pt>
                <c:pt idx="1">
                  <c:v>2016</c:v>
                </c:pt>
                <c:pt idx="2">
                  <c:v>2017</c:v>
                </c:pt>
                <c:pt idx="3">
                  <c:v>2018</c:v>
                </c:pt>
                <c:pt idx="4">
                  <c:v>2019</c:v>
                </c:pt>
                <c:pt idx="5">
                  <c:v>2020</c:v>
                </c:pt>
                <c:pt idx="6">
                  <c:v>2021</c:v>
                </c:pt>
              </c:numCache>
            </c:numRef>
          </c:cat>
          <c:val>
            <c:numRef>
              <c:f>'3.3.4'!$B$4:$B$10</c:f>
              <c:numCache>
                <c:formatCode>0.0</c:formatCode>
                <c:ptCount val="7"/>
                <c:pt idx="0">
                  <c:v>3</c:v>
                </c:pt>
                <c:pt idx="1">
                  <c:v>3.3</c:v>
                </c:pt>
                <c:pt idx="2">
                  <c:v>2.6</c:v>
                </c:pt>
                <c:pt idx="3">
                  <c:v>2.4</c:v>
                </c:pt>
                <c:pt idx="4">
                  <c:v>2.5</c:v>
                </c:pt>
                <c:pt idx="5">
                  <c:v>3</c:v>
                </c:pt>
                <c:pt idx="6">
                  <c:v>3</c:v>
                </c:pt>
              </c:numCache>
            </c:numRef>
          </c:val>
          <c:extLst>
            <c:ext xmlns:c16="http://schemas.microsoft.com/office/drawing/2014/chart" uri="{C3380CC4-5D6E-409C-BE32-E72D297353CC}">
              <c16:uniqueId val="{00000002-2672-4C5E-89CA-EBA8ED81C9BE}"/>
            </c:ext>
          </c:extLst>
        </c:ser>
        <c:ser>
          <c:idx val="3"/>
          <c:order val="5"/>
          <c:tx>
            <c:strRef>
              <c:f>'3.3.4'!$D$1</c:f>
              <c:strCache>
                <c:ptCount val="1"/>
                <c:pt idx="0">
                  <c:v>Борговий капітал приватного сектору</c:v>
                </c:pt>
              </c:strCache>
            </c:strRef>
          </c:tx>
          <c:invertIfNegative val="0"/>
          <c:val>
            <c:numRef>
              <c:f>'3.3.4'!$D$4:$D$10</c:f>
              <c:numCache>
                <c:formatCode>0.0</c:formatCode>
                <c:ptCount val="7"/>
                <c:pt idx="0">
                  <c:v>-9.8000000000000007</c:v>
                </c:pt>
                <c:pt idx="1">
                  <c:v>-2.9</c:v>
                </c:pt>
                <c:pt idx="2">
                  <c:v>-0.6</c:v>
                </c:pt>
                <c:pt idx="3">
                  <c:v>2.4</c:v>
                </c:pt>
                <c:pt idx="4">
                  <c:v>0.9</c:v>
                </c:pt>
                <c:pt idx="5">
                  <c:v>1.2</c:v>
                </c:pt>
                <c:pt idx="6">
                  <c:v>2.8</c:v>
                </c:pt>
              </c:numCache>
            </c:numRef>
          </c:val>
          <c:extLst>
            <c:ext xmlns:c16="http://schemas.microsoft.com/office/drawing/2014/chart" uri="{C3380CC4-5D6E-409C-BE32-E72D297353CC}">
              <c16:uniqueId val="{00000003-2672-4C5E-89CA-EBA8ED81C9BE}"/>
            </c:ext>
          </c:extLst>
        </c:ser>
        <c:dLbls>
          <c:showLegendKey val="0"/>
          <c:showVal val="0"/>
          <c:showCatName val="0"/>
          <c:showSerName val="0"/>
          <c:showPercent val="0"/>
          <c:showBubbleSize val="0"/>
        </c:dLbls>
        <c:gapWidth val="150"/>
        <c:overlap val="100"/>
        <c:axId val="954235688"/>
        <c:axId val="954236080"/>
      </c:barChart>
      <c:lineChart>
        <c:grouping val="standard"/>
        <c:varyColors val="0"/>
        <c:ser>
          <c:idx val="5"/>
          <c:order val="3"/>
          <c:tx>
            <c:strRef>
              <c:f>'3.3.4'!$G$1</c:f>
              <c:strCache>
                <c:ptCount val="1"/>
                <c:pt idx="0">
                  <c:v>Фінансовий рахунок (попередній прогноз)</c:v>
                </c:pt>
              </c:strCache>
            </c:strRef>
          </c:tx>
          <c:spPr>
            <a:ln w="25400" cmpd="sng">
              <a:solidFill>
                <a:srgbClr val="DC4B64"/>
              </a:solidFill>
              <a:prstDash val="sysDot"/>
              <a:round/>
            </a:ln>
            <a:effectLst/>
          </c:spPr>
          <c:marker>
            <c:symbol val="none"/>
          </c:marker>
          <c:cat>
            <c:numRef>
              <c:f>'3.3.4'!$A$4:$A$10</c:f>
              <c:numCache>
                <c:formatCode>General</c:formatCode>
                <c:ptCount val="7"/>
                <c:pt idx="0">
                  <c:v>2015</c:v>
                </c:pt>
                <c:pt idx="1">
                  <c:v>2016</c:v>
                </c:pt>
                <c:pt idx="2">
                  <c:v>2017</c:v>
                </c:pt>
                <c:pt idx="3">
                  <c:v>2018</c:v>
                </c:pt>
                <c:pt idx="4">
                  <c:v>2019</c:v>
                </c:pt>
                <c:pt idx="5">
                  <c:v>2020</c:v>
                </c:pt>
                <c:pt idx="6">
                  <c:v>2021</c:v>
                </c:pt>
              </c:numCache>
            </c:numRef>
          </c:cat>
          <c:val>
            <c:numRef>
              <c:f>'3.3.4'!$G$4:$G$10</c:f>
              <c:numCache>
                <c:formatCode>0.0</c:formatCode>
                <c:ptCount val="7"/>
                <c:pt idx="0">
                  <c:v>-1.2</c:v>
                </c:pt>
                <c:pt idx="1">
                  <c:v>2.6</c:v>
                </c:pt>
                <c:pt idx="2">
                  <c:v>5</c:v>
                </c:pt>
                <c:pt idx="3">
                  <c:v>7.4</c:v>
                </c:pt>
                <c:pt idx="4">
                  <c:v>4.5999999999999996</c:v>
                </c:pt>
                <c:pt idx="5">
                  <c:v>5.6</c:v>
                </c:pt>
                <c:pt idx="6">
                  <c:v>6</c:v>
                </c:pt>
              </c:numCache>
            </c:numRef>
          </c:val>
          <c:smooth val="0"/>
          <c:extLst>
            <c:ext xmlns:c16="http://schemas.microsoft.com/office/drawing/2014/chart" uri="{C3380CC4-5D6E-409C-BE32-E72D297353CC}">
              <c16:uniqueId val="{00000004-2672-4C5E-89CA-EBA8ED81C9BE}"/>
            </c:ext>
          </c:extLst>
        </c:ser>
        <c:ser>
          <c:idx val="4"/>
          <c:order val="4"/>
          <c:tx>
            <c:strRef>
              <c:f>'3.3.4'!$F$1</c:f>
              <c:strCache>
                <c:ptCount val="1"/>
                <c:pt idx="0">
                  <c:v>Фінансовий рахунок</c:v>
                </c:pt>
              </c:strCache>
            </c:strRef>
          </c:tx>
          <c:spPr>
            <a:ln w="25400" cmpd="sng">
              <a:solidFill>
                <a:srgbClr val="DC4B64"/>
              </a:solidFill>
              <a:prstDash val="solid"/>
              <a:round/>
            </a:ln>
            <a:effectLst/>
          </c:spPr>
          <c:marker>
            <c:symbol val="none"/>
          </c:marker>
          <c:cat>
            <c:numRef>
              <c:f>'3.3.4'!$A$4:$A$10</c:f>
              <c:numCache>
                <c:formatCode>General</c:formatCode>
                <c:ptCount val="7"/>
                <c:pt idx="0">
                  <c:v>2015</c:v>
                </c:pt>
                <c:pt idx="1">
                  <c:v>2016</c:v>
                </c:pt>
                <c:pt idx="2">
                  <c:v>2017</c:v>
                </c:pt>
                <c:pt idx="3">
                  <c:v>2018</c:v>
                </c:pt>
                <c:pt idx="4">
                  <c:v>2019</c:v>
                </c:pt>
                <c:pt idx="5">
                  <c:v>2020</c:v>
                </c:pt>
                <c:pt idx="6">
                  <c:v>2021</c:v>
                </c:pt>
              </c:numCache>
            </c:numRef>
          </c:cat>
          <c:val>
            <c:numRef>
              <c:f>'3.3.4'!$F$4:$F$10</c:f>
              <c:numCache>
                <c:formatCode>0.0</c:formatCode>
                <c:ptCount val="7"/>
                <c:pt idx="0">
                  <c:v>-1.2</c:v>
                </c:pt>
                <c:pt idx="1">
                  <c:v>2.6</c:v>
                </c:pt>
                <c:pt idx="2">
                  <c:v>5</c:v>
                </c:pt>
                <c:pt idx="3">
                  <c:v>7.1</c:v>
                </c:pt>
                <c:pt idx="4">
                  <c:v>4.5</c:v>
                </c:pt>
                <c:pt idx="5">
                  <c:v>4.8</c:v>
                </c:pt>
                <c:pt idx="6">
                  <c:v>5.9</c:v>
                </c:pt>
              </c:numCache>
            </c:numRef>
          </c:val>
          <c:smooth val="0"/>
          <c:extLst>
            <c:ext xmlns:c16="http://schemas.microsoft.com/office/drawing/2014/chart" uri="{C3380CC4-5D6E-409C-BE32-E72D297353CC}">
              <c16:uniqueId val="{00000005-2672-4C5E-89CA-EBA8ED81C9BE}"/>
            </c:ext>
          </c:extLst>
        </c:ser>
        <c:dLbls>
          <c:showLegendKey val="0"/>
          <c:showVal val="0"/>
          <c:showCatName val="0"/>
          <c:showSerName val="0"/>
          <c:showPercent val="0"/>
          <c:showBubbleSize val="0"/>
        </c:dLbls>
        <c:marker val="1"/>
        <c:smooth val="0"/>
        <c:axId val="954236864"/>
        <c:axId val="954236472"/>
      </c:lineChart>
      <c:catAx>
        <c:axId val="9542356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36080"/>
        <c:crosses val="autoZero"/>
        <c:auto val="1"/>
        <c:lblAlgn val="ctr"/>
        <c:lblOffset val="100"/>
        <c:noMultiLvlLbl val="0"/>
      </c:catAx>
      <c:valAx>
        <c:axId val="954236080"/>
        <c:scaling>
          <c:orientation val="minMax"/>
          <c:max val="10"/>
          <c:min val="-10"/>
        </c:scaling>
        <c:delete val="0"/>
        <c:axPos val="l"/>
        <c:majorGridlines>
          <c:spPr>
            <a:ln w="3175">
              <a:solidFill>
                <a:schemeClr val="tx1">
                  <a:tint val="75000"/>
                  <a:shade val="95000"/>
                  <a:satMod val="105000"/>
                  <a:alpha val="50000"/>
                </a:schemeClr>
              </a:solidFill>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35688"/>
        <c:crosses val="autoZero"/>
        <c:crossBetween val="between"/>
        <c:majorUnit val="2"/>
      </c:valAx>
      <c:valAx>
        <c:axId val="954236472"/>
        <c:scaling>
          <c:orientation val="minMax"/>
        </c:scaling>
        <c:delete val="1"/>
        <c:axPos val="r"/>
        <c:numFmt formatCode="#,##0" sourceLinked="0"/>
        <c:majorTickMark val="none"/>
        <c:minorTickMark val="none"/>
        <c:tickLblPos val="nextTo"/>
        <c:crossAx val="954236864"/>
        <c:crosses val="max"/>
        <c:crossBetween val="between"/>
      </c:valAx>
      <c:catAx>
        <c:axId val="954236864"/>
        <c:scaling>
          <c:orientation val="minMax"/>
        </c:scaling>
        <c:delete val="1"/>
        <c:axPos val="b"/>
        <c:numFmt formatCode="General" sourceLinked="1"/>
        <c:majorTickMark val="out"/>
        <c:minorTickMark val="none"/>
        <c:tickLblPos val="nextTo"/>
        <c:crossAx val="954236472"/>
        <c:crosses val="autoZero"/>
        <c:auto val="1"/>
        <c:lblAlgn val="ctr"/>
        <c:lblOffset val="100"/>
        <c:noMultiLvlLbl val="1"/>
      </c:catAx>
      <c:spPr>
        <a:blipFill dpi="0" rotWithShape="1">
          <a:blip xmlns:r="http://schemas.openxmlformats.org/officeDocument/2006/relationships" r:embed="rId1"/>
          <a:srcRect/>
          <a:stretch>
            <a:fillRect l="57000"/>
          </a:stretch>
        </a:blipFill>
        <a:ln w="9525">
          <a:solidFill>
            <a:schemeClr val="tx1"/>
          </a:solidFill>
          <a:round/>
        </a:ln>
        <a:effectLst/>
        <a:extLst/>
      </c:spPr>
    </c:plotArea>
    <c:legend>
      <c:legendPos val="b"/>
      <c:legendEntry>
        <c:idx val="4"/>
        <c:delete val="1"/>
      </c:legendEntry>
      <c:layout>
        <c:manualLayout>
          <c:xMode val="edge"/>
          <c:yMode val="edge"/>
          <c:x val="8.2987551867219917E-3"/>
          <c:y val="0.7800964566929135"/>
          <c:w val="0.99170140180116084"/>
          <c:h val="0.2199035433070866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4204593720390769E-2"/>
          <c:y val="2.2169312169312172E-2"/>
          <c:w val="0.85613421766262621"/>
          <c:h val="0.72700204141149027"/>
        </c:manualLayout>
      </c:layout>
      <c:barChart>
        <c:barDir val="col"/>
        <c:grouping val="clustered"/>
        <c:varyColors val="0"/>
        <c:ser>
          <c:idx val="0"/>
          <c:order val="0"/>
          <c:tx>
            <c:strRef>
              <c:f>'3.3.5'!$D$1</c:f>
              <c:strCache>
                <c:ptCount val="1"/>
                <c:pt idx="0">
                  <c:v>Валові міжнародні резерви</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'3.3.5'!$A$4:$A$23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'3.3.5'!$D$4:$D$23</c:f>
              <c:numCache>
                <c:formatCode>0.0</c:formatCode>
                <c:ptCount val="20"/>
                <c:pt idx="0">
                  <c:v>15.1</c:v>
                </c:pt>
                <c:pt idx="1">
                  <c:v>18</c:v>
                </c:pt>
                <c:pt idx="2">
                  <c:v>18.600000000000001</c:v>
                </c:pt>
                <c:pt idx="3">
                  <c:v>18.8</c:v>
                </c:pt>
                <c:pt idx="4">
                  <c:v>18.2</c:v>
                </c:pt>
                <c:pt idx="5">
                  <c:v>18</c:v>
                </c:pt>
                <c:pt idx="6">
                  <c:v>16.600000000000001</c:v>
                </c:pt>
                <c:pt idx="7">
                  <c:v>20.8</c:v>
                </c:pt>
                <c:pt idx="8">
                  <c:v>20.6</c:v>
                </c:pt>
                <c:pt idx="9">
                  <c:v>20.6</c:v>
                </c:pt>
                <c:pt idx="10">
                  <c:v>19.100000000000001</c:v>
                </c:pt>
                <c:pt idx="11">
                  <c:v>21.7</c:v>
                </c:pt>
                <c:pt idx="12">
                  <c:v>22.3</c:v>
                </c:pt>
                <c:pt idx="13">
                  <c:v>23.9</c:v>
                </c:pt>
                <c:pt idx="14">
                  <c:v>22.4</c:v>
                </c:pt>
                <c:pt idx="15">
                  <c:v>22.8</c:v>
                </c:pt>
                <c:pt idx="16">
                  <c:v>23.4</c:v>
                </c:pt>
                <c:pt idx="17">
                  <c:v>24.5</c:v>
                </c:pt>
                <c:pt idx="18">
                  <c:v>22.6</c:v>
                </c:pt>
                <c:pt idx="19">
                  <c:v>23</c:v>
                </c:pt>
              </c:numCache>
            </c:numRef>
          </c:val>
          <c:extLst>
            <c:ext xmlns:c16="http://schemas.microsoft.com/office/drawing/2014/chart" uri="{C3380CC4-5D6E-409C-BE32-E72D297353CC}">
              <c16:uniqueId val="{00000000-8641-42DB-8B89-4E63715F9C01}"/>
            </c:ext>
          </c:extLst>
        </c:ser>
        <c:ser>
          <c:idx val="1"/>
          <c:order val="1"/>
          <c:tx>
            <c:strRef>
              <c:f>'3.3.5'!$E$1</c:f>
              <c:strCache>
                <c:ptCount val="1"/>
                <c:pt idx="0">
                  <c:v>Валові міжнародні резерви (попередній прогноз)</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'3.3.5'!$A$4:$A$23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'3.3.5'!$E$4:$E$23</c:f>
              <c:numCache>
                <c:formatCode>0.0</c:formatCode>
                <c:ptCount val="20"/>
                <c:pt idx="10">
                  <c:v>20.2</c:v>
                </c:pt>
                <c:pt idx="11">
                  <c:v>21.2</c:v>
                </c:pt>
                <c:pt idx="12">
                  <c:v>22.5</c:v>
                </c:pt>
                <c:pt idx="13">
                  <c:v>23.3</c:v>
                </c:pt>
                <c:pt idx="14">
                  <c:v>22.4</c:v>
                </c:pt>
                <c:pt idx="15">
                  <c:v>21.9</c:v>
                </c:pt>
                <c:pt idx="16" formatCode="General">
                  <c:v>23.1</c:v>
                </c:pt>
                <c:pt idx="17" formatCode="General">
                  <c:v>23.2</c:v>
                </c:pt>
                <c:pt idx="18">
                  <c:v>22.5</c:v>
                </c:pt>
                <c:pt idx="19">
                  <c:v>21.8</c:v>
                </c:pt>
              </c:numCache>
            </c:numRef>
          </c:val>
          <c:extLst>
            <c:ext xmlns:c16="http://schemas.microsoft.com/office/drawing/2014/chart" uri="{C3380CC4-5D6E-409C-BE32-E72D297353CC}">
              <c16:uniqueId val="{00000001-8641-42DB-8B89-4E63715F9C01}"/>
            </c:ext>
          </c:extLst>
        </c:ser>
        <c:dLbls>
          <c:showLegendKey val="0"/>
          <c:showVal val="0"/>
          <c:showCatName val="0"/>
          <c:showSerName val="0"/>
          <c:showPercent val="0"/>
          <c:showBubbleSize val="0"/>
        </c:dLbls>
        <c:gapWidth val="70"/>
        <c:axId val="954237648"/>
        <c:axId val="954238040"/>
      </c:barChart>
      <c:lineChart>
        <c:grouping val="standard"/>
        <c:varyColors val="0"/>
        <c:ser>
          <c:idx val="3"/>
          <c:order val="2"/>
          <c:tx>
            <c:strRef>
              <c:f>'3.3.5'!$C$1</c:f>
              <c:strCache>
                <c:ptCount val="1"/>
                <c:pt idx="0">
                  <c:v>У місяцях імпорту майбутнього періоду (попередній прогноз, п.ш.)</c:v>
                </c:pt>
              </c:strCache>
            </c:strRef>
          </c:tx>
          <c:spPr>
            <a:ln w="25400" cmpd="sng">
              <a:solidFill>
                <a:srgbClr val="DC4B64"/>
              </a:solidFill>
              <a:prstDash val="sysDot"/>
            </a:ln>
          </c:spPr>
          <c:marker>
            <c:symbol val="none"/>
          </c:marker>
          <c:cat>
            <c:strRef>
              <c:f>'3.3.5'!$A$4:$A$23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'3.3.5'!$C$4:$C$23</c:f>
              <c:numCache>
                <c:formatCode>0.0</c:formatCode>
                <c:ptCount val="20"/>
                <c:pt idx="0">
                  <c:v>2.8</c:v>
                </c:pt>
                <c:pt idx="1">
                  <c:v>3.3</c:v>
                </c:pt>
                <c:pt idx="2">
                  <c:v>3.3</c:v>
                </c:pt>
                <c:pt idx="3">
                  <c:v>3.2</c:v>
                </c:pt>
                <c:pt idx="4">
                  <c:v>3</c:v>
                </c:pt>
                <c:pt idx="5">
                  <c:v>2.9</c:v>
                </c:pt>
                <c:pt idx="6">
                  <c:v>2.7</c:v>
                </c:pt>
                <c:pt idx="7">
                  <c:v>3.4</c:v>
                </c:pt>
                <c:pt idx="8">
                  <c:v>3.4</c:v>
                </c:pt>
                <c:pt idx="9">
                  <c:v>3.4</c:v>
                </c:pt>
                <c:pt idx="10">
                  <c:v>3.3</c:v>
                </c:pt>
                <c:pt idx="11">
                  <c:v>3.4</c:v>
                </c:pt>
                <c:pt idx="12">
                  <c:v>3.6</c:v>
                </c:pt>
                <c:pt idx="13">
                  <c:v>3.7</c:v>
                </c:pt>
                <c:pt idx="14">
                  <c:v>3.5</c:v>
                </c:pt>
                <c:pt idx="15">
                  <c:v>3.4</c:v>
                </c:pt>
                <c:pt idx="16" formatCode="General">
                  <c:v>3.5</c:v>
                </c:pt>
                <c:pt idx="17" formatCode="General">
                  <c:v>3.5</c:v>
                </c:pt>
                <c:pt idx="18">
                  <c:v>3.3</c:v>
                </c:pt>
                <c:pt idx="19">
                  <c:v>3.2</c:v>
                </c:pt>
              </c:numCache>
            </c:numRef>
          </c:val>
          <c:smooth val="0"/>
          <c:extLst>
            <c:ext xmlns:c16="http://schemas.microsoft.com/office/drawing/2014/chart" uri="{C3380CC4-5D6E-409C-BE32-E72D297353CC}">
              <c16:uniqueId val="{00000002-8641-42DB-8B89-4E63715F9C01}"/>
            </c:ext>
          </c:extLst>
        </c:ser>
        <c:ser>
          <c:idx val="2"/>
          <c:order val="3"/>
          <c:tx>
            <c:strRef>
              <c:f>'3.3.5'!$B$1</c:f>
              <c:strCache>
                <c:ptCount val="1"/>
                <c:pt idx="0">
                  <c:v>У місяцях імпорту майбутнього періоду (п.ш.)</c:v>
                </c:pt>
              </c:strCache>
            </c:strRef>
          </c:tx>
          <c:spPr>
            <a:ln w="25400" cmpd="sng">
              <a:solidFill>
                <a:srgbClr val="DC4B64"/>
              </a:solidFill>
              <a:prstDash val="solid"/>
            </a:ln>
          </c:spPr>
          <c:marker>
            <c:symbol val="none"/>
          </c:marker>
          <c:cat>
            <c:strRef>
              <c:f>'3.3.5'!$A$4:$A$23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'3.3.5'!$B$4:$B$23</c:f>
              <c:numCache>
                <c:formatCode>0.0</c:formatCode>
                <c:ptCount val="20"/>
                <c:pt idx="0">
                  <c:v>2.8</c:v>
                </c:pt>
                <c:pt idx="1">
                  <c:v>3.3</c:v>
                </c:pt>
                <c:pt idx="2">
                  <c:v>3.3</c:v>
                </c:pt>
                <c:pt idx="3">
                  <c:v>3.2</c:v>
                </c:pt>
                <c:pt idx="4">
                  <c:v>3</c:v>
                </c:pt>
                <c:pt idx="5">
                  <c:v>2.9</c:v>
                </c:pt>
                <c:pt idx="6">
                  <c:v>2.7</c:v>
                </c:pt>
                <c:pt idx="7">
                  <c:v>3.4</c:v>
                </c:pt>
                <c:pt idx="8">
                  <c:v>3.3</c:v>
                </c:pt>
                <c:pt idx="9">
                  <c:v>3.3</c:v>
                </c:pt>
                <c:pt idx="10">
                  <c:v>3</c:v>
                </c:pt>
                <c:pt idx="11">
                  <c:v>3.4</c:v>
                </c:pt>
                <c:pt idx="12">
                  <c:v>3.4</c:v>
                </c:pt>
                <c:pt idx="13">
                  <c:v>3.6</c:v>
                </c:pt>
                <c:pt idx="14">
                  <c:v>3.3</c:v>
                </c:pt>
                <c:pt idx="15">
                  <c:v>3.4</c:v>
                </c:pt>
                <c:pt idx="16">
                  <c:v>3.4</c:v>
                </c:pt>
                <c:pt idx="17">
                  <c:v>3.6</c:v>
                </c:pt>
                <c:pt idx="18">
                  <c:v>3.3</c:v>
                </c:pt>
                <c:pt idx="19">
                  <c:v>3.3</c:v>
                </c:pt>
              </c:numCache>
            </c:numRef>
          </c:val>
          <c:smooth val="0"/>
          <c:extLst>
            <c:ext xmlns:c16="http://schemas.microsoft.com/office/drawing/2014/chart" uri="{C3380CC4-5D6E-409C-BE32-E72D297353CC}">
              <c16:uniqueId val="{00000003-8641-42DB-8B89-4E63715F9C01}"/>
            </c:ext>
          </c:extLst>
        </c:ser>
        <c:dLbls>
          <c:showLegendKey val="0"/>
          <c:showVal val="0"/>
          <c:showCatName val="0"/>
          <c:showSerName val="0"/>
          <c:showPercent val="0"/>
          <c:showBubbleSize val="0"/>
        </c:dLbls>
        <c:marker val="1"/>
        <c:smooth val="0"/>
        <c:axId val="954238824"/>
        <c:axId val="954238432"/>
      </c:lineChart>
      <c:catAx>
        <c:axId val="9542376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38040"/>
        <c:crosses val="autoZero"/>
        <c:auto val="1"/>
        <c:lblAlgn val="ctr"/>
        <c:lblOffset val="100"/>
        <c:tickLblSkip val="1"/>
        <c:tickMarkSkip val="4"/>
        <c:noMultiLvlLbl val="0"/>
      </c:catAx>
      <c:valAx>
        <c:axId val="954238040"/>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54237648"/>
        <c:crosses val="autoZero"/>
        <c:crossBetween val="between"/>
        <c:majorUnit val="5"/>
      </c:valAx>
      <c:valAx>
        <c:axId val="954238432"/>
        <c:scaling>
          <c:orientation val="minMax"/>
          <c:max val="5"/>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54238824"/>
        <c:crosses val="max"/>
        <c:crossBetween val="between"/>
        <c:majorUnit val="1"/>
      </c:valAx>
      <c:catAx>
        <c:axId val="954238824"/>
        <c:scaling>
          <c:orientation val="minMax"/>
        </c:scaling>
        <c:delete val="1"/>
        <c:axPos val="b"/>
        <c:numFmt formatCode="General" sourceLinked="1"/>
        <c:majorTickMark val="out"/>
        <c:minorTickMark val="none"/>
        <c:tickLblPos val="nextTo"/>
        <c:crossAx val="954238432"/>
        <c:crosses val="autoZero"/>
        <c:auto val="1"/>
        <c:lblAlgn val="ctr"/>
        <c:lblOffset val="100"/>
        <c:noMultiLvlLbl val="0"/>
      </c:catAx>
      <c:spPr>
        <a:blipFill dpi="0" rotWithShape="1">
          <a:blip xmlns:r="http://schemas.openxmlformats.org/officeDocument/2006/relationships" r:embed="rId1"/>
          <a:srcRect/>
          <a:stretch>
            <a:fillRect l="49000"/>
          </a:stretch>
        </a:blipFill>
        <a:ln w="9525">
          <a:solidFill>
            <a:schemeClr val="tx1"/>
          </a:solidFill>
          <a:round/>
        </a:ln>
        <a:effectLst/>
        <a:extLst/>
      </c:spPr>
    </c:plotArea>
    <c:legend>
      <c:legendPos val="b"/>
      <c:legendEntry>
        <c:idx val="2"/>
        <c:delete val="1"/>
      </c:legendEntry>
      <c:layout>
        <c:manualLayout>
          <c:xMode val="edge"/>
          <c:yMode val="edge"/>
          <c:x val="0"/>
          <c:y val="0.82236512102653825"/>
          <c:w val="1"/>
          <c:h val="0.1746031746031745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1" val="0"/>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10.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37.xml.rels><?xml version="1.0" encoding="UTF-8" standalone="yes"?>
<Relationships xmlns="http://schemas.openxmlformats.org/package/2006/relationships"><Relationship Id="rId2" Type="http://schemas.openxmlformats.org/officeDocument/2006/relationships/image" Target="../media/image23.wmf"/><Relationship Id="rId1" Type="http://schemas.openxmlformats.org/officeDocument/2006/relationships/image" Target="../media/image22.emf"/></Relationships>
</file>

<file path=xl/drawings/_rels/drawing3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0.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88.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89.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1.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92.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0</xdr:row>
          <xdr:rowOff>0</xdr:rowOff>
        </xdr:from>
        <xdr:to>
          <xdr:col>1</xdr:col>
          <xdr:colOff>3362325</xdr:colOff>
          <xdr:row>1</xdr:row>
          <xdr:rowOff>0</xdr:rowOff>
        </xdr:to>
        <xdr:sp macro="" textlink="">
          <xdr:nvSpPr>
            <xdr:cNvPr id="7173" name="List Box 5" hidden="1">
              <a:extLst>
                <a:ext uri="{63B3BB69-23CF-44E3-9099-C40C66FF867C}">
                  <a14:compatExt spid="_x0000_s7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4</xdr:col>
      <xdr:colOff>617220</xdr:colOff>
      <xdr:row>4</xdr:row>
      <xdr:rowOff>7620</xdr:rowOff>
    </xdr:from>
    <xdr:to>
      <xdr:col>9</xdr:col>
      <xdr:colOff>541020</xdr:colOff>
      <xdr:row>16</xdr:row>
      <xdr:rowOff>104140</xdr:rowOff>
    </xdr:to>
    <xdr:graphicFrame macro="">
      <xdr:nvGraphicFramePr>
        <xdr:cNvPr id="7" name="Диаграмма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0.78608</cdr:x>
      <cdr:y>0.18677</cdr:y>
    </cdr:from>
    <cdr:to>
      <cdr:x>1</cdr:x>
      <cdr:y>0.26812</cdr:y>
    </cdr:to>
    <cdr:sp macro="" textlink="">
      <cdr:nvSpPr>
        <cdr:cNvPr id="2" name="TextBox 1"/>
        <cdr:cNvSpPr txBox="1"/>
      </cdr:nvSpPr>
      <cdr:spPr>
        <a:xfrm xmlns:a="http://schemas.openxmlformats.org/drawingml/2006/main">
          <a:off x="2419959" y="382709"/>
          <a:ext cx="627063" cy="1666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0.8588</cdr:x>
      <cdr:y>0.91558</cdr:y>
    </cdr:from>
    <cdr:to>
      <cdr:x>0.98385</cdr:x>
      <cdr:y>0.97885</cdr:y>
    </cdr:to>
    <cdr:sp macro="" textlink="">
      <cdr:nvSpPr>
        <cdr:cNvPr id="3" name="TextBox 2"/>
        <cdr:cNvSpPr txBox="1"/>
      </cdr:nvSpPr>
      <cdr:spPr>
        <a:xfrm xmlns:a="http://schemas.openxmlformats.org/drawingml/2006/main">
          <a:off x="2656322" y="1883166"/>
          <a:ext cx="386788" cy="13013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r>
            <a:rPr lang="en-US" sz="750">
              <a:latin typeface="Arial" panose="020B0604020202020204" pitchFamily="34" charset="0"/>
              <a:cs typeface="Arial" panose="020B0604020202020204" pitchFamily="34" charset="0"/>
            </a:rPr>
            <a:t>08.18</a:t>
          </a:r>
          <a:endParaRPr lang="uk-UA" sz="750">
            <a:latin typeface="Arial" panose="020B0604020202020204" pitchFamily="34" charset="0"/>
            <a:cs typeface="Arial" panose="020B0604020202020204"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0.78608</cdr:x>
      <cdr:y>0.18677</cdr:y>
    </cdr:from>
    <cdr:to>
      <cdr:x>1</cdr:x>
      <cdr:y>0.26812</cdr:y>
    </cdr:to>
    <cdr:sp macro="" textlink="">
      <cdr:nvSpPr>
        <cdr:cNvPr id="2" name="TextBox 1"/>
        <cdr:cNvSpPr txBox="1"/>
      </cdr:nvSpPr>
      <cdr:spPr>
        <a:xfrm xmlns:a="http://schemas.openxmlformats.org/drawingml/2006/main">
          <a:off x="2419959" y="382709"/>
          <a:ext cx="627063" cy="1666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0.85078</cdr:x>
      <cdr:y>0.92865</cdr:y>
    </cdr:from>
    <cdr:to>
      <cdr:x>0.97583</cdr:x>
      <cdr:y>0.99192</cdr:y>
    </cdr:to>
    <cdr:sp macro="" textlink="">
      <cdr:nvSpPr>
        <cdr:cNvPr id="3" name="TextBox 2"/>
        <cdr:cNvSpPr txBox="1"/>
      </cdr:nvSpPr>
      <cdr:spPr>
        <a:xfrm xmlns:a="http://schemas.openxmlformats.org/drawingml/2006/main">
          <a:off x="3369108" y="3008822"/>
          <a:ext cx="495198" cy="20499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r>
            <a:rPr lang="en-US" sz="1000">
              <a:latin typeface="Arial" panose="020B0604020202020204" pitchFamily="34" charset="0"/>
              <a:cs typeface="Arial" panose="020B0604020202020204" pitchFamily="34" charset="0"/>
            </a:rPr>
            <a:t>08.18</a:t>
          </a:r>
          <a:endParaRPr lang="uk-UA" sz="1000">
            <a:latin typeface="Arial" panose="020B0604020202020204" pitchFamily="34" charset="0"/>
            <a:cs typeface="Arial" panose="020B0604020202020204"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11</xdr:col>
      <xdr:colOff>183489</xdr:colOff>
      <xdr:row>4</xdr:row>
      <xdr:rowOff>98844</xdr:rowOff>
    </xdr:from>
    <xdr:to>
      <xdr:col>15</xdr:col>
      <xdr:colOff>1036965</xdr:colOff>
      <xdr:row>17</xdr:row>
      <xdr:rowOff>102019</xdr:rowOff>
    </xdr:to>
    <xdr:graphicFrame macro="">
      <xdr:nvGraphicFramePr>
        <xdr:cNvPr id="5" name="Диаграмма 5">
          <a:extLst>
            <a:ext uri="{FF2B5EF4-FFF2-40B4-BE49-F238E27FC236}">
              <a16:creationId xmlns:a16="http://schemas.microsoft.com/office/drawing/2014/main" id="{00000000-0008-0000-02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5</xdr:col>
      <xdr:colOff>171450</xdr:colOff>
      <xdr:row>4</xdr:row>
      <xdr:rowOff>9525</xdr:rowOff>
    </xdr:from>
    <xdr:to>
      <xdr:col>10</xdr:col>
      <xdr:colOff>314325</xdr:colOff>
      <xdr:row>17</xdr:row>
      <xdr:rowOff>12700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7</xdr:col>
      <xdr:colOff>85725</xdr:colOff>
      <xdr:row>3</xdr:row>
      <xdr:rowOff>104775</xdr:rowOff>
    </xdr:from>
    <xdr:to>
      <xdr:col>12</xdr:col>
      <xdr:colOff>180975</xdr:colOff>
      <xdr:row>17</xdr:row>
      <xdr:rowOff>85725</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5</xdr:col>
      <xdr:colOff>161925</xdr:colOff>
      <xdr:row>3</xdr:row>
      <xdr:rowOff>133350</xdr:rowOff>
    </xdr:from>
    <xdr:to>
      <xdr:col>10</xdr:col>
      <xdr:colOff>304800</xdr:colOff>
      <xdr:row>16</xdr:row>
      <xdr:rowOff>136525</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5</xdr:col>
      <xdr:colOff>238125</xdr:colOff>
      <xdr:row>3</xdr:row>
      <xdr:rowOff>85725</xdr:rowOff>
    </xdr:from>
    <xdr:to>
      <xdr:col>10</xdr:col>
      <xdr:colOff>381000</xdr:colOff>
      <xdr:row>16</xdr:row>
      <xdr:rowOff>88900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7</xdr:col>
      <xdr:colOff>257175</xdr:colOff>
      <xdr:row>3</xdr:row>
      <xdr:rowOff>104775</xdr:rowOff>
    </xdr:from>
    <xdr:to>
      <xdr:col>12</xdr:col>
      <xdr:colOff>400050</xdr:colOff>
      <xdr:row>17</xdr:row>
      <xdr:rowOff>85725</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220980</xdr:colOff>
      <xdr:row>3</xdr:row>
      <xdr:rowOff>152400</xdr:rowOff>
    </xdr:from>
    <xdr:to>
      <xdr:col>16</xdr:col>
      <xdr:colOff>196858</xdr:colOff>
      <xdr:row>15</xdr:row>
      <xdr:rowOff>115995</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269480" y="655320"/>
          <a:ext cx="3023878" cy="1975275"/>
        </a:xfrm>
        <a:prstGeom prst="rect">
          <a:avLst/>
        </a:prstGeom>
      </xdr:spPr>
    </xdr:pic>
    <xdr:clientData/>
  </xdr:twoCellAnchor>
  <xdr:twoCellAnchor editAs="oneCell">
    <xdr:from>
      <xdr:col>5</xdr:col>
      <xdr:colOff>586740</xdr:colOff>
      <xdr:row>3</xdr:row>
      <xdr:rowOff>91440</xdr:rowOff>
    </xdr:from>
    <xdr:to>
      <xdr:col>10</xdr:col>
      <xdr:colOff>568715</xdr:colOff>
      <xdr:row>15</xdr:row>
      <xdr:rowOff>55035</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3977640" y="594360"/>
          <a:ext cx="3029975" cy="1975275"/>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6</xdr:col>
      <xdr:colOff>247650</xdr:colOff>
      <xdr:row>3</xdr:row>
      <xdr:rowOff>111125</xdr:rowOff>
    </xdr:from>
    <xdr:to>
      <xdr:col>11</xdr:col>
      <xdr:colOff>390525</xdr:colOff>
      <xdr:row>17</xdr:row>
      <xdr:rowOff>92075</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4</xdr:col>
      <xdr:colOff>406400</xdr:colOff>
      <xdr:row>3</xdr:row>
      <xdr:rowOff>127000</xdr:rowOff>
    </xdr:from>
    <xdr:to>
      <xdr:col>9</xdr:col>
      <xdr:colOff>387350</xdr:colOff>
      <xdr:row>17</xdr:row>
      <xdr:rowOff>24900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120650</xdr:colOff>
      <xdr:row>4</xdr:row>
      <xdr:rowOff>19050</xdr:rowOff>
    </xdr:from>
    <xdr:to>
      <xdr:col>8</xdr:col>
      <xdr:colOff>508000</xdr:colOff>
      <xdr:row>15</xdr:row>
      <xdr:rowOff>50800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6</xdr:col>
      <xdr:colOff>190500</xdr:colOff>
      <xdr:row>3</xdr:row>
      <xdr:rowOff>95250</xdr:rowOff>
    </xdr:from>
    <xdr:to>
      <xdr:col>11</xdr:col>
      <xdr:colOff>333375</xdr:colOff>
      <xdr:row>17</xdr:row>
      <xdr:rowOff>74700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5</xdr:col>
      <xdr:colOff>581025</xdr:colOff>
      <xdr:row>3</xdr:row>
      <xdr:rowOff>76200</xdr:rowOff>
    </xdr:from>
    <xdr:to>
      <xdr:col>11</xdr:col>
      <xdr:colOff>133350</xdr:colOff>
      <xdr:row>17</xdr:row>
      <xdr:rowOff>57150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a:t>
          </a:r>
          <a:r>
            <a:rPr lang="en-US" sz="750">
              <a:latin typeface="Arial" panose="020B0604020202020204" pitchFamily="34" charset="0"/>
              <a:cs typeface="Arial" panose="020B0604020202020204" pitchFamily="34" charset="0"/>
            </a:rPr>
            <a:t>"</a:t>
          </a:r>
          <a:r>
            <a:rPr lang="uk-UA" sz="750" baseline="0">
              <a:latin typeface="Arial" panose="020B0604020202020204" pitchFamily="34" charset="0"/>
              <a:cs typeface="Arial" panose="020B0604020202020204" pitchFamily="34" charset="0"/>
            </a:rPr>
            <a:t> профіцит</a:t>
          </a:r>
        </a:p>
        <a:p xmlns:a="http://schemas.openxmlformats.org/drawingml/2006/main">
          <a:r>
            <a:rPr lang="uk-UA" sz="750" baseline="0">
              <a:latin typeface="Arial" panose="020B0604020202020204" pitchFamily="34" charset="0"/>
              <a:cs typeface="Arial" panose="020B0604020202020204" pitchFamily="34" charset="0"/>
            </a:rPr>
            <a:t>      </a:t>
          </a:r>
          <a:r>
            <a:rPr lang="en-US" sz="750" baseline="0">
              <a:latin typeface="Arial" panose="020B0604020202020204" pitchFamily="34" charset="0"/>
              <a:cs typeface="Arial" panose="020B0604020202020204" pitchFamily="34" charset="0"/>
            </a:rPr>
            <a:t>surplus</a:t>
          </a:r>
          <a:endParaRPr lang="uk-UA" sz="750">
            <a:latin typeface="Arial" panose="020B0604020202020204" pitchFamily="34" charset="0"/>
            <a:cs typeface="Arial" panose="020B0604020202020204" pitchFamily="34" charset="0"/>
          </a:endParaRPr>
        </a:p>
      </cdr:txBody>
    </cdr:sp>
  </cdr:relSizeAnchor>
</c:userShapes>
</file>

<file path=xl/drawings/drawing116.xml><?xml version="1.0" encoding="utf-8"?>
<xdr:wsDr xmlns:xdr="http://schemas.openxmlformats.org/drawingml/2006/spreadsheetDrawing" xmlns:a="http://schemas.openxmlformats.org/drawingml/2006/main">
  <xdr:twoCellAnchor>
    <xdr:from>
      <xdr:col>7</xdr:col>
      <xdr:colOff>38100</xdr:colOff>
      <xdr:row>3</xdr:row>
      <xdr:rowOff>57150</xdr:rowOff>
    </xdr:from>
    <xdr:to>
      <xdr:col>12</xdr:col>
      <xdr:colOff>180975</xdr:colOff>
      <xdr:row>17</xdr:row>
      <xdr:rowOff>28575</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8</xdr:col>
      <xdr:colOff>495299</xdr:colOff>
      <xdr:row>3</xdr:row>
      <xdr:rowOff>120649</xdr:rowOff>
    </xdr:from>
    <xdr:to>
      <xdr:col>13</xdr:col>
      <xdr:colOff>493549</xdr:colOff>
      <xdr:row>17</xdr:row>
      <xdr:rowOff>22149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6</xdr:col>
      <xdr:colOff>634999</xdr:colOff>
      <xdr:row>3</xdr:row>
      <xdr:rowOff>149225</xdr:rowOff>
    </xdr:from>
    <xdr:to>
      <xdr:col>11</xdr:col>
      <xdr:colOff>328449</xdr:colOff>
      <xdr:row>17</xdr:row>
      <xdr:rowOff>47125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0.125</cdr:x>
      <cdr:y>0.08475</cdr:y>
    </cdr:from>
    <cdr:to>
      <cdr:x>0.125</cdr:x>
      <cdr:y>0.183</cdr:y>
    </cdr:to>
    <cdr:cxnSp macro="">
      <cdr:nvCxnSpPr>
        <cdr:cNvPr id="2" name="Прямая со стрелкой 3"/>
        <cdr:cNvCxnSpPr/>
      </cdr:nvCxnSpPr>
      <cdr:spPr>
        <a:xfrm xmlns:a="http://schemas.openxmlformats.org/drawingml/2006/main" flipV="1">
          <a:off x="381000" y="190500"/>
          <a:ext cx="0" cy="22087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0.14917</cdr:x>
      <cdr:y>0.08701</cdr:y>
    </cdr:from>
    <cdr:to>
      <cdr:x>0.45444</cdr:x>
      <cdr:y>0.20954</cdr:y>
    </cdr:to>
    <cdr:sp macro="" textlink="">
      <cdr:nvSpPr>
        <cdr:cNvPr id="3" name="Надпись 1"/>
        <cdr:cNvSpPr txBox="1"/>
      </cdr:nvSpPr>
      <cdr:spPr>
        <a:xfrm xmlns:a="http://schemas.openxmlformats.org/drawingml/2006/main">
          <a:off x="454660" y="195580"/>
          <a:ext cx="930466" cy="275451"/>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appreciation</a:t>
          </a:r>
          <a:endParaRPr lang="uk-UA" sz="750">
            <a:latin typeface="Arial" panose="020B0604020202020204" pitchFamily="34"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4</xdr:col>
      <xdr:colOff>373380</xdr:colOff>
      <xdr:row>3</xdr:row>
      <xdr:rowOff>144780</xdr:rowOff>
    </xdr:from>
    <xdr:to>
      <xdr:col>9</xdr:col>
      <xdr:colOff>373380</xdr:colOff>
      <xdr:row>16</xdr:row>
      <xdr:rowOff>73660</xdr:rowOff>
    </xdr:to>
    <xdr:graphicFrame macro="">
      <xdr:nvGraphicFramePr>
        <xdr:cNvPr id="4" name="Діаграма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7</xdr:col>
      <xdr:colOff>25400</xdr:colOff>
      <xdr:row>8</xdr:row>
      <xdr:rowOff>47625</xdr:rowOff>
    </xdr:from>
    <xdr:to>
      <xdr:col>12</xdr:col>
      <xdr:colOff>23650</xdr:colOff>
      <xdr:row>21</xdr:row>
      <xdr:rowOff>104275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9</xdr:col>
      <xdr:colOff>530225</xdr:colOff>
      <xdr:row>3</xdr:row>
      <xdr:rowOff>111125</xdr:rowOff>
    </xdr:from>
    <xdr:to>
      <xdr:col>14</xdr:col>
      <xdr:colOff>528475</xdr:colOff>
      <xdr:row>17</xdr:row>
      <xdr:rowOff>9025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7</xdr:col>
      <xdr:colOff>31750</xdr:colOff>
      <xdr:row>3</xdr:row>
      <xdr:rowOff>82550</xdr:rowOff>
    </xdr:from>
    <xdr:to>
      <xdr:col>11</xdr:col>
      <xdr:colOff>558800</xdr:colOff>
      <xdr:row>16</xdr:row>
      <xdr:rowOff>139200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12</xdr:col>
      <xdr:colOff>47625</xdr:colOff>
      <xdr:row>3</xdr:row>
      <xdr:rowOff>95250</xdr:rowOff>
    </xdr:from>
    <xdr:to>
      <xdr:col>17</xdr:col>
      <xdr:colOff>57383</xdr:colOff>
      <xdr:row>14</xdr:row>
      <xdr:rowOff>152400</xdr:rowOff>
    </xdr:to>
    <xdr:graphicFrame macro="">
      <xdr:nvGraphicFramePr>
        <xdr:cNvPr id="3"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0.09141</cdr:x>
      <cdr:y>0.66284</cdr:y>
    </cdr:from>
    <cdr:to>
      <cdr:x>0.123</cdr:x>
      <cdr:y>0.70307</cdr:y>
    </cdr:to>
    <cdr:sp macro="" textlink="">
      <cdr:nvSpPr>
        <cdr:cNvPr id="16" name="Прямоугольник 15"/>
        <cdr:cNvSpPr/>
      </cdr:nvSpPr>
      <cdr:spPr>
        <a:xfrm xmlns:a="http://schemas.openxmlformats.org/drawingml/2006/main">
          <a:off x="269518" y="1455588"/>
          <a:ext cx="93140" cy="88345"/>
        </a:xfrm>
        <a:prstGeom xmlns:a="http://schemas.openxmlformats.org/drawingml/2006/main" prst="rect">
          <a:avLst/>
        </a:prstGeom>
        <a:solidFill xmlns:a="http://schemas.openxmlformats.org/drawingml/2006/main">
          <a:srgbClr val="057D4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0.09141</cdr:x>
      <cdr:y>0.72152</cdr:y>
    </cdr:from>
    <cdr:to>
      <cdr:x>0.123</cdr:x>
      <cdr:y>0.76321</cdr:y>
    </cdr:to>
    <cdr:sp macro="" textlink="">
      <cdr:nvSpPr>
        <cdr:cNvPr id="17" name="Прямоугольник 16"/>
        <cdr:cNvSpPr/>
      </cdr:nvSpPr>
      <cdr:spPr>
        <a:xfrm xmlns:a="http://schemas.openxmlformats.org/drawingml/2006/main">
          <a:off x="269518" y="1584449"/>
          <a:ext cx="93140" cy="91552"/>
        </a:xfrm>
        <a:prstGeom xmlns:a="http://schemas.openxmlformats.org/drawingml/2006/main" prst="rect">
          <a:avLst/>
        </a:prstGeom>
        <a:solidFill xmlns:a="http://schemas.openxmlformats.org/drawingml/2006/main">
          <a:srgbClr val="057D46">
            <a:alpha val="7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0.09141</cdr:x>
      <cdr:y>0.78548</cdr:y>
    </cdr:from>
    <cdr:to>
      <cdr:x>0.123</cdr:x>
      <cdr:y>0.82743</cdr:y>
    </cdr:to>
    <cdr:sp macro="" textlink="">
      <cdr:nvSpPr>
        <cdr:cNvPr id="18" name="Прямоугольник 17"/>
        <cdr:cNvSpPr/>
      </cdr:nvSpPr>
      <cdr:spPr>
        <a:xfrm xmlns:a="http://schemas.openxmlformats.org/drawingml/2006/main">
          <a:off x="269518" y="1724906"/>
          <a:ext cx="93140" cy="92122"/>
        </a:xfrm>
        <a:prstGeom xmlns:a="http://schemas.openxmlformats.org/drawingml/2006/main" prst="rect">
          <a:avLst/>
        </a:prstGeom>
        <a:solidFill xmlns:a="http://schemas.openxmlformats.org/drawingml/2006/main">
          <a:srgbClr val="057D46">
            <a:alpha val="5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0.09112</cdr:x>
      <cdr:y>0.84247</cdr:y>
    </cdr:from>
    <cdr:to>
      <cdr:x>0.12271</cdr:x>
      <cdr:y>0.88246</cdr:y>
    </cdr:to>
    <cdr:sp macro="" textlink="">
      <cdr:nvSpPr>
        <cdr:cNvPr id="19" name="Прямоугольник 18"/>
        <cdr:cNvSpPr/>
      </cdr:nvSpPr>
      <cdr:spPr>
        <a:xfrm xmlns:a="http://schemas.openxmlformats.org/drawingml/2006/main">
          <a:off x="268657" y="1850075"/>
          <a:ext cx="93140" cy="87818"/>
        </a:xfrm>
        <a:prstGeom xmlns:a="http://schemas.openxmlformats.org/drawingml/2006/main" prst="rect">
          <a:avLst/>
        </a:prstGeom>
        <a:solidFill xmlns:a="http://schemas.openxmlformats.org/drawingml/2006/main">
          <a:srgbClr val="057D46">
            <a:alpha val="3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0.11738</cdr:x>
      <cdr:y>0.64194</cdr:y>
    </cdr:from>
    <cdr:to>
      <cdr:x>0.21478</cdr:x>
      <cdr:y>0.71556</cdr:y>
    </cdr:to>
    <cdr:sp macro="" textlink="">
      <cdr:nvSpPr>
        <cdr:cNvPr id="20" name="TextBox 1"/>
        <cdr:cNvSpPr txBox="1"/>
      </cdr:nvSpPr>
      <cdr:spPr>
        <a:xfrm xmlns:a="http://schemas.openxmlformats.org/drawingml/2006/main">
          <a:off x="359174" y="1363485"/>
          <a:ext cx="298044" cy="15636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3</a:t>
          </a:r>
          <a:r>
            <a:rPr lang="en-US" sz="750">
              <a:latin typeface="Arial" panose="020B0604020202020204" pitchFamily="34" charset="0"/>
              <a:cs typeface="Arial" panose="020B0604020202020204" pitchFamily="34" charset="0"/>
            </a:rPr>
            <a:t>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0.12002</cdr:x>
      <cdr:y>0.70064</cdr:y>
    </cdr:from>
    <cdr:to>
      <cdr:x>0.21742</cdr:x>
      <cdr:y>0.77228</cdr:y>
    </cdr:to>
    <cdr:sp macro="" textlink="">
      <cdr:nvSpPr>
        <cdr:cNvPr id="21" name="TextBox 1"/>
        <cdr:cNvSpPr txBox="1"/>
      </cdr:nvSpPr>
      <cdr:spPr>
        <a:xfrm xmlns:a="http://schemas.openxmlformats.org/drawingml/2006/main">
          <a:off x="367261" y="1488164"/>
          <a:ext cx="298044" cy="15216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50%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0.11691</cdr:x>
      <cdr:y>0.76354</cdr:y>
    </cdr:from>
    <cdr:to>
      <cdr:x>0.21431</cdr:x>
      <cdr:y>0.83522</cdr:y>
    </cdr:to>
    <cdr:sp macro="" textlink="">
      <cdr:nvSpPr>
        <cdr:cNvPr id="22" name="TextBox 1"/>
        <cdr:cNvSpPr txBox="1"/>
      </cdr:nvSpPr>
      <cdr:spPr>
        <a:xfrm xmlns:a="http://schemas.openxmlformats.org/drawingml/2006/main">
          <a:off x="357736" y="1621764"/>
          <a:ext cx="298044" cy="1522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70%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0.11585</cdr:x>
      <cdr:y>0.81593</cdr:y>
    </cdr:from>
    <cdr:to>
      <cdr:x>0.21325</cdr:x>
      <cdr:y>0.88712</cdr:y>
    </cdr:to>
    <cdr:sp macro="" textlink="">
      <cdr:nvSpPr>
        <cdr:cNvPr id="23" name="TextBox 1"/>
        <cdr:cNvSpPr txBox="1"/>
      </cdr:nvSpPr>
      <cdr:spPr>
        <a:xfrm xmlns:a="http://schemas.openxmlformats.org/drawingml/2006/main">
          <a:off x="354493" y="1733030"/>
          <a:ext cx="298044" cy="15120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90%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0.0853</cdr:x>
      <cdr:y>0.52393</cdr:y>
    </cdr:from>
    <cdr:to>
      <cdr:x>0.26166</cdr:x>
      <cdr:y>0.65697</cdr:y>
    </cdr:to>
    <cdr:sp macro="" textlink="'3.4.1'!$L$1">
      <cdr:nvSpPr>
        <cdr:cNvPr id="34" name="TextBox 1"/>
        <cdr:cNvSpPr txBox="1"/>
      </cdr:nvSpPr>
      <cdr:spPr>
        <a:xfrm xmlns:a="http://schemas.openxmlformats.org/drawingml/2006/main">
          <a:off x="260827" y="1112827"/>
          <a:ext cx="539273" cy="282577"/>
        </a:xfrm>
        <a:prstGeom xmlns:a="http://schemas.openxmlformats.org/drawingml/2006/main" prst="rect">
          <a:avLst/>
        </a:prstGeom>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1450785-9D4E-4FA6-BF73-11633D9FC187}" type="TxLink">
            <a:rPr lang="uk-UA" sz="750" b="0" i="0" u="none" strike="noStrike">
              <a:solidFill>
                <a:srgbClr val="000000"/>
              </a:solidFill>
              <a:latin typeface="Arial" panose="020B0604020202020204" pitchFamily="34" charset="0"/>
              <a:cs typeface="Arial" panose="020B0604020202020204" pitchFamily="34" charset="0"/>
            </a:rPr>
            <a:pPr algn="ctr"/>
            <a:t>довірчі інтервали</a:t>
          </a:fld>
          <a:endParaRPr lang="en-US" sz="750">
            <a:latin typeface="Arial" panose="020B0604020202020204" pitchFamily="34" charset="0"/>
            <a:cs typeface="Arial" panose="020B0604020202020204" pitchFamily="34" charset="0"/>
          </a:endParaRPr>
        </a:p>
      </cdr:txBody>
    </cdr:sp>
  </cdr:relSizeAnchor>
</c:userShapes>
</file>

<file path=xl/drawings/drawing125.xml><?xml version="1.0" encoding="utf-8"?>
<xdr:wsDr xmlns:xdr="http://schemas.openxmlformats.org/drawingml/2006/spreadsheetDrawing" xmlns:a="http://schemas.openxmlformats.org/drawingml/2006/main">
  <xdr:twoCellAnchor>
    <xdr:from>
      <xdr:col>3</xdr:col>
      <xdr:colOff>592747</xdr:colOff>
      <xdr:row>3</xdr:row>
      <xdr:rowOff>76200</xdr:rowOff>
    </xdr:from>
    <xdr:to>
      <xdr:col>8</xdr:col>
      <xdr:colOff>604747</xdr:colOff>
      <xdr:row>16</xdr:row>
      <xdr:rowOff>38100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3</xdr:col>
      <xdr:colOff>592747</xdr:colOff>
      <xdr:row>3</xdr:row>
      <xdr:rowOff>76201</xdr:rowOff>
    </xdr:from>
    <xdr:to>
      <xdr:col>8</xdr:col>
      <xdr:colOff>604747</xdr:colOff>
      <xdr:row>15</xdr:row>
      <xdr:rowOff>57150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16</xdr:col>
      <xdr:colOff>174098</xdr:colOff>
      <xdr:row>7</xdr:row>
      <xdr:rowOff>96466</xdr:rowOff>
    </xdr:from>
    <xdr:to>
      <xdr:col>25</xdr:col>
      <xdr:colOff>201083</xdr:colOff>
      <xdr:row>20</xdr:row>
      <xdr:rowOff>179293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12</xdr:col>
      <xdr:colOff>9525</xdr:colOff>
      <xdr:row>3</xdr:row>
      <xdr:rowOff>142875</xdr:rowOff>
    </xdr:from>
    <xdr:to>
      <xdr:col>21</xdr:col>
      <xdr:colOff>28575</xdr:colOff>
      <xdr:row>15</xdr:row>
      <xdr:rowOff>152400</xdr:rowOff>
    </xdr:to>
    <xdr:graphicFrame macro="">
      <xdr:nvGraphicFramePr>
        <xdr:cNvPr id="4"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0.06906</cdr:x>
      <cdr:y>0.04125</cdr:y>
    </cdr:from>
    <cdr:to>
      <cdr:x>0.425</cdr:x>
      <cdr:y>0.17797</cdr:y>
    </cdr:to>
    <cdr:sp macro="" textlink="'3.5.1'!$W$8">
      <cdr:nvSpPr>
        <cdr:cNvPr id="34" name="TextBox 1"/>
        <cdr:cNvSpPr txBox="1"/>
      </cdr:nvSpPr>
      <cdr:spPr>
        <a:xfrm xmlns:a="http://schemas.openxmlformats.org/drawingml/2006/main">
          <a:off x="210480" y="92722"/>
          <a:ext cx="1084935" cy="30733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8</xdr:col>
      <xdr:colOff>7620</xdr:colOff>
      <xdr:row>4</xdr:row>
      <xdr:rowOff>129540</xdr:rowOff>
    </xdr:from>
    <xdr:to>
      <xdr:col>13</xdr:col>
      <xdr:colOff>7620</xdr:colOff>
      <xdr:row>18</xdr:row>
      <xdr:rowOff>22860</xdr:rowOff>
    </xdr:to>
    <xdr:graphicFrame macro="">
      <xdr:nvGraphicFramePr>
        <xdr:cNvPr id="4"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4"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0.06209</cdr:x>
      <cdr:y>0.53336</cdr:y>
    </cdr:from>
    <cdr:to>
      <cdr:x>0.29492</cdr:x>
      <cdr:y>0.6664</cdr:y>
    </cdr:to>
    <cdr:sp macro="" textlink="'3.5.2'!$AE$12">
      <cdr:nvSpPr>
        <cdr:cNvPr id="34" name="TextBox 1"/>
        <cdr:cNvSpPr txBox="1"/>
      </cdr:nvSpPr>
      <cdr:spPr>
        <a:xfrm xmlns:a="http://schemas.openxmlformats.org/drawingml/2006/main">
          <a:off x="190501" y="1181069"/>
          <a:ext cx="714374" cy="294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0.29468</cdr:x>
      <cdr:y>0.80457</cdr:y>
    </cdr:from>
    <cdr:to>
      <cdr:x>0.84342</cdr:x>
      <cdr:y>0.90245</cdr:y>
    </cdr:to>
    <cdr:sp macro="" textlink="'3.5.2'!$AE$15">
      <cdr:nvSpPr>
        <cdr:cNvPr id="13" name="TextBox 1"/>
        <cdr:cNvSpPr txBox="1"/>
      </cdr:nvSpPr>
      <cdr:spPr>
        <a:xfrm xmlns:a="http://schemas.openxmlformats.org/drawingml/2006/main">
          <a:off x="904152" y="1704974"/>
          <a:ext cx="1683671" cy="2074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цілі та цільовий діапазон інфляції</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0.45295</cdr:x>
      <cdr:y>0.55084</cdr:y>
    </cdr:from>
    <cdr:to>
      <cdr:x>0.48731</cdr:x>
      <cdr:y>0.82174</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V="1">
          <a:off x="1381125" y="1162050"/>
          <a:ext cx="104775" cy="571502"/>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13</xdr:col>
      <xdr:colOff>0</xdr:colOff>
      <xdr:row>19</xdr:row>
      <xdr:rowOff>3175</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12</xdr:col>
      <xdr:colOff>425</xdr:colOff>
      <xdr:row>16</xdr:row>
      <xdr:rowOff>294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4267200" y="485775"/>
          <a:ext cx="3048425" cy="2105319"/>
        </a:xfrm>
        <a:prstGeom prst="rect">
          <a:avLst/>
        </a:prstGeom>
      </xdr:spPr>
    </xdr:pic>
    <xdr:clientData/>
  </xdr:twoCellAnchor>
  <xdr:twoCellAnchor editAs="oneCell">
    <xdr:from>
      <xdr:col>12</xdr:col>
      <xdr:colOff>0</xdr:colOff>
      <xdr:row>3</xdr:row>
      <xdr:rowOff>0</xdr:rowOff>
    </xdr:from>
    <xdr:to>
      <xdr:col>17</xdr:col>
      <xdr:colOff>425</xdr:colOff>
      <xdr:row>16</xdr:row>
      <xdr:rowOff>294</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7315200" y="485775"/>
          <a:ext cx="3048425" cy="21053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518160</xdr:colOff>
      <xdr:row>3</xdr:row>
      <xdr:rowOff>121920</xdr:rowOff>
    </xdr:from>
    <xdr:to>
      <xdr:col>13</xdr:col>
      <xdr:colOff>436128</xdr:colOff>
      <xdr:row>18</xdr:row>
      <xdr:rowOff>21545</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5783580" y="624840"/>
          <a:ext cx="3042168" cy="2414225"/>
        </a:xfrm>
        <a:prstGeom prst="rect">
          <a:avLst/>
        </a:prstGeom>
      </xdr:spPr>
    </xdr:pic>
    <xdr:clientData/>
  </xdr:twoCellAnchor>
  <xdr:twoCellAnchor editAs="oneCell">
    <xdr:from>
      <xdr:col>3</xdr:col>
      <xdr:colOff>373380</xdr:colOff>
      <xdr:row>3</xdr:row>
      <xdr:rowOff>160020</xdr:rowOff>
    </xdr:from>
    <xdr:to>
      <xdr:col>8</xdr:col>
      <xdr:colOff>303541</xdr:colOff>
      <xdr:row>18</xdr:row>
      <xdr:rowOff>59645</xdr:rowOff>
    </xdr:to>
    <xdr:pic>
      <xdr:nvPicPr>
        <xdr:cNvPr id="4" name="Рисунок 3"/>
        <xdr:cNvPicPr>
          <a:picLocks noChangeAspect="1"/>
        </xdr:cNvPicPr>
      </xdr:nvPicPr>
      <xdr:blipFill>
        <a:blip xmlns:r="http://schemas.openxmlformats.org/officeDocument/2006/relationships" r:embed="rId2"/>
        <a:stretch>
          <a:fillRect/>
        </a:stretch>
      </xdr:blipFill>
      <xdr:spPr>
        <a:xfrm>
          <a:off x="2514600" y="662940"/>
          <a:ext cx="3054361" cy="24142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10</xdr:col>
      <xdr:colOff>521379</xdr:colOff>
      <xdr:row>17</xdr:row>
      <xdr:rowOff>74251</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2438400" y="485775"/>
          <a:ext cx="4178979" cy="2341201"/>
        </a:xfrm>
        <a:prstGeom prst="rect">
          <a:avLst/>
        </a:prstGeom>
      </xdr:spPr>
    </xdr:pic>
    <xdr:clientData/>
  </xdr:twoCellAnchor>
  <xdr:twoCellAnchor editAs="oneCell">
    <xdr:from>
      <xdr:col>11</xdr:col>
      <xdr:colOff>0</xdr:colOff>
      <xdr:row>3</xdr:row>
      <xdr:rowOff>0</xdr:rowOff>
    </xdr:from>
    <xdr:to>
      <xdr:col>17</xdr:col>
      <xdr:colOff>519236</xdr:colOff>
      <xdr:row>17</xdr:row>
      <xdr:rowOff>73050</xdr:rowOff>
    </xdr:to>
    <xdr:pic>
      <xdr:nvPicPr>
        <xdr:cNvPr id="5" name="Рисунок 4"/>
        <xdr:cNvPicPr>
          <a:picLocks noChangeAspect="1"/>
        </xdr:cNvPicPr>
      </xdr:nvPicPr>
      <xdr:blipFill>
        <a:blip xmlns:r="http://schemas.openxmlformats.org/officeDocument/2006/relationships" r:embed="rId2"/>
        <a:stretch>
          <a:fillRect/>
        </a:stretch>
      </xdr:blipFill>
      <xdr:spPr>
        <a:xfrm>
          <a:off x="6705600" y="485775"/>
          <a:ext cx="4176836" cy="234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9</xdr:col>
      <xdr:colOff>19478</xdr:colOff>
      <xdr:row>15</xdr:row>
      <xdr:rowOff>19324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2590800" y="161925"/>
          <a:ext cx="3067478" cy="1962424"/>
        </a:xfrm>
        <a:prstGeom prst="rect">
          <a:avLst/>
        </a:prstGeom>
      </xdr:spPr>
    </xdr:pic>
    <xdr:clientData/>
  </xdr:twoCellAnchor>
  <xdr:twoCellAnchor editAs="oneCell">
    <xdr:from>
      <xdr:col>9</xdr:col>
      <xdr:colOff>0</xdr:colOff>
      <xdr:row>1</xdr:row>
      <xdr:rowOff>0</xdr:rowOff>
    </xdr:from>
    <xdr:to>
      <xdr:col>14</xdr:col>
      <xdr:colOff>9952</xdr:colOff>
      <xdr:row>15</xdr:row>
      <xdr:rowOff>28850</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5638800" y="161925"/>
          <a:ext cx="3057952" cy="19719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14</xdr:col>
      <xdr:colOff>0</xdr:colOff>
      <xdr:row>13</xdr:row>
      <xdr:rowOff>146050</xdr:rowOff>
    </xdr:to>
    <xdr:graphicFrame macro="">
      <xdr:nvGraphicFramePr>
        <xdr:cNvPr id="8" name="Діагра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76199</xdr:colOff>
      <xdr:row>10</xdr:row>
      <xdr:rowOff>28575</xdr:rowOff>
    </xdr:from>
    <xdr:to>
      <xdr:col>17</xdr:col>
      <xdr:colOff>183224</xdr:colOff>
      <xdr:row>23</xdr:row>
      <xdr:rowOff>31750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0</xdr:colOff>
      <xdr:row>2</xdr:row>
      <xdr:rowOff>161924</xdr:rowOff>
    </xdr:from>
    <xdr:to>
      <xdr:col>18</xdr:col>
      <xdr:colOff>0</xdr:colOff>
      <xdr:row>16</xdr:row>
      <xdr:rowOff>3174</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9</xdr:col>
      <xdr:colOff>0</xdr:colOff>
      <xdr:row>2</xdr:row>
      <xdr:rowOff>161924</xdr:rowOff>
    </xdr:from>
    <xdr:to>
      <xdr:col>14</xdr:col>
      <xdr:colOff>0</xdr:colOff>
      <xdr:row>14</xdr:row>
      <xdr:rowOff>149224</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0</xdr:colOff>
      <xdr:row>2</xdr:row>
      <xdr:rowOff>161924</xdr:rowOff>
    </xdr:from>
    <xdr:to>
      <xdr:col>13</xdr:col>
      <xdr:colOff>0</xdr:colOff>
      <xdr:row>13</xdr:row>
      <xdr:rowOff>146049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7</xdr:col>
      <xdr:colOff>0</xdr:colOff>
      <xdr:row>3</xdr:row>
      <xdr:rowOff>0</xdr:rowOff>
    </xdr:from>
    <xdr:to>
      <xdr:col>12</xdr:col>
      <xdr:colOff>0</xdr:colOff>
      <xdr:row>15</xdr:row>
      <xdr:rowOff>25400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17930</xdr:colOff>
      <xdr:row>3</xdr:row>
      <xdr:rowOff>59951</xdr:rowOff>
    </xdr:from>
    <xdr:to>
      <xdr:col>14</xdr:col>
      <xdr:colOff>17930</xdr:colOff>
      <xdr:row>17</xdr:row>
      <xdr:rowOff>40901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26.xml><?xml version="1.0" encoding="utf-8"?>
<xdr:wsDr xmlns:xdr="http://schemas.openxmlformats.org/drawingml/2006/spreadsheetDrawing" xmlns:a="http://schemas.openxmlformats.org/drawingml/2006/main">
  <xdr:twoCellAnchor>
    <xdr:from>
      <xdr:col>7</xdr:col>
      <xdr:colOff>0</xdr:colOff>
      <xdr:row>3</xdr:row>
      <xdr:rowOff>0</xdr:rowOff>
    </xdr:from>
    <xdr:to>
      <xdr:col>12</xdr:col>
      <xdr:colOff>0</xdr:colOff>
      <xdr:row>16</xdr:row>
      <xdr:rowOff>3175</xdr:rowOff>
    </xdr:to>
    <xdr:graphicFrame macro="">
      <xdr:nvGraphicFramePr>
        <xdr:cNvPr id="2" name="Диаграмма 5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28575</xdr:colOff>
      <xdr:row>4</xdr:row>
      <xdr:rowOff>0</xdr:rowOff>
    </xdr:from>
    <xdr:to>
      <xdr:col>16</xdr:col>
      <xdr:colOff>28575</xdr:colOff>
      <xdr:row>17</xdr:row>
      <xdr:rowOff>142875</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285750</xdr:colOff>
      <xdr:row>4</xdr:row>
      <xdr:rowOff>76201</xdr:rowOff>
    </xdr:from>
    <xdr:to>
      <xdr:col>13</xdr:col>
      <xdr:colOff>552450</xdr:colOff>
      <xdr:row>8</xdr:row>
      <xdr:rowOff>95251</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8</xdr:col>
      <xdr:colOff>28575</xdr:colOff>
      <xdr:row>17</xdr:row>
      <xdr:rowOff>0</xdr:rowOff>
    </xdr:from>
    <xdr:to>
      <xdr:col>41</xdr:col>
      <xdr:colOff>56935</xdr:colOff>
      <xdr:row>18</xdr:row>
      <xdr:rowOff>116608</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6191250" y="2800350"/>
          <a:ext cx="1914310" cy="24995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6</xdr:col>
      <xdr:colOff>671510</xdr:colOff>
      <xdr:row>3</xdr:row>
      <xdr:rowOff>57150</xdr:rowOff>
    </xdr:from>
    <xdr:to>
      <xdr:col>11</xdr:col>
      <xdr:colOff>604835</xdr:colOff>
      <xdr:row>18</xdr:row>
      <xdr:rowOff>15875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0.54314</cdr:x>
      <cdr:y>0.0326</cdr:y>
    </cdr:from>
    <cdr:to>
      <cdr:x>0.54314</cdr:x>
      <cdr:y>0.6993</cdr:y>
    </cdr:to>
    <cdr:cxnSp macro="">
      <cdr:nvCxnSpPr>
        <cdr:cNvPr id="4" name="Пряма сполучна лінія 3"/>
        <cdr:cNvCxnSpPr/>
      </cdr:nvCxnSpPr>
      <cdr:spPr>
        <a:xfrm xmlns:a="http://schemas.openxmlformats.org/drawingml/2006/main">
          <a:off x="2639650" y="68731"/>
          <a:ext cx="0" cy="1405537"/>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0.54803</cdr:x>
      <cdr:y>0.25612</cdr:y>
    </cdr:from>
    <cdr:to>
      <cdr:x>0.66048</cdr:x>
      <cdr:y>0.25753</cdr:y>
    </cdr:to>
    <cdr:cxnSp macro="">
      <cdr:nvCxnSpPr>
        <cdr:cNvPr id="5" name="Пряма зі стрілкою 4"/>
        <cdr:cNvCxnSpPr/>
      </cdr:nvCxnSpPr>
      <cdr:spPr>
        <a:xfrm xmlns:a="http://schemas.openxmlformats.org/drawingml/2006/main">
          <a:off x="2663418" y="539952"/>
          <a:ext cx="546508" cy="2973"/>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0.66593</cdr:x>
      <cdr:y>0.0344</cdr:y>
    </cdr:from>
    <cdr:to>
      <cdr:x>0.66593</cdr:x>
      <cdr:y>0.70382</cdr:y>
    </cdr:to>
    <cdr:cxnSp macro="">
      <cdr:nvCxnSpPr>
        <cdr:cNvPr id="6" name="Пряма сполучна лінія 5"/>
        <cdr:cNvCxnSpPr/>
      </cdr:nvCxnSpPr>
      <cdr:spPr>
        <a:xfrm xmlns:a="http://schemas.openxmlformats.org/drawingml/2006/main">
          <a:off x="3236410" y="72518"/>
          <a:ext cx="0" cy="1411271"/>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0.79398</cdr:x>
      <cdr:y>0.04113</cdr:y>
    </cdr:from>
    <cdr:to>
      <cdr:x>0.79398</cdr:x>
      <cdr:y>0.70783</cdr:y>
    </cdr:to>
    <cdr:cxnSp macro="">
      <cdr:nvCxnSpPr>
        <cdr:cNvPr id="7" name="Пряма сполучна лінія 6"/>
        <cdr:cNvCxnSpPr/>
      </cdr:nvCxnSpPr>
      <cdr:spPr>
        <a:xfrm xmlns:a="http://schemas.openxmlformats.org/drawingml/2006/main">
          <a:off x="3858732" y="86714"/>
          <a:ext cx="0" cy="1405537"/>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0.67926</cdr:x>
      <cdr:y>0.25839</cdr:y>
    </cdr:from>
    <cdr:to>
      <cdr:x>0.7952</cdr:x>
      <cdr:y>0.25901</cdr:y>
    </cdr:to>
    <cdr:cxnSp macro="">
      <cdr:nvCxnSpPr>
        <cdr:cNvPr id="8" name="Пряма зі стрілкою 7"/>
        <cdr:cNvCxnSpPr/>
      </cdr:nvCxnSpPr>
      <cdr:spPr>
        <a:xfrm xmlns:a="http://schemas.openxmlformats.org/drawingml/2006/main">
          <a:off x="3301191" y="544734"/>
          <a:ext cx="563468" cy="1307"/>
        </a:xfrm>
        <a:prstGeom xmlns:a="http://schemas.openxmlformats.org/drawingml/2006/main" prst="straightConnector1">
          <a:avLst/>
        </a:prstGeom>
        <a:ln xmlns:a="http://schemas.openxmlformats.org/drawingml/2006/main" w="19050">
          <a:solidFill>
            <a:srgbClr val="7D0532"/>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0.46253</cdr:x>
      <cdr:y>0.8991</cdr:y>
    </cdr:from>
    <cdr:to>
      <cdr:x>0.47216</cdr:x>
      <cdr:y>0.92078</cdr:y>
    </cdr:to>
    <cdr:sp macro="" textlink="">
      <cdr:nvSpPr>
        <cdr:cNvPr id="2" name="Овал 1"/>
        <cdr:cNvSpPr/>
      </cdr:nvSpPr>
      <cdr:spPr>
        <a:xfrm xmlns:a="http://schemas.openxmlformats.org/drawingml/2006/main">
          <a:off x="2247901" y="1895475"/>
          <a:ext cx="46800" cy="45719"/>
        </a:xfrm>
        <a:prstGeom xmlns:a="http://schemas.openxmlformats.org/drawingml/2006/main" prst="ellipse">
          <a:avLst/>
        </a:prstGeom>
        <a:solidFill xmlns:a="http://schemas.openxmlformats.org/drawingml/2006/main">
          <a:schemeClr val="tx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0.55334</cdr:x>
      <cdr:y>0.06928</cdr:y>
    </cdr:from>
    <cdr:to>
      <cdr:x>0.68234</cdr:x>
      <cdr:y>0.18649</cdr:y>
    </cdr:to>
    <cdr:sp macro="" textlink="'0'!$S$10">
      <cdr:nvSpPr>
        <cdr:cNvPr id="9" name="Поле 2379"/>
        <cdr:cNvSpPr txBox="1"/>
      </cdr:nvSpPr>
      <cdr:spPr>
        <a:xfrm xmlns:a="http://schemas.openxmlformats.org/drawingml/2006/main">
          <a:off x="2689225" y="146050"/>
          <a:ext cx="626943" cy="247111"/>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E4E80887-625D-4B7B-A499-0FA432F837A2}" type="TxLink">
            <a:rPr lang="uk-UA"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Прогноз</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0.65525</cdr:x>
      <cdr:y>0.03765</cdr:y>
    </cdr:from>
    <cdr:to>
      <cdr:x>0.80616</cdr:x>
      <cdr:y>0.23525</cdr:y>
    </cdr:to>
    <cdr:sp macro="" textlink="'0'!$S$13">
      <cdr:nvSpPr>
        <cdr:cNvPr id="10" name="Поле 2383"/>
        <cdr:cNvSpPr txBox="1"/>
      </cdr:nvSpPr>
      <cdr:spPr>
        <a:xfrm xmlns:a="http://schemas.openxmlformats.org/drawingml/2006/main">
          <a:off x="3184525" y="79375"/>
          <a:ext cx="733426" cy="416585"/>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900"/>
            </a:lnSpc>
            <a:spcAft>
              <a:spcPts val="1200"/>
            </a:spcAft>
          </a:pPr>
          <a:fld id="{55777C7D-4843-4241-914D-E2B8D69DDFB3}" type="TxLink">
            <a:rPr lang="uk-UA" sz="750" b="0" i="0" u="none" strike="noStrike">
              <a:solidFill>
                <a:srgbClr val="7D0532"/>
              </a:solidFill>
              <a:effectLst/>
              <a:latin typeface="Arial"/>
              <a:ea typeface="Arial" panose="020B0604020202020204" pitchFamily="34" charset="0"/>
              <a:cs typeface="Arial"/>
            </a:rPr>
            <a:pPr algn="ctr">
              <a:lnSpc>
                <a:spcPts val="900"/>
              </a:lnSpc>
              <a:spcAft>
                <a:spcPts val="1200"/>
              </a:spcAft>
            </a:pPr>
            <a:t>Горизонт монетарної політики</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8</xdr:col>
      <xdr:colOff>590550</xdr:colOff>
      <xdr:row>2</xdr:row>
      <xdr:rowOff>123826</xdr:rowOff>
    </xdr:from>
    <xdr:to>
      <xdr:col>13</xdr:col>
      <xdr:colOff>590550</xdr:colOff>
      <xdr:row>18</xdr:row>
      <xdr:rowOff>152400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0</xdr:colOff>
      <xdr:row>30</xdr:row>
      <xdr:rowOff>0</xdr:rowOff>
    </xdr:to>
    <xdr:graphicFrame macro="">
      <xdr:nvGraphicFramePr>
        <xdr:cNvPr id="2" name="Диаграмма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503187</xdr:colOff>
      <xdr:row>4</xdr:row>
      <xdr:rowOff>143356</xdr:rowOff>
    </xdr:from>
    <xdr:to>
      <xdr:col>13</xdr:col>
      <xdr:colOff>503189</xdr:colOff>
      <xdr:row>18</xdr:row>
      <xdr:rowOff>124306</xdr:rowOff>
    </xdr:to>
    <xdr:graphicFrame macro="">
      <xdr:nvGraphicFramePr>
        <xdr:cNvPr id="13" name="Діагра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6</xdr:col>
      <xdr:colOff>57150</xdr:colOff>
      <xdr:row>4</xdr:row>
      <xdr:rowOff>14287</xdr:rowOff>
    </xdr:from>
    <xdr:to>
      <xdr:col>11</xdr:col>
      <xdr:colOff>57150</xdr:colOff>
      <xdr:row>18</xdr:row>
      <xdr:rowOff>134937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5</xdr:col>
      <xdr:colOff>523875</xdr:colOff>
      <xdr:row>4</xdr:row>
      <xdr:rowOff>38100</xdr:rowOff>
    </xdr:from>
    <xdr:to>
      <xdr:col>10</xdr:col>
      <xdr:colOff>523875</xdr:colOff>
      <xdr:row>17</xdr:row>
      <xdr:rowOff>41275</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6</xdr:col>
      <xdr:colOff>504825</xdr:colOff>
      <xdr:row>4</xdr:row>
      <xdr:rowOff>28575</xdr:rowOff>
    </xdr:from>
    <xdr:to>
      <xdr:col>11</xdr:col>
      <xdr:colOff>504825</xdr:colOff>
      <xdr:row>17</xdr:row>
      <xdr:rowOff>12700</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428625</xdr:colOff>
      <xdr:row>5</xdr:row>
      <xdr:rowOff>0</xdr:rowOff>
    </xdr:from>
    <xdr:to>
      <xdr:col>10</xdr:col>
      <xdr:colOff>428625</xdr:colOff>
      <xdr:row>16</xdr:row>
      <xdr:rowOff>83625</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4762</xdr:colOff>
      <xdr:row>7</xdr:row>
      <xdr:rowOff>38100</xdr:rowOff>
    </xdr:from>
    <xdr:to>
      <xdr:col>11</xdr:col>
      <xdr:colOff>340762</xdr:colOff>
      <xdr:row>16</xdr:row>
      <xdr:rowOff>153975</xdr:rowOff>
    </xdr:to>
    <xdr:graphicFrame macro="">
      <xdr:nvGraphicFramePr>
        <xdr:cNvPr id="6" name="Діаграма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542925</xdr:colOff>
      <xdr:row>7</xdr:row>
      <xdr:rowOff>28575</xdr:rowOff>
    </xdr:from>
    <xdr:to>
      <xdr:col>15</xdr:col>
      <xdr:colOff>269325</xdr:colOff>
      <xdr:row>16</xdr:row>
      <xdr:rowOff>144450</xdr:rowOff>
    </xdr:to>
    <xdr:graphicFrame macro="">
      <xdr:nvGraphicFramePr>
        <xdr:cNvPr id="7" name="Діагра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590550</xdr:colOff>
      <xdr:row>24</xdr:row>
      <xdr:rowOff>114300</xdr:rowOff>
    </xdr:from>
    <xdr:to>
      <xdr:col>11</xdr:col>
      <xdr:colOff>316950</xdr:colOff>
      <xdr:row>36</xdr:row>
      <xdr:rowOff>122400</xdr:rowOff>
    </xdr:to>
    <xdr:graphicFrame macro="">
      <xdr:nvGraphicFramePr>
        <xdr:cNvPr id="8" name="Діагра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104775</xdr:colOff>
      <xdr:row>24</xdr:row>
      <xdr:rowOff>133350</xdr:rowOff>
    </xdr:from>
    <xdr:to>
      <xdr:col>14</xdr:col>
      <xdr:colOff>440775</xdr:colOff>
      <xdr:row>36</xdr:row>
      <xdr:rowOff>141450</xdr:rowOff>
    </xdr:to>
    <xdr:graphicFrame macro="">
      <xdr:nvGraphicFramePr>
        <xdr:cNvPr id="9" name="Діагра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5</xdr:col>
      <xdr:colOff>601345</xdr:colOff>
      <xdr:row>13</xdr:row>
      <xdr:rowOff>129540</xdr:rowOff>
    </xdr:to>
    <xdr:pic>
      <xdr:nvPicPr>
        <xdr:cNvPr id="2" name="Рисунок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647700"/>
          <a:ext cx="2430145" cy="1586865"/>
        </a:xfrm>
        <a:prstGeom prst="rect">
          <a:avLst/>
        </a:prstGeom>
        <a:noFill/>
        <a:ln>
          <a:noFill/>
        </a:ln>
      </xdr:spPr>
    </xdr:pic>
    <xdr:clientData/>
  </xdr:twoCellAnchor>
  <xdr:twoCellAnchor editAs="oneCell">
    <xdr:from>
      <xdr:col>6</xdr:col>
      <xdr:colOff>28575</xdr:colOff>
      <xdr:row>4</xdr:row>
      <xdr:rowOff>85725</xdr:rowOff>
    </xdr:from>
    <xdr:to>
      <xdr:col>7</xdr:col>
      <xdr:colOff>102870</xdr:colOff>
      <xdr:row>10</xdr:row>
      <xdr:rowOff>114935</xdr:rowOff>
    </xdr:to>
    <xdr:pic>
      <xdr:nvPicPr>
        <xdr:cNvPr id="3" name="Рисунок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86175" y="571500"/>
          <a:ext cx="683895" cy="100076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7</xdr:col>
      <xdr:colOff>600075</xdr:colOff>
      <xdr:row>3</xdr:row>
      <xdr:rowOff>38100</xdr:rowOff>
    </xdr:from>
    <xdr:to>
      <xdr:col>12</xdr:col>
      <xdr:colOff>600075</xdr:colOff>
      <xdr:row>17</xdr:row>
      <xdr:rowOff>19050</xdr:rowOff>
    </xdr:to>
    <xdr:graphicFrame macro="">
      <xdr:nvGraphicFramePr>
        <xdr:cNvPr id="2" name="Диаграмма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0.07344</cdr:x>
      <cdr:y>0.01344</cdr:y>
    </cdr:from>
    <cdr:to>
      <cdr:x>0.97923</cdr:x>
      <cdr:y>0.11828</cdr:y>
    </cdr:to>
    <cdr:sp macro="" textlink="">
      <cdr:nvSpPr>
        <cdr:cNvPr id="3" name="TextBox 2"/>
        <cdr:cNvSpPr txBox="1"/>
      </cdr:nvSpPr>
      <cdr:spPr>
        <a:xfrm xmlns:a="http://schemas.openxmlformats.org/drawingml/2006/main">
          <a:off x="314325" y="47625"/>
          <a:ext cx="38766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10</xdr:col>
      <xdr:colOff>396240</xdr:colOff>
      <xdr:row>4</xdr:row>
      <xdr:rowOff>114300</xdr:rowOff>
    </xdr:from>
    <xdr:to>
      <xdr:col>16</xdr:col>
      <xdr:colOff>49055</xdr:colOff>
      <xdr:row>18</xdr:row>
      <xdr:rowOff>16959</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6492240" y="449580"/>
          <a:ext cx="3310415" cy="2249619"/>
        </a:xfrm>
        <a:prstGeom prst="rect">
          <a:avLst/>
        </a:prstGeom>
      </xdr:spPr>
    </xdr:pic>
    <xdr:clientData/>
  </xdr:twoCellAnchor>
  <xdr:twoCellAnchor editAs="oneCell">
    <xdr:from>
      <xdr:col>4</xdr:col>
      <xdr:colOff>464820</xdr:colOff>
      <xdr:row>4</xdr:row>
      <xdr:rowOff>91440</xdr:rowOff>
    </xdr:from>
    <xdr:to>
      <xdr:col>10</xdr:col>
      <xdr:colOff>123731</xdr:colOff>
      <xdr:row>17</xdr:row>
      <xdr:rowOff>161739</xdr:rowOff>
    </xdr:to>
    <xdr:pic>
      <xdr:nvPicPr>
        <xdr:cNvPr id="7" name="Рисунок 6"/>
        <xdr:cNvPicPr>
          <a:picLocks noChangeAspect="1"/>
        </xdr:cNvPicPr>
      </xdr:nvPicPr>
      <xdr:blipFill>
        <a:blip xmlns:r="http://schemas.openxmlformats.org/officeDocument/2006/relationships" r:embed="rId2"/>
        <a:stretch>
          <a:fillRect/>
        </a:stretch>
      </xdr:blipFill>
      <xdr:spPr>
        <a:xfrm>
          <a:off x="2903220" y="426720"/>
          <a:ext cx="3316511" cy="224961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6</xdr:col>
      <xdr:colOff>595312</xdr:colOff>
      <xdr:row>2</xdr:row>
      <xdr:rowOff>128587</xdr:rowOff>
    </xdr:from>
    <xdr:to>
      <xdr:col>11</xdr:col>
      <xdr:colOff>595312</xdr:colOff>
      <xdr:row>16</xdr:row>
      <xdr:rowOff>71437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8</xdr:col>
      <xdr:colOff>19050</xdr:colOff>
      <xdr:row>2</xdr:row>
      <xdr:rowOff>152400</xdr:rowOff>
    </xdr:from>
    <xdr:to>
      <xdr:col>13</xdr:col>
      <xdr:colOff>19050</xdr:colOff>
      <xdr:row>18</xdr:row>
      <xdr:rowOff>88900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8</xdr:col>
      <xdr:colOff>0</xdr:colOff>
      <xdr:row>2</xdr:row>
      <xdr:rowOff>128587</xdr:rowOff>
    </xdr:from>
    <xdr:to>
      <xdr:col>13</xdr:col>
      <xdr:colOff>0</xdr:colOff>
      <xdr:row>18</xdr:row>
      <xdr:rowOff>65087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547687</xdr:colOff>
      <xdr:row>3</xdr:row>
      <xdr:rowOff>76200</xdr:rowOff>
    </xdr:from>
    <xdr:to>
      <xdr:col>15</xdr:col>
      <xdr:colOff>547687</xdr:colOff>
      <xdr:row>18</xdr:row>
      <xdr:rowOff>34925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9</xdr:col>
      <xdr:colOff>4762</xdr:colOff>
      <xdr:row>3</xdr:row>
      <xdr:rowOff>9525</xdr:rowOff>
    </xdr:from>
    <xdr:to>
      <xdr:col>14</xdr:col>
      <xdr:colOff>4762</xdr:colOff>
      <xdr:row>16</xdr:row>
      <xdr:rowOff>152400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5</xdr:col>
      <xdr:colOff>19050</xdr:colOff>
      <xdr:row>3</xdr:row>
      <xdr:rowOff>33337</xdr:rowOff>
    </xdr:from>
    <xdr:to>
      <xdr:col>10</xdr:col>
      <xdr:colOff>19050</xdr:colOff>
      <xdr:row>15</xdr:row>
      <xdr:rowOff>58737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7</xdr:col>
      <xdr:colOff>595312</xdr:colOff>
      <xdr:row>2</xdr:row>
      <xdr:rowOff>114300</xdr:rowOff>
    </xdr:from>
    <xdr:to>
      <xdr:col>12</xdr:col>
      <xdr:colOff>595312</xdr:colOff>
      <xdr:row>16</xdr:row>
      <xdr:rowOff>133350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4</xdr:col>
      <xdr:colOff>0</xdr:colOff>
      <xdr:row>3</xdr:row>
      <xdr:rowOff>0</xdr:rowOff>
    </xdr:from>
    <xdr:to>
      <xdr:col>9</xdr:col>
      <xdr:colOff>0</xdr:colOff>
      <xdr:row>15</xdr:row>
      <xdr:rowOff>25400</xdr:rowOff>
    </xdr:to>
    <xdr:graphicFrame macro="">
      <xdr:nvGraphicFramePr>
        <xdr:cNvPr id="2" name="Діаграма 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0</xdr:colOff>
      <xdr:row>3</xdr:row>
      <xdr:rowOff>0</xdr:rowOff>
    </xdr:from>
    <xdr:to>
      <xdr:col>11</xdr:col>
      <xdr:colOff>0</xdr:colOff>
      <xdr:row>15</xdr:row>
      <xdr:rowOff>25400</xdr:rowOff>
    </xdr:to>
    <xdr:graphicFrame macro="">
      <xdr:nvGraphicFramePr>
        <xdr:cNvPr id="2" name="Діаграма 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0</xdr:colOff>
      <xdr:row>4</xdr:row>
      <xdr:rowOff>0</xdr:rowOff>
    </xdr:from>
    <xdr:to>
      <xdr:col>14</xdr:col>
      <xdr:colOff>600635</xdr:colOff>
      <xdr:row>18</xdr:row>
      <xdr:rowOff>43703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571500</xdr:colOff>
      <xdr:row>3</xdr:row>
      <xdr:rowOff>57150</xdr:rowOff>
    </xdr:from>
    <xdr:to>
      <xdr:col>10</xdr:col>
      <xdr:colOff>571500</xdr:colOff>
      <xdr:row>15</xdr:row>
      <xdr:rowOff>153670</xdr:rowOff>
    </xdr:to>
    <xdr:graphicFrame macro="">
      <xdr:nvGraphicFramePr>
        <xdr:cNvPr id="3" name="Диаграм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0</xdr:colOff>
      <xdr:row>4</xdr:row>
      <xdr:rowOff>0</xdr:rowOff>
    </xdr:from>
    <xdr:to>
      <xdr:col>10</xdr:col>
      <xdr:colOff>0</xdr:colOff>
      <xdr:row>17</xdr:row>
      <xdr:rowOff>142875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5</xdr:col>
      <xdr:colOff>0</xdr:colOff>
      <xdr:row>4</xdr:row>
      <xdr:rowOff>0</xdr:rowOff>
    </xdr:from>
    <xdr:to>
      <xdr:col>9</xdr:col>
      <xdr:colOff>459529</xdr:colOff>
      <xdr:row>15</xdr:row>
      <xdr:rowOff>124829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610913</xdr:colOff>
      <xdr:row>4</xdr:row>
      <xdr:rowOff>0</xdr:rowOff>
    </xdr:from>
    <xdr:to>
      <xdr:col>14</xdr:col>
      <xdr:colOff>328150</xdr:colOff>
      <xdr:row>15</xdr:row>
      <xdr:rowOff>124829</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0.74006</cdr:x>
      <cdr:y>0.61903</cdr:y>
    </cdr:from>
    <cdr:to>
      <cdr:x>0.91291</cdr:x>
      <cdr:y>0.74451</cdr:y>
    </cdr:to>
    <cdr:sp macro="" textlink="">
      <cdr:nvSpPr>
        <cdr:cNvPr id="8" name="TextBox 3"/>
        <cdr:cNvSpPr txBox="1"/>
      </cdr:nvSpPr>
      <cdr:spPr>
        <a:xfrm xmlns:a="http://schemas.openxmlformats.org/drawingml/2006/main">
          <a:off x="2255588" y="1281794"/>
          <a:ext cx="526817" cy="259825"/>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uk-UA" sz="750">
              <a:solidFill>
                <a:schemeClr val="tx1"/>
              </a:solidFill>
              <a:effectLst/>
              <a:latin typeface="Arial" panose="020B0604020202020204" pitchFamily="34" charset="0"/>
              <a:ea typeface="+mn-ea"/>
              <a:cs typeface="Arial" panose="020B0604020202020204" pitchFamily="34" charset="0"/>
            </a:rPr>
            <a:t>Циклічний </a:t>
          </a:r>
          <a:endParaRPr lang="ru-RU" sz="750">
            <a:effectLst/>
            <a:latin typeface="Arial" panose="020B0604020202020204" pitchFamily="34" charset="0"/>
            <a:cs typeface="Arial" panose="020B0604020202020204" pitchFamily="34" charset="0"/>
          </a:endParaRPr>
        </a:p>
        <a:p xmlns:a="http://schemas.openxmlformats.org/drawingml/2006/main">
          <a:r>
            <a:rPr lang="ru-RU" sz="750">
              <a:solidFill>
                <a:schemeClr val="tx1"/>
              </a:solidFill>
              <a:effectLst/>
              <a:latin typeface="Arial" panose="020B0604020202020204" pitchFamily="34" charset="0"/>
              <a:ea typeface="+mn-ea"/>
              <a:cs typeface="Arial" panose="020B0604020202020204" pitchFamily="34" charset="0"/>
            </a:rPr>
            <a:t>спад</a:t>
          </a:r>
          <a:endParaRPr lang="ru-RU"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0.15495</cdr:x>
      <cdr:y>0.61698</cdr:y>
    </cdr:from>
    <cdr:to>
      <cdr:x>0.35405</cdr:x>
      <cdr:y>0.74246</cdr:y>
    </cdr:to>
    <cdr:sp macro="" textlink="">
      <cdr:nvSpPr>
        <cdr:cNvPr id="9" name="TextBox 3"/>
        <cdr:cNvSpPr txBox="1"/>
      </cdr:nvSpPr>
      <cdr:spPr>
        <a:xfrm xmlns:a="http://schemas.openxmlformats.org/drawingml/2006/main">
          <a:off x="472248" y="1277549"/>
          <a:ext cx="606822" cy="259825"/>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uk-UA" sz="750">
              <a:solidFill>
                <a:schemeClr val="tx1"/>
              </a:solidFill>
              <a:effectLst/>
              <a:latin typeface="Arial" panose="020B0604020202020204" pitchFamily="34" charset="0"/>
              <a:ea typeface="+mn-ea"/>
              <a:cs typeface="Arial" panose="020B0604020202020204" pitchFamily="34" charset="0"/>
            </a:rPr>
            <a:t>Пом'якшення</a:t>
          </a:r>
          <a:endParaRPr lang="ru-RU" sz="750">
            <a:effectLst/>
            <a:latin typeface="Arial" panose="020B0604020202020204" pitchFamily="34" charset="0"/>
            <a:cs typeface="Arial" panose="020B0604020202020204" pitchFamily="34" charset="0"/>
          </a:endParaRPr>
        </a:p>
        <a:p xmlns:a="http://schemas.openxmlformats.org/drawingml/2006/main">
          <a:r>
            <a:rPr lang="uk-UA" sz="750">
              <a:solidFill>
                <a:schemeClr val="tx1"/>
              </a:solidFill>
              <a:effectLst/>
              <a:latin typeface="Arial" panose="020B0604020202020204" pitchFamily="34" charset="0"/>
              <a:ea typeface="+mn-ea"/>
              <a:cs typeface="Arial" panose="020B0604020202020204" pitchFamily="34" charset="0"/>
            </a:rPr>
            <a:t>диспропорцій</a:t>
          </a:r>
          <a:endParaRPr lang="ru-RU"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0.70924</cdr:x>
      <cdr:y>0.07128</cdr:y>
    </cdr:from>
    <cdr:to>
      <cdr:x>0.90834</cdr:x>
      <cdr:y>0.19675</cdr:y>
    </cdr:to>
    <cdr:sp macro="" textlink="">
      <cdr:nvSpPr>
        <cdr:cNvPr id="10" name="TextBox 3"/>
        <cdr:cNvSpPr txBox="1"/>
      </cdr:nvSpPr>
      <cdr:spPr>
        <a:xfrm xmlns:a="http://schemas.openxmlformats.org/drawingml/2006/main">
          <a:off x="2155401" y="147596"/>
          <a:ext cx="605072" cy="259805"/>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ru-RU" sz="750">
              <a:solidFill>
                <a:sysClr val="windowText" lastClr="000000"/>
              </a:solidFill>
              <a:latin typeface="Arial" panose="020B0604020202020204" pitchFamily="34" charset="0"/>
              <a:cs typeface="Arial" panose="020B0604020202020204" pitchFamily="34" charset="0"/>
            </a:rPr>
            <a:t>Поглиблення</a:t>
          </a:r>
        </a:p>
        <a:p xmlns:a="http://schemas.openxmlformats.org/drawingml/2006/main">
          <a:r>
            <a:rPr lang="ru-RU" sz="750" baseline="0">
              <a:solidFill>
                <a:sysClr val="windowText" lastClr="000000"/>
              </a:solidFill>
              <a:latin typeface="Arial" panose="020B0604020202020204" pitchFamily="34" charset="0"/>
              <a:cs typeface="Arial" panose="020B0604020202020204" pitchFamily="34" charset="0"/>
            </a:rPr>
            <a:t>диспропорцій</a:t>
          </a:r>
          <a:endParaRPr lang="ru-RU" sz="75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0.73115</cdr:x>
      <cdr:y>0.26901</cdr:y>
    </cdr:from>
    <cdr:to>
      <cdr:x>0.80218</cdr:x>
      <cdr:y>0.26901</cdr:y>
    </cdr:to>
    <cdr:cxnSp macro="">
      <cdr:nvCxnSpPr>
        <cdr:cNvPr id="12" name="Пряма зі стрілкою 11"/>
        <cdr:cNvCxnSpPr/>
      </cdr:nvCxnSpPr>
      <cdr:spPr>
        <a:xfrm xmlns:a="http://schemas.openxmlformats.org/drawingml/2006/main" rot="2700000" flipH="1" flipV="1">
          <a:off x="2332235" y="357605"/>
          <a:ext cx="0" cy="216096"/>
        </a:xfrm>
        <a:prstGeom xmlns:a="http://schemas.openxmlformats.org/drawingml/2006/main" prst="straightConnector1">
          <a:avLst/>
        </a:prstGeom>
        <a:ln xmlns:a="http://schemas.openxmlformats.org/drawingml/2006/main">
          <a:solidFill>
            <a:srgbClr val="50505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0.30183</cdr:x>
      <cdr:y>0.26656</cdr:y>
    </cdr:from>
    <cdr:to>
      <cdr:x>0.37287</cdr:x>
      <cdr:y>0.26709</cdr:y>
    </cdr:to>
    <cdr:cxnSp macro="">
      <cdr:nvCxnSpPr>
        <cdr:cNvPr id="13" name="Пряма зі стрілкою 12"/>
        <cdr:cNvCxnSpPr/>
      </cdr:nvCxnSpPr>
      <cdr:spPr>
        <a:xfrm xmlns:a="http://schemas.openxmlformats.org/drawingml/2006/main" rot="-2700000" flipV="1">
          <a:off x="1025770" y="353810"/>
          <a:ext cx="920" cy="216097"/>
        </a:xfrm>
        <a:prstGeom xmlns:a="http://schemas.openxmlformats.org/drawingml/2006/main" prst="straightConnector1">
          <a:avLst/>
        </a:prstGeom>
        <a:ln xmlns:a="http://schemas.openxmlformats.org/drawingml/2006/main">
          <a:solidFill>
            <a:srgbClr val="50505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0.32476</cdr:x>
      <cdr:y>0.48537</cdr:y>
    </cdr:from>
    <cdr:to>
      <cdr:x>0.32476</cdr:x>
      <cdr:y>0.60742</cdr:y>
    </cdr:to>
    <cdr:cxnSp macro="">
      <cdr:nvCxnSpPr>
        <cdr:cNvPr id="15" name="Пряма зі стрілкою 14"/>
        <cdr:cNvCxnSpPr/>
      </cdr:nvCxnSpPr>
      <cdr:spPr>
        <a:xfrm xmlns:a="http://schemas.openxmlformats.org/drawingml/2006/main" rot="2700000" flipH="1">
          <a:off x="989825" y="1005030"/>
          <a:ext cx="0" cy="252723"/>
        </a:xfrm>
        <a:prstGeom xmlns:a="http://schemas.openxmlformats.org/drawingml/2006/main" prst="straightConnector1">
          <a:avLst/>
        </a:prstGeom>
        <a:ln xmlns:a="http://schemas.openxmlformats.org/drawingml/2006/main">
          <a:solidFill>
            <a:srgbClr val="50505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0.75684</cdr:x>
      <cdr:y>0.49049</cdr:y>
    </cdr:from>
    <cdr:to>
      <cdr:x>0.75684</cdr:x>
      <cdr:y>0.61301</cdr:y>
    </cdr:to>
    <cdr:cxnSp macro="">
      <cdr:nvCxnSpPr>
        <cdr:cNvPr id="17" name="Пряма зі стрілкою 16"/>
        <cdr:cNvCxnSpPr/>
      </cdr:nvCxnSpPr>
      <cdr:spPr>
        <a:xfrm xmlns:a="http://schemas.openxmlformats.org/drawingml/2006/main" rot="-2700000">
          <a:off x="2306730" y="1015632"/>
          <a:ext cx="0" cy="253696"/>
        </a:xfrm>
        <a:prstGeom xmlns:a="http://schemas.openxmlformats.org/drawingml/2006/main" prst="straightConnector1">
          <a:avLst/>
        </a:prstGeom>
        <a:ln xmlns:a="http://schemas.openxmlformats.org/drawingml/2006/main">
          <a:solidFill>
            <a:srgbClr val="50505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0.17602</cdr:x>
      <cdr:y>0.06256</cdr:y>
    </cdr:from>
    <cdr:to>
      <cdr:x>0.36655</cdr:x>
      <cdr:y>0.16554</cdr:y>
    </cdr:to>
    <cdr:sp macro="" textlink="">
      <cdr:nvSpPr>
        <cdr:cNvPr id="19" name="TextBox 3"/>
        <cdr:cNvSpPr txBox="1"/>
      </cdr:nvSpPr>
      <cdr:spPr>
        <a:xfrm xmlns:a="http://schemas.openxmlformats.org/drawingml/2006/main">
          <a:off x="511019" y="134383"/>
          <a:ext cx="553154" cy="22121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uk-UA" sz="750">
              <a:solidFill>
                <a:schemeClr val="tx1"/>
              </a:solidFill>
              <a:effectLst/>
              <a:latin typeface="Arial" panose="020B0604020202020204" pitchFamily="34" charset="0"/>
              <a:ea typeface="+mn-ea"/>
              <a:cs typeface="Arial" panose="020B0604020202020204" pitchFamily="34" charset="0"/>
            </a:rPr>
            <a:t>Циклічне</a:t>
          </a:r>
          <a:endParaRPr lang="ru-RU" sz="750">
            <a:effectLst/>
            <a:latin typeface="Arial" panose="020B0604020202020204" pitchFamily="34" charset="0"/>
            <a:cs typeface="Arial" panose="020B0604020202020204" pitchFamily="34" charset="0"/>
          </a:endParaRPr>
        </a:p>
        <a:p xmlns:a="http://schemas.openxmlformats.org/drawingml/2006/main">
          <a:r>
            <a:rPr lang="uk-UA" sz="750" baseline="0">
              <a:solidFill>
                <a:schemeClr val="tx1"/>
              </a:solidFill>
              <a:effectLst/>
              <a:latin typeface="Arial" panose="020B0604020202020204" pitchFamily="34" charset="0"/>
              <a:ea typeface="+mn-ea"/>
              <a:cs typeface="Arial" panose="020B0604020202020204" pitchFamily="34" charset="0"/>
            </a:rPr>
            <a:t>зростання</a:t>
          </a:r>
          <a:endParaRPr lang="ru-RU" sz="750">
            <a:effectLst/>
            <a:latin typeface="Arial" panose="020B0604020202020204" pitchFamily="34" charset="0"/>
            <a:cs typeface="Arial" panose="020B0604020202020204"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0.74006</cdr:x>
      <cdr:y>0.61903</cdr:y>
    </cdr:from>
    <cdr:to>
      <cdr:x>0.91291</cdr:x>
      <cdr:y>0.72201</cdr:y>
    </cdr:to>
    <cdr:sp macro="" textlink="">
      <cdr:nvSpPr>
        <cdr:cNvPr id="8" name="TextBox 3"/>
        <cdr:cNvSpPr txBox="1"/>
      </cdr:nvSpPr>
      <cdr:spPr>
        <a:xfrm xmlns:a="http://schemas.openxmlformats.org/drawingml/2006/main">
          <a:off x="2148531" y="1329720"/>
          <a:ext cx="501816" cy="22121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50">
              <a:solidFill>
                <a:schemeClr val="tx1"/>
              </a:solidFill>
              <a:effectLst/>
              <a:latin typeface="Arial" panose="020B0604020202020204" pitchFamily="34" charset="0"/>
              <a:ea typeface="+mn-ea"/>
              <a:cs typeface="Arial" panose="020B0604020202020204" pitchFamily="34" charset="0"/>
            </a:rPr>
            <a:t>Cyclical </a:t>
          </a:r>
        </a:p>
        <a:p xmlns:a="http://schemas.openxmlformats.org/drawingml/2006/main">
          <a:r>
            <a:rPr lang="en-US" sz="750">
              <a:solidFill>
                <a:schemeClr val="tx1"/>
              </a:solidFill>
              <a:effectLst/>
              <a:latin typeface="Arial" panose="020B0604020202020204" pitchFamily="34" charset="0"/>
              <a:ea typeface="+mn-ea"/>
              <a:cs typeface="Arial" panose="020B0604020202020204" pitchFamily="34" charset="0"/>
            </a:rPr>
            <a:t>contraction</a:t>
          </a:r>
        </a:p>
      </cdr:txBody>
    </cdr:sp>
  </cdr:relSizeAnchor>
  <cdr:relSizeAnchor xmlns:cdr="http://schemas.openxmlformats.org/drawingml/2006/chartDrawing">
    <cdr:from>
      <cdr:x>0.18437</cdr:x>
      <cdr:y>0.61086</cdr:y>
    </cdr:from>
    <cdr:to>
      <cdr:x>0.32253</cdr:x>
      <cdr:y>0.71863</cdr:y>
    </cdr:to>
    <cdr:sp macro="" textlink="">
      <cdr:nvSpPr>
        <cdr:cNvPr id="9" name="TextBox 3"/>
        <cdr:cNvSpPr txBox="1"/>
      </cdr:nvSpPr>
      <cdr:spPr>
        <a:xfrm xmlns:a="http://schemas.openxmlformats.org/drawingml/2006/main">
          <a:off x="549164" y="1253906"/>
          <a:ext cx="411523" cy="22121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50">
              <a:solidFill>
                <a:schemeClr val="tx1"/>
              </a:solidFill>
              <a:effectLst/>
              <a:latin typeface="Arial" panose="020B0604020202020204" pitchFamily="34" charset="0"/>
              <a:ea typeface="+mn-ea"/>
              <a:cs typeface="Arial" panose="020B0604020202020204" pitchFamily="34" charset="0"/>
            </a:rPr>
            <a:t>Lower </a:t>
          </a:r>
        </a:p>
        <a:p xmlns:a="http://schemas.openxmlformats.org/drawingml/2006/main">
          <a:r>
            <a:rPr lang="en-US" sz="750">
              <a:solidFill>
                <a:schemeClr val="tx1"/>
              </a:solidFill>
              <a:effectLst/>
              <a:latin typeface="Arial" panose="020B0604020202020204" pitchFamily="34" charset="0"/>
              <a:ea typeface="+mn-ea"/>
              <a:cs typeface="Arial" panose="020B0604020202020204" pitchFamily="34" charset="0"/>
            </a:rPr>
            <a:t>mismatch</a:t>
          </a:r>
        </a:p>
      </cdr:txBody>
    </cdr:sp>
  </cdr:relSizeAnchor>
  <cdr:relSizeAnchor xmlns:cdr="http://schemas.openxmlformats.org/drawingml/2006/chartDrawing">
    <cdr:from>
      <cdr:x>0.70924</cdr:x>
      <cdr:y>0.07128</cdr:y>
    </cdr:from>
    <cdr:to>
      <cdr:x>0.8474</cdr:x>
      <cdr:y>0.17905</cdr:y>
    </cdr:to>
    <cdr:sp macro="" textlink="">
      <cdr:nvSpPr>
        <cdr:cNvPr id="10" name="TextBox 3"/>
        <cdr:cNvSpPr txBox="1"/>
      </cdr:nvSpPr>
      <cdr:spPr>
        <a:xfrm xmlns:a="http://schemas.openxmlformats.org/drawingml/2006/main">
          <a:off x="2112540" y="146316"/>
          <a:ext cx="411523" cy="22121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50">
              <a:solidFill>
                <a:sysClr val="windowText" lastClr="000000"/>
              </a:solidFill>
              <a:latin typeface="Arial" panose="020B0604020202020204" pitchFamily="34" charset="0"/>
              <a:cs typeface="Arial" panose="020B0604020202020204" pitchFamily="34" charset="0"/>
            </a:rPr>
            <a:t>Greater </a:t>
          </a:r>
        </a:p>
        <a:p xmlns:a="http://schemas.openxmlformats.org/drawingml/2006/main">
          <a:r>
            <a:rPr lang="en-US" sz="750">
              <a:solidFill>
                <a:sysClr val="windowText" lastClr="000000"/>
              </a:solidFill>
              <a:latin typeface="Arial" panose="020B0604020202020204" pitchFamily="34" charset="0"/>
              <a:cs typeface="Arial" panose="020B0604020202020204" pitchFamily="34" charset="0"/>
            </a:rPr>
            <a:t>mismatch</a:t>
          </a:r>
        </a:p>
      </cdr:txBody>
    </cdr:sp>
  </cdr:relSizeAnchor>
  <cdr:relSizeAnchor xmlns:cdr="http://schemas.openxmlformats.org/drawingml/2006/chartDrawing">
    <cdr:from>
      <cdr:x>0.73115</cdr:x>
      <cdr:y>0.26901</cdr:y>
    </cdr:from>
    <cdr:to>
      <cdr:x>0.80218</cdr:x>
      <cdr:y>0.26901</cdr:y>
    </cdr:to>
    <cdr:cxnSp macro="">
      <cdr:nvCxnSpPr>
        <cdr:cNvPr id="12" name="Пряма зі стрілкою 11"/>
        <cdr:cNvCxnSpPr/>
      </cdr:nvCxnSpPr>
      <cdr:spPr>
        <a:xfrm xmlns:a="http://schemas.openxmlformats.org/drawingml/2006/main" rot="2700000" flipH="1" flipV="1">
          <a:off x="2332235" y="357605"/>
          <a:ext cx="0" cy="216096"/>
        </a:xfrm>
        <a:prstGeom xmlns:a="http://schemas.openxmlformats.org/drawingml/2006/main" prst="straightConnector1">
          <a:avLst/>
        </a:prstGeom>
        <a:ln xmlns:a="http://schemas.openxmlformats.org/drawingml/2006/main">
          <a:solidFill>
            <a:srgbClr val="50505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0.30183</cdr:x>
      <cdr:y>0.26656</cdr:y>
    </cdr:from>
    <cdr:to>
      <cdr:x>0.37287</cdr:x>
      <cdr:y>0.26709</cdr:y>
    </cdr:to>
    <cdr:cxnSp macro="">
      <cdr:nvCxnSpPr>
        <cdr:cNvPr id="13" name="Пряма зі стрілкою 12"/>
        <cdr:cNvCxnSpPr/>
      </cdr:nvCxnSpPr>
      <cdr:spPr>
        <a:xfrm xmlns:a="http://schemas.openxmlformats.org/drawingml/2006/main" rot="-2700000" flipV="1">
          <a:off x="1025770" y="353810"/>
          <a:ext cx="920" cy="216097"/>
        </a:xfrm>
        <a:prstGeom xmlns:a="http://schemas.openxmlformats.org/drawingml/2006/main" prst="straightConnector1">
          <a:avLst/>
        </a:prstGeom>
        <a:ln xmlns:a="http://schemas.openxmlformats.org/drawingml/2006/main">
          <a:solidFill>
            <a:srgbClr val="50505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0.32476</cdr:x>
      <cdr:y>0.48537</cdr:y>
    </cdr:from>
    <cdr:to>
      <cdr:x>0.32476</cdr:x>
      <cdr:y>0.60742</cdr:y>
    </cdr:to>
    <cdr:cxnSp macro="">
      <cdr:nvCxnSpPr>
        <cdr:cNvPr id="15" name="Пряма зі стрілкою 14"/>
        <cdr:cNvCxnSpPr/>
      </cdr:nvCxnSpPr>
      <cdr:spPr>
        <a:xfrm xmlns:a="http://schemas.openxmlformats.org/drawingml/2006/main" rot="2700000" flipH="1">
          <a:off x="989825" y="1005030"/>
          <a:ext cx="0" cy="252723"/>
        </a:xfrm>
        <a:prstGeom xmlns:a="http://schemas.openxmlformats.org/drawingml/2006/main" prst="straightConnector1">
          <a:avLst/>
        </a:prstGeom>
        <a:ln xmlns:a="http://schemas.openxmlformats.org/drawingml/2006/main">
          <a:solidFill>
            <a:srgbClr val="50505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0.75684</cdr:x>
      <cdr:y>0.49049</cdr:y>
    </cdr:from>
    <cdr:to>
      <cdr:x>0.75684</cdr:x>
      <cdr:y>0.61301</cdr:y>
    </cdr:to>
    <cdr:cxnSp macro="">
      <cdr:nvCxnSpPr>
        <cdr:cNvPr id="17" name="Пряма зі стрілкою 16"/>
        <cdr:cNvCxnSpPr/>
      </cdr:nvCxnSpPr>
      <cdr:spPr>
        <a:xfrm xmlns:a="http://schemas.openxmlformats.org/drawingml/2006/main" rot="-2700000">
          <a:off x="2306730" y="1015632"/>
          <a:ext cx="0" cy="253696"/>
        </a:xfrm>
        <a:prstGeom xmlns:a="http://schemas.openxmlformats.org/drawingml/2006/main" prst="straightConnector1">
          <a:avLst/>
        </a:prstGeom>
        <a:ln xmlns:a="http://schemas.openxmlformats.org/drawingml/2006/main">
          <a:solidFill>
            <a:srgbClr val="50505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0.17602</cdr:x>
      <cdr:y>0.06256</cdr:y>
    </cdr:from>
    <cdr:to>
      <cdr:x>0.32702</cdr:x>
      <cdr:y>0.16554</cdr:y>
    </cdr:to>
    <cdr:sp macro="" textlink="">
      <cdr:nvSpPr>
        <cdr:cNvPr id="19" name="TextBox 3"/>
        <cdr:cNvSpPr txBox="1"/>
      </cdr:nvSpPr>
      <cdr:spPr>
        <a:xfrm xmlns:a="http://schemas.openxmlformats.org/drawingml/2006/main">
          <a:off x="511019" y="134383"/>
          <a:ext cx="438390" cy="22121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50">
              <a:solidFill>
                <a:schemeClr val="tx1"/>
              </a:solidFill>
              <a:effectLst/>
              <a:latin typeface="Arial" panose="020B0604020202020204" pitchFamily="34" charset="0"/>
              <a:ea typeface="+mn-ea"/>
              <a:cs typeface="Arial" panose="020B0604020202020204" pitchFamily="34" charset="0"/>
            </a:rPr>
            <a:t>Cyclical </a:t>
          </a:r>
        </a:p>
        <a:p xmlns:a="http://schemas.openxmlformats.org/drawingml/2006/main">
          <a:r>
            <a:rPr lang="en-US" sz="750">
              <a:solidFill>
                <a:schemeClr val="tx1"/>
              </a:solidFill>
              <a:effectLst/>
              <a:latin typeface="Arial" panose="020B0604020202020204" pitchFamily="34" charset="0"/>
              <a:ea typeface="+mn-ea"/>
              <a:cs typeface="Arial" panose="020B0604020202020204" pitchFamily="34" charset="0"/>
            </a:rPr>
            <a:t>expansion</a:t>
          </a:r>
        </a:p>
      </cdr:txBody>
    </cdr:sp>
  </cdr:relSizeAnchor>
</c:userShapes>
</file>

<file path=xl/drawings/drawing54.xml><?xml version="1.0" encoding="utf-8"?>
<xdr:wsDr xmlns:xdr="http://schemas.openxmlformats.org/drawingml/2006/spreadsheetDrawing" xmlns:a="http://schemas.openxmlformats.org/drawingml/2006/main">
  <xdr:twoCellAnchor>
    <xdr:from>
      <xdr:col>10</xdr:col>
      <xdr:colOff>0</xdr:colOff>
      <xdr:row>3</xdr:row>
      <xdr:rowOff>0</xdr:rowOff>
    </xdr:from>
    <xdr:to>
      <xdr:col>14</xdr:col>
      <xdr:colOff>603388</xdr:colOff>
      <xdr:row>16</xdr:row>
      <xdr:rowOff>157784</xdr:rowOff>
    </xdr:to>
    <xdr:graphicFrame macro="">
      <xdr:nvGraphicFramePr>
        <xdr:cNvPr id="2" name="Діаграма 1">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5</xdr:col>
      <xdr:colOff>0</xdr:colOff>
      <xdr:row>3</xdr:row>
      <xdr:rowOff>0</xdr:rowOff>
    </xdr:from>
    <xdr:to>
      <xdr:col>10</xdr:col>
      <xdr:colOff>0</xdr:colOff>
      <xdr:row>16</xdr:row>
      <xdr:rowOff>142875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5</xdr:col>
      <xdr:colOff>0</xdr:colOff>
      <xdr:row>3</xdr:row>
      <xdr:rowOff>0</xdr:rowOff>
    </xdr:from>
    <xdr:to>
      <xdr:col>9</xdr:col>
      <xdr:colOff>581203</xdr:colOff>
      <xdr:row>17</xdr:row>
      <xdr:rowOff>2090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5</xdr:col>
      <xdr:colOff>0</xdr:colOff>
      <xdr:row>4</xdr:row>
      <xdr:rowOff>0</xdr:rowOff>
    </xdr:from>
    <xdr:to>
      <xdr:col>10</xdr:col>
      <xdr:colOff>6350</xdr:colOff>
      <xdr:row>10</xdr:row>
      <xdr:rowOff>95885</xdr:rowOff>
    </xdr:to>
    <xdr:graphicFrame macro="">
      <xdr:nvGraphicFramePr>
        <xdr:cNvPr id="2" name="Chart 27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11</xdr:row>
      <xdr:rowOff>0</xdr:rowOff>
    </xdr:from>
    <xdr:to>
      <xdr:col>10</xdr:col>
      <xdr:colOff>6350</xdr:colOff>
      <xdr:row>20</xdr:row>
      <xdr:rowOff>100330</xdr:rowOff>
    </xdr:to>
    <xdr:graphicFrame macro="">
      <xdr:nvGraphicFramePr>
        <xdr:cNvPr id="3" name="Chart 28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11</xdr:col>
      <xdr:colOff>0</xdr:colOff>
      <xdr:row>3</xdr:row>
      <xdr:rowOff>0</xdr:rowOff>
    </xdr:from>
    <xdr:to>
      <xdr:col>16</xdr:col>
      <xdr:colOff>6626</xdr:colOff>
      <xdr:row>13</xdr:row>
      <xdr:rowOff>157232</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6</xdr:col>
      <xdr:colOff>38100</xdr:colOff>
      <xdr:row>3</xdr:row>
      <xdr:rowOff>38100</xdr:rowOff>
    </xdr:from>
    <xdr:to>
      <xdr:col>11</xdr:col>
      <xdr:colOff>38100</xdr:colOff>
      <xdr:row>15</xdr:row>
      <xdr:rowOff>63500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487680</xdr:colOff>
      <xdr:row>3</xdr:row>
      <xdr:rowOff>15240</xdr:rowOff>
    </xdr:from>
    <xdr:to>
      <xdr:col>9</xdr:col>
      <xdr:colOff>487944</xdr:colOff>
      <xdr:row>14</xdr:row>
      <xdr:rowOff>140379</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3009900" y="518160"/>
          <a:ext cx="3048264" cy="1969179"/>
        </a:xfrm>
        <a:prstGeom prst="rect">
          <a:avLst/>
        </a:prstGeom>
      </xdr:spPr>
    </xdr:pic>
    <xdr:clientData/>
  </xdr:twoCellAnchor>
  <xdr:twoCellAnchor editAs="oneCell">
    <xdr:from>
      <xdr:col>10</xdr:col>
      <xdr:colOff>586740</xdr:colOff>
      <xdr:row>3</xdr:row>
      <xdr:rowOff>83820</xdr:rowOff>
    </xdr:from>
    <xdr:to>
      <xdr:col>15</xdr:col>
      <xdr:colOff>587004</xdr:colOff>
      <xdr:row>15</xdr:row>
      <xdr:rowOff>41319</xdr:rowOff>
    </xdr:to>
    <xdr:pic>
      <xdr:nvPicPr>
        <xdr:cNvPr id="4" name="Рисунок 3"/>
        <xdr:cNvPicPr>
          <a:picLocks noChangeAspect="1"/>
        </xdr:cNvPicPr>
      </xdr:nvPicPr>
      <xdr:blipFill>
        <a:blip xmlns:r="http://schemas.openxmlformats.org/officeDocument/2006/relationships" r:embed="rId2"/>
        <a:stretch>
          <a:fillRect/>
        </a:stretch>
      </xdr:blipFill>
      <xdr:spPr>
        <a:xfrm>
          <a:off x="6766560" y="586740"/>
          <a:ext cx="3048264" cy="196917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6</xdr:col>
      <xdr:colOff>19436</xdr:colOff>
      <xdr:row>3</xdr:row>
      <xdr:rowOff>68033</xdr:rowOff>
    </xdr:from>
    <xdr:to>
      <xdr:col>11</xdr:col>
      <xdr:colOff>31436</xdr:colOff>
      <xdr:row>15</xdr:row>
      <xdr:rowOff>68933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5</xdr:col>
      <xdr:colOff>19436</xdr:colOff>
      <xdr:row>3</xdr:row>
      <xdr:rowOff>68033</xdr:rowOff>
    </xdr:from>
    <xdr:to>
      <xdr:col>10</xdr:col>
      <xdr:colOff>31436</xdr:colOff>
      <xdr:row>15</xdr:row>
      <xdr:rowOff>60683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0.88194</cdr:x>
      <cdr:y>0.04458</cdr:y>
    </cdr:from>
    <cdr:to>
      <cdr:x>0.89688</cdr:x>
      <cdr:y>0.87704</cdr:y>
    </cdr:to>
    <cdr:sp macro="" textlink="">
      <cdr:nvSpPr>
        <cdr:cNvPr id="2" name="Права фігурна дужка 1"/>
        <cdr:cNvSpPr/>
      </cdr:nvSpPr>
      <cdr:spPr>
        <a:xfrm xmlns:a="http://schemas.openxmlformats.org/drawingml/2006/main">
          <a:off x="2698749" y="107517"/>
          <a:ext cx="45719" cy="2007899"/>
        </a:xfrm>
        <a:prstGeom xmlns:a="http://schemas.openxmlformats.org/drawingml/2006/main" prst="rightBrace">
          <a:avLst/>
        </a:prstGeom>
        <a:ln xmlns:a="http://schemas.openxmlformats.org/drawingml/2006/main" w="31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uk-UA"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0.89217</cdr:x>
      <cdr:y>0.48704</cdr:y>
    </cdr:from>
    <cdr:to>
      <cdr:x>1</cdr:x>
      <cdr:y>0.54371</cdr:y>
    </cdr:to>
    <cdr:sp macro="" textlink="">
      <cdr:nvSpPr>
        <cdr:cNvPr id="3" name="TextBox 11"/>
        <cdr:cNvSpPr txBox="1"/>
      </cdr:nvSpPr>
      <cdr:spPr>
        <a:xfrm xmlns:a="http://schemas.openxmlformats.org/drawingml/2006/main">
          <a:off x="2730040" y="1174750"/>
          <a:ext cx="329960" cy="1366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700">
              <a:latin typeface="Arial" panose="020B0604020202020204" pitchFamily="34" charset="0"/>
              <a:cs typeface="Arial" panose="020B0604020202020204" pitchFamily="34" charset="0"/>
            </a:rPr>
            <a:t>-28.4</a:t>
          </a:r>
          <a:r>
            <a:rPr lang="uk-UA" sz="700">
              <a:latin typeface="Arial" panose="020B0604020202020204" pitchFamily="34" charset="0"/>
              <a:cs typeface="Arial" panose="020B0604020202020204" pitchFamily="34" charset="0"/>
            </a:rPr>
            <a:t> </a:t>
          </a:r>
        </a:p>
      </cdr:txBody>
    </cdr:sp>
  </cdr:relSizeAnchor>
</c:userShapes>
</file>

<file path=xl/drawings/drawing63.xml><?xml version="1.0" encoding="utf-8"?>
<xdr:wsDr xmlns:xdr="http://schemas.openxmlformats.org/drawingml/2006/spreadsheetDrawing" xmlns:a="http://schemas.openxmlformats.org/drawingml/2006/main">
  <xdr:twoCellAnchor>
    <xdr:from>
      <xdr:col>9</xdr:col>
      <xdr:colOff>542925</xdr:colOff>
      <xdr:row>3</xdr:row>
      <xdr:rowOff>66675</xdr:rowOff>
    </xdr:from>
    <xdr:to>
      <xdr:col>14</xdr:col>
      <xdr:colOff>554925</xdr:colOff>
      <xdr:row>17</xdr:row>
      <xdr:rowOff>67725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12</xdr:col>
      <xdr:colOff>590550</xdr:colOff>
      <xdr:row>3</xdr:row>
      <xdr:rowOff>28575</xdr:rowOff>
    </xdr:from>
    <xdr:to>
      <xdr:col>17</xdr:col>
      <xdr:colOff>602550</xdr:colOff>
      <xdr:row>18</xdr:row>
      <xdr:rowOff>9526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17</xdr:col>
      <xdr:colOff>581025</xdr:colOff>
      <xdr:row>3</xdr:row>
      <xdr:rowOff>133349</xdr:rowOff>
    </xdr:from>
    <xdr:to>
      <xdr:col>22</xdr:col>
      <xdr:colOff>593025</xdr:colOff>
      <xdr:row>20</xdr:row>
      <xdr:rowOff>44624</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7</xdr:col>
      <xdr:colOff>9525</xdr:colOff>
      <xdr:row>3</xdr:row>
      <xdr:rowOff>19050</xdr:rowOff>
    </xdr:from>
    <xdr:to>
      <xdr:col>12</xdr:col>
      <xdr:colOff>9525</xdr:colOff>
      <xdr:row>16</xdr:row>
      <xdr:rowOff>22225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9</xdr:col>
      <xdr:colOff>363548</xdr:colOff>
      <xdr:row>3</xdr:row>
      <xdr:rowOff>25578</xdr:rowOff>
    </xdr:from>
    <xdr:to>
      <xdr:col>14</xdr:col>
      <xdr:colOff>363548</xdr:colOff>
      <xdr:row>15</xdr:row>
      <xdr:rowOff>50977</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0.18745</cdr:x>
      <cdr:y>0.57432</cdr:y>
    </cdr:from>
    <cdr:to>
      <cdr:x>0.2713</cdr:x>
      <cdr:y>0.6068</cdr:y>
    </cdr:to>
    <cdr:cxnSp macro="">
      <cdr:nvCxnSpPr>
        <cdr:cNvPr id="2" name="Пряма зі стрілкою 1"/>
        <cdr:cNvCxnSpPr/>
      </cdr:nvCxnSpPr>
      <cdr:spPr>
        <a:xfrm xmlns:a="http://schemas.openxmlformats.org/drawingml/2006/main" flipH="1" flipV="1">
          <a:off x="568088" y="1148455"/>
          <a:ext cx="254138" cy="64940"/>
        </a:xfrm>
        <a:prstGeom xmlns:a="http://schemas.openxmlformats.org/drawingml/2006/main" prst="straightConnector1">
          <a:avLst/>
        </a:prstGeom>
        <a:ln xmlns:a="http://schemas.openxmlformats.org/drawingml/2006/main">
          <a:solidFill>
            <a:srgbClr val="057D4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0.16729</cdr:x>
      <cdr:y>0.62462</cdr:y>
    </cdr:from>
    <cdr:to>
      <cdr:x>0.58073</cdr:x>
      <cdr:y>0.78916</cdr:y>
    </cdr:to>
    <cdr:sp macro="" textlink="'2.5.1'!$B$1">
      <cdr:nvSpPr>
        <cdr:cNvPr id="3" name="TextBox 2"/>
        <cdr:cNvSpPr txBox="1"/>
      </cdr:nvSpPr>
      <cdr:spPr>
        <a:xfrm xmlns:a="http://schemas.openxmlformats.org/drawingml/2006/main">
          <a:off x="509901" y="1229573"/>
          <a:ext cx="1260152" cy="3238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1AE8C078-98AC-4917-8640-941AA4C0085D}" type="TxLink">
            <a:rPr lang="ru-RU" sz="750" b="1" i="1" u="none" strike="noStrike">
              <a:solidFill>
                <a:srgbClr val="057D46"/>
              </a:solidFill>
              <a:latin typeface="Arial Cyr"/>
              <a:cs typeface="Arial Cyr"/>
            </a:rPr>
            <a:pPr/>
            <a:t>Сальдо рахунку поточних операцій</a:t>
          </a:fld>
          <a:endParaRPr lang="ru-RU" sz="750" b="1" i="1">
            <a:solidFill>
              <a:srgbClr val="057D46"/>
            </a:solidFill>
          </a:endParaRPr>
        </a:p>
      </cdr:txBody>
    </cdr:sp>
  </cdr:relSizeAnchor>
  <cdr:relSizeAnchor xmlns:cdr="http://schemas.openxmlformats.org/drawingml/2006/chartDrawing">
    <cdr:from>
      <cdr:x>0.83747</cdr:x>
      <cdr:y>0.53644</cdr:y>
    </cdr:from>
    <cdr:to>
      <cdr:x>0.90326</cdr:x>
      <cdr:y>0.57266</cdr:y>
    </cdr:to>
    <cdr:cxnSp macro="">
      <cdr:nvCxnSpPr>
        <cdr:cNvPr id="4" name="Пряма зі стрілкою 3"/>
        <cdr:cNvCxnSpPr/>
      </cdr:nvCxnSpPr>
      <cdr:spPr>
        <a:xfrm xmlns:a="http://schemas.openxmlformats.org/drawingml/2006/main" flipV="1">
          <a:off x="2538114" y="1072702"/>
          <a:ext cx="199373" cy="72430"/>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0.55462</cdr:x>
      <cdr:y>0.59431</cdr:y>
    </cdr:from>
    <cdr:to>
      <cdr:x>1</cdr:x>
      <cdr:y>0.81948</cdr:y>
    </cdr:to>
    <cdr:sp macro="" textlink="'2.5.1'!$G$1">
      <cdr:nvSpPr>
        <cdr:cNvPr id="6" name="TextBox 5"/>
        <cdr:cNvSpPr txBox="1"/>
      </cdr:nvSpPr>
      <cdr:spPr>
        <a:xfrm xmlns:a="http://schemas.openxmlformats.org/drawingml/2006/main">
          <a:off x="1680864" y="1188427"/>
          <a:ext cx="1349818" cy="4502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C63956C3-56BC-4335-834C-C29A40ACDCC7}" type="TxLink">
            <a:rPr lang="ru-RU" sz="750" b="0" i="1" u="none" strike="noStrike">
              <a:solidFill>
                <a:srgbClr val="000000"/>
              </a:solidFill>
              <a:latin typeface="Arial Cyr"/>
              <a:cs typeface="Arial Cyr"/>
            </a:rPr>
            <a:pPr/>
            <a:t>Розмитнення ввезених раніше авто з іноземною реєстрацією</a:t>
          </a:fld>
          <a:endParaRPr lang="ru-RU" sz="750" i="1"/>
        </a:p>
      </cdr:txBody>
    </cdr:sp>
  </cdr:relSizeAnchor>
</c:userShapes>
</file>

<file path=xl/drawings/drawing69.xml><?xml version="1.0" encoding="utf-8"?>
<xdr:wsDr xmlns:xdr="http://schemas.openxmlformats.org/drawingml/2006/spreadsheetDrawing" xmlns:a="http://schemas.openxmlformats.org/drawingml/2006/main">
  <xdr:twoCellAnchor>
    <xdr:from>
      <xdr:col>13</xdr:col>
      <xdr:colOff>513183</xdr:colOff>
      <xdr:row>2</xdr:row>
      <xdr:rowOff>128492</xdr:rowOff>
    </xdr:from>
    <xdr:to>
      <xdr:col>18</xdr:col>
      <xdr:colOff>513183</xdr:colOff>
      <xdr:row>17</xdr:row>
      <xdr:rowOff>83912</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7620</xdr:colOff>
      <xdr:row>5</xdr:row>
      <xdr:rowOff>30480</xdr:rowOff>
    </xdr:from>
    <xdr:to>
      <xdr:col>12</xdr:col>
      <xdr:colOff>7620</xdr:colOff>
      <xdr:row>17</xdr:row>
      <xdr:rowOff>5080</xdr:rowOff>
    </xdr:to>
    <xdr:graphicFrame macro="">
      <xdr:nvGraphicFramePr>
        <xdr:cNvPr id="6" name="Диаграмма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0.52762</cdr:x>
      <cdr:y>0.02707</cdr:y>
    </cdr:from>
    <cdr:to>
      <cdr:x>0.52762</cdr:x>
      <cdr:y>0.64605</cdr:y>
    </cdr:to>
    <cdr:cxnSp macro="">
      <cdr:nvCxnSpPr>
        <cdr:cNvPr id="3" name="Пряма сполучна лінія 2"/>
        <cdr:cNvCxnSpPr/>
      </cdr:nvCxnSpPr>
      <cdr:spPr>
        <a:xfrm xmlns:a="http://schemas.openxmlformats.org/drawingml/2006/main">
          <a:off x="1615363" y="65896"/>
          <a:ext cx="0" cy="150650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0.21016</cdr:x>
      <cdr:y>0.03107</cdr:y>
    </cdr:from>
    <cdr:to>
      <cdr:x>0.4673</cdr:x>
      <cdr:y>0.1309</cdr:y>
    </cdr:to>
    <cdr:sp macro="" textlink="'2.5.2'!$L$4">
      <cdr:nvSpPr>
        <cdr:cNvPr id="4" name="TextBox 3"/>
        <cdr:cNvSpPr txBox="1"/>
      </cdr:nvSpPr>
      <cdr:spPr>
        <a:xfrm xmlns:a="http://schemas.openxmlformats.org/drawingml/2006/main">
          <a:off x="643424" y="75615"/>
          <a:ext cx="787271" cy="2429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00C1BBCC-815F-4567-A79D-56206986A6BC}" type="TxLink">
            <a:rPr lang="ru-RU" sz="800" b="0" i="0" u="none" strike="noStrike">
              <a:solidFill>
                <a:srgbClr val="000000"/>
              </a:solidFill>
              <a:latin typeface="Arial Cyr"/>
              <a:cs typeface="Arial Cyr"/>
            </a:rPr>
            <a:pPr algn="ctr"/>
            <a:t>Експорт </a:t>
          </a:fld>
          <a:endParaRPr lang="ru-RU" sz="800"/>
        </a:p>
      </cdr:txBody>
    </cdr:sp>
  </cdr:relSizeAnchor>
  <cdr:relSizeAnchor xmlns:cdr="http://schemas.openxmlformats.org/drawingml/2006/chartDrawing">
    <cdr:from>
      <cdr:x>0.75873</cdr:x>
      <cdr:y>0.03506</cdr:y>
    </cdr:from>
    <cdr:to>
      <cdr:x>1</cdr:x>
      <cdr:y>0.17483</cdr:y>
    </cdr:to>
    <cdr:sp macro="" textlink="'2.5.2'!$L$10">
      <cdr:nvSpPr>
        <cdr:cNvPr id="5" name="TextBox 4"/>
        <cdr:cNvSpPr txBox="1"/>
      </cdr:nvSpPr>
      <cdr:spPr>
        <a:xfrm xmlns:a="http://schemas.openxmlformats.org/drawingml/2006/main">
          <a:off x="2322934" y="85335"/>
          <a:ext cx="738673" cy="3401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12C84B8E-8859-42E3-B421-92785E7D32FB}" type="TxLink">
            <a:rPr lang="ru-RU" sz="800" b="0" i="0" u="none" strike="noStrike">
              <a:solidFill>
                <a:srgbClr val="000000"/>
              </a:solidFill>
              <a:latin typeface="Arial Cyr"/>
              <a:cs typeface="Arial Cyr"/>
            </a:rPr>
            <a:pPr algn="ctr"/>
            <a:t>Імпорт</a:t>
          </a:fld>
          <a:endParaRPr lang="ru-RU" sz="800"/>
        </a:p>
      </cdr:txBody>
    </cdr:sp>
  </cdr:relSizeAnchor>
</c:userShapes>
</file>

<file path=xl/drawings/drawing71.xml><?xml version="1.0" encoding="utf-8"?>
<xdr:wsDr xmlns:xdr="http://schemas.openxmlformats.org/drawingml/2006/spreadsheetDrawing" xmlns:a="http://schemas.openxmlformats.org/drawingml/2006/main">
  <xdr:twoCellAnchor>
    <xdr:from>
      <xdr:col>8</xdr:col>
      <xdr:colOff>138112</xdr:colOff>
      <xdr:row>3</xdr:row>
      <xdr:rowOff>142875</xdr:rowOff>
    </xdr:from>
    <xdr:to>
      <xdr:col>13</xdr:col>
      <xdr:colOff>138112</xdr:colOff>
      <xdr:row>17</xdr:row>
      <xdr:rowOff>123825</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8</xdr:col>
      <xdr:colOff>397019</xdr:colOff>
      <xdr:row>4</xdr:row>
      <xdr:rowOff>131617</xdr:rowOff>
    </xdr:from>
    <xdr:to>
      <xdr:col>13</xdr:col>
      <xdr:colOff>397019</xdr:colOff>
      <xdr:row>18</xdr:row>
      <xdr:rowOff>87745</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8</xdr:col>
      <xdr:colOff>598170</xdr:colOff>
      <xdr:row>2</xdr:row>
      <xdr:rowOff>139065</xdr:rowOff>
    </xdr:from>
    <xdr:to>
      <xdr:col>13</xdr:col>
      <xdr:colOff>598170</xdr:colOff>
      <xdr:row>15</xdr:row>
      <xdr:rowOff>2540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7</xdr:col>
      <xdr:colOff>525780</xdr:colOff>
      <xdr:row>3</xdr:row>
      <xdr:rowOff>59055</xdr:rowOff>
    </xdr:from>
    <xdr:to>
      <xdr:col>12</xdr:col>
      <xdr:colOff>525780</xdr:colOff>
      <xdr:row>17</xdr:row>
      <xdr:rowOff>142875</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0.075</cdr:x>
      <cdr:y>0.0603</cdr:y>
    </cdr:from>
    <cdr:to>
      <cdr:x>0.78438</cdr:x>
      <cdr:y>0.17337</cdr:y>
    </cdr:to>
    <cdr:sp macro="" textlink="'2.5.6'!$G$1">
      <cdr:nvSpPr>
        <cdr:cNvPr id="2" name="TextBox 1"/>
        <cdr:cNvSpPr txBox="1"/>
      </cdr:nvSpPr>
      <cdr:spPr>
        <a:xfrm xmlns:a="http://schemas.openxmlformats.org/drawingml/2006/main">
          <a:off x="228600" y="152400"/>
          <a:ext cx="216217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33DA627-5346-4E94-8317-B32CB0507CF0}" type="TxLink">
            <a:rPr lang="ru-RU" sz="750" b="1" i="1" u="none" strike="noStrike">
              <a:solidFill>
                <a:srgbClr val="46AFE6"/>
              </a:solidFill>
              <a:latin typeface="Arial Cyr"/>
              <a:cs typeface="Arial Cyr"/>
            </a:rPr>
            <a:pPr/>
            <a:t>Сальдо рахунку первинних доходів</a:t>
          </a:fld>
          <a:endParaRPr lang="ru-RU" sz="750" b="1" i="1">
            <a:solidFill>
              <a:srgbClr val="46AFE6"/>
            </a:solidFill>
          </a:endParaRPr>
        </a:p>
      </cdr:txBody>
    </cdr:sp>
  </cdr:relSizeAnchor>
  <cdr:relSizeAnchor xmlns:cdr="http://schemas.openxmlformats.org/drawingml/2006/chartDrawing">
    <cdr:from>
      <cdr:x>0.37292</cdr:x>
      <cdr:y>0.15578</cdr:y>
    </cdr:from>
    <cdr:to>
      <cdr:x>0.51354</cdr:x>
      <cdr:y>0.33291</cdr:y>
    </cdr:to>
    <cdr:cxnSp macro="">
      <cdr:nvCxnSpPr>
        <cdr:cNvPr id="3" name="Пряма зі стрілкою 2"/>
        <cdr:cNvCxnSpPr/>
      </cdr:nvCxnSpPr>
      <cdr:spPr>
        <a:xfrm xmlns:a="http://schemas.openxmlformats.org/drawingml/2006/main">
          <a:off x="1136650" y="393700"/>
          <a:ext cx="428625" cy="447675"/>
        </a:xfrm>
        <a:prstGeom xmlns:a="http://schemas.openxmlformats.org/drawingml/2006/main" prst="straightConnector1">
          <a:avLst/>
        </a:prstGeom>
        <a:ln xmlns:a="http://schemas.openxmlformats.org/drawingml/2006/main">
          <a:solidFill>
            <a:srgbClr val="46AFE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6.xml><?xml version="1.0" encoding="utf-8"?>
<xdr:wsDr xmlns:xdr="http://schemas.openxmlformats.org/drawingml/2006/spreadsheetDrawing" xmlns:a="http://schemas.openxmlformats.org/drawingml/2006/main">
  <xdr:twoCellAnchor>
    <xdr:from>
      <xdr:col>7</xdr:col>
      <xdr:colOff>200025</xdr:colOff>
      <xdr:row>3</xdr:row>
      <xdr:rowOff>76200</xdr:rowOff>
    </xdr:from>
    <xdr:to>
      <xdr:col>12</xdr:col>
      <xdr:colOff>295275</xdr:colOff>
      <xdr:row>16</xdr:row>
      <xdr:rowOff>79375</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257175</xdr:colOff>
      <xdr:row>4</xdr:row>
      <xdr:rowOff>104775</xdr:rowOff>
    </xdr:from>
    <xdr:to>
      <xdr:col>11</xdr:col>
      <xdr:colOff>190501</xdr:colOff>
      <xdr:row>5</xdr:row>
      <xdr:rowOff>142875</xdr:rowOff>
    </xdr:to>
    <xdr:sp macro="" textlink="'2.5.7'!$F$1">
      <xdr:nvSpPr>
        <xdr:cNvPr id="3" name="TextBox 2"/>
        <xdr:cNvSpPr txBox="1"/>
      </xdr:nvSpPr>
      <xdr:spPr>
        <a:xfrm>
          <a:off x="5524500" y="752475"/>
          <a:ext cx="1704976"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CAA2CE1-9461-4EB1-B4BB-93003A772245}" type="TxLink">
            <a:rPr lang="uk-UA" sz="750" b="1" i="0" u="none" strike="noStrike">
              <a:solidFill>
                <a:srgbClr val="DC4B64"/>
              </a:solidFill>
              <a:latin typeface="Arial Cyr"/>
              <a:cs typeface="Arial Cyr"/>
            </a:rPr>
            <a:pPr/>
            <a:t>Сальдо фінансового рахунку</a:t>
          </a:fld>
          <a:endParaRPr lang="uk-UA" sz="750" b="1">
            <a:solidFill>
              <a:srgbClr val="DC4B64"/>
            </a:solidFill>
          </a:endParaRPr>
        </a:p>
      </xdr:txBody>
    </xdr:sp>
    <xdr:clientData/>
  </xdr:twoCellAnchor>
  <xdr:twoCellAnchor>
    <xdr:from>
      <xdr:col>10</xdr:col>
      <xdr:colOff>428624</xdr:colOff>
      <xdr:row>5</xdr:row>
      <xdr:rowOff>128588</xdr:rowOff>
    </xdr:from>
    <xdr:to>
      <xdr:col>11</xdr:col>
      <xdr:colOff>19050</xdr:colOff>
      <xdr:row>7</xdr:row>
      <xdr:rowOff>28575</xdr:rowOff>
    </xdr:to>
    <xdr:cxnSp macro="">
      <xdr:nvCxnSpPr>
        <xdr:cNvPr id="5" name="Пряма зі стрілкою 4"/>
        <xdr:cNvCxnSpPr/>
      </xdr:nvCxnSpPr>
      <xdr:spPr>
        <a:xfrm>
          <a:off x="6877049" y="614363"/>
          <a:ext cx="180976" cy="223837"/>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77.xml><?xml version="1.0" encoding="utf-8"?>
<xdr:wsDr xmlns:xdr="http://schemas.openxmlformats.org/drawingml/2006/spreadsheetDrawing" xmlns:a="http://schemas.openxmlformats.org/drawingml/2006/main">
  <xdr:twoCellAnchor>
    <xdr:from>
      <xdr:col>5</xdr:col>
      <xdr:colOff>419100</xdr:colOff>
      <xdr:row>3</xdr:row>
      <xdr:rowOff>33337</xdr:rowOff>
    </xdr:from>
    <xdr:to>
      <xdr:col>10</xdr:col>
      <xdr:colOff>514350</xdr:colOff>
      <xdr:row>16</xdr:row>
      <xdr:rowOff>36512</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8</xdr:col>
      <xdr:colOff>400048</xdr:colOff>
      <xdr:row>3</xdr:row>
      <xdr:rowOff>15874</xdr:rowOff>
    </xdr:from>
    <xdr:to>
      <xdr:col>13</xdr:col>
      <xdr:colOff>542923</xdr:colOff>
      <xdr:row>16</xdr:row>
      <xdr:rowOff>19049</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11</xdr:col>
      <xdr:colOff>323850</xdr:colOff>
      <xdr:row>3</xdr:row>
      <xdr:rowOff>100012</xdr:rowOff>
    </xdr:from>
    <xdr:to>
      <xdr:col>16</xdr:col>
      <xdr:colOff>419100</xdr:colOff>
      <xdr:row>16</xdr:row>
      <xdr:rowOff>103187</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106680</xdr:colOff>
      <xdr:row>3</xdr:row>
      <xdr:rowOff>53340</xdr:rowOff>
    </xdr:from>
    <xdr:to>
      <xdr:col>11</xdr:col>
      <xdr:colOff>131330</xdr:colOff>
      <xdr:row>16</xdr:row>
      <xdr:rowOff>38288</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3764280" y="541020"/>
          <a:ext cx="3072650" cy="2164268"/>
        </a:xfrm>
        <a:prstGeom prst="rect">
          <a:avLst/>
        </a:prstGeom>
      </xdr:spPr>
    </xdr:pic>
    <xdr:clientData/>
  </xdr:twoCellAnchor>
  <xdr:twoCellAnchor editAs="oneCell">
    <xdr:from>
      <xdr:col>11</xdr:col>
      <xdr:colOff>548640</xdr:colOff>
      <xdr:row>3</xdr:row>
      <xdr:rowOff>53340</xdr:rowOff>
    </xdr:from>
    <xdr:to>
      <xdr:col>16</xdr:col>
      <xdr:colOff>573290</xdr:colOff>
      <xdr:row>16</xdr:row>
      <xdr:rowOff>38288</xdr:rowOff>
    </xdr:to>
    <xdr:pic>
      <xdr:nvPicPr>
        <xdr:cNvPr id="5" name="Рисунок 4"/>
        <xdr:cNvPicPr>
          <a:picLocks noChangeAspect="1"/>
        </xdr:cNvPicPr>
      </xdr:nvPicPr>
      <xdr:blipFill>
        <a:blip xmlns:r="http://schemas.openxmlformats.org/officeDocument/2006/relationships" r:embed="rId2"/>
        <a:stretch>
          <a:fillRect/>
        </a:stretch>
      </xdr:blipFill>
      <xdr:spPr>
        <a:xfrm>
          <a:off x="7254240" y="541020"/>
          <a:ext cx="3072650" cy="2164268"/>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7</xdr:col>
      <xdr:colOff>138112</xdr:colOff>
      <xdr:row>2</xdr:row>
      <xdr:rowOff>147637</xdr:rowOff>
    </xdr:from>
    <xdr:to>
      <xdr:col>12</xdr:col>
      <xdr:colOff>138112</xdr:colOff>
      <xdr:row>15</xdr:row>
      <xdr:rowOff>150812</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9</xdr:col>
      <xdr:colOff>200025</xdr:colOff>
      <xdr:row>3</xdr:row>
      <xdr:rowOff>38099</xdr:rowOff>
    </xdr:from>
    <xdr:to>
      <xdr:col>14</xdr:col>
      <xdr:colOff>200025</xdr:colOff>
      <xdr:row>14</xdr:row>
      <xdr:rowOff>36511</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7</xdr:col>
      <xdr:colOff>547687</xdr:colOff>
      <xdr:row>6</xdr:row>
      <xdr:rowOff>52387</xdr:rowOff>
    </xdr:from>
    <xdr:to>
      <xdr:col>12</xdr:col>
      <xdr:colOff>547687</xdr:colOff>
      <xdr:row>17</xdr:row>
      <xdr:rowOff>169862</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6</xdr:col>
      <xdr:colOff>495300</xdr:colOff>
      <xdr:row>3</xdr:row>
      <xdr:rowOff>42862</xdr:rowOff>
    </xdr:from>
    <xdr:to>
      <xdr:col>11</xdr:col>
      <xdr:colOff>495300</xdr:colOff>
      <xdr:row>16</xdr:row>
      <xdr:rowOff>46037</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295275</xdr:colOff>
      <xdr:row>3</xdr:row>
      <xdr:rowOff>142874</xdr:rowOff>
    </xdr:from>
    <xdr:to>
      <xdr:col>11</xdr:col>
      <xdr:colOff>371475</xdr:colOff>
      <xdr:row>12</xdr:row>
      <xdr:rowOff>104774</xdr:rowOff>
    </xdr:to>
    <xdr:sp macro="" textlink="">
      <xdr:nvSpPr>
        <xdr:cNvPr id="3" name="Прямокутник 2"/>
        <xdr:cNvSpPr/>
      </xdr:nvSpPr>
      <xdr:spPr>
        <a:xfrm>
          <a:off x="5848350" y="619124"/>
          <a:ext cx="1295400" cy="1419225"/>
        </a:xfrm>
        <a:prstGeom prst="rect">
          <a:avLst/>
        </a:prstGeom>
        <a:solidFill>
          <a:srgbClr val="7D0532">
            <a:lumMod val="20000"/>
            <a:lumOff val="80000"/>
            <a:alpha val="30000"/>
          </a:srgbClr>
        </a:solidFill>
        <a:ln w="12700" cap="flat" cmpd="sng" algn="ctr">
          <a:noFill/>
          <a:prstDash val="solid"/>
          <a:miter lim="800000"/>
        </a:ln>
        <a:effectLst/>
      </xdr:spPr>
      <xdr:txBody>
        <a:bodyPr wrap="square" rtlCol="0" anchor="t"/>
        <a:lstStyle/>
        <a:p>
          <a:endParaRPr lang="uk-UA"/>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4</xdr:col>
      <xdr:colOff>516255</xdr:colOff>
      <xdr:row>3</xdr:row>
      <xdr:rowOff>19050</xdr:rowOff>
    </xdr:from>
    <xdr:to>
      <xdr:col>9</xdr:col>
      <xdr:colOff>516255</xdr:colOff>
      <xdr:row>16</xdr:row>
      <xdr:rowOff>39370</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10</xdr:col>
      <xdr:colOff>24847</xdr:colOff>
      <xdr:row>3</xdr:row>
      <xdr:rowOff>41413</xdr:rowOff>
    </xdr:from>
    <xdr:to>
      <xdr:col>15</xdr:col>
      <xdr:colOff>3715</xdr:colOff>
      <xdr:row>18</xdr:row>
      <xdr:rowOff>160996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0.91245</cdr:x>
      <cdr:y>0.15482</cdr:y>
    </cdr:from>
    <cdr:to>
      <cdr:x>1</cdr:x>
      <cdr:y>0.21613</cdr:y>
    </cdr:to>
    <cdr:sp macro="" textlink="">
      <cdr:nvSpPr>
        <cdr:cNvPr id="4" name="TextBox 3"/>
        <cdr:cNvSpPr txBox="1"/>
      </cdr:nvSpPr>
      <cdr:spPr>
        <a:xfrm xmlns:a="http://schemas.openxmlformats.org/drawingml/2006/main">
          <a:off x="2761866" y="394540"/>
          <a:ext cx="265002" cy="156246"/>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ctr"/>
          <a:r>
            <a:rPr lang="en-US" sz="750" b="1">
              <a:solidFill>
                <a:srgbClr val="91C864"/>
              </a:solidFill>
              <a:latin typeface="Arial" panose="020B0604020202020204" pitchFamily="34" charset="0"/>
              <a:cs typeface="Arial" panose="020B0604020202020204" pitchFamily="34" charset="0"/>
            </a:rPr>
            <a:t>19.0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0.91948</cdr:x>
      <cdr:y>0.35803</cdr:y>
    </cdr:from>
    <cdr:to>
      <cdr:x>0.99418</cdr:x>
      <cdr:y>0.39937</cdr:y>
    </cdr:to>
    <cdr:sp macro="" textlink="">
      <cdr:nvSpPr>
        <cdr:cNvPr id="5" name="TextBox 1"/>
        <cdr:cNvSpPr txBox="1"/>
      </cdr:nvSpPr>
      <cdr:spPr>
        <a:xfrm xmlns:a="http://schemas.openxmlformats.org/drawingml/2006/main">
          <a:off x="2783145" y="912419"/>
          <a:ext cx="226107" cy="105354"/>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1">
              <a:solidFill>
                <a:srgbClr val="91C864"/>
              </a:solidFill>
              <a:latin typeface="Arial" panose="020B0604020202020204" pitchFamily="34" charset="0"/>
              <a:cs typeface="Arial" panose="020B0604020202020204" pitchFamily="34" charset="0"/>
            </a:rPr>
            <a:t>15.0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0.92081</cdr:x>
      <cdr:y>0.26111</cdr:y>
    </cdr:from>
    <cdr:to>
      <cdr:x>0.99525</cdr:x>
      <cdr:y>0.31517</cdr:y>
    </cdr:to>
    <cdr:sp macro="" textlink="">
      <cdr:nvSpPr>
        <cdr:cNvPr id="7" name="TextBox 1"/>
        <cdr:cNvSpPr txBox="1"/>
      </cdr:nvSpPr>
      <cdr:spPr>
        <a:xfrm xmlns:a="http://schemas.openxmlformats.org/drawingml/2006/main">
          <a:off x="2787161" y="665430"/>
          <a:ext cx="225320" cy="137769"/>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1">
              <a:solidFill>
                <a:srgbClr val="057C48"/>
              </a:solidFill>
              <a:latin typeface="Arial" panose="020B0604020202020204" pitchFamily="34" charset="0"/>
              <a:cs typeface="Arial" panose="020B0604020202020204" pitchFamily="34" charset="0"/>
            </a:rPr>
            <a:t>17.0</a:t>
          </a:r>
          <a:endParaRPr lang="uk-UA" sz="750" b="1">
            <a:solidFill>
              <a:srgbClr val="057C48"/>
            </a:solidFill>
            <a:latin typeface="Arial" panose="020B0604020202020204" pitchFamily="34" charset="0"/>
            <a:cs typeface="Arial" panose="020B0604020202020204" pitchFamily="34" charset="0"/>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4</xdr:col>
      <xdr:colOff>582529</xdr:colOff>
      <xdr:row>3</xdr:row>
      <xdr:rowOff>28574</xdr:rowOff>
    </xdr:from>
    <xdr:to>
      <xdr:col>9</xdr:col>
      <xdr:colOff>600577</xdr:colOff>
      <xdr:row>16</xdr:row>
      <xdr:rowOff>114300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editAs="oneCell">
    <xdr:from>
      <xdr:col>6</xdr:col>
      <xdr:colOff>590550</xdr:colOff>
      <xdr:row>3</xdr:row>
      <xdr:rowOff>95250</xdr:rowOff>
    </xdr:from>
    <xdr:to>
      <xdr:col>11</xdr:col>
      <xdr:colOff>609104</xdr:colOff>
      <xdr:row>16</xdr:row>
      <xdr:rowOff>125157</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4029075" y="257175"/>
          <a:ext cx="3066554" cy="2182557"/>
        </a:xfrm>
        <a:prstGeom prst="rect">
          <a:avLst/>
        </a:prstGeom>
      </xdr:spPr>
    </xdr:pic>
    <xdr:clientData/>
  </xdr:twoCellAnchor>
  <xdr:twoCellAnchor editAs="oneCell">
    <xdr:from>
      <xdr:col>11</xdr:col>
      <xdr:colOff>600075</xdr:colOff>
      <xdr:row>3</xdr:row>
      <xdr:rowOff>85725</xdr:rowOff>
    </xdr:from>
    <xdr:to>
      <xdr:col>17</xdr:col>
      <xdr:colOff>9029</xdr:colOff>
      <xdr:row>16</xdr:row>
      <xdr:rowOff>115632</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7086600" y="247650"/>
          <a:ext cx="3066554" cy="2182557"/>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xdr:from>
      <xdr:col>6</xdr:col>
      <xdr:colOff>9525</xdr:colOff>
      <xdr:row>3</xdr:row>
      <xdr:rowOff>66676</xdr:rowOff>
    </xdr:from>
    <xdr:to>
      <xdr:col>11</xdr:col>
      <xdr:colOff>9525</xdr:colOff>
      <xdr:row>17</xdr:row>
      <xdr:rowOff>9526</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601980</xdr:colOff>
      <xdr:row>3</xdr:row>
      <xdr:rowOff>114300</xdr:rowOff>
    </xdr:from>
    <xdr:to>
      <xdr:col>16</xdr:col>
      <xdr:colOff>17030</xdr:colOff>
      <xdr:row>16</xdr:row>
      <xdr:rowOff>62668</xdr:rowOff>
    </xdr:to>
    <xdr:pic>
      <xdr:nvPicPr>
        <xdr:cNvPr id="5" name="Рисунок 4"/>
        <xdr:cNvPicPr>
          <a:picLocks noChangeAspect="1"/>
        </xdr:cNvPicPr>
      </xdr:nvPicPr>
      <xdr:blipFill>
        <a:blip xmlns:r="http://schemas.openxmlformats.org/officeDocument/2006/relationships" r:embed="rId1"/>
        <a:stretch>
          <a:fillRect/>
        </a:stretch>
      </xdr:blipFill>
      <xdr:spPr>
        <a:xfrm>
          <a:off x="6697980" y="617220"/>
          <a:ext cx="3072650" cy="2127688"/>
        </a:xfrm>
        <a:prstGeom prst="rect">
          <a:avLst/>
        </a:prstGeom>
      </xdr:spPr>
    </xdr:pic>
    <xdr:clientData/>
  </xdr:twoCellAnchor>
  <xdr:twoCellAnchor editAs="oneCell">
    <xdr:from>
      <xdr:col>5</xdr:col>
      <xdr:colOff>464820</xdr:colOff>
      <xdr:row>3</xdr:row>
      <xdr:rowOff>99060</xdr:rowOff>
    </xdr:from>
    <xdr:to>
      <xdr:col>10</xdr:col>
      <xdr:colOff>489470</xdr:colOff>
      <xdr:row>16</xdr:row>
      <xdr:rowOff>47428</xdr:rowOff>
    </xdr:to>
    <xdr:pic>
      <xdr:nvPicPr>
        <xdr:cNvPr id="6" name="Рисунок 5"/>
        <xdr:cNvPicPr>
          <a:picLocks noChangeAspect="1"/>
        </xdr:cNvPicPr>
      </xdr:nvPicPr>
      <xdr:blipFill>
        <a:blip xmlns:r="http://schemas.openxmlformats.org/officeDocument/2006/relationships" r:embed="rId2"/>
        <a:stretch>
          <a:fillRect/>
        </a:stretch>
      </xdr:blipFill>
      <xdr:spPr>
        <a:xfrm>
          <a:off x="3512820" y="601980"/>
          <a:ext cx="3072650" cy="2127688"/>
        </a:xfrm>
        <a:prstGeom prst="rect">
          <a:avLst/>
        </a:prstGeom>
      </xdr:spPr>
    </xdr:pic>
    <xdr:clientData/>
  </xdr:twoCellAnchor>
</xdr:wsDr>
</file>

<file path=xl/drawings/drawing90.xml><?xml version="1.0" encoding="utf-8"?>
<c:userShapes xmlns:c="http://schemas.openxmlformats.org/drawingml/2006/chart">
  <cdr:relSizeAnchor xmlns:cdr="http://schemas.openxmlformats.org/drawingml/2006/chartDrawing">
    <cdr:from>
      <cdr:x>0.07276</cdr:x>
      <cdr:y>0.07717</cdr:y>
    </cdr:from>
    <cdr:to>
      <cdr:x>0.96573</cdr:x>
      <cdr:y>0.20505</cdr:y>
    </cdr:to>
    <cdr:sp macro="" textlink="">
      <cdr:nvSpPr>
        <cdr:cNvPr id="2" name="TextBox 1"/>
        <cdr:cNvSpPr txBox="1"/>
      </cdr:nvSpPr>
      <cdr:spPr>
        <a:xfrm xmlns:a="http://schemas.openxmlformats.org/drawingml/2006/main">
          <a:off x="209550" y="166688"/>
          <a:ext cx="25717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11</xdr:col>
      <xdr:colOff>558811</xdr:colOff>
      <xdr:row>16</xdr:row>
      <xdr:rowOff>4374</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4410075" y="485775"/>
          <a:ext cx="3054361" cy="2109399"/>
        </a:xfrm>
        <a:prstGeom prst="rect">
          <a:avLst/>
        </a:prstGeom>
      </xdr:spPr>
    </xdr:pic>
    <xdr:clientData/>
  </xdr:twoCellAnchor>
  <xdr:twoCellAnchor editAs="oneCell">
    <xdr:from>
      <xdr:col>12</xdr:col>
      <xdr:colOff>0</xdr:colOff>
      <xdr:row>3</xdr:row>
      <xdr:rowOff>0</xdr:rowOff>
    </xdr:from>
    <xdr:to>
      <xdr:col>17</xdr:col>
      <xdr:colOff>6361</xdr:colOff>
      <xdr:row>15</xdr:row>
      <xdr:rowOff>160202</xdr:rowOff>
    </xdr:to>
    <xdr:pic>
      <xdr:nvPicPr>
        <xdr:cNvPr id="7" name="Рисунок 6"/>
        <xdr:cNvPicPr>
          <a:picLocks noChangeAspect="1"/>
        </xdr:cNvPicPr>
      </xdr:nvPicPr>
      <xdr:blipFill>
        <a:blip xmlns:r="http://schemas.openxmlformats.org/officeDocument/2006/relationships" r:embed="rId2"/>
        <a:stretch>
          <a:fillRect/>
        </a:stretch>
      </xdr:blipFill>
      <xdr:spPr>
        <a:xfrm>
          <a:off x="7515225" y="485775"/>
          <a:ext cx="3054361" cy="2103302"/>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xdr:from>
      <xdr:col>6</xdr:col>
      <xdr:colOff>123825</xdr:colOff>
      <xdr:row>3</xdr:row>
      <xdr:rowOff>123826</xdr:rowOff>
    </xdr:from>
    <xdr:to>
      <xdr:col>11</xdr:col>
      <xdr:colOff>140390</xdr:colOff>
      <xdr:row>15</xdr:row>
      <xdr:rowOff>104776</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47624</xdr:colOff>
      <xdr:row>10</xdr:row>
      <xdr:rowOff>142875</xdr:rowOff>
    </xdr:from>
    <xdr:to>
      <xdr:col>8</xdr:col>
      <xdr:colOff>380999</xdr:colOff>
      <xdr:row>12</xdr:row>
      <xdr:rowOff>9525</xdr:rowOff>
    </xdr:to>
    <xdr:sp macro="" textlink="$F$1">
      <xdr:nvSpPr>
        <xdr:cNvPr id="5" name="TextBox 4"/>
        <xdr:cNvSpPr txBox="1"/>
      </xdr:nvSpPr>
      <xdr:spPr>
        <a:xfrm>
          <a:off x="3924299" y="1762125"/>
          <a:ext cx="94297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F505471-A413-4BA3-A1B8-5F5B5A65DD66}" type="TxLink">
            <a:rPr lang="en-US" sz="750" b="0" i="0" u="none" strike="noStrike">
              <a:solidFill>
                <a:srgbClr val="000000"/>
              </a:solidFill>
              <a:latin typeface="+mn-lt"/>
              <a:cs typeface="Arial"/>
            </a:rPr>
            <a:pPr/>
            <a:t>зміцнення</a:t>
          </a:fld>
          <a:endParaRPr lang="uk-UA" sz="750">
            <a:latin typeface="+mn-lt"/>
          </a:endParaRPr>
        </a:p>
      </xdr:txBody>
    </xdr:sp>
    <xdr:clientData/>
  </xdr:twoCellAnchor>
</xdr:wsDr>
</file>

<file path=xl/drawings/drawing93.xml><?xml version="1.0" encoding="utf-8"?>
<c:userShapes xmlns:c="http://schemas.openxmlformats.org/drawingml/2006/chart">
  <cdr:relSizeAnchor xmlns:cdr="http://schemas.openxmlformats.org/drawingml/2006/chartDrawing">
    <cdr:from>
      <cdr:x>0.17835</cdr:x>
      <cdr:y>0.5695</cdr:y>
    </cdr:from>
    <cdr:to>
      <cdr:x>0.37522</cdr:x>
      <cdr:y>0.64028</cdr:y>
    </cdr:to>
    <cdr:sp macro="" textlink="">
      <cdr:nvSpPr>
        <cdr:cNvPr id="4" name="Надпись 1"/>
        <cdr:cNvSpPr txBox="1"/>
      </cdr:nvSpPr>
      <cdr:spPr>
        <a:xfrm xmlns:a="http://schemas.openxmlformats.org/drawingml/2006/main">
          <a:off x="540525" y="1206546"/>
          <a:ext cx="596650" cy="149954"/>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0.16837</cdr:x>
      <cdr:y>0.52885</cdr:y>
    </cdr:from>
    <cdr:to>
      <cdr:x>0.16837</cdr:x>
      <cdr:y>0.62037</cdr:y>
    </cdr:to>
    <cdr:cxnSp macro="">
      <cdr:nvCxnSpPr>
        <cdr:cNvPr id="5" name="Прямая со стрелкой 3"/>
        <cdr:cNvCxnSpPr/>
      </cdr:nvCxnSpPr>
      <cdr:spPr>
        <a:xfrm xmlns:a="http://schemas.openxmlformats.org/drawingml/2006/main" flipV="1">
          <a:off x="510274" y="1120422"/>
          <a:ext cx="0" cy="193894"/>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4.xml><?xml version="1.0" encoding="utf-8"?>
<xdr:wsDr xmlns:xdr="http://schemas.openxmlformats.org/drawingml/2006/spreadsheetDrawing" xmlns:a="http://schemas.openxmlformats.org/drawingml/2006/main">
  <xdr:twoCellAnchor>
    <xdr:from>
      <xdr:col>2</xdr:col>
      <xdr:colOff>542925</xdr:colOff>
      <xdr:row>3</xdr:row>
      <xdr:rowOff>114300</xdr:rowOff>
    </xdr:from>
    <xdr:to>
      <xdr:col>7</xdr:col>
      <xdr:colOff>476250</xdr:colOff>
      <xdr:row>15</xdr:row>
      <xdr:rowOff>57151</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0.2</cdr:x>
      <cdr:y>0.12626</cdr:y>
    </cdr:from>
    <cdr:to>
      <cdr:x>0.5375</cdr:x>
      <cdr:y>0.22222</cdr:y>
    </cdr:to>
    <cdr:sp macro="" textlink="'2.6.8'!$C$1">
      <cdr:nvSpPr>
        <cdr:cNvPr id="2" name="TextBox 1"/>
        <cdr:cNvSpPr txBox="1"/>
      </cdr:nvSpPr>
      <cdr:spPr>
        <a:xfrm xmlns:a="http://schemas.openxmlformats.org/drawingml/2006/main">
          <a:off x="609599" y="238126"/>
          <a:ext cx="1028699" cy="180975"/>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71FB1C49-BFEE-4DFB-8E27-7CCAD6A16E15}" type="TxLink">
            <a:rPr lang="uk-UA" sz="750" b="0" i="0" u="none" strike="noStrike">
              <a:solidFill>
                <a:srgbClr val="000000"/>
              </a:solidFill>
              <a:latin typeface="Arial" panose="020B0604020202020204" pitchFamily="34" charset="0"/>
              <a:cs typeface="Arial" panose="020B0604020202020204" pitchFamily="34" charset="0"/>
            </a:rPr>
            <a:pPr algn="ctr"/>
            <a:t>девальваційний тиск</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0.1952</cdr:x>
      <cdr:y>0.11596</cdr:y>
    </cdr:from>
    <cdr:to>
      <cdr:x>0.1952</cdr:x>
      <cdr:y>0.22343</cdr:y>
    </cdr:to>
    <cdr:cxnSp macro="">
      <cdr:nvCxnSpPr>
        <cdr:cNvPr id="3" name="Прямая со стрелкой 3"/>
        <cdr:cNvCxnSpPr/>
      </cdr:nvCxnSpPr>
      <cdr:spPr>
        <a:xfrm xmlns:a="http://schemas.openxmlformats.org/drawingml/2006/main" flipV="1">
          <a:off x="594978" y="218701"/>
          <a:ext cx="0" cy="202676"/>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6.xml><?xml version="1.0" encoding="utf-8"?>
<xdr:wsDr xmlns:xdr="http://schemas.openxmlformats.org/drawingml/2006/spreadsheetDrawing" xmlns:a="http://schemas.openxmlformats.org/drawingml/2006/main">
  <xdr:twoCellAnchor>
    <xdr:from>
      <xdr:col>11</xdr:col>
      <xdr:colOff>16933</xdr:colOff>
      <xdr:row>3</xdr:row>
      <xdr:rowOff>20108</xdr:rowOff>
    </xdr:from>
    <xdr:to>
      <xdr:col>15</xdr:col>
      <xdr:colOff>359833</xdr:colOff>
      <xdr:row>18</xdr:row>
      <xdr:rowOff>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0.14269</cdr:x>
      <cdr:y>0.94012</cdr:y>
    </cdr:from>
    <cdr:to>
      <cdr:x>0.93019</cdr:x>
      <cdr:y>0.98434</cdr:y>
    </cdr:to>
    <cdr:sp macro="" textlink="'2.6.9'!$J$1">
      <cdr:nvSpPr>
        <cdr:cNvPr id="2" name="TextBox 1"/>
        <cdr:cNvSpPr txBox="1"/>
      </cdr:nvSpPr>
      <cdr:spPr>
        <a:xfrm xmlns:a="http://schemas.openxmlformats.org/drawingml/2006/main">
          <a:off x="435522" y="2596834"/>
          <a:ext cx="2403633" cy="122147"/>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DD920EFB-5087-4D72-ACD0-8573C801BABD}" type="TxLink">
            <a:rPr lang="uk-UA" sz="750" b="0" i="0" u="none" strike="noStrike">
              <a:solidFill>
                <a:srgbClr val="000000"/>
              </a:solidFill>
              <a:latin typeface="Arial Cyr"/>
              <a:cs typeface="Arial Cyr"/>
            </a:rPr>
            <a:pPr/>
            <a:t>Сальдо інструментів з регулювання ліквідності** </a:t>
          </a:fld>
          <a:endParaRPr lang="uk-UA" sz="750"/>
        </a:p>
      </cdr:txBody>
    </cdr:sp>
  </cdr:relSizeAnchor>
</c:userShapes>
</file>

<file path=xl/drawings/drawing98.xml><?xml version="1.0" encoding="utf-8"?>
<xdr:wsDr xmlns:xdr="http://schemas.openxmlformats.org/drawingml/2006/spreadsheetDrawing" xmlns:a="http://schemas.openxmlformats.org/drawingml/2006/main">
  <xdr:twoCellAnchor>
    <xdr:from>
      <xdr:col>6</xdr:col>
      <xdr:colOff>28575</xdr:colOff>
      <xdr:row>3</xdr:row>
      <xdr:rowOff>38100</xdr:rowOff>
    </xdr:from>
    <xdr:to>
      <xdr:col>11</xdr:col>
      <xdr:colOff>28575</xdr:colOff>
      <xdr:row>16</xdr:row>
      <xdr:rowOff>41275</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21</xdr:col>
      <xdr:colOff>465667</xdr:colOff>
      <xdr:row>2</xdr:row>
      <xdr:rowOff>0</xdr:rowOff>
    </xdr:from>
    <xdr:to>
      <xdr:col>26</xdr:col>
      <xdr:colOff>489574</xdr:colOff>
      <xdr:row>2</xdr:row>
      <xdr:rowOff>24812</xdr:rowOff>
    </xdr:to>
    <xdr:graphicFrame macro="">
      <xdr:nvGraphicFramePr>
        <xdr:cNvPr id="2" name="Диаграмма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0</xdr:colOff>
      <xdr:row>2</xdr:row>
      <xdr:rowOff>0</xdr:rowOff>
    </xdr:from>
    <xdr:to>
      <xdr:col>34</xdr:col>
      <xdr:colOff>277000</xdr:colOff>
      <xdr:row>4</xdr:row>
      <xdr:rowOff>12083</xdr:rowOff>
    </xdr:to>
    <xdr:graphicFrame macro="">
      <xdr:nvGraphicFramePr>
        <xdr:cNvPr id="3" name="Диаграмма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600075</xdr:colOff>
      <xdr:row>3</xdr:row>
      <xdr:rowOff>19049</xdr:rowOff>
    </xdr:from>
    <xdr:to>
      <xdr:col>10</xdr:col>
      <xdr:colOff>600075</xdr:colOff>
      <xdr:row>18</xdr:row>
      <xdr:rowOff>19049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06\W\m9\D21\Documents\My%20Data\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WORK\S2\VICTOR\&#1042;&#1042;&#1055;\PI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ata"/>
      <sheetName val="Macro"/>
      <sheetName val="Budget"/>
      <sheetName val="M2N"/>
      <sheetName val="M2"/>
      <sheetName val="Poezdki Tigipk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2">
          <cell r="D2">
            <v>2</v>
          </cell>
        </row>
      </sheetData>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Настроювані 2">
    <a:dk1>
      <a:srgbClr val="000000"/>
    </a:dk1>
    <a:lt1>
      <a:srgbClr val="FFFFFF"/>
    </a:lt1>
    <a:dk2>
      <a:srgbClr val="505050"/>
    </a:dk2>
    <a:lt2>
      <a:srgbClr val="8C969B"/>
    </a:lt2>
    <a:accent1>
      <a:srgbClr val="057D46"/>
    </a:accent1>
    <a:accent2>
      <a:srgbClr val="91C864"/>
    </a:accent2>
    <a:accent3>
      <a:srgbClr val="7D0532"/>
    </a:accent3>
    <a:accent4>
      <a:srgbClr val="DC4B64"/>
    </a:accent4>
    <a:accent5>
      <a:srgbClr val="005591"/>
    </a:accent5>
    <a:accent6>
      <a:srgbClr val="46AFE6"/>
    </a:accent6>
    <a:hlink>
      <a:srgbClr val="005591"/>
    </a:hlink>
    <a:folHlink>
      <a:srgbClr val="7D053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Настроювані 2">
    <a:dk1>
      <a:srgbClr val="000000"/>
    </a:dk1>
    <a:lt1>
      <a:srgbClr val="FFFFFF"/>
    </a:lt1>
    <a:dk2>
      <a:srgbClr val="505050"/>
    </a:dk2>
    <a:lt2>
      <a:srgbClr val="8C969B"/>
    </a:lt2>
    <a:accent1>
      <a:srgbClr val="057D46"/>
    </a:accent1>
    <a:accent2>
      <a:srgbClr val="91C864"/>
    </a:accent2>
    <a:accent3>
      <a:srgbClr val="7D0532"/>
    </a:accent3>
    <a:accent4>
      <a:srgbClr val="DC4B64"/>
    </a:accent4>
    <a:accent5>
      <a:srgbClr val="005591"/>
    </a:accent5>
    <a:accent6>
      <a:srgbClr val="46AFE6"/>
    </a:accent6>
    <a:hlink>
      <a:srgbClr val="005591"/>
    </a:hlink>
    <a:folHlink>
      <a:srgbClr val="7D053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Настроювані 3">
    <a:dk1>
      <a:sysClr val="windowText" lastClr="000000"/>
    </a:dk1>
    <a:lt1>
      <a:sysClr val="window" lastClr="FFFFFF"/>
    </a:lt1>
    <a:dk2>
      <a:srgbClr val="3C496B"/>
    </a:dk2>
    <a:lt2>
      <a:srgbClr val="FBD00F"/>
    </a:lt2>
    <a:accent1>
      <a:srgbClr val="DD0D03"/>
    </a:accent1>
    <a:accent2>
      <a:srgbClr val="057C48"/>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8.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9.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0.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1.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2.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3.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4.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6.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7.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2.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3.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5.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6.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8.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9.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4.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5.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6.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pageSetUpPr fitToPage="1"/>
  </sheetPr>
  <dimension ref="A1:G156"/>
  <sheetViews>
    <sheetView tabSelected="1" zoomScaleNormal="100" workbookViewId="0"/>
  </sheetViews>
  <sheetFormatPr defaultRowHeight="12.75"/>
  <cols>
    <col min="1" max="1" width="10.140625" bestFit="1" customWidth="1"/>
    <col min="2" max="2" width="125.5703125" style="170" customWidth="1"/>
    <col min="3" max="3" width="56.5703125" hidden="1" customWidth="1"/>
    <col min="4" max="4" width="82.85546875" hidden="1" customWidth="1"/>
  </cols>
  <sheetData>
    <row r="1" spans="1:7" ht="22.5" customHeight="1">
      <c r="B1" s="169"/>
      <c r="C1" s="5" t="s">
        <v>12</v>
      </c>
      <c r="D1" s="5" t="s">
        <v>48</v>
      </c>
      <c r="E1" s="2">
        <v>1</v>
      </c>
      <c r="F1" s="2"/>
      <c r="G1" s="20" t="s">
        <v>12</v>
      </c>
    </row>
    <row r="2" spans="1:7" ht="22.5" customHeight="1">
      <c r="B2" s="169"/>
      <c r="C2" s="5" t="s">
        <v>48</v>
      </c>
      <c r="D2" s="5" t="s">
        <v>12</v>
      </c>
      <c r="E2" s="2"/>
      <c r="F2" s="2"/>
      <c r="G2" s="20" t="s">
        <v>48</v>
      </c>
    </row>
    <row r="3" spans="1:7" ht="22.5" customHeight="1">
      <c r="B3" s="194" t="str">
        <f>IF($E$1=1,C3,D3)</f>
        <v>Суми значень можуть не співпадати через заокруглення</v>
      </c>
      <c r="C3" s="1" t="s">
        <v>467</v>
      </c>
      <c r="D3" s="1" t="s">
        <v>468</v>
      </c>
      <c r="E3" s="2"/>
      <c r="F3" s="2"/>
      <c r="G3" s="20"/>
    </row>
    <row r="4" spans="1:7" ht="22.5" customHeight="1">
      <c r="B4" s="194" t="str">
        <f>IF($E$1=1,C4,D4)</f>
        <v>Якщо не позначено інше – пунктирна лінія в графіках означає попередній прогноз</v>
      </c>
      <c r="C4" s="1" t="s">
        <v>1607</v>
      </c>
      <c r="D4" s="1" t="s">
        <v>1608</v>
      </c>
      <c r="E4" s="2"/>
      <c r="F4" s="2"/>
      <c r="G4" s="20"/>
    </row>
    <row r="5" spans="1:7" ht="22.5" customHeight="1">
      <c r="B5" s="169"/>
      <c r="C5" s="5"/>
      <c r="D5" s="5"/>
      <c r="E5" s="2"/>
      <c r="F5" s="2"/>
      <c r="G5" s="20"/>
    </row>
    <row r="6" spans="1:7">
      <c r="B6" s="169" t="str">
        <f>IF($E$1=1,C6,D6)</f>
        <v>Головне</v>
      </c>
      <c r="C6" t="s">
        <v>11</v>
      </c>
      <c r="D6" t="s">
        <v>13</v>
      </c>
    </row>
    <row r="7" spans="1:7">
      <c r="A7" s="266">
        <v>0</v>
      </c>
      <c r="B7" s="293" t="str">
        <f>'0'!K1</f>
        <v>ІСЦ (станом на кінець періоду, % р/р) та інфляційні цілі</v>
      </c>
      <c r="C7" s="4"/>
      <c r="D7" s="4"/>
    </row>
    <row r="8" spans="1:7">
      <c r="A8" s="84">
        <v>1</v>
      </c>
      <c r="B8" s="299" t="str">
        <f t="shared" ref="B8:B30" si="0">IF($E$1=1,C8,D8)</f>
        <v>Зовнішнє середовище</v>
      </c>
      <c r="C8" s="1" t="s">
        <v>536</v>
      </c>
      <c r="D8" s="1" t="s">
        <v>537</v>
      </c>
    </row>
    <row r="9" spans="1:7">
      <c r="A9" s="224">
        <v>1.1000000000000001</v>
      </c>
      <c r="B9" s="293" t="str">
        <f>'1.1'!F1</f>
        <v xml:space="preserve">Глобальний РМІ та рівень ділової довіри за результатами опитування Moody's </v>
      </c>
      <c r="C9" s="4"/>
      <c r="D9" s="4"/>
    </row>
    <row r="10" spans="1:7">
      <c r="A10" s="224">
        <v>1.2</v>
      </c>
      <c r="B10" s="293" t="str">
        <f>'1.2'!G1</f>
        <v xml:space="preserve">Кількісні обсяги світової торгівлі, середньозважений показник зростання ВВП в країнах - ОТП України (UAwGDP) та випереджаючий індикатор WTOI </v>
      </c>
      <c r="C10" s="4"/>
      <c r="D10" s="4"/>
    </row>
    <row r="11" spans="1:7">
      <c r="A11" s="224">
        <v>1.3</v>
      </c>
      <c r="B11" s="293" t="str">
        <f>'1.3'!F1</f>
        <v>РМІ промисловості окремих країн світу</v>
      </c>
      <c r="C11" s="4"/>
      <c r="D11" s="4"/>
    </row>
    <row r="12" spans="1:7">
      <c r="A12" s="224">
        <v>1.4</v>
      </c>
      <c r="B12" s="293" t="str">
        <f>'1.4'!H1</f>
        <v>Реальний ВВП окремих країн та середньозважений показник економічного зростання в країнах – ОТП України (UAwGDP), % р/р</v>
      </c>
      <c r="C12" s="4"/>
      <c r="D12" s="4"/>
    </row>
    <row r="13" spans="1:7">
      <c r="A13" s="224">
        <v>1.5</v>
      </c>
      <c r="B13" s="293" t="str">
        <f>'1.5'!G1</f>
        <v>Світові ціни на чорні метали та залізну руду*, дол./т, середні за квартал</v>
      </c>
      <c r="C13" s="4"/>
      <c r="D13" s="4"/>
    </row>
    <row r="14" spans="1:7">
      <c r="A14" s="224">
        <v>1.6</v>
      </c>
      <c r="B14" s="293" t="str">
        <f>'1.6'!G1</f>
        <v>Світові ціни на зернові, дол./т, середні за квартал</v>
      </c>
      <c r="C14" s="4"/>
      <c r="D14" s="4"/>
    </row>
    <row r="15" spans="1:7">
      <c r="A15" s="224">
        <v>1.7</v>
      </c>
      <c r="B15" s="293" t="str">
        <f>'1.7'!F1</f>
        <v>Індекс світових цін на товари українського експорту (ЕСРІ), 12.2004 = 1</v>
      </c>
      <c r="C15" s="4"/>
      <c r="D15" s="4"/>
    </row>
    <row r="16" spans="1:7">
      <c r="A16" s="224">
        <v>1.8</v>
      </c>
      <c r="B16" s="293" t="str">
        <f>'1.8'!G1</f>
        <v>Світові ціни на нафту марки Brent (дол./бар.) та ціни на природний газ на німецькому хабі (дол./м³)</v>
      </c>
      <c r="C16" s="4"/>
      <c r="D16" s="4"/>
    </row>
    <row r="17" spans="1:4">
      <c r="A17" s="224">
        <v>1.9</v>
      </c>
      <c r="B17" s="293" t="str">
        <f>'1.9'!E1</f>
        <v xml:space="preserve">Обсяги світового виробництва та споживання нафти та конденсату, млн бар./добу  </v>
      </c>
      <c r="C17" s="4"/>
      <c r="D17" s="4"/>
    </row>
    <row r="18" spans="1:4">
      <c r="A18" s="224" t="s">
        <v>531</v>
      </c>
      <c r="B18" s="293" t="str">
        <f>'1.10'!I1</f>
        <v>Індекс споживчих цін окремих країн – ОТП України та середньозважений показник ІСЦ країн – ОТП України (UAwCPI), % р/р</v>
      </c>
      <c r="C18" s="4"/>
      <c r="D18" s="4"/>
    </row>
    <row r="19" spans="1:4">
      <c r="A19" s="224" t="s">
        <v>532</v>
      </c>
      <c r="B19" s="293" t="str">
        <f>'1.11'!I1</f>
        <v>Ключові ставки провідних центральних банків, %</v>
      </c>
      <c r="C19" s="4"/>
      <c r="D19" s="4"/>
    </row>
    <row r="20" spans="1:4">
      <c r="A20" s="224" t="s">
        <v>533</v>
      </c>
      <c r="B20" s="293" t="str">
        <f>'1.12'!H1</f>
        <v>Дохідність 10-річних державних облігацій США та Німеччини, %</v>
      </c>
      <c r="C20" s="4"/>
      <c r="D20" s="4"/>
    </row>
    <row r="21" spans="1:4">
      <c r="A21" s="224" t="s">
        <v>534</v>
      </c>
      <c r="B21" s="293" t="str">
        <f>'1.13'!E1</f>
        <v xml:space="preserve">Індекси світового фондового ринку та MSCI EM Currency, 01.01.2016 = 100  </v>
      </c>
      <c r="C21" s="4"/>
      <c r="D21" s="4"/>
    </row>
    <row r="22" spans="1:4">
      <c r="A22" s="224" t="s">
        <v>535</v>
      </c>
      <c r="B22" s="293" t="str">
        <f>'1.14'!E1</f>
        <v>Історія прогнозів ставки за федеральними коштами на основі ф'ючерсів, %</v>
      </c>
      <c r="C22" s="4"/>
      <c r="D22" s="4"/>
    </row>
    <row r="23" spans="1:4">
      <c r="A23" s="350" t="s">
        <v>781</v>
      </c>
      <c r="B23" s="300" t="str">
        <f>IF($E$1=1,C23,D23)</f>
        <v>Вставка: Монетарна політика центральних банків країн, ринки яких розвиваються, в умовах посилення торгового протистояння</v>
      </c>
      <c r="C23" s="3" t="s">
        <v>1395</v>
      </c>
      <c r="D23" s="4" t="s">
        <v>1396</v>
      </c>
    </row>
    <row r="24" spans="1:4">
      <c r="A24" s="224" t="s">
        <v>753</v>
      </c>
      <c r="B24" s="293" t="str">
        <f>'B.1.1'!E1</f>
        <v>JP Morgan EMBI+ для окремих ЕМ</v>
      </c>
      <c r="C24" s="4"/>
      <c r="D24" s="4"/>
    </row>
    <row r="25" spans="1:4">
      <c r="A25" s="224" t="s">
        <v>752</v>
      </c>
      <c r="B25" s="293" t="str">
        <f>'B.1.2'!J1</f>
        <v>Ключові процентні ставки окремих центральних банків EM, %</v>
      </c>
      <c r="C25" s="4"/>
      <c r="D25" s="4"/>
    </row>
    <row r="26" spans="1:4">
      <c r="A26" s="224" t="s">
        <v>751</v>
      </c>
      <c r="B26" s="293" t="str">
        <f>'B.1.3'!N1</f>
        <v>Інфляція в окремих ЕМ, %</v>
      </c>
      <c r="C26" s="4"/>
      <c r="D26" s="4"/>
    </row>
    <row r="27" spans="1:4">
      <c r="A27" s="224" t="s">
        <v>750</v>
      </c>
      <c r="B27" s="293" t="str">
        <f>'B.1.4'!J1</f>
        <v>Баланс поточного рахунку окремих ЕМ, % ВВП</v>
      </c>
      <c r="C27" s="4"/>
      <c r="D27" s="4"/>
    </row>
    <row r="28" spans="1:4">
      <c r="A28" s="224" t="s">
        <v>1397</v>
      </c>
      <c r="B28" s="293" t="str">
        <f>'B.1.5'!I1</f>
        <v>Перенесення курсу на інфляцію та чутливість інфляційних очікувань в окремих ЕМ</v>
      </c>
      <c r="C28" s="4"/>
      <c r="D28" s="4"/>
    </row>
    <row r="29" spans="1:4">
      <c r="A29" s="223" t="s">
        <v>509</v>
      </c>
      <c r="B29" s="169" t="str">
        <f t="shared" si="0"/>
        <v>Економіка України: поточні тенденції</v>
      </c>
      <c r="C29" s="1" t="s">
        <v>1646</v>
      </c>
      <c r="D29" s="1" t="s">
        <v>1647</v>
      </c>
    </row>
    <row r="30" spans="1:4">
      <c r="A30" s="223" t="s">
        <v>508</v>
      </c>
      <c r="B30" s="300" t="str">
        <f t="shared" si="0"/>
        <v>Інфляційний розвиток</v>
      </c>
      <c r="C30" s="3" t="s">
        <v>506</v>
      </c>
      <c r="D30" s="3" t="s">
        <v>507</v>
      </c>
    </row>
    <row r="31" spans="1:4">
      <c r="A31" s="224" t="s">
        <v>497</v>
      </c>
      <c r="B31" s="293" t="str">
        <f>'2.1.1'!H1</f>
        <v>Основний інфляційний тренд*, % річна зміна</v>
      </c>
      <c r="C31" s="4"/>
      <c r="D31" s="4"/>
    </row>
    <row r="32" spans="1:4">
      <c r="A32" s="224" t="s">
        <v>503</v>
      </c>
      <c r="B32" s="293" t="str">
        <f>'2.1.2'!J1</f>
        <v>Інфляційні очікування на наступні 12 місяців, %</v>
      </c>
      <c r="C32" s="4"/>
      <c r="D32" s="4"/>
    </row>
    <row r="33" spans="1:4">
      <c r="A33" s="224" t="s">
        <v>498</v>
      </c>
      <c r="B33" s="293" t="str">
        <f>'2.1.3'!H1</f>
        <v>Основні компоненти БІСЦ c/c, % кв/кв</v>
      </c>
      <c r="C33" s="4"/>
      <c r="D33" s="4"/>
    </row>
    <row r="34" spans="1:4">
      <c r="A34" s="224" t="s">
        <v>499</v>
      </c>
      <c r="B34" s="293" t="str">
        <f>'2.1.4'!L1</f>
        <v>Компоненти ІСЦ та заробітна плата*, 01.2014 = 100</v>
      </c>
      <c r="C34" s="4"/>
      <c r="D34" s="4"/>
    </row>
    <row r="35" spans="1:4">
      <c r="A35" s="224" t="s">
        <v>500</v>
      </c>
      <c r="B35" s="293" t="str">
        <f>'2.1.5'!D1</f>
        <v>Теплова карта* нормалізованих річних змін цін на послуги**, %</v>
      </c>
      <c r="C35" s="4"/>
      <c r="D35" s="4"/>
    </row>
    <row r="36" spans="1:4">
      <c r="A36" s="224" t="s">
        <v>501</v>
      </c>
      <c r="B36" s="293" t="str">
        <f>'2.1.6'!H1</f>
        <v xml:space="preserve">Внески компонентів до річної зміни ІСЦ, в. п. </v>
      </c>
      <c r="C36" s="4"/>
      <c r="D36" s="4"/>
    </row>
    <row r="37" spans="1:4">
      <c r="A37" s="224" t="s">
        <v>502</v>
      </c>
      <c r="B37" s="293" t="str">
        <f>'2.1.7'!J1</f>
        <v>Ціни на сирі продукти, продукти з високим ступенем оброблення, у харчовій промисловості та с/г, % р/р</v>
      </c>
      <c r="C37" s="4"/>
      <c r="D37" s="4"/>
    </row>
    <row r="38" spans="1:4">
      <c r="A38" s="224" t="s">
        <v>504</v>
      </c>
      <c r="B38" s="293" t="str">
        <f>'2.1.8'!J1</f>
        <v>Компоненти адміністративно регульованих цін, % р/р</v>
      </c>
      <c r="C38" s="4"/>
      <c r="D38" s="4"/>
    </row>
    <row r="39" spans="1:4">
      <c r="A39" s="224" t="s">
        <v>505</v>
      </c>
      <c r="B39" s="293" t="str">
        <f>'2.1.9'!G1</f>
        <v>Інші виміри інфляції, у середньому за квартал, % р/р</v>
      </c>
      <c r="C39" s="3"/>
      <c r="D39" s="4"/>
    </row>
    <row r="40" spans="1:4">
      <c r="A40" s="350" t="s">
        <v>933</v>
      </c>
      <c r="B40" s="300" t="str">
        <f>IF($E$1=1,C40,D40)</f>
        <v>Вставка: Сприйняття інфляції домогосподарствами</v>
      </c>
      <c r="C40" s="3" t="s">
        <v>932</v>
      </c>
      <c r="D40" s="4" t="s">
        <v>1652</v>
      </c>
    </row>
    <row r="41" spans="1:4">
      <c r="A41" s="224" t="s">
        <v>934</v>
      </c>
      <c r="B41" s="293" t="str">
        <f>'В.2.1'!G1</f>
        <v>Сприйняття інфляції за інтервальним питанням, інфляційні очікування та ІСЦ, % р/р (за датою опитування)</v>
      </c>
      <c r="C41" s="4"/>
      <c r="D41" s="4"/>
    </row>
    <row r="42" spans="1:4">
      <c r="A42" s="224" t="s">
        <v>935</v>
      </c>
      <c r="B42" s="293" t="str">
        <f>'В.2.2'!H1</f>
        <v>Сприйняття та фактичні показники інфляції в Україні та інших країнах світу*</v>
      </c>
      <c r="C42" s="4"/>
      <c r="D42" s="4"/>
    </row>
    <row r="43" spans="1:4">
      <c r="A43" s="224" t="s">
        <v>936</v>
      </c>
      <c r="B43" s="293" t="str">
        <f>'В.2.3'!G1</f>
        <v>Розкид значень сприйняття інфляції за попередні 12 місяців за відкритим питанням</v>
      </c>
      <c r="C43" s="4"/>
      <c r="D43" s="4"/>
    </row>
    <row r="44" spans="1:4">
      <c r="A44" s="224" t="s">
        <v>937</v>
      </c>
      <c r="B44" s="293" t="str">
        <f>'В.2.4'!J1</f>
        <v>Середні інтервальні оцінки сприйняття інфляції за демографічними характеристиками респондентів</v>
      </c>
      <c r="C44" s="4"/>
      <c r="D44" s="4"/>
    </row>
    <row r="45" spans="1:4">
      <c r="A45" s="224" t="s">
        <v>938</v>
      </c>
      <c r="B45" s="293" t="str">
        <f>'В.2.5'!C1</f>
        <v>Нормалізоване середнє відхилення регіонального ІСЦ від загального ІСЦ (2009–2018 роки*), в. п.</v>
      </c>
      <c r="C45" s="4"/>
      <c r="D45" s="4"/>
    </row>
    <row r="46" spans="1:4">
      <c r="A46" s="268">
        <v>2.2000000000000002</v>
      </c>
      <c r="B46" s="300" t="str">
        <f t="shared" ref="B46:B55" si="1">IF($E$1=1,C46,D46)</f>
        <v>Попит і випуск</v>
      </c>
      <c r="C46" s="3" t="s">
        <v>538</v>
      </c>
      <c r="D46" s="3" t="s">
        <v>539</v>
      </c>
    </row>
    <row r="47" spans="1:4">
      <c r="A47" s="224" t="s">
        <v>540</v>
      </c>
      <c r="B47" s="293" t="str">
        <f>'2.2.1'!I1</f>
        <v>Внески категорій кінцевого використання в річну зміну реального ВВП, в. п.</v>
      </c>
      <c r="C47" s="4"/>
      <c r="D47" s="4"/>
    </row>
    <row r="48" spans="1:4">
      <c r="A48" s="224" t="s">
        <v>541</v>
      </c>
      <c r="B48" s="4" t="str">
        <f>'2.2.2'!H1</f>
        <v>Реальні кінцеві споживчі витрати, % р/р</v>
      </c>
      <c r="C48" s="4"/>
      <c r="D48" s="4"/>
    </row>
    <row r="49" spans="1:6">
      <c r="A49" s="224" t="s">
        <v>542</v>
      </c>
      <c r="B49" s="293" t="str">
        <f>'2.2.3'!I1</f>
        <v>Реальні кінцеві споживчі витрати домогосподарств за окремими цілями, % р/р</v>
      </c>
      <c r="C49" s="4"/>
      <c r="D49" s="4"/>
    </row>
    <row r="50" spans="1:6">
      <c r="A50" s="224" t="s">
        <v>543</v>
      </c>
      <c r="B50" s="293" t="str">
        <f>'2.2.4'!I1</f>
        <v>Внески видів нефінансових активів в річну зміну ВНОК, в. п. (частка у ВНОК у 2018 році, %)</v>
      </c>
      <c r="C50" s="4"/>
      <c r="D50" s="4"/>
    </row>
    <row r="51" spans="1:6">
      <c r="A51" s="224" t="s">
        <v>544</v>
      </c>
      <c r="B51" s="293" t="str">
        <f>'2.2.5'!L1</f>
        <v>Внески видів діяльності в річну зміну капітальних інвестицій, в. п.</v>
      </c>
      <c r="C51" s="4"/>
      <c r="D51" s="4"/>
    </row>
    <row r="52" spans="1:6">
      <c r="A52" s="224" t="s">
        <v>545</v>
      </c>
      <c r="B52" s="293" t="str">
        <f>'2.2.6'!J1</f>
        <v>Внески видів діяльності в річну зміну ВВП, в. п.</v>
      </c>
      <c r="C52" s="4"/>
      <c r="D52" s="4"/>
    </row>
    <row r="53" spans="1:6">
      <c r="A53" s="224" t="s">
        <v>546</v>
      </c>
      <c r="B53" s="293" t="str">
        <f>'2.2.7'!F1</f>
        <v>Реальний ВВП, споживчі настрої населення та ділові очікування підприємств</v>
      </c>
      <c r="C53" s="4"/>
      <c r="D53" s="4"/>
    </row>
    <row r="54" spans="1:6">
      <c r="A54" s="224" t="s">
        <v>547</v>
      </c>
      <c r="B54" s="293" t="str">
        <f>'2.2.8'!I1</f>
        <v>Випуск в окремих видах діяльності, % р/р (у середньому за квартал)</v>
      </c>
      <c r="C54" s="4"/>
      <c r="D54" s="4"/>
    </row>
    <row r="55" spans="1:6">
      <c r="A55" s="269">
        <v>2.2999999999999998</v>
      </c>
      <c r="B55" s="300" t="str">
        <f t="shared" si="1"/>
        <v>Ринок робочої сили та доходи домогосподарств</v>
      </c>
      <c r="C55" s="3" t="s">
        <v>566</v>
      </c>
      <c r="D55" s="3" t="s">
        <v>567</v>
      </c>
    </row>
    <row r="56" spans="1:6">
      <c r="A56" s="224" t="s">
        <v>560</v>
      </c>
      <c r="B56" s="293" t="str">
        <f>'2.3.1'!E1</f>
        <v>Рівень безробіття за методологією МОП*, %</v>
      </c>
      <c r="C56" s="4"/>
      <c r="D56" s="4"/>
    </row>
    <row r="57" spans="1:6">
      <c r="A57" s="224" t="s">
        <v>561</v>
      </c>
      <c r="B57" s="293" t="str">
        <f>'2.3.2'!G1</f>
        <v xml:space="preserve">Рівень участі в робочій силі та рівень зайнятості*, % </v>
      </c>
      <c r="C57" s="4"/>
      <c r="D57" s="4"/>
      <c r="E57" s="1"/>
      <c r="F57" s="7"/>
    </row>
    <row r="58" spans="1:6">
      <c r="A58" s="224" t="s">
        <v>562</v>
      </c>
      <c r="B58" s="293" t="str">
        <f>'2.3.3'!K1</f>
        <v xml:space="preserve">Внески в абсолютну річну зміну робочої сили, тис. осіб </v>
      </c>
      <c r="C58" s="4"/>
      <c r="D58" s="4"/>
    </row>
    <row r="59" spans="1:6">
      <c r="A59" s="224" t="s">
        <v>563</v>
      </c>
      <c r="B59" s="293" t="str">
        <f>'2.3.4'!F1</f>
        <v>Вакансії ДСЗУ та очікування підприємств щодо зміни кількості працівників у наступні 12 місяців</v>
      </c>
      <c r="C59" s="4"/>
      <c r="D59" s="4"/>
      <c r="E59" s="6"/>
      <c r="F59" s="6"/>
    </row>
    <row r="60" spans="1:6">
      <c r="A60" s="224" t="s">
        <v>564</v>
      </c>
      <c r="B60" s="293" t="str">
        <f>'2.3.5'!F1</f>
        <v>Крива Беверіджа</v>
      </c>
      <c r="C60" s="4"/>
      <c r="D60" s="4"/>
      <c r="E60" s="1"/>
    </row>
    <row r="61" spans="1:6">
      <c r="A61" s="224" t="s">
        <v>565</v>
      </c>
      <c r="B61" s="536" t="str">
        <f>'2.3.6'!K1</f>
        <v>Внески в річну зміну номінальних доходів населення, в.п.</v>
      </c>
      <c r="C61" s="4"/>
      <c r="D61" s="4"/>
      <c r="E61" s="1"/>
    </row>
    <row r="62" spans="1:6">
      <c r="A62" s="223" t="s">
        <v>1455</v>
      </c>
      <c r="B62" s="300" t="str">
        <f t="shared" ref="B62" si="2">IF($E$1=1,C62,D62)</f>
        <v>Вставка: Зв’язок між продуктивністю праці, реальною зарплатою та інфляцією</v>
      </c>
      <c r="C62" s="3" t="s">
        <v>1454</v>
      </c>
      <c r="D62" s="3" t="s">
        <v>1653</v>
      </c>
    </row>
    <row r="63" spans="1:6">
      <c r="A63" s="224" t="s">
        <v>1609</v>
      </c>
      <c r="B63" s="293" t="str">
        <f>'В.3.1'!F1</f>
        <v>Індекси продуктивності праці та реальної зарплати штатних працівників, с/с, I квартал 2010=100</v>
      </c>
      <c r="C63" s="4"/>
      <c r="D63" s="4"/>
      <c r="E63" s="1"/>
    </row>
    <row r="64" spans="1:6">
      <c r="A64" s="224" t="s">
        <v>1610</v>
      </c>
      <c r="B64" s="293" t="str">
        <f>'В.3.2'!F1</f>
        <v>Індекси продуктивності праці за секторами, 2002=100</v>
      </c>
      <c r="C64" s="4"/>
      <c r="D64" s="4"/>
      <c r="E64" s="1"/>
    </row>
    <row r="65" spans="1:5">
      <c r="A65" s="224" t="s">
        <v>1611</v>
      </c>
      <c r="B65" s="293" t="str">
        <f>'В.3.3'!F1</f>
        <v>Індекси реальної зарплати штатних працівників та продуктивності в окремих секторах, 2010=100</v>
      </c>
      <c r="C65" s="4"/>
      <c r="D65" s="4"/>
      <c r="E65" s="1"/>
    </row>
    <row r="66" spans="1:5">
      <c r="A66" s="224" t="s">
        <v>1612</v>
      </c>
      <c r="B66" s="293" t="str">
        <f>'В.3.4'!L1</f>
        <v>Продуктивність праці* в окремих країнах, 2018 рік</v>
      </c>
      <c r="C66" s="4"/>
      <c r="D66" s="4"/>
      <c r="E66" s="1"/>
    </row>
    <row r="67" spans="1:5">
      <c r="A67" s="269">
        <v>2.4</v>
      </c>
      <c r="B67" s="300" t="str">
        <f t="shared" ref="B67" si="3">IF($E$1=1,C67,D67)</f>
        <v>Фіскальний сектор</v>
      </c>
      <c r="C67" s="3" t="s">
        <v>620</v>
      </c>
      <c r="D67" s="3" t="s">
        <v>621</v>
      </c>
    </row>
    <row r="68" spans="1:5">
      <c r="A68" s="85" t="s">
        <v>615</v>
      </c>
      <c r="B68" s="293" t="str">
        <f>'2.4.1 '!G1</f>
        <v>Сальдо СЗДУ за різними вимірами</v>
      </c>
      <c r="C68" s="4"/>
      <c r="D68" s="4"/>
    </row>
    <row r="69" spans="1:5">
      <c r="A69" s="85" t="s">
        <v>616</v>
      </c>
      <c r="B69" s="293" t="str">
        <f>'2.4.2 '!G1</f>
        <v>Абсолютна та відносна річні зміни доходів зведеного бюджету в січні - травні 2019 року, млрд грн (% р/р)</v>
      </c>
      <c r="C69" s="4"/>
      <c r="D69" s="4"/>
    </row>
    <row r="70" spans="1:5">
      <c r="A70" s="85" t="s">
        <v>617</v>
      </c>
      <c r="B70" s="293" t="str">
        <f>'2.4.3 '!F1</f>
        <v xml:space="preserve">Відхилення виконання від плану податкових надходжень загального фонду державного бюджету в січні – травні 2019 року, млрд грн </v>
      </c>
      <c r="C70" s="4"/>
      <c r="D70" s="4"/>
    </row>
    <row r="71" spans="1:5">
      <c r="A71" s="85" t="s">
        <v>618</v>
      </c>
      <c r="B71" s="293" t="str">
        <f>'2.4.4'!K1</f>
        <v>Внески в річну зміну доходів зведеного бюджету, в. п.</v>
      </c>
      <c r="C71" s="4"/>
      <c r="D71" s="4"/>
    </row>
    <row r="72" spans="1:5">
      <c r="A72" s="85" t="s">
        <v>619</v>
      </c>
      <c r="B72" s="293" t="str">
        <f>'2.4.5'!N1</f>
        <v xml:space="preserve">Внески в річну зміну видатків зведеного бюджету, в. п. </v>
      </c>
      <c r="C72" s="4"/>
      <c r="D72" s="4"/>
    </row>
    <row r="73" spans="1:5">
      <c r="A73" s="514" t="s">
        <v>1305</v>
      </c>
      <c r="B73" s="293" t="str">
        <f>'2.4.6'!S1</f>
        <v xml:space="preserve">Зведений бюджет: ресурсна потреба та джерела її фінансування, млрд грн </v>
      </c>
      <c r="C73" s="4"/>
      <c r="D73" s="4"/>
    </row>
    <row r="74" spans="1:5">
      <c r="A74" s="515" t="s">
        <v>1306</v>
      </c>
      <c r="B74" s="293" t="str">
        <f>'2.4.7'!H1</f>
        <v>Державний та гарантований державою борг, млрд грн та % ВВП*</v>
      </c>
      <c r="C74" s="4"/>
      <c r="D74" s="4"/>
    </row>
    <row r="75" spans="1:5">
      <c r="A75" s="269">
        <v>2.5</v>
      </c>
      <c r="B75" s="300" t="str">
        <f t="shared" ref="B75" si="4">IF($E$1=1,C75,D75)</f>
        <v>Платіжний баланс</v>
      </c>
      <c r="C75" s="3" t="s">
        <v>558</v>
      </c>
      <c r="D75" s="3" t="s">
        <v>559</v>
      </c>
    </row>
    <row r="76" spans="1:5">
      <c r="A76" s="224" t="s">
        <v>548</v>
      </c>
      <c r="B76" s="293" t="str">
        <f>'2.5.1'!K1</f>
        <v>Рахунок поточних операцій у січні-травні, млрд дол.</v>
      </c>
      <c r="C76" s="4"/>
      <c r="D76" s="4"/>
    </row>
    <row r="77" spans="1:5">
      <c r="A77" s="224" t="s">
        <v>555</v>
      </c>
      <c r="B77" s="293" t="str">
        <f>'2.5.2'!O1</f>
        <v>Внески в річну зміну експорту та імпорту товарів, в. п.</v>
      </c>
      <c r="C77" s="4"/>
      <c r="D77" s="4"/>
    </row>
    <row r="78" spans="1:5">
      <c r="A78" s="85" t="s">
        <v>549</v>
      </c>
      <c r="B78" s="293" t="str">
        <f>'2.5.3'!I1</f>
        <v>Абсолютна річна зміна експорту й імпорту окремих* товарів у 2019 році, млрд дол.</v>
      </c>
      <c r="C78" s="4"/>
      <c r="D78" s="4"/>
    </row>
    <row r="79" spans="1:5">
      <c r="A79" s="85" t="s">
        <v>556</v>
      </c>
      <c r="B79" s="293" t="str">
        <f>'2.5.4'!J1</f>
        <v>Імпорт товарів за широкими економічними категоріями, % р/р</v>
      </c>
      <c r="C79" s="4"/>
      <c r="D79" s="4"/>
    </row>
    <row r="80" spans="1:5">
      <c r="A80" s="85" t="s">
        <v>550</v>
      </c>
      <c r="B80" s="293" t="str">
        <f>'2.5.5'!J1</f>
        <v>Абсолютна річна зміна імпорту окремих енергоносіїв, млн дол.</v>
      </c>
      <c r="C80" s="4"/>
      <c r="D80" s="4"/>
    </row>
    <row r="81" spans="1:4">
      <c r="A81" s="85" t="s">
        <v>551</v>
      </c>
      <c r="B81" s="293" t="str">
        <f>'2.5.6'!I1</f>
        <v>Сальдо рахунку первинних доходів, 12-місячна плинна, млрд дол.</v>
      </c>
      <c r="C81" s="4"/>
      <c r="D81" s="4"/>
    </row>
    <row r="82" spans="1:4">
      <c r="A82" s="224" t="s">
        <v>1079</v>
      </c>
      <c r="B82" s="293" t="str">
        <f>'2.5.7'!H1</f>
        <v>Фінансовий рахунок: чисті зовнішні зобов’язання, млрд дол.</v>
      </c>
      <c r="C82" s="257"/>
      <c r="D82" s="4"/>
    </row>
    <row r="83" spans="1:4">
      <c r="A83" s="224" t="s">
        <v>552</v>
      </c>
      <c r="B83" s="293" t="str">
        <f>'2.5.8'!G1</f>
        <v>Потоки боргового капіталу*, млрд дол.</v>
      </c>
      <c r="C83" s="257"/>
      <c r="D83" s="4"/>
    </row>
    <row r="84" spans="1:4">
      <c r="A84" s="224" t="s">
        <v>553</v>
      </c>
      <c r="B84" s="293" t="str">
        <f>'2.5.9'!J1</f>
        <v xml:space="preserve">Міжнародні резерви та критерії їх адекватності, % </v>
      </c>
      <c r="C84" s="257"/>
      <c r="D84" s="4"/>
    </row>
    <row r="85" spans="1:4" ht="14.25" customHeight="1">
      <c r="A85" s="224" t="s">
        <v>554</v>
      </c>
      <c r="B85" s="293" t="str">
        <f>'2.5.10'!M1</f>
        <v>Валові міжнародні резерви та їх зміна, млрд дол.</v>
      </c>
      <c r="C85" s="4"/>
      <c r="D85" s="4"/>
    </row>
    <row r="86" spans="1:4" ht="15" customHeight="1">
      <c r="A86" s="224" t="s">
        <v>557</v>
      </c>
      <c r="B86" s="293" t="str">
        <f>'2.5.11'!I1</f>
        <v>Валовий зовнішній борг, млрд дол.</v>
      </c>
      <c r="C86" s="4"/>
      <c r="D86" s="4"/>
    </row>
    <row r="87" spans="1:4" ht="14.25" customHeight="1">
      <c r="A87" s="223" t="s">
        <v>801</v>
      </c>
      <c r="B87" s="300" t="str">
        <f t="shared" ref="B87:B92" si="5">IF($E$1=1,C87,D87)</f>
        <v>Вставка:  Валовий зовнішній борг: останні тенденції</v>
      </c>
      <c r="C87" s="3" t="s">
        <v>1025</v>
      </c>
      <c r="D87" s="4" t="s">
        <v>1026</v>
      </c>
    </row>
    <row r="88" spans="1:4" ht="14.25" customHeight="1">
      <c r="A88" s="224" t="s">
        <v>802</v>
      </c>
      <c r="B88" s="293" t="str">
        <f>'B.4.1'!I1</f>
        <v>Відношення зовнішнього боргу до ВВП за окремими країнами*,%</v>
      </c>
      <c r="C88" s="3"/>
      <c r="D88" s="4"/>
    </row>
    <row r="89" spans="1:4" ht="14.25" customHeight="1">
      <c r="A89" s="224" t="s">
        <v>1069</v>
      </c>
      <c r="B89" s="293" t="str">
        <f>'B.4.T.1'!B1</f>
        <v>Оцінка ризиків боргу згідно з методологією МВФ</v>
      </c>
      <c r="C89" s="3"/>
      <c r="D89" s="4"/>
    </row>
    <row r="90" spans="1:4" ht="14.25" customHeight="1">
      <c r="A90" s="224" t="s">
        <v>803</v>
      </c>
      <c r="B90" s="293" t="str">
        <f>'B.4.2'!I1</f>
        <v>Валовий зовнішній борг України та частка простроченої заборгованості реального сектору за негарантованими кредитами, млрд дол.</v>
      </c>
      <c r="C90" s="3"/>
      <c r="D90" s="4"/>
    </row>
    <row r="91" spans="1:4" ht="14.25" customHeight="1">
      <c r="A91" s="224" t="s">
        <v>1265</v>
      </c>
      <c r="B91" s="293" t="str">
        <f>'B.4.3'!H1</f>
        <v xml:space="preserve">Валовий зовнішній борг України за різними сценаріями,* % ВВП </v>
      </c>
      <c r="C91" s="3"/>
      <c r="D91" s="4"/>
    </row>
    <row r="92" spans="1:4">
      <c r="A92" s="269">
        <v>2.6</v>
      </c>
      <c r="B92" s="300" t="str">
        <f t="shared" si="5"/>
        <v>Монетарні умови та фінансові ринки</v>
      </c>
      <c r="C92" s="3" t="s">
        <v>1123</v>
      </c>
      <c r="D92" s="3" t="s">
        <v>1124</v>
      </c>
    </row>
    <row r="93" spans="1:4">
      <c r="A93" s="224" t="s">
        <v>589</v>
      </c>
      <c r="B93" s="293" t="str">
        <f>'2.6.1'!F1</f>
        <v>Ключова ставка НБУ та її реальні виміри, середня, %</v>
      </c>
      <c r="C93" s="4"/>
      <c r="D93" s="4"/>
    </row>
    <row r="94" spans="1:4">
      <c r="A94" s="224" t="s">
        <v>590</v>
      </c>
      <c r="B94" s="293" t="str">
        <f>'2.6.2'!K1</f>
        <v xml:space="preserve">Процентні ставки НБУ, UIIR та дохідність 1-річних ОВДП на первинному ринку, % </v>
      </c>
      <c r="C94" s="4"/>
      <c r="D94" s="4"/>
    </row>
    <row r="95" spans="1:4">
      <c r="A95" s="224" t="s">
        <v>591</v>
      </c>
      <c r="B95" s="293" t="str">
        <f>'2.6.3'!F1</f>
        <v xml:space="preserve">Криві безкупонної дохідності гривневих ОВДП на вторинному ринку*, % </v>
      </c>
      <c r="C95" s="4"/>
      <c r="D95" s="4"/>
    </row>
    <row r="96" spans="1:4">
      <c r="A96" s="224" t="s">
        <v>592</v>
      </c>
      <c r="B96" s="293" t="str">
        <f>'2.6.4'!H1</f>
        <v xml:space="preserve">Дохідність ДЦП у реальному вимірі* та премія за ризик окремих країн EM, % </v>
      </c>
      <c r="C96" s="4"/>
      <c r="D96" s="4"/>
    </row>
    <row r="97" spans="1:4">
      <c r="A97" s="224" t="s">
        <v>593</v>
      </c>
      <c r="B97" s="293" t="str">
        <f>'2.6.5'!G1</f>
        <v xml:space="preserve">Середньозважені процентні ставки в НВ за новими кредитами (без овердрафту) і депозитами, % </v>
      </c>
      <c r="C97" s="4"/>
      <c r="D97" s="4"/>
    </row>
    <row r="98" spans="1:4">
      <c r="A98" s="224" t="s">
        <v>594</v>
      </c>
      <c r="B98" s="293" t="str">
        <f>'2.6.6'!H1</f>
        <v>Операції нерезидентів та графік погашення гривневих ОВДП*, млрд грн</v>
      </c>
      <c r="C98" s="4"/>
      <c r="D98" s="4"/>
    </row>
    <row r="99" spans="1:4" ht="11.25" customHeight="1">
      <c r="A99" s="224" t="s">
        <v>595</v>
      </c>
      <c r="B99" s="293" t="str">
        <f>'2.6.7'!G1</f>
        <v>Індекси РЕОК та НЕОК гривні, середній, 12.2011=1</v>
      </c>
      <c r="C99" s="4"/>
      <c r="D99" s="4"/>
    </row>
    <row r="100" spans="1:4">
      <c r="A100" s="224" t="s">
        <v>596</v>
      </c>
      <c r="B100" s="293" t="str">
        <f>'2.6.8'!D1</f>
        <v>Індекс тиску на валютний ринок*</v>
      </c>
      <c r="C100" s="4"/>
      <c r="D100" s="4"/>
    </row>
    <row r="101" spans="1:4">
      <c r="A101" s="224" t="s">
        <v>597</v>
      </c>
      <c r="B101" s="343" t="str">
        <f>'2.6.9'!L1</f>
        <v xml:space="preserve">Фактори впливу на ліквідність банківської системи, млрд грн
</v>
      </c>
      <c r="C101" s="4"/>
      <c r="D101" s="4"/>
    </row>
    <row r="102" spans="1:4">
      <c r="A102" s="224" t="s">
        <v>598</v>
      </c>
      <c r="B102" s="343" t="str">
        <f>'2.6.10'!G1</f>
        <v>Депозити, IV.2014=100</v>
      </c>
      <c r="C102" s="4"/>
      <c r="D102" s="257"/>
    </row>
    <row r="103" spans="1:4" ht="14.25" customHeight="1">
      <c r="A103" s="224" t="s">
        <v>599</v>
      </c>
      <c r="B103" s="293" t="str">
        <f>'2.6.11'!G1</f>
        <v xml:space="preserve">Кредити в гривні, IV.2014=100
</v>
      </c>
      <c r="C103" s="4"/>
      <c r="D103" s="257"/>
    </row>
    <row r="104" spans="1:4">
      <c r="A104" s="84">
        <v>3</v>
      </c>
      <c r="B104" s="169" t="str">
        <f t="shared" ref="B104:B111" si="6">IF($E$1=1,C104,D104)</f>
        <v>Економіка України: прогноз</v>
      </c>
      <c r="C104" s="1" t="s">
        <v>1648</v>
      </c>
      <c r="D104" s="1" t="s">
        <v>1649</v>
      </c>
    </row>
    <row r="105" spans="1:4">
      <c r="A105" s="84">
        <v>3.1</v>
      </c>
      <c r="B105" s="300" t="str">
        <f t="shared" si="6"/>
        <v>Інфляційний розвиток</v>
      </c>
      <c r="C105" s="3" t="s">
        <v>506</v>
      </c>
      <c r="D105" s="3" t="s">
        <v>507</v>
      </c>
    </row>
    <row r="106" spans="1:4">
      <c r="A106" s="224" t="s">
        <v>626</v>
      </c>
      <c r="B106" s="293" t="str">
        <f>'3.1.1'!I1</f>
        <v>Цільовий діапазон</v>
      </c>
      <c r="C106" s="4"/>
      <c r="D106" s="4"/>
    </row>
    <row r="107" spans="1:4">
      <c r="A107" s="224" t="s">
        <v>627</v>
      </c>
      <c r="B107" s="293" t="str">
        <f>'3.1.6'!H1</f>
        <v>Внески в річну зміну ІСЦ за компонентами, в. п.</v>
      </c>
      <c r="C107" s="4"/>
      <c r="D107" s="4"/>
    </row>
    <row r="108" spans="1:4">
      <c r="A108" s="224" t="s">
        <v>628</v>
      </c>
      <c r="B108" s="293" t="str">
        <f>'3.1.2'!F1</f>
        <v>Базовий ІСЦ, %</v>
      </c>
      <c r="C108" s="4"/>
      <c r="D108" s="4"/>
    </row>
    <row r="109" spans="1:4">
      <c r="A109" s="224" t="s">
        <v>629</v>
      </c>
      <c r="B109" s="293" t="str">
        <f>'3.1.4'!F1</f>
        <v>Ціни на сирі продовольчі товари, %</v>
      </c>
      <c r="C109" s="4"/>
      <c r="D109" s="4"/>
    </row>
    <row r="110" spans="1:4">
      <c r="A110" s="224" t="s">
        <v>630</v>
      </c>
      <c r="B110" s="293" t="str">
        <f>'3.1.5'!F1</f>
        <v>Адміністративно регульовані ціни, %</v>
      </c>
      <c r="C110" s="4"/>
      <c r="D110" s="4"/>
    </row>
    <row r="111" spans="1:4">
      <c r="A111" s="84">
        <v>3.2</v>
      </c>
      <c r="B111" s="300" t="str">
        <f t="shared" si="6"/>
        <v>Попит і випуск</v>
      </c>
      <c r="C111" s="3" t="s">
        <v>538</v>
      </c>
      <c r="D111" s="3" t="s">
        <v>539</v>
      </c>
    </row>
    <row r="112" spans="1:4">
      <c r="A112" s="224" t="s">
        <v>639</v>
      </c>
      <c r="B112" s="293" t="str">
        <f>'3.2.1'!F1</f>
        <v>Реальний ВВП, % р/р</v>
      </c>
      <c r="C112" s="4"/>
      <c r="D112" s="4"/>
    </row>
    <row r="113" spans="1:4">
      <c r="A113" s="224" t="s">
        <v>647</v>
      </c>
      <c r="B113" s="293" t="str">
        <f>'3.2.2'!H1</f>
        <v>Внески в річну зміну реального ВВП за категоріями кінцевого використання, в. п.</v>
      </c>
      <c r="C113" s="4"/>
      <c r="D113" s="131"/>
    </row>
    <row r="114" spans="1:4">
      <c r="A114" s="224" t="s">
        <v>640</v>
      </c>
      <c r="B114" s="293" t="str">
        <f>'3.2.3'!G1</f>
        <v>Компоненти ВВП за категоріями кінцевого використання, % р/р</v>
      </c>
      <c r="C114" s="4"/>
      <c r="D114" s="131"/>
    </row>
    <row r="115" spans="1:4">
      <c r="A115" s="224" t="s">
        <v>641</v>
      </c>
      <c r="B115" s="293" t="str">
        <f>'3.2.4'!F1</f>
        <v>Фактичний та потенційний ВВП, % р/р</v>
      </c>
      <c r="C115" s="4"/>
      <c r="D115" s="4"/>
    </row>
    <row r="116" spans="1:4">
      <c r="A116" s="224" t="s">
        <v>642</v>
      </c>
      <c r="B116" s="293" t="str">
        <f>'3.2.5'!E1</f>
        <v>Розрив ВВП, % від потенційного ВВП</v>
      </c>
      <c r="C116" s="4"/>
      <c r="D116" s="4"/>
    </row>
    <row r="117" spans="1:4">
      <c r="A117" s="224" t="s">
        <v>861</v>
      </c>
      <c r="B117" s="293" t="str">
        <f>'3.2.6'!G1</f>
        <v>Реальна заробітна плата, % р/р, та рівень безробіття за методологією МОП, %</v>
      </c>
      <c r="C117" s="4"/>
      <c r="D117" s="131"/>
    </row>
    <row r="118" spans="1:4">
      <c r="A118" s="224" t="s">
        <v>862</v>
      </c>
      <c r="B118" s="293" t="str">
        <f>'3.2.7'!G1</f>
        <v>Зведений бюджет, % ВВП</v>
      </c>
      <c r="C118" s="4"/>
      <c r="D118" s="131"/>
    </row>
    <row r="119" spans="1:4">
      <c r="A119" s="224" t="s">
        <v>863</v>
      </c>
      <c r="B119" s="293" t="str">
        <f>'3.2.8'!H1</f>
        <v>Широкий дефіцит СЗДУ, млрд грн, і державний та гарантований державою борг, % ВВП</v>
      </c>
      <c r="C119" s="4"/>
      <c r="D119" s="131"/>
    </row>
    <row r="120" spans="1:4">
      <c r="A120" s="84">
        <v>3.3</v>
      </c>
      <c r="B120" s="300" t="str">
        <f t="shared" ref="B120" si="7">IF($E$1=1,C120,D120)</f>
        <v>Платіжний баланс</v>
      </c>
      <c r="C120" s="3" t="s">
        <v>558</v>
      </c>
      <c r="D120" s="3" t="s">
        <v>559</v>
      </c>
    </row>
    <row r="121" spans="1:4">
      <c r="A121" s="224" t="s">
        <v>643</v>
      </c>
      <c r="B121" s="293" t="str">
        <f>'3.3.1'!J1</f>
        <v>Сальдо поточного рахунку, млрд дол.</v>
      </c>
      <c r="C121" s="4"/>
      <c r="D121" s="4"/>
    </row>
    <row r="122" spans="1:4">
      <c r="A122" s="224" t="s">
        <v>648</v>
      </c>
      <c r="B122" s="293" t="str">
        <f>'3.3.2'!H1</f>
        <v>РЕОК гривні та торговельний баланс</v>
      </c>
      <c r="C122" s="4"/>
      <c r="D122" s="4"/>
    </row>
    <row r="123" spans="1:4">
      <c r="A123" s="224" t="s">
        <v>644</v>
      </c>
      <c r="B123" s="293" t="str">
        <f>'3.3.3'!H1</f>
        <v>Імпорт газу</v>
      </c>
      <c r="C123" s="4"/>
      <c r="D123" s="4"/>
    </row>
    <row r="124" spans="1:4">
      <c r="A124" s="224" t="s">
        <v>645</v>
      </c>
      <c r="B124" s="293" t="str">
        <f>'3.3.4'!$K1</f>
        <v>Фінансовий рахунок:чисті зовнішні зобов'язання, млрд дол.</v>
      </c>
      <c r="C124" s="4"/>
      <c r="D124" s="4"/>
    </row>
    <row r="125" spans="1:4">
      <c r="A125" s="224" t="s">
        <v>646</v>
      </c>
      <c r="B125" s="293" t="str">
        <f>'3.3.5'!H1</f>
        <v>Міжнародні резерви</v>
      </c>
      <c r="C125" s="4"/>
      <c r="D125" s="4"/>
    </row>
    <row r="126" spans="1:4">
      <c r="A126" s="223" t="s">
        <v>622</v>
      </c>
      <c r="B126" s="300" t="str">
        <f t="shared" ref="B126:B132" si="8">IF($E$1=1,C126,D126)</f>
        <v>Монетарні умови та фінансові ринки</v>
      </c>
      <c r="C126" s="3" t="s">
        <v>1123</v>
      </c>
      <c r="D126" s="3" t="s">
        <v>1124</v>
      </c>
    </row>
    <row r="127" spans="1:4">
      <c r="A127" s="224" t="s">
        <v>623</v>
      </c>
      <c r="B127" s="293" t="str">
        <f>'3.4.1'!M1</f>
        <v xml:space="preserve">Облікова ставка НБУ, середня, % </v>
      </c>
      <c r="C127" s="257"/>
      <c r="D127" s="257"/>
    </row>
    <row r="128" spans="1:4">
      <c r="A128" s="224" t="s">
        <v>624</v>
      </c>
      <c r="B128" s="293" t="str">
        <f>'3.4.2'!E1</f>
        <v xml:space="preserve">Реальна процентна ставка*, % </v>
      </c>
      <c r="C128" s="4"/>
      <c r="D128" s="4"/>
    </row>
    <row r="129" spans="1:4">
      <c r="A129" s="224" t="s">
        <v>1394</v>
      </c>
      <c r="B129" s="293" t="str">
        <f>'3.4.3'!E1</f>
        <v>Індекс РЕОК гривні, IV.2016=1</v>
      </c>
      <c r="C129" s="4"/>
      <c r="D129" s="4"/>
    </row>
    <row r="130" spans="1:4">
      <c r="A130" s="223" t="s">
        <v>1575</v>
      </c>
      <c r="B130" s="300" t="str">
        <f t="shared" ref="B130" si="9">IF($E$1=1,C130,D130)</f>
        <v>Вставка. Публікація прогнозу облікової ставки</v>
      </c>
      <c r="C130" s="4" t="s">
        <v>1576</v>
      </c>
      <c r="D130" s="4" t="s">
        <v>1586</v>
      </c>
    </row>
    <row r="131" spans="1:4">
      <c r="A131" s="224" t="s">
        <v>1577</v>
      </c>
      <c r="B131" s="293" t="str">
        <f>'В.5.1'!Q1</f>
        <v>Ключова ставка НБУ: фактичний рівень та прогноз, середньоквартальна, %</v>
      </c>
      <c r="C131" s="4"/>
      <c r="D131" s="4"/>
    </row>
    <row r="132" spans="1:4">
      <c r="A132" s="223" t="s">
        <v>603</v>
      </c>
      <c r="B132" s="300" t="str">
        <f t="shared" si="8"/>
        <v>Ризики прогнозу</v>
      </c>
      <c r="C132" s="3" t="s">
        <v>638</v>
      </c>
      <c r="D132" s="3" t="s">
        <v>637</v>
      </c>
    </row>
    <row r="133" spans="1:4">
      <c r="A133" s="224" t="s">
        <v>604</v>
      </c>
      <c r="B133" s="293" t="str">
        <f>'3.5.1'!M1</f>
        <v>Прогноз реального ВВП, % р/р</v>
      </c>
      <c r="C133" s="4"/>
      <c r="D133" s="4"/>
    </row>
    <row r="134" spans="1:4">
      <c r="A134" s="224" t="s">
        <v>605</v>
      </c>
      <c r="B134" s="293" t="str">
        <f>'3.5.2'!U1</f>
        <v>Прогноз ІСЦ та інфляційні цілі, % р/р</v>
      </c>
      <c r="C134" s="4"/>
      <c r="D134" s="4"/>
    </row>
    <row r="135" spans="1:4" ht="25.5">
      <c r="A135" s="640" t="s">
        <v>1645</v>
      </c>
      <c r="B135" s="641" t="str">
        <f>'Macro Forecast'!B2:W2</f>
        <v>Макроекономічний прогноз (Липень 2019)</v>
      </c>
    </row>
    <row r="136" spans="1:4">
      <c r="A136" s="223"/>
    </row>
    <row r="137" spans="1:4">
      <c r="A137" s="224"/>
    </row>
    <row r="138" spans="1:4">
      <c r="A138" s="224"/>
    </row>
    <row r="143" spans="1:4">
      <c r="C143" s="4"/>
      <c r="D143" s="4"/>
    </row>
    <row r="144" spans="1:4">
      <c r="C144" s="4"/>
      <c r="D144" s="4"/>
    </row>
    <row r="145" spans="3:4">
      <c r="C145" s="4"/>
      <c r="D145" s="4"/>
    </row>
    <row r="146" spans="3:4">
      <c r="C146" s="4"/>
      <c r="D146" s="4"/>
    </row>
    <row r="147" spans="3:4">
      <c r="C147" s="257"/>
      <c r="D147" s="4"/>
    </row>
    <row r="148" spans="3:4">
      <c r="C148" s="4"/>
      <c r="D148" s="4"/>
    </row>
    <row r="149" spans="3:4">
      <c r="C149" s="257"/>
      <c r="D149" s="4"/>
    </row>
    <row r="150" spans="3:4">
      <c r="C150" s="4"/>
      <c r="D150" s="4"/>
    </row>
    <row r="151" spans="3:4">
      <c r="C151" s="4"/>
      <c r="D151" s="4"/>
    </row>
    <row r="152" spans="3:4">
      <c r="C152" s="257"/>
      <c r="D152" s="257"/>
    </row>
    <row r="153" spans="3:4">
      <c r="C153" s="257"/>
      <c r="D153" s="257"/>
    </row>
    <row r="154" spans="3:4">
      <c r="C154" s="4"/>
      <c r="D154" s="4"/>
    </row>
    <row r="155" spans="3:4">
      <c r="C155" s="257"/>
      <c r="D155" s="257"/>
    </row>
    <row r="156" spans="3:4">
      <c r="C156" s="257"/>
      <c r="D156" s="257"/>
    </row>
  </sheetData>
  <customSheetViews>
    <customSheetView guid="{ACF06C40-177A-4CED-8E17-2347D4DD1C3A}" topLeftCell="A7">
      <selection activeCell="A7" sqref="A7"/>
      <pageMargins left="0.7" right="0.7" top="0.75" bottom="0.75" header="0.3" footer="0.3"/>
    </customSheetView>
  </customSheetViews>
  <hyperlinks>
    <hyperlink ref="A31" location="'2.1.1'!A1" display="2.1.1"/>
    <hyperlink ref="A32" location="'2.1.2'!A1" display="2.1.2"/>
    <hyperlink ref="A33" location="'2.1.3'!A1" display="2.1.3"/>
    <hyperlink ref="A34" location="'2.1.4'!A1" display="2.1.4"/>
    <hyperlink ref="A35" location="'2.1.5'!A1" display="2.1.5"/>
    <hyperlink ref="A36" location="'2.1.6'!A1" display="2.1.6"/>
    <hyperlink ref="A37" location="'2.1.7'!A1" display="2.1.7"/>
    <hyperlink ref="A38" location="'2.1.8'!A1" display="2.1.8"/>
    <hyperlink ref="A39" location="'2.1.9'!A1" display="2.1.9"/>
    <hyperlink ref="A7" location="'0'!A1" display="'0'!A1"/>
    <hyperlink ref="A9" location="'1.1'!A1" display="'1.1'!A1"/>
    <hyperlink ref="A10" location="'1.2'!A1" display="'1.2'!A1"/>
    <hyperlink ref="A11" location="'1.3'!A1" display="'1.3'!A1"/>
    <hyperlink ref="A12" location="'1.4'!A1" display="'1.4'!A1"/>
    <hyperlink ref="A13" location="'1.5'!A1" display="'1.5'!A1"/>
    <hyperlink ref="A14" location="'1.6'!A1" display="'1.6'!A1"/>
    <hyperlink ref="A15" location="'1.7'!A1" display="'1.7'!A1"/>
    <hyperlink ref="A16" location="'1.8'!A1" display="'1.8'!A1"/>
    <hyperlink ref="A17" location="'1.9'!A1" display="'1.9'!A1"/>
    <hyperlink ref="A18" location="'1.10'!A1" display="1.10"/>
    <hyperlink ref="A19" location="'1.11'!A1" display="1.11"/>
    <hyperlink ref="A22" location="'1.14'!A1" display="1.14"/>
    <hyperlink ref="A24" location="B.1.1!A1" display="B.1.1"/>
    <hyperlink ref="A25" location="B.1.2!A1" display="B.1.2"/>
    <hyperlink ref="A26" location="B.1.3!A1" display="B.1.3"/>
    <hyperlink ref="A47" location="'2.2.1'!A1" display="2.2.1"/>
    <hyperlink ref="A48" location="'2.2.2'!A1" display="2.2.2"/>
    <hyperlink ref="A76" location="'2.5.1'!A1" display="2.5.1"/>
    <hyperlink ref="A77" location="'2.5.2'!A1" display="2.5.2"/>
    <hyperlink ref="A56" location="'2.3.1'!A1" display="2.3.1"/>
    <hyperlink ref="A57" location="'2.3.2'!A1" display="2.3.2"/>
    <hyperlink ref="A58" location="'2.3.3'!A1" display="2.3.3"/>
    <hyperlink ref="A59" location="'2.3.4'!A1" display="2.3.4"/>
    <hyperlink ref="A60" location="'2.3.5'!A1" display="2.3.5"/>
    <hyperlink ref="A61" location="'2.3.6'!A1" display="2.3.6"/>
    <hyperlink ref="A93" location="'2.6.1'!A1" display="2.6.1"/>
    <hyperlink ref="A94" location="'2.6.2'!A1" display="2.6.2"/>
    <hyperlink ref="A95" location="'2.6.3'!A1" display="2.6.3"/>
    <hyperlink ref="A96" location="'2.6.4'!A1" display="2.6.4"/>
    <hyperlink ref="A97" location="'2.6.5'!A1" display="2.6.5"/>
    <hyperlink ref="A98" location="'2.6.6'!A1" display="2.6.6"/>
    <hyperlink ref="A99" location="'2.6.7'!A1" display="2.6.7"/>
    <hyperlink ref="A100" location="'2.6.8'!A1" display="2.6.8"/>
    <hyperlink ref="A101" location="'2.6.9'!A1" display="2.6.9"/>
    <hyperlink ref="A102" location="'2.6.10'!A1" display="2.6.10"/>
    <hyperlink ref="A103" location="'2.6.11'!A1" display="2.6.11"/>
    <hyperlink ref="A133" location="'3.5.1'!A1" display="3.5.1"/>
    <hyperlink ref="A134" location="'3.5.2'!A1" display="3.5.2"/>
    <hyperlink ref="A20" location="'1.12'!A1" display="1.12"/>
    <hyperlink ref="A21" location="'1.13'!A1" display="1.13"/>
    <hyperlink ref="A68" location="'2.4.1 '!A1" display="2.4.1"/>
    <hyperlink ref="A69" location="'2.4.2 '!A1" display="2.4.2"/>
    <hyperlink ref="A70" location="'2.4.3 '!A1" display="2.4.3"/>
    <hyperlink ref="A71" location="'2.4.4'!A1" display="2.4.4"/>
    <hyperlink ref="A72" location="'2.4.5'!A1" display="2.4.5. "/>
    <hyperlink ref="A127" location="'3.4.1'!A1" display="3.4.1"/>
    <hyperlink ref="A129" location="'3.4.3'!A1" display="3.4.3"/>
    <hyperlink ref="A106" location="'3.1.1'!A1" display="3.1.1"/>
    <hyperlink ref="A107" location="'3.1.2'!A1" display="3.1.2"/>
    <hyperlink ref="A108" location="'3.1.3'!A1" display="3.1.3"/>
    <hyperlink ref="A109" location="'3.1.4'!A1" display="3.1.4"/>
    <hyperlink ref="A110" location="'3.1.5'!A1" display="3.1.5"/>
    <hyperlink ref="A112" location="'3.2.1'!A1" display="3.2.1"/>
    <hyperlink ref="A113" location="'3.2.2'!A1" display="3.2.2"/>
    <hyperlink ref="A114" location="'3.2.3'!A1" display="3.2.3"/>
    <hyperlink ref="A115" location="'3.2.4'!A1" display="3.2.4"/>
    <hyperlink ref="A116" location="'3.2.5'!A1" display="3.2.5"/>
    <hyperlink ref="A121" location="'3.3.1'!A1" display="3.3.1"/>
    <hyperlink ref="A122" location="'3.3.2'!A1" display="3.3.2"/>
    <hyperlink ref="A123" location="'3.3.3'!A1" display="3.3.3"/>
    <hyperlink ref="A124" location="'3.3.4'!A1" display="3.3.4"/>
    <hyperlink ref="A125" location="'3.3.5'!A1" display="3.3.5"/>
    <hyperlink ref="A49" location="'2.2.3'!A1" display="2.2.3"/>
    <hyperlink ref="A51" location="'2.2.5'!A1" display="2.2.5"/>
    <hyperlink ref="A53" location="'2.2.7'!A1" display="2.2.7"/>
    <hyperlink ref="A50" location="'2.2.4'!A1" display="2.2.4"/>
    <hyperlink ref="A52" location="'2.2.6'!A1" display="2.2.6"/>
    <hyperlink ref="A54" location="'2.2.8'!A1" display="2.2.8"/>
    <hyperlink ref="A27" location="B.1.4!A1" display="B.1.4"/>
    <hyperlink ref="A78" location="'2.5.3'!A1" display="2.5.3"/>
    <hyperlink ref="A79" location="'2.5.4'!A1" display="2.5.4"/>
    <hyperlink ref="A80" location="'2.5.5'!A1" display="2.5.5"/>
    <hyperlink ref="A81" location="'2.5.6'!A1" display="2.5.6"/>
    <hyperlink ref="A88" location="B.4.1!A1" display="B.4.1"/>
    <hyperlink ref="A89" location="B.4.T.1!A1" display="B.4.2"/>
    <hyperlink ref="A90" location="B.4.2!A1" display="B.4.3"/>
    <hyperlink ref="A91" location="B.4.3!A1" display="B.4.3"/>
    <hyperlink ref="A82" location="'2.5.7'!A1" display="2.5.8"/>
    <hyperlink ref="A86" location="'2.5.11'!A1" display="2.5.12"/>
    <hyperlink ref="A83" location="'2.5.8'!A1" display="2.5.9"/>
    <hyperlink ref="A84" location="'2.5.9'!A1" display="2.5.10"/>
    <hyperlink ref="A117:A119" location="'3.2.5'!A1" display="3.2.5"/>
    <hyperlink ref="A41" location="В.2.1!A1" display="B.2.1"/>
    <hyperlink ref="A42" location="В.2.2!A1" display="B.2.2"/>
    <hyperlink ref="A43" location="В.2.3!A1" display="B.2.3"/>
    <hyperlink ref="A44" location="В.2.4!A1" display="B.2.4"/>
    <hyperlink ref="A45" location="В.2.5!A1" display="B.2.5"/>
    <hyperlink ref="A85" location="'2.5.10'!A1" display="2.5.11"/>
    <hyperlink ref="A73" location="'2.4.6'!A1" display="'2.4.6'!A1"/>
    <hyperlink ref="A74" location="'2.4.7'!A1" display="'2.4.7'!A1"/>
    <hyperlink ref="A128" location="'3.4.3'!A1" display="3.4.3"/>
    <hyperlink ref="A28" location="B.1.5!A1" display="B.1.5"/>
    <hyperlink ref="A63" location="В3.1!A1" display="В3.1!A1"/>
    <hyperlink ref="A64" location="В.3.2!A1" display="В.3.2"/>
    <hyperlink ref="A65" location="В3.3!A1" display="В3.3!A1"/>
    <hyperlink ref="A66" location="В3.4!A1" display="В3.4!A1"/>
    <hyperlink ref="A131" location="В.5.1!A1" display="В.5.1"/>
    <hyperlink ref="A135" location="'Macro Forecast'!A1" display="Macro Forecast"/>
  </hyperlinks>
  <pageMargins left="0.7" right="0.7" top="0.75" bottom="0.75" header="0.3" footer="0.3"/>
  <pageSetup paperSize="9" scale="66" fitToHeight="0" orientation="landscape" horizontalDpi="4294967293"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173" r:id="rId4" name="List Box 5">
              <controlPr defaultSize="0" autoLine="0" autoPict="0">
                <anchor moveWithCells="1">
                  <from>
                    <xdr:col>1</xdr:col>
                    <xdr:colOff>9525</xdr:colOff>
                    <xdr:row>0</xdr:row>
                    <xdr:rowOff>0</xdr:rowOff>
                  </from>
                  <to>
                    <xdr:col>1</xdr:col>
                    <xdr:colOff>3362325</xdr:colOff>
                    <xdr:row>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tabColor theme="2"/>
  </sheetPr>
  <dimension ref="A1:J736"/>
  <sheetViews>
    <sheetView showGridLines="0" zoomScaleNormal="100" workbookViewId="0">
      <selection activeCell="A3" sqref="A2:XFD3"/>
    </sheetView>
  </sheetViews>
  <sheetFormatPr defaultRowHeight="12.75"/>
  <cols>
    <col min="1" max="1" width="13.85546875" customWidth="1"/>
  </cols>
  <sheetData>
    <row r="1" spans="1:7">
      <c r="A1" s="19" t="s">
        <v>102</v>
      </c>
      <c r="B1" s="111" t="str">
        <f>IF(Content!$E$1=1,B2,B3)</f>
        <v>Brent (поточний прогноз)</v>
      </c>
      <c r="C1" s="111" t="str">
        <f>IF(Content!$E$1=1,C2,C3)</f>
        <v>Brent (попередній прогноз)</v>
      </c>
      <c r="D1" s="111" t="str">
        <f>IF(Content!$E$1=1,D2,D3)</f>
        <v>Природний газ (поточний прогноз)</v>
      </c>
      <c r="E1" s="111" t="str">
        <f>IF(Content!$E$1=1,E2,E3)</f>
        <v>Природний газ (попередній прогноз)</v>
      </c>
      <c r="G1" s="111" t="str">
        <f>IF(Content!$E$1=1,G2,G3)</f>
        <v>Світові ціни на нафту марки Brent (дол./бар.) та ціни на природний газ на німецькому хабі (дол./м³)</v>
      </c>
    </row>
    <row r="2" spans="1:7" hidden="1">
      <c r="A2" s="19"/>
      <c r="B2" t="s">
        <v>278</v>
      </c>
      <c r="C2" t="s">
        <v>1231</v>
      </c>
      <c r="D2" t="s">
        <v>1234</v>
      </c>
      <c r="E2" t="s">
        <v>1235</v>
      </c>
      <c r="G2" s="1" t="s">
        <v>749</v>
      </c>
    </row>
    <row r="3" spans="1:7" hidden="1">
      <c r="B3" t="s">
        <v>279</v>
      </c>
      <c r="C3" t="s">
        <v>280</v>
      </c>
      <c r="D3" t="s">
        <v>1232</v>
      </c>
      <c r="E3" t="s">
        <v>1233</v>
      </c>
      <c r="G3" s="1" t="s">
        <v>1236</v>
      </c>
    </row>
    <row r="4" spans="1:7">
      <c r="A4" s="79" t="s">
        <v>39</v>
      </c>
      <c r="B4" s="13"/>
      <c r="C4" s="13"/>
      <c r="D4" s="13"/>
      <c r="E4" s="13"/>
    </row>
    <row r="5" spans="1:7">
      <c r="A5" s="79" t="s">
        <v>40</v>
      </c>
      <c r="B5" s="13"/>
      <c r="C5" s="13"/>
      <c r="D5" s="13"/>
      <c r="E5" s="13"/>
    </row>
    <row r="6" spans="1:7">
      <c r="A6" s="79" t="s">
        <v>41</v>
      </c>
      <c r="B6" s="13"/>
      <c r="C6" s="13"/>
      <c r="D6" s="13"/>
      <c r="E6" s="13"/>
    </row>
    <row r="7" spans="1:7">
      <c r="A7" s="79" t="s">
        <v>42</v>
      </c>
      <c r="B7" s="13"/>
      <c r="C7" s="13"/>
      <c r="D7" s="13"/>
      <c r="E7" s="13"/>
    </row>
    <row r="8" spans="1:7">
      <c r="A8" s="79" t="s">
        <v>43</v>
      </c>
      <c r="B8" s="13"/>
      <c r="C8" s="13"/>
      <c r="D8" s="13"/>
      <c r="E8" s="13"/>
    </row>
    <row r="9" spans="1:7">
      <c r="A9" s="79" t="s">
        <v>44</v>
      </c>
      <c r="B9" s="13"/>
      <c r="C9" s="13"/>
      <c r="D9" s="13"/>
      <c r="E9" s="13"/>
    </row>
    <row r="10" spans="1:7">
      <c r="A10" s="79" t="s">
        <v>45</v>
      </c>
      <c r="B10" s="13"/>
      <c r="C10" s="13"/>
      <c r="D10" s="13"/>
      <c r="E10" s="13"/>
    </row>
    <row r="11" spans="1:7">
      <c r="A11" s="79" t="s">
        <v>214</v>
      </c>
      <c r="B11" s="13"/>
      <c r="C11" s="13"/>
      <c r="D11" s="13"/>
      <c r="E11" s="13"/>
    </row>
    <row r="12" spans="1:7">
      <c r="A12" s="79" t="s">
        <v>260</v>
      </c>
      <c r="B12" s="262"/>
      <c r="C12" s="262"/>
      <c r="D12" s="262"/>
      <c r="E12" s="262"/>
    </row>
    <row r="13" spans="1:7">
      <c r="A13" s="79" t="s">
        <v>261</v>
      </c>
      <c r="B13" s="262"/>
      <c r="C13" s="262"/>
      <c r="D13" s="262"/>
      <c r="E13" s="262"/>
    </row>
    <row r="14" spans="1:7">
      <c r="A14" s="81" t="s">
        <v>262</v>
      </c>
      <c r="B14" s="83">
        <v>67.2</v>
      </c>
      <c r="C14" s="83">
        <v>67.2</v>
      </c>
      <c r="D14" s="83">
        <v>170</v>
      </c>
      <c r="E14" s="83">
        <v>200</v>
      </c>
    </row>
    <row r="15" spans="1:7">
      <c r="A15" s="81" t="s">
        <v>218</v>
      </c>
      <c r="B15" s="83">
        <v>66.900000000000006</v>
      </c>
      <c r="C15" s="83">
        <v>66.900000000000006</v>
      </c>
      <c r="D15" s="83">
        <v>186.1</v>
      </c>
      <c r="E15" s="83">
        <v>216.1</v>
      </c>
    </row>
    <row r="16" spans="1:7">
      <c r="A16" s="81" t="s">
        <v>264</v>
      </c>
      <c r="B16" s="83">
        <v>66.2</v>
      </c>
      <c r="C16" s="83">
        <v>66.2</v>
      </c>
      <c r="D16" s="83">
        <v>204.4</v>
      </c>
      <c r="E16" s="83">
        <v>234.4</v>
      </c>
    </row>
    <row r="17" spans="1:10">
      <c r="A17" s="81" t="s">
        <v>266</v>
      </c>
      <c r="B17" s="83">
        <v>66.5</v>
      </c>
      <c r="C17" s="83">
        <v>66.5</v>
      </c>
      <c r="D17" s="83">
        <v>200.00000000000003</v>
      </c>
      <c r="E17" s="83">
        <v>230.00000000000003</v>
      </c>
    </row>
    <row r="18" spans="1:10">
      <c r="A18" s="81" t="s">
        <v>267</v>
      </c>
      <c r="B18" s="83">
        <v>67.5</v>
      </c>
      <c r="C18" s="83">
        <v>67.5</v>
      </c>
      <c r="D18" s="83">
        <v>200.00000000000003</v>
      </c>
      <c r="E18" s="83">
        <v>230.00000000000003</v>
      </c>
      <c r="G18" s="111" t="str">
        <f>IF(Content!$E$1=1,G19,G20)</f>
        <v>Джерело: оцінка НБУ.</v>
      </c>
    </row>
    <row r="19" spans="1:10">
      <c r="A19" s="81" t="s">
        <v>222</v>
      </c>
      <c r="B19" s="83">
        <v>68.2</v>
      </c>
      <c r="C19" s="83">
        <v>68.2</v>
      </c>
      <c r="D19" s="83">
        <v>220</v>
      </c>
      <c r="E19" s="83">
        <v>250</v>
      </c>
      <c r="G19" s="2" t="s">
        <v>248</v>
      </c>
    </row>
    <row r="20" spans="1:10">
      <c r="A20" s="263" t="s">
        <v>472</v>
      </c>
      <c r="B20" s="83">
        <v>67.8</v>
      </c>
      <c r="C20" s="83">
        <v>67.8</v>
      </c>
      <c r="D20" s="83">
        <v>210.00000000000003</v>
      </c>
      <c r="E20" s="83">
        <v>240.00000000000003</v>
      </c>
      <c r="G20" s="2" t="s">
        <v>64</v>
      </c>
    </row>
    <row r="21" spans="1:10">
      <c r="A21" s="263" t="s">
        <v>473</v>
      </c>
      <c r="B21" s="83">
        <v>68.3</v>
      </c>
      <c r="C21" s="83">
        <v>68.3</v>
      </c>
      <c r="D21" s="83">
        <v>200.9</v>
      </c>
      <c r="E21" s="83">
        <v>230.9</v>
      </c>
    </row>
    <row r="22" spans="1:10">
      <c r="A22" s="263" t="s">
        <v>474</v>
      </c>
      <c r="B22" s="83">
        <v>69.3</v>
      </c>
      <c r="C22" s="83">
        <v>69.3</v>
      </c>
      <c r="D22" s="83">
        <v>202.2</v>
      </c>
      <c r="E22" s="83">
        <v>232.2</v>
      </c>
      <c r="G22" s="73"/>
    </row>
    <row r="23" spans="1:10">
      <c r="A23" s="263" t="s">
        <v>475</v>
      </c>
      <c r="B23" s="83">
        <v>70</v>
      </c>
      <c r="C23" s="83">
        <v>70</v>
      </c>
      <c r="D23" s="83">
        <v>215.00000000000003</v>
      </c>
      <c r="E23" s="83">
        <v>245.00000000000003</v>
      </c>
    </row>
    <row r="24" spans="1:10">
      <c r="A24" s="66"/>
      <c r="B24" s="13"/>
      <c r="C24" s="13"/>
      <c r="D24" s="13"/>
      <c r="E24" s="13"/>
    </row>
    <row r="25" spans="1:10">
      <c r="A25" s="66"/>
      <c r="I25" s="13"/>
      <c r="J25" s="13"/>
    </row>
    <row r="26" spans="1:10">
      <c r="A26" s="66"/>
      <c r="I26" s="13"/>
      <c r="J26" s="13"/>
    </row>
    <row r="27" spans="1:10">
      <c r="A27" s="66"/>
      <c r="I27" s="13"/>
      <c r="J27" s="13"/>
    </row>
    <row r="28" spans="1:10">
      <c r="A28" s="66"/>
      <c r="I28" s="13"/>
      <c r="J28" s="13"/>
    </row>
    <row r="29" spans="1:10">
      <c r="A29" s="66"/>
      <c r="I29" s="13"/>
      <c r="J29" s="13"/>
    </row>
    <row r="30" spans="1:10">
      <c r="A30" s="66"/>
      <c r="I30" s="13"/>
      <c r="J30" s="13"/>
    </row>
    <row r="31" spans="1:10">
      <c r="A31" s="66"/>
      <c r="I31" s="13"/>
      <c r="J31" s="13"/>
    </row>
    <row r="32" spans="1:10">
      <c r="A32" s="66"/>
      <c r="I32" s="13"/>
      <c r="J32" s="13"/>
    </row>
    <row r="33" spans="1:10">
      <c r="A33" s="66"/>
      <c r="I33" s="13"/>
      <c r="J33" s="13"/>
    </row>
    <row r="34" spans="1:10">
      <c r="A34" s="66"/>
      <c r="I34" s="13"/>
      <c r="J34" s="13"/>
    </row>
    <row r="35" spans="1:10">
      <c r="A35" s="66"/>
      <c r="I35" s="13"/>
      <c r="J35" s="13"/>
    </row>
    <row r="36" spans="1:10">
      <c r="A36" s="66"/>
      <c r="I36" s="13"/>
      <c r="J36" s="13"/>
    </row>
    <row r="37" spans="1:10">
      <c r="A37" s="66"/>
      <c r="I37" s="13"/>
      <c r="J37" s="13"/>
    </row>
    <row r="38" spans="1:10">
      <c r="A38" s="66"/>
      <c r="I38" s="13"/>
      <c r="J38" s="13"/>
    </row>
    <row r="39" spans="1:10">
      <c r="A39" s="66"/>
      <c r="I39" s="13"/>
      <c r="J39" s="13"/>
    </row>
    <row r="40" spans="1:10">
      <c r="A40" s="66"/>
      <c r="I40" s="13"/>
      <c r="J40" s="13"/>
    </row>
    <row r="41" spans="1:10">
      <c r="A41" s="66"/>
      <c r="I41" s="13"/>
      <c r="J41" s="13"/>
    </row>
    <row r="42" spans="1:10">
      <c r="A42" s="66"/>
      <c r="I42" s="13"/>
      <c r="J42" s="13"/>
    </row>
    <row r="43" spans="1:10">
      <c r="A43" s="66"/>
      <c r="I43" s="13"/>
      <c r="J43" s="13"/>
    </row>
    <row r="44" spans="1:10">
      <c r="A44" s="66"/>
      <c r="I44" s="13"/>
      <c r="J44" s="13"/>
    </row>
    <row r="45" spans="1:10">
      <c r="A45" s="66"/>
      <c r="I45" s="13"/>
      <c r="J45" s="13"/>
    </row>
    <row r="46" spans="1:10">
      <c r="A46" s="66"/>
      <c r="I46" s="13"/>
      <c r="J46" s="13"/>
    </row>
    <row r="47" spans="1:10">
      <c r="A47" s="66"/>
      <c r="I47" s="13"/>
      <c r="J47" s="13"/>
    </row>
    <row r="48" spans="1:10">
      <c r="A48" s="66"/>
      <c r="I48" s="13"/>
      <c r="J48" s="13"/>
    </row>
    <row r="49" spans="1:10">
      <c r="A49" s="66"/>
      <c r="I49" s="13"/>
      <c r="J49" s="13"/>
    </row>
    <row r="50" spans="1:10">
      <c r="A50" s="66"/>
      <c r="I50" s="13"/>
      <c r="J50" s="13"/>
    </row>
    <row r="51" spans="1:10">
      <c r="A51" s="66"/>
      <c r="I51" s="13"/>
      <c r="J51" s="13"/>
    </row>
    <row r="52" spans="1:10">
      <c r="A52" s="66"/>
      <c r="I52" s="13"/>
      <c r="J52" s="13"/>
    </row>
    <row r="53" spans="1:10">
      <c r="A53" s="66"/>
      <c r="I53" s="13"/>
      <c r="J53" s="13"/>
    </row>
    <row r="54" spans="1:10">
      <c r="A54" s="66"/>
      <c r="I54" s="13"/>
      <c r="J54" s="13"/>
    </row>
    <row r="55" spans="1:10">
      <c r="A55" s="66"/>
      <c r="I55" s="13"/>
      <c r="J55" s="13"/>
    </row>
    <row r="56" spans="1:10">
      <c r="A56" s="66"/>
      <c r="I56" s="13"/>
      <c r="J56" s="13"/>
    </row>
    <row r="57" spans="1:10">
      <c r="A57" s="66"/>
      <c r="I57" s="13"/>
      <c r="J57" s="13"/>
    </row>
    <row r="58" spans="1:10">
      <c r="A58" s="66"/>
      <c r="I58" s="13"/>
      <c r="J58" s="13"/>
    </row>
    <row r="59" spans="1:10">
      <c r="A59" s="66"/>
      <c r="I59" s="13"/>
      <c r="J59" s="13"/>
    </row>
    <row r="60" spans="1:10">
      <c r="A60" s="66"/>
      <c r="I60" s="13"/>
      <c r="J60" s="13"/>
    </row>
    <row r="61" spans="1:10">
      <c r="A61" s="66"/>
      <c r="I61" s="13"/>
      <c r="J61" s="13"/>
    </row>
    <row r="62" spans="1:10">
      <c r="A62" s="66"/>
      <c r="I62" s="13"/>
      <c r="J62" s="13"/>
    </row>
    <row r="63" spans="1:10">
      <c r="A63" s="66"/>
      <c r="I63" s="13"/>
      <c r="J63" s="13"/>
    </row>
    <row r="64" spans="1:10">
      <c r="A64" s="66"/>
      <c r="I64" s="13"/>
      <c r="J64" s="13"/>
    </row>
    <row r="65" spans="1:10">
      <c r="A65" s="66"/>
      <c r="I65" s="13"/>
      <c r="J65" s="13"/>
    </row>
    <row r="66" spans="1:10">
      <c r="A66" s="66"/>
      <c r="I66" s="13"/>
      <c r="J66" s="13"/>
    </row>
    <row r="67" spans="1:10">
      <c r="A67" s="66"/>
      <c r="I67" s="13"/>
      <c r="J67" s="13"/>
    </row>
    <row r="68" spans="1:10">
      <c r="A68" s="66"/>
      <c r="I68" s="13"/>
      <c r="J68" s="13"/>
    </row>
    <row r="69" spans="1:10">
      <c r="A69" s="66"/>
      <c r="I69" s="13"/>
      <c r="J69" s="13"/>
    </row>
    <row r="70" spans="1:10">
      <c r="A70" s="66"/>
      <c r="I70" s="13"/>
      <c r="J70" s="13"/>
    </row>
    <row r="71" spans="1:10">
      <c r="A71" s="66"/>
      <c r="I71" s="13"/>
      <c r="J71" s="13"/>
    </row>
    <row r="72" spans="1:10">
      <c r="A72" s="66"/>
      <c r="I72" s="13"/>
      <c r="J72" s="13"/>
    </row>
    <row r="73" spans="1:10">
      <c r="A73" s="66"/>
      <c r="I73" s="13"/>
      <c r="J73" s="13"/>
    </row>
    <row r="74" spans="1:10">
      <c r="A74" s="66"/>
      <c r="I74" s="13"/>
      <c r="J74" s="13"/>
    </row>
    <row r="75" spans="1:10">
      <c r="A75" s="66"/>
      <c r="I75" s="13"/>
      <c r="J75" s="13"/>
    </row>
    <row r="76" spans="1:10">
      <c r="A76" s="66"/>
      <c r="I76" s="13"/>
      <c r="J76" s="13"/>
    </row>
    <row r="77" spans="1:10">
      <c r="A77" s="66"/>
      <c r="I77" s="13"/>
      <c r="J77" s="13"/>
    </row>
    <row r="78" spans="1:10">
      <c r="A78" s="66"/>
      <c r="I78" s="13"/>
      <c r="J78" s="13"/>
    </row>
    <row r="79" spans="1:10">
      <c r="A79" s="66"/>
      <c r="I79" s="13"/>
      <c r="J79" s="13"/>
    </row>
    <row r="80" spans="1:10">
      <c r="A80" s="66"/>
      <c r="I80" s="13"/>
      <c r="J80" s="13"/>
    </row>
    <row r="81" spans="1:10">
      <c r="A81" s="66"/>
      <c r="I81" s="13"/>
      <c r="J81" s="13"/>
    </row>
    <row r="82" spans="1:10">
      <c r="A82" s="66"/>
      <c r="I82" s="13"/>
      <c r="J82" s="13"/>
    </row>
    <row r="83" spans="1:10">
      <c r="A83" s="66"/>
      <c r="I83" s="13"/>
      <c r="J83" s="13"/>
    </row>
    <row r="84" spans="1:10">
      <c r="A84" s="66"/>
      <c r="I84" s="13"/>
      <c r="J84" s="13"/>
    </row>
    <row r="85" spans="1:10">
      <c r="A85" s="66"/>
      <c r="I85" s="13"/>
      <c r="J85" s="13"/>
    </row>
    <row r="86" spans="1:10">
      <c r="A86" s="66"/>
      <c r="I86" s="13"/>
      <c r="J86" s="13"/>
    </row>
    <row r="87" spans="1:10">
      <c r="A87" s="66"/>
      <c r="I87" s="13"/>
      <c r="J87" s="13"/>
    </row>
    <row r="88" spans="1:10">
      <c r="A88" s="66"/>
      <c r="I88" s="13"/>
      <c r="J88" s="13"/>
    </row>
    <row r="89" spans="1:10">
      <c r="A89" s="66"/>
      <c r="I89" s="13"/>
      <c r="J89" s="13"/>
    </row>
    <row r="90" spans="1:10">
      <c r="A90" s="66"/>
      <c r="I90" s="13"/>
      <c r="J90" s="13"/>
    </row>
    <row r="91" spans="1:10">
      <c r="A91" s="66"/>
      <c r="I91" s="13"/>
      <c r="J91" s="13"/>
    </row>
    <row r="92" spans="1:10">
      <c r="A92" s="66"/>
      <c r="I92" s="13"/>
      <c r="J92" s="13"/>
    </row>
    <row r="93" spans="1:10">
      <c r="A93" s="66"/>
      <c r="I93" s="13"/>
      <c r="J93" s="13"/>
    </row>
    <row r="94" spans="1:10">
      <c r="A94" s="66"/>
      <c r="I94" s="13"/>
      <c r="J94" s="13"/>
    </row>
    <row r="95" spans="1:10">
      <c r="A95" s="66"/>
      <c r="I95" s="13"/>
      <c r="J95" s="13"/>
    </row>
    <row r="96" spans="1:10">
      <c r="A96" s="66"/>
      <c r="I96" s="13"/>
      <c r="J96" s="13"/>
    </row>
    <row r="97" spans="1:10">
      <c r="A97" s="66"/>
      <c r="I97" s="13"/>
      <c r="J97" s="13"/>
    </row>
    <row r="98" spans="1:10">
      <c r="A98" s="66"/>
      <c r="I98" s="13"/>
      <c r="J98" s="13"/>
    </row>
    <row r="99" spans="1:10">
      <c r="A99" s="66"/>
      <c r="I99" s="13"/>
      <c r="J99" s="13"/>
    </row>
    <row r="100" spans="1:10">
      <c r="A100" s="66"/>
      <c r="I100" s="13"/>
      <c r="J100" s="13"/>
    </row>
    <row r="101" spans="1:10">
      <c r="A101" s="66"/>
      <c r="I101" s="13"/>
      <c r="J101" s="13"/>
    </row>
    <row r="102" spans="1:10">
      <c r="A102" s="66"/>
      <c r="I102" s="13"/>
      <c r="J102" s="13"/>
    </row>
    <row r="103" spans="1:10">
      <c r="A103" s="66"/>
      <c r="I103" s="13"/>
      <c r="J103" s="13"/>
    </row>
    <row r="104" spans="1:10">
      <c r="A104" s="66"/>
      <c r="I104" s="13"/>
      <c r="J104" s="13"/>
    </row>
    <row r="105" spans="1:10">
      <c r="A105" s="66"/>
      <c r="I105" s="13"/>
      <c r="J105" s="13"/>
    </row>
    <row r="106" spans="1:10">
      <c r="A106" s="66"/>
      <c r="I106" s="13"/>
      <c r="J106" s="13"/>
    </row>
    <row r="107" spans="1:10">
      <c r="A107" s="66"/>
      <c r="I107" s="13"/>
      <c r="J107" s="13"/>
    </row>
    <row r="108" spans="1:10">
      <c r="A108" s="66"/>
      <c r="I108" s="13"/>
      <c r="J108" s="13"/>
    </row>
    <row r="109" spans="1:10">
      <c r="A109" s="66"/>
      <c r="I109" s="13"/>
      <c r="J109" s="13"/>
    </row>
    <row r="110" spans="1:10">
      <c r="A110" s="66"/>
      <c r="I110" s="13"/>
      <c r="J110" s="13"/>
    </row>
    <row r="111" spans="1:10">
      <c r="A111" s="66"/>
      <c r="I111" s="13"/>
      <c r="J111" s="13"/>
    </row>
    <row r="112" spans="1:10">
      <c r="A112" s="66"/>
      <c r="I112" s="13"/>
      <c r="J112" s="13"/>
    </row>
    <row r="113" spans="1:10">
      <c r="A113" s="66"/>
      <c r="I113" s="13"/>
      <c r="J113" s="13"/>
    </row>
    <row r="114" spans="1:10">
      <c r="A114" s="66"/>
      <c r="I114" s="13"/>
      <c r="J114" s="13"/>
    </row>
    <row r="115" spans="1:10">
      <c r="A115" s="66"/>
      <c r="I115" s="13"/>
      <c r="J115" s="13"/>
    </row>
    <row r="116" spans="1:10">
      <c r="A116" s="66"/>
      <c r="I116" s="13"/>
      <c r="J116" s="13"/>
    </row>
    <row r="117" spans="1:10">
      <c r="A117" s="66"/>
      <c r="I117" s="13"/>
      <c r="J117" s="13"/>
    </row>
    <row r="118" spans="1:10">
      <c r="A118" s="66"/>
      <c r="I118" s="13"/>
      <c r="J118" s="13"/>
    </row>
    <row r="119" spans="1:10">
      <c r="A119" s="66"/>
      <c r="I119" s="13"/>
      <c r="J119" s="13"/>
    </row>
    <row r="120" spans="1:10">
      <c r="A120" s="66"/>
      <c r="I120" s="13"/>
      <c r="J120" s="13"/>
    </row>
    <row r="121" spans="1:10">
      <c r="A121" s="66"/>
      <c r="I121" s="13"/>
      <c r="J121" s="13"/>
    </row>
    <row r="122" spans="1:10">
      <c r="A122" s="66"/>
      <c r="I122" s="13"/>
      <c r="J122" s="13"/>
    </row>
    <row r="123" spans="1:10">
      <c r="A123" s="66"/>
      <c r="I123" s="13"/>
      <c r="J123" s="13"/>
    </row>
    <row r="124" spans="1:10">
      <c r="A124" s="66"/>
      <c r="I124" s="13"/>
      <c r="J124" s="13"/>
    </row>
    <row r="125" spans="1:10">
      <c r="A125" s="66"/>
      <c r="I125" s="13"/>
      <c r="J125" s="13"/>
    </row>
    <row r="126" spans="1:10">
      <c r="A126" s="66"/>
      <c r="I126" s="13"/>
      <c r="J126" s="13"/>
    </row>
    <row r="127" spans="1:10">
      <c r="A127" s="66"/>
      <c r="I127" s="13"/>
      <c r="J127" s="13"/>
    </row>
    <row r="128" spans="1:10">
      <c r="A128" s="66"/>
      <c r="I128" s="13"/>
      <c r="J128" s="13"/>
    </row>
    <row r="129" spans="1:10">
      <c r="A129" s="66"/>
      <c r="I129" s="13"/>
      <c r="J129" s="13"/>
    </row>
    <row r="130" spans="1:10">
      <c r="A130" s="66"/>
      <c r="I130" s="13"/>
      <c r="J130" s="13"/>
    </row>
    <row r="131" spans="1:10">
      <c r="A131" s="66"/>
      <c r="I131" s="13"/>
      <c r="J131" s="13"/>
    </row>
    <row r="132" spans="1:10">
      <c r="A132" s="66"/>
      <c r="I132" s="13"/>
      <c r="J132" s="13"/>
    </row>
    <row r="133" spans="1:10">
      <c r="A133" s="66"/>
      <c r="I133" s="13"/>
      <c r="J133" s="13"/>
    </row>
    <row r="134" spans="1:10">
      <c r="A134" s="66"/>
      <c r="I134" s="13"/>
      <c r="J134" s="13"/>
    </row>
    <row r="135" spans="1:10">
      <c r="A135" s="66"/>
      <c r="I135" s="13"/>
      <c r="J135" s="13"/>
    </row>
    <row r="136" spans="1:10">
      <c r="A136" s="66"/>
      <c r="I136" s="13"/>
      <c r="J136" s="13"/>
    </row>
    <row r="137" spans="1:10">
      <c r="A137" s="66"/>
      <c r="I137" s="13"/>
      <c r="J137" s="13"/>
    </row>
    <row r="138" spans="1:10">
      <c r="A138" s="66"/>
      <c r="I138" s="13"/>
      <c r="J138" s="13"/>
    </row>
    <row r="139" spans="1:10">
      <c r="A139" s="66"/>
      <c r="I139" s="13"/>
      <c r="J139" s="13"/>
    </row>
    <row r="140" spans="1:10">
      <c r="A140" s="66"/>
      <c r="I140" s="13"/>
      <c r="J140" s="13"/>
    </row>
    <row r="141" spans="1:10">
      <c r="A141" s="66"/>
      <c r="I141" s="13"/>
      <c r="J141" s="13"/>
    </row>
    <row r="142" spans="1:10">
      <c r="A142" s="66"/>
      <c r="I142" s="13"/>
      <c r="J142" s="13"/>
    </row>
    <row r="143" spans="1:10">
      <c r="A143" s="66"/>
      <c r="I143" s="13"/>
      <c r="J143" s="13"/>
    </row>
    <row r="144" spans="1:10">
      <c r="A144" s="66"/>
      <c r="I144" s="13"/>
      <c r="J144" s="13"/>
    </row>
    <row r="145" spans="1:10">
      <c r="A145" s="66"/>
      <c r="I145" s="13"/>
      <c r="J145" s="13"/>
    </row>
    <row r="146" spans="1:10">
      <c r="A146" s="66"/>
      <c r="I146" s="13"/>
      <c r="J146" s="13"/>
    </row>
    <row r="147" spans="1:10">
      <c r="A147" s="66"/>
      <c r="I147" s="13"/>
      <c r="J147" s="13"/>
    </row>
    <row r="148" spans="1:10">
      <c r="A148" s="66"/>
      <c r="I148" s="13"/>
      <c r="J148" s="13"/>
    </row>
    <row r="149" spans="1:10">
      <c r="A149" s="66"/>
      <c r="I149" s="13"/>
      <c r="J149" s="13"/>
    </row>
    <row r="150" spans="1:10">
      <c r="A150" s="66"/>
      <c r="I150" s="13"/>
      <c r="J150" s="13"/>
    </row>
    <row r="151" spans="1:10">
      <c r="A151" s="66"/>
      <c r="I151" s="13"/>
      <c r="J151" s="13"/>
    </row>
    <row r="152" spans="1:10">
      <c r="A152" s="66"/>
      <c r="I152" s="13"/>
      <c r="J152" s="13"/>
    </row>
    <row r="153" spans="1:10">
      <c r="A153" s="66"/>
      <c r="I153" s="13"/>
      <c r="J153" s="13"/>
    </row>
    <row r="154" spans="1:10">
      <c r="A154" s="66"/>
      <c r="I154" s="13"/>
      <c r="J154" s="13"/>
    </row>
    <row r="155" spans="1:10">
      <c r="A155" s="66"/>
      <c r="I155" s="13"/>
      <c r="J155" s="13"/>
    </row>
    <row r="156" spans="1:10">
      <c r="A156" s="66"/>
      <c r="I156" s="13"/>
      <c r="J156" s="13"/>
    </row>
    <row r="157" spans="1:10">
      <c r="A157" s="66"/>
      <c r="I157" s="13"/>
      <c r="J157" s="13"/>
    </row>
    <row r="158" spans="1:10">
      <c r="A158" s="66"/>
      <c r="I158" s="13"/>
      <c r="J158" s="13"/>
    </row>
    <row r="159" spans="1:10">
      <c r="A159" s="66"/>
      <c r="I159" s="13"/>
      <c r="J159" s="13"/>
    </row>
    <row r="160" spans="1:10">
      <c r="A160" s="66"/>
      <c r="I160" s="13"/>
      <c r="J160" s="13"/>
    </row>
    <row r="161" spans="1:10">
      <c r="A161" s="66"/>
      <c r="I161" s="13"/>
      <c r="J161" s="13"/>
    </row>
    <row r="162" spans="1:10">
      <c r="A162" s="66"/>
      <c r="I162" s="13"/>
      <c r="J162" s="13"/>
    </row>
    <row r="163" spans="1:10">
      <c r="A163" s="66"/>
      <c r="I163" s="13"/>
      <c r="J163" s="13"/>
    </row>
    <row r="164" spans="1:10">
      <c r="A164" s="66"/>
      <c r="I164" s="13"/>
      <c r="J164" s="13"/>
    </row>
    <row r="165" spans="1:10">
      <c r="A165" s="66"/>
      <c r="I165" s="13"/>
      <c r="J165" s="13"/>
    </row>
    <row r="166" spans="1:10">
      <c r="A166" s="66"/>
      <c r="I166" s="13"/>
      <c r="J166" s="13"/>
    </row>
    <row r="167" spans="1:10">
      <c r="A167" s="66"/>
      <c r="I167" s="13"/>
      <c r="J167" s="13"/>
    </row>
    <row r="168" spans="1:10">
      <c r="A168" s="66"/>
      <c r="I168" s="13"/>
      <c r="J168" s="13"/>
    </row>
    <row r="169" spans="1:10">
      <c r="A169" s="66"/>
      <c r="I169" s="13"/>
      <c r="J169" s="13"/>
    </row>
    <row r="170" spans="1:10">
      <c r="A170" s="66"/>
      <c r="I170" s="13"/>
      <c r="J170" s="13"/>
    </row>
    <row r="171" spans="1:10">
      <c r="A171" s="66"/>
      <c r="I171" s="13"/>
      <c r="J171" s="13"/>
    </row>
    <row r="172" spans="1:10">
      <c r="A172" s="66"/>
      <c r="I172" s="13"/>
      <c r="J172" s="13"/>
    </row>
    <row r="173" spans="1:10">
      <c r="A173" s="66"/>
      <c r="I173" s="13"/>
      <c r="J173" s="13"/>
    </row>
    <row r="174" spans="1:10">
      <c r="A174" s="66"/>
      <c r="I174" s="13"/>
      <c r="J174" s="13"/>
    </row>
    <row r="175" spans="1:10">
      <c r="A175" s="66"/>
      <c r="I175" s="13"/>
      <c r="J175" s="13"/>
    </row>
    <row r="176" spans="1:10">
      <c r="A176" s="66"/>
      <c r="I176" s="13"/>
      <c r="J176" s="13"/>
    </row>
    <row r="177" spans="1:10">
      <c r="A177" s="66"/>
      <c r="I177" s="13"/>
      <c r="J177" s="13"/>
    </row>
    <row r="178" spans="1:10">
      <c r="A178" s="66"/>
      <c r="I178" s="13"/>
      <c r="J178" s="13"/>
    </row>
    <row r="179" spans="1:10">
      <c r="A179" s="66"/>
      <c r="I179" s="13"/>
      <c r="J179" s="13"/>
    </row>
    <row r="180" spans="1:10">
      <c r="A180" s="66"/>
      <c r="I180" s="13"/>
      <c r="J180" s="13"/>
    </row>
    <row r="181" spans="1:10">
      <c r="A181" s="66"/>
      <c r="I181" s="13"/>
      <c r="J181" s="13"/>
    </row>
    <row r="182" spans="1:10">
      <c r="A182" s="66"/>
      <c r="I182" s="13"/>
      <c r="J182" s="13"/>
    </row>
    <row r="183" spans="1:10">
      <c r="A183" s="66"/>
      <c r="I183" s="13"/>
      <c r="J183" s="13"/>
    </row>
    <row r="184" spans="1:10">
      <c r="A184" s="66"/>
      <c r="I184" s="13"/>
      <c r="J184" s="13"/>
    </row>
    <row r="185" spans="1:10">
      <c r="A185" s="66"/>
      <c r="I185" s="13"/>
      <c r="J185" s="13"/>
    </row>
    <row r="186" spans="1:10">
      <c r="A186" s="66"/>
      <c r="I186" s="13"/>
      <c r="J186" s="13"/>
    </row>
    <row r="187" spans="1:10">
      <c r="A187" s="66"/>
      <c r="I187" s="13"/>
      <c r="J187" s="13"/>
    </row>
    <row r="188" spans="1:10">
      <c r="A188" s="66"/>
      <c r="I188" s="13"/>
      <c r="J188" s="13"/>
    </row>
    <row r="189" spans="1:10">
      <c r="A189" s="66"/>
      <c r="I189" s="13"/>
      <c r="J189" s="13"/>
    </row>
    <row r="190" spans="1:10">
      <c r="A190" s="66"/>
      <c r="I190" s="13"/>
      <c r="J190" s="13"/>
    </row>
    <row r="191" spans="1:10">
      <c r="A191" s="66"/>
      <c r="I191" s="13"/>
      <c r="J191" s="13"/>
    </row>
    <row r="192" spans="1:10">
      <c r="A192" s="66"/>
      <c r="I192" s="13"/>
      <c r="J192" s="13"/>
    </row>
    <row r="193" spans="1:10">
      <c r="A193" s="66"/>
      <c r="I193" s="13"/>
      <c r="J193" s="13"/>
    </row>
    <row r="194" spans="1:10">
      <c r="A194" s="66"/>
      <c r="I194" s="13"/>
      <c r="J194" s="13"/>
    </row>
    <row r="195" spans="1:10">
      <c r="A195" s="66"/>
      <c r="I195" s="13"/>
      <c r="J195" s="13"/>
    </row>
    <row r="196" spans="1:10">
      <c r="A196" s="66"/>
      <c r="I196" s="13"/>
      <c r="J196" s="13"/>
    </row>
    <row r="197" spans="1:10">
      <c r="A197" s="66"/>
      <c r="I197" s="13"/>
      <c r="J197" s="13"/>
    </row>
    <row r="198" spans="1:10">
      <c r="A198" s="66"/>
      <c r="I198" s="13"/>
      <c r="J198" s="13"/>
    </row>
    <row r="199" spans="1:10">
      <c r="A199" s="66"/>
      <c r="I199" s="13"/>
      <c r="J199" s="13"/>
    </row>
    <row r="200" spans="1:10">
      <c r="A200" s="66"/>
      <c r="I200" s="13"/>
      <c r="J200" s="13"/>
    </row>
    <row r="201" spans="1:10">
      <c r="A201" s="66"/>
      <c r="I201" s="13"/>
      <c r="J201" s="13"/>
    </row>
    <row r="202" spans="1:10">
      <c r="A202" s="66"/>
      <c r="I202" s="13"/>
      <c r="J202" s="13"/>
    </row>
    <row r="203" spans="1:10">
      <c r="A203" s="66"/>
      <c r="I203" s="13"/>
      <c r="J203" s="13"/>
    </row>
    <row r="204" spans="1:10">
      <c r="A204" s="66"/>
      <c r="I204" s="13"/>
      <c r="J204" s="13"/>
    </row>
    <row r="205" spans="1:10">
      <c r="A205" s="66"/>
      <c r="I205" s="13"/>
      <c r="J205" s="13"/>
    </row>
    <row r="206" spans="1:10">
      <c r="A206" s="66"/>
      <c r="I206" s="13"/>
      <c r="J206" s="13"/>
    </row>
    <row r="207" spans="1:10">
      <c r="A207" s="66"/>
      <c r="I207" s="13"/>
      <c r="J207" s="13"/>
    </row>
    <row r="208" spans="1:10">
      <c r="A208" s="66"/>
      <c r="I208" s="13"/>
      <c r="J208" s="13"/>
    </row>
    <row r="209" spans="1:10">
      <c r="A209" s="66"/>
      <c r="I209" s="13"/>
      <c r="J209" s="13"/>
    </row>
    <row r="210" spans="1:10">
      <c r="A210" s="66"/>
      <c r="I210" s="13"/>
      <c r="J210" s="13"/>
    </row>
    <row r="211" spans="1:10">
      <c r="A211" s="66"/>
      <c r="I211" s="13"/>
      <c r="J211" s="13"/>
    </row>
    <row r="212" spans="1:10">
      <c r="A212" s="66"/>
      <c r="I212" s="13"/>
      <c r="J212" s="13"/>
    </row>
    <row r="213" spans="1:10">
      <c r="A213" s="66"/>
      <c r="I213" s="13"/>
      <c r="J213" s="13"/>
    </row>
    <row r="214" spans="1:10">
      <c r="A214" s="66"/>
      <c r="I214" s="13"/>
      <c r="J214" s="13"/>
    </row>
    <row r="215" spans="1:10">
      <c r="A215" s="66"/>
      <c r="I215" s="13"/>
      <c r="J215" s="13"/>
    </row>
    <row r="216" spans="1:10">
      <c r="A216" s="66"/>
      <c r="I216" s="13"/>
      <c r="J216" s="13"/>
    </row>
    <row r="217" spans="1:10">
      <c r="A217" s="66"/>
      <c r="I217" s="13"/>
      <c r="J217" s="13"/>
    </row>
    <row r="218" spans="1:10">
      <c r="A218" s="66"/>
      <c r="I218" s="13"/>
      <c r="J218" s="13"/>
    </row>
    <row r="219" spans="1:10">
      <c r="A219" s="66"/>
      <c r="I219" s="13"/>
      <c r="J219" s="13"/>
    </row>
    <row r="220" spans="1:10">
      <c r="A220" s="66"/>
      <c r="I220" s="13"/>
      <c r="J220" s="13"/>
    </row>
    <row r="221" spans="1:10">
      <c r="A221" s="66"/>
      <c r="I221" s="13"/>
      <c r="J221" s="13"/>
    </row>
    <row r="222" spans="1:10">
      <c r="A222" s="66"/>
      <c r="I222" s="13"/>
      <c r="J222" s="13"/>
    </row>
    <row r="223" spans="1:10">
      <c r="A223" s="66"/>
      <c r="I223" s="13"/>
      <c r="J223" s="13"/>
    </row>
    <row r="224" spans="1:10">
      <c r="A224" s="66"/>
      <c r="I224" s="13"/>
      <c r="J224" s="13"/>
    </row>
    <row r="225" spans="1:10">
      <c r="A225" s="66"/>
      <c r="I225" s="13"/>
      <c r="J225" s="13"/>
    </row>
    <row r="226" spans="1:10">
      <c r="A226" s="66"/>
      <c r="I226" s="13"/>
      <c r="J226" s="13"/>
    </row>
    <row r="227" spans="1:10">
      <c r="A227" s="66"/>
      <c r="I227" s="13"/>
      <c r="J227" s="13"/>
    </row>
    <row r="228" spans="1:10">
      <c r="A228" s="66"/>
      <c r="I228" s="13"/>
      <c r="J228" s="13"/>
    </row>
    <row r="229" spans="1:10">
      <c r="A229" s="66"/>
      <c r="I229" s="13"/>
      <c r="J229" s="13"/>
    </row>
    <row r="230" spans="1:10">
      <c r="A230" s="66"/>
      <c r="I230" s="13"/>
      <c r="J230" s="13"/>
    </row>
    <row r="231" spans="1:10">
      <c r="A231" s="66"/>
      <c r="I231" s="13"/>
      <c r="J231" s="13"/>
    </row>
    <row r="232" spans="1:10">
      <c r="A232" s="66"/>
      <c r="I232" s="13"/>
      <c r="J232" s="13"/>
    </row>
    <row r="233" spans="1:10">
      <c r="A233" s="66"/>
      <c r="I233" s="13"/>
      <c r="J233" s="13"/>
    </row>
    <row r="234" spans="1:10">
      <c r="A234" s="66"/>
      <c r="I234" s="13"/>
      <c r="J234" s="13"/>
    </row>
    <row r="235" spans="1:10">
      <c r="A235" s="66"/>
      <c r="I235" s="13"/>
      <c r="J235" s="13"/>
    </row>
    <row r="236" spans="1:10">
      <c r="A236" s="66"/>
      <c r="I236" s="13"/>
      <c r="J236" s="13"/>
    </row>
    <row r="237" spans="1:10">
      <c r="A237" s="66"/>
      <c r="I237" s="13"/>
      <c r="J237" s="13"/>
    </row>
    <row r="238" spans="1:10">
      <c r="A238" s="66"/>
      <c r="I238" s="13"/>
      <c r="J238" s="13"/>
    </row>
    <row r="239" spans="1:10">
      <c r="A239" s="66"/>
      <c r="I239" s="13"/>
      <c r="J239" s="13"/>
    </row>
    <row r="240" spans="1:10">
      <c r="A240" s="66"/>
      <c r="I240" s="13"/>
      <c r="J240" s="13"/>
    </row>
    <row r="241" spans="1:10">
      <c r="A241" s="66"/>
      <c r="I241" s="13"/>
      <c r="J241" s="13"/>
    </row>
    <row r="242" spans="1:10">
      <c r="A242" s="66"/>
      <c r="I242" s="13"/>
      <c r="J242" s="13"/>
    </row>
    <row r="243" spans="1:10">
      <c r="A243" s="66"/>
      <c r="I243" s="13"/>
      <c r="J243" s="13"/>
    </row>
    <row r="244" spans="1:10">
      <c r="A244" s="66"/>
      <c r="I244" s="13"/>
      <c r="J244" s="13"/>
    </row>
    <row r="245" spans="1:10">
      <c r="A245" s="66"/>
      <c r="I245" s="13"/>
      <c r="J245" s="13"/>
    </row>
    <row r="246" spans="1:10">
      <c r="A246" s="66"/>
      <c r="I246" s="13"/>
      <c r="J246" s="13"/>
    </row>
    <row r="247" spans="1:10">
      <c r="A247" s="66"/>
      <c r="I247" s="13"/>
      <c r="J247" s="13"/>
    </row>
    <row r="248" spans="1:10">
      <c r="A248" s="66"/>
      <c r="I248" s="13"/>
      <c r="J248" s="13"/>
    </row>
    <row r="249" spans="1:10">
      <c r="A249" s="66"/>
      <c r="I249" s="13"/>
      <c r="J249" s="13"/>
    </row>
    <row r="250" spans="1:10">
      <c r="A250" s="66"/>
      <c r="I250" s="13"/>
      <c r="J250" s="13"/>
    </row>
    <row r="251" spans="1:10">
      <c r="A251" s="66"/>
      <c r="I251" s="13"/>
      <c r="J251" s="13"/>
    </row>
    <row r="252" spans="1:10">
      <c r="A252" s="66"/>
      <c r="I252" s="13"/>
      <c r="J252" s="13"/>
    </row>
    <row r="253" spans="1:10">
      <c r="A253" s="66"/>
      <c r="I253" s="13"/>
      <c r="J253" s="13"/>
    </row>
    <row r="254" spans="1:10">
      <c r="A254" s="66"/>
      <c r="I254" s="13"/>
      <c r="J254" s="13"/>
    </row>
    <row r="255" spans="1:10">
      <c r="A255" s="66"/>
      <c r="I255" s="13"/>
      <c r="J255" s="13"/>
    </row>
    <row r="256" spans="1:10">
      <c r="A256" s="66"/>
      <c r="I256" s="13"/>
      <c r="J256" s="13"/>
    </row>
    <row r="257" spans="1:10">
      <c r="A257" s="66"/>
      <c r="I257" s="13"/>
      <c r="J257" s="13"/>
    </row>
    <row r="258" spans="1:10">
      <c r="A258" s="66"/>
      <c r="I258" s="13"/>
      <c r="J258" s="13"/>
    </row>
    <row r="259" spans="1:10">
      <c r="A259" s="66"/>
      <c r="I259" s="13"/>
      <c r="J259" s="13"/>
    </row>
    <row r="260" spans="1:10">
      <c r="A260" s="66"/>
      <c r="I260" s="13"/>
      <c r="J260" s="13"/>
    </row>
    <row r="261" spans="1:10">
      <c r="A261" s="66"/>
      <c r="I261" s="13"/>
      <c r="J261" s="13"/>
    </row>
    <row r="262" spans="1:10">
      <c r="A262" s="66"/>
      <c r="I262" s="13"/>
      <c r="J262" s="13"/>
    </row>
    <row r="263" spans="1:10">
      <c r="A263" s="66"/>
      <c r="I263" s="13"/>
      <c r="J263" s="13"/>
    </row>
    <row r="264" spans="1:10">
      <c r="A264" s="66"/>
      <c r="I264" s="13"/>
      <c r="J264" s="13"/>
    </row>
    <row r="265" spans="1:10">
      <c r="A265" s="66"/>
      <c r="I265" s="13"/>
      <c r="J265" s="13"/>
    </row>
    <row r="266" spans="1:10">
      <c r="A266" s="66"/>
      <c r="I266" s="13"/>
      <c r="J266" s="13"/>
    </row>
    <row r="267" spans="1:10">
      <c r="A267" s="66"/>
      <c r="I267" s="13"/>
      <c r="J267" s="13"/>
    </row>
    <row r="268" spans="1:10">
      <c r="A268" s="66"/>
      <c r="I268" s="13"/>
      <c r="J268" s="13"/>
    </row>
    <row r="269" spans="1:10">
      <c r="A269" s="66"/>
      <c r="I269" s="13"/>
      <c r="J269" s="13"/>
    </row>
    <row r="270" spans="1:10">
      <c r="A270" s="66"/>
      <c r="I270" s="13"/>
      <c r="J270" s="13"/>
    </row>
    <row r="271" spans="1:10">
      <c r="A271" s="66"/>
      <c r="I271" s="13"/>
      <c r="J271" s="13"/>
    </row>
    <row r="272" spans="1:10">
      <c r="A272" s="66"/>
      <c r="I272" s="13"/>
      <c r="J272" s="13"/>
    </row>
    <row r="273" spans="1:10">
      <c r="A273" s="66"/>
      <c r="I273" s="13"/>
      <c r="J273" s="13"/>
    </row>
    <row r="274" spans="1:10">
      <c r="A274" s="66"/>
      <c r="I274" s="13"/>
      <c r="J274" s="13"/>
    </row>
    <row r="275" spans="1:10">
      <c r="A275" s="66"/>
      <c r="I275" s="13"/>
      <c r="J275" s="13"/>
    </row>
    <row r="276" spans="1:10">
      <c r="A276" s="66"/>
      <c r="I276" s="13"/>
      <c r="J276" s="13"/>
    </row>
    <row r="277" spans="1:10">
      <c r="A277" s="66"/>
      <c r="I277" s="13"/>
      <c r="J277" s="13"/>
    </row>
    <row r="278" spans="1:10">
      <c r="A278" s="66"/>
      <c r="I278" s="13"/>
      <c r="J278" s="13"/>
    </row>
    <row r="279" spans="1:10">
      <c r="A279" s="66"/>
      <c r="I279" s="13"/>
      <c r="J279" s="13"/>
    </row>
    <row r="280" spans="1:10">
      <c r="A280" s="66"/>
      <c r="I280" s="13"/>
      <c r="J280" s="13"/>
    </row>
    <row r="281" spans="1:10">
      <c r="A281" s="66"/>
      <c r="I281" s="13"/>
      <c r="J281" s="13"/>
    </row>
    <row r="282" spans="1:10">
      <c r="A282" s="66"/>
      <c r="I282" s="13"/>
      <c r="J282" s="13"/>
    </row>
    <row r="283" spans="1:10">
      <c r="A283" s="66"/>
      <c r="I283" s="13"/>
      <c r="J283" s="13"/>
    </row>
    <row r="284" spans="1:10">
      <c r="A284" s="66"/>
      <c r="I284" s="13"/>
      <c r="J284" s="13"/>
    </row>
    <row r="285" spans="1:10">
      <c r="A285" s="66"/>
      <c r="I285" s="13"/>
      <c r="J285" s="13"/>
    </row>
    <row r="286" spans="1:10">
      <c r="A286" s="66"/>
      <c r="I286" s="13"/>
      <c r="J286" s="13"/>
    </row>
    <row r="287" spans="1:10">
      <c r="A287" s="66"/>
      <c r="I287" s="13"/>
      <c r="J287" s="13"/>
    </row>
    <row r="288" spans="1:10">
      <c r="A288" s="66"/>
      <c r="I288" s="13"/>
      <c r="J288" s="13"/>
    </row>
    <row r="289" spans="1:10">
      <c r="A289" s="66"/>
      <c r="I289" s="13"/>
      <c r="J289" s="13"/>
    </row>
    <row r="290" spans="1:10" ht="13.5" thickBot="1">
      <c r="A290" s="67"/>
      <c r="I290" s="13"/>
      <c r="J290" s="13"/>
    </row>
    <row r="291" spans="1:10" ht="13.5" thickBot="1">
      <c r="A291" s="67"/>
      <c r="I291" s="13"/>
      <c r="J291" s="13"/>
    </row>
    <row r="292" spans="1:10" ht="13.5" thickBot="1">
      <c r="A292" s="67"/>
      <c r="I292" s="13"/>
      <c r="J292" s="13"/>
    </row>
    <row r="293" spans="1:10" ht="13.5" thickBot="1">
      <c r="A293" s="67"/>
      <c r="I293" s="13"/>
      <c r="J293" s="13"/>
    </row>
    <row r="294" spans="1:10" ht="13.5" thickBot="1">
      <c r="A294" s="67"/>
      <c r="I294" s="13"/>
      <c r="J294" s="13"/>
    </row>
    <row r="295" spans="1:10" ht="13.5" thickBot="1">
      <c r="A295" s="67"/>
      <c r="I295" s="13"/>
      <c r="J295" s="13"/>
    </row>
    <row r="296" spans="1:10" ht="13.5" thickBot="1">
      <c r="A296" s="67"/>
      <c r="I296" s="13"/>
      <c r="J296" s="13"/>
    </row>
    <row r="297" spans="1:10" ht="13.5" thickBot="1">
      <c r="A297" s="67"/>
      <c r="I297" s="13"/>
      <c r="J297" s="13"/>
    </row>
    <row r="298" spans="1:10" ht="13.5" thickBot="1">
      <c r="A298" s="67"/>
      <c r="I298" s="13"/>
      <c r="J298" s="13"/>
    </row>
    <row r="299" spans="1:10" ht="13.5" thickBot="1">
      <c r="A299" s="67"/>
      <c r="I299" s="13"/>
      <c r="J299" s="13"/>
    </row>
    <row r="300" spans="1:10" ht="13.5" thickBot="1">
      <c r="A300" s="67"/>
      <c r="I300" s="13"/>
      <c r="J300" s="13"/>
    </row>
    <row r="301" spans="1:10" ht="13.5" thickBot="1">
      <c r="A301" s="67"/>
      <c r="I301" s="13"/>
      <c r="J301" s="13"/>
    </row>
    <row r="302" spans="1:10" ht="13.5" thickBot="1">
      <c r="A302" s="67"/>
      <c r="I302" s="13"/>
      <c r="J302" s="13"/>
    </row>
    <row r="303" spans="1:10" ht="13.5" thickBot="1">
      <c r="A303" s="67"/>
      <c r="I303" s="13"/>
      <c r="J303" s="13"/>
    </row>
    <row r="304" spans="1:10" ht="13.5" thickBot="1">
      <c r="A304" s="67"/>
      <c r="I304" s="13"/>
      <c r="J304" s="13"/>
    </row>
    <row r="305" spans="1:10">
      <c r="A305" s="66"/>
      <c r="I305" s="13"/>
      <c r="J305" s="13"/>
    </row>
    <row r="306" spans="1:10">
      <c r="A306" s="66"/>
      <c r="I306" s="13"/>
      <c r="J306" s="13"/>
    </row>
    <row r="307" spans="1:10">
      <c r="A307" s="66"/>
      <c r="I307" s="13"/>
      <c r="J307" s="13"/>
    </row>
    <row r="308" spans="1:10">
      <c r="A308" s="66"/>
      <c r="I308" s="13"/>
      <c r="J308" s="13"/>
    </row>
    <row r="309" spans="1:10">
      <c r="A309" s="66"/>
      <c r="I309" s="13"/>
      <c r="J309" s="13"/>
    </row>
    <row r="310" spans="1:10">
      <c r="A310" s="66"/>
      <c r="I310" s="13"/>
      <c r="J310" s="13"/>
    </row>
    <row r="311" spans="1:10">
      <c r="A311" s="66"/>
      <c r="I311" s="13"/>
      <c r="J311" s="13"/>
    </row>
    <row r="312" spans="1:10">
      <c r="A312" s="66"/>
      <c r="I312" s="13"/>
      <c r="J312" s="13"/>
    </row>
    <row r="313" spans="1:10">
      <c r="A313" s="66"/>
      <c r="I313" s="13"/>
      <c r="J313" s="13"/>
    </row>
    <row r="314" spans="1:10">
      <c r="A314" s="66"/>
      <c r="I314" s="13"/>
      <c r="J314" s="13"/>
    </row>
    <row r="315" spans="1:10">
      <c r="A315" s="66"/>
      <c r="I315" s="13"/>
      <c r="J315" s="13"/>
    </row>
    <row r="316" spans="1:10">
      <c r="A316" s="66"/>
      <c r="I316" s="13"/>
      <c r="J316" s="13"/>
    </row>
    <row r="317" spans="1:10">
      <c r="A317" s="66"/>
      <c r="I317" s="13"/>
      <c r="J317" s="13"/>
    </row>
    <row r="318" spans="1:10">
      <c r="A318" s="66"/>
      <c r="I318" s="13"/>
      <c r="J318" s="13"/>
    </row>
    <row r="319" spans="1:10">
      <c r="A319" s="66"/>
      <c r="I319" s="13"/>
      <c r="J319" s="13"/>
    </row>
    <row r="320" spans="1:10">
      <c r="A320" s="66"/>
      <c r="I320" s="13"/>
      <c r="J320" s="13"/>
    </row>
    <row r="321" spans="1:10">
      <c r="A321" s="66"/>
      <c r="I321" s="13"/>
      <c r="J321" s="13"/>
    </row>
    <row r="322" spans="1:10">
      <c r="A322" s="66"/>
      <c r="I322" s="13"/>
      <c r="J322" s="13"/>
    </row>
    <row r="323" spans="1:10">
      <c r="A323" s="66"/>
      <c r="I323" s="13"/>
      <c r="J323" s="13"/>
    </row>
    <row r="324" spans="1:10">
      <c r="A324" s="66"/>
      <c r="I324" s="13"/>
      <c r="J324" s="13"/>
    </row>
    <row r="325" spans="1:10">
      <c r="A325" s="66"/>
      <c r="I325" s="13"/>
      <c r="J325" s="13"/>
    </row>
    <row r="326" spans="1:10">
      <c r="A326" s="66"/>
      <c r="I326" s="13"/>
      <c r="J326" s="13"/>
    </row>
    <row r="327" spans="1:10">
      <c r="A327" s="66"/>
      <c r="I327" s="13"/>
      <c r="J327" s="13"/>
    </row>
    <row r="328" spans="1:10">
      <c r="A328" s="66"/>
      <c r="I328" s="13"/>
      <c r="J328" s="13"/>
    </row>
    <row r="329" spans="1:10">
      <c r="A329" s="66"/>
      <c r="I329" s="13"/>
      <c r="J329" s="13"/>
    </row>
    <row r="330" spans="1:10">
      <c r="A330" s="66"/>
      <c r="I330" s="13"/>
      <c r="J330" s="13"/>
    </row>
    <row r="331" spans="1:10">
      <c r="A331" s="66"/>
      <c r="I331" s="13"/>
      <c r="J331" s="13"/>
    </row>
    <row r="332" spans="1:10">
      <c r="A332" s="66"/>
      <c r="I332" s="13"/>
      <c r="J332" s="13"/>
    </row>
    <row r="333" spans="1:10">
      <c r="A333" s="66"/>
      <c r="I333" s="13"/>
      <c r="J333" s="13"/>
    </row>
    <row r="334" spans="1:10">
      <c r="A334" s="66"/>
      <c r="I334" s="13"/>
      <c r="J334" s="13"/>
    </row>
    <row r="335" spans="1:10">
      <c r="A335" s="66"/>
      <c r="I335" s="13"/>
      <c r="J335" s="13"/>
    </row>
    <row r="336" spans="1:10">
      <c r="A336" s="66"/>
      <c r="I336" s="13"/>
      <c r="J336" s="13"/>
    </row>
    <row r="337" spans="1:10">
      <c r="A337" s="66"/>
      <c r="I337" s="13"/>
      <c r="J337" s="13"/>
    </row>
    <row r="338" spans="1:10">
      <c r="A338" s="66"/>
      <c r="I338" s="13"/>
      <c r="J338" s="13"/>
    </row>
    <row r="339" spans="1:10">
      <c r="A339" s="66"/>
      <c r="I339" s="13"/>
      <c r="J339" s="13"/>
    </row>
    <row r="340" spans="1:10">
      <c r="A340" s="66"/>
      <c r="I340" s="13"/>
      <c r="J340" s="13"/>
    </row>
    <row r="341" spans="1:10">
      <c r="A341" s="66"/>
      <c r="I341" s="13"/>
      <c r="J341" s="13"/>
    </row>
    <row r="342" spans="1:10">
      <c r="A342" s="66"/>
      <c r="I342" s="13"/>
      <c r="J342" s="13"/>
    </row>
    <row r="343" spans="1:10">
      <c r="A343" s="66"/>
      <c r="I343" s="13"/>
      <c r="J343" s="13"/>
    </row>
    <row r="344" spans="1:10">
      <c r="A344" s="66"/>
      <c r="I344" s="13"/>
      <c r="J344" s="13"/>
    </row>
    <row r="345" spans="1:10">
      <c r="A345" s="66"/>
      <c r="I345" s="13"/>
      <c r="J345" s="13"/>
    </row>
    <row r="346" spans="1:10">
      <c r="A346" s="66"/>
      <c r="I346" s="13"/>
      <c r="J346" s="13"/>
    </row>
    <row r="347" spans="1:10">
      <c r="A347" s="66"/>
      <c r="I347" s="13"/>
      <c r="J347" s="13"/>
    </row>
    <row r="348" spans="1:10">
      <c r="A348" s="66"/>
      <c r="I348" s="13"/>
      <c r="J348" s="13"/>
    </row>
    <row r="349" spans="1:10">
      <c r="A349" s="66"/>
      <c r="I349" s="13"/>
      <c r="J349" s="13"/>
    </row>
    <row r="350" spans="1:10">
      <c r="A350" s="66"/>
      <c r="I350" s="13"/>
      <c r="J350" s="13"/>
    </row>
    <row r="351" spans="1:10">
      <c r="A351" s="66"/>
      <c r="I351" s="13"/>
      <c r="J351" s="13"/>
    </row>
    <row r="352" spans="1:10">
      <c r="A352" s="66"/>
      <c r="I352" s="13"/>
      <c r="J352" s="13"/>
    </row>
    <row r="353" spans="1:10">
      <c r="A353" s="66"/>
      <c r="I353" s="13"/>
      <c r="J353" s="13"/>
    </row>
    <row r="354" spans="1:10">
      <c r="A354" s="66"/>
      <c r="I354" s="13"/>
      <c r="J354" s="13"/>
    </row>
    <row r="355" spans="1:10">
      <c r="A355" s="66"/>
      <c r="I355" s="13"/>
      <c r="J355" s="13"/>
    </row>
    <row r="356" spans="1:10">
      <c r="A356" s="66"/>
      <c r="I356" s="13"/>
      <c r="J356" s="13"/>
    </row>
    <row r="357" spans="1:10">
      <c r="A357" s="66"/>
      <c r="I357" s="13"/>
      <c r="J357" s="13"/>
    </row>
    <row r="358" spans="1:10">
      <c r="A358" s="66"/>
      <c r="I358" s="13"/>
      <c r="J358" s="13"/>
    </row>
    <row r="359" spans="1:10">
      <c r="A359" s="66"/>
      <c r="I359" s="13"/>
      <c r="J359" s="13"/>
    </row>
    <row r="360" spans="1:10">
      <c r="A360" s="66"/>
      <c r="I360" s="13"/>
      <c r="J360" s="13"/>
    </row>
    <row r="361" spans="1:10">
      <c r="A361" s="66"/>
      <c r="I361" s="13"/>
      <c r="J361" s="13"/>
    </row>
    <row r="362" spans="1:10">
      <c r="A362" s="66"/>
      <c r="I362" s="13"/>
      <c r="J362" s="13"/>
    </row>
    <row r="363" spans="1:10">
      <c r="A363" s="66"/>
      <c r="I363" s="13"/>
      <c r="J363" s="13"/>
    </row>
    <row r="364" spans="1:10">
      <c r="A364" s="66"/>
      <c r="I364" s="13"/>
      <c r="J364" s="13"/>
    </row>
    <row r="365" spans="1:10">
      <c r="A365" s="66"/>
      <c r="I365" s="13"/>
      <c r="J365" s="13"/>
    </row>
    <row r="366" spans="1:10">
      <c r="A366" s="66"/>
      <c r="I366" s="13"/>
      <c r="J366" s="13"/>
    </row>
    <row r="367" spans="1:10">
      <c r="A367" s="66"/>
      <c r="I367" s="13"/>
      <c r="J367" s="13"/>
    </row>
    <row r="368" spans="1:10">
      <c r="A368" s="66"/>
      <c r="I368" s="13"/>
      <c r="J368" s="13"/>
    </row>
    <row r="369" spans="1:10">
      <c r="A369" s="66"/>
      <c r="I369" s="13"/>
      <c r="J369" s="13"/>
    </row>
    <row r="370" spans="1:10">
      <c r="A370" s="66"/>
      <c r="I370" s="13"/>
      <c r="J370" s="13"/>
    </row>
    <row r="371" spans="1:10">
      <c r="A371" s="66"/>
      <c r="I371" s="13"/>
      <c r="J371" s="13"/>
    </row>
    <row r="372" spans="1:10">
      <c r="A372" s="66"/>
      <c r="I372" s="13"/>
      <c r="J372" s="13"/>
    </row>
    <row r="373" spans="1:10">
      <c r="A373" s="66"/>
      <c r="I373" s="13"/>
      <c r="J373" s="13"/>
    </row>
    <row r="374" spans="1:10">
      <c r="A374" s="66"/>
      <c r="I374" s="13"/>
      <c r="J374" s="13"/>
    </row>
    <row r="375" spans="1:10">
      <c r="A375" s="66"/>
      <c r="I375" s="13"/>
      <c r="J375" s="13"/>
    </row>
    <row r="376" spans="1:10">
      <c r="A376" s="66"/>
      <c r="I376" s="13"/>
      <c r="J376" s="13"/>
    </row>
    <row r="377" spans="1:10">
      <c r="A377" s="66"/>
      <c r="I377" s="13"/>
      <c r="J377" s="13"/>
    </row>
    <row r="378" spans="1:10">
      <c r="A378" s="66"/>
      <c r="I378" s="13"/>
      <c r="J378" s="13"/>
    </row>
    <row r="379" spans="1:10">
      <c r="A379" s="66"/>
      <c r="I379" s="13"/>
      <c r="J379" s="13"/>
    </row>
    <row r="380" spans="1:10">
      <c r="A380" s="66"/>
      <c r="I380" s="13"/>
      <c r="J380" s="13"/>
    </row>
    <row r="381" spans="1:10">
      <c r="A381" s="66"/>
      <c r="I381" s="13"/>
      <c r="J381" s="13"/>
    </row>
    <row r="382" spans="1:10">
      <c r="A382" s="66"/>
      <c r="I382" s="13"/>
      <c r="J382" s="13"/>
    </row>
    <row r="383" spans="1:10">
      <c r="A383" s="66"/>
      <c r="I383" s="13"/>
      <c r="J383" s="13"/>
    </row>
    <row r="384" spans="1:10">
      <c r="A384" s="66"/>
      <c r="I384" s="13"/>
      <c r="J384" s="13"/>
    </row>
    <row r="385" spans="1:10">
      <c r="A385" s="66"/>
      <c r="I385" s="13"/>
      <c r="J385" s="13"/>
    </row>
    <row r="386" spans="1:10">
      <c r="A386" s="66"/>
      <c r="I386" s="13"/>
      <c r="J386" s="13"/>
    </row>
    <row r="387" spans="1:10">
      <c r="A387" s="66"/>
      <c r="I387" s="13"/>
      <c r="J387" s="13"/>
    </row>
    <row r="388" spans="1:10">
      <c r="A388" s="66"/>
      <c r="I388" s="13"/>
      <c r="J388" s="13"/>
    </row>
    <row r="389" spans="1:10">
      <c r="A389" s="66"/>
      <c r="I389" s="13"/>
      <c r="J389" s="13"/>
    </row>
    <row r="390" spans="1:10">
      <c r="A390" s="66"/>
      <c r="I390" s="13"/>
      <c r="J390" s="13"/>
    </row>
    <row r="391" spans="1:10">
      <c r="A391" s="66"/>
      <c r="I391" s="13"/>
      <c r="J391" s="13"/>
    </row>
    <row r="392" spans="1:10">
      <c r="A392" s="66"/>
      <c r="I392" s="13"/>
      <c r="J392" s="13"/>
    </row>
    <row r="393" spans="1:10">
      <c r="A393" s="66"/>
      <c r="I393" s="13"/>
      <c r="J393" s="13"/>
    </row>
    <row r="394" spans="1:10">
      <c r="A394" s="66"/>
      <c r="I394" s="13"/>
      <c r="J394" s="13"/>
    </row>
    <row r="395" spans="1:10">
      <c r="A395" s="66"/>
      <c r="I395" s="13"/>
      <c r="J395" s="13"/>
    </row>
    <row r="396" spans="1:10">
      <c r="A396" s="66"/>
      <c r="I396" s="13"/>
      <c r="J396" s="13"/>
    </row>
    <row r="397" spans="1:10">
      <c r="A397" s="66"/>
      <c r="I397" s="13"/>
      <c r="J397" s="13"/>
    </row>
    <row r="398" spans="1:10">
      <c r="A398" s="66"/>
      <c r="I398" s="13"/>
      <c r="J398" s="13"/>
    </row>
    <row r="399" spans="1:10">
      <c r="A399" s="66"/>
      <c r="I399" s="13"/>
      <c r="J399" s="13"/>
    </row>
    <row r="400" spans="1:10">
      <c r="A400" s="66"/>
      <c r="I400" s="13"/>
      <c r="J400" s="13"/>
    </row>
    <row r="401" spans="1:10">
      <c r="A401" s="66"/>
      <c r="I401" s="13"/>
      <c r="J401" s="13"/>
    </row>
    <row r="402" spans="1:10">
      <c r="A402" s="66"/>
      <c r="I402" s="13"/>
      <c r="J402" s="13"/>
    </row>
    <row r="403" spans="1:10">
      <c r="A403" s="66"/>
      <c r="I403" s="13"/>
      <c r="J403" s="13"/>
    </row>
    <row r="404" spans="1:10">
      <c r="A404" s="66"/>
      <c r="I404" s="13"/>
      <c r="J404" s="13"/>
    </row>
    <row r="405" spans="1:10">
      <c r="A405" s="66"/>
      <c r="I405" s="13"/>
      <c r="J405" s="13"/>
    </row>
    <row r="406" spans="1:10">
      <c r="A406" s="66"/>
      <c r="I406" s="13"/>
      <c r="J406" s="13"/>
    </row>
    <row r="407" spans="1:10">
      <c r="A407" s="66"/>
      <c r="I407" s="13"/>
      <c r="J407" s="13"/>
    </row>
    <row r="408" spans="1:10">
      <c r="A408" s="66"/>
      <c r="I408" s="13"/>
      <c r="J408" s="13"/>
    </row>
    <row r="409" spans="1:10">
      <c r="A409" s="66"/>
      <c r="I409" s="13"/>
      <c r="J409" s="13"/>
    </row>
    <row r="410" spans="1:10">
      <c r="A410" s="66"/>
      <c r="I410" s="13"/>
      <c r="J410" s="13"/>
    </row>
    <row r="411" spans="1:10">
      <c r="A411" s="66"/>
      <c r="I411" s="13"/>
      <c r="J411" s="13"/>
    </row>
    <row r="412" spans="1:10">
      <c r="A412" s="66"/>
      <c r="I412" s="13"/>
      <c r="J412" s="13"/>
    </row>
    <row r="413" spans="1:10">
      <c r="A413" s="66"/>
      <c r="I413" s="13"/>
      <c r="J413" s="13"/>
    </row>
    <row r="414" spans="1:10">
      <c r="A414" s="66"/>
      <c r="I414" s="13"/>
      <c r="J414" s="13"/>
    </row>
    <row r="415" spans="1:10">
      <c r="A415" s="66"/>
      <c r="I415" s="13"/>
      <c r="J415" s="13"/>
    </row>
    <row r="416" spans="1:10">
      <c r="A416" s="66"/>
      <c r="I416" s="13"/>
      <c r="J416" s="13"/>
    </row>
    <row r="417" spans="1:10">
      <c r="A417" s="66"/>
      <c r="I417" s="13"/>
      <c r="J417" s="13"/>
    </row>
    <row r="418" spans="1:10">
      <c r="A418" s="66"/>
      <c r="I418" s="13"/>
      <c r="J418" s="13"/>
    </row>
    <row r="419" spans="1:10">
      <c r="A419" s="66"/>
      <c r="I419" s="13"/>
      <c r="J419" s="13"/>
    </row>
    <row r="420" spans="1:10">
      <c r="A420" s="66"/>
      <c r="I420" s="13"/>
      <c r="J420" s="13"/>
    </row>
    <row r="421" spans="1:10">
      <c r="A421" s="66"/>
      <c r="I421" s="13"/>
      <c r="J421" s="13"/>
    </row>
    <row r="422" spans="1:10">
      <c r="A422" s="66"/>
      <c r="I422" s="13"/>
      <c r="J422" s="13"/>
    </row>
    <row r="423" spans="1:10">
      <c r="A423" s="66"/>
      <c r="I423" s="13"/>
      <c r="J423" s="13"/>
    </row>
    <row r="424" spans="1:10">
      <c r="A424" s="66"/>
      <c r="I424" s="13"/>
      <c r="J424" s="13"/>
    </row>
    <row r="425" spans="1:10">
      <c r="A425" s="66"/>
      <c r="I425" s="13"/>
      <c r="J425" s="13"/>
    </row>
    <row r="426" spans="1:10">
      <c r="A426" s="66"/>
      <c r="I426" s="13"/>
      <c r="J426" s="13"/>
    </row>
    <row r="427" spans="1:10">
      <c r="A427" s="66"/>
      <c r="I427" s="13"/>
      <c r="J427" s="13"/>
    </row>
    <row r="428" spans="1:10">
      <c r="A428" s="66"/>
      <c r="I428" s="13"/>
      <c r="J428" s="13"/>
    </row>
    <row r="429" spans="1:10">
      <c r="A429" s="66"/>
      <c r="I429" s="13"/>
      <c r="J429" s="13"/>
    </row>
    <row r="430" spans="1:10">
      <c r="A430" s="66"/>
      <c r="I430" s="13"/>
      <c r="J430" s="13"/>
    </row>
    <row r="431" spans="1:10">
      <c r="A431" s="66"/>
      <c r="I431" s="13"/>
      <c r="J431" s="13"/>
    </row>
    <row r="432" spans="1:10">
      <c r="A432" s="66"/>
      <c r="I432" s="13"/>
      <c r="J432" s="13"/>
    </row>
    <row r="433" spans="1:10">
      <c r="A433" s="66"/>
      <c r="I433" s="13"/>
      <c r="J433" s="13"/>
    </row>
    <row r="434" spans="1:10">
      <c r="A434" s="66"/>
      <c r="I434" s="13"/>
      <c r="J434" s="13"/>
    </row>
    <row r="435" spans="1:10">
      <c r="A435" s="66"/>
      <c r="I435" s="13"/>
      <c r="J435" s="13"/>
    </row>
    <row r="436" spans="1:10">
      <c r="A436" s="66"/>
      <c r="I436" s="13"/>
      <c r="J436" s="13"/>
    </row>
    <row r="437" spans="1:10">
      <c r="A437" s="66"/>
      <c r="I437" s="13"/>
      <c r="J437" s="13"/>
    </row>
    <row r="438" spans="1:10">
      <c r="A438" s="66"/>
      <c r="I438" s="13"/>
      <c r="J438" s="13"/>
    </row>
    <row r="439" spans="1:10">
      <c r="A439" s="66"/>
      <c r="I439" s="13"/>
      <c r="J439" s="13"/>
    </row>
    <row r="440" spans="1:10">
      <c r="A440" s="66"/>
      <c r="I440" s="13"/>
      <c r="J440" s="13"/>
    </row>
    <row r="441" spans="1:10">
      <c r="A441" s="66"/>
      <c r="I441" s="13"/>
      <c r="J441" s="13"/>
    </row>
    <row r="442" spans="1:10">
      <c r="A442" s="66"/>
      <c r="I442" s="13"/>
      <c r="J442" s="13"/>
    </row>
    <row r="443" spans="1:10">
      <c r="A443" s="66"/>
      <c r="I443" s="13"/>
      <c r="J443" s="13"/>
    </row>
    <row r="444" spans="1:10">
      <c r="A444" s="66"/>
      <c r="I444" s="13"/>
      <c r="J444" s="13"/>
    </row>
    <row r="445" spans="1:10">
      <c r="A445" s="66"/>
      <c r="I445" s="13"/>
      <c r="J445" s="13"/>
    </row>
    <row r="446" spans="1:10">
      <c r="A446" s="66"/>
      <c r="I446" s="13"/>
      <c r="J446" s="13"/>
    </row>
    <row r="447" spans="1:10">
      <c r="A447" s="66"/>
      <c r="I447" s="13"/>
      <c r="J447" s="13"/>
    </row>
    <row r="448" spans="1:10">
      <c r="A448" s="66"/>
      <c r="I448" s="13"/>
      <c r="J448" s="13"/>
    </row>
    <row r="449" spans="1:10">
      <c r="A449" s="66"/>
      <c r="I449" s="13"/>
      <c r="J449" s="13"/>
    </row>
    <row r="450" spans="1:10">
      <c r="A450" s="66"/>
      <c r="I450" s="13"/>
      <c r="J450" s="13"/>
    </row>
    <row r="451" spans="1:10">
      <c r="A451" s="66"/>
      <c r="I451" s="13"/>
      <c r="J451" s="13"/>
    </row>
    <row r="452" spans="1:10">
      <c r="A452" s="66"/>
      <c r="I452" s="13"/>
      <c r="J452" s="13"/>
    </row>
    <row r="453" spans="1:10">
      <c r="A453" s="66"/>
      <c r="I453" s="13"/>
      <c r="J453" s="13"/>
    </row>
    <row r="454" spans="1:10">
      <c r="A454" s="66"/>
      <c r="I454" s="13"/>
      <c r="J454" s="13"/>
    </row>
    <row r="455" spans="1:10">
      <c r="A455" s="66"/>
      <c r="I455" s="13"/>
      <c r="J455" s="13"/>
    </row>
    <row r="456" spans="1:10">
      <c r="A456" s="66"/>
      <c r="I456" s="13"/>
      <c r="J456" s="13"/>
    </row>
    <row r="457" spans="1:10">
      <c r="A457" s="66"/>
      <c r="I457" s="13"/>
      <c r="J457" s="13"/>
    </row>
    <row r="458" spans="1:10">
      <c r="A458" s="66"/>
      <c r="I458" s="13"/>
      <c r="J458" s="13"/>
    </row>
    <row r="459" spans="1:10">
      <c r="A459" s="66"/>
      <c r="I459" s="13"/>
      <c r="J459" s="13"/>
    </row>
    <row r="460" spans="1:10">
      <c r="A460" s="66"/>
      <c r="I460" s="13"/>
      <c r="J460" s="13"/>
    </row>
    <row r="461" spans="1:10">
      <c r="A461" s="66"/>
      <c r="I461" s="13"/>
      <c r="J461" s="13"/>
    </row>
    <row r="462" spans="1:10">
      <c r="A462" s="66"/>
      <c r="I462" s="13"/>
      <c r="J462" s="13"/>
    </row>
    <row r="463" spans="1:10">
      <c r="A463" s="66"/>
      <c r="I463" s="13"/>
      <c r="J463" s="13"/>
    </row>
    <row r="464" spans="1:10">
      <c r="A464" s="66"/>
      <c r="I464" s="13"/>
      <c r="J464" s="13"/>
    </row>
    <row r="465" spans="1:10">
      <c r="A465" s="66"/>
      <c r="I465" s="13"/>
      <c r="J465" s="13"/>
    </row>
    <row r="466" spans="1:10">
      <c r="A466" s="66"/>
      <c r="I466" s="13"/>
      <c r="J466" s="13"/>
    </row>
    <row r="467" spans="1:10">
      <c r="A467" s="66"/>
      <c r="I467" s="13"/>
      <c r="J467" s="13"/>
    </row>
    <row r="468" spans="1:10">
      <c r="A468" s="66"/>
      <c r="I468" s="13"/>
      <c r="J468" s="13"/>
    </row>
    <row r="469" spans="1:10">
      <c r="A469" s="66"/>
      <c r="I469" s="13"/>
      <c r="J469" s="13"/>
    </row>
    <row r="470" spans="1:10">
      <c r="A470" s="66"/>
      <c r="I470" s="13"/>
      <c r="J470" s="13"/>
    </row>
    <row r="471" spans="1:10">
      <c r="A471" s="66"/>
      <c r="I471" s="13"/>
      <c r="J471" s="13"/>
    </row>
    <row r="472" spans="1:10">
      <c r="A472" s="66"/>
      <c r="I472" s="13"/>
      <c r="J472" s="13"/>
    </row>
    <row r="473" spans="1:10">
      <c r="A473" s="66"/>
      <c r="I473" s="13"/>
      <c r="J473" s="13"/>
    </row>
    <row r="474" spans="1:10">
      <c r="A474" s="66"/>
      <c r="I474" s="13"/>
      <c r="J474" s="13"/>
    </row>
    <row r="475" spans="1:10">
      <c r="A475" s="66"/>
      <c r="I475" s="13"/>
      <c r="J475" s="13"/>
    </row>
    <row r="476" spans="1:10">
      <c r="A476" s="66"/>
      <c r="I476" s="13"/>
      <c r="J476" s="13"/>
    </row>
    <row r="477" spans="1:10">
      <c r="A477" s="66"/>
      <c r="I477" s="13"/>
      <c r="J477" s="13"/>
    </row>
    <row r="478" spans="1:10">
      <c r="A478" s="66"/>
      <c r="I478" s="13"/>
      <c r="J478" s="13"/>
    </row>
    <row r="479" spans="1:10">
      <c r="A479" s="66"/>
      <c r="I479" s="13"/>
      <c r="J479" s="13"/>
    </row>
    <row r="480" spans="1:10">
      <c r="A480" s="66"/>
      <c r="I480" s="13"/>
      <c r="J480" s="13"/>
    </row>
    <row r="481" spans="1:10">
      <c r="A481" s="66"/>
      <c r="I481" s="13"/>
      <c r="J481" s="13"/>
    </row>
    <row r="482" spans="1:10">
      <c r="A482" s="66"/>
      <c r="I482" s="13"/>
      <c r="J482" s="13"/>
    </row>
    <row r="483" spans="1:10">
      <c r="A483" s="66"/>
      <c r="I483" s="13"/>
      <c r="J483" s="13"/>
    </row>
    <row r="484" spans="1:10">
      <c r="A484" s="66"/>
      <c r="I484" s="13"/>
      <c r="J484" s="13"/>
    </row>
    <row r="485" spans="1:10">
      <c r="A485" s="66"/>
      <c r="I485" s="13"/>
      <c r="J485" s="13"/>
    </row>
    <row r="486" spans="1:10">
      <c r="A486" s="66"/>
      <c r="I486" s="13"/>
      <c r="J486" s="13"/>
    </row>
    <row r="487" spans="1:10">
      <c r="A487" s="66"/>
      <c r="I487" s="13"/>
      <c r="J487" s="13"/>
    </row>
    <row r="488" spans="1:10">
      <c r="A488" s="66"/>
      <c r="I488" s="13"/>
      <c r="J488" s="13"/>
    </row>
    <row r="489" spans="1:10">
      <c r="A489" s="66"/>
      <c r="I489" s="13"/>
      <c r="J489" s="13"/>
    </row>
    <row r="490" spans="1:10">
      <c r="A490" s="66"/>
      <c r="I490" s="13"/>
      <c r="J490" s="13"/>
    </row>
    <row r="491" spans="1:10">
      <c r="A491" s="66"/>
      <c r="I491" s="13"/>
      <c r="J491" s="13"/>
    </row>
    <row r="492" spans="1:10">
      <c r="A492" s="66"/>
      <c r="I492" s="13"/>
      <c r="J492" s="13"/>
    </row>
    <row r="493" spans="1:10">
      <c r="A493" s="66"/>
      <c r="I493" s="13"/>
      <c r="J493" s="13"/>
    </row>
    <row r="494" spans="1:10">
      <c r="A494" s="66"/>
      <c r="I494" s="13"/>
      <c r="J494" s="13"/>
    </row>
    <row r="495" spans="1:10">
      <c r="A495" s="66"/>
      <c r="I495" s="13"/>
      <c r="J495" s="13"/>
    </row>
    <row r="496" spans="1:10">
      <c r="A496" s="66"/>
      <c r="I496" s="13"/>
      <c r="J496" s="13"/>
    </row>
    <row r="497" spans="1:10">
      <c r="A497" s="66"/>
      <c r="I497" s="13"/>
      <c r="J497" s="13"/>
    </row>
    <row r="498" spans="1:10">
      <c r="A498" s="66"/>
      <c r="I498" s="13"/>
      <c r="J498" s="13"/>
    </row>
    <row r="499" spans="1:10">
      <c r="A499" s="66"/>
      <c r="I499" s="13"/>
      <c r="J499" s="13"/>
    </row>
    <row r="500" spans="1:10">
      <c r="A500" s="66"/>
      <c r="I500" s="13"/>
      <c r="J500" s="13"/>
    </row>
    <row r="501" spans="1:10">
      <c r="A501" s="66"/>
      <c r="I501" s="13"/>
      <c r="J501" s="13"/>
    </row>
    <row r="502" spans="1:10">
      <c r="A502" s="66"/>
      <c r="I502" s="13"/>
      <c r="J502" s="13"/>
    </row>
    <row r="503" spans="1:10">
      <c r="A503" s="66"/>
      <c r="I503" s="13"/>
      <c r="J503" s="13"/>
    </row>
    <row r="504" spans="1:10">
      <c r="A504" s="66"/>
      <c r="I504" s="13"/>
      <c r="J504" s="13"/>
    </row>
    <row r="505" spans="1:10">
      <c r="A505" s="66"/>
      <c r="I505" s="13"/>
      <c r="J505" s="13"/>
    </row>
    <row r="506" spans="1:10">
      <c r="A506" s="66"/>
      <c r="I506" s="13"/>
      <c r="J506" s="13"/>
    </row>
    <row r="507" spans="1:10">
      <c r="A507" s="66"/>
      <c r="I507" s="13"/>
      <c r="J507" s="13"/>
    </row>
    <row r="508" spans="1:10">
      <c r="A508" s="66"/>
      <c r="I508" s="13"/>
      <c r="J508" s="13"/>
    </row>
    <row r="509" spans="1:10">
      <c r="A509" s="66"/>
      <c r="I509" s="13"/>
      <c r="J509" s="13"/>
    </row>
    <row r="510" spans="1:10">
      <c r="A510" s="66"/>
      <c r="I510" s="13"/>
      <c r="J510" s="13"/>
    </row>
    <row r="511" spans="1:10">
      <c r="A511" s="66"/>
      <c r="I511" s="13"/>
      <c r="J511" s="13"/>
    </row>
    <row r="512" spans="1:10">
      <c r="A512" s="66"/>
      <c r="I512" s="13"/>
      <c r="J512" s="13"/>
    </row>
    <row r="513" spans="1:10">
      <c r="A513" s="66"/>
      <c r="I513" s="13"/>
      <c r="J513" s="13"/>
    </row>
    <row r="514" spans="1:10">
      <c r="A514" s="66"/>
      <c r="I514" s="13"/>
      <c r="J514" s="13"/>
    </row>
    <row r="515" spans="1:10">
      <c r="A515" s="66"/>
      <c r="I515" s="13"/>
      <c r="J515" s="13"/>
    </row>
    <row r="516" spans="1:10">
      <c r="A516" s="66"/>
      <c r="I516" s="13"/>
      <c r="J516" s="13"/>
    </row>
    <row r="517" spans="1:10">
      <c r="A517" s="66"/>
      <c r="I517" s="13"/>
      <c r="J517" s="13"/>
    </row>
    <row r="518" spans="1:10">
      <c r="A518" s="66"/>
      <c r="I518" s="13"/>
      <c r="J518" s="13"/>
    </row>
    <row r="519" spans="1:10">
      <c r="A519" s="66"/>
      <c r="I519" s="13"/>
      <c r="J519" s="13"/>
    </row>
    <row r="520" spans="1:10">
      <c r="A520" s="66"/>
      <c r="I520" s="13"/>
      <c r="J520" s="13"/>
    </row>
    <row r="521" spans="1:10">
      <c r="A521" s="66"/>
      <c r="I521" s="13"/>
      <c r="J521" s="13"/>
    </row>
    <row r="522" spans="1:10">
      <c r="A522" s="66"/>
      <c r="I522" s="13"/>
      <c r="J522" s="13"/>
    </row>
    <row r="523" spans="1:10">
      <c r="A523" s="66"/>
      <c r="I523" s="13"/>
      <c r="J523" s="13"/>
    </row>
    <row r="524" spans="1:10">
      <c r="A524" s="66"/>
      <c r="I524" s="13"/>
      <c r="J524" s="13"/>
    </row>
    <row r="525" spans="1:10">
      <c r="A525" s="66"/>
      <c r="I525" s="13"/>
      <c r="J525" s="13"/>
    </row>
    <row r="526" spans="1:10">
      <c r="A526" s="66"/>
      <c r="I526" s="13"/>
      <c r="J526" s="13"/>
    </row>
    <row r="527" spans="1:10">
      <c r="A527" s="66"/>
      <c r="I527" s="13"/>
      <c r="J527" s="13"/>
    </row>
    <row r="528" spans="1:10">
      <c r="A528" s="66"/>
      <c r="I528" s="13"/>
      <c r="J528" s="13"/>
    </row>
    <row r="529" spans="1:10">
      <c r="A529" s="66"/>
      <c r="I529" s="13"/>
      <c r="J529" s="13"/>
    </row>
    <row r="530" spans="1:10">
      <c r="A530" s="66"/>
      <c r="I530" s="13"/>
      <c r="J530" s="13"/>
    </row>
    <row r="531" spans="1:10">
      <c r="A531" s="66"/>
      <c r="I531" s="13"/>
      <c r="J531" s="13"/>
    </row>
    <row r="532" spans="1:10">
      <c r="A532" s="66"/>
      <c r="I532" s="13"/>
      <c r="J532" s="13"/>
    </row>
    <row r="533" spans="1:10">
      <c r="A533" s="66"/>
      <c r="I533" s="13"/>
      <c r="J533" s="13"/>
    </row>
    <row r="534" spans="1:10">
      <c r="A534" s="66"/>
      <c r="I534" s="13"/>
      <c r="J534" s="13"/>
    </row>
    <row r="535" spans="1:10">
      <c r="A535" s="66"/>
      <c r="I535" s="13"/>
      <c r="J535" s="13"/>
    </row>
    <row r="536" spans="1:10">
      <c r="A536" s="66"/>
      <c r="I536" s="13"/>
      <c r="J536" s="13"/>
    </row>
    <row r="537" spans="1:10">
      <c r="A537" s="66"/>
      <c r="I537" s="13"/>
      <c r="J537" s="13"/>
    </row>
    <row r="538" spans="1:10">
      <c r="A538" s="66"/>
      <c r="I538" s="13"/>
      <c r="J538" s="13"/>
    </row>
    <row r="539" spans="1:10">
      <c r="A539" s="66"/>
      <c r="I539" s="13"/>
      <c r="J539" s="13"/>
    </row>
    <row r="540" spans="1:10">
      <c r="A540" s="66"/>
      <c r="I540" s="13"/>
      <c r="J540" s="13"/>
    </row>
    <row r="541" spans="1:10">
      <c r="A541" s="66"/>
      <c r="I541" s="13"/>
      <c r="J541" s="13"/>
    </row>
    <row r="542" spans="1:10">
      <c r="A542" s="66"/>
      <c r="I542" s="13"/>
      <c r="J542" s="13"/>
    </row>
    <row r="543" spans="1:10">
      <c r="A543" s="66"/>
      <c r="I543" s="13"/>
      <c r="J543" s="13"/>
    </row>
    <row r="544" spans="1:10">
      <c r="A544" s="66"/>
      <c r="I544" s="13"/>
      <c r="J544" s="13"/>
    </row>
    <row r="545" spans="1:10">
      <c r="A545" s="66"/>
      <c r="I545" s="13"/>
      <c r="J545" s="13"/>
    </row>
    <row r="546" spans="1:10">
      <c r="A546" s="66"/>
      <c r="I546" s="13"/>
      <c r="J546" s="13"/>
    </row>
    <row r="547" spans="1:10">
      <c r="A547" s="66"/>
      <c r="I547" s="13"/>
      <c r="J547" s="13"/>
    </row>
    <row r="548" spans="1:10">
      <c r="A548" s="66"/>
      <c r="I548" s="13"/>
      <c r="J548" s="13"/>
    </row>
    <row r="549" spans="1:10">
      <c r="A549" s="66"/>
      <c r="I549" s="13"/>
      <c r="J549" s="13"/>
    </row>
    <row r="550" spans="1:10">
      <c r="A550" s="66"/>
      <c r="I550" s="13"/>
      <c r="J550" s="13"/>
    </row>
    <row r="551" spans="1:10">
      <c r="A551" s="66"/>
      <c r="I551" s="13"/>
      <c r="J551" s="13"/>
    </row>
    <row r="552" spans="1:10">
      <c r="A552" s="66"/>
      <c r="I552" s="13"/>
      <c r="J552" s="13"/>
    </row>
    <row r="553" spans="1:10">
      <c r="A553" s="66"/>
      <c r="I553" s="13"/>
      <c r="J553" s="13"/>
    </row>
    <row r="554" spans="1:10">
      <c r="A554" s="66"/>
      <c r="I554" s="13"/>
      <c r="J554" s="13"/>
    </row>
    <row r="555" spans="1:10">
      <c r="A555" s="66"/>
      <c r="I555" s="13"/>
      <c r="J555" s="13"/>
    </row>
    <row r="556" spans="1:10">
      <c r="A556" s="66"/>
      <c r="I556" s="13"/>
      <c r="J556" s="13"/>
    </row>
    <row r="557" spans="1:10">
      <c r="A557" s="66"/>
      <c r="I557" s="13"/>
      <c r="J557" s="13"/>
    </row>
    <row r="558" spans="1:10">
      <c r="A558" s="66"/>
      <c r="I558" s="13"/>
      <c r="J558" s="13"/>
    </row>
    <row r="559" spans="1:10">
      <c r="A559" s="66"/>
      <c r="I559" s="13"/>
      <c r="J559" s="13"/>
    </row>
    <row r="560" spans="1:10">
      <c r="A560" s="66"/>
      <c r="I560" s="13"/>
      <c r="J560" s="13"/>
    </row>
    <row r="561" spans="1:10">
      <c r="A561" s="66"/>
      <c r="I561" s="13"/>
      <c r="J561" s="13"/>
    </row>
    <row r="562" spans="1:10">
      <c r="A562" s="66"/>
      <c r="I562" s="13"/>
      <c r="J562" s="13"/>
    </row>
    <row r="563" spans="1:10">
      <c r="A563" s="66"/>
      <c r="I563" s="13"/>
      <c r="J563" s="13"/>
    </row>
    <row r="564" spans="1:10">
      <c r="A564" s="66"/>
      <c r="I564" s="13"/>
      <c r="J564" s="13"/>
    </row>
    <row r="565" spans="1:10">
      <c r="A565" s="66"/>
      <c r="I565" s="13"/>
      <c r="J565" s="13"/>
    </row>
    <row r="566" spans="1:10">
      <c r="A566" s="66"/>
      <c r="I566" s="13"/>
      <c r="J566" s="13"/>
    </row>
    <row r="567" spans="1:10">
      <c r="A567" s="66"/>
      <c r="I567" s="13"/>
      <c r="J567" s="13"/>
    </row>
    <row r="568" spans="1:10">
      <c r="A568" s="66"/>
      <c r="I568" s="13"/>
      <c r="J568" s="13"/>
    </row>
    <row r="569" spans="1:10">
      <c r="A569" s="66"/>
      <c r="I569" s="13"/>
      <c r="J569" s="13"/>
    </row>
    <row r="570" spans="1:10">
      <c r="A570" s="66"/>
      <c r="I570" s="13"/>
      <c r="J570" s="13"/>
    </row>
    <row r="571" spans="1:10">
      <c r="A571" s="66"/>
      <c r="I571" s="13"/>
      <c r="J571" s="13"/>
    </row>
    <row r="572" spans="1:10">
      <c r="A572" s="66"/>
      <c r="I572" s="13"/>
      <c r="J572" s="13"/>
    </row>
    <row r="573" spans="1:10">
      <c r="A573" s="66"/>
      <c r="I573" s="13"/>
      <c r="J573" s="13"/>
    </row>
    <row r="574" spans="1:10">
      <c r="A574" s="66"/>
      <c r="I574" s="13"/>
      <c r="J574" s="13"/>
    </row>
    <row r="575" spans="1:10">
      <c r="A575" s="66"/>
      <c r="I575" s="13"/>
      <c r="J575" s="13"/>
    </row>
    <row r="576" spans="1:10">
      <c r="A576" s="66"/>
      <c r="I576" s="13"/>
      <c r="J576" s="13"/>
    </row>
    <row r="577" spans="1:10">
      <c r="A577" s="66"/>
      <c r="I577" s="13"/>
      <c r="J577" s="13"/>
    </row>
    <row r="578" spans="1:10">
      <c r="A578" s="66"/>
      <c r="I578" s="13"/>
      <c r="J578" s="13"/>
    </row>
    <row r="579" spans="1:10">
      <c r="A579" s="66"/>
      <c r="I579" s="13"/>
      <c r="J579" s="13"/>
    </row>
    <row r="580" spans="1:10">
      <c r="A580" s="66"/>
      <c r="I580" s="13"/>
      <c r="J580" s="13"/>
    </row>
    <row r="581" spans="1:10">
      <c r="A581" s="66"/>
      <c r="I581" s="13"/>
      <c r="J581" s="13"/>
    </row>
    <row r="582" spans="1:10">
      <c r="A582" s="66"/>
      <c r="I582" s="13"/>
      <c r="J582" s="13"/>
    </row>
    <row r="583" spans="1:10">
      <c r="A583" s="66"/>
      <c r="I583" s="13"/>
      <c r="J583" s="13"/>
    </row>
    <row r="584" spans="1:10">
      <c r="A584" s="66"/>
      <c r="I584" s="13"/>
      <c r="J584" s="13"/>
    </row>
    <row r="585" spans="1:10">
      <c r="A585" s="66"/>
      <c r="I585" s="13"/>
      <c r="J585" s="13"/>
    </row>
    <row r="586" spans="1:10">
      <c r="A586" s="66"/>
      <c r="I586" s="13"/>
      <c r="J586" s="13"/>
    </row>
    <row r="587" spans="1:10">
      <c r="A587" s="66"/>
      <c r="I587" s="13"/>
      <c r="J587" s="13"/>
    </row>
    <row r="588" spans="1:10">
      <c r="A588" s="66"/>
      <c r="I588" s="13"/>
      <c r="J588" s="13"/>
    </row>
    <row r="589" spans="1:10">
      <c r="A589" s="66"/>
      <c r="I589" s="13"/>
      <c r="J589" s="13"/>
    </row>
    <row r="590" spans="1:10">
      <c r="A590" s="66"/>
      <c r="I590" s="13"/>
      <c r="J590" s="13"/>
    </row>
    <row r="591" spans="1:10">
      <c r="A591" s="66"/>
      <c r="I591" s="13"/>
      <c r="J591" s="13"/>
    </row>
    <row r="592" spans="1:10">
      <c r="A592" s="66"/>
      <c r="I592" s="13"/>
      <c r="J592" s="13"/>
    </row>
    <row r="593" spans="1:10">
      <c r="A593" s="66"/>
      <c r="I593" s="13"/>
      <c r="J593" s="13"/>
    </row>
    <row r="594" spans="1:10">
      <c r="A594" s="66"/>
      <c r="I594" s="13"/>
      <c r="J594" s="13"/>
    </row>
    <row r="595" spans="1:10">
      <c r="A595" s="66"/>
      <c r="I595" s="13"/>
      <c r="J595" s="13"/>
    </row>
    <row r="596" spans="1:10">
      <c r="A596" s="66"/>
      <c r="I596" s="13"/>
      <c r="J596" s="13"/>
    </row>
    <row r="597" spans="1:10">
      <c r="A597" s="66"/>
      <c r="I597" s="13"/>
      <c r="J597" s="13"/>
    </row>
    <row r="598" spans="1:10">
      <c r="A598" s="66"/>
      <c r="I598" s="13"/>
      <c r="J598" s="13"/>
    </row>
    <row r="599" spans="1:10">
      <c r="A599" s="66"/>
      <c r="I599" s="13"/>
      <c r="J599" s="13"/>
    </row>
    <row r="600" spans="1:10">
      <c r="A600" s="66"/>
      <c r="I600" s="13"/>
      <c r="J600" s="13"/>
    </row>
    <row r="601" spans="1:10">
      <c r="A601" s="66"/>
      <c r="I601" s="13"/>
      <c r="J601" s="13"/>
    </row>
    <row r="602" spans="1:10">
      <c r="A602" s="66"/>
      <c r="I602" s="13"/>
      <c r="J602" s="13"/>
    </row>
    <row r="603" spans="1:10">
      <c r="A603" s="66"/>
      <c r="I603" s="13"/>
      <c r="J603" s="13"/>
    </row>
    <row r="604" spans="1:10">
      <c r="A604" s="66"/>
      <c r="I604" s="13"/>
      <c r="J604" s="13"/>
    </row>
    <row r="605" spans="1:10">
      <c r="A605" s="66"/>
      <c r="I605" s="13"/>
      <c r="J605" s="13"/>
    </row>
    <row r="606" spans="1:10">
      <c r="A606" s="66"/>
      <c r="I606" s="13"/>
      <c r="J606" s="13"/>
    </row>
    <row r="607" spans="1:10">
      <c r="A607" s="66"/>
      <c r="I607" s="13"/>
      <c r="J607" s="13"/>
    </row>
    <row r="608" spans="1:10">
      <c r="A608" s="66"/>
      <c r="I608" s="13"/>
      <c r="J608" s="13"/>
    </row>
    <row r="609" spans="1:10">
      <c r="A609" s="66"/>
      <c r="I609" s="13"/>
      <c r="J609" s="13"/>
    </row>
    <row r="610" spans="1:10">
      <c r="A610" s="66"/>
      <c r="I610" s="13"/>
      <c r="J610" s="13"/>
    </row>
    <row r="611" spans="1:10">
      <c r="A611" s="66"/>
      <c r="I611" s="13"/>
      <c r="J611" s="13"/>
    </row>
    <row r="612" spans="1:10">
      <c r="A612" s="66"/>
      <c r="I612" s="13"/>
      <c r="J612" s="13"/>
    </row>
    <row r="613" spans="1:10">
      <c r="A613" s="66"/>
      <c r="I613" s="13"/>
      <c r="J613" s="13"/>
    </row>
    <row r="614" spans="1:10">
      <c r="A614" s="66"/>
      <c r="I614" s="13"/>
      <c r="J614" s="13"/>
    </row>
    <row r="615" spans="1:10">
      <c r="A615" s="66"/>
      <c r="I615" s="13"/>
      <c r="J615" s="13"/>
    </row>
    <row r="616" spans="1:10">
      <c r="A616" s="66"/>
      <c r="I616" s="13"/>
      <c r="J616" s="13"/>
    </row>
    <row r="617" spans="1:10">
      <c r="A617" s="66"/>
      <c r="I617" s="13"/>
      <c r="J617" s="13"/>
    </row>
    <row r="618" spans="1:10">
      <c r="A618" s="66"/>
      <c r="I618" s="13"/>
      <c r="J618" s="13"/>
    </row>
    <row r="619" spans="1:10">
      <c r="A619" s="66"/>
      <c r="I619" s="13"/>
      <c r="J619" s="13"/>
    </row>
    <row r="620" spans="1:10">
      <c r="A620" s="66"/>
      <c r="I620" s="13"/>
      <c r="J620" s="13"/>
    </row>
    <row r="621" spans="1:10">
      <c r="A621" s="66"/>
      <c r="I621" s="13"/>
      <c r="J621" s="13"/>
    </row>
    <row r="622" spans="1:10">
      <c r="A622" s="66"/>
      <c r="I622" s="13"/>
      <c r="J622" s="13"/>
    </row>
    <row r="623" spans="1:10">
      <c r="A623" s="66"/>
      <c r="I623" s="13"/>
      <c r="J623" s="13"/>
    </row>
    <row r="624" spans="1:10">
      <c r="A624" s="66"/>
      <c r="I624" s="13"/>
      <c r="J624" s="13"/>
    </row>
    <row r="625" spans="1:10">
      <c r="A625" s="66"/>
      <c r="I625" s="13"/>
      <c r="J625" s="13"/>
    </row>
    <row r="626" spans="1:10">
      <c r="A626" s="66"/>
      <c r="I626" s="13"/>
      <c r="J626" s="13"/>
    </row>
    <row r="627" spans="1:10">
      <c r="A627" s="66"/>
      <c r="I627" s="13"/>
      <c r="J627" s="13"/>
    </row>
    <row r="628" spans="1:10">
      <c r="A628" s="66"/>
      <c r="I628" s="13"/>
      <c r="J628" s="13"/>
    </row>
    <row r="629" spans="1:10">
      <c r="A629" s="66"/>
      <c r="I629" s="13"/>
      <c r="J629" s="13"/>
    </row>
    <row r="630" spans="1:10">
      <c r="A630" s="66"/>
      <c r="I630" s="13"/>
      <c r="J630" s="13"/>
    </row>
    <row r="631" spans="1:10">
      <c r="A631" s="66"/>
      <c r="I631" s="13"/>
      <c r="J631" s="13"/>
    </row>
    <row r="632" spans="1:10">
      <c r="A632" s="66"/>
      <c r="I632" s="13"/>
      <c r="J632" s="13"/>
    </row>
    <row r="633" spans="1:10">
      <c r="A633" s="66"/>
      <c r="I633" s="13"/>
      <c r="J633" s="13"/>
    </row>
    <row r="634" spans="1:10">
      <c r="A634" s="66"/>
      <c r="I634" s="13"/>
      <c r="J634" s="13"/>
    </row>
    <row r="635" spans="1:10">
      <c r="A635" s="66"/>
      <c r="I635" s="13"/>
      <c r="J635" s="13"/>
    </row>
    <row r="636" spans="1:10">
      <c r="A636" s="66"/>
      <c r="I636" s="13"/>
      <c r="J636" s="13"/>
    </row>
    <row r="637" spans="1:10">
      <c r="A637" s="66"/>
      <c r="I637" s="13"/>
      <c r="J637" s="13"/>
    </row>
    <row r="638" spans="1:10">
      <c r="A638" s="66"/>
      <c r="I638" s="13"/>
      <c r="J638" s="13"/>
    </row>
    <row r="639" spans="1:10">
      <c r="A639" s="66"/>
      <c r="I639" s="13"/>
      <c r="J639" s="13"/>
    </row>
    <row r="640" spans="1:10">
      <c r="A640" s="66"/>
      <c r="I640" s="13"/>
      <c r="J640" s="13"/>
    </row>
    <row r="641" spans="1:10">
      <c r="A641" s="66"/>
      <c r="I641" s="13"/>
      <c r="J641" s="13"/>
    </row>
    <row r="642" spans="1:10">
      <c r="A642" s="66"/>
      <c r="I642" s="13"/>
      <c r="J642" s="13"/>
    </row>
    <row r="643" spans="1:10">
      <c r="A643" s="66"/>
      <c r="I643" s="13"/>
      <c r="J643" s="13"/>
    </row>
    <row r="644" spans="1:10">
      <c r="A644" s="66"/>
      <c r="I644" s="13"/>
      <c r="J644" s="13"/>
    </row>
    <row r="645" spans="1:10">
      <c r="A645" s="66"/>
      <c r="I645" s="13"/>
      <c r="J645" s="13"/>
    </row>
    <row r="646" spans="1:10">
      <c r="A646" s="66"/>
      <c r="I646" s="13"/>
      <c r="J646" s="13"/>
    </row>
    <row r="647" spans="1:10">
      <c r="A647" s="66"/>
      <c r="I647" s="13"/>
      <c r="J647" s="13"/>
    </row>
    <row r="648" spans="1:10">
      <c r="A648" s="66"/>
      <c r="I648" s="13"/>
      <c r="J648" s="13"/>
    </row>
    <row r="649" spans="1:10">
      <c r="A649" s="66"/>
      <c r="I649" s="13"/>
      <c r="J649" s="13"/>
    </row>
    <row r="650" spans="1:10">
      <c r="A650" s="66"/>
      <c r="I650" s="13"/>
      <c r="J650" s="13"/>
    </row>
    <row r="651" spans="1:10">
      <c r="A651" s="66"/>
      <c r="I651" s="13"/>
      <c r="J651" s="13"/>
    </row>
    <row r="652" spans="1:10">
      <c r="A652" s="66"/>
      <c r="I652" s="13"/>
      <c r="J652" s="13"/>
    </row>
    <row r="653" spans="1:10">
      <c r="A653" s="66"/>
      <c r="I653" s="13"/>
      <c r="J653" s="13"/>
    </row>
    <row r="654" spans="1:10">
      <c r="A654" s="66"/>
      <c r="I654" s="13"/>
      <c r="J654" s="13"/>
    </row>
    <row r="655" spans="1:10">
      <c r="A655" s="66"/>
      <c r="I655" s="13"/>
      <c r="J655" s="13"/>
    </row>
    <row r="656" spans="1:10">
      <c r="A656" s="66"/>
      <c r="I656" s="13"/>
      <c r="J656" s="13"/>
    </row>
    <row r="657" spans="1:10">
      <c r="A657" s="66"/>
      <c r="I657" s="13"/>
      <c r="J657" s="13"/>
    </row>
    <row r="658" spans="1:10">
      <c r="A658" s="66"/>
      <c r="I658" s="13"/>
      <c r="J658" s="13"/>
    </row>
    <row r="659" spans="1:10">
      <c r="A659" s="66"/>
      <c r="I659" s="13"/>
      <c r="J659" s="13"/>
    </row>
    <row r="660" spans="1:10">
      <c r="A660" s="66"/>
      <c r="I660" s="13"/>
      <c r="J660" s="13"/>
    </row>
    <row r="661" spans="1:10">
      <c r="A661" s="66"/>
      <c r="I661" s="13"/>
      <c r="J661" s="13"/>
    </row>
    <row r="662" spans="1:10">
      <c r="A662" s="66"/>
      <c r="I662" s="13"/>
      <c r="J662" s="13"/>
    </row>
    <row r="663" spans="1:10">
      <c r="A663" s="66"/>
      <c r="I663" s="13"/>
      <c r="J663" s="13"/>
    </row>
    <row r="664" spans="1:10">
      <c r="A664" s="66"/>
      <c r="I664" s="13"/>
      <c r="J664" s="13"/>
    </row>
    <row r="665" spans="1:10">
      <c r="A665" s="66"/>
      <c r="I665" s="13"/>
      <c r="J665" s="13"/>
    </row>
    <row r="666" spans="1:10">
      <c r="A666" s="66"/>
      <c r="I666" s="13"/>
      <c r="J666" s="13"/>
    </row>
    <row r="667" spans="1:10">
      <c r="A667" s="66"/>
      <c r="I667" s="13"/>
      <c r="J667" s="13"/>
    </row>
    <row r="668" spans="1:10">
      <c r="A668" s="66"/>
      <c r="I668" s="13"/>
      <c r="J668" s="13"/>
    </row>
    <row r="669" spans="1:10">
      <c r="A669" s="66"/>
      <c r="I669" s="13"/>
      <c r="J669" s="13"/>
    </row>
    <row r="670" spans="1:10">
      <c r="A670" s="66"/>
      <c r="I670" s="13"/>
      <c r="J670" s="13"/>
    </row>
    <row r="671" spans="1:10">
      <c r="A671" s="66"/>
      <c r="I671" s="13"/>
      <c r="J671" s="13"/>
    </row>
    <row r="672" spans="1:10">
      <c r="A672" s="66"/>
      <c r="I672" s="13"/>
      <c r="J672" s="13"/>
    </row>
    <row r="673" spans="1:10">
      <c r="A673" s="66"/>
      <c r="I673" s="13"/>
      <c r="J673" s="13"/>
    </row>
    <row r="674" spans="1:10">
      <c r="A674" s="66"/>
      <c r="I674" s="13"/>
      <c r="J674" s="13"/>
    </row>
    <row r="675" spans="1:10">
      <c r="A675" s="66"/>
      <c r="I675" s="13"/>
      <c r="J675" s="13"/>
    </row>
    <row r="676" spans="1:10">
      <c r="A676" s="66"/>
      <c r="I676" s="13"/>
      <c r="J676" s="13"/>
    </row>
    <row r="677" spans="1:10">
      <c r="A677" s="66"/>
      <c r="I677" s="13"/>
      <c r="J677" s="13"/>
    </row>
    <row r="678" spans="1:10">
      <c r="A678" s="66"/>
      <c r="I678" s="13"/>
      <c r="J678" s="13"/>
    </row>
    <row r="679" spans="1:10">
      <c r="A679" s="66"/>
      <c r="I679" s="13"/>
      <c r="J679" s="13"/>
    </row>
    <row r="680" spans="1:10">
      <c r="A680" s="66"/>
      <c r="I680" s="13"/>
      <c r="J680" s="13"/>
    </row>
    <row r="681" spans="1:10">
      <c r="A681" s="66"/>
      <c r="I681" s="13"/>
      <c r="J681" s="13"/>
    </row>
    <row r="682" spans="1:10">
      <c r="A682" s="66"/>
      <c r="I682" s="13"/>
      <c r="J682" s="13"/>
    </row>
    <row r="683" spans="1:10">
      <c r="A683" s="66"/>
      <c r="I683" s="13"/>
      <c r="J683" s="13"/>
    </row>
    <row r="684" spans="1:10">
      <c r="A684" s="66"/>
      <c r="I684" s="13"/>
      <c r="J684" s="13"/>
    </row>
    <row r="685" spans="1:10">
      <c r="A685" s="66"/>
      <c r="I685" s="13"/>
      <c r="J685" s="13"/>
    </row>
    <row r="686" spans="1:10">
      <c r="A686" s="66"/>
      <c r="I686" s="13"/>
      <c r="J686" s="13"/>
    </row>
    <row r="687" spans="1:10">
      <c r="A687" s="66"/>
      <c r="I687" s="13"/>
      <c r="J687" s="13"/>
    </row>
    <row r="688" spans="1:10">
      <c r="A688" s="66"/>
      <c r="I688" s="13"/>
      <c r="J688" s="13"/>
    </row>
    <row r="689" spans="1:10">
      <c r="A689" s="66"/>
      <c r="I689" s="13"/>
      <c r="J689" s="13"/>
    </row>
    <row r="690" spans="1:10">
      <c r="A690" s="66"/>
      <c r="I690" s="13"/>
      <c r="J690" s="13"/>
    </row>
    <row r="691" spans="1:10">
      <c r="A691" s="66"/>
      <c r="I691" s="13"/>
      <c r="J691" s="13"/>
    </row>
    <row r="692" spans="1:10">
      <c r="A692" s="66"/>
      <c r="I692" s="13"/>
      <c r="J692" s="13"/>
    </row>
    <row r="693" spans="1:10">
      <c r="A693" s="66"/>
      <c r="I693" s="13"/>
      <c r="J693" s="13"/>
    </row>
    <row r="694" spans="1:10">
      <c r="A694" s="66"/>
      <c r="I694" s="13"/>
      <c r="J694" s="13"/>
    </row>
    <row r="695" spans="1:10">
      <c r="A695" s="66"/>
      <c r="I695" s="13"/>
      <c r="J695" s="13"/>
    </row>
    <row r="696" spans="1:10">
      <c r="A696" s="66"/>
      <c r="I696" s="13"/>
      <c r="J696" s="13"/>
    </row>
    <row r="697" spans="1:10">
      <c r="A697" s="66"/>
      <c r="I697" s="13"/>
      <c r="J697" s="13"/>
    </row>
    <row r="698" spans="1:10">
      <c r="A698" s="66"/>
      <c r="I698" s="13"/>
      <c r="J698" s="13"/>
    </row>
    <row r="699" spans="1:10">
      <c r="A699" s="66"/>
      <c r="I699" s="13"/>
      <c r="J699" s="13"/>
    </row>
    <row r="700" spans="1:10">
      <c r="A700" s="66"/>
      <c r="I700" s="13"/>
      <c r="J700" s="13"/>
    </row>
    <row r="701" spans="1:10">
      <c r="A701" s="66"/>
      <c r="I701" s="13"/>
      <c r="J701" s="13"/>
    </row>
    <row r="702" spans="1:10">
      <c r="A702" s="66"/>
      <c r="I702" s="13"/>
      <c r="J702" s="13"/>
    </row>
    <row r="703" spans="1:10">
      <c r="A703" s="66"/>
      <c r="I703" s="13"/>
      <c r="J703" s="13"/>
    </row>
    <row r="704" spans="1:10">
      <c r="A704" s="66"/>
      <c r="I704" s="13"/>
      <c r="J704" s="13"/>
    </row>
    <row r="705" spans="1:10">
      <c r="A705" s="66"/>
      <c r="I705" s="13"/>
      <c r="J705" s="13"/>
    </row>
    <row r="706" spans="1:10">
      <c r="A706" s="66"/>
      <c r="I706" s="13"/>
      <c r="J706" s="13"/>
    </row>
    <row r="707" spans="1:10">
      <c r="A707" s="66"/>
      <c r="I707" s="13"/>
      <c r="J707" s="13"/>
    </row>
    <row r="708" spans="1:10">
      <c r="A708" s="66"/>
      <c r="I708" s="13"/>
      <c r="J708" s="13"/>
    </row>
    <row r="709" spans="1:10">
      <c r="A709" s="66"/>
      <c r="I709" s="13"/>
      <c r="J709" s="13"/>
    </row>
    <row r="710" spans="1:10">
      <c r="A710" s="66"/>
      <c r="I710" s="13"/>
      <c r="J710" s="13"/>
    </row>
    <row r="711" spans="1:10">
      <c r="A711" s="66"/>
      <c r="I711" s="13"/>
      <c r="J711" s="13"/>
    </row>
    <row r="712" spans="1:10">
      <c r="A712" s="66"/>
      <c r="I712" s="13"/>
      <c r="J712" s="13"/>
    </row>
    <row r="713" spans="1:10">
      <c r="A713" s="66"/>
      <c r="I713" s="13"/>
      <c r="J713" s="13"/>
    </row>
    <row r="714" spans="1:10">
      <c r="A714" s="66"/>
      <c r="I714" s="13"/>
      <c r="J714" s="13"/>
    </row>
    <row r="715" spans="1:10">
      <c r="A715" s="66"/>
      <c r="I715" s="13"/>
      <c r="J715" s="13"/>
    </row>
    <row r="716" spans="1:10">
      <c r="A716" s="66"/>
      <c r="I716" s="13"/>
      <c r="J716" s="13"/>
    </row>
    <row r="717" spans="1:10">
      <c r="A717" s="66"/>
      <c r="I717" s="13"/>
      <c r="J717" s="13"/>
    </row>
    <row r="718" spans="1:10">
      <c r="A718" s="66"/>
      <c r="I718" s="13"/>
      <c r="J718" s="13"/>
    </row>
    <row r="719" spans="1:10">
      <c r="A719" s="66"/>
      <c r="I719" s="13"/>
      <c r="J719" s="13"/>
    </row>
    <row r="720" spans="1:10">
      <c r="A720" s="66"/>
      <c r="I720" s="13"/>
      <c r="J720" s="13"/>
    </row>
    <row r="721" spans="1:10">
      <c r="A721" s="66"/>
      <c r="I721" s="13"/>
      <c r="J721" s="13"/>
    </row>
    <row r="722" spans="1:10">
      <c r="A722" s="66"/>
      <c r="I722" s="13"/>
      <c r="J722" s="13"/>
    </row>
    <row r="723" spans="1:10">
      <c r="A723" s="66"/>
      <c r="I723" s="13"/>
      <c r="J723" s="13"/>
    </row>
    <row r="724" spans="1:10">
      <c r="A724" s="66"/>
      <c r="I724" s="13"/>
      <c r="J724" s="13"/>
    </row>
    <row r="725" spans="1:10">
      <c r="A725" s="66"/>
      <c r="I725" s="13"/>
      <c r="J725" s="13"/>
    </row>
    <row r="726" spans="1:10">
      <c r="A726" s="66"/>
      <c r="I726" s="13"/>
      <c r="J726" s="13"/>
    </row>
    <row r="727" spans="1:10">
      <c r="A727" s="66"/>
      <c r="I727" s="13"/>
      <c r="J727" s="13"/>
    </row>
    <row r="728" spans="1:10">
      <c r="A728" s="66"/>
      <c r="I728" s="13"/>
      <c r="J728" s="13"/>
    </row>
    <row r="729" spans="1:10">
      <c r="A729" s="66"/>
      <c r="I729" s="13"/>
      <c r="J729" s="13"/>
    </row>
    <row r="730" spans="1:10">
      <c r="A730" s="66"/>
      <c r="I730" s="13"/>
      <c r="J730" s="13"/>
    </row>
    <row r="731" spans="1:10">
      <c r="A731" s="66"/>
      <c r="I731" s="13"/>
      <c r="J731" s="13"/>
    </row>
    <row r="732" spans="1:10">
      <c r="A732" s="66"/>
      <c r="I732" s="13"/>
      <c r="J732" s="13"/>
    </row>
    <row r="733" spans="1:10">
      <c r="A733" s="66"/>
      <c r="I733" s="13"/>
      <c r="J733" s="13"/>
    </row>
    <row r="734" spans="1:10">
      <c r="A734" s="66"/>
      <c r="I734" s="13"/>
      <c r="J734" s="13"/>
    </row>
    <row r="735" spans="1:10">
      <c r="A735" s="66"/>
      <c r="I735" s="13"/>
      <c r="J735" s="13"/>
    </row>
    <row r="736" spans="1:10">
      <c r="A736" s="66"/>
      <c r="I736" s="13"/>
      <c r="J736" s="13"/>
    </row>
  </sheetData>
  <hyperlinks>
    <hyperlink ref="A1" location="Content!A1" display="&lt;&lt;"/>
  </hyperlink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6">
    <tabColor theme="5"/>
  </sheetPr>
  <dimension ref="A1:H29"/>
  <sheetViews>
    <sheetView showGridLines="0" zoomScaleNormal="100" workbookViewId="0"/>
  </sheetViews>
  <sheetFormatPr defaultColWidth="8.85546875" defaultRowHeight="12.75"/>
  <cols>
    <col min="1" max="16384" width="8.85546875" style="142"/>
  </cols>
  <sheetData>
    <row r="1" spans="1:8">
      <c r="A1" s="19" t="s">
        <v>102</v>
      </c>
      <c r="B1" s="139" t="str">
        <f>IF(Content!$E$1=1,B2,B3)</f>
        <v>Державний та гарантований борг, % ВВП (п.ш.)</v>
      </c>
      <c r="C1" s="139" t="str">
        <f>IF(Content!$E$1=1,C2,C3)</f>
        <v>Дефіцит СЗДУ</v>
      </c>
      <c r="D1" s="139" t="str">
        <f>IF(Content!$E$1=1,D2,D3)</f>
        <v>Фінансування НАК 'Нафтогаз'</v>
      </c>
      <c r="E1" s="139" t="str">
        <f>IF(Content!$E$1=1,E2,E3)</f>
        <v>Рекапіталізація банків та інше</v>
      </c>
      <c r="F1" s="139"/>
      <c r="H1" s="139" t="str">
        <f>IF(Content!$E$1=1,H2,H3)</f>
        <v>Широкий дефіцит СЗДУ, млрд грн, і державний та гарантований державою борг, % ВВП</v>
      </c>
    </row>
    <row r="2" spans="1:8" hidden="1">
      <c r="A2" s="89"/>
      <c r="B2" s="93" t="s">
        <v>1664</v>
      </c>
      <c r="C2" s="143" t="s">
        <v>426</v>
      </c>
      <c r="D2" s="143" t="s">
        <v>427</v>
      </c>
      <c r="E2" s="142" t="s">
        <v>428</v>
      </c>
      <c r="H2" s="144" t="s">
        <v>421</v>
      </c>
    </row>
    <row r="3" spans="1:8" hidden="1">
      <c r="A3" s="89"/>
      <c r="B3" s="93" t="s">
        <v>422</v>
      </c>
      <c r="C3" s="143" t="s">
        <v>423</v>
      </c>
      <c r="D3" s="143" t="s">
        <v>424</v>
      </c>
      <c r="E3" s="142" t="s">
        <v>425</v>
      </c>
      <c r="H3" s="144" t="s">
        <v>696</v>
      </c>
    </row>
    <row r="4" spans="1:8">
      <c r="A4" s="137">
        <v>2015</v>
      </c>
      <c r="B4" s="91">
        <v>79</v>
      </c>
      <c r="C4" s="91">
        <v>17</v>
      </c>
      <c r="D4" s="145">
        <v>20.5</v>
      </c>
      <c r="E4" s="145">
        <v>45.3</v>
      </c>
      <c r="F4" s="145"/>
    </row>
    <row r="5" spans="1:8">
      <c r="A5" s="137">
        <v>2016</v>
      </c>
      <c r="B5" s="91">
        <v>80.900000000000006</v>
      </c>
      <c r="C5" s="91">
        <v>50.3</v>
      </c>
      <c r="D5" s="145">
        <v>0</v>
      </c>
      <c r="E5" s="145">
        <v>129.19999999999999</v>
      </c>
      <c r="F5" s="145"/>
    </row>
    <row r="6" spans="1:8">
      <c r="A6" s="137">
        <v>2017</v>
      </c>
      <c r="B6" s="91">
        <v>71.8</v>
      </c>
      <c r="C6" s="91">
        <v>37</v>
      </c>
      <c r="D6" s="145">
        <v>0</v>
      </c>
      <c r="E6" s="145">
        <v>70.7</v>
      </c>
      <c r="F6" s="145"/>
    </row>
    <row r="7" spans="1:8">
      <c r="A7" s="137">
        <v>2018</v>
      </c>
      <c r="B7" s="91">
        <v>60.9</v>
      </c>
      <c r="C7" s="91">
        <v>75.400000000000006</v>
      </c>
      <c r="D7" s="145">
        <v>0</v>
      </c>
      <c r="E7" s="145">
        <v>0</v>
      </c>
      <c r="F7" s="145"/>
    </row>
    <row r="8" spans="1:8">
      <c r="A8" s="137">
        <v>2019</v>
      </c>
      <c r="B8" s="91">
        <v>55.7</v>
      </c>
      <c r="C8" s="91">
        <v>61.5</v>
      </c>
      <c r="D8" s="145">
        <v>0</v>
      </c>
      <c r="E8" s="145">
        <v>0</v>
      </c>
      <c r="F8" s="145"/>
    </row>
    <row r="9" spans="1:8">
      <c r="A9" s="137">
        <v>2020</v>
      </c>
      <c r="B9" s="91">
        <v>54.2</v>
      </c>
      <c r="C9" s="91">
        <v>68</v>
      </c>
      <c r="D9" s="145">
        <v>0</v>
      </c>
      <c r="E9" s="145">
        <v>0</v>
      </c>
      <c r="F9" s="145"/>
    </row>
    <row r="10" spans="1:8">
      <c r="A10" s="137">
        <v>2021</v>
      </c>
      <c r="B10" s="91">
        <v>52.5</v>
      </c>
      <c r="C10" s="91">
        <v>74.400000000000006</v>
      </c>
      <c r="D10" s="145">
        <v>0</v>
      </c>
      <c r="E10" s="145">
        <v>0</v>
      </c>
      <c r="F10" s="145"/>
    </row>
    <row r="11" spans="1:8">
      <c r="A11" s="89"/>
      <c r="B11" s="92"/>
      <c r="C11" s="92"/>
    </row>
    <row r="12" spans="1:8">
      <c r="A12" s="89"/>
      <c r="B12" s="92"/>
      <c r="C12" s="92"/>
      <c r="D12" s="92"/>
      <c r="E12" s="92"/>
    </row>
    <row r="13" spans="1:8">
      <c r="A13" s="90"/>
      <c r="B13" s="92"/>
      <c r="C13" s="92"/>
      <c r="D13" s="92"/>
      <c r="E13" s="92"/>
    </row>
    <row r="14" spans="1:8">
      <c r="A14" s="90"/>
      <c r="B14" s="92"/>
      <c r="C14" s="92"/>
      <c r="D14" s="92"/>
      <c r="E14" s="92"/>
    </row>
    <row r="15" spans="1:8">
      <c r="A15" s="90"/>
      <c r="B15" s="92"/>
      <c r="C15" s="92"/>
      <c r="D15" s="92"/>
      <c r="E15" s="92"/>
    </row>
    <row r="16" spans="1:8">
      <c r="A16" s="90"/>
      <c r="B16" s="92"/>
      <c r="C16" s="92"/>
      <c r="D16" s="92"/>
      <c r="E16" s="92"/>
    </row>
    <row r="17" spans="1:8">
      <c r="A17" s="90"/>
      <c r="B17" s="92"/>
      <c r="C17" s="92"/>
      <c r="D17" s="92"/>
      <c r="E17" s="92"/>
    </row>
    <row r="18" spans="1:8">
      <c r="A18" s="90"/>
      <c r="B18" s="92"/>
      <c r="C18" s="92"/>
      <c r="D18" s="92"/>
      <c r="E18" s="92"/>
    </row>
    <row r="19" spans="1:8">
      <c r="A19" s="90"/>
      <c r="B19" s="92"/>
      <c r="C19" s="92"/>
      <c r="D19" s="92"/>
      <c r="E19" s="92"/>
      <c r="H19" s="139" t="str">
        <f>IF(Content!$E$1=1,H20,H21)</f>
        <v>Джерело: МВФ, ДКСУ, МФУ, розрахунки НБУ.</v>
      </c>
    </row>
    <row r="20" spans="1:8">
      <c r="A20" s="89"/>
      <c r="B20" s="91"/>
      <c r="C20" s="91"/>
      <c r="D20" s="91"/>
      <c r="E20" s="91"/>
      <c r="H20" s="94" t="s">
        <v>459</v>
      </c>
    </row>
    <row r="21" spans="1:8">
      <c r="A21" s="89"/>
      <c r="B21" s="91"/>
      <c r="C21" s="91"/>
      <c r="D21" s="91"/>
      <c r="E21" s="91"/>
      <c r="H21" s="94" t="s">
        <v>458</v>
      </c>
    </row>
    <row r="22" spans="1:8">
      <c r="A22" s="90"/>
      <c r="B22" s="91"/>
      <c r="C22" s="92"/>
      <c r="D22" s="92"/>
      <c r="E22" s="92"/>
    </row>
    <row r="23" spans="1:8">
      <c r="A23" s="90"/>
      <c r="B23" s="92"/>
      <c r="C23" s="92"/>
      <c r="D23" s="92"/>
      <c r="E23" s="92"/>
    </row>
    <row r="24" spans="1:8">
      <c r="B24" s="92"/>
      <c r="C24" s="92"/>
      <c r="D24" s="92"/>
      <c r="E24" s="92"/>
    </row>
    <row r="25" spans="1:8">
      <c r="B25" s="92"/>
      <c r="C25" s="92"/>
      <c r="D25" s="92"/>
      <c r="E25" s="92"/>
    </row>
    <row r="26" spans="1:8">
      <c r="B26" s="92"/>
      <c r="C26" s="92"/>
      <c r="D26" s="92"/>
      <c r="E26" s="92"/>
    </row>
    <row r="27" spans="1:8">
      <c r="B27" s="92"/>
      <c r="C27" s="92"/>
      <c r="D27" s="92"/>
      <c r="E27" s="92"/>
    </row>
    <row r="28" spans="1:8">
      <c r="B28" s="92"/>
      <c r="C28" s="92"/>
      <c r="D28" s="92"/>
      <c r="E28" s="92"/>
    </row>
    <row r="29" spans="1:8">
      <c r="B29" s="9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35"/>
  <sheetViews>
    <sheetView showGridLines="0" zoomScaleNormal="100" workbookViewId="0"/>
  </sheetViews>
  <sheetFormatPr defaultColWidth="8.85546875" defaultRowHeight="12.75"/>
  <cols>
    <col min="1" max="1" width="8.85546875" style="233"/>
    <col min="2" max="2" width="18.85546875" style="233" customWidth="1"/>
    <col min="3" max="5" width="8.85546875" style="233"/>
    <col min="6" max="8" width="8.85546875" style="247"/>
    <col min="9" max="16384" width="8.85546875" style="233"/>
  </cols>
  <sheetData>
    <row r="1" spans="1:12">
      <c r="A1" s="19" t="s">
        <v>102</v>
      </c>
      <c r="B1" s="111" t="str">
        <f>IF(Content!$E$1=1,B2,B3)</f>
        <v>Поточний рахунок, % від ВВП (п.ш.)</v>
      </c>
      <c r="C1" s="111" t="str">
        <f>IF(Content!$E$1=1,C2,C3)</f>
        <v>Поточний рахунок, % від ВВП (попередній прогноз, п.ш.)</v>
      </c>
      <c r="D1" s="111" t="str">
        <f>IF(Content!$E$1=1,D2,D3)</f>
        <v>Баланс товарів</v>
      </c>
      <c r="E1" s="111" t="str">
        <f>IF(Content!$E$1=1,E2,E3)</f>
        <v xml:space="preserve">Баланс послуг </v>
      </c>
      <c r="F1" s="111" t="str">
        <f>IF(Content!$E$1=1,F2,F3)</f>
        <v>Первинні доходи (сальдо)</v>
      </c>
      <c r="G1" s="111" t="str">
        <f>IF(Content!$E$1=1,G2,G3)</f>
        <v>Вторинні доходи (сальдо)</v>
      </c>
      <c r="H1" s="230"/>
      <c r="I1" s="231"/>
      <c r="J1" s="111" t="str">
        <f>IF(Content!$E$1=1,J2,J3)</f>
        <v>Сальдо поточного рахунку, млрд дол.</v>
      </c>
      <c r="K1" s="232"/>
      <c r="L1" s="232"/>
    </row>
    <row r="2" spans="1:12" hidden="1">
      <c r="A2" s="234"/>
      <c r="B2" s="231" t="s">
        <v>303</v>
      </c>
      <c r="C2" s="231" t="s">
        <v>304</v>
      </c>
      <c r="D2" s="231" t="s">
        <v>305</v>
      </c>
      <c r="E2" s="231" t="s">
        <v>306</v>
      </c>
      <c r="F2" s="235" t="s">
        <v>307</v>
      </c>
      <c r="G2" s="235" t="s">
        <v>308</v>
      </c>
      <c r="H2" s="230"/>
      <c r="I2" s="231"/>
      <c r="J2" s="236" t="s">
        <v>309</v>
      </c>
      <c r="K2" s="232"/>
      <c r="L2" s="232"/>
    </row>
    <row r="3" spans="1:12" hidden="1">
      <c r="A3" s="234"/>
      <c r="B3" s="231" t="s">
        <v>310</v>
      </c>
      <c r="C3" s="231" t="s">
        <v>311</v>
      </c>
      <c r="D3" s="231" t="s">
        <v>107</v>
      </c>
      <c r="E3" s="231" t="s">
        <v>108</v>
      </c>
      <c r="F3" s="235" t="s">
        <v>429</v>
      </c>
      <c r="G3" s="235" t="s">
        <v>430</v>
      </c>
      <c r="H3" s="230"/>
      <c r="I3" s="231"/>
      <c r="J3" s="236" t="s">
        <v>312</v>
      </c>
      <c r="K3" s="232"/>
      <c r="L3" s="232"/>
    </row>
    <row r="4" spans="1:12">
      <c r="A4" s="237">
        <v>2015</v>
      </c>
      <c r="B4" s="238">
        <v>1.8</v>
      </c>
      <c r="C4" s="238">
        <v>1.8</v>
      </c>
      <c r="D4" s="238">
        <v>-3.5</v>
      </c>
      <c r="E4" s="238">
        <v>1.1000000000000001</v>
      </c>
      <c r="F4" s="239">
        <v>0.4</v>
      </c>
      <c r="G4" s="239">
        <v>3.6</v>
      </c>
      <c r="H4" s="240"/>
      <c r="I4" s="241"/>
      <c r="J4" s="232"/>
      <c r="K4" s="232"/>
      <c r="L4" s="232"/>
    </row>
    <row r="5" spans="1:12">
      <c r="A5" s="237">
        <v>2016</v>
      </c>
      <c r="B5" s="238">
        <v>-1.4</v>
      </c>
      <c r="C5" s="238">
        <v>-1.4</v>
      </c>
      <c r="D5" s="238">
        <v>-6.9</v>
      </c>
      <c r="E5" s="238">
        <v>0.5</v>
      </c>
      <c r="F5" s="239">
        <v>1.5</v>
      </c>
      <c r="G5" s="239">
        <v>3.6</v>
      </c>
      <c r="H5" s="240"/>
      <c r="I5" s="241"/>
      <c r="J5" s="232"/>
      <c r="K5" s="232"/>
      <c r="L5" s="232"/>
    </row>
    <row r="6" spans="1:12">
      <c r="A6" s="237">
        <v>2017</v>
      </c>
      <c r="B6" s="238">
        <v>-2.2000000000000002</v>
      </c>
      <c r="C6" s="238">
        <v>-2.2000000000000002</v>
      </c>
      <c r="D6" s="238">
        <v>-9.6999999999999993</v>
      </c>
      <c r="E6" s="238">
        <v>1</v>
      </c>
      <c r="F6" s="239">
        <v>2.6</v>
      </c>
      <c r="G6" s="239">
        <v>3.6</v>
      </c>
      <c r="H6" s="240"/>
      <c r="I6" s="241"/>
      <c r="J6" s="232"/>
      <c r="K6" s="232"/>
      <c r="L6" s="232"/>
    </row>
    <row r="7" spans="1:12">
      <c r="A7" s="237">
        <v>2018</v>
      </c>
      <c r="B7" s="238">
        <v>-3.3</v>
      </c>
      <c r="C7" s="238">
        <v>-3.4</v>
      </c>
      <c r="D7" s="238">
        <v>-12.6</v>
      </c>
      <c r="E7" s="238">
        <v>1.3</v>
      </c>
      <c r="F7" s="239">
        <v>3.3</v>
      </c>
      <c r="G7" s="239">
        <v>3.7</v>
      </c>
      <c r="H7" s="240"/>
      <c r="I7" s="241"/>
      <c r="J7" s="232"/>
      <c r="K7" s="232"/>
      <c r="L7" s="232"/>
    </row>
    <row r="8" spans="1:12">
      <c r="A8" s="237">
        <v>2019</v>
      </c>
      <c r="B8" s="238">
        <v>-2.6</v>
      </c>
      <c r="C8" s="238">
        <v>-3.3</v>
      </c>
      <c r="D8" s="238">
        <v>-13.1</v>
      </c>
      <c r="E8" s="238">
        <v>1.4</v>
      </c>
      <c r="F8" s="239">
        <v>4.0999999999999996</v>
      </c>
      <c r="G8" s="239">
        <v>3.7</v>
      </c>
      <c r="H8" s="240"/>
      <c r="I8" s="241"/>
      <c r="J8" s="232"/>
      <c r="K8" s="232"/>
      <c r="L8" s="232"/>
    </row>
    <row r="9" spans="1:12">
      <c r="A9" s="237">
        <v>2020</v>
      </c>
      <c r="B9" s="238">
        <v>-2.9</v>
      </c>
      <c r="C9" s="238">
        <v>-3.6</v>
      </c>
      <c r="D9" s="238">
        <v>-13.6</v>
      </c>
      <c r="E9" s="238">
        <v>0.6</v>
      </c>
      <c r="F9" s="239">
        <v>4.4000000000000004</v>
      </c>
      <c r="G9" s="239">
        <v>4</v>
      </c>
      <c r="H9" s="240"/>
      <c r="I9" s="241"/>
      <c r="J9" s="232"/>
      <c r="K9" s="232"/>
      <c r="L9" s="232"/>
    </row>
    <row r="10" spans="1:12">
      <c r="A10" s="237">
        <v>2021</v>
      </c>
      <c r="B10" s="238">
        <v>-3.7</v>
      </c>
      <c r="C10" s="238">
        <v>-4</v>
      </c>
      <c r="D10" s="238">
        <v>-15.6</v>
      </c>
      <c r="E10" s="238">
        <v>0.7</v>
      </c>
      <c r="F10" s="239">
        <v>4.5</v>
      </c>
      <c r="G10" s="239">
        <v>4.0999999999999996</v>
      </c>
      <c r="H10" s="244"/>
      <c r="I10" s="241"/>
      <c r="J10" s="232"/>
      <c r="K10" s="232"/>
      <c r="L10" s="232"/>
    </row>
    <row r="11" spans="1:12">
      <c r="A11" s="245"/>
      <c r="B11" s="242"/>
      <c r="C11" s="242"/>
      <c r="D11" s="243"/>
      <c r="E11" s="243"/>
      <c r="F11" s="244"/>
      <c r="G11" s="244"/>
      <c r="H11" s="244"/>
      <c r="I11" s="241"/>
      <c r="J11" s="232"/>
      <c r="K11" s="232"/>
      <c r="L11" s="232"/>
    </row>
    <row r="12" spans="1:12">
      <c r="A12" s="245"/>
      <c r="B12" s="242"/>
      <c r="C12" s="242"/>
      <c r="D12" s="242"/>
      <c r="E12" s="242"/>
      <c r="F12" s="242"/>
      <c r="G12" s="242"/>
      <c r="H12" s="244"/>
      <c r="I12" s="241"/>
      <c r="J12" s="232"/>
      <c r="K12" s="232"/>
      <c r="L12" s="232"/>
    </row>
    <row r="13" spans="1:12">
      <c r="A13" s="245"/>
      <c r="B13" s="242"/>
      <c r="C13" s="242"/>
      <c r="D13" s="242"/>
      <c r="E13" s="242"/>
      <c r="F13" s="242"/>
      <c r="G13" s="242"/>
      <c r="H13" s="244"/>
      <c r="I13" s="241"/>
      <c r="J13" s="232"/>
      <c r="K13" s="232"/>
      <c r="L13" s="232"/>
    </row>
    <row r="14" spans="1:12">
      <c r="A14" s="245"/>
      <c r="B14" s="242"/>
      <c r="C14" s="242"/>
      <c r="D14" s="242"/>
      <c r="E14" s="242"/>
      <c r="F14" s="242"/>
      <c r="G14" s="242"/>
      <c r="H14" s="244"/>
      <c r="I14" s="241"/>
      <c r="J14" s="232"/>
      <c r="K14" s="232"/>
      <c r="L14" s="232"/>
    </row>
    <row r="15" spans="1:12">
      <c r="A15" s="237"/>
      <c r="B15" s="242"/>
      <c r="C15" s="242"/>
      <c r="D15" s="242"/>
      <c r="E15" s="242"/>
      <c r="F15" s="242"/>
      <c r="G15" s="242"/>
      <c r="H15" s="244"/>
      <c r="I15" s="241"/>
      <c r="J15" s="232"/>
      <c r="K15" s="232"/>
      <c r="L15" s="232"/>
    </row>
    <row r="16" spans="1:12">
      <c r="A16" s="237"/>
      <c r="B16" s="242"/>
      <c r="C16" s="242"/>
      <c r="D16" s="242"/>
      <c r="E16" s="242"/>
      <c r="F16" s="242"/>
      <c r="G16" s="242"/>
      <c r="H16" s="244"/>
      <c r="I16" s="241"/>
      <c r="J16" s="232"/>
      <c r="K16" s="232"/>
      <c r="L16" s="232"/>
    </row>
    <row r="17" spans="1:12">
      <c r="A17" s="237"/>
      <c r="B17" s="242"/>
      <c r="C17" s="242"/>
      <c r="D17" s="242"/>
      <c r="E17" s="242"/>
      <c r="F17" s="242"/>
      <c r="G17" s="242"/>
      <c r="H17" s="244"/>
      <c r="I17" s="241"/>
      <c r="J17" s="232"/>
      <c r="K17" s="232"/>
      <c r="L17" s="232"/>
    </row>
    <row r="18" spans="1:12">
      <c r="A18" s="237"/>
      <c r="B18" s="242"/>
      <c r="C18" s="242"/>
      <c r="D18" s="242"/>
      <c r="E18" s="242"/>
      <c r="F18" s="242"/>
      <c r="G18" s="242"/>
      <c r="H18" s="240"/>
      <c r="I18" s="241"/>
      <c r="K18" s="232"/>
      <c r="L18" s="232"/>
    </row>
    <row r="19" spans="1:12">
      <c r="A19" s="237"/>
      <c r="B19" s="242"/>
      <c r="C19" s="242"/>
      <c r="D19" s="242"/>
      <c r="E19" s="242"/>
      <c r="F19" s="242"/>
      <c r="G19" s="242"/>
      <c r="H19" s="240"/>
      <c r="I19" s="241"/>
      <c r="K19" s="232"/>
      <c r="L19" s="232"/>
    </row>
    <row r="20" spans="1:12">
      <c r="A20" s="237"/>
      <c r="B20" s="242"/>
      <c r="C20" s="242"/>
      <c r="D20" s="242"/>
      <c r="E20" s="242"/>
      <c r="F20" s="242"/>
      <c r="G20" s="242"/>
      <c r="H20" s="240"/>
      <c r="I20" s="241"/>
      <c r="K20" s="232"/>
      <c r="L20" s="232"/>
    </row>
    <row r="21" spans="1:12">
      <c r="A21" s="237"/>
      <c r="B21" s="242"/>
      <c r="C21" s="242"/>
      <c r="D21" s="242"/>
      <c r="E21" s="242"/>
      <c r="F21" s="242"/>
      <c r="G21" s="242"/>
      <c r="H21" s="240"/>
      <c r="I21" s="241"/>
      <c r="J21" s="111" t="str">
        <f>IF(Content!$E$1=1,J22,J23)</f>
        <v>Джерело: НБУ.</v>
      </c>
      <c r="K21" s="232"/>
      <c r="L21" s="232"/>
    </row>
    <row r="22" spans="1:12">
      <c r="A22" s="246"/>
      <c r="B22" s="242"/>
      <c r="C22" s="242"/>
      <c r="D22" s="242"/>
      <c r="E22" s="242"/>
      <c r="F22" s="242"/>
      <c r="G22" s="242"/>
      <c r="H22" s="240"/>
      <c r="I22" s="241"/>
      <c r="J22" s="247" t="s">
        <v>65</v>
      </c>
      <c r="K22" s="232"/>
      <c r="L22" s="232"/>
    </row>
    <row r="23" spans="1:12">
      <c r="A23" s="246"/>
      <c r="B23" s="238"/>
      <c r="C23" s="238"/>
      <c r="D23" s="241"/>
      <c r="E23" s="248"/>
      <c r="F23" s="240"/>
      <c r="G23" s="240"/>
      <c r="H23" s="240"/>
      <c r="I23" s="241"/>
      <c r="J23" s="247" t="s">
        <v>66</v>
      </c>
      <c r="K23" s="232"/>
      <c r="L23" s="232"/>
    </row>
    <row r="24" spans="1:12">
      <c r="A24" s="246"/>
      <c r="B24" s="238"/>
      <c r="C24" s="238"/>
      <c r="D24" s="248"/>
      <c r="E24" s="248"/>
      <c r="F24" s="240"/>
      <c r="G24" s="240"/>
      <c r="H24" s="240"/>
      <c r="I24" s="241"/>
      <c r="J24" s="232"/>
      <c r="K24" s="232"/>
      <c r="L24" s="232"/>
    </row>
    <row r="25" spans="1:12">
      <c r="A25" s="246"/>
      <c r="B25" s="238"/>
      <c r="C25" s="238"/>
      <c r="D25" s="248"/>
      <c r="E25" s="248"/>
      <c r="F25" s="240"/>
      <c r="G25" s="240"/>
      <c r="H25" s="240"/>
      <c r="I25" s="241"/>
      <c r="J25" s="232"/>
      <c r="K25" s="232"/>
      <c r="L25" s="232"/>
    </row>
    <row r="26" spans="1:12">
      <c r="A26" s="246"/>
      <c r="B26" s="238"/>
      <c r="C26" s="238"/>
      <c r="D26" s="241"/>
      <c r="E26" s="248"/>
      <c r="F26" s="240"/>
      <c r="G26" s="240"/>
      <c r="H26" s="240"/>
      <c r="I26" s="241"/>
      <c r="J26" s="232"/>
      <c r="K26" s="232"/>
      <c r="L26" s="232"/>
    </row>
    <row r="27" spans="1:12">
      <c r="A27" s="246"/>
      <c r="B27" s="238"/>
      <c r="C27" s="238"/>
      <c r="D27" s="238"/>
      <c r="E27" s="248"/>
      <c r="F27" s="240"/>
      <c r="G27" s="240"/>
      <c r="H27" s="240"/>
      <c r="I27" s="241"/>
      <c r="J27" s="232"/>
      <c r="K27" s="232"/>
      <c r="L27" s="232"/>
    </row>
    <row r="28" spans="1:12">
      <c r="A28" s="246"/>
      <c r="B28" s="238"/>
      <c r="C28" s="238"/>
      <c r="D28" s="238"/>
      <c r="E28" s="248"/>
      <c r="F28" s="240"/>
      <c r="G28" s="240"/>
      <c r="H28" s="240"/>
      <c r="I28" s="241"/>
      <c r="J28" s="232"/>
      <c r="K28" s="232"/>
      <c r="L28" s="232"/>
    </row>
    <row r="29" spans="1:12">
      <c r="A29" s="246"/>
      <c r="B29" s="238"/>
      <c r="C29" s="238"/>
      <c r="D29" s="238"/>
      <c r="E29" s="248"/>
      <c r="F29" s="240"/>
      <c r="G29" s="240"/>
      <c r="H29" s="240"/>
      <c r="I29" s="241"/>
      <c r="J29" s="232"/>
      <c r="K29" s="232"/>
      <c r="L29" s="232"/>
    </row>
    <row r="30" spans="1:12">
      <c r="A30" s="246"/>
      <c r="B30" s="238"/>
      <c r="C30" s="238"/>
      <c r="D30" s="241"/>
      <c r="E30" s="248"/>
      <c r="F30" s="240"/>
      <c r="G30" s="240"/>
      <c r="H30" s="240"/>
      <c r="I30" s="241"/>
      <c r="J30" s="232"/>
      <c r="K30" s="232"/>
      <c r="L30" s="232"/>
    </row>
    <row r="31" spans="1:12">
      <c r="A31" s="246"/>
      <c r="B31" s="238"/>
      <c r="C31" s="238"/>
      <c r="D31" s="241"/>
      <c r="E31" s="248"/>
      <c r="F31" s="240"/>
      <c r="G31" s="240"/>
      <c r="H31" s="240"/>
      <c r="I31" s="241"/>
      <c r="J31" s="232"/>
      <c r="K31" s="232"/>
      <c r="L31" s="232"/>
    </row>
    <row r="32" spans="1:12">
      <c r="A32" s="246"/>
      <c r="B32" s="238"/>
      <c r="C32" s="238"/>
      <c r="D32" s="241"/>
      <c r="E32" s="248"/>
      <c r="F32" s="240"/>
      <c r="G32" s="240"/>
      <c r="H32" s="240"/>
      <c r="I32" s="241"/>
      <c r="J32" s="232"/>
      <c r="K32" s="232"/>
      <c r="L32" s="232"/>
    </row>
    <row r="33" spans="1:12">
      <c r="A33" s="246"/>
      <c r="B33" s="238"/>
      <c r="C33" s="238"/>
      <c r="D33" s="241"/>
      <c r="E33" s="248"/>
      <c r="F33" s="249"/>
      <c r="G33" s="249"/>
      <c r="H33" s="249"/>
      <c r="I33" s="241"/>
      <c r="J33" s="232"/>
      <c r="K33" s="232"/>
      <c r="L33" s="232"/>
    </row>
    <row r="34" spans="1:12">
      <c r="A34" s="246"/>
      <c r="B34" s="238"/>
      <c r="C34" s="238"/>
      <c r="D34" s="241"/>
      <c r="E34" s="248"/>
      <c r="F34" s="240"/>
      <c r="G34" s="240"/>
      <c r="H34" s="240"/>
      <c r="I34" s="241"/>
      <c r="J34" s="232"/>
      <c r="K34" s="232"/>
      <c r="L34" s="232"/>
    </row>
    <row r="35" spans="1:12">
      <c r="A35" s="246"/>
      <c r="B35" s="238"/>
      <c r="C35" s="238"/>
      <c r="D35" s="241"/>
      <c r="E35" s="248"/>
      <c r="F35" s="240"/>
      <c r="G35" s="240"/>
      <c r="H35" s="240"/>
      <c r="I35" s="241"/>
      <c r="J35" s="232"/>
      <c r="K35" s="232"/>
      <c r="L35" s="23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7">
    <tabColor theme="8"/>
  </sheetPr>
  <dimension ref="A1:Q68"/>
  <sheetViews>
    <sheetView showGridLines="0" zoomScaleNormal="100" workbookViewId="0"/>
  </sheetViews>
  <sheetFormatPr defaultColWidth="8.85546875" defaultRowHeight="12.75"/>
  <cols>
    <col min="1" max="6" width="8.85546875" style="87"/>
    <col min="7" max="7" width="13.140625" style="87" bestFit="1" customWidth="1"/>
    <col min="8" max="16384" width="8.85546875" style="87"/>
  </cols>
  <sheetData>
    <row r="1" spans="1:17">
      <c r="A1" s="19" t="s">
        <v>102</v>
      </c>
      <c r="B1" s="111" t="str">
        <f>IF(Content!$E$1=1,B2,B3)</f>
        <v>РЕОК, 12.1999=1 (п.ш.)</v>
      </c>
      <c r="C1" s="111" t="str">
        <f>IF(Content!$E$1=1,C2,C3)</f>
        <v>Баланс енергоносіїв, млрд дол.</v>
      </c>
      <c r="D1" s="111" t="str">
        <f>IF(Content!$E$1=1,D2,D3)</f>
        <v>Торговельний баланс (без енергоносіїв), млрд дол.</v>
      </c>
      <c r="E1" s="111"/>
      <c r="H1" s="111" t="str">
        <f>IF(Content!$E$1=1,H2,H3)</f>
        <v>РЕОК гривні та торговельний баланс</v>
      </c>
    </row>
    <row r="2" spans="1:17" hidden="1">
      <c r="B2" s="1" t="s">
        <v>1667</v>
      </c>
      <c r="C2" t="s">
        <v>659</v>
      </c>
      <c r="D2" t="s">
        <v>660</v>
      </c>
      <c r="E2" s="88"/>
      <c r="H2" s="88" t="s">
        <v>683</v>
      </c>
    </row>
    <row r="3" spans="1:17" hidden="1">
      <c r="B3" t="s">
        <v>658</v>
      </c>
      <c r="C3" t="s">
        <v>656</v>
      </c>
      <c r="D3" t="s">
        <v>657</v>
      </c>
      <c r="E3" s="88"/>
      <c r="H3" s="88" t="s">
        <v>655</v>
      </c>
    </row>
    <row r="4" spans="1:17">
      <c r="B4" s="91">
        <v>1.0760000000000001</v>
      </c>
      <c r="C4" s="91">
        <v>-8.1999999999999993</v>
      </c>
      <c r="D4" s="91">
        <v>5.0999999999999996</v>
      </c>
      <c r="E4" s="91"/>
      <c r="M4" s="129"/>
      <c r="N4" s="129"/>
      <c r="O4" s="129"/>
      <c r="P4" s="129"/>
      <c r="Q4" s="129"/>
    </row>
    <row r="5" spans="1:17">
      <c r="A5" s="87">
        <v>2007</v>
      </c>
      <c r="B5" s="91">
        <v>1.0669999999999999</v>
      </c>
      <c r="C5" s="91">
        <v>-11.3</v>
      </c>
      <c r="D5" s="91">
        <v>3.2</v>
      </c>
      <c r="E5" s="91"/>
      <c r="F5" s="129"/>
      <c r="G5" s="129"/>
      <c r="H5" s="129"/>
      <c r="M5" s="129"/>
      <c r="N5" s="129"/>
      <c r="O5" s="129"/>
      <c r="P5" s="129"/>
      <c r="Q5" s="129"/>
    </row>
    <row r="6" spans="1:17">
      <c r="B6" s="91">
        <v>1.1180000000000001</v>
      </c>
      <c r="C6" s="91">
        <v>-17.3</v>
      </c>
      <c r="D6" s="91">
        <v>2.9</v>
      </c>
      <c r="E6" s="91"/>
      <c r="F6" s="129"/>
      <c r="G6" s="129"/>
      <c r="H6" s="129"/>
      <c r="M6" s="129"/>
      <c r="N6" s="129"/>
      <c r="O6" s="129"/>
      <c r="P6" s="129"/>
      <c r="Q6" s="129"/>
    </row>
    <row r="7" spans="1:17">
      <c r="A7" s="87">
        <v>2009</v>
      </c>
      <c r="B7" s="91">
        <v>0.94299999999999995</v>
      </c>
      <c r="C7" s="91">
        <v>-11.9</v>
      </c>
      <c r="D7" s="91">
        <v>10</v>
      </c>
      <c r="E7" s="91"/>
      <c r="F7" s="129"/>
      <c r="G7" s="129"/>
      <c r="H7" s="129"/>
      <c r="M7" s="129"/>
      <c r="N7" s="129"/>
      <c r="O7" s="129"/>
      <c r="P7" s="129"/>
      <c r="Q7" s="129"/>
    </row>
    <row r="8" spans="1:17">
      <c r="B8" s="91">
        <v>0.98499999999999999</v>
      </c>
      <c r="C8" s="91">
        <v>-15.8</v>
      </c>
      <c r="D8" s="91">
        <v>11.9</v>
      </c>
      <c r="E8" s="91"/>
      <c r="F8" s="129"/>
      <c r="G8" s="129"/>
      <c r="H8" s="129"/>
      <c r="M8" s="129"/>
      <c r="N8" s="129"/>
      <c r="O8" s="129"/>
      <c r="P8" s="129"/>
      <c r="Q8" s="129"/>
    </row>
    <row r="9" spans="1:17">
      <c r="A9" s="87">
        <v>2011</v>
      </c>
      <c r="B9" s="91">
        <v>0.97599999999999998</v>
      </c>
      <c r="C9" s="91">
        <v>-22.7</v>
      </c>
      <c r="D9" s="91">
        <v>12.6</v>
      </c>
      <c r="E9" s="91"/>
      <c r="F9" s="129"/>
      <c r="G9" s="129"/>
      <c r="H9" s="129"/>
      <c r="M9" s="129"/>
      <c r="N9" s="129"/>
      <c r="O9" s="129"/>
      <c r="P9" s="129"/>
      <c r="Q9" s="129"/>
    </row>
    <row r="10" spans="1:17">
      <c r="B10" s="91">
        <v>0.99</v>
      </c>
      <c r="C10" s="91">
        <v>-22.7</v>
      </c>
      <c r="D10" s="91">
        <v>8.3000000000000007</v>
      </c>
      <c r="E10" s="91"/>
      <c r="F10" s="129"/>
      <c r="G10" s="129"/>
      <c r="H10" s="129"/>
      <c r="M10" s="129"/>
      <c r="N10" s="129"/>
      <c r="O10" s="129"/>
      <c r="P10" s="129"/>
      <c r="Q10" s="129"/>
    </row>
    <row r="11" spans="1:17">
      <c r="A11" s="87">
        <v>2013</v>
      </c>
      <c r="B11" s="91">
        <v>0.94599999999999995</v>
      </c>
      <c r="C11" s="91">
        <v>-18.399999999999999</v>
      </c>
      <c r="D11" s="91">
        <v>2.7</v>
      </c>
      <c r="E11" s="91"/>
      <c r="F11" s="129"/>
      <c r="G11" s="129"/>
      <c r="H11" s="129"/>
      <c r="M11" s="129"/>
      <c r="N11" s="129"/>
      <c r="O11" s="129"/>
      <c r="P11" s="129"/>
      <c r="Q11" s="129"/>
    </row>
    <row r="12" spans="1:17">
      <c r="B12" s="91">
        <v>0.76400000000000001</v>
      </c>
      <c r="C12" s="91">
        <v>-13</v>
      </c>
      <c r="D12" s="91">
        <v>8.4</v>
      </c>
      <c r="E12" s="91"/>
      <c r="F12" s="129"/>
      <c r="G12" s="129"/>
      <c r="H12" s="129"/>
      <c r="M12" s="129"/>
      <c r="N12" s="129"/>
      <c r="O12" s="129"/>
      <c r="P12" s="129"/>
      <c r="Q12" s="129"/>
    </row>
    <row r="13" spans="1:17">
      <c r="A13" s="87">
        <v>2015</v>
      </c>
      <c r="B13" s="91">
        <v>0.75</v>
      </c>
      <c r="C13" s="91">
        <v>-10.4</v>
      </c>
      <c r="D13" s="91">
        <v>8</v>
      </c>
      <c r="E13" s="91"/>
      <c r="F13" s="129"/>
      <c r="G13" s="129"/>
      <c r="H13" s="129"/>
      <c r="M13" s="129"/>
      <c r="N13" s="129"/>
      <c r="O13" s="129"/>
      <c r="P13" s="129"/>
      <c r="Q13" s="129"/>
    </row>
    <row r="14" spans="1:17">
      <c r="B14" s="91">
        <v>0.755</v>
      </c>
      <c r="C14" s="91">
        <v>-7.4</v>
      </c>
      <c r="D14" s="91">
        <v>1</v>
      </c>
      <c r="E14" s="91"/>
      <c r="F14" s="129"/>
      <c r="G14" s="129"/>
      <c r="H14" s="129"/>
      <c r="M14" s="129"/>
      <c r="N14" s="129"/>
      <c r="O14" s="129"/>
      <c r="P14" s="129"/>
      <c r="Q14" s="129"/>
    </row>
    <row r="15" spans="1:17">
      <c r="A15" s="87">
        <v>2017</v>
      </c>
      <c r="B15" s="91">
        <v>0.78300000000000003</v>
      </c>
      <c r="C15" s="91">
        <v>-10.9</v>
      </c>
      <c r="D15" s="91">
        <v>2.2999999999999998</v>
      </c>
      <c r="E15" s="91"/>
      <c r="F15" s="129"/>
      <c r="G15" s="129"/>
      <c r="H15" s="129"/>
      <c r="M15" s="129"/>
      <c r="N15" s="129"/>
      <c r="O15" s="129"/>
      <c r="P15" s="129"/>
      <c r="Q15" s="129"/>
    </row>
    <row r="16" spans="1:17">
      <c r="B16" s="91">
        <v>0.83099999999999996</v>
      </c>
      <c r="C16" s="91">
        <v>-12.5</v>
      </c>
      <c r="D16" s="91">
        <v>1.2</v>
      </c>
      <c r="E16" s="91"/>
      <c r="F16" s="129"/>
      <c r="G16" s="129"/>
      <c r="H16" s="129"/>
      <c r="M16" s="129"/>
      <c r="N16" s="129"/>
      <c r="O16" s="129"/>
      <c r="P16" s="129"/>
      <c r="Q16" s="129"/>
    </row>
    <row r="17" spans="1:15">
      <c r="A17" s="87">
        <v>2019</v>
      </c>
      <c r="B17" s="91">
        <v>0.92</v>
      </c>
      <c r="C17" s="91">
        <v>-11.5</v>
      </c>
      <c r="D17" s="91">
        <v>-0.1</v>
      </c>
      <c r="E17" s="91"/>
      <c r="F17" s="129"/>
      <c r="G17" s="129"/>
      <c r="H17" s="129"/>
      <c r="L17" s="129"/>
      <c r="M17" s="129"/>
      <c r="N17" s="129"/>
      <c r="O17" s="129"/>
    </row>
    <row r="18" spans="1:15">
      <c r="B18" s="91">
        <v>0.92400000000000004</v>
      </c>
      <c r="C18" s="91">
        <v>-9.8000000000000007</v>
      </c>
      <c r="D18" s="91">
        <v>-3.2</v>
      </c>
      <c r="E18" s="91"/>
      <c r="F18" s="129"/>
      <c r="G18" s="129"/>
      <c r="H18" s="129"/>
      <c r="L18" s="129"/>
      <c r="M18" s="129"/>
      <c r="N18" s="129"/>
      <c r="O18" s="129"/>
    </row>
    <row r="19" spans="1:15">
      <c r="A19" s="87">
        <v>2021</v>
      </c>
      <c r="B19" s="91">
        <v>0.92200000000000004</v>
      </c>
      <c r="C19" s="91">
        <v>-10.6</v>
      </c>
      <c r="D19" s="91">
        <v>-4.3</v>
      </c>
      <c r="E19" s="91"/>
      <c r="F19" s="129"/>
      <c r="G19" s="129"/>
      <c r="H19" s="129"/>
      <c r="L19" s="129"/>
      <c r="M19" s="129"/>
      <c r="N19" s="129"/>
      <c r="O19" s="129"/>
    </row>
    <row r="20" spans="1:15">
      <c r="B20" s="280"/>
      <c r="C20" s="280"/>
      <c r="D20" s="280"/>
    </row>
    <row r="21" spans="1:15">
      <c r="B21" s="280"/>
      <c r="C21" s="280"/>
      <c r="D21" s="280"/>
    </row>
    <row r="22" spans="1:15">
      <c r="B22" s="281"/>
      <c r="C22" s="281"/>
      <c r="D22" s="281"/>
      <c r="E22" s="129"/>
      <c r="H22" s="111" t="str">
        <f>IF(Content!$E$1=1,H23,H24)</f>
        <v>Джерело: НБУ.</v>
      </c>
    </row>
    <row r="23" spans="1:15">
      <c r="B23" s="281"/>
      <c r="C23" s="281"/>
      <c r="D23" s="281"/>
      <c r="E23" s="129"/>
      <c r="H23" s="95" t="s">
        <v>65</v>
      </c>
    </row>
    <row r="24" spans="1:15">
      <c r="B24" s="281"/>
      <c r="C24" s="281"/>
      <c r="D24" s="281"/>
      <c r="E24" s="129"/>
      <c r="H24" s="95" t="s">
        <v>66</v>
      </c>
    </row>
    <row r="25" spans="1:15">
      <c r="B25" s="281"/>
      <c r="C25" s="281"/>
      <c r="D25" s="281"/>
      <c r="E25" s="129"/>
    </row>
    <row r="26" spans="1:15">
      <c r="B26" s="281"/>
      <c r="C26" s="281"/>
      <c r="D26" s="281"/>
      <c r="E26" s="129"/>
    </row>
    <row r="27" spans="1:15">
      <c r="B27" s="281"/>
      <c r="C27" s="281"/>
      <c r="D27" s="281"/>
      <c r="E27" s="129"/>
    </row>
    <row r="28" spans="1:15">
      <c r="B28" s="281"/>
      <c r="C28" s="281"/>
      <c r="D28" s="281"/>
      <c r="E28" s="129"/>
    </row>
    <row r="29" spans="1:15">
      <c r="B29" s="281"/>
      <c r="C29" s="281"/>
      <c r="D29" s="281"/>
      <c r="E29" s="129"/>
    </row>
    <row r="30" spans="1:15">
      <c r="B30" s="281"/>
      <c r="C30" s="281"/>
      <c r="D30" s="281"/>
      <c r="E30" s="129"/>
    </row>
    <row r="31" spans="1:15">
      <c r="B31" s="281"/>
      <c r="C31" s="281"/>
      <c r="D31" s="281"/>
      <c r="E31" s="129"/>
    </row>
    <row r="32" spans="1:15">
      <c r="B32" s="281"/>
      <c r="C32" s="281"/>
      <c r="D32" s="281"/>
      <c r="E32" s="129"/>
    </row>
    <row r="33" spans="2:5">
      <c r="B33" s="281"/>
      <c r="C33" s="281"/>
      <c r="D33" s="281"/>
      <c r="E33" s="129"/>
    </row>
    <row r="34" spans="2:5">
      <c r="B34" s="281"/>
      <c r="C34" s="281"/>
      <c r="D34" s="281"/>
      <c r="E34" s="129"/>
    </row>
    <row r="35" spans="2:5">
      <c r="B35" s="281"/>
      <c r="C35" s="281"/>
      <c r="D35" s="281"/>
      <c r="E35" s="129"/>
    </row>
    <row r="36" spans="2:5">
      <c r="B36" s="281"/>
      <c r="C36" s="281"/>
      <c r="D36" s="281"/>
      <c r="E36" s="129"/>
    </row>
    <row r="37" spans="2:5">
      <c r="B37" s="281"/>
      <c r="C37" s="281"/>
      <c r="D37" s="281"/>
      <c r="E37" s="129"/>
    </row>
    <row r="38" spans="2:5">
      <c r="B38" s="281"/>
      <c r="C38" s="281"/>
      <c r="D38" s="281"/>
      <c r="E38" s="129"/>
    </row>
    <row r="39" spans="2:5">
      <c r="B39" s="281"/>
      <c r="C39" s="281"/>
      <c r="D39" s="281"/>
      <c r="E39" s="129"/>
    </row>
    <row r="40" spans="2:5">
      <c r="B40" s="281"/>
      <c r="C40" s="281"/>
      <c r="D40" s="281"/>
      <c r="E40" s="129"/>
    </row>
    <row r="41" spans="2:5">
      <c r="B41" s="281"/>
      <c r="C41" s="281"/>
      <c r="D41" s="281"/>
      <c r="E41" s="129"/>
    </row>
    <row r="42" spans="2:5">
      <c r="B42" s="281"/>
      <c r="C42" s="281"/>
      <c r="D42" s="281"/>
      <c r="E42" s="129"/>
    </row>
    <row r="43" spans="2:5">
      <c r="B43" s="129"/>
      <c r="C43" s="129"/>
      <c r="D43" s="129"/>
      <c r="E43" s="129"/>
    </row>
    <row r="44" spans="2:5">
      <c r="B44" s="129"/>
      <c r="C44" s="129"/>
      <c r="D44" s="129"/>
      <c r="E44" s="129"/>
    </row>
    <row r="45" spans="2:5">
      <c r="B45" s="129"/>
      <c r="C45" s="129"/>
      <c r="D45" s="129"/>
      <c r="E45" s="129"/>
    </row>
    <row r="46" spans="2:5">
      <c r="B46" s="129"/>
      <c r="C46" s="129"/>
      <c r="D46" s="129"/>
      <c r="E46" s="129"/>
    </row>
    <row r="47" spans="2:5">
      <c r="B47" s="129"/>
      <c r="C47" s="129"/>
      <c r="D47" s="129"/>
      <c r="E47" s="129"/>
    </row>
    <row r="48" spans="2:5">
      <c r="B48" s="129"/>
      <c r="C48" s="129"/>
      <c r="D48" s="129"/>
      <c r="E48" s="129"/>
    </row>
    <row r="49" spans="2:5">
      <c r="B49" s="129"/>
      <c r="C49" s="129"/>
      <c r="D49" s="129"/>
      <c r="E49" s="129"/>
    </row>
    <row r="50" spans="2:5">
      <c r="B50" s="129"/>
      <c r="C50" s="129"/>
      <c r="D50" s="129"/>
      <c r="E50" s="129"/>
    </row>
    <row r="51" spans="2:5">
      <c r="B51" s="129"/>
      <c r="C51" s="129"/>
      <c r="D51" s="129"/>
      <c r="E51" s="129"/>
    </row>
    <row r="52" spans="2:5">
      <c r="B52" s="129"/>
      <c r="C52" s="129"/>
      <c r="D52" s="129"/>
      <c r="E52" s="129"/>
    </row>
    <row r="53" spans="2:5">
      <c r="B53" s="129"/>
      <c r="C53" s="129"/>
      <c r="D53" s="129"/>
      <c r="E53" s="129"/>
    </row>
    <row r="54" spans="2:5">
      <c r="B54" s="129"/>
      <c r="C54" s="129"/>
      <c r="D54" s="129"/>
      <c r="E54" s="129"/>
    </row>
    <row r="55" spans="2:5">
      <c r="B55" s="129"/>
      <c r="C55" s="129"/>
      <c r="D55" s="129"/>
      <c r="E55" s="129"/>
    </row>
    <row r="56" spans="2:5">
      <c r="B56" s="129"/>
      <c r="C56" s="129"/>
      <c r="D56" s="129"/>
      <c r="E56" s="129"/>
    </row>
    <row r="57" spans="2:5">
      <c r="B57" s="129"/>
      <c r="C57" s="129"/>
      <c r="D57" s="129"/>
      <c r="E57" s="129"/>
    </row>
    <row r="58" spans="2:5">
      <c r="B58" s="129"/>
      <c r="C58" s="129"/>
      <c r="D58" s="129"/>
      <c r="E58" s="129"/>
    </row>
    <row r="59" spans="2:5">
      <c r="B59" s="129"/>
      <c r="C59" s="129"/>
      <c r="D59" s="129"/>
      <c r="E59" s="129"/>
    </row>
    <row r="60" spans="2:5">
      <c r="B60" s="129"/>
      <c r="C60" s="129"/>
      <c r="D60" s="129"/>
      <c r="E60" s="129"/>
    </row>
    <row r="61" spans="2:5">
      <c r="B61" s="129"/>
      <c r="C61" s="129"/>
      <c r="D61" s="129"/>
      <c r="E61" s="129"/>
    </row>
    <row r="62" spans="2:5">
      <c r="B62" s="129"/>
      <c r="C62" s="129"/>
      <c r="D62" s="129"/>
      <c r="E62" s="129"/>
    </row>
    <row r="63" spans="2:5">
      <c r="B63" s="129"/>
      <c r="C63" s="129"/>
      <c r="D63" s="129"/>
      <c r="E63" s="129"/>
    </row>
    <row r="64" spans="2:5">
      <c r="B64" s="129"/>
      <c r="C64" s="129"/>
      <c r="D64" s="129"/>
      <c r="E64" s="129"/>
    </row>
    <row r="65" spans="2:5">
      <c r="B65" s="129"/>
      <c r="C65" s="129"/>
      <c r="D65" s="129"/>
      <c r="E65" s="129"/>
    </row>
    <row r="66" spans="2:5">
      <c r="B66" s="129"/>
      <c r="C66" s="129"/>
      <c r="D66" s="129"/>
      <c r="E66" s="129"/>
    </row>
    <row r="67" spans="2:5">
      <c r="B67" s="129"/>
      <c r="C67" s="129"/>
      <c r="D67" s="129"/>
      <c r="E67" s="129"/>
    </row>
    <row r="68" spans="2:5">
      <c r="B68" s="129"/>
      <c r="C68" s="129"/>
      <c r="D68" s="129"/>
      <c r="E68" s="129"/>
    </row>
  </sheetData>
  <hyperlinks>
    <hyperlink ref="A1" location="Content!A1" display="&lt;&lt;"/>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P46"/>
  <sheetViews>
    <sheetView showGridLines="0" zoomScaleNormal="100" workbookViewId="0"/>
  </sheetViews>
  <sheetFormatPr defaultColWidth="8.85546875" defaultRowHeight="12.75"/>
  <cols>
    <col min="1" max="16384" width="8.85546875" style="233"/>
  </cols>
  <sheetData>
    <row r="1" spans="1:16">
      <c r="A1" s="254" t="s">
        <v>102</v>
      </c>
      <c r="B1" s="111" t="str">
        <f>IF(Content!$E$1=1,B2,B3)</f>
        <v>Ціна, дол. США/тис. м3 (п.ш.)</v>
      </c>
      <c r="C1" s="111" t="str">
        <f>IF(Content!$E$1=1,C2,C3)</f>
        <v>Ціна, дол. США/тис. м3 (попередній прогноз, п.ш.)</v>
      </c>
      <c r="D1" s="111" t="str">
        <f>IF(Content!$E$1=1,D2,D3)</f>
        <v>Обсяги, млрд м3</v>
      </c>
      <c r="E1" s="111" t="str">
        <f>IF(Content!$E$1=1,E2,E3)</f>
        <v>Обсяги, млрд м3 (попередній прогноз)</v>
      </c>
      <c r="F1" s="232"/>
      <c r="G1" s="232"/>
      <c r="H1" s="111" t="str">
        <f>IF(Content!$E$1=1,H2,H3)</f>
        <v>Імпорт газу</v>
      </c>
    </row>
    <row r="2" spans="1:16" ht="14.25" hidden="1">
      <c r="B2" s="232" t="s">
        <v>1666</v>
      </c>
      <c r="C2" s="232" t="s">
        <v>1665</v>
      </c>
      <c r="D2" s="232" t="s">
        <v>511</v>
      </c>
      <c r="E2" s="232" t="s">
        <v>313</v>
      </c>
      <c r="F2" s="232"/>
      <c r="G2" s="232"/>
      <c r="H2" s="232" t="s">
        <v>431</v>
      </c>
    </row>
    <row r="3" spans="1:16" ht="14.25" hidden="1">
      <c r="B3" s="232" t="s">
        <v>314</v>
      </c>
      <c r="C3" s="232" t="s">
        <v>315</v>
      </c>
      <c r="D3" s="232" t="s">
        <v>316</v>
      </c>
      <c r="E3" s="232" t="s">
        <v>317</v>
      </c>
      <c r="H3" s="232" t="s">
        <v>432</v>
      </c>
    </row>
    <row r="4" spans="1:16">
      <c r="B4" s="238">
        <v>197.4</v>
      </c>
      <c r="C4" s="238">
        <v>197.4</v>
      </c>
      <c r="D4" s="238">
        <v>2.6</v>
      </c>
      <c r="E4" s="238"/>
      <c r="M4" s="252"/>
      <c r="N4" s="252"/>
      <c r="O4" s="252"/>
      <c r="P4" s="252"/>
    </row>
    <row r="5" spans="1:16">
      <c r="A5" s="233" t="s">
        <v>36</v>
      </c>
      <c r="B5" s="238">
        <v>179.4</v>
      </c>
      <c r="C5" s="238">
        <v>179.4</v>
      </c>
      <c r="D5" s="238">
        <v>0.4</v>
      </c>
      <c r="E5" s="238"/>
      <c r="M5" s="252"/>
      <c r="N5" s="252"/>
      <c r="O5" s="252"/>
      <c r="P5" s="252"/>
    </row>
    <row r="6" spans="1:16">
      <c r="B6" s="238">
        <v>191.5</v>
      </c>
      <c r="C6" s="238">
        <v>191.5</v>
      </c>
      <c r="D6" s="238">
        <v>3.2</v>
      </c>
      <c r="E6" s="238"/>
      <c r="M6" s="252"/>
      <c r="N6" s="252"/>
      <c r="O6" s="252"/>
      <c r="P6" s="252"/>
    </row>
    <row r="7" spans="1:16">
      <c r="A7" s="233" t="s">
        <v>38</v>
      </c>
      <c r="B7" s="238">
        <v>210.8</v>
      </c>
      <c r="C7" s="238">
        <v>210.8</v>
      </c>
      <c r="D7" s="238">
        <v>4.7</v>
      </c>
      <c r="E7" s="238"/>
      <c r="F7" s="252"/>
      <c r="G7" s="252"/>
      <c r="M7" s="252"/>
      <c r="N7" s="252"/>
      <c r="O7" s="252"/>
      <c r="P7" s="252"/>
    </row>
    <row r="8" spans="1:16">
      <c r="B8" s="238">
        <v>241.8</v>
      </c>
      <c r="C8" s="238">
        <v>241.8</v>
      </c>
      <c r="D8" s="238">
        <v>4.2</v>
      </c>
      <c r="E8" s="238"/>
      <c r="F8" s="252"/>
      <c r="G8" s="252"/>
      <c r="M8" s="252"/>
      <c r="N8" s="252"/>
      <c r="O8" s="252"/>
      <c r="P8" s="252"/>
    </row>
    <row r="9" spans="1:16">
      <c r="A9" s="233" t="s">
        <v>40</v>
      </c>
      <c r="B9" s="238">
        <v>213.3</v>
      </c>
      <c r="C9" s="238">
        <v>213.3</v>
      </c>
      <c r="D9" s="238">
        <v>2.9</v>
      </c>
      <c r="E9" s="238"/>
      <c r="F9" s="252"/>
      <c r="G9" s="252"/>
      <c r="M9" s="252"/>
      <c r="N9" s="252"/>
      <c r="O9" s="252"/>
      <c r="P9" s="252"/>
    </row>
    <row r="10" spans="1:16">
      <c r="B10" s="238">
        <v>215.8</v>
      </c>
      <c r="C10" s="238">
        <v>215.8</v>
      </c>
      <c r="D10" s="238">
        <v>3.5</v>
      </c>
      <c r="E10" s="238"/>
      <c r="F10" s="252"/>
      <c r="G10" s="252"/>
      <c r="M10" s="252"/>
      <c r="N10" s="252"/>
      <c r="O10" s="252"/>
      <c r="P10" s="252"/>
    </row>
    <row r="11" spans="1:16">
      <c r="A11" s="233" t="s">
        <v>42</v>
      </c>
      <c r="B11" s="238">
        <v>250.9</v>
      </c>
      <c r="C11" s="238">
        <v>250.9</v>
      </c>
      <c r="D11" s="238">
        <v>3.3</v>
      </c>
      <c r="E11" s="238"/>
      <c r="F11" s="252"/>
      <c r="G11" s="252"/>
      <c r="M11" s="252"/>
      <c r="N11" s="252"/>
      <c r="O11" s="252"/>
      <c r="P11" s="252"/>
    </row>
    <row r="12" spans="1:16">
      <c r="B12" s="238">
        <v>289.5</v>
      </c>
      <c r="C12" s="238">
        <v>289.5</v>
      </c>
      <c r="D12" s="238">
        <v>1.8</v>
      </c>
      <c r="E12" s="238"/>
      <c r="F12" s="252"/>
      <c r="G12" s="252"/>
      <c r="M12" s="252"/>
      <c r="N12" s="252"/>
      <c r="O12" s="252"/>
      <c r="P12" s="252"/>
    </row>
    <row r="13" spans="1:16">
      <c r="A13" s="233" t="s">
        <v>44</v>
      </c>
      <c r="B13" s="238">
        <v>274.8</v>
      </c>
      <c r="C13" s="238">
        <v>274.8</v>
      </c>
      <c r="D13" s="238">
        <v>2.6</v>
      </c>
      <c r="E13" s="238"/>
      <c r="F13" s="252"/>
      <c r="G13" s="252"/>
      <c r="M13" s="252"/>
      <c r="N13" s="252"/>
      <c r="O13" s="252"/>
      <c r="P13" s="252"/>
    </row>
    <row r="14" spans="1:16">
      <c r="B14" s="238">
        <v>303.5</v>
      </c>
      <c r="C14" s="238">
        <v>303.5</v>
      </c>
      <c r="D14" s="238">
        <v>3.7</v>
      </c>
      <c r="E14" s="238"/>
      <c r="F14" s="252"/>
      <c r="G14" s="252"/>
      <c r="M14" s="252"/>
      <c r="N14" s="252"/>
      <c r="O14" s="252"/>
      <c r="P14" s="252"/>
    </row>
    <row r="15" spans="1:16">
      <c r="A15" s="233" t="s">
        <v>214</v>
      </c>
      <c r="B15" s="238">
        <v>332.5</v>
      </c>
      <c r="C15" s="238">
        <v>332.5</v>
      </c>
      <c r="D15" s="238">
        <v>2.2999999999999998</v>
      </c>
      <c r="E15" s="238"/>
      <c r="F15" s="252"/>
      <c r="G15" s="252"/>
      <c r="M15" s="252"/>
      <c r="N15" s="252"/>
      <c r="O15" s="252"/>
      <c r="P15" s="252"/>
    </row>
    <row r="16" spans="1:16">
      <c r="B16" s="238">
        <v>252.3</v>
      </c>
      <c r="C16" s="238">
        <v>252.3</v>
      </c>
      <c r="D16" s="238">
        <v>1.7</v>
      </c>
      <c r="E16" s="238">
        <v>1.4</v>
      </c>
      <c r="F16" s="252"/>
      <c r="G16" s="252"/>
      <c r="M16" s="252"/>
      <c r="N16" s="252"/>
      <c r="O16" s="252"/>
      <c r="P16" s="252"/>
    </row>
    <row r="17" spans="1:16">
      <c r="A17" s="233" t="s">
        <v>261</v>
      </c>
      <c r="B17" s="238">
        <v>206.9</v>
      </c>
      <c r="C17" s="238">
        <v>244.8</v>
      </c>
      <c r="D17" s="238">
        <v>3.7</v>
      </c>
      <c r="E17" s="238">
        <v>2.9</v>
      </c>
      <c r="F17" s="252"/>
      <c r="G17" s="252"/>
      <c r="M17" s="252"/>
      <c r="N17" s="252"/>
      <c r="O17" s="252"/>
      <c r="P17" s="252"/>
    </row>
    <row r="18" spans="1:16">
      <c r="B18" s="238">
        <v>177.6</v>
      </c>
      <c r="C18" s="238">
        <v>236.7</v>
      </c>
      <c r="D18" s="238">
        <v>6.6999999999999993</v>
      </c>
      <c r="E18" s="238">
        <v>3.2</v>
      </c>
      <c r="F18" s="252"/>
      <c r="G18" s="252"/>
      <c r="M18" s="252"/>
      <c r="N18" s="252"/>
      <c r="O18" s="252"/>
      <c r="P18" s="252"/>
    </row>
    <row r="19" spans="1:16">
      <c r="A19" s="233" t="s">
        <v>218</v>
      </c>
      <c r="B19" s="238">
        <v>201.7</v>
      </c>
      <c r="C19" s="238">
        <v>250</v>
      </c>
      <c r="D19" s="238">
        <v>2.4</v>
      </c>
      <c r="E19" s="238">
        <v>3.1</v>
      </c>
      <c r="F19" s="252"/>
      <c r="G19" s="252"/>
      <c r="M19" s="252"/>
      <c r="N19" s="252"/>
      <c r="O19" s="252"/>
      <c r="P19" s="252"/>
    </row>
    <row r="20" spans="1:16">
      <c r="B20" s="238">
        <v>219.1</v>
      </c>
      <c r="C20" s="238">
        <v>250</v>
      </c>
      <c r="D20" s="238">
        <v>1.7</v>
      </c>
      <c r="E20" s="238">
        <v>2.4</v>
      </c>
      <c r="F20" s="252"/>
      <c r="G20" s="252"/>
      <c r="M20" s="252"/>
      <c r="N20" s="252"/>
      <c r="O20" s="252"/>
      <c r="P20" s="252"/>
    </row>
    <row r="21" spans="1:16">
      <c r="A21" s="233" t="s">
        <v>266</v>
      </c>
      <c r="B21" s="238">
        <v>215</v>
      </c>
      <c r="C21" s="238">
        <v>236.6</v>
      </c>
      <c r="D21" s="238">
        <v>0.59999999999999987</v>
      </c>
      <c r="E21" s="238">
        <v>1.9</v>
      </c>
      <c r="F21" s="252"/>
      <c r="G21" s="252"/>
      <c r="M21" s="252"/>
      <c r="N21" s="252"/>
      <c r="O21" s="252"/>
      <c r="P21" s="252"/>
    </row>
    <row r="22" spans="1:16">
      <c r="B22" s="238">
        <v>215</v>
      </c>
      <c r="C22" s="238">
        <v>236.7</v>
      </c>
      <c r="D22" s="238">
        <v>0.59999999999999987</v>
      </c>
      <c r="E22" s="238">
        <v>2.2999999999999998</v>
      </c>
      <c r="F22" s="252"/>
      <c r="G22" s="252"/>
      <c r="M22" s="252"/>
      <c r="N22" s="252"/>
      <c r="O22" s="252"/>
      <c r="P22" s="252"/>
    </row>
    <row r="23" spans="1:16">
      <c r="A23" s="233" t="s">
        <v>222</v>
      </c>
      <c r="B23" s="238">
        <v>225</v>
      </c>
      <c r="C23" s="238">
        <v>251.7</v>
      </c>
      <c r="D23" s="238">
        <v>2.0999999999999996</v>
      </c>
      <c r="E23" s="238">
        <v>2.4</v>
      </c>
      <c r="F23" s="252"/>
      <c r="G23" s="252"/>
      <c r="M23" s="252"/>
      <c r="N23" s="252"/>
      <c r="O23" s="252"/>
      <c r="P23" s="252"/>
    </row>
    <row r="24" spans="1:16">
      <c r="B24" s="238">
        <v>225</v>
      </c>
      <c r="C24" s="238">
        <v>260</v>
      </c>
      <c r="D24" s="238">
        <v>2.0999999999999996</v>
      </c>
      <c r="E24" s="323">
        <v>2.1</v>
      </c>
      <c r="F24" s="252"/>
      <c r="G24" s="252"/>
      <c r="M24" s="252"/>
      <c r="N24" s="252"/>
      <c r="O24" s="252"/>
      <c r="P24" s="252"/>
    </row>
    <row r="25" spans="1:16">
      <c r="A25" s="233" t="s">
        <v>473</v>
      </c>
      <c r="B25" s="238">
        <v>216</v>
      </c>
      <c r="C25" s="238">
        <v>250</v>
      </c>
      <c r="D25" s="238">
        <v>2.4000000000000004</v>
      </c>
      <c r="E25" s="323">
        <v>2.1</v>
      </c>
      <c r="F25" s="252"/>
      <c r="G25" s="252"/>
      <c r="M25" s="252"/>
      <c r="N25" s="252"/>
      <c r="O25" s="252"/>
      <c r="P25" s="252"/>
    </row>
    <row r="26" spans="1:16">
      <c r="B26" s="238">
        <v>217.3</v>
      </c>
      <c r="C26" s="238">
        <v>246.7</v>
      </c>
      <c r="D26" s="238">
        <v>2.4000000000000004</v>
      </c>
      <c r="E26" s="324">
        <v>2.1</v>
      </c>
      <c r="F26" s="252"/>
      <c r="G26" s="252"/>
      <c r="H26" s="111" t="str">
        <f>IF(Content!$E$1=1,H27,H28)</f>
        <v>Джерело: НБУ.</v>
      </c>
      <c r="M26" s="252"/>
      <c r="N26" s="252"/>
      <c r="O26" s="252"/>
      <c r="P26" s="252"/>
    </row>
    <row r="27" spans="1:16">
      <c r="A27" s="233" t="s">
        <v>475</v>
      </c>
      <c r="B27" s="238">
        <v>230</v>
      </c>
      <c r="C27" s="238">
        <v>265</v>
      </c>
      <c r="D27" s="238">
        <v>2.0999999999999996</v>
      </c>
      <c r="E27" s="324">
        <v>2.2000000000000002</v>
      </c>
      <c r="F27" s="252"/>
      <c r="G27" s="252"/>
      <c r="H27" s="247" t="s">
        <v>65</v>
      </c>
      <c r="M27" s="252"/>
      <c r="N27" s="252"/>
      <c r="O27" s="252"/>
      <c r="P27" s="252"/>
    </row>
    <row r="28" spans="1:16">
      <c r="B28" s="252"/>
      <c r="C28" s="252"/>
      <c r="D28" s="252"/>
      <c r="E28" s="252"/>
      <c r="H28" s="247" t="s">
        <v>66</v>
      </c>
    </row>
    <row r="29" spans="1:16">
      <c r="B29" s="252"/>
      <c r="C29" s="252"/>
      <c r="D29" s="252"/>
      <c r="E29" s="252"/>
    </row>
    <row r="30" spans="1:16">
      <c r="B30" s="252"/>
      <c r="C30" s="252"/>
      <c r="D30" s="252"/>
      <c r="E30" s="252"/>
    </row>
    <row r="31" spans="1:16">
      <c r="B31" s="252"/>
      <c r="C31" s="252"/>
      <c r="D31" s="252"/>
      <c r="E31" s="252"/>
    </row>
    <row r="32" spans="1:16">
      <c r="B32" s="252"/>
      <c r="C32" s="252"/>
      <c r="D32" s="252"/>
      <c r="E32" s="252"/>
    </row>
    <row r="33" spans="2:5">
      <c r="B33" s="252"/>
      <c r="C33" s="252"/>
      <c r="D33" s="252"/>
      <c r="E33" s="252"/>
    </row>
    <row r="34" spans="2:5">
      <c r="B34" s="252"/>
      <c r="C34" s="252"/>
      <c r="D34" s="252"/>
      <c r="E34" s="252"/>
    </row>
    <row r="35" spans="2:5">
      <c r="B35" s="252"/>
      <c r="C35" s="252"/>
      <c r="D35" s="252"/>
      <c r="E35" s="252"/>
    </row>
    <row r="36" spans="2:5">
      <c r="B36" s="252"/>
      <c r="C36" s="252"/>
      <c r="D36" s="252"/>
      <c r="E36" s="252"/>
    </row>
    <row r="37" spans="2:5">
      <c r="B37" s="252"/>
      <c r="C37" s="252"/>
      <c r="D37" s="252"/>
      <c r="E37" s="252"/>
    </row>
    <row r="38" spans="2:5">
      <c r="B38" s="252"/>
      <c r="C38" s="252"/>
      <c r="D38" s="252"/>
      <c r="E38" s="252"/>
    </row>
    <row r="39" spans="2:5">
      <c r="B39" s="252"/>
      <c r="C39" s="252"/>
      <c r="D39" s="252"/>
      <c r="E39" s="252"/>
    </row>
    <row r="40" spans="2:5">
      <c r="B40" s="252"/>
      <c r="C40" s="252"/>
      <c r="D40" s="252"/>
      <c r="E40" s="252"/>
    </row>
    <row r="41" spans="2:5">
      <c r="B41" s="252"/>
      <c r="C41" s="252"/>
      <c r="D41" s="252"/>
      <c r="E41" s="252"/>
    </row>
    <row r="42" spans="2:5">
      <c r="B42" s="252"/>
      <c r="C42" s="252"/>
      <c r="D42" s="252"/>
      <c r="E42" s="252"/>
    </row>
    <row r="43" spans="2:5">
      <c r="B43" s="252"/>
      <c r="C43" s="252"/>
      <c r="D43" s="252"/>
      <c r="E43" s="252"/>
    </row>
    <row r="44" spans="2:5">
      <c r="B44" s="252"/>
      <c r="C44" s="252"/>
      <c r="D44" s="252"/>
      <c r="E44" s="252"/>
    </row>
    <row r="45" spans="2:5">
      <c r="B45" s="252"/>
      <c r="C45" s="252"/>
      <c r="D45" s="252"/>
      <c r="E45" s="252"/>
    </row>
    <row r="46" spans="2:5">
      <c r="B46" s="252"/>
      <c r="C46" s="252"/>
      <c r="D46" s="252"/>
      <c r="E46" s="252"/>
    </row>
  </sheetData>
  <hyperlinks>
    <hyperlink ref="A1" location="Content!A1" display="&lt;&lt;"/>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S35"/>
  <sheetViews>
    <sheetView showGridLines="0" zoomScaleNormal="100" workbookViewId="0"/>
  </sheetViews>
  <sheetFormatPr defaultColWidth="8.85546875" defaultRowHeight="12.75"/>
  <cols>
    <col min="1" max="6" width="8.85546875" style="233"/>
    <col min="7" max="9" width="8.85546875" style="247"/>
    <col min="10" max="16384" width="8.85546875" style="233"/>
  </cols>
  <sheetData>
    <row r="1" spans="1:19">
      <c r="A1" s="19" t="s">
        <v>102</v>
      </c>
      <c r="B1" s="111" t="str">
        <f>IF(Content!$E$1=1,B2,B3)</f>
        <v xml:space="preserve">Прямі іноземні інвестиції </v>
      </c>
      <c r="C1" s="111" t="str">
        <f>IF(Content!$E$1=1,C2,C3)</f>
        <v>Готівкова валюта поза банками</v>
      </c>
      <c r="D1" s="111" t="str">
        <f>IF(Content!$E$1=1,D2,D3)</f>
        <v>Борговий капітал приватного сектору</v>
      </c>
      <c r="E1" s="111" t="str">
        <f>IF(Content!$E$1=1,E2,E3)</f>
        <v>Інші</v>
      </c>
      <c r="F1" s="111" t="str">
        <f>IF(Content!$E$1=1,F2,F3)</f>
        <v>Фінансовий рахунок</v>
      </c>
      <c r="G1" s="111" t="str">
        <f>IF(Content!$E$1=1,G2,G3)</f>
        <v>Фінансовий рахунок (попередній прогноз)</v>
      </c>
      <c r="H1" s="235"/>
      <c r="I1" s="230"/>
      <c r="J1" s="231"/>
      <c r="K1" s="111" t="str">
        <f>IF(Content!$E$1=1,K2,K3)</f>
        <v>Фінансовий рахунок:чисті зовнішні зобов'язання, млрд дол.</v>
      </c>
      <c r="L1" s="232"/>
      <c r="M1" s="232"/>
    </row>
    <row r="2" spans="1:19" hidden="1">
      <c r="A2" s="234"/>
      <c r="B2" s="231" t="s">
        <v>318</v>
      </c>
      <c r="C2" s="231" t="s">
        <v>319</v>
      </c>
      <c r="D2" s="227" t="s">
        <v>923</v>
      </c>
      <c r="E2" s="231" t="s">
        <v>90</v>
      </c>
      <c r="F2" s="231" t="s">
        <v>126</v>
      </c>
      <c r="G2" s="235" t="s">
        <v>320</v>
      </c>
      <c r="H2" s="235"/>
      <c r="I2" s="230"/>
      <c r="J2" s="231"/>
      <c r="K2" s="236" t="s">
        <v>653</v>
      </c>
      <c r="L2" s="232"/>
      <c r="M2" s="232"/>
    </row>
    <row r="3" spans="1:19" hidden="1">
      <c r="A3" s="234"/>
      <c r="B3" s="231" t="s">
        <v>128</v>
      </c>
      <c r="C3" s="231" t="s">
        <v>129</v>
      </c>
      <c r="D3" s="231" t="s">
        <v>924</v>
      </c>
      <c r="E3" s="231" t="s">
        <v>89</v>
      </c>
      <c r="F3" s="231" t="s">
        <v>130</v>
      </c>
      <c r="G3" s="235" t="s">
        <v>321</v>
      </c>
      <c r="H3" s="235"/>
      <c r="I3" s="230"/>
      <c r="J3" s="231"/>
      <c r="K3" s="236" t="s">
        <v>654</v>
      </c>
      <c r="L3" s="232"/>
      <c r="M3" s="232"/>
    </row>
    <row r="4" spans="1:19">
      <c r="A4" s="250">
        <v>2015</v>
      </c>
      <c r="B4" s="242">
        <v>3</v>
      </c>
      <c r="C4" s="242">
        <v>0.2</v>
      </c>
      <c r="D4" s="242">
        <v>-9.8000000000000007</v>
      </c>
      <c r="E4" s="242">
        <v>5.4</v>
      </c>
      <c r="F4" s="242">
        <v>-1.2</v>
      </c>
      <c r="G4" s="242">
        <v>-1.2</v>
      </c>
      <c r="H4" s="239"/>
      <c r="I4" s="239"/>
      <c r="J4" s="241"/>
      <c r="K4" s="232"/>
      <c r="L4" s="232"/>
      <c r="M4" s="232"/>
      <c r="R4" s="302"/>
      <c r="S4" s="302"/>
    </row>
    <row r="5" spans="1:19">
      <c r="A5" s="250">
        <v>2016</v>
      </c>
      <c r="B5" s="242">
        <v>3.3</v>
      </c>
      <c r="C5" s="242">
        <v>2.7</v>
      </c>
      <c r="D5" s="242">
        <v>-2.9</v>
      </c>
      <c r="E5" s="242">
        <v>-0.5</v>
      </c>
      <c r="F5" s="242">
        <v>2.6</v>
      </c>
      <c r="G5" s="242">
        <v>2.6</v>
      </c>
      <c r="H5" s="239"/>
      <c r="I5" s="239"/>
      <c r="J5" s="241"/>
      <c r="K5" s="232"/>
      <c r="L5" s="232"/>
      <c r="M5" s="232"/>
      <c r="S5" s="302"/>
    </row>
    <row r="6" spans="1:19">
      <c r="A6" s="250">
        <v>2017</v>
      </c>
      <c r="B6" s="242">
        <v>2.6</v>
      </c>
      <c r="C6" s="242">
        <v>-0.4</v>
      </c>
      <c r="D6" s="242">
        <v>-0.6</v>
      </c>
      <c r="E6" s="242">
        <v>3.4</v>
      </c>
      <c r="F6" s="242">
        <v>5</v>
      </c>
      <c r="G6" s="242">
        <v>5</v>
      </c>
      <c r="H6" s="239"/>
      <c r="I6" s="239"/>
      <c r="J6" s="241"/>
      <c r="K6" s="232"/>
      <c r="L6" s="232"/>
      <c r="M6" s="232"/>
      <c r="S6" s="302"/>
    </row>
    <row r="7" spans="1:19">
      <c r="A7" s="250">
        <v>2018</v>
      </c>
      <c r="B7" s="242">
        <v>2.4</v>
      </c>
      <c r="C7" s="242">
        <v>-2.4</v>
      </c>
      <c r="D7" s="242">
        <v>2.4</v>
      </c>
      <c r="E7" s="242">
        <v>4.7</v>
      </c>
      <c r="F7" s="242">
        <v>7.1</v>
      </c>
      <c r="G7" s="242">
        <v>7.4</v>
      </c>
      <c r="H7" s="239"/>
      <c r="I7" s="239"/>
      <c r="J7" s="241"/>
      <c r="K7" s="232"/>
      <c r="L7" s="232"/>
      <c r="M7" s="232"/>
      <c r="S7" s="302"/>
    </row>
    <row r="8" spans="1:19">
      <c r="A8" s="250">
        <v>2019</v>
      </c>
      <c r="B8" s="242">
        <v>2.5</v>
      </c>
      <c r="C8" s="242">
        <v>-2.1</v>
      </c>
      <c r="D8" s="242">
        <v>0.9</v>
      </c>
      <c r="E8" s="242">
        <v>3.2</v>
      </c>
      <c r="F8" s="242">
        <v>4.5</v>
      </c>
      <c r="G8" s="242">
        <v>4.5999999999999996</v>
      </c>
      <c r="H8" s="239"/>
      <c r="I8" s="239"/>
      <c r="J8" s="241"/>
      <c r="K8" s="232"/>
      <c r="L8" s="232"/>
      <c r="M8" s="232"/>
      <c r="S8" s="302"/>
    </row>
    <row r="9" spans="1:19">
      <c r="A9" s="250">
        <v>2020</v>
      </c>
      <c r="B9" s="242">
        <v>3</v>
      </c>
      <c r="C9" s="242">
        <v>-0.9</v>
      </c>
      <c r="D9" s="242">
        <v>1.2</v>
      </c>
      <c r="E9" s="242">
        <v>1.5</v>
      </c>
      <c r="F9" s="242">
        <v>4.8</v>
      </c>
      <c r="G9" s="242">
        <v>5.6</v>
      </c>
      <c r="H9" s="239"/>
      <c r="I9" s="239"/>
      <c r="J9" s="241"/>
      <c r="K9" s="232"/>
      <c r="L9" s="232"/>
      <c r="M9" s="232"/>
      <c r="S9" s="302"/>
    </row>
    <row r="10" spans="1:19">
      <c r="A10" s="250">
        <v>2021</v>
      </c>
      <c r="B10" s="242">
        <v>3</v>
      </c>
      <c r="C10" s="242">
        <v>0</v>
      </c>
      <c r="D10" s="242">
        <v>2.8</v>
      </c>
      <c r="E10" s="242">
        <v>0.1</v>
      </c>
      <c r="F10" s="242">
        <v>5.9</v>
      </c>
      <c r="G10" s="242">
        <v>6</v>
      </c>
      <c r="H10" s="239"/>
      <c r="I10" s="239"/>
      <c r="J10" s="241"/>
      <c r="K10" s="232"/>
      <c r="L10" s="232"/>
      <c r="M10" s="232"/>
      <c r="S10" s="302"/>
    </row>
    <row r="11" spans="1:19">
      <c r="A11" s="245"/>
      <c r="B11" s="242"/>
      <c r="C11" s="242"/>
      <c r="D11" s="242"/>
      <c r="E11" s="243"/>
      <c r="F11" s="243"/>
      <c r="G11" s="244"/>
      <c r="H11" s="244"/>
      <c r="I11" s="244"/>
      <c r="J11" s="241"/>
      <c r="K11" s="232"/>
      <c r="L11" s="232"/>
      <c r="M11" s="232"/>
      <c r="S11" s="302"/>
    </row>
    <row r="12" spans="1:19">
      <c r="A12" s="250"/>
      <c r="B12" s="242"/>
      <c r="C12" s="242"/>
      <c r="D12" s="242"/>
      <c r="E12" s="242"/>
      <c r="F12" s="242"/>
      <c r="G12" s="242"/>
      <c r="H12" s="244"/>
      <c r="I12" s="244"/>
      <c r="J12" s="241"/>
      <c r="K12" s="232"/>
      <c r="L12" s="232"/>
      <c r="M12" s="232"/>
    </row>
    <row r="13" spans="1:19">
      <c r="A13" s="250"/>
      <c r="B13" s="242"/>
      <c r="C13" s="242"/>
      <c r="D13" s="242"/>
      <c r="E13" s="242"/>
      <c r="F13" s="242"/>
      <c r="G13" s="242"/>
      <c r="H13" s="242"/>
      <c r="I13" s="244"/>
      <c r="J13" s="241"/>
      <c r="K13" s="232"/>
      <c r="L13" s="232"/>
      <c r="M13" s="232"/>
    </row>
    <row r="14" spans="1:19">
      <c r="A14" s="250"/>
      <c r="B14" s="242"/>
      <c r="C14" s="242"/>
      <c r="D14" s="242"/>
      <c r="E14" s="242"/>
      <c r="F14" s="242"/>
      <c r="G14" s="242"/>
      <c r="H14" s="242"/>
      <c r="I14" s="244"/>
      <c r="J14" s="241"/>
      <c r="K14" s="232"/>
      <c r="L14" s="232"/>
      <c r="M14" s="232"/>
    </row>
    <row r="15" spans="1:19">
      <c r="A15" s="250"/>
      <c r="B15" s="242"/>
      <c r="C15" s="242"/>
      <c r="D15" s="242"/>
      <c r="E15" s="242"/>
      <c r="F15" s="242"/>
      <c r="G15" s="242"/>
      <c r="H15" s="242"/>
      <c r="I15" s="244"/>
      <c r="J15" s="241"/>
      <c r="K15" s="232"/>
      <c r="L15" s="232"/>
      <c r="M15" s="232"/>
    </row>
    <row r="16" spans="1:19">
      <c r="A16" s="250"/>
      <c r="B16" s="242"/>
      <c r="C16" s="242"/>
      <c r="D16" s="242"/>
      <c r="E16" s="242"/>
      <c r="F16" s="242"/>
      <c r="G16" s="242"/>
      <c r="H16" s="242"/>
      <c r="I16" s="244"/>
      <c r="J16" s="241"/>
      <c r="K16" s="232"/>
      <c r="L16" s="232"/>
      <c r="M16" s="232"/>
    </row>
    <row r="17" spans="1:13">
      <c r="A17" s="250"/>
      <c r="B17" s="242"/>
      <c r="C17" s="242"/>
      <c r="D17" s="242"/>
      <c r="E17" s="242"/>
      <c r="F17" s="242"/>
      <c r="G17" s="242"/>
      <c r="H17" s="242"/>
      <c r="I17" s="244"/>
      <c r="J17" s="241"/>
      <c r="K17" s="232"/>
      <c r="L17" s="232"/>
      <c r="M17" s="232"/>
    </row>
    <row r="18" spans="1:13">
      <c r="A18" s="250"/>
      <c r="B18" s="242"/>
      <c r="C18" s="242"/>
      <c r="D18" s="242"/>
      <c r="E18" s="242"/>
      <c r="F18" s="242"/>
      <c r="G18" s="242"/>
      <c r="H18" s="242"/>
      <c r="I18" s="240"/>
      <c r="J18" s="241"/>
      <c r="K18" s="232"/>
      <c r="L18" s="232"/>
      <c r="M18" s="232"/>
    </row>
    <row r="19" spans="1:13">
      <c r="A19" s="250"/>
      <c r="B19" s="242"/>
      <c r="C19" s="242"/>
      <c r="D19" s="242"/>
      <c r="E19" s="242"/>
      <c r="F19" s="242"/>
      <c r="G19" s="242"/>
      <c r="H19" s="242"/>
      <c r="I19" s="240"/>
      <c r="J19" s="241"/>
      <c r="K19" s="111" t="str">
        <f>IF(Content!$E$1=1,K24,K25)</f>
        <v>Джерело: НБУ.</v>
      </c>
      <c r="L19" s="232"/>
      <c r="M19" s="232"/>
    </row>
    <row r="20" spans="1:13">
      <c r="A20" s="246"/>
      <c r="B20" s="242"/>
      <c r="C20" s="242"/>
      <c r="D20" s="242"/>
      <c r="E20" s="242"/>
      <c r="F20" s="242"/>
      <c r="G20" s="242"/>
      <c r="H20" s="240"/>
      <c r="I20" s="240"/>
      <c r="J20" s="241"/>
      <c r="L20" s="232"/>
      <c r="M20" s="232"/>
    </row>
    <row r="21" spans="1:13">
      <c r="A21" s="246"/>
      <c r="B21" s="242"/>
      <c r="C21" s="242"/>
      <c r="D21" s="242"/>
      <c r="E21" s="242"/>
      <c r="F21" s="242"/>
      <c r="G21" s="242"/>
      <c r="H21" s="240"/>
      <c r="I21" s="240"/>
      <c r="J21" s="241"/>
      <c r="L21" s="232"/>
      <c r="M21" s="232"/>
    </row>
    <row r="22" spans="1:13">
      <c r="A22" s="246"/>
      <c r="B22" s="242"/>
      <c r="C22" s="242"/>
      <c r="D22" s="242"/>
      <c r="E22" s="242"/>
      <c r="F22" s="242"/>
      <c r="G22" s="242"/>
      <c r="H22" s="240"/>
      <c r="I22" s="240"/>
      <c r="J22" s="241"/>
      <c r="L22" s="232"/>
      <c r="M22" s="232"/>
    </row>
    <row r="23" spans="1:13">
      <c r="A23" s="246"/>
      <c r="B23" s="238"/>
      <c r="C23" s="238"/>
      <c r="D23" s="238"/>
      <c r="E23" s="241"/>
      <c r="F23" s="248"/>
      <c r="G23" s="240"/>
      <c r="H23" s="240"/>
      <c r="I23" s="240"/>
      <c r="J23" s="241"/>
      <c r="K23" s="232"/>
      <c r="L23" s="232"/>
      <c r="M23" s="232"/>
    </row>
    <row r="24" spans="1:13">
      <c r="A24" s="246"/>
      <c r="B24" s="238"/>
      <c r="C24" s="238"/>
      <c r="D24" s="238"/>
      <c r="E24" s="248"/>
      <c r="F24" s="248"/>
      <c r="G24" s="240"/>
      <c r="H24" s="240"/>
      <c r="I24" s="240"/>
      <c r="J24" s="241"/>
      <c r="K24" s="247" t="s">
        <v>65</v>
      </c>
      <c r="L24" s="232"/>
      <c r="M24" s="232"/>
    </row>
    <row r="25" spans="1:13">
      <c r="A25" s="246"/>
      <c r="B25" s="238"/>
      <c r="C25" s="238"/>
      <c r="D25" s="238"/>
      <c r="E25" s="248"/>
      <c r="F25" s="248"/>
      <c r="G25" s="240"/>
      <c r="H25" s="240"/>
      <c r="I25" s="240"/>
      <c r="J25" s="241"/>
      <c r="K25" s="247" t="s">
        <v>66</v>
      </c>
      <c r="L25" s="232"/>
      <c r="M25" s="232"/>
    </row>
    <row r="26" spans="1:13">
      <c r="A26" s="246"/>
      <c r="B26" s="238"/>
      <c r="C26" s="238"/>
      <c r="D26" s="238"/>
      <c r="E26" s="241"/>
      <c r="F26" s="248"/>
      <c r="G26" s="240"/>
      <c r="H26" s="240"/>
      <c r="I26" s="240"/>
      <c r="J26" s="241"/>
      <c r="K26" s="232"/>
      <c r="L26" s="232"/>
      <c r="M26" s="232"/>
    </row>
    <row r="27" spans="1:13">
      <c r="A27" s="246"/>
      <c r="B27" s="238"/>
      <c r="C27" s="238"/>
      <c r="D27" s="238"/>
      <c r="E27" s="238"/>
      <c r="F27" s="248"/>
      <c r="G27" s="240"/>
      <c r="H27" s="240"/>
      <c r="I27" s="240"/>
      <c r="J27" s="241"/>
      <c r="K27" s="232"/>
      <c r="L27" s="232"/>
      <c r="M27" s="232"/>
    </row>
    <row r="28" spans="1:13">
      <c r="A28" s="246"/>
      <c r="B28" s="238"/>
      <c r="C28" s="238"/>
      <c r="D28" s="238"/>
      <c r="E28" s="238"/>
      <c r="F28" s="248"/>
      <c r="G28" s="240"/>
      <c r="H28" s="240"/>
      <c r="I28" s="240"/>
      <c r="J28" s="241"/>
      <c r="K28" s="232"/>
      <c r="L28" s="232"/>
      <c r="M28" s="232"/>
    </row>
    <row r="29" spans="1:13">
      <c r="A29" s="246"/>
      <c r="B29" s="238"/>
      <c r="C29" s="238"/>
      <c r="D29" s="238"/>
      <c r="E29" s="238"/>
      <c r="F29" s="248"/>
      <c r="G29" s="240"/>
      <c r="H29" s="240"/>
      <c r="I29" s="240"/>
      <c r="J29" s="241"/>
      <c r="K29" s="232"/>
      <c r="L29" s="232"/>
      <c r="M29" s="232"/>
    </row>
    <row r="30" spans="1:13">
      <c r="A30" s="246"/>
      <c r="B30" s="238"/>
      <c r="C30" s="238"/>
      <c r="D30" s="238"/>
      <c r="E30" s="241"/>
      <c r="F30" s="248"/>
      <c r="G30" s="240"/>
      <c r="H30" s="240"/>
      <c r="I30" s="240"/>
      <c r="J30" s="241"/>
      <c r="K30" s="232"/>
      <c r="L30" s="232"/>
      <c r="M30" s="232"/>
    </row>
    <row r="31" spans="1:13">
      <c r="A31" s="246"/>
      <c r="B31" s="238"/>
      <c r="C31" s="238"/>
      <c r="D31" s="238"/>
      <c r="E31" s="241"/>
      <c r="F31" s="248"/>
      <c r="G31" s="240"/>
      <c r="H31" s="240"/>
      <c r="I31" s="240"/>
      <c r="J31" s="241"/>
      <c r="K31" s="232"/>
      <c r="L31" s="232"/>
      <c r="M31" s="232"/>
    </row>
    <row r="32" spans="1:13">
      <c r="A32" s="246"/>
      <c r="B32" s="238"/>
      <c r="C32" s="238"/>
      <c r="D32" s="238"/>
      <c r="E32" s="241"/>
      <c r="F32" s="248"/>
      <c r="G32" s="240"/>
      <c r="H32" s="240"/>
      <c r="I32" s="240"/>
      <c r="J32" s="241"/>
      <c r="K32" s="232"/>
      <c r="L32" s="232"/>
      <c r="M32" s="232"/>
    </row>
    <row r="33" spans="1:13">
      <c r="A33" s="246"/>
      <c r="B33" s="238"/>
      <c r="C33" s="238"/>
      <c r="D33" s="238"/>
      <c r="E33" s="241"/>
      <c r="F33" s="248"/>
      <c r="G33" s="249"/>
      <c r="H33" s="249"/>
      <c r="I33" s="249"/>
      <c r="J33" s="241"/>
      <c r="K33" s="232"/>
      <c r="L33" s="232"/>
      <c r="M33" s="232"/>
    </row>
    <row r="34" spans="1:13">
      <c r="A34" s="246"/>
      <c r="B34" s="238"/>
      <c r="C34" s="238"/>
      <c r="D34" s="238"/>
      <c r="E34" s="241"/>
      <c r="F34" s="248"/>
      <c r="G34" s="240"/>
      <c r="H34" s="240"/>
      <c r="I34" s="240"/>
      <c r="J34" s="241"/>
      <c r="K34" s="232"/>
      <c r="L34" s="232"/>
      <c r="M34" s="232"/>
    </row>
    <row r="35" spans="1:13">
      <c r="A35" s="246"/>
      <c r="B35" s="238"/>
      <c r="C35" s="238"/>
      <c r="D35" s="238"/>
      <c r="E35" s="241"/>
      <c r="F35" s="248"/>
      <c r="G35" s="240"/>
      <c r="H35" s="240"/>
      <c r="I35" s="240"/>
      <c r="J35" s="241"/>
      <c r="K35" s="232"/>
      <c r="L35" s="232"/>
      <c r="M35" s="23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R45"/>
  <sheetViews>
    <sheetView showGridLines="0" zoomScaleNormal="100" workbookViewId="0"/>
  </sheetViews>
  <sheetFormatPr defaultColWidth="8.85546875" defaultRowHeight="12.75"/>
  <cols>
    <col min="1" max="1" width="8.85546875" style="233"/>
    <col min="2" max="8" width="9.85546875" style="233" customWidth="1"/>
    <col min="9" max="16384" width="8.85546875" style="233"/>
  </cols>
  <sheetData>
    <row r="1" spans="1:18" s="251" customFormat="1">
      <c r="A1" s="565" t="s">
        <v>102</v>
      </c>
      <c r="B1" s="111" t="str">
        <f>IF(Content!$E$1=1,B2,B3)</f>
        <v>У місяцях імпорту майбутнього періоду (п.ш.)</v>
      </c>
      <c r="C1" s="111" t="str">
        <f>IF(Content!$E$1=1,C2,C3)</f>
        <v>У місяцях імпорту майбутнього періоду (попередній прогноз, п.ш.)</v>
      </c>
      <c r="D1" s="111" t="str">
        <f>IF(Content!$E$1=1,D2,D3)</f>
        <v>Валові міжнародні резерви</v>
      </c>
      <c r="E1" s="111" t="str">
        <f>IF(Content!$E$1=1,E2,E3)</f>
        <v>Валові міжнародні резерви (попередній прогноз)</v>
      </c>
      <c r="H1" s="111" t="str">
        <f>IF(Content!$E$1=1,H2,H3)</f>
        <v>Міжнародні резерви</v>
      </c>
      <c r="K1" s="566"/>
    </row>
    <row r="2" spans="1:18" hidden="1">
      <c r="B2" s="236" t="s">
        <v>1668</v>
      </c>
      <c r="C2" s="236" t="s">
        <v>1669</v>
      </c>
      <c r="D2" s="236" t="s">
        <v>322</v>
      </c>
      <c r="E2" s="236" t="s">
        <v>323</v>
      </c>
      <c r="F2" s="251"/>
      <c r="G2" s="251"/>
      <c r="H2" s="236" t="s">
        <v>625</v>
      </c>
    </row>
    <row r="3" spans="1:18" hidden="1">
      <c r="B3" s="128" t="s">
        <v>324</v>
      </c>
      <c r="C3" s="128" t="s">
        <v>325</v>
      </c>
      <c r="D3" s="236" t="s">
        <v>326</v>
      </c>
      <c r="E3" s="236" t="s">
        <v>327</v>
      </c>
      <c r="F3" s="251"/>
      <c r="G3" s="251"/>
      <c r="H3" s="236" t="s">
        <v>326</v>
      </c>
    </row>
    <row r="4" spans="1:18">
      <c r="B4" s="238">
        <v>2.8</v>
      </c>
      <c r="C4" s="238">
        <v>2.8</v>
      </c>
      <c r="D4" s="238">
        <v>15.1</v>
      </c>
      <c r="E4" s="238"/>
      <c r="G4" s="252"/>
      <c r="M4" s="252"/>
      <c r="N4" s="252"/>
      <c r="O4" s="252"/>
      <c r="P4" s="252"/>
    </row>
    <row r="5" spans="1:18">
      <c r="A5" s="233" t="s">
        <v>40</v>
      </c>
      <c r="B5" s="238">
        <v>3.3</v>
      </c>
      <c r="C5" s="238">
        <v>3.3</v>
      </c>
      <c r="D5" s="238">
        <v>18</v>
      </c>
      <c r="E5" s="238"/>
      <c r="G5" s="252"/>
      <c r="M5" s="252"/>
      <c r="N5" s="252"/>
      <c r="O5" s="252"/>
      <c r="P5" s="252"/>
      <c r="R5" s="252"/>
    </row>
    <row r="6" spans="1:18">
      <c r="B6" s="238">
        <v>3.3</v>
      </c>
      <c r="C6" s="238">
        <v>3.3</v>
      </c>
      <c r="D6" s="238">
        <v>18.600000000000001</v>
      </c>
      <c r="E6" s="238"/>
      <c r="G6" s="252"/>
      <c r="M6" s="252"/>
      <c r="N6" s="252"/>
      <c r="O6" s="252"/>
      <c r="P6" s="252"/>
      <c r="R6" s="252"/>
    </row>
    <row r="7" spans="1:18">
      <c r="A7" s="233" t="s">
        <v>42</v>
      </c>
      <c r="B7" s="238">
        <v>3.2</v>
      </c>
      <c r="C7" s="238">
        <v>3.2</v>
      </c>
      <c r="D7" s="238">
        <v>18.8</v>
      </c>
      <c r="E7" s="238"/>
      <c r="G7" s="252"/>
      <c r="M7" s="252"/>
      <c r="N7" s="252"/>
      <c r="O7" s="252"/>
      <c r="P7" s="252"/>
      <c r="R7" s="252"/>
    </row>
    <row r="8" spans="1:18">
      <c r="B8" s="238">
        <v>3</v>
      </c>
      <c r="C8" s="238">
        <v>3</v>
      </c>
      <c r="D8" s="253">
        <v>18.2</v>
      </c>
      <c r="E8" s="238"/>
      <c r="G8" s="252"/>
      <c r="M8" s="252"/>
      <c r="N8" s="252"/>
      <c r="O8" s="252"/>
      <c r="P8" s="252"/>
      <c r="R8" s="252"/>
    </row>
    <row r="9" spans="1:18">
      <c r="A9" s="233" t="s">
        <v>44</v>
      </c>
      <c r="B9" s="238">
        <v>2.9</v>
      </c>
      <c r="C9" s="238">
        <v>2.9</v>
      </c>
      <c r="D9" s="253">
        <v>18</v>
      </c>
      <c r="E9" s="238"/>
      <c r="G9" s="252"/>
      <c r="M9" s="252"/>
      <c r="N9" s="252"/>
      <c r="O9" s="252"/>
      <c r="P9" s="252"/>
      <c r="R9" s="252"/>
    </row>
    <row r="10" spans="1:18">
      <c r="B10" s="238">
        <v>2.7</v>
      </c>
      <c r="C10" s="238">
        <v>2.7</v>
      </c>
      <c r="D10" s="253">
        <v>16.600000000000001</v>
      </c>
      <c r="E10" s="238"/>
      <c r="M10" s="252"/>
      <c r="N10" s="252"/>
      <c r="O10" s="252"/>
      <c r="P10" s="252"/>
      <c r="R10" s="252"/>
    </row>
    <row r="11" spans="1:18">
      <c r="A11" s="233" t="s">
        <v>214</v>
      </c>
      <c r="B11" s="238">
        <v>3.4</v>
      </c>
      <c r="C11" s="238">
        <v>3.4</v>
      </c>
      <c r="D11" s="253">
        <v>20.8</v>
      </c>
      <c r="E11" s="238"/>
      <c r="M11" s="252"/>
      <c r="N11" s="252"/>
      <c r="O11" s="252"/>
      <c r="P11" s="252"/>
      <c r="R11" s="252"/>
    </row>
    <row r="12" spans="1:18">
      <c r="B12" s="238">
        <v>3.3</v>
      </c>
      <c r="C12" s="238">
        <v>3.4</v>
      </c>
      <c r="D12" s="253">
        <v>20.6</v>
      </c>
      <c r="E12" s="238"/>
      <c r="F12" s="252"/>
      <c r="G12" s="252"/>
      <c r="M12" s="252"/>
      <c r="N12" s="252"/>
      <c r="O12" s="252"/>
      <c r="P12" s="252"/>
      <c r="R12" s="252"/>
    </row>
    <row r="13" spans="1:18">
      <c r="A13" s="233" t="s">
        <v>261</v>
      </c>
      <c r="B13" s="238">
        <v>3.3</v>
      </c>
      <c r="C13" s="238">
        <v>3.4</v>
      </c>
      <c r="D13" s="253">
        <v>20.6</v>
      </c>
      <c r="E13" s="238"/>
      <c r="G13" s="252"/>
      <c r="M13" s="252"/>
      <c r="N13" s="252"/>
      <c r="O13" s="252"/>
      <c r="P13" s="252"/>
      <c r="R13" s="252"/>
    </row>
    <row r="14" spans="1:18">
      <c r="B14" s="238">
        <v>3</v>
      </c>
      <c r="C14" s="238">
        <v>3.3</v>
      </c>
      <c r="D14" s="253">
        <v>19.100000000000001</v>
      </c>
      <c r="E14" s="238">
        <v>20.2</v>
      </c>
      <c r="G14" s="252"/>
      <c r="M14" s="252"/>
      <c r="N14" s="252"/>
      <c r="O14" s="252"/>
      <c r="P14" s="252"/>
      <c r="R14" s="252"/>
    </row>
    <row r="15" spans="1:18">
      <c r="A15" s="233" t="s">
        <v>218</v>
      </c>
      <c r="B15" s="238">
        <v>3.4</v>
      </c>
      <c r="C15" s="238">
        <v>3.4</v>
      </c>
      <c r="D15" s="253">
        <v>21.7</v>
      </c>
      <c r="E15" s="238">
        <v>21.2</v>
      </c>
      <c r="G15" s="252"/>
      <c r="M15" s="252"/>
      <c r="N15" s="252"/>
      <c r="O15" s="252"/>
      <c r="P15" s="252"/>
      <c r="R15" s="252"/>
    </row>
    <row r="16" spans="1:18">
      <c r="B16" s="238">
        <v>3.4</v>
      </c>
      <c r="C16" s="238">
        <v>3.6</v>
      </c>
      <c r="D16" s="253">
        <v>22.3</v>
      </c>
      <c r="E16" s="238">
        <v>22.5</v>
      </c>
      <c r="G16" s="252"/>
      <c r="M16" s="252"/>
      <c r="N16" s="252"/>
      <c r="O16" s="252"/>
      <c r="P16" s="252"/>
      <c r="R16" s="252"/>
    </row>
    <row r="17" spans="1:18">
      <c r="A17" s="233" t="s">
        <v>266</v>
      </c>
      <c r="B17" s="238">
        <v>3.6</v>
      </c>
      <c r="C17" s="238">
        <v>3.7</v>
      </c>
      <c r="D17" s="253">
        <v>23.9</v>
      </c>
      <c r="E17" s="238">
        <v>23.3</v>
      </c>
      <c r="G17" s="252"/>
      <c r="M17" s="252"/>
      <c r="N17" s="252"/>
      <c r="O17" s="252"/>
      <c r="P17" s="252"/>
      <c r="R17" s="252"/>
    </row>
    <row r="18" spans="1:18">
      <c r="B18" s="238">
        <v>3.3</v>
      </c>
      <c r="C18" s="238">
        <v>3.5</v>
      </c>
      <c r="D18" s="253">
        <v>22.4</v>
      </c>
      <c r="E18" s="238">
        <v>22.4</v>
      </c>
      <c r="G18" s="252"/>
      <c r="M18" s="252"/>
      <c r="N18" s="252"/>
      <c r="O18" s="252"/>
      <c r="P18" s="252"/>
      <c r="R18" s="252"/>
    </row>
    <row r="19" spans="1:18">
      <c r="A19" s="233" t="s">
        <v>222</v>
      </c>
      <c r="B19" s="238">
        <v>3.4</v>
      </c>
      <c r="C19" s="238">
        <v>3.4</v>
      </c>
      <c r="D19" s="253">
        <v>22.8</v>
      </c>
      <c r="E19" s="238">
        <v>21.9</v>
      </c>
      <c r="G19" s="252"/>
      <c r="M19" s="252"/>
      <c r="N19" s="252"/>
      <c r="O19" s="252"/>
      <c r="P19" s="252"/>
      <c r="R19" s="252"/>
    </row>
    <row r="20" spans="1:18">
      <c r="B20" s="238">
        <v>3.4</v>
      </c>
      <c r="C20" s="323">
        <v>3.5</v>
      </c>
      <c r="D20" s="253">
        <v>23.4</v>
      </c>
      <c r="E20" s="327">
        <v>23.1</v>
      </c>
      <c r="M20" s="252"/>
      <c r="N20" s="252"/>
      <c r="O20" s="252"/>
      <c r="P20" s="252"/>
      <c r="R20" s="252"/>
    </row>
    <row r="21" spans="1:18">
      <c r="A21" s="233" t="s">
        <v>473</v>
      </c>
      <c r="B21" s="238">
        <v>3.6</v>
      </c>
      <c r="C21" s="323">
        <v>3.5</v>
      </c>
      <c r="D21" s="253">
        <v>24.5</v>
      </c>
      <c r="E21" s="327">
        <v>23.2</v>
      </c>
      <c r="M21" s="252"/>
      <c r="N21" s="252"/>
      <c r="O21" s="252"/>
      <c r="P21" s="252"/>
      <c r="R21" s="252"/>
    </row>
    <row r="22" spans="1:18">
      <c r="B22" s="238">
        <v>3.3</v>
      </c>
      <c r="C22" s="324">
        <v>3.3</v>
      </c>
      <c r="D22" s="253">
        <v>22.6</v>
      </c>
      <c r="E22" s="253">
        <v>22.5</v>
      </c>
      <c r="H22" s="111" t="str">
        <f>IF(Content!$E$1=1,H23,H24)</f>
        <v>Джерело: НБУ.</v>
      </c>
      <c r="M22" s="252"/>
      <c r="N22" s="252"/>
      <c r="O22" s="252"/>
      <c r="P22" s="252"/>
      <c r="R22" s="252"/>
    </row>
    <row r="23" spans="1:18">
      <c r="A23" s="233" t="s">
        <v>475</v>
      </c>
      <c r="B23" s="238">
        <v>3.3</v>
      </c>
      <c r="C23" s="324">
        <v>3.2</v>
      </c>
      <c r="D23" s="253">
        <v>23</v>
      </c>
      <c r="E23" s="253">
        <v>21.8</v>
      </c>
      <c r="H23" s="247" t="s">
        <v>65</v>
      </c>
      <c r="M23" s="252"/>
      <c r="N23" s="252"/>
      <c r="O23" s="252"/>
      <c r="P23" s="252"/>
      <c r="R23" s="252"/>
    </row>
    <row r="24" spans="1:18">
      <c r="B24" s="252"/>
      <c r="C24" s="252"/>
      <c r="D24" s="252"/>
      <c r="E24" s="252"/>
      <c r="H24" s="247" t="s">
        <v>66</v>
      </c>
      <c r="P24" s="252"/>
    </row>
    <row r="25" spans="1:18">
      <c r="B25" s="252"/>
      <c r="C25" s="252"/>
      <c r="D25" s="252"/>
      <c r="E25" s="252"/>
    </row>
    <row r="26" spans="1:18">
      <c r="B26" s="252"/>
      <c r="C26" s="252"/>
      <c r="D26" s="252"/>
      <c r="E26" s="252"/>
    </row>
    <row r="27" spans="1:18">
      <c r="B27" s="252"/>
      <c r="C27" s="252"/>
      <c r="D27" s="252"/>
      <c r="E27" s="252"/>
    </row>
    <row r="28" spans="1:18">
      <c r="B28" s="252"/>
      <c r="C28" s="252"/>
      <c r="D28" s="252"/>
      <c r="E28" s="252"/>
    </row>
    <row r="29" spans="1:18">
      <c r="B29" s="252"/>
      <c r="C29" s="252"/>
      <c r="D29" s="252"/>
      <c r="E29" s="252"/>
    </row>
    <row r="30" spans="1:18">
      <c r="B30" s="252"/>
      <c r="C30" s="252"/>
      <c r="D30" s="252"/>
      <c r="E30" s="252"/>
    </row>
    <row r="31" spans="1:18">
      <c r="B31" s="252"/>
      <c r="C31" s="252"/>
      <c r="D31" s="252"/>
      <c r="E31" s="252"/>
    </row>
    <row r="32" spans="1:18">
      <c r="B32" s="252"/>
      <c r="C32" s="252"/>
      <c r="D32" s="252"/>
      <c r="E32" s="252"/>
    </row>
    <row r="33" spans="2:5">
      <c r="B33" s="252"/>
      <c r="C33" s="252"/>
      <c r="D33" s="252"/>
      <c r="E33" s="252"/>
    </row>
    <row r="34" spans="2:5">
      <c r="B34" s="252"/>
      <c r="C34" s="252"/>
      <c r="D34" s="252"/>
      <c r="E34" s="252"/>
    </row>
    <row r="35" spans="2:5">
      <c r="B35" s="252"/>
      <c r="C35" s="252"/>
      <c r="D35" s="252"/>
      <c r="E35" s="252"/>
    </row>
    <row r="36" spans="2:5">
      <c r="B36" s="252"/>
      <c r="C36" s="252"/>
      <c r="D36" s="252"/>
      <c r="E36" s="252"/>
    </row>
    <row r="37" spans="2:5">
      <c r="B37" s="252"/>
      <c r="C37" s="252"/>
      <c r="D37" s="252"/>
      <c r="E37" s="252"/>
    </row>
    <row r="38" spans="2:5">
      <c r="B38" s="252"/>
      <c r="C38" s="252"/>
      <c r="D38" s="252"/>
      <c r="E38" s="252"/>
    </row>
    <row r="39" spans="2:5">
      <c r="B39" s="252"/>
      <c r="C39" s="252"/>
      <c r="D39" s="252"/>
      <c r="E39" s="252"/>
    </row>
    <row r="40" spans="2:5">
      <c r="B40" s="252"/>
      <c r="C40" s="252"/>
      <c r="D40" s="252"/>
      <c r="E40" s="252"/>
    </row>
    <row r="41" spans="2:5">
      <c r="B41" s="252"/>
      <c r="C41" s="252"/>
      <c r="D41" s="252"/>
      <c r="E41" s="252"/>
    </row>
    <row r="42" spans="2:5">
      <c r="B42" s="252"/>
      <c r="C42" s="252"/>
      <c r="D42" s="252"/>
      <c r="E42" s="252"/>
    </row>
    <row r="43" spans="2:5">
      <c r="B43" s="252"/>
      <c r="C43" s="252"/>
      <c r="D43" s="252"/>
      <c r="E43" s="252"/>
    </row>
    <row r="44" spans="2:5">
      <c r="B44" s="252"/>
      <c r="C44" s="252"/>
      <c r="D44" s="252"/>
      <c r="E44" s="252"/>
    </row>
    <row r="45" spans="2:5">
      <c r="B45" s="252"/>
      <c r="C45" s="252"/>
      <c r="D45" s="252"/>
      <c r="E45" s="25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114"/>
  <sheetViews>
    <sheetView workbookViewId="0">
      <selection activeCell="B13" sqref="B13:B23"/>
    </sheetView>
  </sheetViews>
  <sheetFormatPr defaultColWidth="9.140625" defaultRowHeight="12.75"/>
  <cols>
    <col min="1" max="1" width="9.140625" style="50" customWidth="1"/>
    <col min="2" max="11" width="10.140625" style="50" customWidth="1"/>
    <col min="12" max="12" width="9.140625" style="50" customWidth="1"/>
    <col min="13" max="16384" width="9.140625" style="52"/>
  </cols>
  <sheetData>
    <row r="1" spans="1:22">
      <c r="A1" s="19" t="s">
        <v>102</v>
      </c>
      <c r="B1" s="292" t="str">
        <f>IF(Content!$E$1=1,B2,B3)</f>
        <v xml:space="preserve">Облікова ставка НБУ, середня, % </v>
      </c>
      <c r="C1" s="292"/>
      <c r="D1" s="151">
        <v>-0.9</v>
      </c>
      <c r="E1" s="151">
        <v>-0.7</v>
      </c>
      <c r="F1" s="151">
        <v>-0.5</v>
      </c>
      <c r="G1" s="151">
        <v>-0.3</v>
      </c>
      <c r="H1" s="151">
        <v>0.3</v>
      </c>
      <c r="I1" s="151">
        <v>0.5</v>
      </c>
      <c r="J1" s="151">
        <v>0.7</v>
      </c>
      <c r="K1" s="151">
        <v>0.9</v>
      </c>
      <c r="L1" s="450" t="str">
        <f>IF(Content!$E$1=1,L2,L3)</f>
        <v>довірчі інтервали</v>
      </c>
      <c r="M1" s="292" t="str">
        <f>IF(Content!$E$1=1,M2,M3)</f>
        <v xml:space="preserve">Облікова ставка НБУ, середня, % </v>
      </c>
    </row>
    <row r="2" spans="1:22" s="112" customFormat="1" ht="5.25" hidden="1" customHeight="1">
      <c r="A2" s="342"/>
      <c r="B2" s="291" t="str">
        <f>M2</f>
        <v xml:space="preserve">Облікова ставка НБУ, середня, % </v>
      </c>
      <c r="C2" s="291"/>
      <c r="D2" s="291"/>
      <c r="E2" s="291"/>
      <c r="F2" s="291"/>
      <c r="G2" s="291"/>
      <c r="H2" s="291"/>
      <c r="I2" s="291"/>
      <c r="J2" s="291"/>
      <c r="K2" s="291"/>
      <c r="L2" s="112" t="s">
        <v>1120</v>
      </c>
      <c r="M2" s="185" t="s">
        <v>1506</v>
      </c>
      <c r="N2" s="113"/>
    </row>
    <row r="3" spans="1:22" s="112" customFormat="1" ht="5.25" hidden="1" customHeight="1">
      <c r="B3" s="291" t="str">
        <f>M3</f>
        <v>Key policy rate, average, %</v>
      </c>
      <c r="C3" s="291"/>
      <c r="D3" s="291"/>
      <c r="E3" s="291"/>
      <c r="F3" s="291"/>
      <c r="G3" s="291"/>
      <c r="H3" s="291"/>
      <c r="I3" s="291"/>
      <c r="J3" s="291"/>
      <c r="K3" s="291"/>
      <c r="L3" s="451" t="s">
        <v>1122</v>
      </c>
      <c r="M3" s="344" t="s">
        <v>1121</v>
      </c>
      <c r="N3" s="113"/>
    </row>
    <row r="4" spans="1:22" s="56" customFormat="1">
      <c r="A4" s="53" t="s">
        <v>138</v>
      </c>
      <c r="B4" s="51">
        <v>14</v>
      </c>
      <c r="C4" s="645">
        <f>B4</f>
        <v>14</v>
      </c>
      <c r="D4" s="51"/>
      <c r="E4" s="51"/>
      <c r="F4" s="51"/>
      <c r="G4" s="51"/>
      <c r="H4" s="51"/>
      <c r="I4" s="51"/>
      <c r="J4" s="51"/>
      <c r="K4" s="51"/>
      <c r="L4" s="55"/>
      <c r="S4" s="277"/>
      <c r="T4" s="277"/>
      <c r="U4" s="277"/>
      <c r="V4" s="178"/>
    </row>
    <row r="5" spans="1:22" s="56" customFormat="1">
      <c r="A5" s="53" t="s">
        <v>112</v>
      </c>
      <c r="B5" s="51">
        <v>12.95</v>
      </c>
      <c r="C5" s="645">
        <f t="shared" ref="C5:C11" si="0">B5</f>
        <v>12.95</v>
      </c>
      <c r="D5" s="51"/>
      <c r="E5" s="51"/>
      <c r="F5" s="51"/>
      <c r="G5" s="51"/>
      <c r="H5" s="51"/>
      <c r="I5" s="51"/>
      <c r="J5" s="51"/>
      <c r="K5" s="51"/>
      <c r="L5" s="55" t="str">
        <f>A5</f>
        <v>ІІ.17</v>
      </c>
      <c r="S5" s="277"/>
      <c r="T5" s="277"/>
      <c r="U5" s="277"/>
      <c r="V5" s="178"/>
    </row>
    <row r="6" spans="1:22" s="56" customFormat="1">
      <c r="A6" s="53" t="s">
        <v>113</v>
      </c>
      <c r="B6" s="51">
        <v>12.5</v>
      </c>
      <c r="C6" s="645">
        <f t="shared" si="0"/>
        <v>12.5</v>
      </c>
      <c r="D6" s="51"/>
      <c r="E6" s="51"/>
      <c r="F6" s="51"/>
      <c r="G6" s="51"/>
      <c r="H6" s="51"/>
      <c r="I6" s="51"/>
      <c r="J6" s="51"/>
      <c r="K6" s="51"/>
      <c r="L6" s="55"/>
      <c r="S6" s="277"/>
      <c r="T6" s="277"/>
      <c r="U6" s="277"/>
      <c r="V6" s="178"/>
    </row>
    <row r="7" spans="1:22" s="56" customFormat="1">
      <c r="A7" s="53" t="s">
        <v>42</v>
      </c>
      <c r="B7" s="51">
        <v>13.4</v>
      </c>
      <c r="C7" s="645">
        <f t="shared" si="0"/>
        <v>13.4</v>
      </c>
      <c r="D7" s="51"/>
      <c r="E7" s="51"/>
      <c r="F7" s="51"/>
      <c r="G7" s="51"/>
      <c r="H7" s="51"/>
      <c r="I7" s="51"/>
      <c r="J7" s="51"/>
      <c r="K7" s="51"/>
      <c r="L7" s="55" t="str">
        <f>A7</f>
        <v>IV.17</v>
      </c>
      <c r="S7" s="277"/>
      <c r="T7" s="277"/>
      <c r="U7" s="277"/>
      <c r="V7" s="178"/>
    </row>
    <row r="8" spans="1:22" s="56" customFormat="1">
      <c r="A8" s="53" t="s">
        <v>121</v>
      </c>
      <c r="B8" s="51">
        <v>15.92</v>
      </c>
      <c r="C8" s="645">
        <f t="shared" si="0"/>
        <v>15.92</v>
      </c>
      <c r="D8" s="51"/>
      <c r="E8" s="51"/>
      <c r="F8" s="51"/>
      <c r="G8" s="51"/>
      <c r="H8" s="51"/>
      <c r="I8" s="51"/>
      <c r="J8" s="51"/>
      <c r="K8" s="51"/>
      <c r="L8" s="55"/>
      <c r="S8" s="277"/>
      <c r="T8" s="277"/>
      <c r="U8" s="277"/>
      <c r="V8" s="178"/>
    </row>
    <row r="9" spans="1:22" s="56" customFormat="1">
      <c r="A9" s="53" t="s">
        <v>114</v>
      </c>
      <c r="B9" s="51">
        <v>17</v>
      </c>
      <c r="C9" s="645">
        <f t="shared" si="0"/>
        <v>17</v>
      </c>
      <c r="D9" s="51"/>
      <c r="E9" s="51"/>
      <c r="F9" s="51"/>
      <c r="G9" s="51"/>
      <c r="H9" s="51"/>
      <c r="I9" s="51"/>
      <c r="J9" s="51"/>
      <c r="K9" s="51"/>
      <c r="L9" s="55" t="str">
        <f>A9</f>
        <v>ІІ.18</v>
      </c>
      <c r="S9" s="277"/>
      <c r="T9" s="277"/>
      <c r="U9" s="277"/>
      <c r="V9" s="178"/>
    </row>
    <row r="10" spans="1:22" s="56" customFormat="1">
      <c r="A10" s="53" t="s">
        <v>211</v>
      </c>
      <c r="B10" s="51">
        <v>17.57</v>
      </c>
      <c r="C10" s="645">
        <f t="shared" si="0"/>
        <v>17.57</v>
      </c>
      <c r="D10" s="51"/>
      <c r="E10" s="51"/>
      <c r="F10" s="51"/>
      <c r="G10" s="51"/>
      <c r="H10" s="51"/>
      <c r="I10" s="51"/>
      <c r="J10" s="51"/>
      <c r="K10" s="51"/>
      <c r="L10" s="55"/>
      <c r="S10" s="277"/>
      <c r="T10" s="277"/>
      <c r="U10" s="277"/>
      <c r="V10" s="178"/>
    </row>
    <row r="11" spans="1:22" s="56" customFormat="1">
      <c r="A11" s="53" t="s">
        <v>214</v>
      </c>
      <c r="B11" s="51">
        <v>18</v>
      </c>
      <c r="C11" s="645">
        <f t="shared" si="0"/>
        <v>18</v>
      </c>
      <c r="D11" s="51"/>
      <c r="E11" s="51"/>
      <c r="F11" s="51"/>
      <c r="G11" s="51"/>
      <c r="H11" s="51"/>
      <c r="I11" s="51"/>
      <c r="J11" s="51"/>
      <c r="K11" s="51"/>
      <c r="L11" s="55" t="str">
        <f>A11</f>
        <v>IV.18</v>
      </c>
      <c r="S11" s="277"/>
      <c r="T11" s="277"/>
      <c r="U11" s="277"/>
      <c r="V11" s="178"/>
    </row>
    <row r="12" spans="1:22" s="56" customFormat="1">
      <c r="A12" s="53" t="s">
        <v>215</v>
      </c>
      <c r="B12" s="51">
        <v>18</v>
      </c>
      <c r="C12" s="51">
        <v>18</v>
      </c>
      <c r="D12" s="51"/>
      <c r="E12" s="51"/>
      <c r="F12" s="51"/>
      <c r="G12" s="51"/>
      <c r="H12" s="51"/>
      <c r="I12" s="51"/>
      <c r="J12" s="51"/>
      <c r="K12" s="51"/>
      <c r="L12" s="55"/>
      <c r="S12" s="277"/>
      <c r="T12" s="277"/>
      <c r="U12" s="277"/>
      <c r="V12" s="178"/>
    </row>
    <row r="13" spans="1:22" s="56" customFormat="1">
      <c r="A13" s="53" t="s">
        <v>216</v>
      </c>
      <c r="B13" s="51">
        <v>17.64</v>
      </c>
      <c r="C13" s="51">
        <v>17.64</v>
      </c>
      <c r="D13" s="51"/>
      <c r="E13" s="51"/>
      <c r="F13" s="51"/>
      <c r="G13" s="51"/>
      <c r="H13" s="51"/>
      <c r="I13" s="51"/>
      <c r="J13" s="51"/>
      <c r="K13" s="51"/>
      <c r="L13" s="55" t="str">
        <f>A13</f>
        <v>ІІ.19</v>
      </c>
      <c r="S13" s="277"/>
      <c r="T13" s="277"/>
      <c r="U13" s="277"/>
      <c r="V13" s="178"/>
    </row>
    <row r="14" spans="1:22" s="56" customFormat="1">
      <c r="A14" s="53" t="s">
        <v>217</v>
      </c>
      <c r="B14" s="51">
        <v>16.96</v>
      </c>
      <c r="C14" s="51">
        <v>16.170000000000002</v>
      </c>
      <c r="D14" s="51">
        <v>0.28999999999999998</v>
      </c>
      <c r="E14" s="51">
        <v>0.18</v>
      </c>
      <c r="F14" s="51">
        <v>0.15</v>
      </c>
      <c r="G14" s="51">
        <v>0.16</v>
      </c>
      <c r="H14" s="51">
        <v>0.23</v>
      </c>
      <c r="I14" s="51">
        <v>0.22</v>
      </c>
      <c r="J14" s="51">
        <v>0.26</v>
      </c>
      <c r="K14" s="51">
        <v>0.41</v>
      </c>
      <c r="L14" s="55"/>
      <c r="S14" s="277"/>
      <c r="T14" s="277"/>
      <c r="U14" s="277"/>
      <c r="V14" s="178"/>
    </row>
    <row r="15" spans="1:22" s="56" customFormat="1">
      <c r="A15" s="53" t="s">
        <v>218</v>
      </c>
      <c r="B15" s="51">
        <v>15.92</v>
      </c>
      <c r="C15" s="51">
        <v>14.31</v>
      </c>
      <c r="D15" s="51">
        <v>0.59</v>
      </c>
      <c r="E15" s="51">
        <v>0.37</v>
      </c>
      <c r="F15" s="51">
        <v>0.31</v>
      </c>
      <c r="G15" s="51">
        <v>0.34</v>
      </c>
      <c r="H15" s="51">
        <v>0.48</v>
      </c>
      <c r="I15" s="51">
        <v>0.44</v>
      </c>
      <c r="J15" s="51">
        <v>0.53</v>
      </c>
      <c r="K15" s="51">
        <v>0.85</v>
      </c>
      <c r="L15" s="55" t="str">
        <f>A15</f>
        <v>IV.19</v>
      </c>
      <c r="S15" s="277"/>
      <c r="T15" s="277"/>
      <c r="U15" s="277"/>
      <c r="V15" s="178"/>
    </row>
    <row r="16" spans="1:22" s="56" customFormat="1">
      <c r="A16" s="53" t="s">
        <v>219</v>
      </c>
      <c r="B16" s="51">
        <v>14.15</v>
      </c>
      <c r="C16" s="51">
        <v>11.31</v>
      </c>
      <c r="D16" s="51">
        <v>1.04</v>
      </c>
      <c r="E16" s="51">
        <v>0.66</v>
      </c>
      <c r="F16" s="51">
        <v>0.55000000000000004</v>
      </c>
      <c r="G16" s="51">
        <v>0.59</v>
      </c>
      <c r="H16" s="51">
        <v>0.85</v>
      </c>
      <c r="I16" s="51">
        <v>0.78</v>
      </c>
      <c r="J16" s="51">
        <v>0.94</v>
      </c>
      <c r="K16" s="51">
        <v>1.49</v>
      </c>
      <c r="L16" s="55"/>
      <c r="S16" s="277"/>
      <c r="T16" s="277"/>
      <c r="U16" s="277"/>
      <c r="V16" s="178"/>
    </row>
    <row r="17" spans="1:22" s="56" customFormat="1">
      <c r="A17" s="53" t="s">
        <v>220</v>
      </c>
      <c r="B17" s="51">
        <v>12.01</v>
      </c>
      <c r="C17" s="51">
        <v>8.24</v>
      </c>
      <c r="D17" s="51">
        <v>1.39</v>
      </c>
      <c r="E17" s="51">
        <v>0.87</v>
      </c>
      <c r="F17" s="51">
        <v>0.73</v>
      </c>
      <c r="G17" s="51">
        <v>0.79</v>
      </c>
      <c r="H17" s="51">
        <v>1.1200000000000001</v>
      </c>
      <c r="I17" s="51">
        <v>1.04</v>
      </c>
      <c r="J17" s="51">
        <v>1.25</v>
      </c>
      <c r="K17" s="51">
        <v>1.98</v>
      </c>
      <c r="L17" s="55" t="str">
        <f>A17</f>
        <v>ІІ.20</v>
      </c>
      <c r="M17" s="292" t="str">
        <f>IF(Content!$E$1=1,M18,M19)</f>
        <v>Джерело: розрахунки НБУ.</v>
      </c>
      <c r="S17" s="277"/>
      <c r="T17" s="277"/>
      <c r="U17" s="277"/>
      <c r="V17" s="178"/>
    </row>
    <row r="18" spans="1:22" s="56" customFormat="1">
      <c r="A18" s="53" t="s">
        <v>221</v>
      </c>
      <c r="B18" s="51">
        <v>10.46</v>
      </c>
      <c r="C18" s="51">
        <v>5.38</v>
      </c>
      <c r="D18" s="51">
        <v>1.87</v>
      </c>
      <c r="E18" s="51">
        <v>1.18</v>
      </c>
      <c r="F18" s="51">
        <v>0.98</v>
      </c>
      <c r="G18" s="51">
        <v>1.06</v>
      </c>
      <c r="H18" s="51">
        <v>1.51</v>
      </c>
      <c r="I18" s="51">
        <v>1.4</v>
      </c>
      <c r="J18" s="51">
        <v>1.68</v>
      </c>
      <c r="K18" s="51">
        <v>2.67</v>
      </c>
      <c r="L18" s="55"/>
      <c r="M18" s="112" t="s">
        <v>63</v>
      </c>
      <c r="S18" s="277"/>
      <c r="T18" s="277"/>
      <c r="U18" s="277"/>
      <c r="V18" s="178"/>
    </row>
    <row r="19" spans="1:22" s="56" customFormat="1">
      <c r="A19" s="53" t="s">
        <v>222</v>
      </c>
      <c r="B19" s="51">
        <v>9.5299999999999994</v>
      </c>
      <c r="C19" s="51">
        <v>4.0599999999999996</v>
      </c>
      <c r="D19" s="51">
        <v>2.0099999999999998</v>
      </c>
      <c r="E19" s="51">
        <v>1.27</v>
      </c>
      <c r="F19" s="51">
        <v>1.05</v>
      </c>
      <c r="G19" s="51">
        <v>1.1399999999999999</v>
      </c>
      <c r="H19" s="51">
        <v>1.63</v>
      </c>
      <c r="I19" s="51">
        <v>1.5</v>
      </c>
      <c r="J19" s="51">
        <v>1.81</v>
      </c>
      <c r="K19" s="51">
        <v>2.87</v>
      </c>
      <c r="L19" s="55" t="str">
        <f>A19</f>
        <v>IV.20</v>
      </c>
      <c r="M19" s="113" t="s">
        <v>64</v>
      </c>
      <c r="S19" s="277"/>
      <c r="T19" s="277"/>
      <c r="U19" s="277"/>
      <c r="V19" s="178"/>
    </row>
    <row r="20" spans="1:22" s="56" customFormat="1">
      <c r="A20" s="53" t="s">
        <v>600</v>
      </c>
      <c r="B20" s="51">
        <v>8.83</v>
      </c>
      <c r="C20" s="51">
        <v>3.06</v>
      </c>
      <c r="D20" s="51">
        <v>2.12</v>
      </c>
      <c r="E20" s="51">
        <v>1.34</v>
      </c>
      <c r="F20" s="51">
        <v>1.1100000000000001</v>
      </c>
      <c r="G20" s="51">
        <v>1.2</v>
      </c>
      <c r="H20" s="51">
        <v>1.72</v>
      </c>
      <c r="I20" s="51">
        <v>1.59</v>
      </c>
      <c r="J20" s="51">
        <v>1.91</v>
      </c>
      <c r="K20" s="51">
        <v>3.03</v>
      </c>
      <c r="L20" s="55"/>
      <c r="S20" s="277"/>
      <c r="T20" s="277"/>
      <c r="U20" s="277"/>
    </row>
    <row r="21" spans="1:22" s="56" customFormat="1">
      <c r="A21" s="53" t="s">
        <v>601</v>
      </c>
      <c r="B21" s="51">
        <v>8.57</v>
      </c>
      <c r="C21" s="51">
        <v>2.56</v>
      </c>
      <c r="D21" s="51">
        <v>2.21</v>
      </c>
      <c r="E21" s="51">
        <v>1.39</v>
      </c>
      <c r="F21" s="51">
        <v>1.1599999999999999</v>
      </c>
      <c r="G21" s="51">
        <v>1.25</v>
      </c>
      <c r="H21" s="51">
        <v>1.79</v>
      </c>
      <c r="I21" s="51">
        <v>1.65</v>
      </c>
      <c r="J21" s="51">
        <v>1.99</v>
      </c>
      <c r="K21" s="51">
        <v>3.15</v>
      </c>
      <c r="L21" s="55" t="str">
        <f>A21</f>
        <v>ІІ.21</v>
      </c>
      <c r="S21" s="277"/>
      <c r="T21" s="277"/>
      <c r="U21" s="277"/>
    </row>
    <row r="22" spans="1:22" s="56" customFormat="1">
      <c r="A22" s="53" t="s">
        <v>602</v>
      </c>
      <c r="B22" s="51">
        <v>8.3000000000000007</v>
      </c>
      <c r="C22" s="51">
        <v>2.12</v>
      </c>
      <c r="D22" s="51">
        <v>2.27</v>
      </c>
      <c r="E22" s="51">
        <v>1.43</v>
      </c>
      <c r="F22" s="51">
        <v>1.19</v>
      </c>
      <c r="G22" s="51">
        <v>1.29</v>
      </c>
      <c r="H22" s="51">
        <v>1.84</v>
      </c>
      <c r="I22" s="51">
        <v>1.7</v>
      </c>
      <c r="J22" s="51">
        <v>2.0499999999999998</v>
      </c>
      <c r="K22" s="51">
        <v>3.24</v>
      </c>
      <c r="L22" s="55"/>
      <c r="S22" s="277"/>
      <c r="T22" s="277"/>
      <c r="U22" s="277"/>
    </row>
    <row r="23" spans="1:22" s="56" customFormat="1">
      <c r="A23" s="53" t="s">
        <v>475</v>
      </c>
      <c r="B23" s="51">
        <v>8.06</v>
      </c>
      <c r="C23" s="51">
        <v>1.76</v>
      </c>
      <c r="D23" s="51">
        <v>2.3199999999999998</v>
      </c>
      <c r="E23" s="51">
        <v>1.46</v>
      </c>
      <c r="F23" s="51">
        <v>1.21</v>
      </c>
      <c r="G23" s="51">
        <v>1.31</v>
      </c>
      <c r="H23" s="51">
        <v>1.88</v>
      </c>
      <c r="I23" s="51">
        <v>1.73</v>
      </c>
      <c r="J23" s="51">
        <v>2.09</v>
      </c>
      <c r="K23" s="51">
        <v>3.31</v>
      </c>
      <c r="L23" s="55" t="str">
        <f>A23</f>
        <v>IV.21</v>
      </c>
      <c r="S23" s="277"/>
      <c r="T23" s="277"/>
      <c r="U23" s="277"/>
    </row>
    <row r="24" spans="1:22" s="56" customFormat="1">
      <c r="A24" s="57"/>
      <c r="B24" s="54"/>
      <c r="C24" s="54"/>
      <c r="D24" s="54"/>
      <c r="E24" s="54"/>
      <c r="F24" s="54"/>
      <c r="G24" s="54"/>
      <c r="H24" s="54"/>
      <c r="I24" s="54"/>
      <c r="J24" s="54"/>
      <c r="K24" s="54"/>
      <c r="L24" s="50"/>
    </row>
    <row r="25" spans="1:22" s="56" customFormat="1">
      <c r="A25" s="57"/>
      <c r="B25" s="54"/>
      <c r="C25" s="54"/>
      <c r="D25" s="54"/>
      <c r="E25" s="54"/>
      <c r="F25" s="54"/>
      <c r="G25" s="54"/>
      <c r="H25" s="54"/>
      <c r="I25" s="54"/>
      <c r="J25" s="54"/>
      <c r="K25" s="54"/>
      <c r="L25" s="50"/>
    </row>
    <row r="26" spans="1:22" s="56" customFormat="1">
      <c r="A26" s="57"/>
      <c r="B26" s="54"/>
      <c r="C26" s="54"/>
      <c r="D26" s="54"/>
      <c r="E26" s="54"/>
      <c r="F26" s="54"/>
      <c r="G26" s="54"/>
      <c r="H26" s="54"/>
      <c r="I26" s="54"/>
      <c r="J26" s="54"/>
      <c r="K26" s="54"/>
      <c r="L26" s="50"/>
    </row>
    <row r="27" spans="1:22" s="56" customFormat="1">
      <c r="A27" s="57"/>
      <c r="B27" s="54"/>
      <c r="C27" s="54"/>
      <c r="D27" s="54"/>
      <c r="E27" s="54"/>
      <c r="F27" s="54"/>
      <c r="G27" s="54"/>
      <c r="H27" s="54"/>
      <c r="I27" s="54"/>
      <c r="J27" s="54"/>
      <c r="K27" s="54"/>
      <c r="L27" s="50"/>
    </row>
    <row r="28" spans="1:22" s="56" customFormat="1">
      <c r="A28" s="57"/>
      <c r="B28" s="54"/>
      <c r="C28" s="54"/>
      <c r="D28" s="54"/>
      <c r="E28" s="54"/>
      <c r="F28" s="54"/>
      <c r="G28" s="54"/>
      <c r="H28" s="54"/>
      <c r="I28" s="54"/>
      <c r="J28" s="54"/>
      <c r="K28" s="54"/>
      <c r="L28" s="50"/>
    </row>
    <row r="29" spans="1:22" s="56" customFormat="1">
      <c r="A29" s="57"/>
      <c r="B29" s="54"/>
      <c r="C29" s="54"/>
      <c r="D29" s="54"/>
      <c r="E29" s="54"/>
      <c r="F29" s="54"/>
      <c r="G29" s="54"/>
      <c r="H29" s="54"/>
      <c r="I29" s="54"/>
      <c r="J29" s="54"/>
      <c r="K29" s="54"/>
      <c r="L29" s="50"/>
    </row>
    <row r="30" spans="1:22" s="56" customFormat="1">
      <c r="A30" s="57"/>
      <c r="B30" s="54"/>
      <c r="C30" s="54"/>
      <c r="D30" s="54"/>
      <c r="E30" s="54"/>
      <c r="F30" s="54"/>
      <c r="G30" s="54"/>
      <c r="H30" s="54"/>
      <c r="I30" s="54"/>
      <c r="J30" s="54"/>
      <c r="K30" s="54"/>
      <c r="L30" s="50"/>
    </row>
    <row r="31" spans="1:22" s="56" customFormat="1">
      <c r="A31" s="57"/>
      <c r="B31" s="54"/>
      <c r="C31" s="54"/>
      <c r="D31" s="54"/>
      <c r="E31" s="54"/>
      <c r="F31" s="54"/>
      <c r="G31" s="54"/>
      <c r="H31" s="54"/>
      <c r="I31" s="54"/>
      <c r="J31" s="54"/>
      <c r="K31" s="54"/>
      <c r="L31" s="50"/>
    </row>
    <row r="32" spans="1:22" s="56" customFormat="1">
      <c r="A32" s="57"/>
      <c r="B32" s="54"/>
      <c r="C32" s="54"/>
      <c r="D32" s="54"/>
      <c r="E32" s="54"/>
      <c r="F32" s="54"/>
      <c r="G32" s="54"/>
      <c r="H32" s="54"/>
      <c r="I32" s="54"/>
      <c r="J32" s="54"/>
      <c r="K32" s="54"/>
      <c r="L32" s="50"/>
    </row>
    <row r="33" spans="1:12" s="56" customFormat="1">
      <c r="A33" s="57"/>
      <c r="B33" s="54"/>
      <c r="C33" s="54"/>
      <c r="D33" s="54"/>
      <c r="E33" s="54"/>
      <c r="F33" s="54"/>
      <c r="G33" s="54"/>
      <c r="H33" s="54"/>
      <c r="I33" s="54"/>
      <c r="J33" s="54"/>
      <c r="K33" s="54"/>
      <c r="L33" s="50"/>
    </row>
    <row r="34" spans="1:12" s="56" customFormat="1">
      <c r="A34" s="57"/>
      <c r="B34" s="54"/>
      <c r="C34" s="54"/>
      <c r="D34" s="54"/>
      <c r="E34" s="54"/>
      <c r="F34" s="54"/>
      <c r="G34" s="54"/>
      <c r="H34" s="54"/>
      <c r="I34" s="54"/>
      <c r="J34" s="54"/>
      <c r="K34" s="54"/>
      <c r="L34" s="50"/>
    </row>
    <row r="35" spans="1:12" s="56" customFormat="1">
      <c r="A35" s="57"/>
      <c r="B35" s="54"/>
      <c r="C35" s="54"/>
      <c r="D35" s="54"/>
      <c r="E35" s="54"/>
      <c r="F35" s="54"/>
      <c r="G35" s="54"/>
      <c r="H35" s="54"/>
      <c r="I35" s="54"/>
      <c r="J35" s="54"/>
      <c r="K35" s="54"/>
      <c r="L35" s="50"/>
    </row>
    <row r="36" spans="1:12" s="56" customFormat="1">
      <c r="A36" s="57"/>
      <c r="B36" s="54"/>
      <c r="C36" s="54"/>
      <c r="D36" s="54"/>
      <c r="E36" s="54"/>
      <c r="F36" s="54"/>
      <c r="G36" s="54"/>
      <c r="H36" s="54"/>
      <c r="I36" s="54"/>
      <c r="J36" s="54"/>
      <c r="K36" s="54"/>
      <c r="L36" s="50"/>
    </row>
    <row r="37" spans="1:12" s="56" customFormat="1">
      <c r="A37" s="57"/>
      <c r="B37" s="54"/>
      <c r="C37" s="54"/>
      <c r="D37" s="54"/>
      <c r="E37" s="54"/>
      <c r="F37" s="54"/>
      <c r="G37" s="54"/>
      <c r="H37" s="54"/>
      <c r="I37" s="54"/>
      <c r="J37" s="54"/>
      <c r="K37" s="54"/>
      <c r="L37" s="50"/>
    </row>
    <row r="38" spans="1:12" s="56" customFormat="1">
      <c r="A38" s="57"/>
      <c r="B38" s="54"/>
      <c r="C38" s="54"/>
      <c r="D38" s="54"/>
      <c r="E38" s="54"/>
      <c r="F38" s="54"/>
      <c r="G38" s="54"/>
      <c r="H38" s="54"/>
      <c r="I38" s="54"/>
      <c r="J38" s="54"/>
      <c r="K38" s="54"/>
      <c r="L38" s="50"/>
    </row>
    <row r="39" spans="1:12" s="56" customFormat="1">
      <c r="A39" s="57"/>
      <c r="B39" s="54"/>
      <c r="C39" s="54"/>
      <c r="D39" s="54"/>
      <c r="E39" s="54"/>
      <c r="F39" s="54"/>
      <c r="G39" s="54"/>
      <c r="H39" s="54"/>
      <c r="I39" s="54"/>
      <c r="J39" s="54"/>
      <c r="K39" s="54"/>
      <c r="L39" s="50"/>
    </row>
    <row r="40" spans="1:12" s="56" customFormat="1">
      <c r="A40" s="57"/>
      <c r="B40" s="54"/>
      <c r="C40" s="54"/>
      <c r="D40" s="54"/>
      <c r="E40" s="54"/>
      <c r="F40" s="54"/>
      <c r="G40" s="54"/>
      <c r="H40" s="54"/>
      <c r="I40" s="54"/>
      <c r="J40" s="54"/>
      <c r="K40" s="54"/>
      <c r="L40" s="50"/>
    </row>
    <row r="41" spans="1:12" s="56" customFormat="1">
      <c r="A41" s="57"/>
      <c r="B41" s="54"/>
      <c r="C41" s="54"/>
      <c r="D41" s="54"/>
      <c r="E41" s="54"/>
      <c r="F41" s="54"/>
      <c r="G41" s="54"/>
      <c r="H41" s="54"/>
      <c r="I41" s="54"/>
      <c r="J41" s="54"/>
      <c r="K41" s="54"/>
      <c r="L41" s="50"/>
    </row>
    <row r="42" spans="1:12" s="56" customFormat="1">
      <c r="A42" s="57"/>
      <c r="B42" s="54"/>
      <c r="C42" s="54"/>
      <c r="D42" s="54"/>
      <c r="E42" s="54"/>
      <c r="F42" s="54"/>
      <c r="G42" s="54"/>
      <c r="H42" s="54"/>
      <c r="I42" s="54"/>
      <c r="J42" s="54"/>
      <c r="K42" s="54"/>
      <c r="L42" s="50"/>
    </row>
    <row r="43" spans="1:12" s="56" customFormat="1">
      <c r="A43" s="57"/>
      <c r="B43" s="54"/>
      <c r="C43" s="54"/>
      <c r="D43" s="54"/>
      <c r="E43" s="54"/>
      <c r="F43" s="54"/>
      <c r="G43" s="54"/>
      <c r="H43" s="54"/>
      <c r="I43" s="54"/>
      <c r="J43" s="54"/>
      <c r="K43" s="54"/>
      <c r="L43" s="50"/>
    </row>
    <row r="106" spans="10:11">
      <c r="J106" s="58"/>
      <c r="K106" s="58"/>
    </row>
    <row r="107" spans="10:11">
      <c r="J107" s="58"/>
      <c r="K107" s="58"/>
    </row>
    <row r="108" spans="10:11">
      <c r="J108" s="58"/>
      <c r="K108" s="58"/>
    </row>
    <row r="109" spans="10:11">
      <c r="J109" s="58"/>
      <c r="K109" s="58"/>
    </row>
    <row r="110" spans="10:11">
      <c r="J110" s="58"/>
      <c r="K110" s="58"/>
    </row>
    <row r="111" spans="10:11">
      <c r="J111" s="58"/>
      <c r="K111" s="58"/>
    </row>
    <row r="112" spans="10:11">
      <c r="J112" s="58"/>
      <c r="K112" s="58"/>
    </row>
    <row r="113" spans="10:11">
      <c r="J113" s="58"/>
      <c r="K113" s="58"/>
    </row>
    <row r="114" spans="10:11">
      <c r="J114" s="58"/>
      <c r="K114" s="58"/>
    </row>
  </sheetData>
  <hyperlinks>
    <hyperlink ref="A1" location="Content!A1" display="&lt;&lt;"/>
  </hyperlinks>
  <pageMargins left="0.7" right="0.7" top="0.75" bottom="0.75" header="0.3" footer="0.3"/>
  <pageSetup paperSize="9" orientation="portrait" horizontalDpi="4294967294" verticalDpi="0"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E23"/>
  <sheetViews>
    <sheetView workbookViewId="0">
      <selection activeCell="E18" sqref="E18:E20"/>
    </sheetView>
  </sheetViews>
  <sheetFormatPr defaultColWidth="9.140625" defaultRowHeight="12.75"/>
  <cols>
    <col min="1" max="16384" width="9.140625" style="345"/>
  </cols>
  <sheetData>
    <row r="1" spans="1:5">
      <c r="A1" s="103" t="s">
        <v>102</v>
      </c>
      <c r="B1" s="292" t="str">
        <f>IF(Content!$E$1=1,B2,B3)</f>
        <v>Реальна ставка</v>
      </c>
      <c r="C1" s="292" t="str">
        <f>IF(Content!$E$1=1,C2,C3)</f>
        <v>Нейтральна ставка</v>
      </c>
      <c r="E1" s="292" t="str">
        <f>IF(Content!$E$1=1,E2,E3)</f>
        <v xml:space="preserve">Реальна процентна ставка*, % </v>
      </c>
    </row>
    <row r="2" spans="1:5" s="346" customFormat="1" hidden="1">
      <c r="B2" s="290" t="s">
        <v>1387</v>
      </c>
      <c r="C2" s="290" t="s">
        <v>1388</v>
      </c>
      <c r="E2" s="110" t="s">
        <v>1389</v>
      </c>
    </row>
    <row r="3" spans="1:5" s="346" customFormat="1" hidden="1">
      <c r="B3" s="347" t="s">
        <v>1391</v>
      </c>
      <c r="C3" s="347" t="s">
        <v>1392</v>
      </c>
      <c r="E3" s="346" t="s">
        <v>1574</v>
      </c>
    </row>
    <row r="4" spans="1:5">
      <c r="A4" s="345" t="s">
        <v>39</v>
      </c>
      <c r="B4" s="537">
        <v>4.9000000000000004</v>
      </c>
      <c r="C4" s="537">
        <v>4.4000000000000004</v>
      </c>
      <c r="D4" s="346"/>
    </row>
    <row r="5" spans="1:5">
      <c r="A5" s="345" t="s">
        <v>40</v>
      </c>
      <c r="B5" s="537">
        <v>3.7</v>
      </c>
      <c r="C5" s="537">
        <v>4</v>
      </c>
      <c r="D5" s="346" t="str">
        <f>A5</f>
        <v>II.17</v>
      </c>
    </row>
    <row r="6" spans="1:5">
      <c r="A6" s="345" t="s">
        <v>41</v>
      </c>
      <c r="B6" s="537">
        <v>1</v>
      </c>
      <c r="C6" s="537">
        <v>3.1</v>
      </c>
      <c r="D6" s="346"/>
    </row>
    <row r="7" spans="1:5">
      <c r="A7" s="345" t="s">
        <v>42</v>
      </c>
      <c r="B7" s="537">
        <v>4.5999999999999996</v>
      </c>
      <c r="C7" s="537">
        <v>3.3</v>
      </c>
      <c r="D7" s="346" t="str">
        <f>A7</f>
        <v>IV.17</v>
      </c>
    </row>
    <row r="8" spans="1:5">
      <c r="A8" s="345" t="s">
        <v>43</v>
      </c>
      <c r="B8" s="537">
        <v>7.8</v>
      </c>
      <c r="C8" s="537">
        <v>3.4</v>
      </c>
      <c r="D8" s="346"/>
    </row>
    <row r="9" spans="1:5">
      <c r="A9" s="345" t="s">
        <v>44</v>
      </c>
      <c r="B9" s="537">
        <v>11.5</v>
      </c>
      <c r="C9" s="537">
        <v>3.8</v>
      </c>
      <c r="D9" s="346" t="str">
        <f>A9</f>
        <v>II.18</v>
      </c>
    </row>
    <row r="10" spans="1:5">
      <c r="A10" s="345" t="s">
        <v>45</v>
      </c>
      <c r="B10" s="537">
        <v>10.6</v>
      </c>
      <c r="C10" s="537">
        <v>3.8</v>
      </c>
      <c r="D10" s="346"/>
    </row>
    <row r="11" spans="1:5">
      <c r="A11" s="345" t="s">
        <v>214</v>
      </c>
      <c r="B11" s="537">
        <v>10.8</v>
      </c>
      <c r="C11" s="537">
        <v>3.5</v>
      </c>
      <c r="D11" s="346" t="str">
        <f>A11</f>
        <v>IV.18</v>
      </c>
    </row>
    <row r="12" spans="1:5">
      <c r="A12" s="345" t="s">
        <v>260</v>
      </c>
      <c r="B12" s="537">
        <v>12.5</v>
      </c>
      <c r="C12" s="537">
        <v>3.3</v>
      </c>
      <c r="D12" s="346"/>
    </row>
    <row r="13" spans="1:5">
      <c r="A13" s="345" t="s">
        <v>261</v>
      </c>
      <c r="B13" s="537">
        <v>11.4</v>
      </c>
      <c r="C13" s="537">
        <v>3</v>
      </c>
      <c r="D13" s="346" t="str">
        <f>A13</f>
        <v>II.19</v>
      </c>
    </row>
    <row r="14" spans="1:5">
      <c r="A14" s="345" t="s">
        <v>262</v>
      </c>
      <c r="B14" s="537">
        <v>11.1</v>
      </c>
      <c r="C14" s="537">
        <v>3</v>
      </c>
      <c r="D14" s="346"/>
    </row>
    <row r="15" spans="1:5">
      <c r="A15" s="345" t="s">
        <v>218</v>
      </c>
      <c r="B15" s="537">
        <v>10.199999999999999</v>
      </c>
      <c r="C15" s="537">
        <v>3</v>
      </c>
      <c r="D15" s="346" t="str">
        <f>A15</f>
        <v>IV.19</v>
      </c>
    </row>
    <row r="16" spans="1:5">
      <c r="A16" s="345" t="s">
        <v>264</v>
      </c>
      <c r="B16" s="537">
        <v>9.1999999999999993</v>
      </c>
      <c r="C16" s="537">
        <v>3</v>
      </c>
      <c r="D16" s="346"/>
    </row>
    <row r="17" spans="1:5">
      <c r="A17" s="345" t="s">
        <v>266</v>
      </c>
      <c r="B17" s="537">
        <v>7.5</v>
      </c>
      <c r="C17" s="537">
        <v>3</v>
      </c>
      <c r="D17" s="346" t="str">
        <f>A17</f>
        <v>II.20</v>
      </c>
      <c r="E17" s="292" t="str">
        <f>IF(Content!$E$1=1,E19,E21)</f>
        <v>* Дефльована на інфляційні очікування, отримані на основі Квартальної прогнозної моделі.</v>
      </c>
    </row>
    <row r="18" spans="1:5">
      <c r="A18" s="345" t="s">
        <v>267</v>
      </c>
      <c r="B18" s="537">
        <v>6.2</v>
      </c>
      <c r="C18" s="537">
        <v>3</v>
      </c>
      <c r="D18" s="346"/>
      <c r="E18" s="292" t="str">
        <f>IF(Content!$E$1=1,E20,E22)</f>
        <v>Джерело: розрахунки НБУ.</v>
      </c>
    </row>
    <row r="19" spans="1:5">
      <c r="A19" s="345" t="s">
        <v>222</v>
      </c>
      <c r="B19" s="537">
        <v>4.9000000000000004</v>
      </c>
      <c r="C19" s="537">
        <v>3</v>
      </c>
      <c r="D19" s="346" t="str">
        <f>A19</f>
        <v>IV.20</v>
      </c>
      <c r="E19" s="112" t="s">
        <v>1390</v>
      </c>
    </row>
    <row r="20" spans="1:5">
      <c r="A20" s="345" t="s">
        <v>472</v>
      </c>
      <c r="B20" s="537">
        <v>4.3</v>
      </c>
      <c r="C20" s="537">
        <v>3</v>
      </c>
      <c r="D20" s="346"/>
      <c r="E20" s="112" t="s">
        <v>63</v>
      </c>
    </row>
    <row r="21" spans="1:5">
      <c r="A21" s="345" t="s">
        <v>473</v>
      </c>
      <c r="B21" s="537">
        <v>3.8</v>
      </c>
      <c r="C21" s="537">
        <v>3</v>
      </c>
      <c r="D21" s="346" t="str">
        <f>A21</f>
        <v>II.21</v>
      </c>
      <c r="E21" s="344" t="s">
        <v>1393</v>
      </c>
    </row>
    <row r="22" spans="1:5">
      <c r="A22" s="345" t="s">
        <v>474</v>
      </c>
      <c r="B22" s="537">
        <v>3.5</v>
      </c>
      <c r="C22" s="537">
        <v>3</v>
      </c>
      <c r="D22" s="346"/>
      <c r="E22" s="113" t="s">
        <v>64</v>
      </c>
    </row>
    <row r="23" spans="1:5">
      <c r="A23" s="345" t="s">
        <v>475</v>
      </c>
      <c r="B23" s="537">
        <v>3.4</v>
      </c>
      <c r="C23" s="537">
        <v>3</v>
      </c>
      <c r="D23" s="346" t="str">
        <f>A23</f>
        <v>IV.21</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E23"/>
  <sheetViews>
    <sheetView workbookViewId="0">
      <selection activeCell="B13" sqref="B13"/>
    </sheetView>
  </sheetViews>
  <sheetFormatPr defaultColWidth="9.140625" defaultRowHeight="12.75"/>
  <cols>
    <col min="1" max="16384" width="9.140625" style="345"/>
  </cols>
  <sheetData>
    <row r="1" spans="1:5">
      <c r="A1" s="103" t="s">
        <v>102</v>
      </c>
      <c r="B1" s="292" t="str">
        <f>IF(Content!$E$1=1,B2,B3)</f>
        <v>Поточний прогноз</v>
      </c>
      <c r="C1" s="292" t="str">
        <f>IF(Content!$E$1=1,C2,C3)</f>
        <v>Попередній прогноз</v>
      </c>
      <c r="E1" s="292" t="str">
        <f>IF(Content!$E$1=1,E2,E3)</f>
        <v>Індекс РЕОК гривні, IV.2016=1</v>
      </c>
    </row>
    <row r="2" spans="1:5" hidden="1">
      <c r="B2" s="346" t="s">
        <v>402</v>
      </c>
      <c r="C2" s="346" t="s">
        <v>403</v>
      </c>
      <c r="D2" s="346"/>
      <c r="E2" s="346" t="s">
        <v>771</v>
      </c>
    </row>
    <row r="3" spans="1:5" hidden="1">
      <c r="B3" s="347" t="s">
        <v>400</v>
      </c>
      <c r="C3" s="347" t="s">
        <v>401</v>
      </c>
      <c r="D3" s="346"/>
      <c r="E3" s="346" t="s">
        <v>772</v>
      </c>
    </row>
    <row r="4" spans="1:5">
      <c r="A4" s="345" t="s">
        <v>39</v>
      </c>
      <c r="B4" s="348">
        <v>0.98</v>
      </c>
      <c r="C4" s="348">
        <v>0.98</v>
      </c>
      <c r="D4" s="346"/>
    </row>
    <row r="5" spans="1:5">
      <c r="A5" s="345" t="s">
        <v>40</v>
      </c>
      <c r="B5" s="348">
        <v>1</v>
      </c>
      <c r="C5" s="348">
        <v>1</v>
      </c>
      <c r="D5" s="346" t="str">
        <f>A5</f>
        <v>II.17</v>
      </c>
    </row>
    <row r="6" spans="1:5">
      <c r="A6" s="345" t="s">
        <v>41</v>
      </c>
      <c r="B6" s="348">
        <v>1.02</v>
      </c>
      <c r="C6" s="348">
        <v>1.02</v>
      </c>
      <c r="D6" s="346"/>
    </row>
    <row r="7" spans="1:5">
      <c r="A7" s="345" t="s">
        <v>42</v>
      </c>
      <c r="B7" s="348">
        <v>1.01</v>
      </c>
      <c r="C7" s="348">
        <v>1.01</v>
      </c>
      <c r="D7" s="346" t="str">
        <f>A7</f>
        <v>IV.17</v>
      </c>
    </row>
    <row r="8" spans="1:5">
      <c r="A8" s="345" t="s">
        <v>43</v>
      </c>
      <c r="B8" s="348">
        <v>0.99</v>
      </c>
      <c r="C8" s="348">
        <v>0.99</v>
      </c>
      <c r="D8" s="346"/>
    </row>
    <row r="9" spans="1:5">
      <c r="A9" s="345" t="s">
        <v>44</v>
      </c>
      <c r="B9" s="348">
        <v>1.08</v>
      </c>
      <c r="C9" s="348">
        <v>1.08</v>
      </c>
      <c r="D9" s="346" t="str">
        <f>A9</f>
        <v>II.18</v>
      </c>
    </row>
    <row r="10" spans="1:5">
      <c r="A10" s="345" t="s">
        <v>45</v>
      </c>
      <c r="B10" s="348">
        <v>1.07</v>
      </c>
      <c r="C10" s="348">
        <v>1.07</v>
      </c>
      <c r="D10" s="346"/>
    </row>
    <row r="11" spans="1:5">
      <c r="A11" s="345" t="s">
        <v>214</v>
      </c>
      <c r="B11" s="348">
        <v>1.1000000000000001</v>
      </c>
      <c r="C11" s="348">
        <v>1.1000000000000001</v>
      </c>
      <c r="D11" s="346" t="str">
        <f>A11</f>
        <v>IV.18</v>
      </c>
    </row>
    <row r="12" spans="1:5">
      <c r="A12" s="345" t="s">
        <v>260</v>
      </c>
      <c r="B12" s="348">
        <v>1.1499999999999999</v>
      </c>
      <c r="C12" s="348">
        <v>1.1499999999999999</v>
      </c>
      <c r="D12" s="346"/>
    </row>
    <row r="13" spans="1:5">
      <c r="A13" s="345" t="s">
        <v>261</v>
      </c>
      <c r="B13" s="348">
        <v>1.19</v>
      </c>
      <c r="C13" s="348">
        <v>1.17</v>
      </c>
      <c r="D13" s="346" t="str">
        <f>A13</f>
        <v>II.19</v>
      </c>
    </row>
    <row r="14" spans="1:5">
      <c r="A14" s="345" t="s">
        <v>262</v>
      </c>
      <c r="B14" s="348">
        <v>1.19</v>
      </c>
      <c r="C14" s="348">
        <v>1.1499999999999999</v>
      </c>
      <c r="D14" s="346"/>
    </row>
    <row r="15" spans="1:5">
      <c r="A15" s="345" t="s">
        <v>218</v>
      </c>
      <c r="B15" s="348">
        <v>1.18</v>
      </c>
      <c r="C15" s="348">
        <v>1.1399999999999999</v>
      </c>
      <c r="D15" s="346" t="str">
        <f>A15</f>
        <v>IV.19</v>
      </c>
    </row>
    <row r="16" spans="1:5">
      <c r="A16" s="345" t="s">
        <v>264</v>
      </c>
      <c r="B16" s="348">
        <v>1.19</v>
      </c>
      <c r="C16" s="348">
        <v>1.1499999999999999</v>
      </c>
      <c r="D16" s="346"/>
    </row>
    <row r="17" spans="1:5">
      <c r="A17" s="345" t="s">
        <v>266</v>
      </c>
      <c r="B17" s="348">
        <v>1.19</v>
      </c>
      <c r="C17" s="348">
        <v>1.1599999999999999</v>
      </c>
      <c r="D17" s="346" t="str">
        <f>A17</f>
        <v>II.20</v>
      </c>
    </row>
    <row r="18" spans="1:5">
      <c r="A18" s="345" t="s">
        <v>267</v>
      </c>
      <c r="B18" s="348">
        <v>1.18</v>
      </c>
      <c r="C18" s="348">
        <v>1.1399999999999999</v>
      </c>
      <c r="D18" s="346"/>
      <c r="E18" s="292" t="str">
        <f>IF(Content!$E$1=1,E19,E20)</f>
        <v>Джерело: розрахунки НБУ.</v>
      </c>
    </row>
    <row r="19" spans="1:5">
      <c r="A19" s="345" t="s">
        <v>222</v>
      </c>
      <c r="B19" s="348">
        <v>1.17</v>
      </c>
      <c r="C19" s="348">
        <v>1.1299999999999999</v>
      </c>
      <c r="D19" s="346" t="str">
        <f>A19</f>
        <v>IV.20</v>
      </c>
      <c r="E19" s="112" t="s">
        <v>63</v>
      </c>
    </row>
    <row r="20" spans="1:5">
      <c r="A20" s="345" t="s">
        <v>472</v>
      </c>
      <c r="B20" s="348">
        <v>1.18</v>
      </c>
      <c r="C20" s="348">
        <v>1.1399999999999999</v>
      </c>
      <c r="D20" s="346"/>
      <c r="E20" s="113" t="s">
        <v>64</v>
      </c>
    </row>
    <row r="21" spans="1:5">
      <c r="A21" s="345" t="s">
        <v>473</v>
      </c>
      <c r="B21" s="348">
        <v>1.19</v>
      </c>
      <c r="C21" s="348">
        <v>1.1399999999999999</v>
      </c>
      <c r="D21" s="346" t="str">
        <f>A21</f>
        <v>II.21</v>
      </c>
    </row>
    <row r="22" spans="1:5">
      <c r="A22" s="345" t="s">
        <v>474</v>
      </c>
      <c r="B22" s="348">
        <v>1.18</v>
      </c>
      <c r="C22" s="348">
        <v>1.1200000000000001</v>
      </c>
      <c r="D22" s="346"/>
    </row>
    <row r="23" spans="1:5">
      <c r="A23" s="345" t="s">
        <v>475</v>
      </c>
      <c r="B23" s="348">
        <v>1.17</v>
      </c>
      <c r="C23" s="348">
        <v>1.1100000000000001</v>
      </c>
      <c r="D23" s="346" t="str">
        <f>A23</f>
        <v>IV.21</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R35"/>
  <sheetViews>
    <sheetView showGridLines="0" zoomScale="90" zoomScaleNormal="90" workbookViewId="0">
      <pane xSplit="2" ySplit="6" topLeftCell="C7" activePane="bottomRight" state="frozen"/>
      <selection pane="topRight" activeCell="D1" sqref="D1"/>
      <selection pane="bottomLeft" activeCell="A3" sqref="A3"/>
      <selection pane="bottomRight"/>
    </sheetView>
  </sheetViews>
  <sheetFormatPr defaultColWidth="9.140625" defaultRowHeight="14.25"/>
  <cols>
    <col min="1" max="1" width="9.140625" style="567"/>
    <col min="2" max="2" width="9.7109375" style="568" customWidth="1"/>
    <col min="3" max="3" width="7.42578125" style="568" customWidth="1"/>
    <col min="4" max="4" width="7.85546875" style="567" bestFit="1" customWidth="1"/>
    <col min="5" max="5" width="8.28515625" style="567" customWidth="1"/>
    <col min="6" max="6" width="7.28515625" style="567" customWidth="1"/>
    <col min="7" max="7" width="6.7109375" style="567" bestFit="1" customWidth="1"/>
    <col min="8" max="8" width="7.85546875" style="567" bestFit="1" customWidth="1"/>
    <col min="9" max="9" width="8.140625" style="567" bestFit="1" customWidth="1"/>
    <col min="10" max="10" width="7.140625" style="567" bestFit="1" customWidth="1"/>
    <col min="11" max="11" width="8.28515625" style="567" customWidth="1"/>
    <col min="12" max="12" width="7.5703125" style="567" customWidth="1"/>
    <col min="13" max="13" width="8.42578125" style="567" customWidth="1"/>
    <col min="14" max="14" width="7.5703125" style="567" customWidth="1"/>
    <col min="15" max="15" width="7.85546875" style="567" customWidth="1"/>
    <col min="16" max="17" width="9.140625" style="567"/>
    <col min="18" max="31" width="5.28515625" style="567" bestFit="1" customWidth="1"/>
    <col min="32" max="16384" width="9.140625" style="567"/>
  </cols>
  <sheetData>
    <row r="1" spans="1:17" ht="15">
      <c r="A1" s="579" t="s">
        <v>102</v>
      </c>
      <c r="B1" s="292" t="str">
        <f>IF(Content!$E$1=1,B2,B3)</f>
        <v>Фактичний рівень облікової ставки</v>
      </c>
      <c r="C1" s="292" t="str">
        <f>IF(Content!$E$1=1,C2,C3)</f>
        <v>Прогноз облікової ставки</v>
      </c>
      <c r="D1" s="583"/>
      <c r="E1" s="583"/>
      <c r="F1" s="583"/>
      <c r="G1" s="583"/>
      <c r="H1" s="583"/>
      <c r="I1" s="583"/>
      <c r="J1" s="583"/>
      <c r="K1" s="583"/>
      <c r="L1" s="583"/>
      <c r="M1" s="583"/>
      <c r="N1" s="583"/>
      <c r="O1" s="583"/>
      <c r="P1" s="569"/>
      <c r="Q1" s="292" t="str">
        <f>IF(Content!$E$1=1,Q2,Q3)</f>
        <v>Ключова ставка НБУ: фактичний рівень та прогноз, середньоквартальна, %</v>
      </c>
    </row>
    <row r="2" spans="1:17" hidden="1">
      <c r="A2" s="569"/>
      <c r="B2" s="569" t="s">
        <v>1600</v>
      </c>
      <c r="C2" s="582" t="s">
        <v>1601</v>
      </c>
      <c r="D2" s="582"/>
      <c r="E2" s="582"/>
      <c r="F2" s="582"/>
      <c r="G2" s="582"/>
      <c r="H2" s="582"/>
      <c r="I2" s="582"/>
      <c r="J2" s="582"/>
      <c r="K2" s="582"/>
      <c r="L2" s="582"/>
      <c r="M2" s="582"/>
      <c r="N2" s="582"/>
      <c r="O2" s="582"/>
      <c r="P2" s="569"/>
      <c r="Q2" s="578" t="s">
        <v>1602</v>
      </c>
    </row>
    <row r="3" spans="1:17" hidden="1">
      <c r="A3" s="569"/>
      <c r="B3" s="569" t="s">
        <v>1604</v>
      </c>
      <c r="C3" s="583" t="s">
        <v>843</v>
      </c>
      <c r="D3" s="583"/>
      <c r="E3" s="583"/>
      <c r="F3" s="583"/>
      <c r="G3" s="583"/>
      <c r="H3" s="583"/>
      <c r="I3" s="583"/>
      <c r="J3" s="583"/>
      <c r="K3" s="583"/>
      <c r="L3" s="583"/>
      <c r="M3" s="583"/>
      <c r="N3" s="583"/>
      <c r="O3" s="583"/>
      <c r="P3" s="569"/>
      <c r="Q3" s="578" t="s">
        <v>1603</v>
      </c>
    </row>
    <row r="4" spans="1:17">
      <c r="A4" s="569"/>
      <c r="B4" s="569"/>
      <c r="C4" s="570">
        <f>IF(Content!$E$1=1,C5,C6)</f>
        <v>42461</v>
      </c>
      <c r="D4" s="570">
        <f>IF(Content!$E$1=1,D5,D6)</f>
        <v>42552</v>
      </c>
      <c r="E4" s="570">
        <f>IF(Content!$E$1=1,E5,E6)</f>
        <v>42644</v>
      </c>
      <c r="F4" s="570">
        <f>IF(Content!$E$1=1,F5,F6)</f>
        <v>42736</v>
      </c>
      <c r="G4" s="570">
        <f>IF(Content!$E$1=1,G5,G6)</f>
        <v>42826</v>
      </c>
      <c r="H4" s="570">
        <f>IF(Content!$E$1=1,H5,H6)</f>
        <v>42917</v>
      </c>
      <c r="I4" s="570">
        <f>IF(Content!$E$1=1,I5,I6)</f>
        <v>43009</v>
      </c>
      <c r="J4" s="570">
        <f>IF(Content!$E$1=1,J5,J6)</f>
        <v>43101</v>
      </c>
      <c r="K4" s="570">
        <f>IF(Content!$E$1=1,K5,K6)</f>
        <v>43191</v>
      </c>
      <c r="L4" s="570">
        <f>IF(Content!$E$1=1,L5,L6)</f>
        <v>43282</v>
      </c>
      <c r="M4" s="570">
        <f>IF(Content!$E$1=1,M5,M6)</f>
        <v>43374</v>
      </c>
      <c r="N4" s="570">
        <f>IF(Content!$E$1=1,N5,N6)</f>
        <v>43466</v>
      </c>
      <c r="O4" s="570">
        <f>IF(Content!$E$1=1,O5,O6)</f>
        <v>43556</v>
      </c>
      <c r="P4" s="570">
        <f>IF(Content!$E$1=1,P5,P6)</f>
        <v>43647</v>
      </c>
    </row>
    <row r="5" spans="1:17" hidden="1">
      <c r="A5" s="569"/>
      <c r="B5" s="569"/>
      <c r="C5" s="570">
        <v>42461</v>
      </c>
      <c r="D5" s="570">
        <v>42552</v>
      </c>
      <c r="E5" s="570">
        <v>42644</v>
      </c>
      <c r="F5" s="570">
        <v>42736</v>
      </c>
      <c r="G5" s="570">
        <v>42826</v>
      </c>
      <c r="H5" s="570">
        <v>42917</v>
      </c>
      <c r="I5" s="570">
        <v>43009</v>
      </c>
      <c r="J5" s="570">
        <v>43101</v>
      </c>
      <c r="K5" s="570">
        <v>43191</v>
      </c>
      <c r="L5" s="570">
        <v>43282</v>
      </c>
      <c r="M5" s="570">
        <v>43374</v>
      </c>
      <c r="N5" s="570">
        <v>43466</v>
      </c>
      <c r="O5" s="570">
        <v>43556</v>
      </c>
      <c r="P5" s="570">
        <v>43647</v>
      </c>
    </row>
    <row r="6" spans="1:17" hidden="1">
      <c r="A6" s="569"/>
      <c r="B6" s="569"/>
      <c r="C6" s="571" t="s">
        <v>1587</v>
      </c>
      <c r="D6" s="571" t="s">
        <v>1588</v>
      </c>
      <c r="E6" s="571" t="s">
        <v>1589</v>
      </c>
      <c r="F6" s="571" t="s">
        <v>1590</v>
      </c>
      <c r="G6" s="571" t="s">
        <v>1591</v>
      </c>
      <c r="H6" s="571" t="s">
        <v>1592</v>
      </c>
      <c r="I6" s="571" t="s">
        <v>1593</v>
      </c>
      <c r="J6" s="571" t="s">
        <v>1594</v>
      </c>
      <c r="K6" s="571" t="s">
        <v>1595</v>
      </c>
      <c r="L6" s="571" t="s">
        <v>1596</v>
      </c>
      <c r="M6" s="571" t="s">
        <v>1597</v>
      </c>
      <c r="N6" s="571" t="s">
        <v>1598</v>
      </c>
      <c r="O6" s="571" t="s">
        <v>1599</v>
      </c>
      <c r="P6" s="571" t="s">
        <v>1700</v>
      </c>
    </row>
    <row r="7" spans="1:17">
      <c r="A7" s="572" t="s">
        <v>35</v>
      </c>
      <c r="B7" s="573">
        <v>22</v>
      </c>
      <c r="C7" s="574"/>
      <c r="D7" s="575"/>
      <c r="E7" s="575"/>
      <c r="F7" s="575"/>
      <c r="G7" s="575"/>
      <c r="H7" s="575"/>
      <c r="I7" s="575"/>
      <c r="J7" s="575"/>
      <c r="K7" s="576"/>
      <c r="L7" s="576"/>
      <c r="M7" s="576"/>
      <c r="N7" s="576"/>
      <c r="O7" s="576"/>
      <c r="P7" s="576"/>
    </row>
    <row r="8" spans="1:17">
      <c r="A8" s="572" t="s">
        <v>36</v>
      </c>
      <c r="B8" s="573">
        <v>19.190000000000001</v>
      </c>
      <c r="C8" s="574">
        <v>19</v>
      </c>
      <c r="D8" s="574">
        <f>$B8</f>
        <v>19.190000000000001</v>
      </c>
      <c r="E8" s="575"/>
      <c r="F8" s="575"/>
      <c r="G8" s="575"/>
      <c r="H8" s="575"/>
      <c r="I8" s="575"/>
      <c r="J8" s="575"/>
      <c r="K8" s="576"/>
      <c r="L8" s="576"/>
      <c r="M8" s="576"/>
      <c r="N8" s="576"/>
      <c r="O8" s="576"/>
      <c r="P8" s="576"/>
    </row>
    <row r="9" spans="1:17">
      <c r="A9" s="572" t="s">
        <v>37</v>
      </c>
      <c r="B9" s="573">
        <v>15.72</v>
      </c>
      <c r="C9" s="574">
        <v>17.5</v>
      </c>
      <c r="D9" s="575">
        <v>15.8</v>
      </c>
      <c r="E9" s="574">
        <f>$B9</f>
        <v>15.72</v>
      </c>
      <c r="F9" s="575"/>
      <c r="G9" s="575"/>
      <c r="H9" s="575"/>
      <c r="I9" s="575"/>
      <c r="J9" s="575"/>
      <c r="K9" s="576"/>
      <c r="L9" s="576"/>
      <c r="M9" s="576"/>
      <c r="N9" s="576"/>
      <c r="O9" s="576"/>
      <c r="P9" s="576"/>
    </row>
    <row r="10" spans="1:17">
      <c r="A10" s="577" t="s">
        <v>38</v>
      </c>
      <c r="B10" s="573">
        <v>14.290322580645162</v>
      </c>
      <c r="C10" s="574">
        <v>16</v>
      </c>
      <c r="D10" s="575">
        <v>14.833333333333334</v>
      </c>
      <c r="E10" s="575">
        <v>14.1666666666667</v>
      </c>
      <c r="F10" s="574">
        <f>$B10</f>
        <v>14.290322580645162</v>
      </c>
      <c r="G10" s="575"/>
      <c r="H10" s="575"/>
      <c r="I10" s="575"/>
      <c r="J10" s="575"/>
      <c r="K10" s="576"/>
      <c r="L10" s="576"/>
      <c r="M10" s="576"/>
      <c r="N10" s="576"/>
      <c r="O10" s="576"/>
      <c r="P10" s="576"/>
    </row>
    <row r="11" spans="1:17">
      <c r="A11" s="572" t="s">
        <v>39</v>
      </c>
      <c r="B11" s="573">
        <v>14</v>
      </c>
      <c r="C11" s="574">
        <v>14.3</v>
      </c>
      <c r="D11" s="575">
        <v>13</v>
      </c>
      <c r="E11" s="575">
        <v>12.811827956989248</v>
      </c>
      <c r="F11" s="575">
        <v>14</v>
      </c>
      <c r="G11" s="574">
        <f>$B11</f>
        <v>14</v>
      </c>
      <c r="H11" s="575"/>
      <c r="I11" s="575"/>
      <c r="J11" s="575"/>
      <c r="K11" s="576"/>
      <c r="L11" s="576"/>
      <c r="M11" s="576"/>
      <c r="N11" s="576"/>
      <c r="O11" s="576"/>
      <c r="P11" s="576"/>
    </row>
    <row r="12" spans="1:17">
      <c r="A12" s="572" t="s">
        <v>40</v>
      </c>
      <c r="B12" s="573">
        <v>12.945519713261648</v>
      </c>
      <c r="C12" s="574">
        <v>12.9</v>
      </c>
      <c r="D12" s="575">
        <v>11.833333333333334</v>
      </c>
      <c r="E12" s="575">
        <v>11.745698924731181</v>
      </c>
      <c r="F12" s="575">
        <v>13.373297491039425</v>
      </c>
      <c r="G12" s="575">
        <v>13.373297491039425</v>
      </c>
      <c r="H12" s="574">
        <f>$B12</f>
        <v>12.945519713261648</v>
      </c>
      <c r="I12" s="575"/>
      <c r="J12" s="575"/>
      <c r="K12" s="576"/>
      <c r="L12" s="576"/>
      <c r="M12" s="576"/>
      <c r="N12" s="576"/>
      <c r="O12" s="576"/>
      <c r="P12" s="576"/>
    </row>
    <row r="13" spans="1:17">
      <c r="A13" s="572" t="s">
        <v>41</v>
      </c>
      <c r="B13" s="573">
        <v>12.5</v>
      </c>
      <c r="C13" s="574">
        <v>11.3</v>
      </c>
      <c r="D13" s="575">
        <v>10.166666666666666</v>
      </c>
      <c r="E13" s="575">
        <v>10.582974910394265</v>
      </c>
      <c r="F13" s="575">
        <v>12.126164874551973</v>
      </c>
      <c r="G13" s="575">
        <v>12.126164874551973</v>
      </c>
      <c r="H13" s="575">
        <v>12.5</v>
      </c>
      <c r="I13" s="574">
        <f>$B13</f>
        <v>12.5</v>
      </c>
      <c r="J13" s="575"/>
      <c r="K13" s="576"/>
      <c r="L13" s="576"/>
      <c r="M13" s="576"/>
      <c r="N13" s="576"/>
      <c r="O13" s="576"/>
      <c r="P13" s="576"/>
    </row>
    <row r="14" spans="1:17">
      <c r="A14" s="577" t="s">
        <v>42</v>
      </c>
      <c r="B14" s="573">
        <v>13.403225806451614</v>
      </c>
      <c r="C14" s="574">
        <v>10.3</v>
      </c>
      <c r="D14" s="575">
        <v>9.75</v>
      </c>
      <c r="E14" s="575">
        <v>9.634408602150538</v>
      </c>
      <c r="F14" s="575">
        <v>11.13978494623656</v>
      </c>
      <c r="G14" s="575">
        <v>11.13978494623656</v>
      </c>
      <c r="H14" s="575">
        <v>12.13978494623656</v>
      </c>
      <c r="I14" s="575">
        <v>13.220430107526882</v>
      </c>
      <c r="J14" s="574">
        <f>$B14</f>
        <v>13.403225806451614</v>
      </c>
      <c r="K14" s="576"/>
      <c r="L14" s="576"/>
      <c r="M14" s="576"/>
      <c r="N14" s="576"/>
      <c r="O14" s="576"/>
      <c r="P14" s="576"/>
    </row>
    <row r="15" spans="1:17">
      <c r="A15" s="572" t="s">
        <v>43</v>
      </c>
      <c r="B15" s="573">
        <v>15.92</v>
      </c>
      <c r="C15" s="576"/>
      <c r="D15" s="575">
        <v>9.25</v>
      </c>
      <c r="E15" s="575">
        <v>9.0806451612903221</v>
      </c>
      <c r="F15" s="575">
        <v>10.250576036866359</v>
      </c>
      <c r="G15" s="575">
        <v>10.250576036866359</v>
      </c>
      <c r="H15" s="575">
        <v>11.913978494623656</v>
      </c>
      <c r="I15" s="575">
        <v>13.5</v>
      </c>
      <c r="J15" s="575">
        <v>16.080645161290324</v>
      </c>
      <c r="K15" s="574">
        <f>$B15</f>
        <v>15.92</v>
      </c>
      <c r="L15" s="576"/>
      <c r="M15" s="576"/>
      <c r="N15" s="576"/>
      <c r="O15" s="576"/>
      <c r="P15" s="576"/>
    </row>
    <row r="16" spans="1:17">
      <c r="A16" s="572" t="s">
        <v>44</v>
      </c>
      <c r="B16" s="573">
        <v>17</v>
      </c>
      <c r="C16" s="576"/>
      <c r="D16" s="575">
        <v>8.9166666666666661</v>
      </c>
      <c r="E16" s="575">
        <v>8.5</v>
      </c>
      <c r="F16" s="575">
        <v>9.2473118279569899</v>
      </c>
      <c r="G16" s="575">
        <v>9.2473118279569899</v>
      </c>
      <c r="H16" s="575">
        <v>10.74731182795699</v>
      </c>
      <c r="I16" s="575">
        <v>13.5</v>
      </c>
      <c r="J16" s="575">
        <v>17.5</v>
      </c>
      <c r="K16" s="575">
        <v>17</v>
      </c>
      <c r="L16" s="574">
        <f>$B16</f>
        <v>17</v>
      </c>
      <c r="M16" s="576"/>
      <c r="N16" s="576"/>
      <c r="O16" s="576"/>
      <c r="P16" s="576"/>
    </row>
    <row r="17" spans="1:18">
      <c r="A17" s="572" t="s">
        <v>45</v>
      </c>
      <c r="B17" s="573">
        <v>17.57</v>
      </c>
      <c r="C17" s="576"/>
      <c r="D17" s="575">
        <v>8.5</v>
      </c>
      <c r="E17" s="575">
        <v>7.916666666666667</v>
      </c>
      <c r="F17" s="575">
        <v>8.4973118279569899</v>
      </c>
      <c r="G17" s="575">
        <v>8.4973118279569899</v>
      </c>
      <c r="H17" s="575">
        <v>9.4973118279569899</v>
      </c>
      <c r="I17" s="575">
        <v>13.5</v>
      </c>
      <c r="J17" s="575">
        <v>17.5</v>
      </c>
      <c r="K17" s="575">
        <v>17</v>
      </c>
      <c r="L17" s="575">
        <v>17.870967741935502</v>
      </c>
      <c r="M17" s="574">
        <f>$B17</f>
        <v>17.57</v>
      </c>
      <c r="N17" s="576"/>
      <c r="O17" s="576"/>
      <c r="P17" s="576"/>
    </row>
    <row r="18" spans="1:18">
      <c r="A18" s="577" t="s">
        <v>214</v>
      </c>
      <c r="B18" s="573">
        <v>18</v>
      </c>
      <c r="C18" s="576"/>
      <c r="D18" s="575">
        <v>8.25</v>
      </c>
      <c r="E18" s="575">
        <v>7.25</v>
      </c>
      <c r="F18" s="575">
        <v>7.75</v>
      </c>
      <c r="G18" s="575">
        <v>7.75</v>
      </c>
      <c r="H18" s="575">
        <v>8.75</v>
      </c>
      <c r="I18" s="575">
        <v>12.672043010752688</v>
      </c>
      <c r="J18" s="575">
        <v>17.5</v>
      </c>
      <c r="K18" s="575">
        <v>17</v>
      </c>
      <c r="L18" s="575">
        <v>18</v>
      </c>
      <c r="M18" s="575">
        <v>18</v>
      </c>
      <c r="N18" s="574">
        <f>$B18</f>
        <v>18</v>
      </c>
      <c r="O18" s="576"/>
      <c r="P18" s="576"/>
    </row>
    <row r="19" spans="1:18">
      <c r="A19" s="572" t="s">
        <v>260</v>
      </c>
      <c r="B19" s="573">
        <v>18</v>
      </c>
      <c r="C19" s="576"/>
      <c r="D19" s="576"/>
      <c r="E19" s="576"/>
      <c r="F19" s="576"/>
      <c r="G19" s="575">
        <v>7.5</v>
      </c>
      <c r="H19" s="575">
        <v>8.456989247311828</v>
      </c>
      <c r="I19" s="575">
        <v>10.193548387096774</v>
      </c>
      <c r="J19" s="575">
        <v>17.5</v>
      </c>
      <c r="K19" s="575">
        <v>17</v>
      </c>
      <c r="L19" s="575">
        <v>18</v>
      </c>
      <c r="M19" s="575">
        <v>18</v>
      </c>
      <c r="N19" s="575">
        <v>18</v>
      </c>
      <c r="O19" s="574">
        <f>$B19</f>
        <v>18</v>
      </c>
      <c r="P19" s="576"/>
    </row>
    <row r="20" spans="1:18">
      <c r="A20" s="572" t="s">
        <v>261</v>
      </c>
      <c r="B20" s="573">
        <v>17.64</v>
      </c>
      <c r="C20" s="576"/>
      <c r="D20" s="576"/>
      <c r="E20" s="576"/>
      <c r="F20" s="576"/>
      <c r="G20" s="575">
        <v>7.373655913978495</v>
      </c>
      <c r="H20" s="575">
        <v>8.1236559139784941</v>
      </c>
      <c r="I20" s="575">
        <v>8.788978494623656</v>
      </c>
      <c r="J20" s="575">
        <v>15.587096774193549</v>
      </c>
      <c r="K20" s="575">
        <v>17</v>
      </c>
      <c r="L20" s="575">
        <v>18</v>
      </c>
      <c r="M20" s="575">
        <v>18</v>
      </c>
      <c r="N20" s="575">
        <v>17.305555555555557</v>
      </c>
      <c r="O20" s="575">
        <v>17.505555555555556</v>
      </c>
      <c r="P20" s="574">
        <v>17.64</v>
      </c>
    </row>
    <row r="21" spans="1:18">
      <c r="A21" s="572" t="s">
        <v>262</v>
      </c>
      <c r="B21" s="569"/>
      <c r="C21" s="576"/>
      <c r="D21" s="576"/>
      <c r="E21" s="576"/>
      <c r="F21" s="576"/>
      <c r="G21" s="575">
        <v>7.25</v>
      </c>
      <c r="H21" s="575">
        <v>7.958333333333333</v>
      </c>
      <c r="I21" s="575">
        <v>8.2473118279569899</v>
      </c>
      <c r="J21" s="575">
        <v>13.193548387096774</v>
      </c>
      <c r="K21" s="575">
        <v>15.862365591397852</v>
      </c>
      <c r="L21" s="575">
        <v>15.831541218637993</v>
      </c>
      <c r="M21" s="575">
        <v>16.512544802867385</v>
      </c>
      <c r="N21" s="575">
        <v>16.457885304659499</v>
      </c>
      <c r="O21" s="575">
        <v>16.457885304659499</v>
      </c>
      <c r="P21" s="574">
        <v>16.96</v>
      </c>
    </row>
    <row r="22" spans="1:18">
      <c r="A22" s="577" t="s">
        <v>218</v>
      </c>
      <c r="B22" s="569"/>
      <c r="C22" s="576"/>
      <c r="D22" s="576"/>
      <c r="E22" s="576"/>
      <c r="F22" s="576"/>
      <c r="G22" s="575">
        <v>7.040322580645161</v>
      </c>
      <c r="H22" s="575">
        <v>7.540322580645161</v>
      </c>
      <c r="I22" s="575">
        <v>7.330645161290323</v>
      </c>
      <c r="J22" s="575">
        <v>12.075268817204302</v>
      </c>
      <c r="K22" s="575">
        <v>14.075268817204302</v>
      </c>
      <c r="L22" s="575">
        <v>13.258064516129032</v>
      </c>
      <c r="M22" s="575">
        <v>15.397849462365592</v>
      </c>
      <c r="N22" s="575">
        <v>15.526881720430106</v>
      </c>
      <c r="O22" s="575">
        <v>15.526881720430106</v>
      </c>
      <c r="P22" s="574">
        <v>15.92</v>
      </c>
    </row>
    <row r="23" spans="1:18">
      <c r="A23" s="572" t="s">
        <v>264</v>
      </c>
      <c r="B23" s="569"/>
      <c r="C23" s="576"/>
      <c r="D23" s="576"/>
      <c r="E23" s="576"/>
      <c r="F23" s="576"/>
      <c r="G23" s="576"/>
      <c r="H23" s="576"/>
      <c r="I23" s="576"/>
      <c r="J23" s="575">
        <v>11</v>
      </c>
      <c r="K23" s="575">
        <v>12.10752688172043</v>
      </c>
      <c r="L23" s="575">
        <v>11.908602150537634</v>
      </c>
      <c r="M23" s="575">
        <v>13.908602150537634</v>
      </c>
      <c r="N23" s="575">
        <v>14.150537634408602</v>
      </c>
      <c r="O23" s="575">
        <v>14.150537634408602</v>
      </c>
      <c r="P23" s="574">
        <v>14.15</v>
      </c>
    </row>
    <row r="24" spans="1:18">
      <c r="A24" s="572" t="s">
        <v>266</v>
      </c>
      <c r="B24" s="569"/>
      <c r="C24" s="576"/>
      <c r="D24" s="576"/>
      <c r="E24" s="576"/>
      <c r="F24" s="576"/>
      <c r="G24" s="576"/>
      <c r="H24" s="576"/>
      <c r="I24" s="576"/>
      <c r="J24" s="575">
        <v>10.591397849462366</v>
      </c>
      <c r="K24" s="575">
        <v>10.862365591397849</v>
      </c>
      <c r="L24" s="575">
        <v>10.666666666666666</v>
      </c>
      <c r="M24" s="575">
        <v>12.277777777777779</v>
      </c>
      <c r="N24" s="575">
        <v>12.277777777777779</v>
      </c>
      <c r="O24" s="575">
        <v>12.277777777777779</v>
      </c>
      <c r="P24" s="574">
        <v>12.01</v>
      </c>
      <c r="R24" s="292" t="str">
        <f>IF(Content!$E$1=1,Q25,Q26)</f>
        <v>Джерело: НБУ.</v>
      </c>
    </row>
    <row r="25" spans="1:18">
      <c r="A25" s="572" t="s">
        <v>267</v>
      </c>
      <c r="B25" s="569"/>
      <c r="C25" s="576"/>
      <c r="D25" s="576"/>
      <c r="E25" s="576"/>
      <c r="F25" s="576"/>
      <c r="G25" s="576"/>
      <c r="H25" s="576"/>
      <c r="I25" s="576"/>
      <c r="J25" s="575">
        <v>9.564516129032258</v>
      </c>
      <c r="K25" s="575">
        <v>9.9311827956989251</v>
      </c>
      <c r="L25" s="575">
        <v>9.8189964157706076</v>
      </c>
      <c r="M25" s="575">
        <v>10.915770609318995</v>
      </c>
      <c r="N25" s="575">
        <v>10.915770609318995</v>
      </c>
      <c r="O25" s="575">
        <v>10.915770609318995</v>
      </c>
      <c r="P25" s="574">
        <v>10.46</v>
      </c>
      <c r="Q25" s="112" t="s">
        <v>65</v>
      </c>
    </row>
    <row r="26" spans="1:18">
      <c r="A26" s="577" t="s">
        <v>222</v>
      </c>
      <c r="B26" s="569"/>
      <c r="C26" s="576"/>
      <c r="D26" s="576"/>
      <c r="E26" s="576"/>
      <c r="F26" s="576"/>
      <c r="G26" s="576"/>
      <c r="H26" s="576"/>
      <c r="I26" s="576"/>
      <c r="J26" s="575">
        <v>8.9408602150537622</v>
      </c>
      <c r="K26" s="575">
        <v>9.0376344086021501</v>
      </c>
      <c r="L26" s="575">
        <v>9</v>
      </c>
      <c r="M26" s="575">
        <v>9.7956989247311821</v>
      </c>
      <c r="N26" s="575">
        <v>9.7956989247311821</v>
      </c>
      <c r="O26" s="575">
        <v>9.7956989247311821</v>
      </c>
      <c r="P26" s="574">
        <v>9.5299999999999994</v>
      </c>
      <c r="Q26" s="113" t="s">
        <v>66</v>
      </c>
    </row>
    <row r="27" spans="1:18">
      <c r="A27" s="572" t="s">
        <v>472</v>
      </c>
      <c r="B27" s="569"/>
      <c r="C27" s="576"/>
      <c r="D27" s="576"/>
      <c r="E27" s="576"/>
      <c r="F27" s="576"/>
      <c r="G27" s="576"/>
      <c r="H27" s="576"/>
      <c r="I27" s="576"/>
      <c r="J27" s="576"/>
      <c r="K27" s="576"/>
      <c r="L27" s="575">
        <v>9</v>
      </c>
      <c r="M27" s="575">
        <v>9</v>
      </c>
      <c r="N27" s="575">
        <v>9</v>
      </c>
      <c r="O27" s="575">
        <v>9</v>
      </c>
      <c r="P27" s="574">
        <v>8.83</v>
      </c>
    </row>
    <row r="28" spans="1:18">
      <c r="A28" s="572" t="s">
        <v>473</v>
      </c>
      <c r="B28" s="569"/>
      <c r="C28" s="576"/>
      <c r="D28" s="576"/>
      <c r="E28" s="576"/>
      <c r="F28" s="576"/>
      <c r="G28" s="576"/>
      <c r="H28" s="576"/>
      <c r="I28" s="576"/>
      <c r="J28" s="576"/>
      <c r="K28" s="576"/>
      <c r="L28" s="575">
        <v>9</v>
      </c>
      <c r="M28" s="575">
        <v>9</v>
      </c>
      <c r="N28" s="575">
        <v>9</v>
      </c>
      <c r="O28" s="575">
        <v>8.6388888888888875</v>
      </c>
      <c r="P28" s="574">
        <v>8.57</v>
      </c>
    </row>
    <row r="29" spans="1:18">
      <c r="A29" s="572" t="s">
        <v>474</v>
      </c>
      <c r="B29" s="569"/>
      <c r="C29" s="576"/>
      <c r="D29" s="576"/>
      <c r="E29" s="576"/>
      <c r="F29" s="576"/>
      <c r="G29" s="576"/>
      <c r="H29" s="576"/>
      <c r="I29" s="576"/>
      <c r="J29" s="576"/>
      <c r="K29" s="576"/>
      <c r="L29" s="575">
        <v>9</v>
      </c>
      <c r="M29" s="575">
        <v>9</v>
      </c>
      <c r="N29" s="575">
        <v>9</v>
      </c>
      <c r="O29" s="575">
        <v>8.3611111111111125</v>
      </c>
      <c r="P29" s="574">
        <v>8.3000000000000007</v>
      </c>
    </row>
    <row r="30" spans="1:18">
      <c r="A30" s="577" t="s">
        <v>475</v>
      </c>
      <c r="B30" s="569"/>
      <c r="C30" s="576"/>
      <c r="D30" s="576"/>
      <c r="E30" s="576"/>
      <c r="F30" s="576"/>
      <c r="G30" s="576"/>
      <c r="H30" s="576"/>
      <c r="I30" s="576"/>
      <c r="J30" s="576"/>
      <c r="K30" s="576"/>
      <c r="L30" s="575">
        <v>8.155913978494624</v>
      </c>
      <c r="M30" s="575">
        <v>8.258064516129032</v>
      </c>
      <c r="N30" s="575">
        <v>8.8978494623655919</v>
      </c>
      <c r="O30" s="575">
        <v>8</v>
      </c>
      <c r="P30" s="574">
        <v>8.06</v>
      </c>
    </row>
    <row r="31" spans="1:18">
      <c r="A31" s="569"/>
      <c r="B31" s="569"/>
      <c r="C31" s="576"/>
      <c r="D31" s="576"/>
      <c r="E31" s="576"/>
      <c r="F31" s="576"/>
      <c r="G31" s="576"/>
      <c r="H31" s="576"/>
      <c r="I31" s="576"/>
      <c r="J31" s="576"/>
      <c r="K31" s="576"/>
      <c r="L31" s="576"/>
      <c r="M31" s="576"/>
      <c r="N31" s="576"/>
      <c r="O31" s="576"/>
      <c r="P31" s="576"/>
    </row>
    <row r="32" spans="1:18">
      <c r="A32" s="569"/>
      <c r="B32" s="569"/>
      <c r="C32" s="576"/>
      <c r="D32" s="576"/>
      <c r="E32" s="576"/>
      <c r="F32" s="576"/>
      <c r="G32" s="576"/>
      <c r="H32" s="576"/>
      <c r="I32" s="576"/>
      <c r="J32" s="576"/>
      <c r="K32" s="576"/>
      <c r="L32" s="576"/>
      <c r="M32" s="576"/>
      <c r="N32" s="576"/>
      <c r="O32" s="576"/>
      <c r="P32" s="576"/>
    </row>
    <row r="33" spans="1:16">
      <c r="A33" s="569"/>
      <c r="B33" s="569"/>
      <c r="C33" s="569"/>
      <c r="D33" s="569"/>
      <c r="E33" s="569"/>
      <c r="F33" s="569"/>
      <c r="G33" s="569"/>
      <c r="H33" s="569"/>
      <c r="I33" s="569"/>
      <c r="J33" s="569"/>
      <c r="K33" s="569"/>
      <c r="L33" s="569"/>
      <c r="M33" s="569"/>
      <c r="N33" s="569"/>
      <c r="O33" s="569"/>
      <c r="P33" s="569"/>
    </row>
    <row r="34" spans="1:16">
      <c r="A34" s="569"/>
      <c r="B34" s="569"/>
      <c r="C34" s="569"/>
      <c r="D34" s="569"/>
      <c r="E34" s="569"/>
      <c r="F34" s="569"/>
      <c r="G34" s="569"/>
      <c r="H34" s="569"/>
      <c r="I34" s="569"/>
      <c r="J34" s="569"/>
      <c r="K34" s="569"/>
      <c r="L34" s="569"/>
      <c r="M34" s="569"/>
      <c r="N34" s="569"/>
      <c r="O34" s="569"/>
      <c r="P34" s="569"/>
    </row>
    <row r="35" spans="1:16">
      <c r="A35" s="569"/>
      <c r="B35" s="569"/>
      <c r="C35" s="569"/>
      <c r="D35" s="569"/>
      <c r="E35" s="569"/>
      <c r="F35" s="569"/>
      <c r="G35" s="569"/>
      <c r="H35" s="569"/>
      <c r="I35" s="569"/>
      <c r="J35" s="569"/>
      <c r="K35" s="569"/>
      <c r="L35" s="569"/>
      <c r="M35" s="569"/>
      <c r="N35" s="569"/>
      <c r="O35" s="569"/>
      <c r="P35" s="56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tabColor theme="2"/>
  </sheetPr>
  <dimension ref="A1:E736"/>
  <sheetViews>
    <sheetView showGridLines="0" zoomScaleNormal="100" workbookViewId="0">
      <selection activeCell="A3" sqref="A2:XFD3"/>
    </sheetView>
  </sheetViews>
  <sheetFormatPr defaultRowHeight="12.75"/>
  <cols>
    <col min="1" max="1" width="13.85546875" customWidth="1"/>
  </cols>
  <sheetData>
    <row r="1" spans="1:5">
      <c r="A1" s="19" t="s">
        <v>102</v>
      </c>
      <c r="B1" s="111" t="s">
        <v>283</v>
      </c>
      <c r="C1" s="111" t="s">
        <v>284</v>
      </c>
      <c r="E1" s="111" t="str">
        <f>IF(Content!$E$1=1,E2,E3)</f>
        <v xml:space="preserve">Обсяги світового виробництва та споживання нафти та конденсату, млн бар./добу  </v>
      </c>
    </row>
    <row r="2" spans="1:5" hidden="1">
      <c r="A2" s="19"/>
      <c r="B2" t="s">
        <v>281</v>
      </c>
      <c r="C2" t="s">
        <v>282</v>
      </c>
      <c r="E2" s="1" t="s">
        <v>729</v>
      </c>
    </row>
    <row r="3" spans="1:5" hidden="1">
      <c r="B3" t="s">
        <v>283</v>
      </c>
      <c r="C3" t="s">
        <v>284</v>
      </c>
      <c r="E3" s="1" t="s">
        <v>693</v>
      </c>
    </row>
    <row r="4" spans="1:5">
      <c r="A4" s="79" t="s">
        <v>39</v>
      </c>
      <c r="B4" s="325">
        <v>97.2</v>
      </c>
      <c r="C4" s="325">
        <v>96.8</v>
      </c>
    </row>
    <row r="5" spans="1:5">
      <c r="A5" s="79" t="s">
        <v>40</v>
      </c>
      <c r="B5" s="325">
        <v>97.5</v>
      </c>
      <c r="C5" s="325">
        <v>98.6</v>
      </c>
    </row>
    <row r="6" spans="1:5">
      <c r="A6" s="79" t="s">
        <v>41</v>
      </c>
      <c r="B6" s="325">
        <v>98.6</v>
      </c>
      <c r="C6" s="325">
        <v>99.1</v>
      </c>
    </row>
    <row r="7" spans="1:5">
      <c r="A7" s="79" t="s">
        <v>42</v>
      </c>
      <c r="B7" s="325">
        <v>99.1</v>
      </c>
      <c r="C7" s="325">
        <v>99.4</v>
      </c>
    </row>
    <row r="8" spans="1:5">
      <c r="A8" s="79" t="s">
        <v>43</v>
      </c>
      <c r="B8" s="325">
        <v>99.3</v>
      </c>
      <c r="C8" s="325">
        <v>99.2</v>
      </c>
    </row>
    <row r="9" spans="1:5">
      <c r="A9" s="79" t="s">
        <v>44</v>
      </c>
      <c r="B9" s="325">
        <v>99.8</v>
      </c>
      <c r="C9" s="325">
        <v>99.6</v>
      </c>
    </row>
    <row r="10" spans="1:5">
      <c r="A10" s="79" t="s">
        <v>45</v>
      </c>
      <c r="B10" s="325">
        <v>101.4</v>
      </c>
      <c r="C10" s="325">
        <v>100.6</v>
      </c>
    </row>
    <row r="11" spans="1:5">
      <c r="A11" s="79" t="s">
        <v>214</v>
      </c>
      <c r="B11" s="325">
        <v>102.2</v>
      </c>
      <c r="C11" s="325">
        <v>100.5</v>
      </c>
    </row>
    <row r="12" spans="1:5">
      <c r="A12" s="79" t="s">
        <v>260</v>
      </c>
      <c r="B12" s="325">
        <v>99.82</v>
      </c>
      <c r="C12" s="325">
        <v>100.2</v>
      </c>
    </row>
    <row r="13" spans="1:5">
      <c r="A13" s="79" t="s">
        <v>261</v>
      </c>
      <c r="B13" s="478">
        <v>100.58</v>
      </c>
      <c r="C13" s="478">
        <v>100.29</v>
      </c>
    </row>
    <row r="14" spans="1:5">
      <c r="A14" s="81" t="s">
        <v>262</v>
      </c>
      <c r="B14" s="326">
        <v>101.77</v>
      </c>
      <c r="C14" s="326">
        <v>101.9</v>
      </c>
    </row>
    <row r="15" spans="1:5">
      <c r="A15" s="81" t="s">
        <v>218</v>
      </c>
      <c r="B15" s="326">
        <v>102.26</v>
      </c>
      <c r="C15" s="326">
        <v>102.09</v>
      </c>
    </row>
    <row r="16" spans="1:5">
      <c r="A16" s="81" t="s">
        <v>264</v>
      </c>
      <c r="B16" s="326">
        <v>101.19</v>
      </c>
      <c r="C16" s="326">
        <v>101.27</v>
      </c>
    </row>
    <row r="17" spans="1:5">
      <c r="A17" s="81" t="s">
        <v>266</v>
      </c>
      <c r="B17" s="326">
        <v>102.52</v>
      </c>
      <c r="C17" s="326">
        <v>101.9</v>
      </c>
    </row>
    <row r="18" spans="1:5">
      <c r="A18" s="81" t="s">
        <v>267</v>
      </c>
      <c r="B18" s="326">
        <v>103.19</v>
      </c>
      <c r="C18" s="326">
        <v>103.13</v>
      </c>
      <c r="E18" s="111" t="str">
        <f>IF(Content!$E$1=1,E19,E20)</f>
        <v>Джерело: U.S. Energy Information Administration, 09 липня 2019.</v>
      </c>
    </row>
    <row r="19" spans="1:5">
      <c r="A19" s="81" t="s">
        <v>222</v>
      </c>
      <c r="B19" s="326">
        <v>103.27</v>
      </c>
      <c r="C19" s="326">
        <v>103.3</v>
      </c>
      <c r="E19" s="2" t="s">
        <v>1238</v>
      </c>
    </row>
    <row r="20" spans="1:5">
      <c r="A20" s="66"/>
      <c r="B20" s="13"/>
      <c r="C20" s="13"/>
      <c r="E20" s="2" t="s">
        <v>1237</v>
      </c>
    </row>
    <row r="21" spans="1:5">
      <c r="A21" s="66"/>
      <c r="B21" s="13"/>
      <c r="C21" s="13"/>
    </row>
    <row r="22" spans="1:5">
      <c r="A22" s="66"/>
    </row>
    <row r="23" spans="1:5">
      <c r="A23" s="66"/>
    </row>
    <row r="24" spans="1:5">
      <c r="A24" s="66"/>
    </row>
    <row r="25" spans="1:5">
      <c r="A25" s="66"/>
    </row>
    <row r="26" spans="1:5">
      <c r="A26" s="66"/>
    </row>
    <row r="27" spans="1:5">
      <c r="A27" s="66"/>
    </row>
    <row r="28" spans="1:5">
      <c r="A28" s="66"/>
    </row>
    <row r="29" spans="1:5">
      <c r="A29" s="66"/>
    </row>
    <row r="30" spans="1:5">
      <c r="A30" s="66"/>
    </row>
    <row r="31" spans="1:5">
      <c r="A31" s="66"/>
    </row>
    <row r="32" spans="1:5">
      <c r="A32" s="66"/>
    </row>
    <row r="33" spans="1:1">
      <c r="A33" s="66"/>
    </row>
    <row r="34" spans="1:1">
      <c r="A34" s="66"/>
    </row>
    <row r="35" spans="1:1">
      <c r="A35" s="66"/>
    </row>
    <row r="36" spans="1:1">
      <c r="A36" s="66"/>
    </row>
    <row r="37" spans="1:1">
      <c r="A37" s="66"/>
    </row>
    <row r="38" spans="1:1">
      <c r="A38" s="66"/>
    </row>
    <row r="39" spans="1:1">
      <c r="A39" s="66"/>
    </row>
    <row r="40" spans="1:1">
      <c r="A40" s="66"/>
    </row>
    <row r="41" spans="1:1">
      <c r="A41" s="66"/>
    </row>
    <row r="42" spans="1:1">
      <c r="A42" s="66"/>
    </row>
    <row r="43" spans="1:1">
      <c r="A43" s="66"/>
    </row>
    <row r="44" spans="1:1">
      <c r="A44" s="66"/>
    </row>
    <row r="45" spans="1:1">
      <c r="A45" s="66"/>
    </row>
    <row r="46" spans="1:1">
      <c r="A46" s="66"/>
    </row>
    <row r="47" spans="1:1">
      <c r="A47" s="66"/>
    </row>
    <row r="48" spans="1:1">
      <c r="A48" s="66"/>
    </row>
    <row r="49" spans="1:1">
      <c r="A49" s="66"/>
    </row>
    <row r="50" spans="1:1">
      <c r="A50" s="66"/>
    </row>
    <row r="51" spans="1:1">
      <c r="A51" s="66"/>
    </row>
    <row r="52" spans="1:1">
      <c r="A52" s="66"/>
    </row>
    <row r="53" spans="1:1">
      <c r="A53" s="66"/>
    </row>
    <row r="54" spans="1:1">
      <c r="A54" s="66"/>
    </row>
    <row r="55" spans="1:1">
      <c r="A55" s="66"/>
    </row>
    <row r="56" spans="1:1">
      <c r="A56" s="66"/>
    </row>
    <row r="57" spans="1:1">
      <c r="A57" s="66"/>
    </row>
    <row r="58" spans="1:1">
      <c r="A58" s="66"/>
    </row>
    <row r="59" spans="1:1">
      <c r="A59" s="66"/>
    </row>
    <row r="60" spans="1:1">
      <c r="A60" s="66"/>
    </row>
    <row r="61" spans="1:1">
      <c r="A61" s="66"/>
    </row>
    <row r="62" spans="1:1">
      <c r="A62" s="66"/>
    </row>
    <row r="63" spans="1:1">
      <c r="A63" s="66"/>
    </row>
    <row r="64" spans="1:1">
      <c r="A64" s="66"/>
    </row>
    <row r="65" spans="1:1">
      <c r="A65" s="66"/>
    </row>
    <row r="66" spans="1:1">
      <c r="A66" s="66"/>
    </row>
    <row r="67" spans="1:1">
      <c r="A67" s="66"/>
    </row>
    <row r="68" spans="1:1">
      <c r="A68" s="66"/>
    </row>
    <row r="69" spans="1:1">
      <c r="A69" s="66"/>
    </row>
    <row r="70" spans="1:1">
      <c r="A70" s="66"/>
    </row>
    <row r="71" spans="1:1">
      <c r="A71" s="66"/>
    </row>
    <row r="72" spans="1:1">
      <c r="A72" s="66"/>
    </row>
    <row r="73" spans="1:1">
      <c r="A73" s="66"/>
    </row>
    <row r="74" spans="1:1">
      <c r="A74" s="66"/>
    </row>
    <row r="75" spans="1:1">
      <c r="A75" s="66"/>
    </row>
    <row r="76" spans="1:1">
      <c r="A76" s="66"/>
    </row>
    <row r="77" spans="1:1">
      <c r="A77" s="66"/>
    </row>
    <row r="78" spans="1:1">
      <c r="A78" s="66"/>
    </row>
    <row r="79" spans="1:1">
      <c r="A79" s="66"/>
    </row>
    <row r="80" spans="1:1">
      <c r="A80" s="66"/>
    </row>
    <row r="81" spans="1:1">
      <c r="A81" s="66"/>
    </row>
    <row r="82" spans="1:1">
      <c r="A82" s="66"/>
    </row>
    <row r="83" spans="1:1">
      <c r="A83" s="66"/>
    </row>
    <row r="84" spans="1:1">
      <c r="A84" s="66"/>
    </row>
    <row r="85" spans="1:1">
      <c r="A85" s="66"/>
    </row>
    <row r="86" spans="1:1">
      <c r="A86" s="66"/>
    </row>
    <row r="87" spans="1:1">
      <c r="A87" s="66"/>
    </row>
    <row r="88" spans="1:1">
      <c r="A88" s="66"/>
    </row>
    <row r="89" spans="1:1">
      <c r="A89" s="66"/>
    </row>
    <row r="90" spans="1:1">
      <c r="A90" s="66"/>
    </row>
    <row r="91" spans="1:1">
      <c r="A91" s="66"/>
    </row>
    <row r="92" spans="1:1">
      <c r="A92" s="66"/>
    </row>
    <row r="93" spans="1:1">
      <c r="A93" s="66"/>
    </row>
    <row r="94" spans="1:1">
      <c r="A94" s="66"/>
    </row>
    <row r="95" spans="1:1">
      <c r="A95" s="66"/>
    </row>
    <row r="96" spans="1:1">
      <c r="A96" s="66"/>
    </row>
    <row r="97" spans="1:1">
      <c r="A97" s="66"/>
    </row>
    <row r="98" spans="1:1">
      <c r="A98" s="66"/>
    </row>
    <row r="99" spans="1:1">
      <c r="A99" s="66"/>
    </row>
    <row r="100" spans="1:1">
      <c r="A100" s="66"/>
    </row>
    <row r="101" spans="1:1">
      <c r="A101" s="66"/>
    </row>
    <row r="102" spans="1:1">
      <c r="A102" s="66"/>
    </row>
    <row r="103" spans="1:1">
      <c r="A103" s="66"/>
    </row>
    <row r="104" spans="1:1">
      <c r="A104" s="66"/>
    </row>
    <row r="105" spans="1:1">
      <c r="A105" s="66"/>
    </row>
    <row r="106" spans="1:1">
      <c r="A106" s="66"/>
    </row>
    <row r="107" spans="1:1">
      <c r="A107" s="66"/>
    </row>
    <row r="108" spans="1:1">
      <c r="A108" s="66"/>
    </row>
    <row r="109" spans="1:1">
      <c r="A109" s="66"/>
    </row>
    <row r="110" spans="1:1">
      <c r="A110" s="66"/>
    </row>
    <row r="111" spans="1:1">
      <c r="A111" s="66"/>
    </row>
    <row r="112" spans="1:1">
      <c r="A112" s="66"/>
    </row>
    <row r="113" spans="1:1">
      <c r="A113" s="66"/>
    </row>
    <row r="114" spans="1:1">
      <c r="A114" s="66"/>
    </row>
    <row r="115" spans="1:1">
      <c r="A115" s="66"/>
    </row>
    <row r="116" spans="1:1">
      <c r="A116" s="66"/>
    </row>
    <row r="117" spans="1:1">
      <c r="A117" s="66"/>
    </row>
    <row r="118" spans="1:1">
      <c r="A118" s="66"/>
    </row>
    <row r="119" spans="1:1">
      <c r="A119" s="66"/>
    </row>
    <row r="120" spans="1:1">
      <c r="A120" s="66"/>
    </row>
    <row r="121" spans="1:1">
      <c r="A121" s="66"/>
    </row>
    <row r="122" spans="1:1">
      <c r="A122" s="66"/>
    </row>
    <row r="123" spans="1:1">
      <c r="A123" s="66"/>
    </row>
    <row r="124" spans="1:1">
      <c r="A124" s="66"/>
    </row>
    <row r="125" spans="1:1">
      <c r="A125" s="66"/>
    </row>
    <row r="126" spans="1:1">
      <c r="A126" s="66"/>
    </row>
    <row r="127" spans="1:1">
      <c r="A127" s="66"/>
    </row>
    <row r="128" spans="1:1">
      <c r="A128" s="66"/>
    </row>
    <row r="129" spans="1:1">
      <c r="A129" s="66"/>
    </row>
    <row r="130" spans="1:1">
      <c r="A130" s="66"/>
    </row>
    <row r="131" spans="1:1">
      <c r="A131" s="66"/>
    </row>
    <row r="132" spans="1:1">
      <c r="A132" s="66"/>
    </row>
    <row r="133" spans="1:1">
      <c r="A133" s="66"/>
    </row>
    <row r="134" spans="1:1">
      <c r="A134" s="66"/>
    </row>
    <row r="135" spans="1:1">
      <c r="A135" s="66"/>
    </row>
    <row r="136" spans="1:1">
      <c r="A136" s="66"/>
    </row>
    <row r="137" spans="1:1">
      <c r="A137" s="66"/>
    </row>
    <row r="138" spans="1:1">
      <c r="A138" s="66"/>
    </row>
    <row r="139" spans="1:1">
      <c r="A139" s="66"/>
    </row>
    <row r="140" spans="1:1">
      <c r="A140" s="66"/>
    </row>
    <row r="141" spans="1:1">
      <c r="A141" s="66"/>
    </row>
    <row r="142" spans="1:1">
      <c r="A142" s="66"/>
    </row>
    <row r="143" spans="1:1">
      <c r="A143" s="66"/>
    </row>
    <row r="144" spans="1:1">
      <c r="A144" s="66"/>
    </row>
    <row r="145" spans="1:1">
      <c r="A145" s="66"/>
    </row>
    <row r="146" spans="1:1">
      <c r="A146" s="66"/>
    </row>
    <row r="147" spans="1:1">
      <c r="A147" s="66"/>
    </row>
    <row r="148" spans="1:1">
      <c r="A148" s="66"/>
    </row>
    <row r="149" spans="1:1">
      <c r="A149" s="66"/>
    </row>
    <row r="150" spans="1:1">
      <c r="A150" s="66"/>
    </row>
    <row r="151" spans="1:1">
      <c r="A151" s="66"/>
    </row>
    <row r="152" spans="1:1">
      <c r="A152" s="66"/>
    </row>
    <row r="153" spans="1:1">
      <c r="A153" s="66"/>
    </row>
    <row r="154" spans="1:1">
      <c r="A154" s="66"/>
    </row>
    <row r="155" spans="1:1">
      <c r="A155" s="66"/>
    </row>
    <row r="156" spans="1:1">
      <c r="A156" s="66"/>
    </row>
    <row r="157" spans="1:1">
      <c r="A157" s="66"/>
    </row>
    <row r="158" spans="1:1">
      <c r="A158" s="66"/>
    </row>
    <row r="159" spans="1:1">
      <c r="A159" s="66"/>
    </row>
    <row r="160" spans="1:1">
      <c r="A160" s="66"/>
    </row>
    <row r="161" spans="1:1">
      <c r="A161" s="66"/>
    </row>
    <row r="162" spans="1:1">
      <c r="A162" s="66"/>
    </row>
    <row r="163" spans="1:1">
      <c r="A163" s="66"/>
    </row>
    <row r="164" spans="1:1">
      <c r="A164" s="66"/>
    </row>
    <row r="165" spans="1:1">
      <c r="A165" s="66"/>
    </row>
    <row r="166" spans="1:1">
      <c r="A166" s="66"/>
    </row>
    <row r="167" spans="1:1">
      <c r="A167" s="66"/>
    </row>
    <row r="168" spans="1:1">
      <c r="A168" s="66"/>
    </row>
    <row r="169" spans="1:1">
      <c r="A169" s="66"/>
    </row>
    <row r="170" spans="1:1">
      <c r="A170" s="66"/>
    </row>
    <row r="171" spans="1:1">
      <c r="A171" s="66"/>
    </row>
    <row r="172" spans="1:1">
      <c r="A172" s="66"/>
    </row>
    <row r="173" spans="1:1">
      <c r="A173" s="66"/>
    </row>
    <row r="174" spans="1:1">
      <c r="A174" s="66"/>
    </row>
    <row r="175" spans="1:1">
      <c r="A175" s="66"/>
    </row>
    <row r="176" spans="1:1">
      <c r="A176" s="66"/>
    </row>
    <row r="177" spans="1:1">
      <c r="A177" s="66"/>
    </row>
    <row r="178" spans="1:1">
      <c r="A178" s="66"/>
    </row>
    <row r="179" spans="1:1">
      <c r="A179" s="66"/>
    </row>
    <row r="180" spans="1:1">
      <c r="A180" s="66"/>
    </row>
    <row r="181" spans="1:1">
      <c r="A181" s="66"/>
    </row>
    <row r="182" spans="1:1">
      <c r="A182" s="66"/>
    </row>
    <row r="183" spans="1:1">
      <c r="A183" s="66"/>
    </row>
    <row r="184" spans="1:1">
      <c r="A184" s="66"/>
    </row>
    <row r="185" spans="1:1">
      <c r="A185" s="66"/>
    </row>
    <row r="186" spans="1:1">
      <c r="A186" s="66"/>
    </row>
    <row r="187" spans="1:1">
      <c r="A187" s="66"/>
    </row>
    <row r="188" spans="1:1">
      <c r="A188" s="66"/>
    </row>
    <row r="189" spans="1:1">
      <c r="A189" s="66"/>
    </row>
    <row r="190" spans="1:1">
      <c r="A190" s="66"/>
    </row>
    <row r="191" spans="1:1">
      <c r="A191" s="66"/>
    </row>
    <row r="192" spans="1:1">
      <c r="A192" s="66"/>
    </row>
    <row r="193" spans="1:1">
      <c r="A193" s="66"/>
    </row>
    <row r="194" spans="1:1">
      <c r="A194" s="66"/>
    </row>
    <row r="195" spans="1:1">
      <c r="A195" s="66"/>
    </row>
    <row r="196" spans="1:1">
      <c r="A196" s="66"/>
    </row>
    <row r="197" spans="1:1">
      <c r="A197" s="66"/>
    </row>
    <row r="198" spans="1:1">
      <c r="A198" s="66"/>
    </row>
    <row r="199" spans="1:1">
      <c r="A199" s="66"/>
    </row>
    <row r="200" spans="1:1">
      <c r="A200" s="66"/>
    </row>
    <row r="201" spans="1:1">
      <c r="A201" s="66"/>
    </row>
    <row r="202" spans="1:1">
      <c r="A202" s="66"/>
    </row>
    <row r="203" spans="1:1">
      <c r="A203" s="66"/>
    </row>
    <row r="204" spans="1:1">
      <c r="A204" s="66"/>
    </row>
    <row r="205" spans="1:1">
      <c r="A205" s="66"/>
    </row>
    <row r="206" spans="1:1">
      <c r="A206" s="66"/>
    </row>
    <row r="207" spans="1:1">
      <c r="A207" s="66"/>
    </row>
    <row r="208" spans="1:1">
      <c r="A208" s="66"/>
    </row>
    <row r="209" spans="1:1">
      <c r="A209" s="66"/>
    </row>
    <row r="210" spans="1:1">
      <c r="A210" s="66"/>
    </row>
    <row r="211" spans="1:1">
      <c r="A211" s="66"/>
    </row>
    <row r="212" spans="1:1">
      <c r="A212" s="66"/>
    </row>
    <row r="213" spans="1:1">
      <c r="A213" s="66"/>
    </row>
    <row r="214" spans="1:1">
      <c r="A214" s="66"/>
    </row>
    <row r="215" spans="1:1">
      <c r="A215" s="66"/>
    </row>
    <row r="216" spans="1:1">
      <c r="A216" s="66"/>
    </row>
    <row r="217" spans="1:1">
      <c r="A217" s="66"/>
    </row>
    <row r="218" spans="1:1">
      <c r="A218" s="66"/>
    </row>
    <row r="219" spans="1:1">
      <c r="A219" s="66"/>
    </row>
    <row r="220" spans="1:1">
      <c r="A220" s="66"/>
    </row>
    <row r="221" spans="1:1">
      <c r="A221" s="66"/>
    </row>
    <row r="222" spans="1:1">
      <c r="A222" s="66"/>
    </row>
    <row r="223" spans="1:1">
      <c r="A223" s="66"/>
    </row>
    <row r="224" spans="1:1">
      <c r="A224" s="66"/>
    </row>
    <row r="225" spans="1:1">
      <c r="A225" s="66"/>
    </row>
    <row r="226" spans="1:1">
      <c r="A226" s="66"/>
    </row>
    <row r="227" spans="1:1">
      <c r="A227" s="66"/>
    </row>
    <row r="228" spans="1:1">
      <c r="A228" s="66"/>
    </row>
    <row r="229" spans="1:1">
      <c r="A229" s="66"/>
    </row>
    <row r="230" spans="1:1">
      <c r="A230" s="66"/>
    </row>
    <row r="231" spans="1:1">
      <c r="A231" s="66"/>
    </row>
    <row r="232" spans="1:1">
      <c r="A232" s="66"/>
    </row>
    <row r="233" spans="1:1">
      <c r="A233" s="66"/>
    </row>
    <row r="234" spans="1:1">
      <c r="A234" s="66"/>
    </row>
    <row r="235" spans="1:1">
      <c r="A235" s="66"/>
    </row>
    <row r="236" spans="1:1">
      <c r="A236" s="66"/>
    </row>
    <row r="237" spans="1:1">
      <c r="A237" s="66"/>
    </row>
    <row r="238" spans="1:1">
      <c r="A238" s="66"/>
    </row>
    <row r="239" spans="1:1">
      <c r="A239" s="66"/>
    </row>
    <row r="240" spans="1:1">
      <c r="A240" s="66"/>
    </row>
    <row r="241" spans="1:1">
      <c r="A241" s="66"/>
    </row>
    <row r="242" spans="1:1">
      <c r="A242" s="66"/>
    </row>
    <row r="243" spans="1:1">
      <c r="A243" s="66"/>
    </row>
    <row r="244" spans="1:1">
      <c r="A244" s="66"/>
    </row>
    <row r="245" spans="1:1">
      <c r="A245" s="66"/>
    </row>
    <row r="246" spans="1:1">
      <c r="A246" s="66"/>
    </row>
    <row r="247" spans="1:1">
      <c r="A247" s="66"/>
    </row>
    <row r="248" spans="1:1">
      <c r="A248" s="66"/>
    </row>
    <row r="249" spans="1:1">
      <c r="A249" s="66"/>
    </row>
    <row r="250" spans="1:1">
      <c r="A250" s="66"/>
    </row>
    <row r="251" spans="1:1">
      <c r="A251" s="66"/>
    </row>
    <row r="252" spans="1:1">
      <c r="A252" s="66"/>
    </row>
    <row r="253" spans="1:1">
      <c r="A253" s="66"/>
    </row>
    <row r="254" spans="1:1">
      <c r="A254" s="66"/>
    </row>
    <row r="255" spans="1:1">
      <c r="A255" s="66"/>
    </row>
    <row r="256" spans="1:1">
      <c r="A256" s="66"/>
    </row>
    <row r="257" spans="1:1">
      <c r="A257" s="66"/>
    </row>
    <row r="258" spans="1:1">
      <c r="A258" s="66"/>
    </row>
    <row r="259" spans="1:1">
      <c r="A259" s="66"/>
    </row>
    <row r="260" spans="1:1">
      <c r="A260" s="66"/>
    </row>
    <row r="261" spans="1:1">
      <c r="A261" s="66"/>
    </row>
    <row r="262" spans="1:1">
      <c r="A262" s="66"/>
    </row>
    <row r="263" spans="1:1">
      <c r="A263" s="66"/>
    </row>
    <row r="264" spans="1:1">
      <c r="A264" s="66"/>
    </row>
    <row r="265" spans="1:1">
      <c r="A265" s="66"/>
    </row>
    <row r="266" spans="1:1">
      <c r="A266" s="66"/>
    </row>
    <row r="267" spans="1:1">
      <c r="A267" s="66"/>
    </row>
    <row r="268" spans="1:1">
      <c r="A268" s="66"/>
    </row>
    <row r="269" spans="1:1">
      <c r="A269" s="66"/>
    </row>
    <row r="270" spans="1:1">
      <c r="A270" s="66"/>
    </row>
    <row r="271" spans="1:1">
      <c r="A271" s="66"/>
    </row>
    <row r="272" spans="1:1">
      <c r="A272" s="66"/>
    </row>
    <row r="273" spans="1:1">
      <c r="A273" s="66"/>
    </row>
    <row r="274" spans="1:1">
      <c r="A274" s="66"/>
    </row>
    <row r="275" spans="1:1">
      <c r="A275" s="66"/>
    </row>
    <row r="276" spans="1:1">
      <c r="A276" s="66"/>
    </row>
    <row r="277" spans="1:1">
      <c r="A277" s="66"/>
    </row>
    <row r="278" spans="1:1">
      <c r="A278" s="66"/>
    </row>
    <row r="279" spans="1:1">
      <c r="A279" s="66"/>
    </row>
    <row r="280" spans="1:1">
      <c r="A280" s="66"/>
    </row>
    <row r="281" spans="1:1">
      <c r="A281" s="66"/>
    </row>
    <row r="282" spans="1:1">
      <c r="A282" s="66"/>
    </row>
    <row r="283" spans="1:1">
      <c r="A283" s="66"/>
    </row>
    <row r="284" spans="1:1">
      <c r="A284" s="66"/>
    </row>
    <row r="285" spans="1:1">
      <c r="A285" s="66"/>
    </row>
    <row r="286" spans="1:1">
      <c r="A286" s="66"/>
    </row>
    <row r="287" spans="1:1">
      <c r="A287" s="66"/>
    </row>
    <row r="288" spans="1:1">
      <c r="A288" s="66"/>
    </row>
    <row r="289" spans="1:1">
      <c r="A289" s="66"/>
    </row>
    <row r="290" spans="1:1" ht="13.5" thickBot="1">
      <c r="A290" s="67"/>
    </row>
    <row r="291" spans="1:1" ht="13.5" thickBot="1">
      <c r="A291" s="67"/>
    </row>
    <row r="292" spans="1:1" ht="13.5" thickBot="1">
      <c r="A292" s="67"/>
    </row>
    <row r="293" spans="1:1" ht="13.5" thickBot="1">
      <c r="A293" s="67"/>
    </row>
    <row r="294" spans="1:1" ht="13.5" thickBot="1">
      <c r="A294" s="67"/>
    </row>
    <row r="295" spans="1:1" ht="13.5" thickBot="1">
      <c r="A295" s="67"/>
    </row>
    <row r="296" spans="1:1" ht="13.5" thickBot="1">
      <c r="A296" s="67"/>
    </row>
    <row r="297" spans="1:1" ht="13.5" thickBot="1">
      <c r="A297" s="67"/>
    </row>
    <row r="298" spans="1:1" ht="13.5" thickBot="1">
      <c r="A298" s="67"/>
    </row>
    <row r="299" spans="1:1" ht="13.5" thickBot="1">
      <c r="A299" s="67"/>
    </row>
    <row r="300" spans="1:1" ht="13.5" thickBot="1">
      <c r="A300" s="67"/>
    </row>
    <row r="301" spans="1:1" ht="13.5" thickBot="1">
      <c r="A301" s="67"/>
    </row>
    <row r="302" spans="1:1" ht="13.5" thickBot="1">
      <c r="A302" s="67"/>
    </row>
    <row r="303" spans="1:1" ht="13.5" thickBot="1">
      <c r="A303" s="67"/>
    </row>
    <row r="304" spans="1:1" ht="13.5" thickBot="1">
      <c r="A304" s="67"/>
    </row>
    <row r="305" spans="1:1">
      <c r="A305" s="66"/>
    </row>
    <row r="306" spans="1:1">
      <c r="A306" s="66"/>
    </row>
    <row r="307" spans="1:1">
      <c r="A307" s="66"/>
    </row>
    <row r="308" spans="1:1">
      <c r="A308" s="66"/>
    </row>
    <row r="309" spans="1:1">
      <c r="A309" s="66"/>
    </row>
    <row r="310" spans="1:1">
      <c r="A310" s="66"/>
    </row>
    <row r="311" spans="1:1">
      <c r="A311" s="66"/>
    </row>
    <row r="312" spans="1:1">
      <c r="A312" s="66"/>
    </row>
    <row r="313" spans="1:1">
      <c r="A313" s="66"/>
    </row>
    <row r="314" spans="1:1">
      <c r="A314" s="66"/>
    </row>
    <row r="315" spans="1:1">
      <c r="A315" s="66"/>
    </row>
    <row r="316" spans="1:1">
      <c r="A316" s="66"/>
    </row>
    <row r="317" spans="1:1">
      <c r="A317" s="66"/>
    </row>
    <row r="318" spans="1:1">
      <c r="A318" s="66"/>
    </row>
    <row r="319" spans="1:1">
      <c r="A319" s="66"/>
    </row>
    <row r="320" spans="1:1">
      <c r="A320" s="66"/>
    </row>
    <row r="321" spans="1:1">
      <c r="A321" s="66"/>
    </row>
    <row r="322" spans="1:1">
      <c r="A322" s="66"/>
    </row>
    <row r="323" spans="1:1">
      <c r="A323" s="66"/>
    </row>
    <row r="324" spans="1:1">
      <c r="A324" s="66"/>
    </row>
    <row r="325" spans="1:1">
      <c r="A325" s="66"/>
    </row>
    <row r="326" spans="1:1">
      <c r="A326" s="66"/>
    </row>
    <row r="327" spans="1:1">
      <c r="A327" s="66"/>
    </row>
    <row r="328" spans="1:1">
      <c r="A328" s="66"/>
    </row>
    <row r="329" spans="1:1">
      <c r="A329" s="66"/>
    </row>
    <row r="330" spans="1:1">
      <c r="A330" s="66"/>
    </row>
    <row r="331" spans="1:1">
      <c r="A331" s="66"/>
    </row>
    <row r="332" spans="1:1">
      <c r="A332" s="66"/>
    </row>
    <row r="333" spans="1:1">
      <c r="A333" s="66"/>
    </row>
    <row r="334" spans="1:1">
      <c r="A334" s="66"/>
    </row>
    <row r="335" spans="1:1">
      <c r="A335" s="66"/>
    </row>
    <row r="336" spans="1:1">
      <c r="A336" s="66"/>
    </row>
    <row r="337" spans="1:1">
      <c r="A337" s="66"/>
    </row>
    <row r="338" spans="1:1">
      <c r="A338" s="66"/>
    </row>
    <row r="339" spans="1:1">
      <c r="A339" s="66"/>
    </row>
    <row r="340" spans="1:1">
      <c r="A340" s="66"/>
    </row>
    <row r="341" spans="1:1">
      <c r="A341" s="66"/>
    </row>
    <row r="342" spans="1:1">
      <c r="A342" s="66"/>
    </row>
    <row r="343" spans="1:1">
      <c r="A343" s="66"/>
    </row>
    <row r="344" spans="1:1">
      <c r="A344" s="66"/>
    </row>
    <row r="345" spans="1:1">
      <c r="A345" s="66"/>
    </row>
    <row r="346" spans="1:1">
      <c r="A346" s="66"/>
    </row>
    <row r="347" spans="1:1">
      <c r="A347" s="66"/>
    </row>
    <row r="348" spans="1:1">
      <c r="A348" s="66"/>
    </row>
    <row r="349" spans="1:1">
      <c r="A349" s="66"/>
    </row>
    <row r="350" spans="1:1">
      <c r="A350" s="66"/>
    </row>
    <row r="351" spans="1:1">
      <c r="A351" s="66"/>
    </row>
    <row r="352" spans="1:1">
      <c r="A352" s="66"/>
    </row>
    <row r="353" spans="1:1">
      <c r="A353" s="66"/>
    </row>
    <row r="354" spans="1:1">
      <c r="A354" s="66"/>
    </row>
    <row r="355" spans="1:1">
      <c r="A355" s="66"/>
    </row>
    <row r="356" spans="1:1">
      <c r="A356" s="66"/>
    </row>
    <row r="357" spans="1:1">
      <c r="A357" s="66"/>
    </row>
    <row r="358" spans="1:1">
      <c r="A358" s="66"/>
    </row>
    <row r="359" spans="1:1">
      <c r="A359" s="66"/>
    </row>
    <row r="360" spans="1:1">
      <c r="A360" s="66"/>
    </row>
    <row r="361" spans="1:1">
      <c r="A361" s="66"/>
    </row>
    <row r="362" spans="1:1">
      <c r="A362" s="66"/>
    </row>
    <row r="363" spans="1:1">
      <c r="A363" s="66"/>
    </row>
    <row r="364" spans="1:1">
      <c r="A364" s="66"/>
    </row>
    <row r="365" spans="1:1">
      <c r="A365" s="66"/>
    </row>
    <row r="366" spans="1:1">
      <c r="A366" s="66"/>
    </row>
    <row r="367" spans="1:1">
      <c r="A367" s="66"/>
    </row>
    <row r="368" spans="1:1">
      <c r="A368" s="66"/>
    </row>
    <row r="369" spans="1:1">
      <c r="A369" s="66"/>
    </row>
    <row r="370" spans="1:1">
      <c r="A370" s="66"/>
    </row>
    <row r="371" spans="1:1">
      <c r="A371" s="66"/>
    </row>
    <row r="372" spans="1:1">
      <c r="A372" s="66"/>
    </row>
    <row r="373" spans="1:1">
      <c r="A373" s="66"/>
    </row>
    <row r="374" spans="1:1">
      <c r="A374" s="66"/>
    </row>
    <row r="375" spans="1:1">
      <c r="A375" s="66"/>
    </row>
    <row r="376" spans="1:1">
      <c r="A376" s="66"/>
    </row>
    <row r="377" spans="1:1">
      <c r="A377" s="66"/>
    </row>
    <row r="378" spans="1:1">
      <c r="A378" s="66"/>
    </row>
    <row r="379" spans="1:1">
      <c r="A379" s="66"/>
    </row>
    <row r="380" spans="1:1">
      <c r="A380" s="66"/>
    </row>
    <row r="381" spans="1:1">
      <c r="A381" s="66"/>
    </row>
    <row r="382" spans="1:1">
      <c r="A382" s="66"/>
    </row>
    <row r="383" spans="1:1">
      <c r="A383" s="66"/>
    </row>
    <row r="384" spans="1:1">
      <c r="A384" s="66"/>
    </row>
    <row r="385" spans="1:1">
      <c r="A385" s="66"/>
    </row>
    <row r="386" spans="1:1">
      <c r="A386" s="66"/>
    </row>
    <row r="387" spans="1:1">
      <c r="A387" s="66"/>
    </row>
    <row r="388" spans="1:1">
      <c r="A388" s="66"/>
    </row>
    <row r="389" spans="1:1">
      <c r="A389" s="66"/>
    </row>
    <row r="390" spans="1:1">
      <c r="A390" s="66"/>
    </row>
    <row r="391" spans="1:1">
      <c r="A391" s="66"/>
    </row>
    <row r="392" spans="1:1">
      <c r="A392" s="66"/>
    </row>
    <row r="393" spans="1:1">
      <c r="A393" s="66"/>
    </row>
    <row r="394" spans="1:1">
      <c r="A394" s="66"/>
    </row>
    <row r="395" spans="1:1">
      <c r="A395" s="66"/>
    </row>
    <row r="396" spans="1:1">
      <c r="A396" s="66"/>
    </row>
    <row r="397" spans="1:1">
      <c r="A397" s="66"/>
    </row>
    <row r="398" spans="1:1">
      <c r="A398" s="66"/>
    </row>
    <row r="399" spans="1:1">
      <c r="A399" s="66"/>
    </row>
    <row r="400" spans="1:1">
      <c r="A400" s="66"/>
    </row>
    <row r="401" spans="1:1">
      <c r="A401" s="66"/>
    </row>
    <row r="402" spans="1:1">
      <c r="A402" s="66"/>
    </row>
    <row r="403" spans="1:1">
      <c r="A403" s="66"/>
    </row>
    <row r="404" spans="1:1">
      <c r="A404" s="66"/>
    </row>
    <row r="405" spans="1:1">
      <c r="A405" s="66"/>
    </row>
    <row r="406" spans="1:1">
      <c r="A406" s="66"/>
    </row>
    <row r="407" spans="1:1">
      <c r="A407" s="66"/>
    </row>
    <row r="408" spans="1:1">
      <c r="A408" s="66"/>
    </row>
    <row r="409" spans="1:1">
      <c r="A409" s="66"/>
    </row>
    <row r="410" spans="1:1">
      <c r="A410" s="66"/>
    </row>
    <row r="411" spans="1:1">
      <c r="A411" s="66"/>
    </row>
    <row r="412" spans="1:1">
      <c r="A412" s="66"/>
    </row>
    <row r="413" spans="1:1">
      <c r="A413" s="66"/>
    </row>
    <row r="414" spans="1:1">
      <c r="A414" s="66"/>
    </row>
    <row r="415" spans="1:1">
      <c r="A415" s="66"/>
    </row>
    <row r="416" spans="1:1">
      <c r="A416" s="66"/>
    </row>
    <row r="417" spans="1:1">
      <c r="A417" s="66"/>
    </row>
    <row r="418" spans="1:1">
      <c r="A418" s="66"/>
    </row>
    <row r="419" spans="1:1">
      <c r="A419" s="66"/>
    </row>
    <row r="420" spans="1:1">
      <c r="A420" s="66"/>
    </row>
    <row r="421" spans="1:1">
      <c r="A421" s="66"/>
    </row>
    <row r="422" spans="1:1">
      <c r="A422" s="66"/>
    </row>
    <row r="423" spans="1:1">
      <c r="A423" s="66"/>
    </row>
    <row r="424" spans="1:1">
      <c r="A424" s="66"/>
    </row>
    <row r="425" spans="1:1">
      <c r="A425" s="66"/>
    </row>
    <row r="426" spans="1:1">
      <c r="A426" s="66"/>
    </row>
    <row r="427" spans="1:1">
      <c r="A427" s="66"/>
    </row>
    <row r="428" spans="1:1">
      <c r="A428" s="66"/>
    </row>
    <row r="429" spans="1:1">
      <c r="A429" s="66"/>
    </row>
    <row r="430" spans="1:1">
      <c r="A430" s="66"/>
    </row>
    <row r="431" spans="1:1">
      <c r="A431" s="66"/>
    </row>
    <row r="432" spans="1:1">
      <c r="A432" s="66"/>
    </row>
    <row r="433" spans="1:1">
      <c r="A433" s="66"/>
    </row>
    <row r="434" spans="1:1">
      <c r="A434" s="66"/>
    </row>
    <row r="435" spans="1:1">
      <c r="A435" s="66"/>
    </row>
    <row r="436" spans="1:1">
      <c r="A436" s="66"/>
    </row>
    <row r="437" spans="1:1">
      <c r="A437" s="66"/>
    </row>
    <row r="438" spans="1:1">
      <c r="A438" s="66"/>
    </row>
    <row r="439" spans="1:1">
      <c r="A439" s="66"/>
    </row>
    <row r="440" spans="1:1">
      <c r="A440" s="66"/>
    </row>
    <row r="441" spans="1:1">
      <c r="A441" s="66"/>
    </row>
    <row r="442" spans="1:1">
      <c r="A442" s="66"/>
    </row>
    <row r="443" spans="1:1">
      <c r="A443" s="66"/>
    </row>
    <row r="444" spans="1:1">
      <c r="A444" s="66"/>
    </row>
    <row r="445" spans="1:1">
      <c r="A445" s="66"/>
    </row>
    <row r="446" spans="1:1">
      <c r="A446" s="66"/>
    </row>
    <row r="447" spans="1:1">
      <c r="A447" s="66"/>
    </row>
    <row r="448" spans="1:1">
      <c r="A448" s="66"/>
    </row>
    <row r="449" spans="1:1">
      <c r="A449" s="66"/>
    </row>
    <row r="450" spans="1:1">
      <c r="A450" s="66"/>
    </row>
    <row r="451" spans="1:1">
      <c r="A451" s="66"/>
    </row>
    <row r="452" spans="1:1">
      <c r="A452" s="66"/>
    </row>
    <row r="453" spans="1:1">
      <c r="A453" s="66"/>
    </row>
    <row r="454" spans="1:1">
      <c r="A454" s="66"/>
    </row>
    <row r="455" spans="1:1">
      <c r="A455" s="66"/>
    </row>
    <row r="456" spans="1:1">
      <c r="A456" s="66"/>
    </row>
    <row r="457" spans="1:1">
      <c r="A457" s="66"/>
    </row>
    <row r="458" spans="1:1">
      <c r="A458" s="66"/>
    </row>
    <row r="459" spans="1:1">
      <c r="A459" s="66"/>
    </row>
    <row r="460" spans="1:1">
      <c r="A460" s="66"/>
    </row>
    <row r="461" spans="1:1">
      <c r="A461" s="66"/>
    </row>
    <row r="462" spans="1:1">
      <c r="A462" s="66"/>
    </row>
    <row r="463" spans="1:1">
      <c r="A463" s="66"/>
    </row>
    <row r="464" spans="1:1">
      <c r="A464" s="66"/>
    </row>
    <row r="465" spans="1:1">
      <c r="A465" s="66"/>
    </row>
    <row r="466" spans="1:1">
      <c r="A466" s="66"/>
    </row>
    <row r="467" spans="1:1">
      <c r="A467" s="66"/>
    </row>
    <row r="468" spans="1:1">
      <c r="A468" s="66"/>
    </row>
    <row r="469" spans="1:1">
      <c r="A469" s="66"/>
    </row>
    <row r="470" spans="1:1">
      <c r="A470" s="66"/>
    </row>
    <row r="471" spans="1:1">
      <c r="A471" s="66"/>
    </row>
    <row r="472" spans="1:1">
      <c r="A472" s="66"/>
    </row>
    <row r="473" spans="1:1">
      <c r="A473" s="66"/>
    </row>
    <row r="474" spans="1:1">
      <c r="A474" s="66"/>
    </row>
    <row r="475" spans="1:1">
      <c r="A475" s="66"/>
    </row>
    <row r="476" spans="1:1">
      <c r="A476" s="66"/>
    </row>
    <row r="477" spans="1:1">
      <c r="A477" s="66"/>
    </row>
    <row r="478" spans="1:1">
      <c r="A478" s="66"/>
    </row>
    <row r="479" spans="1:1">
      <c r="A479" s="66"/>
    </row>
    <row r="480" spans="1:1">
      <c r="A480" s="66"/>
    </row>
    <row r="481" spans="1:1">
      <c r="A481" s="66"/>
    </row>
    <row r="482" spans="1:1">
      <c r="A482" s="66"/>
    </row>
    <row r="483" spans="1:1">
      <c r="A483" s="66"/>
    </row>
    <row r="484" spans="1:1">
      <c r="A484" s="66"/>
    </row>
    <row r="485" spans="1:1">
      <c r="A485" s="66"/>
    </row>
    <row r="486" spans="1:1">
      <c r="A486" s="66"/>
    </row>
    <row r="487" spans="1:1">
      <c r="A487" s="66"/>
    </row>
    <row r="488" spans="1:1">
      <c r="A488" s="66"/>
    </row>
    <row r="489" spans="1:1">
      <c r="A489" s="66"/>
    </row>
    <row r="490" spans="1:1">
      <c r="A490" s="66"/>
    </row>
    <row r="491" spans="1:1">
      <c r="A491" s="66"/>
    </row>
    <row r="492" spans="1:1">
      <c r="A492" s="66"/>
    </row>
    <row r="493" spans="1:1">
      <c r="A493" s="66"/>
    </row>
    <row r="494" spans="1:1">
      <c r="A494" s="66"/>
    </row>
    <row r="495" spans="1:1">
      <c r="A495" s="66"/>
    </row>
    <row r="496" spans="1:1">
      <c r="A496" s="66"/>
    </row>
    <row r="497" spans="1:1">
      <c r="A497" s="66"/>
    </row>
    <row r="498" spans="1:1">
      <c r="A498" s="66"/>
    </row>
    <row r="499" spans="1:1">
      <c r="A499" s="66"/>
    </row>
    <row r="500" spans="1:1">
      <c r="A500" s="66"/>
    </row>
    <row r="501" spans="1:1">
      <c r="A501" s="66"/>
    </row>
    <row r="502" spans="1:1">
      <c r="A502" s="66"/>
    </row>
    <row r="503" spans="1:1">
      <c r="A503" s="66"/>
    </row>
    <row r="504" spans="1:1">
      <c r="A504" s="66"/>
    </row>
    <row r="505" spans="1:1">
      <c r="A505" s="66"/>
    </row>
    <row r="506" spans="1:1">
      <c r="A506" s="66"/>
    </row>
    <row r="507" spans="1:1">
      <c r="A507" s="66"/>
    </row>
    <row r="508" spans="1:1">
      <c r="A508" s="66"/>
    </row>
    <row r="509" spans="1:1">
      <c r="A509" s="66"/>
    </row>
    <row r="510" spans="1:1">
      <c r="A510" s="66"/>
    </row>
    <row r="511" spans="1:1">
      <c r="A511" s="66"/>
    </row>
    <row r="512" spans="1:1">
      <c r="A512" s="66"/>
    </row>
    <row r="513" spans="1:1">
      <c r="A513" s="66"/>
    </row>
    <row r="514" spans="1:1">
      <c r="A514" s="66"/>
    </row>
    <row r="515" spans="1:1">
      <c r="A515" s="66"/>
    </row>
    <row r="516" spans="1:1">
      <c r="A516" s="66"/>
    </row>
    <row r="517" spans="1:1">
      <c r="A517" s="66"/>
    </row>
    <row r="518" spans="1:1">
      <c r="A518" s="66"/>
    </row>
    <row r="519" spans="1:1">
      <c r="A519" s="66"/>
    </row>
    <row r="520" spans="1:1">
      <c r="A520" s="66"/>
    </row>
    <row r="521" spans="1:1">
      <c r="A521" s="66"/>
    </row>
    <row r="522" spans="1:1">
      <c r="A522" s="66"/>
    </row>
    <row r="523" spans="1:1">
      <c r="A523" s="66"/>
    </row>
    <row r="524" spans="1:1">
      <c r="A524" s="66"/>
    </row>
    <row r="525" spans="1:1">
      <c r="A525" s="66"/>
    </row>
    <row r="526" spans="1:1">
      <c r="A526" s="66"/>
    </row>
    <row r="527" spans="1:1">
      <c r="A527" s="66"/>
    </row>
    <row r="528" spans="1:1">
      <c r="A528" s="66"/>
    </row>
    <row r="529" spans="1:1">
      <c r="A529" s="66"/>
    </row>
    <row r="530" spans="1:1">
      <c r="A530" s="66"/>
    </row>
    <row r="531" spans="1:1">
      <c r="A531" s="66"/>
    </row>
    <row r="532" spans="1:1">
      <c r="A532" s="66"/>
    </row>
    <row r="533" spans="1:1">
      <c r="A533" s="66"/>
    </row>
    <row r="534" spans="1:1">
      <c r="A534" s="66"/>
    </row>
    <row r="535" spans="1:1">
      <c r="A535" s="66"/>
    </row>
    <row r="536" spans="1:1">
      <c r="A536" s="66"/>
    </row>
    <row r="537" spans="1:1">
      <c r="A537" s="66"/>
    </row>
    <row r="538" spans="1:1">
      <c r="A538" s="66"/>
    </row>
    <row r="539" spans="1:1">
      <c r="A539" s="66"/>
    </row>
    <row r="540" spans="1:1">
      <c r="A540" s="66"/>
    </row>
    <row r="541" spans="1:1">
      <c r="A541" s="66"/>
    </row>
    <row r="542" spans="1:1">
      <c r="A542" s="66"/>
    </row>
    <row r="543" spans="1:1">
      <c r="A543" s="66"/>
    </row>
    <row r="544" spans="1:1">
      <c r="A544" s="66"/>
    </row>
    <row r="545" spans="1:1">
      <c r="A545" s="66"/>
    </row>
    <row r="546" spans="1:1">
      <c r="A546" s="66"/>
    </row>
    <row r="547" spans="1:1">
      <c r="A547" s="66"/>
    </row>
    <row r="548" spans="1:1">
      <c r="A548" s="66"/>
    </row>
    <row r="549" spans="1:1">
      <c r="A549" s="66"/>
    </row>
    <row r="550" spans="1:1">
      <c r="A550" s="66"/>
    </row>
    <row r="551" spans="1:1">
      <c r="A551" s="66"/>
    </row>
    <row r="552" spans="1:1">
      <c r="A552" s="66"/>
    </row>
    <row r="553" spans="1:1">
      <c r="A553" s="66"/>
    </row>
    <row r="554" spans="1:1">
      <c r="A554" s="66"/>
    </row>
    <row r="555" spans="1:1">
      <c r="A555" s="66"/>
    </row>
    <row r="556" spans="1:1">
      <c r="A556" s="66"/>
    </row>
    <row r="557" spans="1:1">
      <c r="A557" s="66"/>
    </row>
    <row r="558" spans="1:1">
      <c r="A558" s="66"/>
    </row>
    <row r="559" spans="1:1">
      <c r="A559" s="66"/>
    </row>
    <row r="560" spans="1:1">
      <c r="A560" s="66"/>
    </row>
    <row r="561" spans="1:1">
      <c r="A561" s="66"/>
    </row>
    <row r="562" spans="1:1">
      <c r="A562" s="66"/>
    </row>
    <row r="563" spans="1:1">
      <c r="A563" s="66"/>
    </row>
    <row r="564" spans="1:1">
      <c r="A564" s="66"/>
    </row>
    <row r="565" spans="1:1">
      <c r="A565" s="66"/>
    </row>
    <row r="566" spans="1:1">
      <c r="A566" s="66"/>
    </row>
    <row r="567" spans="1:1">
      <c r="A567" s="66"/>
    </row>
    <row r="568" spans="1:1">
      <c r="A568" s="66"/>
    </row>
    <row r="569" spans="1:1">
      <c r="A569" s="66"/>
    </row>
    <row r="570" spans="1:1">
      <c r="A570" s="66"/>
    </row>
    <row r="571" spans="1:1">
      <c r="A571" s="66"/>
    </row>
    <row r="572" spans="1:1">
      <c r="A572" s="66"/>
    </row>
    <row r="573" spans="1:1">
      <c r="A573" s="66"/>
    </row>
    <row r="574" spans="1:1">
      <c r="A574" s="66"/>
    </row>
    <row r="575" spans="1:1">
      <c r="A575" s="66"/>
    </row>
    <row r="576" spans="1:1">
      <c r="A576" s="66"/>
    </row>
    <row r="577" spans="1:1">
      <c r="A577" s="66"/>
    </row>
    <row r="578" spans="1:1">
      <c r="A578" s="66"/>
    </row>
    <row r="579" spans="1:1">
      <c r="A579" s="66"/>
    </row>
    <row r="580" spans="1:1">
      <c r="A580" s="66"/>
    </row>
    <row r="581" spans="1:1">
      <c r="A581" s="66"/>
    </row>
    <row r="582" spans="1:1">
      <c r="A582" s="66"/>
    </row>
    <row r="583" spans="1:1">
      <c r="A583" s="66"/>
    </row>
    <row r="584" spans="1:1">
      <c r="A584" s="66"/>
    </row>
    <row r="585" spans="1:1">
      <c r="A585" s="66"/>
    </row>
    <row r="586" spans="1:1">
      <c r="A586" s="66"/>
    </row>
    <row r="587" spans="1:1">
      <c r="A587" s="66"/>
    </row>
    <row r="588" spans="1:1">
      <c r="A588" s="66"/>
    </row>
    <row r="589" spans="1:1">
      <c r="A589" s="66"/>
    </row>
    <row r="590" spans="1:1">
      <c r="A590" s="66"/>
    </row>
    <row r="591" spans="1:1">
      <c r="A591" s="66"/>
    </row>
    <row r="592" spans="1:1">
      <c r="A592" s="66"/>
    </row>
    <row r="593" spans="1:1">
      <c r="A593" s="66"/>
    </row>
    <row r="594" spans="1:1">
      <c r="A594" s="66"/>
    </row>
    <row r="595" spans="1:1">
      <c r="A595" s="66"/>
    </row>
    <row r="596" spans="1:1">
      <c r="A596" s="66"/>
    </row>
    <row r="597" spans="1:1">
      <c r="A597" s="66"/>
    </row>
    <row r="598" spans="1:1">
      <c r="A598" s="66"/>
    </row>
    <row r="599" spans="1:1">
      <c r="A599" s="66"/>
    </row>
    <row r="600" spans="1:1">
      <c r="A600" s="66"/>
    </row>
    <row r="601" spans="1:1">
      <c r="A601" s="66"/>
    </row>
    <row r="602" spans="1:1">
      <c r="A602" s="66"/>
    </row>
    <row r="603" spans="1:1">
      <c r="A603" s="66"/>
    </row>
    <row r="604" spans="1:1">
      <c r="A604" s="66"/>
    </row>
    <row r="605" spans="1:1">
      <c r="A605" s="66"/>
    </row>
    <row r="606" spans="1:1">
      <c r="A606" s="66"/>
    </row>
    <row r="607" spans="1:1">
      <c r="A607" s="66"/>
    </row>
    <row r="608" spans="1:1">
      <c r="A608" s="66"/>
    </row>
    <row r="609" spans="1:1">
      <c r="A609" s="66"/>
    </row>
    <row r="610" spans="1:1">
      <c r="A610" s="66"/>
    </row>
    <row r="611" spans="1:1">
      <c r="A611" s="66"/>
    </row>
    <row r="612" spans="1:1">
      <c r="A612" s="66"/>
    </row>
    <row r="613" spans="1:1">
      <c r="A613" s="66"/>
    </row>
    <row r="614" spans="1:1">
      <c r="A614" s="66"/>
    </row>
    <row r="615" spans="1:1">
      <c r="A615" s="66"/>
    </row>
    <row r="616" spans="1:1">
      <c r="A616" s="66"/>
    </row>
    <row r="617" spans="1:1">
      <c r="A617" s="66"/>
    </row>
    <row r="618" spans="1:1">
      <c r="A618" s="66"/>
    </row>
    <row r="619" spans="1:1">
      <c r="A619" s="66"/>
    </row>
    <row r="620" spans="1:1">
      <c r="A620" s="66"/>
    </row>
    <row r="621" spans="1:1">
      <c r="A621" s="66"/>
    </row>
    <row r="622" spans="1:1">
      <c r="A622" s="66"/>
    </row>
    <row r="623" spans="1:1">
      <c r="A623" s="66"/>
    </row>
    <row r="624" spans="1:1">
      <c r="A624" s="66"/>
    </row>
    <row r="625" spans="1:1">
      <c r="A625" s="66"/>
    </row>
    <row r="626" spans="1:1">
      <c r="A626" s="66"/>
    </row>
    <row r="627" spans="1:1">
      <c r="A627" s="66"/>
    </row>
    <row r="628" spans="1:1">
      <c r="A628" s="66"/>
    </row>
    <row r="629" spans="1:1">
      <c r="A629" s="66"/>
    </row>
    <row r="630" spans="1:1">
      <c r="A630" s="66"/>
    </row>
    <row r="631" spans="1:1">
      <c r="A631" s="66"/>
    </row>
    <row r="632" spans="1:1">
      <c r="A632" s="66"/>
    </row>
    <row r="633" spans="1:1">
      <c r="A633" s="66"/>
    </row>
    <row r="634" spans="1:1">
      <c r="A634" s="66"/>
    </row>
    <row r="635" spans="1:1">
      <c r="A635" s="66"/>
    </row>
    <row r="636" spans="1:1">
      <c r="A636" s="66"/>
    </row>
    <row r="637" spans="1:1">
      <c r="A637" s="66"/>
    </row>
    <row r="638" spans="1:1">
      <c r="A638" s="66"/>
    </row>
    <row r="639" spans="1:1">
      <c r="A639" s="66"/>
    </row>
    <row r="640" spans="1:1">
      <c r="A640" s="66"/>
    </row>
    <row r="641" spans="1:1">
      <c r="A641" s="66"/>
    </row>
    <row r="642" spans="1:1">
      <c r="A642" s="66"/>
    </row>
    <row r="643" spans="1:1">
      <c r="A643" s="66"/>
    </row>
    <row r="644" spans="1:1">
      <c r="A644" s="66"/>
    </row>
    <row r="645" spans="1:1">
      <c r="A645" s="66"/>
    </row>
    <row r="646" spans="1:1">
      <c r="A646" s="66"/>
    </row>
    <row r="647" spans="1:1">
      <c r="A647" s="66"/>
    </row>
    <row r="648" spans="1:1">
      <c r="A648" s="66"/>
    </row>
    <row r="649" spans="1:1">
      <c r="A649" s="66"/>
    </row>
    <row r="650" spans="1:1">
      <c r="A650" s="66"/>
    </row>
    <row r="651" spans="1:1">
      <c r="A651" s="66"/>
    </row>
    <row r="652" spans="1:1">
      <c r="A652" s="66"/>
    </row>
    <row r="653" spans="1:1">
      <c r="A653" s="66"/>
    </row>
    <row r="654" spans="1:1">
      <c r="A654" s="66"/>
    </row>
    <row r="655" spans="1:1">
      <c r="A655" s="66"/>
    </row>
    <row r="656" spans="1:1">
      <c r="A656" s="66"/>
    </row>
    <row r="657" spans="1:1">
      <c r="A657" s="66"/>
    </row>
    <row r="658" spans="1:1">
      <c r="A658" s="66"/>
    </row>
    <row r="659" spans="1:1">
      <c r="A659" s="66"/>
    </row>
    <row r="660" spans="1:1">
      <c r="A660" s="66"/>
    </row>
    <row r="661" spans="1:1">
      <c r="A661" s="66"/>
    </row>
    <row r="662" spans="1:1">
      <c r="A662" s="66"/>
    </row>
    <row r="663" spans="1:1">
      <c r="A663" s="66"/>
    </row>
    <row r="664" spans="1:1">
      <c r="A664" s="66"/>
    </row>
    <row r="665" spans="1:1">
      <c r="A665" s="66"/>
    </row>
    <row r="666" spans="1:1">
      <c r="A666" s="66"/>
    </row>
    <row r="667" spans="1:1">
      <c r="A667" s="66"/>
    </row>
    <row r="668" spans="1:1">
      <c r="A668" s="66"/>
    </row>
    <row r="669" spans="1:1">
      <c r="A669" s="66"/>
    </row>
    <row r="670" spans="1:1">
      <c r="A670" s="66"/>
    </row>
    <row r="671" spans="1:1">
      <c r="A671" s="66"/>
    </row>
    <row r="672" spans="1:1">
      <c r="A672" s="66"/>
    </row>
    <row r="673" spans="1:1">
      <c r="A673" s="66"/>
    </row>
    <row r="674" spans="1:1">
      <c r="A674" s="66"/>
    </row>
    <row r="675" spans="1:1">
      <c r="A675" s="66"/>
    </row>
    <row r="676" spans="1:1">
      <c r="A676" s="66"/>
    </row>
    <row r="677" spans="1:1">
      <c r="A677" s="66"/>
    </row>
    <row r="678" spans="1:1">
      <c r="A678" s="66"/>
    </row>
    <row r="679" spans="1:1">
      <c r="A679" s="66"/>
    </row>
    <row r="680" spans="1:1">
      <c r="A680" s="66"/>
    </row>
    <row r="681" spans="1:1">
      <c r="A681" s="66"/>
    </row>
    <row r="682" spans="1:1">
      <c r="A682" s="66"/>
    </row>
    <row r="683" spans="1:1">
      <c r="A683" s="66"/>
    </row>
    <row r="684" spans="1:1">
      <c r="A684" s="66"/>
    </row>
    <row r="685" spans="1:1">
      <c r="A685" s="66"/>
    </row>
    <row r="686" spans="1:1">
      <c r="A686" s="66"/>
    </row>
    <row r="687" spans="1:1">
      <c r="A687" s="66"/>
    </row>
    <row r="688" spans="1:1">
      <c r="A688" s="66"/>
    </row>
    <row r="689" spans="1:1">
      <c r="A689" s="66"/>
    </row>
    <row r="690" spans="1:1">
      <c r="A690" s="66"/>
    </row>
    <row r="691" spans="1:1">
      <c r="A691" s="66"/>
    </row>
    <row r="692" spans="1:1">
      <c r="A692" s="66"/>
    </row>
    <row r="693" spans="1:1">
      <c r="A693" s="66"/>
    </row>
    <row r="694" spans="1:1">
      <c r="A694" s="66"/>
    </row>
    <row r="695" spans="1:1">
      <c r="A695" s="66"/>
    </row>
    <row r="696" spans="1:1">
      <c r="A696" s="66"/>
    </row>
    <row r="697" spans="1:1">
      <c r="A697" s="66"/>
    </row>
    <row r="698" spans="1:1">
      <c r="A698" s="66"/>
    </row>
    <row r="699" spans="1:1">
      <c r="A699" s="66"/>
    </row>
    <row r="700" spans="1:1">
      <c r="A700" s="66"/>
    </row>
    <row r="701" spans="1:1">
      <c r="A701" s="66"/>
    </row>
    <row r="702" spans="1:1">
      <c r="A702" s="66"/>
    </row>
    <row r="703" spans="1:1">
      <c r="A703" s="66"/>
    </row>
    <row r="704" spans="1:1">
      <c r="A704" s="66"/>
    </row>
    <row r="705" spans="1:1">
      <c r="A705" s="66"/>
    </row>
    <row r="706" spans="1:1">
      <c r="A706" s="66"/>
    </row>
    <row r="707" spans="1:1">
      <c r="A707" s="66"/>
    </row>
    <row r="708" spans="1:1">
      <c r="A708" s="66"/>
    </row>
    <row r="709" spans="1:1">
      <c r="A709" s="66"/>
    </row>
    <row r="710" spans="1:1">
      <c r="A710" s="66"/>
    </row>
    <row r="711" spans="1:1">
      <c r="A711" s="66"/>
    </row>
    <row r="712" spans="1:1">
      <c r="A712" s="66"/>
    </row>
    <row r="713" spans="1:1">
      <c r="A713" s="66"/>
    </row>
    <row r="714" spans="1:1">
      <c r="A714" s="66"/>
    </row>
    <row r="715" spans="1:1">
      <c r="A715" s="66"/>
    </row>
    <row r="716" spans="1:1">
      <c r="A716" s="66"/>
    </row>
    <row r="717" spans="1:1">
      <c r="A717" s="66"/>
    </row>
    <row r="718" spans="1:1">
      <c r="A718" s="66"/>
    </row>
    <row r="719" spans="1:1">
      <c r="A719" s="66"/>
    </row>
    <row r="720" spans="1:1">
      <c r="A720" s="66"/>
    </row>
    <row r="721" spans="1:1">
      <c r="A721" s="66"/>
    </row>
    <row r="722" spans="1:1">
      <c r="A722" s="66"/>
    </row>
    <row r="723" spans="1:1">
      <c r="A723" s="66"/>
    </row>
    <row r="724" spans="1:1">
      <c r="A724" s="66"/>
    </row>
    <row r="725" spans="1:1">
      <c r="A725" s="66"/>
    </row>
    <row r="726" spans="1:1">
      <c r="A726" s="66"/>
    </row>
    <row r="727" spans="1:1">
      <c r="A727" s="66"/>
    </row>
    <row r="728" spans="1:1">
      <c r="A728" s="66"/>
    </row>
    <row r="729" spans="1:1">
      <c r="A729" s="66"/>
    </row>
    <row r="730" spans="1:1">
      <c r="A730" s="66"/>
    </row>
    <row r="731" spans="1:1">
      <c r="A731" s="66"/>
    </row>
    <row r="732" spans="1:1">
      <c r="A732" s="66"/>
    </row>
    <row r="733" spans="1:1">
      <c r="A733" s="66"/>
    </row>
    <row r="734" spans="1:1">
      <c r="A734" s="66"/>
    </row>
    <row r="735" spans="1:1">
      <c r="A735" s="66"/>
    </row>
    <row r="736" spans="1:1">
      <c r="A736" s="66"/>
    </row>
  </sheetData>
  <hyperlinks>
    <hyperlink ref="A1" location="Content!A1" display="&lt;&lt;"/>
  </hyperlinks>
  <pageMargins left="0.7" right="0.7" top="0.75" bottom="0.75" header="0.3" footer="0.3"/>
  <pageSetup paperSize="9" orientation="portrait" horizontalDpi="4294967294" verticalDpi="0"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9">
    <tabColor theme="2"/>
  </sheetPr>
  <dimension ref="A1:W21"/>
  <sheetViews>
    <sheetView showGridLines="0" zoomScaleNormal="100" workbookViewId="0"/>
  </sheetViews>
  <sheetFormatPr defaultColWidth="9.140625" defaultRowHeight="14.25"/>
  <cols>
    <col min="1" max="1" width="8" style="149" bestFit="1" customWidth="1"/>
    <col min="2" max="2" width="6.140625" style="149" customWidth="1"/>
    <col min="3" max="3" width="5.5703125" style="149" bestFit="1" customWidth="1"/>
    <col min="4" max="5" width="6.5703125" style="149" bestFit="1" customWidth="1"/>
    <col min="6" max="10" width="6.140625" style="149" customWidth="1"/>
    <col min="11" max="11" width="6.42578125" style="149" customWidth="1"/>
    <col min="12" max="15" width="4.85546875" style="149" bestFit="1" customWidth="1"/>
    <col min="16" max="19" width="4.140625" style="149" bestFit="1" customWidth="1"/>
    <col min="20" max="20" width="5.5703125" style="149" customWidth="1"/>
    <col min="21" max="16384" width="9.140625" style="149"/>
  </cols>
  <sheetData>
    <row r="1" spans="1:23">
      <c r="A1" s="103" t="s">
        <v>102</v>
      </c>
      <c r="B1" s="139" t="str">
        <f>IF(Content!$E$1=1,B2,B3)</f>
        <v>ВВП</v>
      </c>
      <c r="C1" s="139"/>
      <c r="D1" s="264">
        <v>-0.9</v>
      </c>
      <c r="E1" s="264">
        <v>-0.7</v>
      </c>
      <c r="F1" s="264">
        <v>-0.5</v>
      </c>
      <c r="G1" s="264">
        <v>-0.3</v>
      </c>
      <c r="H1" s="264">
        <v>0.3</v>
      </c>
      <c r="I1" s="264">
        <v>0.5</v>
      </c>
      <c r="J1" s="264">
        <v>0.7</v>
      </c>
      <c r="K1" s="264">
        <v>0.9</v>
      </c>
      <c r="L1" s="139"/>
      <c r="M1" s="139" t="str">
        <f>IF(Content!$E$1=1,M2,M3)</f>
        <v>Прогноз реального ВВП, % р/р</v>
      </c>
      <c r="N1" s="147"/>
      <c r="O1" s="147"/>
      <c r="P1" s="147"/>
      <c r="Q1" s="147"/>
      <c r="R1" s="147"/>
      <c r="S1" s="147"/>
      <c r="T1" s="148"/>
      <c r="U1" s="148"/>
    </row>
    <row r="2" spans="1:23" hidden="1">
      <c r="A2" s="89"/>
      <c r="B2" s="93" t="s">
        <v>295</v>
      </c>
      <c r="C2" s="150"/>
      <c r="D2" s="150"/>
      <c r="E2" s="150"/>
      <c r="F2" s="150"/>
      <c r="G2" s="150"/>
      <c r="H2" s="150"/>
      <c r="I2" s="150"/>
      <c r="J2" s="150"/>
      <c r="K2" s="151"/>
      <c r="L2" s="147"/>
      <c r="M2" s="148" t="s">
        <v>461</v>
      </c>
      <c r="N2" s="147"/>
      <c r="O2" s="147"/>
      <c r="P2" s="147"/>
      <c r="Q2" s="147"/>
      <c r="R2" s="147"/>
      <c r="S2" s="147"/>
      <c r="T2" s="148"/>
      <c r="U2" s="148"/>
    </row>
    <row r="3" spans="1:23" hidden="1">
      <c r="A3" s="89"/>
      <c r="B3" s="93" t="s">
        <v>297</v>
      </c>
      <c r="C3" s="152"/>
      <c r="D3" s="152"/>
      <c r="E3" s="152"/>
      <c r="F3" s="152"/>
      <c r="G3" s="152"/>
      <c r="H3" s="152"/>
      <c r="I3" s="152"/>
      <c r="J3" s="152"/>
      <c r="K3" s="148"/>
      <c r="L3" s="148"/>
      <c r="M3" s="148" t="s">
        <v>698</v>
      </c>
      <c r="N3" s="148"/>
      <c r="O3" s="148"/>
      <c r="P3" s="148"/>
      <c r="Q3" s="148"/>
      <c r="R3" s="148"/>
      <c r="S3" s="148"/>
      <c r="T3" s="148"/>
      <c r="U3" s="148"/>
    </row>
    <row r="4" spans="1:23" ht="15">
      <c r="B4" s="153"/>
      <c r="C4" s="154"/>
      <c r="D4" s="155"/>
      <c r="E4" s="155"/>
      <c r="F4" s="155"/>
      <c r="G4" s="155"/>
      <c r="H4" s="155"/>
      <c r="I4" s="155"/>
      <c r="J4" s="155"/>
      <c r="K4" s="148"/>
      <c r="L4" s="148"/>
      <c r="M4" s="295"/>
      <c r="N4" s="296"/>
      <c r="O4" s="296"/>
      <c r="P4" s="296"/>
      <c r="Q4" s="296"/>
      <c r="R4" s="296"/>
      <c r="S4" s="296"/>
      <c r="T4" s="296"/>
      <c r="U4" s="296"/>
      <c r="V4" s="265"/>
    </row>
    <row r="5" spans="1:23" ht="15">
      <c r="A5" s="149">
        <v>2016</v>
      </c>
      <c r="B5" s="153">
        <v>2.4</v>
      </c>
      <c r="C5" s="154"/>
      <c r="D5" s="155"/>
      <c r="E5" s="155"/>
      <c r="F5" s="155"/>
      <c r="G5" s="155"/>
      <c r="H5" s="155"/>
      <c r="I5" s="155"/>
      <c r="J5" s="155"/>
      <c r="K5" s="148"/>
      <c r="L5" s="148"/>
      <c r="M5" s="295"/>
      <c r="N5" s="296"/>
      <c r="O5" s="296"/>
      <c r="P5" s="296"/>
      <c r="Q5" s="296"/>
      <c r="R5" s="296"/>
      <c r="S5" s="296"/>
      <c r="T5" s="296"/>
      <c r="U5" s="296"/>
      <c r="V5" s="265"/>
    </row>
    <row r="6" spans="1:23" ht="15">
      <c r="A6" s="149">
        <v>2017</v>
      </c>
      <c r="B6" s="153">
        <v>2.5</v>
      </c>
      <c r="C6" s="154"/>
      <c r="D6" s="155"/>
      <c r="E6" s="155"/>
      <c r="F6" s="155"/>
      <c r="G6" s="155"/>
      <c r="H6" s="155"/>
      <c r="I6" s="155"/>
      <c r="J6" s="155"/>
      <c r="K6" s="148"/>
      <c r="L6" s="148"/>
      <c r="M6" s="295"/>
      <c r="N6" s="296"/>
      <c r="O6" s="296"/>
      <c r="P6" s="296"/>
      <c r="Q6" s="296"/>
      <c r="R6" s="296"/>
      <c r="S6" s="296"/>
      <c r="T6" s="296"/>
      <c r="U6" s="296"/>
      <c r="V6" s="265"/>
    </row>
    <row r="7" spans="1:23" ht="15">
      <c r="A7" s="149">
        <v>2018</v>
      </c>
      <c r="B7" s="153">
        <v>3.3</v>
      </c>
      <c r="C7" s="154">
        <v>3.3</v>
      </c>
      <c r="D7" s="155"/>
      <c r="E7" s="155"/>
      <c r="F7" s="155"/>
      <c r="G7" s="155"/>
      <c r="H7" s="155"/>
      <c r="I7" s="155"/>
      <c r="J7" s="155"/>
      <c r="K7" s="155"/>
      <c r="M7" s="297"/>
      <c r="N7" s="265"/>
      <c r="O7" s="265"/>
      <c r="P7" s="265"/>
      <c r="Q7" s="265"/>
      <c r="R7" s="265"/>
      <c r="S7" s="265"/>
      <c r="T7" s="265"/>
      <c r="U7" s="265"/>
      <c r="V7" s="265"/>
    </row>
    <row r="8" spans="1:23" ht="15">
      <c r="A8" s="149">
        <v>2019</v>
      </c>
      <c r="B8" s="153">
        <v>3</v>
      </c>
      <c r="C8" s="154">
        <v>9.7000000000000003E-2</v>
      </c>
      <c r="D8" s="155">
        <v>1.073</v>
      </c>
      <c r="E8" s="155">
        <v>0.63800000000000001</v>
      </c>
      <c r="F8" s="155">
        <v>0.51</v>
      </c>
      <c r="G8" s="155">
        <v>0.68</v>
      </c>
      <c r="H8" s="155">
        <v>0.52300000000000002</v>
      </c>
      <c r="I8" s="155">
        <v>0.39200000000000002</v>
      </c>
      <c r="J8" s="155">
        <v>0.49099999999999999</v>
      </c>
      <c r="K8" s="155">
        <v>0.82599999999999996</v>
      </c>
      <c r="M8" s="297"/>
      <c r="N8" s="265"/>
      <c r="O8" s="265"/>
      <c r="P8" s="265"/>
      <c r="Q8" s="265"/>
      <c r="R8" s="265"/>
      <c r="S8" s="265"/>
      <c r="T8" s="265"/>
      <c r="U8" s="265"/>
      <c r="V8" s="265"/>
      <c r="W8" s="383" t="str">
        <f>IF(Content!$E$1=1,W9,W10)</f>
        <v xml:space="preserve">довірчі
інтервали </v>
      </c>
    </row>
    <row r="9" spans="1:23" ht="15">
      <c r="A9" s="149">
        <v>2020</v>
      </c>
      <c r="B9" s="153">
        <v>3.2</v>
      </c>
      <c r="C9" s="154">
        <v>-2.028</v>
      </c>
      <c r="D9" s="155">
        <v>1.9339999999999999</v>
      </c>
      <c r="E9" s="155">
        <v>1.1499999999999999</v>
      </c>
      <c r="F9" s="155">
        <v>0.91900000000000004</v>
      </c>
      <c r="G9" s="155">
        <v>1.2250000000000001</v>
      </c>
      <c r="H9" s="155">
        <v>0.94199999999999995</v>
      </c>
      <c r="I9" s="155">
        <v>0.70699999999999996</v>
      </c>
      <c r="J9" s="155">
        <v>0.88500000000000001</v>
      </c>
      <c r="K9" s="155">
        <v>1.4870000000000001</v>
      </c>
      <c r="M9" s="297"/>
      <c r="N9" s="265"/>
      <c r="O9" s="265"/>
      <c r="P9" s="265"/>
      <c r="Q9" s="265"/>
      <c r="R9" s="265"/>
      <c r="S9" s="265"/>
      <c r="T9" s="265"/>
      <c r="U9" s="265"/>
      <c r="V9" s="265"/>
      <c r="W9" s="385" t="s">
        <v>839</v>
      </c>
    </row>
    <row r="10" spans="1:23" ht="15">
      <c r="A10" s="149">
        <v>2021</v>
      </c>
      <c r="B10" s="153">
        <v>3.7</v>
      </c>
      <c r="C10" s="154">
        <v>-2.2799999999999998</v>
      </c>
      <c r="D10" s="155">
        <v>2.214</v>
      </c>
      <c r="E10" s="155">
        <v>1.3169999999999999</v>
      </c>
      <c r="F10" s="155">
        <v>1.052</v>
      </c>
      <c r="G10" s="155">
        <v>1.4019999999999999</v>
      </c>
      <c r="H10" s="155">
        <v>1.0780000000000001</v>
      </c>
      <c r="I10" s="155">
        <v>0.80900000000000005</v>
      </c>
      <c r="J10" s="155">
        <v>1.0129999999999999</v>
      </c>
      <c r="K10" s="155">
        <v>1.7030000000000001</v>
      </c>
      <c r="M10" s="297"/>
      <c r="N10" s="265"/>
      <c r="O10" s="265"/>
      <c r="P10" s="265"/>
      <c r="Q10" s="265"/>
      <c r="R10" s="265"/>
      <c r="S10" s="265"/>
      <c r="T10" s="265"/>
      <c r="U10" s="265"/>
      <c r="V10" s="265"/>
      <c r="W10" s="385" t="s">
        <v>840</v>
      </c>
    </row>
    <row r="11" spans="1:23">
      <c r="B11" s="132"/>
      <c r="M11" s="265"/>
      <c r="N11" s="265"/>
      <c r="O11" s="265"/>
      <c r="P11" s="265"/>
      <c r="Q11" s="265"/>
      <c r="R11" s="265"/>
      <c r="S11" s="265"/>
      <c r="T11" s="265"/>
      <c r="U11" s="265"/>
      <c r="V11" s="265"/>
    </row>
    <row r="12" spans="1:23">
      <c r="B12" s="146"/>
      <c r="C12" s="146"/>
      <c r="M12" s="265"/>
      <c r="N12" s="265"/>
      <c r="O12" s="265"/>
      <c r="P12" s="265"/>
      <c r="Q12" s="265"/>
      <c r="R12" s="265"/>
      <c r="S12" s="265"/>
      <c r="T12" s="265"/>
      <c r="U12" s="265"/>
      <c r="V12" s="265"/>
    </row>
    <row r="13" spans="1:23">
      <c r="B13" s="146"/>
      <c r="C13" s="146"/>
      <c r="D13" s="146"/>
      <c r="E13" s="146"/>
      <c r="F13" s="146"/>
      <c r="G13" s="146"/>
      <c r="H13" s="146"/>
      <c r="I13" s="146"/>
      <c r="J13" s="146"/>
      <c r="K13" s="146"/>
      <c r="M13" s="265"/>
      <c r="N13" s="265"/>
      <c r="O13" s="265"/>
      <c r="P13" s="265"/>
      <c r="Q13" s="265"/>
      <c r="R13" s="265"/>
      <c r="S13" s="265"/>
      <c r="T13" s="265"/>
      <c r="U13" s="265"/>
      <c r="V13" s="265"/>
    </row>
    <row r="14" spans="1:23">
      <c r="B14" s="146"/>
      <c r="C14" s="146"/>
      <c r="D14" s="146"/>
      <c r="E14" s="146"/>
      <c r="F14" s="146"/>
      <c r="G14" s="146"/>
      <c r="H14" s="146"/>
      <c r="I14" s="146"/>
      <c r="J14" s="146"/>
      <c r="K14" s="146"/>
      <c r="M14" s="265"/>
      <c r="N14" s="265"/>
      <c r="O14" s="265"/>
      <c r="P14" s="265"/>
      <c r="Q14" s="265"/>
      <c r="R14" s="265"/>
      <c r="S14" s="265"/>
      <c r="T14" s="265"/>
      <c r="U14" s="265"/>
      <c r="V14" s="265"/>
    </row>
    <row r="15" spans="1:23">
      <c r="B15" s="146"/>
      <c r="C15" s="146"/>
      <c r="D15" s="146"/>
      <c r="E15" s="146"/>
      <c r="F15" s="146"/>
      <c r="G15" s="146"/>
      <c r="H15" s="146"/>
      <c r="I15" s="146"/>
      <c r="J15" s="146"/>
      <c r="K15" s="146"/>
      <c r="M15" s="265"/>
      <c r="N15" s="265"/>
      <c r="O15" s="265"/>
      <c r="P15" s="265"/>
      <c r="Q15" s="265"/>
      <c r="R15" s="265"/>
      <c r="S15" s="265"/>
      <c r="T15" s="265"/>
      <c r="U15" s="265"/>
      <c r="V15" s="265"/>
    </row>
    <row r="16" spans="1:23">
      <c r="B16" s="146"/>
      <c r="C16" s="146"/>
      <c r="M16" s="265"/>
      <c r="N16" s="265"/>
      <c r="O16" s="265"/>
      <c r="P16" s="265"/>
      <c r="Q16" s="265"/>
      <c r="R16" s="265"/>
      <c r="S16" s="265"/>
      <c r="T16" s="265"/>
      <c r="U16" s="265"/>
      <c r="V16" s="265"/>
    </row>
    <row r="17" spans="2:22">
      <c r="B17" s="146"/>
      <c r="C17" s="146"/>
      <c r="M17" s="265"/>
      <c r="N17" s="265"/>
      <c r="O17" s="265"/>
      <c r="P17" s="265"/>
      <c r="Q17" s="265"/>
      <c r="R17" s="265"/>
      <c r="S17" s="265"/>
      <c r="T17" s="265"/>
      <c r="U17" s="265"/>
      <c r="V17" s="265"/>
    </row>
    <row r="18" spans="2:22">
      <c r="B18" s="146"/>
      <c r="C18" s="146"/>
      <c r="M18" s="265"/>
      <c r="N18" s="265"/>
      <c r="O18" s="265"/>
      <c r="P18" s="265"/>
      <c r="Q18" s="265"/>
      <c r="R18" s="265"/>
      <c r="S18" s="265"/>
      <c r="T18" s="265"/>
      <c r="U18" s="265"/>
      <c r="V18" s="265"/>
    </row>
    <row r="19" spans="2:22">
      <c r="M19" s="111" t="str">
        <f>IF(Content!$E$1=1,M20,M21)</f>
        <v>Джерело: розрахунки НБУ.</v>
      </c>
    </row>
    <row r="20" spans="2:22">
      <c r="M20" s="112" t="s">
        <v>63</v>
      </c>
    </row>
    <row r="21" spans="2:22">
      <c r="M21" s="113" t="s">
        <v>64</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0">
    <tabColor theme="2"/>
  </sheetPr>
  <dimension ref="A1:AR45"/>
  <sheetViews>
    <sheetView showGridLines="0" zoomScaleNormal="100" workbookViewId="0"/>
  </sheetViews>
  <sheetFormatPr defaultRowHeight="12.75"/>
  <cols>
    <col min="1" max="1" width="6.85546875" style="161" customWidth="1"/>
    <col min="2" max="10" width="5.140625" style="161" bestFit="1" customWidth="1"/>
    <col min="11" max="20" width="4.5703125" style="161" customWidth="1"/>
    <col min="21" max="21" width="4.85546875" style="161" bestFit="1" customWidth="1"/>
    <col min="22" max="23" width="4.140625" style="161" bestFit="1" customWidth="1"/>
    <col min="24" max="24" width="4.85546875" style="161" bestFit="1" customWidth="1"/>
    <col min="25" max="27" width="4.140625" style="161" bestFit="1" customWidth="1"/>
    <col min="28" max="28" width="5.140625" style="161" bestFit="1" customWidth="1"/>
    <col min="29" max="268" width="9.140625" style="161"/>
    <col min="269" max="269" width="5.42578125" style="161" bestFit="1" customWidth="1"/>
    <col min="270" max="278" width="5.140625" style="161" bestFit="1" customWidth="1"/>
    <col min="279" max="279" width="9.140625" style="161"/>
    <col min="280" max="283" width="4.140625" style="161" bestFit="1" customWidth="1"/>
    <col min="284" max="287" width="3.5703125" style="161" bestFit="1" customWidth="1"/>
    <col min="288" max="524" width="9.140625" style="161"/>
    <col min="525" max="525" width="5.42578125" style="161" bestFit="1" customWidth="1"/>
    <col min="526" max="534" width="5.140625" style="161" bestFit="1" customWidth="1"/>
    <col min="535" max="535" width="9.140625" style="161"/>
    <col min="536" max="539" width="4.140625" style="161" bestFit="1" customWidth="1"/>
    <col min="540" max="543" width="3.5703125" style="161" bestFit="1" customWidth="1"/>
    <col min="544" max="780" width="9.140625" style="161"/>
    <col min="781" max="781" width="5.42578125" style="161" bestFit="1" customWidth="1"/>
    <col min="782" max="790" width="5.140625" style="161" bestFit="1" customWidth="1"/>
    <col min="791" max="791" width="9.140625" style="161"/>
    <col min="792" max="795" width="4.140625" style="161" bestFit="1" customWidth="1"/>
    <col min="796" max="799" width="3.5703125" style="161" bestFit="1" customWidth="1"/>
    <col min="800" max="1036" width="9.140625" style="161"/>
    <col min="1037" max="1037" width="5.42578125" style="161" bestFit="1" customWidth="1"/>
    <col min="1038" max="1046" width="5.140625" style="161" bestFit="1" customWidth="1"/>
    <col min="1047" max="1047" width="9.140625" style="161"/>
    <col min="1048" max="1051" width="4.140625" style="161" bestFit="1" customWidth="1"/>
    <col min="1052" max="1055" width="3.5703125" style="161" bestFit="1" customWidth="1"/>
    <col min="1056" max="1292" width="9.140625" style="161"/>
    <col min="1293" max="1293" width="5.42578125" style="161" bestFit="1" customWidth="1"/>
    <col min="1294" max="1302" width="5.140625" style="161" bestFit="1" customWidth="1"/>
    <col min="1303" max="1303" width="9.140625" style="161"/>
    <col min="1304" max="1307" width="4.140625" style="161" bestFit="1" customWidth="1"/>
    <col min="1308" max="1311" width="3.5703125" style="161" bestFit="1" customWidth="1"/>
    <col min="1312" max="1548" width="9.140625" style="161"/>
    <col min="1549" max="1549" width="5.42578125" style="161" bestFit="1" customWidth="1"/>
    <col min="1550" max="1558" width="5.140625" style="161" bestFit="1" customWidth="1"/>
    <col min="1559" max="1559" width="9.140625" style="161"/>
    <col min="1560" max="1563" width="4.140625" style="161" bestFit="1" customWidth="1"/>
    <col min="1564" max="1567" width="3.5703125" style="161" bestFit="1" customWidth="1"/>
    <col min="1568" max="1804" width="9.140625" style="161"/>
    <col min="1805" max="1805" width="5.42578125" style="161" bestFit="1" customWidth="1"/>
    <col min="1806" max="1814" width="5.140625" style="161" bestFit="1" customWidth="1"/>
    <col min="1815" max="1815" width="9.140625" style="161"/>
    <col min="1816" max="1819" width="4.140625" style="161" bestFit="1" customWidth="1"/>
    <col min="1820" max="1823" width="3.5703125" style="161" bestFit="1" customWidth="1"/>
    <col min="1824" max="2060" width="9.140625" style="161"/>
    <col min="2061" max="2061" width="5.42578125" style="161" bestFit="1" customWidth="1"/>
    <col min="2062" max="2070" width="5.140625" style="161" bestFit="1" customWidth="1"/>
    <col min="2071" max="2071" width="9.140625" style="161"/>
    <col min="2072" max="2075" width="4.140625" style="161" bestFit="1" customWidth="1"/>
    <col min="2076" max="2079" width="3.5703125" style="161" bestFit="1" customWidth="1"/>
    <col min="2080" max="2316" width="9.140625" style="161"/>
    <col min="2317" max="2317" width="5.42578125" style="161" bestFit="1" customWidth="1"/>
    <col min="2318" max="2326" width="5.140625" style="161" bestFit="1" customWidth="1"/>
    <col min="2327" max="2327" width="9.140625" style="161"/>
    <col min="2328" max="2331" width="4.140625" style="161" bestFit="1" customWidth="1"/>
    <col min="2332" max="2335" width="3.5703125" style="161" bestFit="1" customWidth="1"/>
    <col min="2336" max="2572" width="9.140625" style="161"/>
    <col min="2573" max="2573" width="5.42578125" style="161" bestFit="1" customWidth="1"/>
    <col min="2574" max="2582" width="5.140625" style="161" bestFit="1" customWidth="1"/>
    <col min="2583" max="2583" width="9.140625" style="161"/>
    <col min="2584" max="2587" width="4.140625" style="161" bestFit="1" customWidth="1"/>
    <col min="2588" max="2591" width="3.5703125" style="161" bestFit="1" customWidth="1"/>
    <col min="2592" max="2828" width="9.140625" style="161"/>
    <col min="2829" max="2829" width="5.42578125" style="161" bestFit="1" customWidth="1"/>
    <col min="2830" max="2838" width="5.140625" style="161" bestFit="1" customWidth="1"/>
    <col min="2839" max="2839" width="9.140625" style="161"/>
    <col min="2840" max="2843" width="4.140625" style="161" bestFit="1" customWidth="1"/>
    <col min="2844" max="2847" width="3.5703125" style="161" bestFit="1" customWidth="1"/>
    <col min="2848" max="3084" width="9.140625" style="161"/>
    <col min="3085" max="3085" width="5.42578125" style="161" bestFit="1" customWidth="1"/>
    <col min="3086" max="3094" width="5.140625" style="161" bestFit="1" customWidth="1"/>
    <col min="3095" max="3095" width="9.140625" style="161"/>
    <col min="3096" max="3099" width="4.140625" style="161" bestFit="1" customWidth="1"/>
    <col min="3100" max="3103" width="3.5703125" style="161" bestFit="1" customWidth="1"/>
    <col min="3104" max="3340" width="9.140625" style="161"/>
    <col min="3341" max="3341" width="5.42578125" style="161" bestFit="1" customWidth="1"/>
    <col min="3342" max="3350" width="5.140625" style="161" bestFit="1" customWidth="1"/>
    <col min="3351" max="3351" width="9.140625" style="161"/>
    <col min="3352" max="3355" width="4.140625" style="161" bestFit="1" customWidth="1"/>
    <col min="3356" max="3359" width="3.5703125" style="161" bestFit="1" customWidth="1"/>
    <col min="3360" max="3596" width="9.140625" style="161"/>
    <col min="3597" max="3597" width="5.42578125" style="161" bestFit="1" customWidth="1"/>
    <col min="3598" max="3606" width="5.140625" style="161" bestFit="1" customWidth="1"/>
    <col min="3607" max="3607" width="9.140625" style="161"/>
    <col min="3608" max="3611" width="4.140625" style="161" bestFit="1" customWidth="1"/>
    <col min="3612" max="3615" width="3.5703125" style="161" bestFit="1" customWidth="1"/>
    <col min="3616" max="3852" width="9.140625" style="161"/>
    <col min="3853" max="3853" width="5.42578125" style="161" bestFit="1" customWidth="1"/>
    <col min="3854" max="3862" width="5.140625" style="161" bestFit="1" customWidth="1"/>
    <col min="3863" max="3863" width="9.140625" style="161"/>
    <col min="3864" max="3867" width="4.140625" style="161" bestFit="1" customWidth="1"/>
    <col min="3868" max="3871" width="3.5703125" style="161" bestFit="1" customWidth="1"/>
    <col min="3872" max="4108" width="9.140625" style="161"/>
    <col min="4109" max="4109" width="5.42578125" style="161" bestFit="1" customWidth="1"/>
    <col min="4110" max="4118" width="5.140625" style="161" bestFit="1" customWidth="1"/>
    <col min="4119" max="4119" width="9.140625" style="161"/>
    <col min="4120" max="4123" width="4.140625" style="161" bestFit="1" customWidth="1"/>
    <col min="4124" max="4127" width="3.5703125" style="161" bestFit="1" customWidth="1"/>
    <col min="4128" max="4364" width="9.140625" style="161"/>
    <col min="4365" max="4365" width="5.42578125" style="161" bestFit="1" customWidth="1"/>
    <col min="4366" max="4374" width="5.140625" style="161" bestFit="1" customWidth="1"/>
    <col min="4375" max="4375" width="9.140625" style="161"/>
    <col min="4376" max="4379" width="4.140625" style="161" bestFit="1" customWidth="1"/>
    <col min="4380" max="4383" width="3.5703125" style="161" bestFit="1" customWidth="1"/>
    <col min="4384" max="4620" width="9.140625" style="161"/>
    <col min="4621" max="4621" width="5.42578125" style="161" bestFit="1" customWidth="1"/>
    <col min="4622" max="4630" width="5.140625" style="161" bestFit="1" customWidth="1"/>
    <col min="4631" max="4631" width="9.140625" style="161"/>
    <col min="4632" max="4635" width="4.140625" style="161" bestFit="1" customWidth="1"/>
    <col min="4636" max="4639" width="3.5703125" style="161" bestFit="1" customWidth="1"/>
    <col min="4640" max="4876" width="9.140625" style="161"/>
    <col min="4877" max="4877" width="5.42578125" style="161" bestFit="1" customWidth="1"/>
    <col min="4878" max="4886" width="5.140625" style="161" bestFit="1" customWidth="1"/>
    <col min="4887" max="4887" width="9.140625" style="161"/>
    <col min="4888" max="4891" width="4.140625" style="161" bestFit="1" customWidth="1"/>
    <col min="4892" max="4895" width="3.5703125" style="161" bestFit="1" customWidth="1"/>
    <col min="4896" max="5132" width="9.140625" style="161"/>
    <col min="5133" max="5133" width="5.42578125" style="161" bestFit="1" customWidth="1"/>
    <col min="5134" max="5142" width="5.140625" style="161" bestFit="1" customWidth="1"/>
    <col min="5143" max="5143" width="9.140625" style="161"/>
    <col min="5144" max="5147" width="4.140625" style="161" bestFit="1" customWidth="1"/>
    <col min="5148" max="5151" width="3.5703125" style="161" bestFit="1" customWidth="1"/>
    <col min="5152" max="5388" width="9.140625" style="161"/>
    <col min="5389" max="5389" width="5.42578125" style="161" bestFit="1" customWidth="1"/>
    <col min="5390" max="5398" width="5.140625" style="161" bestFit="1" customWidth="1"/>
    <col min="5399" max="5399" width="9.140625" style="161"/>
    <col min="5400" max="5403" width="4.140625" style="161" bestFit="1" customWidth="1"/>
    <col min="5404" max="5407" width="3.5703125" style="161" bestFit="1" customWidth="1"/>
    <col min="5408" max="5644" width="9.140625" style="161"/>
    <col min="5645" max="5645" width="5.42578125" style="161" bestFit="1" customWidth="1"/>
    <col min="5646" max="5654" width="5.140625" style="161" bestFit="1" customWidth="1"/>
    <col min="5655" max="5655" width="9.140625" style="161"/>
    <col min="5656" max="5659" width="4.140625" style="161" bestFit="1" customWidth="1"/>
    <col min="5660" max="5663" width="3.5703125" style="161" bestFit="1" customWidth="1"/>
    <col min="5664" max="5900" width="9.140625" style="161"/>
    <col min="5901" max="5901" width="5.42578125" style="161" bestFit="1" customWidth="1"/>
    <col min="5902" max="5910" width="5.140625" style="161" bestFit="1" customWidth="1"/>
    <col min="5911" max="5911" width="9.140625" style="161"/>
    <col min="5912" max="5915" width="4.140625" style="161" bestFit="1" customWidth="1"/>
    <col min="5916" max="5919" width="3.5703125" style="161" bestFit="1" customWidth="1"/>
    <col min="5920" max="6156" width="9.140625" style="161"/>
    <col min="6157" max="6157" width="5.42578125" style="161" bestFit="1" customWidth="1"/>
    <col min="6158" max="6166" width="5.140625" style="161" bestFit="1" customWidth="1"/>
    <col min="6167" max="6167" width="9.140625" style="161"/>
    <col min="6168" max="6171" width="4.140625" style="161" bestFit="1" customWidth="1"/>
    <col min="6172" max="6175" width="3.5703125" style="161" bestFit="1" customWidth="1"/>
    <col min="6176" max="6412" width="9.140625" style="161"/>
    <col min="6413" max="6413" width="5.42578125" style="161" bestFit="1" customWidth="1"/>
    <col min="6414" max="6422" width="5.140625" style="161" bestFit="1" customWidth="1"/>
    <col min="6423" max="6423" width="9.140625" style="161"/>
    <col min="6424" max="6427" width="4.140625" style="161" bestFit="1" customWidth="1"/>
    <col min="6428" max="6431" width="3.5703125" style="161" bestFit="1" customWidth="1"/>
    <col min="6432" max="6668" width="9.140625" style="161"/>
    <col min="6669" max="6669" width="5.42578125" style="161" bestFit="1" customWidth="1"/>
    <col min="6670" max="6678" width="5.140625" style="161" bestFit="1" customWidth="1"/>
    <col min="6679" max="6679" width="9.140625" style="161"/>
    <col min="6680" max="6683" width="4.140625" style="161" bestFit="1" customWidth="1"/>
    <col min="6684" max="6687" width="3.5703125" style="161" bestFit="1" customWidth="1"/>
    <col min="6688" max="6924" width="9.140625" style="161"/>
    <col min="6925" max="6925" width="5.42578125" style="161" bestFit="1" customWidth="1"/>
    <col min="6926" max="6934" width="5.140625" style="161" bestFit="1" customWidth="1"/>
    <col min="6935" max="6935" width="9.140625" style="161"/>
    <col min="6936" max="6939" width="4.140625" style="161" bestFit="1" customWidth="1"/>
    <col min="6940" max="6943" width="3.5703125" style="161" bestFit="1" customWidth="1"/>
    <col min="6944" max="7180" width="9.140625" style="161"/>
    <col min="7181" max="7181" width="5.42578125" style="161" bestFit="1" customWidth="1"/>
    <col min="7182" max="7190" width="5.140625" style="161" bestFit="1" customWidth="1"/>
    <col min="7191" max="7191" width="9.140625" style="161"/>
    <col min="7192" max="7195" width="4.140625" style="161" bestFit="1" customWidth="1"/>
    <col min="7196" max="7199" width="3.5703125" style="161" bestFit="1" customWidth="1"/>
    <col min="7200" max="7436" width="9.140625" style="161"/>
    <col min="7437" max="7437" width="5.42578125" style="161" bestFit="1" customWidth="1"/>
    <col min="7438" max="7446" width="5.140625" style="161" bestFit="1" customWidth="1"/>
    <col min="7447" max="7447" width="9.140625" style="161"/>
    <col min="7448" max="7451" width="4.140625" style="161" bestFit="1" customWidth="1"/>
    <col min="7452" max="7455" width="3.5703125" style="161" bestFit="1" customWidth="1"/>
    <col min="7456" max="7692" width="9.140625" style="161"/>
    <col min="7693" max="7693" width="5.42578125" style="161" bestFit="1" customWidth="1"/>
    <col min="7694" max="7702" width="5.140625" style="161" bestFit="1" customWidth="1"/>
    <col min="7703" max="7703" width="9.140625" style="161"/>
    <col min="7704" max="7707" width="4.140625" style="161" bestFit="1" customWidth="1"/>
    <col min="7708" max="7711" width="3.5703125" style="161" bestFit="1" customWidth="1"/>
    <col min="7712" max="7948" width="9.140625" style="161"/>
    <col min="7949" max="7949" width="5.42578125" style="161" bestFit="1" customWidth="1"/>
    <col min="7950" max="7958" width="5.140625" style="161" bestFit="1" customWidth="1"/>
    <col min="7959" max="7959" width="9.140625" style="161"/>
    <col min="7960" max="7963" width="4.140625" style="161" bestFit="1" customWidth="1"/>
    <col min="7964" max="7967" width="3.5703125" style="161" bestFit="1" customWidth="1"/>
    <col min="7968" max="8204" width="9.140625" style="161"/>
    <col min="8205" max="8205" width="5.42578125" style="161" bestFit="1" customWidth="1"/>
    <col min="8206" max="8214" width="5.140625" style="161" bestFit="1" customWidth="1"/>
    <col min="8215" max="8215" width="9.140625" style="161"/>
    <col min="8216" max="8219" width="4.140625" style="161" bestFit="1" customWidth="1"/>
    <col min="8220" max="8223" width="3.5703125" style="161" bestFit="1" customWidth="1"/>
    <col min="8224" max="8460" width="9.140625" style="161"/>
    <col min="8461" max="8461" width="5.42578125" style="161" bestFit="1" customWidth="1"/>
    <col min="8462" max="8470" width="5.140625" style="161" bestFit="1" customWidth="1"/>
    <col min="8471" max="8471" width="9.140625" style="161"/>
    <col min="8472" max="8475" width="4.140625" style="161" bestFit="1" customWidth="1"/>
    <col min="8476" max="8479" width="3.5703125" style="161" bestFit="1" customWidth="1"/>
    <col min="8480" max="8716" width="9.140625" style="161"/>
    <col min="8717" max="8717" width="5.42578125" style="161" bestFit="1" customWidth="1"/>
    <col min="8718" max="8726" width="5.140625" style="161" bestFit="1" customWidth="1"/>
    <col min="8727" max="8727" width="9.140625" style="161"/>
    <col min="8728" max="8731" width="4.140625" style="161" bestFit="1" customWidth="1"/>
    <col min="8732" max="8735" width="3.5703125" style="161" bestFit="1" customWidth="1"/>
    <col min="8736" max="8972" width="9.140625" style="161"/>
    <col min="8973" max="8973" width="5.42578125" style="161" bestFit="1" customWidth="1"/>
    <col min="8974" max="8982" width="5.140625" style="161" bestFit="1" customWidth="1"/>
    <col min="8983" max="8983" width="9.140625" style="161"/>
    <col min="8984" max="8987" width="4.140625" style="161" bestFit="1" customWidth="1"/>
    <col min="8988" max="8991" width="3.5703125" style="161" bestFit="1" customWidth="1"/>
    <col min="8992" max="9228" width="9.140625" style="161"/>
    <col min="9229" max="9229" width="5.42578125" style="161" bestFit="1" customWidth="1"/>
    <col min="9230" max="9238" width="5.140625" style="161" bestFit="1" customWidth="1"/>
    <col min="9239" max="9239" width="9.140625" style="161"/>
    <col min="9240" max="9243" width="4.140625" style="161" bestFit="1" customWidth="1"/>
    <col min="9244" max="9247" width="3.5703125" style="161" bestFit="1" customWidth="1"/>
    <col min="9248" max="9484" width="9.140625" style="161"/>
    <col min="9485" max="9485" width="5.42578125" style="161" bestFit="1" customWidth="1"/>
    <col min="9486" max="9494" width="5.140625" style="161" bestFit="1" customWidth="1"/>
    <col min="9495" max="9495" width="9.140625" style="161"/>
    <col min="9496" max="9499" width="4.140625" style="161" bestFit="1" customWidth="1"/>
    <col min="9500" max="9503" width="3.5703125" style="161" bestFit="1" customWidth="1"/>
    <col min="9504" max="9740" width="9.140625" style="161"/>
    <col min="9741" max="9741" width="5.42578125" style="161" bestFit="1" customWidth="1"/>
    <col min="9742" max="9750" width="5.140625" style="161" bestFit="1" customWidth="1"/>
    <col min="9751" max="9751" width="9.140625" style="161"/>
    <col min="9752" max="9755" width="4.140625" style="161" bestFit="1" customWidth="1"/>
    <col min="9756" max="9759" width="3.5703125" style="161" bestFit="1" customWidth="1"/>
    <col min="9760" max="9996" width="9.140625" style="161"/>
    <col min="9997" max="9997" width="5.42578125" style="161" bestFit="1" customWidth="1"/>
    <col min="9998" max="10006" width="5.140625" style="161" bestFit="1" customWidth="1"/>
    <col min="10007" max="10007" width="9.140625" style="161"/>
    <col min="10008" max="10011" width="4.140625" style="161" bestFit="1" customWidth="1"/>
    <col min="10012" max="10015" width="3.5703125" style="161" bestFit="1" customWidth="1"/>
    <col min="10016" max="10252" width="9.140625" style="161"/>
    <col min="10253" max="10253" width="5.42578125" style="161" bestFit="1" customWidth="1"/>
    <col min="10254" max="10262" width="5.140625" style="161" bestFit="1" customWidth="1"/>
    <col min="10263" max="10263" width="9.140625" style="161"/>
    <col min="10264" max="10267" width="4.140625" style="161" bestFit="1" customWidth="1"/>
    <col min="10268" max="10271" width="3.5703125" style="161" bestFit="1" customWidth="1"/>
    <col min="10272" max="10508" width="9.140625" style="161"/>
    <col min="10509" max="10509" width="5.42578125" style="161" bestFit="1" customWidth="1"/>
    <col min="10510" max="10518" width="5.140625" style="161" bestFit="1" customWidth="1"/>
    <col min="10519" max="10519" width="9.140625" style="161"/>
    <col min="10520" max="10523" width="4.140625" style="161" bestFit="1" customWidth="1"/>
    <col min="10524" max="10527" width="3.5703125" style="161" bestFit="1" customWidth="1"/>
    <col min="10528" max="10764" width="9.140625" style="161"/>
    <col min="10765" max="10765" width="5.42578125" style="161" bestFit="1" customWidth="1"/>
    <col min="10766" max="10774" width="5.140625" style="161" bestFit="1" customWidth="1"/>
    <col min="10775" max="10775" width="9.140625" style="161"/>
    <col min="10776" max="10779" width="4.140625" style="161" bestFit="1" customWidth="1"/>
    <col min="10780" max="10783" width="3.5703125" style="161" bestFit="1" customWidth="1"/>
    <col min="10784" max="11020" width="9.140625" style="161"/>
    <col min="11021" max="11021" width="5.42578125" style="161" bestFit="1" customWidth="1"/>
    <col min="11022" max="11030" width="5.140625" style="161" bestFit="1" customWidth="1"/>
    <col min="11031" max="11031" width="9.140625" style="161"/>
    <col min="11032" max="11035" width="4.140625" style="161" bestFit="1" customWidth="1"/>
    <col min="11036" max="11039" width="3.5703125" style="161" bestFit="1" customWidth="1"/>
    <col min="11040" max="11276" width="9.140625" style="161"/>
    <col min="11277" max="11277" width="5.42578125" style="161" bestFit="1" customWidth="1"/>
    <col min="11278" max="11286" width="5.140625" style="161" bestFit="1" customWidth="1"/>
    <col min="11287" max="11287" width="9.140625" style="161"/>
    <col min="11288" max="11291" width="4.140625" style="161" bestFit="1" customWidth="1"/>
    <col min="11292" max="11295" width="3.5703125" style="161" bestFit="1" customWidth="1"/>
    <col min="11296" max="11532" width="9.140625" style="161"/>
    <col min="11533" max="11533" width="5.42578125" style="161" bestFit="1" customWidth="1"/>
    <col min="11534" max="11542" width="5.140625" style="161" bestFit="1" customWidth="1"/>
    <col min="11543" max="11543" width="9.140625" style="161"/>
    <col min="11544" max="11547" width="4.140625" style="161" bestFit="1" customWidth="1"/>
    <col min="11548" max="11551" width="3.5703125" style="161" bestFit="1" customWidth="1"/>
    <col min="11552" max="11788" width="9.140625" style="161"/>
    <col min="11789" max="11789" width="5.42578125" style="161" bestFit="1" customWidth="1"/>
    <col min="11790" max="11798" width="5.140625" style="161" bestFit="1" customWidth="1"/>
    <col min="11799" max="11799" width="9.140625" style="161"/>
    <col min="11800" max="11803" width="4.140625" style="161" bestFit="1" customWidth="1"/>
    <col min="11804" max="11807" width="3.5703125" style="161" bestFit="1" customWidth="1"/>
    <col min="11808" max="12044" width="9.140625" style="161"/>
    <col min="12045" max="12045" width="5.42578125" style="161" bestFit="1" customWidth="1"/>
    <col min="12046" max="12054" width="5.140625" style="161" bestFit="1" customWidth="1"/>
    <col min="12055" max="12055" width="9.140625" style="161"/>
    <col min="12056" max="12059" width="4.140625" style="161" bestFit="1" customWidth="1"/>
    <col min="12060" max="12063" width="3.5703125" style="161" bestFit="1" customWidth="1"/>
    <col min="12064" max="12300" width="9.140625" style="161"/>
    <col min="12301" max="12301" width="5.42578125" style="161" bestFit="1" customWidth="1"/>
    <col min="12302" max="12310" width="5.140625" style="161" bestFit="1" customWidth="1"/>
    <col min="12311" max="12311" width="9.140625" style="161"/>
    <col min="12312" max="12315" width="4.140625" style="161" bestFit="1" customWidth="1"/>
    <col min="12316" max="12319" width="3.5703125" style="161" bestFit="1" customWidth="1"/>
    <col min="12320" max="12556" width="9.140625" style="161"/>
    <col min="12557" max="12557" width="5.42578125" style="161" bestFit="1" customWidth="1"/>
    <col min="12558" max="12566" width="5.140625" style="161" bestFit="1" customWidth="1"/>
    <col min="12567" max="12567" width="9.140625" style="161"/>
    <col min="12568" max="12571" width="4.140625" style="161" bestFit="1" customWidth="1"/>
    <col min="12572" max="12575" width="3.5703125" style="161" bestFit="1" customWidth="1"/>
    <col min="12576" max="12812" width="9.140625" style="161"/>
    <col min="12813" max="12813" width="5.42578125" style="161" bestFit="1" customWidth="1"/>
    <col min="12814" max="12822" width="5.140625" style="161" bestFit="1" customWidth="1"/>
    <col min="12823" max="12823" width="9.140625" style="161"/>
    <col min="12824" max="12827" width="4.140625" style="161" bestFit="1" customWidth="1"/>
    <col min="12828" max="12831" width="3.5703125" style="161" bestFit="1" customWidth="1"/>
    <col min="12832" max="13068" width="9.140625" style="161"/>
    <col min="13069" max="13069" width="5.42578125" style="161" bestFit="1" customWidth="1"/>
    <col min="13070" max="13078" width="5.140625" style="161" bestFit="1" customWidth="1"/>
    <col min="13079" max="13079" width="9.140625" style="161"/>
    <col min="13080" max="13083" width="4.140625" style="161" bestFit="1" customWidth="1"/>
    <col min="13084" max="13087" width="3.5703125" style="161" bestFit="1" customWidth="1"/>
    <col min="13088" max="13324" width="9.140625" style="161"/>
    <col min="13325" max="13325" width="5.42578125" style="161" bestFit="1" customWidth="1"/>
    <col min="13326" max="13334" width="5.140625" style="161" bestFit="1" customWidth="1"/>
    <col min="13335" max="13335" width="9.140625" style="161"/>
    <col min="13336" max="13339" width="4.140625" style="161" bestFit="1" customWidth="1"/>
    <col min="13340" max="13343" width="3.5703125" style="161" bestFit="1" customWidth="1"/>
    <col min="13344" max="13580" width="9.140625" style="161"/>
    <col min="13581" max="13581" width="5.42578125" style="161" bestFit="1" customWidth="1"/>
    <col min="13582" max="13590" width="5.140625" style="161" bestFit="1" customWidth="1"/>
    <col min="13591" max="13591" width="9.140625" style="161"/>
    <col min="13592" max="13595" width="4.140625" style="161" bestFit="1" customWidth="1"/>
    <col min="13596" max="13599" width="3.5703125" style="161" bestFit="1" customWidth="1"/>
    <col min="13600" max="13836" width="9.140625" style="161"/>
    <col min="13837" max="13837" width="5.42578125" style="161" bestFit="1" customWidth="1"/>
    <col min="13838" max="13846" width="5.140625" style="161" bestFit="1" customWidth="1"/>
    <col min="13847" max="13847" width="9.140625" style="161"/>
    <col min="13848" max="13851" width="4.140625" style="161" bestFit="1" customWidth="1"/>
    <col min="13852" max="13855" width="3.5703125" style="161" bestFit="1" customWidth="1"/>
    <col min="13856" max="14092" width="9.140625" style="161"/>
    <col min="14093" max="14093" width="5.42578125" style="161" bestFit="1" customWidth="1"/>
    <col min="14094" max="14102" width="5.140625" style="161" bestFit="1" customWidth="1"/>
    <col min="14103" max="14103" width="9.140625" style="161"/>
    <col min="14104" max="14107" width="4.140625" style="161" bestFit="1" customWidth="1"/>
    <col min="14108" max="14111" width="3.5703125" style="161" bestFit="1" customWidth="1"/>
    <col min="14112" max="14348" width="9.140625" style="161"/>
    <col min="14349" max="14349" width="5.42578125" style="161" bestFit="1" customWidth="1"/>
    <col min="14350" max="14358" width="5.140625" style="161" bestFit="1" customWidth="1"/>
    <col min="14359" max="14359" width="9.140625" style="161"/>
    <col min="14360" max="14363" width="4.140625" style="161" bestFit="1" customWidth="1"/>
    <col min="14364" max="14367" width="3.5703125" style="161" bestFit="1" customWidth="1"/>
    <col min="14368" max="14604" width="9.140625" style="161"/>
    <col min="14605" max="14605" width="5.42578125" style="161" bestFit="1" customWidth="1"/>
    <col min="14606" max="14614" width="5.140625" style="161" bestFit="1" customWidth="1"/>
    <col min="14615" max="14615" width="9.140625" style="161"/>
    <col min="14616" max="14619" width="4.140625" style="161" bestFit="1" customWidth="1"/>
    <col min="14620" max="14623" width="3.5703125" style="161" bestFit="1" customWidth="1"/>
    <col min="14624" max="14860" width="9.140625" style="161"/>
    <col min="14861" max="14861" width="5.42578125" style="161" bestFit="1" customWidth="1"/>
    <col min="14862" max="14870" width="5.140625" style="161" bestFit="1" customWidth="1"/>
    <col min="14871" max="14871" width="9.140625" style="161"/>
    <col min="14872" max="14875" width="4.140625" style="161" bestFit="1" customWidth="1"/>
    <col min="14876" max="14879" width="3.5703125" style="161" bestFit="1" customWidth="1"/>
    <col min="14880" max="15116" width="9.140625" style="161"/>
    <col min="15117" max="15117" width="5.42578125" style="161" bestFit="1" customWidth="1"/>
    <col min="15118" max="15126" width="5.140625" style="161" bestFit="1" customWidth="1"/>
    <col min="15127" max="15127" width="9.140625" style="161"/>
    <col min="15128" max="15131" width="4.140625" style="161" bestFit="1" customWidth="1"/>
    <col min="15132" max="15135" width="3.5703125" style="161" bestFit="1" customWidth="1"/>
    <col min="15136" max="15372" width="9.140625" style="161"/>
    <col min="15373" max="15373" width="5.42578125" style="161" bestFit="1" customWidth="1"/>
    <col min="15374" max="15382" width="5.140625" style="161" bestFit="1" customWidth="1"/>
    <col min="15383" max="15383" width="9.140625" style="161"/>
    <col min="15384" max="15387" width="4.140625" style="161" bestFit="1" customWidth="1"/>
    <col min="15388" max="15391" width="3.5703125" style="161" bestFit="1" customWidth="1"/>
    <col min="15392" max="15628" width="9.140625" style="161"/>
    <col min="15629" max="15629" width="5.42578125" style="161" bestFit="1" customWidth="1"/>
    <col min="15630" max="15638" width="5.140625" style="161" bestFit="1" customWidth="1"/>
    <col min="15639" max="15639" width="9.140625" style="161"/>
    <col min="15640" max="15643" width="4.140625" style="161" bestFit="1" customWidth="1"/>
    <col min="15644" max="15647" width="3.5703125" style="161" bestFit="1" customWidth="1"/>
    <col min="15648" max="15884" width="9.140625" style="161"/>
    <col min="15885" max="15885" width="5.42578125" style="161" bestFit="1" customWidth="1"/>
    <col min="15886" max="15894" width="5.140625" style="161" bestFit="1" customWidth="1"/>
    <col min="15895" max="15895" width="9.140625" style="161"/>
    <col min="15896" max="15899" width="4.140625" style="161" bestFit="1" customWidth="1"/>
    <col min="15900" max="15903" width="3.5703125" style="161" bestFit="1" customWidth="1"/>
    <col min="15904" max="16140" width="9.140625" style="161"/>
    <col min="16141" max="16141" width="5.42578125" style="161" bestFit="1" customWidth="1"/>
    <col min="16142" max="16150" width="5.140625" style="161" bestFit="1" customWidth="1"/>
    <col min="16151" max="16151" width="9.140625" style="161"/>
    <col min="16152" max="16155" width="4.140625" style="161" bestFit="1" customWidth="1"/>
    <col min="16156" max="16159" width="3.5703125" style="161" bestFit="1" customWidth="1"/>
    <col min="16160" max="16384" width="9.140625" style="161"/>
  </cols>
  <sheetData>
    <row r="1" spans="1:41">
      <c r="A1" s="103" t="s">
        <v>102</v>
      </c>
      <c r="B1" s="139" t="str">
        <f>IF(Content!$E$1=1,B2,B3)</f>
        <v>ІСЦ</v>
      </c>
      <c r="C1" s="151"/>
      <c r="D1" s="151">
        <v>-0.9</v>
      </c>
      <c r="E1" s="151">
        <v>-0.7</v>
      </c>
      <c r="F1" s="151">
        <v>-0.5</v>
      </c>
      <c r="G1" s="151">
        <v>-0.3</v>
      </c>
      <c r="H1" s="151">
        <v>0.3</v>
      </c>
      <c r="I1" s="151">
        <v>0.5</v>
      </c>
      <c r="J1" s="151">
        <v>0.7</v>
      </c>
      <c r="K1" s="151">
        <v>0.9</v>
      </c>
      <c r="L1" s="151"/>
      <c r="M1" s="151"/>
      <c r="N1" s="151"/>
      <c r="O1" s="151"/>
      <c r="P1" s="151"/>
      <c r="Q1" s="151"/>
      <c r="R1" s="151"/>
      <c r="S1" s="151"/>
      <c r="U1" s="139" t="str">
        <f>IF(Content!$E$1=1,U2,U3)</f>
        <v>Прогноз ІСЦ та інфляційні цілі, % р/р</v>
      </c>
      <c r="V1" s="162"/>
      <c r="W1" s="162"/>
      <c r="X1" s="162"/>
      <c r="Y1" s="162"/>
      <c r="Z1" s="162"/>
      <c r="AA1" s="162"/>
      <c r="AB1" s="162"/>
      <c r="AC1" s="157"/>
      <c r="AD1" s="157"/>
      <c r="AE1" s="157"/>
      <c r="AF1" s="157"/>
      <c r="AG1" s="157"/>
      <c r="AH1" s="157"/>
      <c r="AI1" s="157"/>
      <c r="AJ1" s="157"/>
      <c r="AK1" s="157"/>
      <c r="AL1" s="157"/>
      <c r="AM1" s="157"/>
      <c r="AN1" s="157"/>
      <c r="AO1" s="157"/>
    </row>
    <row r="2" spans="1:41" hidden="1">
      <c r="A2" s="163"/>
      <c r="B2" s="158" t="s">
        <v>0</v>
      </c>
      <c r="C2" s="158"/>
      <c r="D2" s="158"/>
      <c r="E2" s="159"/>
      <c r="F2" s="159"/>
      <c r="H2" s="157"/>
      <c r="I2" s="157"/>
      <c r="J2" s="157"/>
      <c r="K2" s="157"/>
      <c r="L2" s="157"/>
      <c r="M2" s="157"/>
      <c r="N2" s="157"/>
      <c r="O2" s="157"/>
      <c r="P2" s="157"/>
      <c r="Q2" s="157"/>
      <c r="R2" s="157"/>
      <c r="S2" s="157"/>
      <c r="U2" s="157" t="s">
        <v>463</v>
      </c>
      <c r="V2" s="164"/>
      <c r="W2" s="164"/>
      <c r="X2" s="164"/>
      <c r="Y2" s="164"/>
      <c r="Z2" s="164"/>
      <c r="AA2" s="164"/>
      <c r="AB2" s="164"/>
      <c r="AC2" s="164"/>
      <c r="AD2" s="157"/>
      <c r="AE2" s="157"/>
      <c r="AF2" s="157"/>
      <c r="AG2" s="157"/>
      <c r="AH2" s="157"/>
      <c r="AI2" s="157"/>
      <c r="AJ2" s="157"/>
      <c r="AK2" s="157"/>
      <c r="AL2" s="157"/>
      <c r="AM2" s="157"/>
      <c r="AN2" s="157"/>
      <c r="AO2" s="157"/>
    </row>
    <row r="3" spans="1:41" hidden="1">
      <c r="B3" s="160" t="s">
        <v>10</v>
      </c>
      <c r="C3" s="156"/>
      <c r="D3" s="158"/>
      <c r="E3" s="159"/>
      <c r="F3" s="159"/>
      <c r="H3" s="157"/>
      <c r="I3" s="157"/>
      <c r="J3" s="157"/>
      <c r="K3" s="157"/>
      <c r="L3" s="157"/>
      <c r="M3" s="157" t="s">
        <v>529</v>
      </c>
      <c r="N3" s="157" t="s">
        <v>455</v>
      </c>
      <c r="O3" s="157" t="s">
        <v>530</v>
      </c>
      <c r="P3" s="157"/>
      <c r="Q3" s="157"/>
      <c r="R3" s="157"/>
      <c r="S3" s="157"/>
      <c r="U3" s="168" t="s">
        <v>697</v>
      </c>
      <c r="AC3" s="157"/>
      <c r="AD3" s="157"/>
      <c r="AE3" s="157"/>
      <c r="AF3" s="157"/>
      <c r="AG3" s="157"/>
      <c r="AH3" s="157"/>
      <c r="AI3" s="157"/>
      <c r="AJ3" s="157"/>
      <c r="AK3" s="157"/>
      <c r="AL3" s="157"/>
      <c r="AM3" s="157"/>
      <c r="AN3" s="157"/>
      <c r="AO3" s="157"/>
    </row>
    <row r="4" spans="1:41">
      <c r="B4" s="160">
        <v>15.1</v>
      </c>
      <c r="C4" s="303">
        <v>15.1</v>
      </c>
      <c r="D4" s="156"/>
      <c r="E4" s="156"/>
      <c r="F4" s="156"/>
      <c r="G4" s="156"/>
      <c r="H4" s="156"/>
      <c r="I4" s="156"/>
      <c r="J4" s="156"/>
      <c r="K4" s="156"/>
      <c r="L4" s="157"/>
      <c r="M4" s="157">
        <v>9</v>
      </c>
      <c r="N4" s="157">
        <v>12</v>
      </c>
      <c r="O4" s="157">
        <v>15</v>
      </c>
      <c r="P4" s="157"/>
      <c r="Q4" s="157"/>
      <c r="R4" s="157"/>
      <c r="S4" s="157"/>
      <c r="T4" s="157"/>
      <c r="AC4" s="157"/>
      <c r="AD4" s="157"/>
      <c r="AE4" s="157"/>
      <c r="AF4" s="157"/>
      <c r="AG4" s="157"/>
      <c r="AH4" s="157"/>
      <c r="AI4" s="157"/>
      <c r="AJ4" s="157"/>
      <c r="AK4" s="157"/>
      <c r="AL4" s="157"/>
      <c r="AM4" s="157"/>
      <c r="AN4" s="157"/>
      <c r="AO4" s="157"/>
    </row>
    <row r="5" spans="1:41">
      <c r="A5" s="161" t="s">
        <v>40</v>
      </c>
      <c r="B5" s="160">
        <v>15.6</v>
      </c>
      <c r="C5" s="303">
        <v>15.6</v>
      </c>
      <c r="D5" s="156"/>
      <c r="E5" s="156"/>
      <c r="F5" s="156"/>
      <c r="G5" s="156"/>
      <c r="H5" s="156"/>
      <c r="I5" s="156"/>
      <c r="J5" s="156"/>
      <c r="K5" s="156"/>
      <c r="L5" s="157"/>
      <c r="M5" s="157">
        <v>9</v>
      </c>
      <c r="N5" s="157">
        <v>12</v>
      </c>
      <c r="O5" s="157">
        <v>15</v>
      </c>
      <c r="P5" s="157"/>
      <c r="Q5" s="157"/>
      <c r="R5" s="157"/>
      <c r="S5" s="157"/>
      <c r="T5" s="157"/>
      <c r="AC5" s="157"/>
      <c r="AD5" s="157"/>
      <c r="AE5" s="157"/>
      <c r="AF5" s="157"/>
      <c r="AG5" s="157"/>
      <c r="AH5" s="157"/>
      <c r="AI5" s="157"/>
      <c r="AJ5" s="157"/>
      <c r="AK5" s="157"/>
      <c r="AL5" s="157"/>
      <c r="AM5" s="157"/>
      <c r="AN5" s="157"/>
      <c r="AO5" s="157"/>
    </row>
    <row r="6" spans="1:41">
      <c r="B6" s="160">
        <v>16.399999999999999</v>
      </c>
      <c r="C6" s="303">
        <v>16.399999999999999</v>
      </c>
      <c r="D6" s="156"/>
      <c r="E6" s="156"/>
      <c r="F6" s="156"/>
      <c r="G6" s="156"/>
      <c r="H6" s="156"/>
      <c r="I6" s="156"/>
      <c r="J6" s="156"/>
      <c r="K6" s="156"/>
      <c r="L6" s="157"/>
      <c r="M6" s="157">
        <v>7</v>
      </c>
      <c r="N6" s="157">
        <v>10</v>
      </c>
      <c r="O6" s="157">
        <v>13</v>
      </c>
      <c r="P6" s="157"/>
      <c r="Q6" s="157"/>
      <c r="R6" s="157"/>
      <c r="S6" s="157"/>
      <c r="T6" s="157"/>
      <c r="AC6" s="157"/>
      <c r="AD6" s="157"/>
      <c r="AE6" s="157"/>
      <c r="AF6" s="157"/>
      <c r="AG6" s="157"/>
      <c r="AH6" s="157"/>
      <c r="AI6" s="157"/>
      <c r="AJ6" s="157"/>
      <c r="AK6" s="157"/>
      <c r="AL6" s="157"/>
      <c r="AM6" s="157"/>
      <c r="AN6" s="157"/>
      <c r="AO6" s="157"/>
    </row>
    <row r="7" spans="1:41">
      <c r="A7" s="161" t="s">
        <v>42</v>
      </c>
      <c r="B7" s="160">
        <v>13.7</v>
      </c>
      <c r="C7" s="303">
        <v>13.7</v>
      </c>
      <c r="D7" s="156"/>
      <c r="E7" s="156"/>
      <c r="F7" s="156"/>
      <c r="G7" s="156"/>
      <c r="H7" s="156"/>
      <c r="I7" s="156"/>
      <c r="J7" s="156"/>
      <c r="K7" s="156"/>
      <c r="L7" s="157"/>
      <c r="M7" s="157">
        <v>6</v>
      </c>
      <c r="N7" s="157">
        <v>8</v>
      </c>
      <c r="O7" s="157">
        <v>10</v>
      </c>
      <c r="P7" s="157"/>
      <c r="Q7" s="157"/>
      <c r="R7" s="157"/>
      <c r="S7" s="157"/>
      <c r="T7" s="157"/>
      <c r="AC7" s="157"/>
      <c r="AD7" s="157"/>
      <c r="AE7" s="157"/>
      <c r="AF7" s="157"/>
      <c r="AG7" s="157"/>
      <c r="AH7" s="157"/>
      <c r="AI7" s="165"/>
      <c r="AJ7" s="165"/>
      <c r="AK7" s="165"/>
      <c r="AL7" s="157"/>
      <c r="AM7" s="157"/>
      <c r="AN7" s="157"/>
      <c r="AO7" s="157"/>
    </row>
    <row r="8" spans="1:41">
      <c r="B8" s="160">
        <v>13.2</v>
      </c>
      <c r="C8" s="303">
        <v>13.2</v>
      </c>
      <c r="D8" s="156"/>
      <c r="E8" s="156"/>
      <c r="F8" s="156"/>
      <c r="G8" s="156"/>
      <c r="H8" s="156"/>
      <c r="I8" s="156"/>
      <c r="J8" s="156"/>
      <c r="K8" s="156"/>
      <c r="L8" s="157"/>
      <c r="M8" s="157">
        <v>5.5</v>
      </c>
      <c r="N8" s="157">
        <v>7.5</v>
      </c>
      <c r="O8" s="157">
        <v>9.5</v>
      </c>
      <c r="P8" s="157"/>
      <c r="Q8" s="157"/>
      <c r="R8" s="157"/>
      <c r="S8" s="157"/>
      <c r="T8" s="157"/>
      <c r="AC8" s="157"/>
      <c r="AD8" s="157"/>
      <c r="AE8" s="157"/>
      <c r="AF8" s="157"/>
      <c r="AG8" s="157"/>
      <c r="AH8" s="157"/>
      <c r="AI8" s="165"/>
      <c r="AJ8" s="165"/>
      <c r="AK8" s="165"/>
      <c r="AL8" s="157"/>
      <c r="AM8" s="157"/>
      <c r="AN8" s="157"/>
      <c r="AO8" s="157"/>
    </row>
    <row r="9" spans="1:41">
      <c r="A9" s="161" t="s">
        <v>44</v>
      </c>
      <c r="B9" s="160">
        <v>9.9</v>
      </c>
      <c r="C9" s="303">
        <v>9.9</v>
      </c>
      <c r="D9" s="156"/>
      <c r="E9" s="156"/>
      <c r="F9" s="156"/>
      <c r="G9" s="156"/>
      <c r="H9" s="156"/>
      <c r="I9" s="156"/>
      <c r="J9" s="156"/>
      <c r="K9" s="156"/>
      <c r="L9" s="165"/>
      <c r="M9" s="165">
        <v>5</v>
      </c>
      <c r="N9" s="165">
        <v>7</v>
      </c>
      <c r="O9" s="165">
        <v>9</v>
      </c>
      <c r="P9" s="165"/>
      <c r="Q9" s="165"/>
      <c r="R9" s="165"/>
      <c r="S9" s="165"/>
      <c r="T9" s="157"/>
      <c r="AC9" s="157"/>
      <c r="AD9" s="157"/>
      <c r="AE9" s="157"/>
      <c r="AF9" s="157"/>
      <c r="AG9" s="157"/>
      <c r="AH9" s="157"/>
      <c r="AI9" s="165"/>
      <c r="AJ9" s="165"/>
      <c r="AK9" s="165"/>
      <c r="AL9" s="157"/>
      <c r="AM9" s="157"/>
      <c r="AN9" s="157"/>
      <c r="AO9" s="157"/>
    </row>
    <row r="10" spans="1:41">
      <c r="B10" s="160">
        <v>8.9</v>
      </c>
      <c r="C10" s="303">
        <v>8.9</v>
      </c>
      <c r="D10" s="156"/>
      <c r="E10" s="156"/>
      <c r="F10" s="156"/>
      <c r="G10" s="156"/>
      <c r="H10" s="156"/>
      <c r="I10" s="156"/>
      <c r="J10" s="156"/>
      <c r="K10" s="156"/>
      <c r="L10" s="165"/>
      <c r="M10" s="165">
        <v>4.5</v>
      </c>
      <c r="N10" s="165">
        <v>6.5</v>
      </c>
      <c r="O10" s="165">
        <v>8.5</v>
      </c>
      <c r="P10" s="165"/>
      <c r="Q10" s="165"/>
      <c r="R10" s="165"/>
      <c r="S10" s="165"/>
      <c r="T10" s="157"/>
      <c r="AC10" s="157"/>
      <c r="AD10" s="157"/>
      <c r="AE10" s="157"/>
      <c r="AF10" s="157"/>
      <c r="AG10" s="157"/>
      <c r="AH10" s="157"/>
      <c r="AI10" s="165"/>
      <c r="AJ10" s="165"/>
      <c r="AK10" s="165"/>
      <c r="AL10" s="157"/>
      <c r="AM10" s="157"/>
      <c r="AN10" s="157"/>
      <c r="AO10" s="157"/>
    </row>
    <row r="11" spans="1:41">
      <c r="A11" s="161" t="s">
        <v>214</v>
      </c>
      <c r="B11" s="160">
        <v>9.8000000000000007</v>
      </c>
      <c r="C11" s="156"/>
      <c r="D11" s="155"/>
      <c r="E11" s="155"/>
      <c r="F11" s="155"/>
      <c r="G11" s="155"/>
      <c r="H11" s="155"/>
      <c r="I11" s="155"/>
      <c r="J11" s="155"/>
      <c r="K11" s="165"/>
      <c r="L11" s="165"/>
      <c r="M11" s="165">
        <v>4</v>
      </c>
      <c r="N11" s="165">
        <v>6</v>
      </c>
      <c r="O11" s="165">
        <v>8</v>
      </c>
      <c r="P11" s="165"/>
      <c r="Q11" s="165"/>
      <c r="R11" s="165"/>
      <c r="S11" s="165"/>
      <c r="T11" s="157"/>
      <c r="AC11" s="157"/>
      <c r="AD11" s="157"/>
      <c r="AE11" s="157"/>
      <c r="AF11" s="157"/>
      <c r="AG11" s="157"/>
      <c r="AH11" s="157"/>
      <c r="AI11" s="165"/>
      <c r="AJ11" s="165"/>
      <c r="AK11" s="165"/>
      <c r="AL11" s="157"/>
      <c r="AM11" s="157"/>
      <c r="AN11" s="157"/>
      <c r="AO11" s="157"/>
    </row>
    <row r="12" spans="1:41">
      <c r="B12" s="160">
        <v>8.6</v>
      </c>
      <c r="C12" s="156"/>
      <c r="D12" s="155"/>
      <c r="E12" s="155"/>
      <c r="F12" s="155"/>
      <c r="G12" s="155"/>
      <c r="H12" s="155"/>
      <c r="I12" s="155"/>
      <c r="J12" s="155"/>
      <c r="K12" s="165"/>
      <c r="L12" s="165"/>
      <c r="M12" s="165">
        <v>3.75</v>
      </c>
      <c r="N12" s="165">
        <v>5.75</v>
      </c>
      <c r="O12" s="165">
        <v>7.75</v>
      </c>
      <c r="P12" s="165"/>
      <c r="Q12" s="165"/>
      <c r="R12" s="165"/>
      <c r="S12" s="165"/>
      <c r="AC12" s="157"/>
      <c r="AD12" s="157"/>
      <c r="AE12" s="383" t="str">
        <f>IF(Content!$E$1=1,AE13,AE14)</f>
        <v xml:space="preserve">довірчі
інтервали </v>
      </c>
      <c r="AF12" s="157"/>
      <c r="AG12" s="157"/>
      <c r="AH12" s="157"/>
      <c r="AI12" s="166"/>
      <c r="AJ12" s="166"/>
      <c r="AK12" s="166"/>
      <c r="AL12" s="157"/>
      <c r="AM12" s="157"/>
      <c r="AN12" s="157"/>
      <c r="AO12" s="157"/>
    </row>
    <row r="13" spans="1:41" ht="12.75" customHeight="1">
      <c r="A13" s="161" t="s">
        <v>261</v>
      </c>
      <c r="B13" s="160">
        <v>9</v>
      </c>
      <c r="C13" s="156">
        <v>9</v>
      </c>
      <c r="D13" s="155">
        <v>0</v>
      </c>
      <c r="E13" s="155">
        <v>0</v>
      </c>
      <c r="F13" s="155">
        <v>0</v>
      </c>
      <c r="G13" s="155">
        <v>0</v>
      </c>
      <c r="H13" s="155">
        <v>0</v>
      </c>
      <c r="I13" s="155">
        <v>0</v>
      </c>
      <c r="J13" s="155">
        <v>0</v>
      </c>
      <c r="K13" s="165">
        <v>0</v>
      </c>
      <c r="L13" s="165"/>
      <c r="M13" s="165">
        <v>3.5</v>
      </c>
      <c r="N13" s="165">
        <v>5.5</v>
      </c>
      <c r="O13" s="165">
        <v>7.5</v>
      </c>
      <c r="P13" s="165"/>
      <c r="Q13" s="165"/>
      <c r="R13" s="165"/>
      <c r="S13" s="165"/>
      <c r="T13" s="157"/>
      <c r="U13" s="157"/>
      <c r="V13" s="294"/>
      <c r="W13" s="157"/>
      <c r="X13" s="157"/>
      <c r="Y13" s="157"/>
      <c r="Z13" s="157"/>
      <c r="AA13" s="157"/>
      <c r="AB13" s="157"/>
      <c r="AC13" s="157"/>
      <c r="AD13" s="157"/>
      <c r="AE13" s="384" t="s">
        <v>839</v>
      </c>
      <c r="AF13" s="157"/>
      <c r="AG13" s="157"/>
      <c r="AH13" s="157"/>
      <c r="AI13" s="165"/>
      <c r="AJ13" s="165"/>
      <c r="AK13" s="165"/>
      <c r="AL13" s="157"/>
      <c r="AM13" s="157"/>
      <c r="AN13" s="157"/>
      <c r="AO13" s="157"/>
    </row>
    <row r="14" spans="1:41" ht="13.5" customHeight="1">
      <c r="B14" s="160">
        <v>7.7</v>
      </c>
      <c r="C14" s="156">
        <v>5.86</v>
      </c>
      <c r="D14" s="155">
        <v>0.69</v>
      </c>
      <c r="E14" s="155">
        <v>0.41</v>
      </c>
      <c r="F14" s="155">
        <v>0.33</v>
      </c>
      <c r="G14" s="155">
        <v>0.44</v>
      </c>
      <c r="H14" s="155">
        <v>0.56999999999999995</v>
      </c>
      <c r="I14" s="155">
        <v>0.43</v>
      </c>
      <c r="J14" s="155">
        <v>0.53</v>
      </c>
      <c r="K14" s="165">
        <v>0.89</v>
      </c>
      <c r="L14" s="165"/>
      <c r="M14" s="165">
        <v>3.25</v>
      </c>
      <c r="N14" s="165">
        <v>5.25</v>
      </c>
      <c r="O14" s="165">
        <v>7.25</v>
      </c>
      <c r="P14" s="165"/>
      <c r="Q14" s="165"/>
      <c r="R14" s="165"/>
      <c r="S14" s="165"/>
      <c r="T14" s="157"/>
      <c r="U14" s="157"/>
      <c r="V14" s="294"/>
      <c r="W14" s="157"/>
      <c r="X14" s="157"/>
      <c r="Y14" s="157"/>
      <c r="Z14" s="157"/>
      <c r="AA14" s="157"/>
      <c r="AB14" s="157"/>
      <c r="AC14" s="157"/>
      <c r="AD14" s="157"/>
      <c r="AE14" s="384" t="s">
        <v>840</v>
      </c>
      <c r="AF14" s="157"/>
      <c r="AG14" s="157"/>
      <c r="AH14" s="157"/>
      <c r="AI14" s="166"/>
      <c r="AJ14" s="166"/>
      <c r="AK14" s="166"/>
      <c r="AL14" s="157"/>
      <c r="AM14" s="157"/>
      <c r="AN14" s="157"/>
      <c r="AO14" s="157"/>
    </row>
    <row r="15" spans="1:41">
      <c r="A15" s="161" t="s">
        <v>218</v>
      </c>
      <c r="B15" s="160">
        <v>6.3</v>
      </c>
      <c r="C15" s="156">
        <v>2.91</v>
      </c>
      <c r="D15" s="155">
        <v>1.24</v>
      </c>
      <c r="E15" s="155">
        <v>0.74</v>
      </c>
      <c r="F15" s="155">
        <v>0.59</v>
      </c>
      <c r="G15" s="155">
        <v>0.78</v>
      </c>
      <c r="H15" s="155">
        <v>1.02</v>
      </c>
      <c r="I15" s="155">
        <v>0.76</v>
      </c>
      <c r="J15" s="155">
        <v>0.96</v>
      </c>
      <c r="K15" s="165">
        <v>1.61</v>
      </c>
      <c r="L15" s="165"/>
      <c r="M15" s="165">
        <v>4</v>
      </c>
      <c r="N15" s="165">
        <v>5</v>
      </c>
      <c r="O15" s="165">
        <v>6</v>
      </c>
      <c r="P15" s="165"/>
      <c r="Q15" s="165"/>
      <c r="R15" s="165"/>
      <c r="S15" s="165"/>
      <c r="T15" s="157"/>
      <c r="U15" s="157"/>
      <c r="V15" s="294"/>
      <c r="W15" s="157"/>
      <c r="X15" s="157"/>
      <c r="Y15" s="157"/>
      <c r="Z15" s="157"/>
      <c r="AA15" s="157"/>
      <c r="AB15" s="157"/>
      <c r="AC15" s="157"/>
      <c r="AD15" s="157"/>
      <c r="AE15" s="383" t="str">
        <f>IF(Content!$E$1=1,AE16,AE17)</f>
        <v>цілі та цільовий діапазон інфляції</v>
      </c>
      <c r="AF15" s="157"/>
      <c r="AG15" s="157"/>
      <c r="AH15" s="157"/>
      <c r="AI15" s="165"/>
      <c r="AJ15" s="165"/>
      <c r="AK15" s="165"/>
      <c r="AL15" s="157"/>
      <c r="AM15" s="157"/>
      <c r="AN15" s="157"/>
      <c r="AO15" s="157"/>
    </row>
    <row r="16" spans="1:41">
      <c r="B16" s="160">
        <v>6</v>
      </c>
      <c r="C16" s="156">
        <v>1.53</v>
      </c>
      <c r="D16" s="155">
        <v>1.64</v>
      </c>
      <c r="E16" s="155">
        <v>0.98</v>
      </c>
      <c r="F16" s="155">
        <v>0.78</v>
      </c>
      <c r="G16" s="155">
        <v>1.04</v>
      </c>
      <c r="H16" s="155">
        <v>1.35</v>
      </c>
      <c r="I16" s="155">
        <v>1.01</v>
      </c>
      <c r="J16" s="155">
        <v>1.27</v>
      </c>
      <c r="K16" s="165">
        <v>2.13</v>
      </c>
      <c r="L16" s="165"/>
      <c r="M16" s="165">
        <v>4</v>
      </c>
      <c r="N16" s="165">
        <v>5</v>
      </c>
      <c r="O16" s="165">
        <v>6</v>
      </c>
      <c r="P16" s="165"/>
      <c r="Q16" s="165"/>
      <c r="R16" s="165"/>
      <c r="S16" s="165"/>
      <c r="V16" s="294"/>
      <c r="W16" s="157"/>
      <c r="X16" s="157"/>
      <c r="Y16" s="157"/>
      <c r="Z16" s="157"/>
      <c r="AA16" s="157"/>
      <c r="AB16" s="157"/>
      <c r="AC16" s="157"/>
      <c r="AD16" s="157"/>
      <c r="AE16" s="289" t="s">
        <v>837</v>
      </c>
      <c r="AF16" s="157"/>
      <c r="AG16" s="157"/>
      <c r="AH16" s="157"/>
      <c r="AI16" s="165"/>
      <c r="AJ16" s="165"/>
      <c r="AK16" s="165"/>
      <c r="AL16" s="157"/>
      <c r="AM16" s="157"/>
      <c r="AN16" s="157"/>
      <c r="AO16" s="157"/>
    </row>
    <row r="17" spans="1:44">
      <c r="A17" s="161" t="s">
        <v>266</v>
      </c>
      <c r="B17" s="160">
        <v>5.2</v>
      </c>
      <c r="C17" s="156">
        <v>0.1</v>
      </c>
      <c r="D17" s="155">
        <v>1.89</v>
      </c>
      <c r="E17" s="155">
        <v>1.1200000000000001</v>
      </c>
      <c r="F17" s="155">
        <v>0.9</v>
      </c>
      <c r="G17" s="155">
        <v>1.19</v>
      </c>
      <c r="H17" s="155">
        <v>1.55</v>
      </c>
      <c r="I17" s="155">
        <v>1.17</v>
      </c>
      <c r="J17" s="155">
        <v>1.46</v>
      </c>
      <c r="K17" s="165">
        <v>2.4500000000000002</v>
      </c>
      <c r="L17" s="165"/>
      <c r="M17" s="165">
        <v>4</v>
      </c>
      <c r="N17" s="165">
        <v>5</v>
      </c>
      <c r="O17" s="165">
        <v>6</v>
      </c>
      <c r="P17" s="165"/>
      <c r="Q17" s="165"/>
      <c r="R17" s="165"/>
      <c r="S17" s="165"/>
      <c r="V17" s="294"/>
      <c r="W17" s="157"/>
      <c r="X17" s="157"/>
      <c r="Y17" s="157"/>
      <c r="Z17" s="157"/>
      <c r="AA17" s="157"/>
      <c r="AB17" s="157"/>
      <c r="AC17" s="157"/>
      <c r="AD17" s="157"/>
      <c r="AE17" s="289" t="s">
        <v>838</v>
      </c>
      <c r="AF17" s="157"/>
      <c r="AG17" s="157"/>
      <c r="AH17" s="157"/>
      <c r="AI17" s="165"/>
      <c r="AJ17" s="165"/>
      <c r="AK17" s="165"/>
      <c r="AL17" s="157"/>
      <c r="AM17" s="157"/>
      <c r="AQ17" s="157"/>
      <c r="AR17" s="157"/>
    </row>
    <row r="18" spans="1:44">
      <c r="B18" s="160">
        <v>5.2</v>
      </c>
      <c r="C18" s="156">
        <v>-0.1</v>
      </c>
      <c r="D18" s="155">
        <v>1.96</v>
      </c>
      <c r="E18" s="155">
        <v>1.1599999999999999</v>
      </c>
      <c r="F18" s="155">
        <v>0.93</v>
      </c>
      <c r="G18" s="155">
        <v>1.24</v>
      </c>
      <c r="H18" s="155">
        <v>1.61</v>
      </c>
      <c r="I18" s="155">
        <v>1.21</v>
      </c>
      <c r="J18" s="155">
        <v>1.51</v>
      </c>
      <c r="K18" s="165">
        <v>2.54</v>
      </c>
      <c r="L18" s="165"/>
      <c r="M18" s="165">
        <v>4</v>
      </c>
      <c r="N18" s="165">
        <v>5</v>
      </c>
      <c r="O18" s="165">
        <v>6</v>
      </c>
      <c r="P18" s="165"/>
      <c r="Q18" s="165"/>
      <c r="R18" s="165"/>
      <c r="S18" s="165"/>
      <c r="U18" s="111" t="str">
        <f>IF(Content!$E$1=1,U19,U20)</f>
        <v>Джерело: розрахунки НБУ.</v>
      </c>
      <c r="W18" s="157"/>
      <c r="X18" s="157"/>
      <c r="Y18" s="157"/>
      <c r="Z18" s="157"/>
      <c r="AA18" s="157"/>
      <c r="AB18" s="157"/>
      <c r="AC18" s="157"/>
      <c r="AD18" s="157"/>
      <c r="AE18" s="157"/>
      <c r="AF18" s="157"/>
      <c r="AG18" s="157"/>
      <c r="AH18" s="157"/>
      <c r="AI18" s="165"/>
      <c r="AJ18" s="165"/>
      <c r="AK18" s="165"/>
      <c r="AL18" s="157"/>
      <c r="AM18" s="157"/>
    </row>
    <row r="19" spans="1:44">
      <c r="A19" s="161" t="s">
        <v>222</v>
      </c>
      <c r="B19" s="160">
        <v>5</v>
      </c>
      <c r="C19" s="156">
        <v>-0.63</v>
      </c>
      <c r="D19" s="155">
        <v>2.08</v>
      </c>
      <c r="E19" s="155">
        <v>1.24</v>
      </c>
      <c r="F19" s="155">
        <v>0.99</v>
      </c>
      <c r="G19" s="155">
        <v>1.32</v>
      </c>
      <c r="H19" s="155">
        <v>1.71</v>
      </c>
      <c r="I19" s="155">
        <v>1.29</v>
      </c>
      <c r="J19" s="155">
        <v>1.61</v>
      </c>
      <c r="K19" s="167">
        <v>2.71</v>
      </c>
      <c r="L19" s="167"/>
      <c r="M19" s="167">
        <v>4</v>
      </c>
      <c r="N19" s="167">
        <v>5</v>
      </c>
      <c r="O19" s="167">
        <v>6</v>
      </c>
      <c r="P19" s="167"/>
      <c r="Q19" s="167"/>
      <c r="R19" s="167"/>
      <c r="S19" s="167"/>
      <c r="U19" s="112" t="s">
        <v>63</v>
      </c>
      <c r="AI19" s="165"/>
      <c r="AJ19" s="165"/>
      <c r="AK19" s="165"/>
    </row>
    <row r="20" spans="1:44">
      <c r="B20" s="160">
        <v>5</v>
      </c>
      <c r="C20" s="167">
        <v>-1</v>
      </c>
      <c r="D20" s="167">
        <v>2.2200000000000002</v>
      </c>
      <c r="E20" s="167">
        <v>1.32</v>
      </c>
      <c r="F20" s="167">
        <v>1.06</v>
      </c>
      <c r="G20" s="167">
        <v>1.41</v>
      </c>
      <c r="H20" s="167">
        <v>1.83</v>
      </c>
      <c r="I20" s="167">
        <v>1.37</v>
      </c>
      <c r="J20" s="167">
        <v>1.72</v>
      </c>
      <c r="K20" s="167">
        <v>2.89</v>
      </c>
      <c r="L20" s="167"/>
      <c r="M20" s="167">
        <v>4</v>
      </c>
      <c r="N20" s="167">
        <v>5</v>
      </c>
      <c r="O20" s="167">
        <v>6</v>
      </c>
      <c r="P20" s="167"/>
      <c r="Q20" s="167"/>
      <c r="R20" s="167"/>
      <c r="S20" s="167"/>
      <c r="U20" s="113" t="s">
        <v>64</v>
      </c>
    </row>
    <row r="21" spans="1:44">
      <c r="A21" s="161" t="s">
        <v>473</v>
      </c>
      <c r="B21" s="160">
        <v>5.2</v>
      </c>
      <c r="C21" s="167">
        <v>-1.04</v>
      </c>
      <c r="D21" s="167">
        <v>2.2999999999999998</v>
      </c>
      <c r="E21" s="167">
        <v>1.37</v>
      </c>
      <c r="F21" s="167">
        <v>1.0900000000000001</v>
      </c>
      <c r="G21" s="167">
        <v>1.45</v>
      </c>
      <c r="H21" s="167">
        <v>1.89</v>
      </c>
      <c r="I21" s="167">
        <v>1.42</v>
      </c>
      <c r="J21" s="167">
        <v>1.78</v>
      </c>
      <c r="K21" s="167">
        <v>2.98</v>
      </c>
      <c r="L21" s="167"/>
      <c r="M21" s="167">
        <v>4</v>
      </c>
      <c r="N21" s="167">
        <v>5</v>
      </c>
      <c r="O21" s="167">
        <v>6</v>
      </c>
      <c r="P21" s="167"/>
      <c r="Q21" s="167"/>
      <c r="R21" s="167"/>
      <c r="S21" s="167"/>
    </row>
    <row r="22" spans="1:44">
      <c r="B22" s="160">
        <v>5.3</v>
      </c>
      <c r="C22" s="167">
        <v>-1</v>
      </c>
      <c r="D22" s="167">
        <v>2.31</v>
      </c>
      <c r="E22" s="167">
        <v>1.38</v>
      </c>
      <c r="F22" s="167">
        <v>1.1000000000000001</v>
      </c>
      <c r="G22" s="167">
        <v>1.47</v>
      </c>
      <c r="H22" s="167">
        <v>1.91</v>
      </c>
      <c r="I22" s="167">
        <v>1.43</v>
      </c>
      <c r="J22" s="167">
        <v>1.79</v>
      </c>
      <c r="K22" s="167">
        <v>3.01</v>
      </c>
      <c r="M22" s="161">
        <v>4</v>
      </c>
      <c r="N22" s="161">
        <v>5</v>
      </c>
      <c r="O22" s="161">
        <v>6</v>
      </c>
    </row>
    <row r="23" spans="1:44">
      <c r="A23" s="161" t="s">
        <v>475</v>
      </c>
      <c r="B23" s="160">
        <v>5</v>
      </c>
      <c r="C23" s="167">
        <v>-1.27</v>
      </c>
      <c r="D23" s="167">
        <v>2.3199999999999998</v>
      </c>
      <c r="E23" s="167">
        <v>1.38</v>
      </c>
      <c r="F23" s="167">
        <v>1.1000000000000001</v>
      </c>
      <c r="G23" s="167">
        <v>1.47</v>
      </c>
      <c r="H23" s="167">
        <v>1.91</v>
      </c>
      <c r="I23" s="167">
        <v>1.43</v>
      </c>
      <c r="J23" s="167">
        <v>1.79</v>
      </c>
      <c r="K23" s="167">
        <v>3.02</v>
      </c>
      <c r="M23" s="161">
        <v>4</v>
      </c>
      <c r="N23" s="161">
        <v>5</v>
      </c>
      <c r="O23" s="161">
        <v>6</v>
      </c>
    </row>
    <row r="24" spans="1:44">
      <c r="U24" s="167"/>
      <c r="V24" s="167"/>
      <c r="AO24" s="157"/>
    </row>
    <row r="25" spans="1:44">
      <c r="U25" s="167"/>
      <c r="V25" s="167"/>
    </row>
    <row r="26" spans="1:44">
      <c r="B26" s="167"/>
      <c r="C26" s="167"/>
      <c r="D26" s="167"/>
      <c r="E26" s="167"/>
      <c r="F26" s="167"/>
      <c r="G26" s="167"/>
      <c r="H26" s="167"/>
      <c r="I26" s="167"/>
      <c r="J26" s="167"/>
      <c r="K26" s="167"/>
      <c r="U26" s="167"/>
      <c r="V26" s="167"/>
    </row>
    <row r="27" spans="1:44">
      <c r="B27" s="167"/>
      <c r="C27" s="167"/>
      <c r="D27" s="167"/>
      <c r="E27" s="167"/>
      <c r="F27" s="167"/>
      <c r="G27" s="167"/>
      <c r="H27" s="167"/>
      <c r="I27" s="167"/>
      <c r="J27" s="167"/>
      <c r="K27" s="167"/>
      <c r="U27" s="167"/>
      <c r="V27" s="167"/>
    </row>
    <row r="28" spans="1:44">
      <c r="B28" s="167"/>
      <c r="C28" s="167"/>
      <c r="D28" s="167"/>
      <c r="E28" s="167"/>
      <c r="F28" s="167"/>
      <c r="G28" s="167"/>
      <c r="H28" s="167"/>
      <c r="I28" s="167"/>
      <c r="J28" s="167"/>
      <c r="K28" s="167"/>
      <c r="U28" s="167"/>
      <c r="V28" s="167"/>
    </row>
    <row r="29" spans="1:44">
      <c r="B29" s="167"/>
      <c r="C29" s="167"/>
      <c r="D29" s="167"/>
      <c r="E29" s="167"/>
      <c r="F29" s="167"/>
      <c r="G29" s="167"/>
      <c r="H29" s="167"/>
      <c r="I29" s="167"/>
      <c r="J29" s="167"/>
      <c r="K29" s="167"/>
      <c r="U29" s="167"/>
      <c r="V29" s="167"/>
    </row>
    <row r="30" spans="1:44">
      <c r="B30" s="167"/>
      <c r="C30" s="167"/>
      <c r="D30" s="167"/>
      <c r="E30" s="167"/>
      <c r="F30" s="167"/>
      <c r="G30" s="167"/>
      <c r="H30" s="167"/>
      <c r="I30" s="167"/>
      <c r="J30" s="167"/>
      <c r="K30" s="167"/>
      <c r="U30" s="167"/>
      <c r="V30" s="167"/>
    </row>
    <row r="31" spans="1:44">
      <c r="B31" s="167"/>
      <c r="C31" s="167"/>
      <c r="D31" s="167"/>
      <c r="E31" s="167"/>
      <c r="F31" s="167"/>
      <c r="G31" s="167"/>
      <c r="H31" s="167"/>
      <c r="I31" s="167"/>
      <c r="J31" s="167"/>
      <c r="K31" s="167"/>
      <c r="U31" s="167"/>
      <c r="V31" s="167"/>
    </row>
    <row r="32" spans="1:44">
      <c r="B32" s="167"/>
      <c r="C32" s="167"/>
      <c r="D32" s="167"/>
      <c r="E32" s="167"/>
      <c r="F32" s="167"/>
      <c r="G32" s="167"/>
      <c r="H32" s="167"/>
      <c r="I32" s="167"/>
      <c r="J32" s="167"/>
      <c r="K32" s="167"/>
      <c r="U32" s="167"/>
      <c r="V32" s="167"/>
    </row>
    <row r="33" spans="2:22">
      <c r="B33" s="167"/>
      <c r="C33" s="167"/>
      <c r="D33" s="167"/>
      <c r="E33" s="167"/>
      <c r="F33" s="167"/>
      <c r="G33" s="167"/>
      <c r="H33" s="167"/>
      <c r="I33" s="167"/>
      <c r="J33" s="167"/>
      <c r="K33" s="167"/>
      <c r="U33" s="167"/>
      <c r="V33" s="167"/>
    </row>
    <row r="34" spans="2:22">
      <c r="B34" s="167"/>
      <c r="C34" s="167"/>
      <c r="D34" s="167"/>
      <c r="E34" s="167"/>
      <c r="F34" s="167"/>
      <c r="G34" s="167"/>
      <c r="H34" s="167"/>
      <c r="I34" s="167"/>
      <c r="J34" s="167"/>
      <c r="K34" s="167"/>
      <c r="U34" s="167"/>
      <c r="V34" s="167"/>
    </row>
    <row r="35" spans="2:22">
      <c r="B35" s="167"/>
      <c r="C35" s="167"/>
      <c r="D35" s="167"/>
      <c r="E35" s="167"/>
      <c r="F35" s="167"/>
      <c r="G35" s="167"/>
      <c r="H35" s="167"/>
      <c r="I35" s="167"/>
      <c r="J35" s="167"/>
      <c r="K35" s="167"/>
      <c r="U35" s="167"/>
      <c r="V35" s="167"/>
    </row>
    <row r="36" spans="2:22">
      <c r="B36" s="167"/>
      <c r="C36" s="167"/>
      <c r="D36" s="167"/>
      <c r="E36" s="167"/>
      <c r="F36" s="167"/>
      <c r="G36" s="167"/>
      <c r="H36" s="167"/>
      <c r="I36" s="167"/>
      <c r="J36" s="167"/>
      <c r="K36" s="167"/>
      <c r="U36" s="167"/>
      <c r="V36" s="167"/>
    </row>
    <row r="37" spans="2:22">
      <c r="B37" s="167"/>
      <c r="C37" s="167"/>
      <c r="D37" s="167"/>
      <c r="E37" s="167"/>
      <c r="F37" s="167"/>
      <c r="G37" s="167"/>
      <c r="H37" s="167"/>
      <c r="I37" s="167"/>
      <c r="J37" s="167"/>
      <c r="K37" s="167"/>
      <c r="U37" s="167"/>
      <c r="V37" s="167"/>
    </row>
    <row r="38" spans="2:22">
      <c r="B38" s="167"/>
      <c r="U38" s="167"/>
      <c r="V38" s="167"/>
    </row>
    <row r="39" spans="2:22">
      <c r="B39" s="167"/>
      <c r="U39" s="167"/>
      <c r="V39" s="167"/>
    </row>
    <row r="40" spans="2:22">
      <c r="B40" s="167"/>
      <c r="U40" s="167"/>
      <c r="V40" s="167"/>
    </row>
    <row r="41" spans="2:22">
      <c r="B41" s="167"/>
      <c r="U41" s="167"/>
      <c r="V41" s="167"/>
    </row>
    <row r="42" spans="2:22">
      <c r="B42" s="167"/>
      <c r="U42" s="167"/>
      <c r="V42" s="167"/>
    </row>
    <row r="43" spans="2:22">
      <c r="B43" s="167"/>
      <c r="U43" s="167"/>
      <c r="V43" s="167"/>
    </row>
    <row r="44" spans="2:22">
      <c r="B44" s="167"/>
      <c r="U44" s="167"/>
      <c r="V44" s="167"/>
    </row>
    <row r="45" spans="2:22">
      <c r="B45" s="167"/>
      <c r="U45" s="167"/>
      <c r="V45" s="167"/>
    </row>
  </sheetData>
  <hyperlinks>
    <hyperlink ref="A1" location="Content!A1" display="&lt;&lt;"/>
  </hyperlinks>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X51"/>
  <sheetViews>
    <sheetView showGridLines="0" showOutlineSymbols="0" zoomScaleNormal="100" zoomScaleSheetLayoutView="85" workbookViewId="0">
      <pane ySplit="5" topLeftCell="A6" activePane="bottomLeft" state="frozen"/>
      <selection activeCell="AN89" sqref="AN89:AR92"/>
      <selection pane="bottomLeft"/>
    </sheetView>
  </sheetViews>
  <sheetFormatPr defaultColWidth="8" defaultRowHeight="12.75"/>
  <cols>
    <col min="1" max="1" width="8.5703125" style="584" customWidth="1"/>
    <col min="2" max="2" width="58.5703125" style="584" bestFit="1" customWidth="1"/>
    <col min="3" max="5" width="5.7109375" style="584" bestFit="1" customWidth="1"/>
    <col min="6" max="6" width="5.140625" style="584" bestFit="1" customWidth="1"/>
    <col min="7" max="7" width="5" style="584" bestFit="1" customWidth="1"/>
    <col min="8" max="9" width="5.5703125" style="584" bestFit="1" customWidth="1"/>
    <col min="10" max="10" width="10.28515625" style="584" customWidth="1"/>
    <col min="11" max="11" width="8.28515625" style="584" customWidth="1"/>
    <col min="12" max="12" width="5" style="584" bestFit="1" customWidth="1"/>
    <col min="13" max="15" width="5.5703125" style="584" bestFit="1" customWidth="1"/>
    <col min="16" max="16" width="10" style="584" customWidth="1"/>
    <col min="17" max="17" width="8.28515625" style="584" customWidth="1"/>
    <col min="18" max="18" width="5" style="584" bestFit="1" customWidth="1"/>
    <col min="19" max="20" width="5.5703125" style="584" bestFit="1" customWidth="1"/>
    <col min="21" max="21" width="6.28515625" style="584" bestFit="1" customWidth="1"/>
    <col min="22" max="22" width="9.5703125" style="584" customWidth="1"/>
    <col min="23" max="23" width="9" style="584" customWidth="1"/>
    <col min="24" max="16384" width="8" style="584"/>
  </cols>
  <sheetData>
    <row r="1" spans="1:23">
      <c r="A1" s="103" t="s">
        <v>102</v>
      </c>
    </row>
    <row r="2" spans="1:23" ht="13.5" customHeight="1">
      <c r="B2" s="794" t="str">
        <f>IF(Content!$E$1=1,"Макроекономічний прогноз (Липень 2019)","Macroeconomic forecast (July 2019)")</f>
        <v>Макроекономічний прогноз (Липень 2019)</v>
      </c>
      <c r="C2" s="794"/>
      <c r="D2" s="794"/>
      <c r="E2" s="794"/>
      <c r="F2" s="794"/>
      <c r="G2" s="794"/>
      <c r="H2" s="794"/>
      <c r="I2" s="794"/>
      <c r="J2" s="794"/>
      <c r="K2" s="794"/>
      <c r="L2" s="794"/>
      <c r="M2" s="794"/>
      <c r="N2" s="794"/>
      <c r="O2" s="794"/>
      <c r="P2" s="794"/>
      <c r="Q2" s="794"/>
      <c r="R2" s="794"/>
      <c r="S2" s="794"/>
      <c r="T2" s="794"/>
      <c r="U2" s="794"/>
      <c r="V2" s="794"/>
      <c r="W2" s="794"/>
    </row>
    <row r="3" spans="1:23" ht="15">
      <c r="A3" s="585" t="s">
        <v>1134</v>
      </c>
      <c r="B3" s="795" t="str">
        <f>IF(Content!$E$1=1,"Показники","Indicators")</f>
        <v>Показники</v>
      </c>
      <c r="C3" s="793">
        <v>2016</v>
      </c>
      <c r="D3" s="793">
        <v>2017</v>
      </c>
      <c r="E3" s="793">
        <v>2018</v>
      </c>
      <c r="F3" s="793">
        <v>2019</v>
      </c>
      <c r="G3" s="793"/>
      <c r="H3" s="793"/>
      <c r="I3" s="793"/>
      <c r="J3" s="793"/>
      <c r="K3" s="793"/>
      <c r="L3" s="793">
        <v>2020</v>
      </c>
      <c r="M3" s="793"/>
      <c r="N3" s="793"/>
      <c r="O3" s="793"/>
      <c r="P3" s="793"/>
      <c r="Q3" s="793"/>
      <c r="R3" s="793">
        <v>2021</v>
      </c>
      <c r="S3" s="793"/>
      <c r="T3" s="793"/>
      <c r="U3" s="793"/>
      <c r="V3" s="793"/>
      <c r="W3" s="793"/>
    </row>
    <row r="4" spans="1:23" ht="15.75" customHeight="1">
      <c r="A4" s="585" t="s">
        <v>1638</v>
      </c>
      <c r="B4" s="795"/>
      <c r="C4" s="793"/>
      <c r="D4" s="793"/>
      <c r="E4" s="793"/>
      <c r="F4" s="793"/>
      <c r="G4" s="793"/>
      <c r="H4" s="793"/>
      <c r="I4" s="793"/>
      <c r="J4" s="791" t="str">
        <f>IF(Content!$E$1=1,"поточний прогноз","current forecast")</f>
        <v>поточний прогноз</v>
      </c>
      <c r="K4" s="792" t="str">
        <f>IF(Content!$E$1=1,"прогноз 4.2019","forecast 4.2019")</f>
        <v>прогноз 4.2019</v>
      </c>
      <c r="L4" s="793"/>
      <c r="M4" s="793"/>
      <c r="N4" s="793"/>
      <c r="O4" s="793"/>
      <c r="P4" s="791" t="str">
        <f>IF(Content!$E$1=1,"поточний прогноз","current forecast")</f>
        <v>поточний прогноз</v>
      </c>
      <c r="Q4" s="792" t="str">
        <f>IF(Content!$E$1=1,"прогноз 4.2019","forecast 4.2019")</f>
        <v>прогноз 4.2019</v>
      </c>
      <c r="R4" s="793"/>
      <c r="S4" s="793"/>
      <c r="T4" s="793"/>
      <c r="U4" s="793"/>
      <c r="V4" s="791" t="str">
        <f>IF(Content!$E$1=1,"поточний прогноз","current forecast")</f>
        <v>поточний прогноз</v>
      </c>
      <c r="W4" s="792" t="str">
        <f>IF(Content!$E$1=1,"прогноз 4.2019","forecast 4.2019")</f>
        <v>прогноз 4.2019</v>
      </c>
    </row>
    <row r="5" spans="1:23" ht="27" customHeight="1">
      <c r="B5" s="795"/>
      <c r="C5" s="793"/>
      <c r="D5" s="793"/>
      <c r="E5" s="793"/>
      <c r="F5" s="626" t="s">
        <v>979</v>
      </c>
      <c r="G5" s="626" t="s">
        <v>980</v>
      </c>
      <c r="H5" s="626" t="s">
        <v>981</v>
      </c>
      <c r="I5" s="626" t="s">
        <v>982</v>
      </c>
      <c r="J5" s="791"/>
      <c r="K5" s="792"/>
      <c r="L5" s="626" t="s">
        <v>979</v>
      </c>
      <c r="M5" s="626" t="s">
        <v>980</v>
      </c>
      <c r="N5" s="626" t="s">
        <v>981</v>
      </c>
      <c r="O5" s="626" t="s">
        <v>982</v>
      </c>
      <c r="P5" s="791"/>
      <c r="Q5" s="792"/>
      <c r="R5" s="626" t="s">
        <v>979</v>
      </c>
      <c r="S5" s="626" t="s">
        <v>980</v>
      </c>
      <c r="T5" s="626" t="s">
        <v>981</v>
      </c>
      <c r="U5" s="626" t="s">
        <v>982</v>
      </c>
      <c r="V5" s="791"/>
      <c r="W5" s="792"/>
    </row>
    <row r="6" spans="1:23" ht="15">
      <c r="B6" s="586" t="str">
        <f>IF(Content!$E$1=1,"РЕАЛЬНИЙ СЕКТОР, % р/р, якщо не зазначено інше","REAL ECONOMY, % yoy, unless otherwise stated")</f>
        <v>РЕАЛЬНИЙ СЕКТОР, % р/р, якщо не зазначено інше</v>
      </c>
      <c r="C6" s="587"/>
      <c r="D6" s="588"/>
      <c r="E6" s="588"/>
      <c r="F6" s="588"/>
      <c r="G6" s="588"/>
      <c r="H6" s="588"/>
      <c r="I6" s="588"/>
      <c r="J6" s="588"/>
      <c r="K6" s="588"/>
      <c r="L6" s="588"/>
      <c r="M6" s="588"/>
      <c r="N6" s="588"/>
      <c r="O6" s="588"/>
      <c r="P6" s="588"/>
      <c r="Q6" s="588"/>
      <c r="R6" s="586"/>
      <c r="S6" s="589"/>
      <c r="T6" s="589"/>
      <c r="U6" s="589"/>
      <c r="V6" s="589"/>
      <c r="W6" s="589"/>
    </row>
    <row r="7" spans="1:23" ht="15">
      <c r="B7" s="590" t="str">
        <f>IF(Content!$E$1=1,"Номінальний ВВП, млрд грн","Nominal GDP, UAH bn")</f>
        <v>Номінальний ВВП, млрд грн</v>
      </c>
      <c r="C7" s="591">
        <v>2385.4</v>
      </c>
      <c r="D7" s="591">
        <v>2983.9</v>
      </c>
      <c r="E7" s="591">
        <v>3558.7060000000001</v>
      </c>
      <c r="F7" s="592">
        <v>807.755</v>
      </c>
      <c r="G7" s="592">
        <v>912.3006818091643</v>
      </c>
      <c r="H7" s="592">
        <v>1118.7414695335231</v>
      </c>
      <c r="I7" s="592">
        <v>1163.8199894063321</v>
      </c>
      <c r="J7" s="591">
        <v>4002.6171407490197</v>
      </c>
      <c r="K7" s="627">
        <v>3970.4323295680351</v>
      </c>
      <c r="L7" s="592">
        <v>892.32064223474345</v>
      </c>
      <c r="M7" s="592">
        <v>1001.5683781664824</v>
      </c>
      <c r="N7" s="592">
        <v>1227.8288534607677</v>
      </c>
      <c r="O7" s="592">
        <v>1268.3452870668402</v>
      </c>
      <c r="P7" s="591">
        <v>4390.0631609288339</v>
      </c>
      <c r="Q7" s="627">
        <v>4342.2560796081789</v>
      </c>
      <c r="R7" s="592">
        <v>973.81969677608015</v>
      </c>
      <c r="S7" s="592">
        <v>1095.0014561553228</v>
      </c>
      <c r="T7" s="592">
        <v>1343.4049212615641</v>
      </c>
      <c r="U7" s="592">
        <v>1390.9922572700857</v>
      </c>
      <c r="V7" s="591">
        <v>4803.2183314630529</v>
      </c>
      <c r="W7" s="627">
        <v>4750.4123857810318</v>
      </c>
    </row>
    <row r="8" spans="1:23" ht="15">
      <c r="B8" s="593" t="str">
        <f>IF(Content!$E$1=1,"Реальний ВВП","Real GDP")</f>
        <v>Реальний ВВП</v>
      </c>
      <c r="C8" s="594">
        <v>2.4</v>
      </c>
      <c r="D8" s="594">
        <v>2.4660534517948207</v>
      </c>
      <c r="E8" s="594">
        <v>3.3354893091005522</v>
      </c>
      <c r="F8" s="595">
        <v>2.5450022489650337</v>
      </c>
      <c r="G8" s="595">
        <v>3.036455046363784</v>
      </c>
      <c r="H8" s="595">
        <v>3.1925746379024105</v>
      </c>
      <c r="I8" s="595">
        <v>3.1096458316467306</v>
      </c>
      <c r="J8" s="594">
        <v>2.9981210035677748</v>
      </c>
      <c r="K8" s="628">
        <v>2.5036028420140326</v>
      </c>
      <c r="L8" s="595">
        <v>3.2422610139251731</v>
      </c>
      <c r="M8" s="595">
        <v>3.0844118016716777</v>
      </c>
      <c r="N8" s="595">
        <v>3.1840568001283174</v>
      </c>
      <c r="O8" s="595">
        <v>3.2801606328802393</v>
      </c>
      <c r="P8" s="594">
        <v>3.1989246739960464</v>
      </c>
      <c r="Q8" s="628">
        <v>2.9004727709569096</v>
      </c>
      <c r="R8" s="595">
        <v>3.4243576399562272</v>
      </c>
      <c r="S8" s="595">
        <v>3.629077635737417</v>
      </c>
      <c r="T8" s="595">
        <v>3.7263487760762501</v>
      </c>
      <c r="U8" s="595">
        <v>3.9524557457755805</v>
      </c>
      <c r="V8" s="594">
        <v>3.7023307981751685</v>
      </c>
      <c r="W8" s="628">
        <v>3.7023379785833299</v>
      </c>
    </row>
    <row r="9" spans="1:23" ht="14.25">
      <c r="B9" s="596" t="str">
        <f>IF(Content!$E$1=1,"Дефлятор ВВП","GDP Deflator")</f>
        <v>Дефлятор ВВП</v>
      </c>
      <c r="C9" s="597">
        <v>17.145619483400921</v>
      </c>
      <c r="D9" s="597">
        <v>22.079583842814984</v>
      </c>
      <c r="E9" s="597">
        <v>15.4</v>
      </c>
      <c r="F9" s="597">
        <v>11.7</v>
      </c>
      <c r="G9" s="597">
        <v>9.1999999999999993</v>
      </c>
      <c r="H9" s="597">
        <v>8.1999999999999993</v>
      </c>
      <c r="I9" s="597">
        <v>7.7</v>
      </c>
      <c r="J9" s="597">
        <v>9.1999999999999993</v>
      </c>
      <c r="K9" s="629">
        <v>8.85</v>
      </c>
      <c r="L9" s="597">
        <v>7</v>
      </c>
      <c r="M9" s="597">
        <v>6.5</v>
      </c>
      <c r="N9" s="597">
        <v>6.1</v>
      </c>
      <c r="O9" s="597">
        <v>5.52</v>
      </c>
      <c r="P9" s="597">
        <v>6.28</v>
      </c>
      <c r="Q9" s="629">
        <v>6.2649999999999997</v>
      </c>
      <c r="R9" s="597">
        <v>5.52</v>
      </c>
      <c r="S9" s="597">
        <v>5.5</v>
      </c>
      <c r="T9" s="597">
        <v>5.5</v>
      </c>
      <c r="U9" s="597">
        <v>5.5</v>
      </c>
      <c r="V9" s="597">
        <v>5.5049999999999999</v>
      </c>
      <c r="W9" s="629">
        <v>5.5049999999999999</v>
      </c>
    </row>
    <row r="10" spans="1:23" ht="14.25">
      <c r="B10" s="598" t="str">
        <f>IF(Content!$E$1=1,"ІСЦ (середнє за період)","Consumer prices (period average)")</f>
        <v>ІСЦ (середнє за період)</v>
      </c>
      <c r="C10" s="597">
        <v>13.9</v>
      </c>
      <c r="D10" s="597">
        <v>14.4</v>
      </c>
      <c r="E10" s="597">
        <v>10.9</v>
      </c>
      <c r="F10" s="597" t="s">
        <v>1639</v>
      </c>
      <c r="G10" s="597" t="s">
        <v>1639</v>
      </c>
      <c r="H10" s="597" t="s">
        <v>1639</v>
      </c>
      <c r="I10" s="597" t="s">
        <v>1639</v>
      </c>
      <c r="J10" s="597">
        <v>8.3000000000000007</v>
      </c>
      <c r="K10" s="629">
        <v>8</v>
      </c>
      <c r="L10" s="597" t="s">
        <v>1639</v>
      </c>
      <c r="M10" s="597" t="s">
        <v>1639</v>
      </c>
      <c r="N10" s="597" t="s">
        <v>1639</v>
      </c>
      <c r="O10" s="597" t="s">
        <v>1639</v>
      </c>
      <c r="P10" s="597">
        <v>5.5</v>
      </c>
      <c r="Q10" s="629">
        <v>5.7</v>
      </c>
      <c r="R10" s="597" t="s">
        <v>1639</v>
      </c>
      <c r="S10" s="597" t="s">
        <v>1639</v>
      </c>
      <c r="T10" s="597" t="s">
        <v>1639</v>
      </c>
      <c r="U10" s="597" t="s">
        <v>1639</v>
      </c>
      <c r="V10" s="597">
        <v>5.0999999999999996</v>
      </c>
      <c r="W10" s="629">
        <v>5.0999999999999996</v>
      </c>
    </row>
    <row r="11" spans="1:23" ht="14.25">
      <c r="B11" s="598" t="str">
        <f>IF(Content!$E$1=1,"ІЦВ (середнє за період)","Producer prices (period average)")</f>
        <v>ІЦВ (середнє за період)</v>
      </c>
      <c r="C11" s="597">
        <v>20.5</v>
      </c>
      <c r="D11" s="597">
        <v>26.4</v>
      </c>
      <c r="E11" s="597">
        <v>17.399999999999999</v>
      </c>
      <c r="F11" s="597" t="s">
        <v>1639</v>
      </c>
      <c r="G11" s="597" t="s">
        <v>1639</v>
      </c>
      <c r="H11" s="597" t="s">
        <v>1639</v>
      </c>
      <c r="I11" s="597" t="s">
        <v>1639</v>
      </c>
      <c r="J11" s="597">
        <v>7</v>
      </c>
      <c r="K11" s="629">
        <v>9.5</v>
      </c>
      <c r="L11" s="597" t="s">
        <v>1639</v>
      </c>
      <c r="M11" s="597" t="s">
        <v>1639</v>
      </c>
      <c r="N11" s="597" t="s">
        <v>1639</v>
      </c>
      <c r="O11" s="597" t="s">
        <v>1639</v>
      </c>
      <c r="P11" s="597">
        <v>8.9</v>
      </c>
      <c r="Q11" s="629">
        <v>7.4</v>
      </c>
      <c r="R11" s="597" t="s">
        <v>1639</v>
      </c>
      <c r="S11" s="597" t="s">
        <v>1639</v>
      </c>
      <c r="T11" s="597" t="s">
        <v>1639</v>
      </c>
      <c r="U11" s="597" t="s">
        <v>1639</v>
      </c>
      <c r="V11" s="597">
        <v>7.9</v>
      </c>
      <c r="W11" s="629">
        <v>7.8</v>
      </c>
    </row>
    <row r="12" spans="1:23" ht="15">
      <c r="B12" s="599" t="str">
        <f>IF(Content!$E$1=1,"ІСЦ (на кінець періоду)","Consumer prices (end of period) ")</f>
        <v>ІСЦ (на кінець періоду)</v>
      </c>
      <c r="C12" s="600">
        <v>12.4</v>
      </c>
      <c r="D12" s="600">
        <v>13.734954012139326</v>
      </c>
      <c r="E12" s="600">
        <v>9.8000000000000007</v>
      </c>
      <c r="F12" s="597">
        <v>8.6</v>
      </c>
      <c r="G12" s="597">
        <v>9</v>
      </c>
      <c r="H12" s="597">
        <v>7.7176646506409128</v>
      </c>
      <c r="I12" s="597">
        <v>6.2534331805299814</v>
      </c>
      <c r="J12" s="600">
        <v>6.2534331805299814</v>
      </c>
      <c r="K12" s="630">
        <v>6.3454716650701926</v>
      </c>
      <c r="L12" s="597">
        <v>5.9653617970609787</v>
      </c>
      <c r="M12" s="597">
        <v>5.2028663667571209</v>
      </c>
      <c r="N12" s="597">
        <v>5.185096436387596</v>
      </c>
      <c r="O12" s="597">
        <v>5</v>
      </c>
      <c r="P12" s="600">
        <v>5</v>
      </c>
      <c r="Q12" s="630">
        <v>5</v>
      </c>
      <c r="R12" s="597">
        <v>5.0018315410921304</v>
      </c>
      <c r="S12" s="597">
        <v>5.1694303618062207</v>
      </c>
      <c r="T12" s="597">
        <v>5.2625437323724498</v>
      </c>
      <c r="U12" s="597">
        <v>5</v>
      </c>
      <c r="V12" s="600">
        <v>5</v>
      </c>
      <c r="W12" s="630">
        <v>5</v>
      </c>
    </row>
    <row r="13" spans="1:23" ht="14.25">
      <c r="B13" s="601" t="str">
        <f>IF(Content!$E$1=1,"Базова інфляція","Core inflation  (end of period) ")</f>
        <v>Базова інфляція</v>
      </c>
      <c r="C13" s="597">
        <v>5.8</v>
      </c>
      <c r="D13" s="597">
        <v>9.45295126767701</v>
      </c>
      <c r="E13" s="597">
        <v>8.7413335790506892</v>
      </c>
      <c r="F13" s="597">
        <v>7.6</v>
      </c>
      <c r="G13" s="597">
        <v>7.4</v>
      </c>
      <c r="H13" s="597">
        <v>6.9814865425845483</v>
      </c>
      <c r="I13" s="597">
        <v>5.5426107936758484</v>
      </c>
      <c r="J13" s="597">
        <v>5.5426107936758484</v>
      </c>
      <c r="K13" s="629">
        <v>5.0311717993085523</v>
      </c>
      <c r="L13" s="597">
        <v>5.2965755801518242</v>
      </c>
      <c r="M13" s="597">
        <v>4.7385210912543556</v>
      </c>
      <c r="N13" s="597">
        <v>3.9286713883711002</v>
      </c>
      <c r="O13" s="597">
        <v>3.8075241311739774</v>
      </c>
      <c r="P13" s="597">
        <v>3.8075241311739774</v>
      </c>
      <c r="Q13" s="629">
        <v>3.7457172553063742</v>
      </c>
      <c r="R13" s="597">
        <v>3.7988606654768375</v>
      </c>
      <c r="S13" s="597">
        <v>3.8252480222193128</v>
      </c>
      <c r="T13" s="597">
        <v>3.7935542871646533</v>
      </c>
      <c r="U13" s="597">
        <v>3.7956676369690285</v>
      </c>
      <c r="V13" s="597">
        <v>3.7956676369690285</v>
      </c>
      <c r="W13" s="629">
        <v>3.7278943742219326</v>
      </c>
    </row>
    <row r="14" spans="1:23" ht="14.25">
      <c r="B14" s="601" t="str">
        <f>IF(Content!$E$1=1,"Небазова інфляція","Non-сore inflation  (end of period)")</f>
        <v>Небазова інфляція</v>
      </c>
      <c r="C14" s="597">
        <v>17.5</v>
      </c>
      <c r="D14" s="597">
        <v>19.399999999999999</v>
      </c>
      <c r="E14" s="597">
        <v>10.7</v>
      </c>
      <c r="F14" s="597">
        <v>9.9689658670623515</v>
      </c>
      <c r="G14" s="597">
        <v>10.802648699573879</v>
      </c>
      <c r="H14" s="597">
        <v>8.6244265951519026</v>
      </c>
      <c r="I14" s="597">
        <v>7.5829460486603892</v>
      </c>
      <c r="J14" s="597">
        <v>7.5829460486603892</v>
      </c>
      <c r="K14" s="629">
        <v>8.0810938516791424</v>
      </c>
      <c r="L14" s="597">
        <v>6.8909187748249963</v>
      </c>
      <c r="M14" s="597">
        <v>6.3581505363556232</v>
      </c>
      <c r="N14" s="597">
        <v>7.0344978630716213</v>
      </c>
      <c r="O14" s="597">
        <v>6.4400475128289116</v>
      </c>
      <c r="P14" s="597">
        <v>6.4400475128289116</v>
      </c>
      <c r="Q14" s="629">
        <v>6.5504206917685934</v>
      </c>
      <c r="R14" s="597">
        <v>6.4032007270240712</v>
      </c>
      <c r="S14" s="597">
        <v>6.6370484700232453</v>
      </c>
      <c r="T14" s="597">
        <v>7.0519513697996956</v>
      </c>
      <c r="U14" s="597">
        <v>6.5320649430612008</v>
      </c>
      <c r="V14" s="597">
        <v>6.5320649430612008</v>
      </c>
      <c r="W14" s="629">
        <v>6.6152329568102601</v>
      </c>
    </row>
    <row r="15" spans="1:23" ht="14.25">
      <c r="B15" s="602" t="str">
        <f>IF(Content!$E$1=1,"Сирі продтовари","raw foods (end of period)")</f>
        <v>Сирі продтовари</v>
      </c>
      <c r="C15" s="597">
        <v>1.1735358706521026</v>
      </c>
      <c r="D15" s="597">
        <v>23.498138925766455</v>
      </c>
      <c r="E15" s="597">
        <v>3.3074874983048517</v>
      </c>
      <c r="F15" s="597">
        <v>3.630381794400634</v>
      </c>
      <c r="G15" s="597">
        <v>7.7639339061507684</v>
      </c>
      <c r="H15" s="597">
        <v>5.1883889788429656</v>
      </c>
      <c r="I15" s="597">
        <v>3.8119590594771893</v>
      </c>
      <c r="J15" s="597">
        <v>3.8119590594771893</v>
      </c>
      <c r="K15" s="629">
        <v>3.570046190352457</v>
      </c>
      <c r="L15" s="597">
        <v>1.4186367145690895</v>
      </c>
      <c r="M15" s="597">
        <v>0.39980879902778099</v>
      </c>
      <c r="N15" s="597">
        <v>2.5171532795242229</v>
      </c>
      <c r="O15" s="597">
        <v>3.1460359876168269</v>
      </c>
      <c r="P15" s="597">
        <v>3.1460359876168269</v>
      </c>
      <c r="Q15" s="629">
        <v>3.0903866995706295</v>
      </c>
      <c r="R15" s="597">
        <v>3.5441458526620693</v>
      </c>
      <c r="S15" s="597">
        <v>3.9816776975620201</v>
      </c>
      <c r="T15" s="597">
        <v>3.5794849135846505</v>
      </c>
      <c r="U15" s="597">
        <v>2.9506020654110756</v>
      </c>
      <c r="V15" s="597">
        <v>2.9506020654110756</v>
      </c>
      <c r="W15" s="629">
        <v>2.950599212472838</v>
      </c>
    </row>
    <row r="16" spans="1:23" ht="14.25">
      <c r="B16" s="602" t="str">
        <f>IF(Content!$E$1=1,"Адміністративно регульовані ціни","administrative prices (end of period)")</f>
        <v>Адміністративно регульовані ціни</v>
      </c>
      <c r="C16" s="597">
        <v>34.612662849512219</v>
      </c>
      <c r="D16" s="597">
        <v>16.102098108032408</v>
      </c>
      <c r="E16" s="597">
        <v>18.007155703905084</v>
      </c>
      <c r="F16" s="597">
        <v>18.704423302442933</v>
      </c>
      <c r="G16" s="597">
        <v>16.997995010404154</v>
      </c>
      <c r="H16" s="597">
        <v>15.714738258618297</v>
      </c>
      <c r="I16" s="597">
        <v>12.847536415924864</v>
      </c>
      <c r="J16" s="597">
        <v>12.847536415924864</v>
      </c>
      <c r="K16" s="629">
        <v>13.92567151574022</v>
      </c>
      <c r="L16" s="597">
        <v>12.077087660354408</v>
      </c>
      <c r="M16" s="597">
        <v>11.703772412744243</v>
      </c>
      <c r="N16" s="597">
        <v>11.25380800423244</v>
      </c>
      <c r="O16" s="597">
        <v>9.7522238608941905</v>
      </c>
      <c r="P16" s="597">
        <v>9.7522238608941905</v>
      </c>
      <c r="Q16" s="629">
        <v>9.9135932984081592</v>
      </c>
      <c r="R16" s="597">
        <v>9.395647748850493</v>
      </c>
      <c r="S16" s="597">
        <v>9.3600459536060185</v>
      </c>
      <c r="T16" s="597">
        <v>9.9395048068371921</v>
      </c>
      <c r="U16" s="597">
        <v>9.5591267953404753</v>
      </c>
      <c r="V16" s="597">
        <v>9.5591267953404753</v>
      </c>
      <c r="W16" s="629">
        <v>9.7117095612858577</v>
      </c>
    </row>
    <row r="17" spans="1:24" ht="15">
      <c r="B17" s="599" t="str">
        <f>IF(Content!$E$1=1,"ІЦВ (на кінець періоду)","Producer prices (end of period) ")</f>
        <v>ІЦВ (на кінець періоду)</v>
      </c>
      <c r="C17" s="600">
        <v>35.700000000000003</v>
      </c>
      <c r="D17" s="600">
        <v>16.5</v>
      </c>
      <c r="E17" s="600">
        <v>14.153853523636414</v>
      </c>
      <c r="F17" s="597">
        <v>8.8544339289214946</v>
      </c>
      <c r="G17" s="597">
        <v>4.5313965244264836</v>
      </c>
      <c r="H17" s="597">
        <v>4.7252667223802689</v>
      </c>
      <c r="I17" s="597">
        <v>7.5563383610910648</v>
      </c>
      <c r="J17" s="600">
        <v>7.5563383610910648</v>
      </c>
      <c r="K17" s="630">
        <v>8.2450101081562224</v>
      </c>
      <c r="L17" s="597">
        <v>7.6648542956993992</v>
      </c>
      <c r="M17" s="597">
        <v>11.955499744918811</v>
      </c>
      <c r="N17" s="597">
        <v>9.3142142595536512</v>
      </c>
      <c r="O17" s="597">
        <v>7.6139466077517</v>
      </c>
      <c r="P17" s="600">
        <v>7.6139466077517</v>
      </c>
      <c r="Q17" s="630">
        <v>7.6297154518882877</v>
      </c>
      <c r="R17" s="597">
        <v>9.1220435323953666</v>
      </c>
      <c r="S17" s="597">
        <v>8.4230582129792282</v>
      </c>
      <c r="T17" s="597">
        <v>7.3197118654143907</v>
      </c>
      <c r="U17" s="597">
        <v>7.3150822685976493</v>
      </c>
      <c r="V17" s="600">
        <v>7.3150822685976493</v>
      </c>
      <c r="W17" s="630">
        <v>7.2820283551485545</v>
      </c>
    </row>
    <row r="18" spans="1:24" ht="14.25">
      <c r="B18" s="598" t="str">
        <f>IF(Content!$E$1=1,"Номінальна заробітна плата, (в середньому за період)","Nominal wages (period average)")</f>
        <v>Номінальна заробітна плата, (в середньому за період)</v>
      </c>
      <c r="C18" s="597">
        <v>23.6</v>
      </c>
      <c r="D18" s="597">
        <v>37.1</v>
      </c>
      <c r="E18" s="597">
        <v>24.8</v>
      </c>
      <c r="F18" s="597">
        <v>20.76539442331007</v>
      </c>
      <c r="G18" s="597">
        <v>18.887443331289461</v>
      </c>
      <c r="H18" s="597">
        <v>16.606075566617633</v>
      </c>
      <c r="I18" s="597">
        <v>14.390661814558896</v>
      </c>
      <c r="J18" s="631">
        <v>17.5</v>
      </c>
      <c r="K18" s="632">
        <v>14.2</v>
      </c>
      <c r="L18" s="597">
        <v>14.4118219064366</v>
      </c>
      <c r="M18" s="597">
        <v>12.255955683878142</v>
      </c>
      <c r="N18" s="597">
        <v>10.762611017601941</v>
      </c>
      <c r="O18" s="597">
        <v>9.6833717488437543</v>
      </c>
      <c r="P18" s="631">
        <v>11.7</v>
      </c>
      <c r="Q18" s="632">
        <v>10.6</v>
      </c>
      <c r="R18" s="597">
        <v>8.780999963460971</v>
      </c>
      <c r="S18" s="597">
        <v>8.6472017201862741</v>
      </c>
      <c r="T18" s="597">
        <v>8.7606970451734441</v>
      </c>
      <c r="U18" s="597">
        <v>8.6459877610920728</v>
      </c>
      <c r="V18" s="631">
        <v>8.6999999999999993</v>
      </c>
      <c r="W18" s="632">
        <v>8.6999999999999993</v>
      </c>
    </row>
    <row r="19" spans="1:24" ht="14.25">
      <c r="B19" s="598" t="str">
        <f>IF(Content!$E$1=1,"Реальна заробітна плата (в середньому за період)","Real wages (period average)")</f>
        <v>Реальна заробітна плата (в середньому за період)</v>
      </c>
      <c r="C19" s="597">
        <v>9</v>
      </c>
      <c r="D19" s="597">
        <v>19.100000000000001</v>
      </c>
      <c r="E19" s="597">
        <v>12.5</v>
      </c>
      <c r="F19" s="597">
        <v>10.889198486953092</v>
      </c>
      <c r="G19" s="597">
        <v>8.8854086463198172</v>
      </c>
      <c r="H19" s="597">
        <v>7.5806015577307022</v>
      </c>
      <c r="I19" s="597">
        <v>7.2741638027152788</v>
      </c>
      <c r="J19" s="631">
        <v>8.6</v>
      </c>
      <c r="K19" s="632">
        <v>5.8</v>
      </c>
      <c r="L19" s="597">
        <v>7.6662257012344099</v>
      </c>
      <c r="M19" s="597">
        <v>6.6648940499243849</v>
      </c>
      <c r="N19" s="597">
        <v>5.0049404313748198</v>
      </c>
      <c r="O19" s="597">
        <v>4.4347499729084632</v>
      </c>
      <c r="P19" s="631">
        <v>5.9</v>
      </c>
      <c r="Q19" s="632">
        <v>4.5999999999999996</v>
      </c>
      <c r="R19" s="597">
        <v>3.6402423855849406</v>
      </c>
      <c r="S19" s="597">
        <v>3.3401774485946447</v>
      </c>
      <c r="T19" s="597">
        <v>3.2064146468315329</v>
      </c>
      <c r="U19" s="597">
        <v>3.376137941181014</v>
      </c>
      <c r="V19" s="631">
        <v>3.4</v>
      </c>
      <c r="W19" s="632">
        <v>3.5</v>
      </c>
    </row>
    <row r="20" spans="1:24" ht="14.25">
      <c r="B20" s="598" t="str">
        <f>IF(Content!$E$1=1,"Безробіття, % (МОП)","Unemployment (ILO)")</f>
        <v>Безробіття, % (МОП)</v>
      </c>
      <c r="C20" s="597">
        <v>9.4</v>
      </c>
      <c r="D20" s="597">
        <v>9.5</v>
      </c>
      <c r="E20" s="597">
        <v>8.8000000000000007</v>
      </c>
      <c r="F20" s="597" t="s">
        <v>1639</v>
      </c>
      <c r="G20" s="597" t="s">
        <v>1639</v>
      </c>
      <c r="H20" s="597" t="s">
        <v>1639</v>
      </c>
      <c r="I20" s="597" t="s">
        <v>1639</v>
      </c>
      <c r="J20" s="631">
        <v>8.5</v>
      </c>
      <c r="K20" s="632">
        <v>8.6999999999999993</v>
      </c>
      <c r="L20" s="597" t="s">
        <v>1639</v>
      </c>
      <c r="M20" s="597" t="s">
        <v>1639</v>
      </c>
      <c r="N20" s="597" t="s">
        <v>1639</v>
      </c>
      <c r="O20" s="597" t="s">
        <v>1639</v>
      </c>
      <c r="P20" s="631">
        <v>8.4</v>
      </c>
      <c r="Q20" s="632">
        <v>8.6999999999999993</v>
      </c>
      <c r="R20" s="597" t="s">
        <v>1639</v>
      </c>
      <c r="S20" s="597" t="s">
        <v>1639</v>
      </c>
      <c r="T20" s="597" t="s">
        <v>1639</v>
      </c>
      <c r="U20" s="597" t="s">
        <v>1639</v>
      </c>
      <c r="V20" s="631">
        <v>8.5</v>
      </c>
      <c r="W20" s="632">
        <v>8.6999999999999993</v>
      </c>
    </row>
    <row r="21" spans="1:24" ht="15">
      <c r="B21" s="603"/>
      <c r="C21" s="604"/>
      <c r="D21" s="605"/>
      <c r="E21" s="605"/>
      <c r="F21" s="605"/>
      <c r="G21" s="605"/>
      <c r="H21" s="605"/>
      <c r="I21" s="605"/>
      <c r="J21" s="605"/>
      <c r="K21" s="604"/>
      <c r="L21" s="605"/>
      <c r="M21" s="605"/>
      <c r="N21" s="605"/>
      <c r="O21" s="605"/>
      <c r="P21" s="605"/>
      <c r="Q21" s="604"/>
      <c r="R21" s="605"/>
      <c r="S21" s="605"/>
      <c r="T21" s="605"/>
      <c r="U21" s="605"/>
      <c r="V21" s="605"/>
      <c r="W21" s="606"/>
    </row>
    <row r="22" spans="1:24" ht="15">
      <c r="B22" s="586" t="str">
        <f>IF(Content!$E$1=1,"ФІСКАЛЬНИЙ СЕКТОР","FISCAL SECTOR")</f>
        <v>ФІСКАЛЬНИЙ СЕКТОР</v>
      </c>
      <c r="C22" s="587"/>
      <c r="D22" s="588"/>
      <c r="E22" s="607"/>
      <c r="F22" s="607"/>
      <c r="G22" s="607"/>
      <c r="H22" s="607"/>
      <c r="I22" s="607"/>
      <c r="J22" s="607"/>
      <c r="K22" s="588"/>
      <c r="L22" s="607"/>
      <c r="M22" s="607"/>
      <c r="N22" s="607"/>
      <c r="O22" s="607"/>
      <c r="P22" s="607"/>
      <c r="Q22" s="588"/>
      <c r="R22" s="608"/>
      <c r="S22" s="609"/>
      <c r="T22" s="609"/>
      <c r="U22" s="609"/>
      <c r="V22" s="609"/>
      <c r="W22" s="610"/>
    </row>
    <row r="23" spans="1:24" ht="15">
      <c r="B23" s="599" t="str">
        <f>IF(Content!$E$1=1,"Зведений бюджет, cальдо, млрд грн","Consolidated budget balance, UAH bn")</f>
        <v>Зведений бюджет, cальдо, млрд грн</v>
      </c>
      <c r="C23" s="600">
        <v>-54.813905870639957</v>
      </c>
      <c r="D23" s="600">
        <v>-42.093761485039863</v>
      </c>
      <c r="E23" s="600">
        <v>-67.788537334149666</v>
      </c>
      <c r="F23" s="600" t="s">
        <v>1639</v>
      </c>
      <c r="G23" s="600" t="s">
        <v>1639</v>
      </c>
      <c r="H23" s="600" t="s">
        <v>1639</v>
      </c>
      <c r="I23" s="600" t="s">
        <v>1639</v>
      </c>
      <c r="J23" s="634">
        <v>-61.853964529924269</v>
      </c>
      <c r="K23" s="633">
        <v>-61.515655146811241</v>
      </c>
      <c r="L23" s="600" t="s">
        <v>1639</v>
      </c>
      <c r="M23" s="600" t="s">
        <v>1639</v>
      </c>
      <c r="N23" s="600" t="s">
        <v>1639</v>
      </c>
      <c r="O23" s="600" t="s">
        <v>1639</v>
      </c>
      <c r="P23" s="634">
        <v>-68.042785411165369</v>
      </c>
      <c r="Q23" s="633">
        <v>-67.17108285288009</v>
      </c>
      <c r="R23" s="600" t="s">
        <v>1639</v>
      </c>
      <c r="S23" s="600" t="s">
        <v>1639</v>
      </c>
      <c r="T23" s="600" t="s">
        <v>1639</v>
      </c>
      <c r="U23" s="600" t="s">
        <v>1639</v>
      </c>
      <c r="V23" s="634">
        <v>-73.574094641560805</v>
      </c>
      <c r="W23" s="633">
        <v>-73.573015888237933</v>
      </c>
    </row>
    <row r="24" spans="1:24" ht="14.25">
      <c r="B24" s="611" t="str">
        <f>IF(Content!$E$1=1,"% ВВП","% of GDP")</f>
        <v>% ВВП</v>
      </c>
      <c r="C24" s="597">
        <v>-2.2978915850859374</v>
      </c>
      <c r="D24" s="597">
        <v>-1.4106961186715328</v>
      </c>
      <c r="E24" s="597">
        <v>-1.9048647832709324</v>
      </c>
      <c r="F24" s="597" t="s">
        <v>1639</v>
      </c>
      <c r="G24" s="597" t="s">
        <v>1639</v>
      </c>
      <c r="H24" s="597" t="s">
        <v>1639</v>
      </c>
      <c r="I24" s="597" t="s">
        <v>1639</v>
      </c>
      <c r="J24" s="631">
        <v>-1.5453380214713561</v>
      </c>
      <c r="K24" s="632">
        <v>-1.5493440018786031</v>
      </c>
      <c r="L24" s="597" t="s">
        <v>1639</v>
      </c>
      <c r="M24" s="597" t="s">
        <v>1639</v>
      </c>
      <c r="N24" s="597" t="s">
        <v>1639</v>
      </c>
      <c r="O24" s="597" t="s">
        <v>1639</v>
      </c>
      <c r="P24" s="631">
        <v>-1.5499272542759754</v>
      </c>
      <c r="Q24" s="632">
        <v>-1.5469166631678994</v>
      </c>
      <c r="R24" s="597" t="s">
        <v>1639</v>
      </c>
      <c r="S24" s="597" t="s">
        <v>1639</v>
      </c>
      <c r="T24" s="597" t="s">
        <v>1639</v>
      </c>
      <c r="U24" s="597" t="s">
        <v>1639</v>
      </c>
      <c r="V24" s="631">
        <v>-1.5317666107247359</v>
      </c>
      <c r="W24" s="632">
        <v>-1.548771136342967</v>
      </c>
    </row>
    <row r="25" spans="1:24" ht="15">
      <c r="B25" s="599" t="str">
        <f>IF(Content!$E$1=1,"Баланс CЗДУ (метод. МВФ), млрд грн","Public sector fiscal balance (IMF methodology), UAH bn")</f>
        <v>Баланс CЗДУ (метод. МВФ), млрд грн</v>
      </c>
      <c r="C25" s="600">
        <v>-50.257304978100251</v>
      </c>
      <c r="D25" s="600">
        <v>-36.983385387479984</v>
      </c>
      <c r="E25" s="600">
        <v>-75.42837340211986</v>
      </c>
      <c r="F25" s="600" t="s">
        <v>1639</v>
      </c>
      <c r="G25" s="600" t="s">
        <v>1639</v>
      </c>
      <c r="H25" s="600" t="s">
        <v>1639</v>
      </c>
      <c r="I25" s="600" t="s">
        <v>1639</v>
      </c>
      <c r="J25" s="634">
        <v>-61.488447474197301</v>
      </c>
      <c r="K25" s="633">
        <v>-61.204876488694254</v>
      </c>
      <c r="L25" s="600" t="s">
        <v>1639</v>
      </c>
      <c r="M25" s="600" t="s">
        <v>1639</v>
      </c>
      <c r="N25" s="600" t="s">
        <v>1639</v>
      </c>
      <c r="O25" s="600" t="s">
        <v>1639</v>
      </c>
      <c r="P25" s="634">
        <v>-68.045465496534234</v>
      </c>
      <c r="Q25" s="633">
        <v>-66.908821636474158</v>
      </c>
      <c r="R25" s="600" t="s">
        <v>1639</v>
      </c>
      <c r="S25" s="600" t="s">
        <v>1639</v>
      </c>
      <c r="T25" s="600" t="s">
        <v>1639</v>
      </c>
      <c r="U25" s="600" t="s">
        <v>1639</v>
      </c>
      <c r="V25" s="634">
        <v>-74.391692075418177</v>
      </c>
      <c r="W25" s="633">
        <v>-72.561334128499766</v>
      </c>
    </row>
    <row r="26" spans="1:24" ht="14.25">
      <c r="B26" s="611" t="str">
        <f>IF(Content!$E$1=1,"% ВВП","% of GDP")</f>
        <v>% ВВП</v>
      </c>
      <c r="C26" s="597">
        <v>-2.1068711737276873</v>
      </c>
      <c r="D26" s="597">
        <v>-1.239431126628908</v>
      </c>
      <c r="E26" s="597">
        <v>-2.1195449526350267</v>
      </c>
      <c r="F26" s="597" t="s">
        <v>1639</v>
      </c>
      <c r="G26" s="597" t="s">
        <v>1639</v>
      </c>
      <c r="H26" s="597" t="s">
        <v>1639</v>
      </c>
      <c r="I26" s="597" t="s">
        <v>1639</v>
      </c>
      <c r="J26" s="631">
        <v>-1.5362060699787743</v>
      </c>
      <c r="K26" s="632">
        <v>-1.5415166764812502</v>
      </c>
      <c r="L26" s="597" t="s">
        <v>1639</v>
      </c>
      <c r="M26" s="597" t="s">
        <v>1639</v>
      </c>
      <c r="N26" s="597" t="s">
        <v>1639</v>
      </c>
      <c r="O26" s="597" t="s">
        <v>1639</v>
      </c>
      <c r="P26" s="631">
        <v>-1.5499883031782491</v>
      </c>
      <c r="Q26" s="632">
        <v>-1.5408769176623882</v>
      </c>
      <c r="R26" s="597" t="s">
        <v>1639</v>
      </c>
      <c r="S26" s="597" t="s">
        <v>1639</v>
      </c>
      <c r="T26" s="597" t="s">
        <v>1639</v>
      </c>
      <c r="U26" s="597" t="s">
        <v>1639</v>
      </c>
      <c r="V26" s="631">
        <v>-1.5487884776780192</v>
      </c>
      <c r="W26" s="632">
        <v>-1.5274744219194709</v>
      </c>
    </row>
    <row r="27" spans="1:24" ht="15">
      <c r="A27" s="612"/>
      <c r="B27" s="613"/>
      <c r="C27" s="613"/>
      <c r="D27" s="614"/>
      <c r="E27" s="614"/>
      <c r="F27" s="614"/>
      <c r="G27" s="614"/>
      <c r="H27" s="614"/>
      <c r="I27" s="614"/>
      <c r="J27" s="614"/>
      <c r="K27" s="613"/>
      <c r="L27" s="614"/>
      <c r="M27" s="614"/>
      <c r="N27" s="614"/>
      <c r="O27" s="614"/>
      <c r="P27" s="614"/>
      <c r="Q27" s="613"/>
      <c r="R27" s="614"/>
      <c r="S27" s="614"/>
      <c r="T27" s="614"/>
      <c r="U27" s="614"/>
      <c r="V27" s="614"/>
      <c r="W27" s="615"/>
      <c r="X27" s="612"/>
    </row>
    <row r="28" spans="1:24" ht="15">
      <c r="B28" s="586" t="str">
        <f>IF(Content!$E$1=1,"ПЛАТІЖНИЙ БАЛАНС (за аналітичною формою НБУ)","BALANCE OF PAYMENTS (NBU methodology)")</f>
        <v>ПЛАТІЖНИЙ БАЛАНС (за аналітичною формою НБУ)</v>
      </c>
      <c r="C28" s="587"/>
      <c r="D28" s="588"/>
      <c r="E28" s="607"/>
      <c r="F28" s="607"/>
      <c r="G28" s="607"/>
      <c r="H28" s="607"/>
      <c r="I28" s="607"/>
      <c r="J28" s="607"/>
      <c r="K28" s="588"/>
      <c r="L28" s="607"/>
      <c r="M28" s="607"/>
      <c r="N28" s="607"/>
      <c r="O28" s="607"/>
      <c r="P28" s="607"/>
      <c r="Q28" s="588"/>
      <c r="R28" s="608"/>
      <c r="S28" s="609"/>
      <c r="T28" s="609"/>
      <c r="U28" s="609"/>
      <c r="V28" s="609"/>
      <c r="W28" s="610"/>
      <c r="X28" s="612"/>
    </row>
    <row r="29" spans="1:24" ht="14.25">
      <c r="B29" s="598" t="str">
        <f>IF(Content!$E$1=1,"Поточний рахунок, млрд дол","Current account balance, USD bn")</f>
        <v>Поточний рахунок, млрд дол</v>
      </c>
      <c r="C29" s="597">
        <v>-1.3399871889999995</v>
      </c>
      <c r="D29" s="597">
        <v>-2.4416371299999993</v>
      </c>
      <c r="E29" s="597">
        <v>-4.2869999999999999</v>
      </c>
      <c r="F29" s="597">
        <v>-2.5000000000000001E-2</v>
      </c>
      <c r="G29" s="597">
        <v>-0.39240805051646749</v>
      </c>
      <c r="H29" s="597">
        <v>-2.4960570520674601</v>
      </c>
      <c r="I29" s="597">
        <v>-0.91901448473976555</v>
      </c>
      <c r="J29" s="631">
        <v>-3.8324795873236925</v>
      </c>
      <c r="K29" s="632">
        <v>-4.8514732902944813</v>
      </c>
      <c r="L29" s="597">
        <v>-0.71057350880382952</v>
      </c>
      <c r="M29" s="597">
        <v>-0.79897166115386886</v>
      </c>
      <c r="N29" s="597">
        <v>-1.7130066036237943</v>
      </c>
      <c r="O29" s="597">
        <v>-1.403593019849803</v>
      </c>
      <c r="P29" s="631">
        <v>-4.6261447934313047</v>
      </c>
      <c r="Q29" s="632">
        <v>-5.7517893865954477</v>
      </c>
      <c r="R29" s="597">
        <v>-1.0750245203621298</v>
      </c>
      <c r="S29" s="597">
        <v>-1.3607011849519017</v>
      </c>
      <c r="T29" s="597">
        <v>-2.1738899634641178</v>
      </c>
      <c r="U29" s="597">
        <v>-1.7333976978581913</v>
      </c>
      <c r="V29" s="631">
        <v>-6.3430133666363391</v>
      </c>
      <c r="W29" s="632">
        <v>-6.6838345463557731</v>
      </c>
      <c r="X29" s="612"/>
    </row>
    <row r="30" spans="1:24" ht="14.25">
      <c r="B30" s="598" t="str">
        <f>IF(Content!$E$1=1,"  Експорт товарів та послуг, млрд дол","  Exports of goods and services, USD bn")</f>
        <v xml:space="preserve">  Експорт товарів та послуг, млрд дол</v>
      </c>
      <c r="C30" s="597">
        <v>46.008012811</v>
      </c>
      <c r="D30" s="597">
        <v>53.868362869999999</v>
      </c>
      <c r="E30" s="597">
        <v>59.116999999999997</v>
      </c>
      <c r="F30" s="597">
        <v>15.084</v>
      </c>
      <c r="G30" s="597">
        <v>15.201423883569861</v>
      </c>
      <c r="H30" s="597">
        <v>15.608150393255521</v>
      </c>
      <c r="I30" s="597">
        <v>16.627459051933705</v>
      </c>
      <c r="J30" s="631">
        <v>62.521033328759088</v>
      </c>
      <c r="K30" s="632">
        <v>60.840451713717229</v>
      </c>
      <c r="L30" s="597">
        <v>15.406784809084041</v>
      </c>
      <c r="M30" s="597">
        <v>15.595981880241576</v>
      </c>
      <c r="N30" s="597">
        <v>16.148082332361515</v>
      </c>
      <c r="O30" s="597">
        <v>17.03255820456592</v>
      </c>
      <c r="P30" s="631">
        <v>64.183407226253038</v>
      </c>
      <c r="Q30" s="632">
        <v>61.652456494008007</v>
      </c>
      <c r="R30" s="597">
        <v>15.828422204374816</v>
      </c>
      <c r="S30" s="597">
        <v>16.028352653192513</v>
      </c>
      <c r="T30" s="597">
        <v>16.756302353577897</v>
      </c>
      <c r="U30" s="597">
        <v>17.448578683415686</v>
      </c>
      <c r="V30" s="631">
        <v>66.061655894560914</v>
      </c>
      <c r="W30" s="632">
        <v>63.583641562275908</v>
      </c>
      <c r="X30" s="612"/>
    </row>
    <row r="31" spans="1:24" ht="14.25">
      <c r="B31" s="598" t="str">
        <f>IF(Content!$E$1=1,"  Імпорт товарів та послуг, млрд дол","  Imports of goods and services, USD bn")</f>
        <v xml:space="preserve">  Імпорт товарів та послуг, млрд дол</v>
      </c>
      <c r="C31" s="597">
        <v>52.460999999999999</v>
      </c>
      <c r="D31" s="597">
        <v>62.512</v>
      </c>
      <c r="E31" s="597">
        <v>70.403999999999996</v>
      </c>
      <c r="F31" s="597">
        <v>16.902000000000001</v>
      </c>
      <c r="G31" s="597">
        <v>17.997417216660171</v>
      </c>
      <c r="H31" s="597">
        <v>19.779676195322981</v>
      </c>
      <c r="I31" s="597">
        <v>19.524309474173471</v>
      </c>
      <c r="J31" s="631">
        <v>74.203402886156624</v>
      </c>
      <c r="K31" s="632">
        <v>72.688022446667347</v>
      </c>
      <c r="L31" s="597">
        <v>18.232256239762869</v>
      </c>
      <c r="M31" s="597">
        <v>18.620184693739198</v>
      </c>
      <c r="N31" s="597">
        <v>19.728886826414996</v>
      </c>
      <c r="O31" s="597">
        <v>20.595528024952834</v>
      </c>
      <c r="P31" s="631">
        <v>77.1768557848699</v>
      </c>
      <c r="Q31" s="632">
        <v>75.093270872427439</v>
      </c>
      <c r="R31" s="597">
        <v>19.092618801033332</v>
      </c>
      <c r="S31" s="597">
        <v>19.701730515488087</v>
      </c>
      <c r="T31" s="597">
        <v>20.789275116242802</v>
      </c>
      <c r="U31" s="597">
        <v>21.350984606037947</v>
      </c>
      <c r="V31" s="631">
        <v>80.934609038802165</v>
      </c>
      <c r="W31" s="632">
        <v>78.19111417438846</v>
      </c>
      <c r="X31" s="612"/>
    </row>
    <row r="32" spans="1:24" ht="14.25">
      <c r="B32" s="598" t="str">
        <f>IF(Content!$E$1=1,"Фінансовий рахунок, млрд дол","Financial account, USD bn")</f>
        <v>Фінансовий рахунок, млрд дол</v>
      </c>
      <c r="C32" s="597">
        <v>-2.5939999999999999</v>
      </c>
      <c r="D32" s="597">
        <v>-5.0123999999999995</v>
      </c>
      <c r="E32" s="597">
        <v>-7.1269999999999998</v>
      </c>
      <c r="F32" s="597">
        <v>-0.36455663634031532</v>
      </c>
      <c r="G32" s="597">
        <v>-0.95497958104058667</v>
      </c>
      <c r="H32" s="597">
        <v>-1.5764150094703508</v>
      </c>
      <c r="I32" s="597">
        <v>-1.569</v>
      </c>
      <c r="J32" s="631">
        <v>-4.4649512268512535</v>
      </c>
      <c r="K32" s="632">
        <v>-4.5846620000000007</v>
      </c>
      <c r="L32" s="597">
        <v>-1.8307955208485909</v>
      </c>
      <c r="M32" s="597">
        <v>-1.4870796409371885</v>
      </c>
      <c r="N32" s="597">
        <v>-0.67691500000000004</v>
      </c>
      <c r="O32" s="597">
        <v>-0.84599999999999997</v>
      </c>
      <c r="P32" s="631">
        <v>-4.8407901617857796</v>
      </c>
      <c r="Q32" s="632">
        <v>-5.6138668585155269</v>
      </c>
      <c r="R32" s="597">
        <v>-2.3256000000000001</v>
      </c>
      <c r="S32" s="597">
        <v>-1.4835999999999998</v>
      </c>
      <c r="T32" s="597">
        <v>-0.89900000000000002</v>
      </c>
      <c r="U32" s="597">
        <v>-1.1950000000000001</v>
      </c>
      <c r="V32" s="631">
        <v>-5.9032</v>
      </c>
      <c r="W32" s="632">
        <v>-5.9720000000000004</v>
      </c>
      <c r="X32" s="612"/>
    </row>
    <row r="33" spans="1:24" ht="15">
      <c r="B33" s="599" t="str">
        <f>IF(Content!$E$1=1,"Зведений баланс, млрд дол","BOP overall balance, USD bn")</f>
        <v>Зведений баланс, млрд дол</v>
      </c>
      <c r="C33" s="600">
        <v>1.3460128110000005</v>
      </c>
      <c r="D33" s="600">
        <v>2.5667628700000007</v>
      </c>
      <c r="E33" s="600">
        <v>2.8769999999999998</v>
      </c>
      <c r="F33" s="600">
        <v>0.32855663634031534</v>
      </c>
      <c r="G33" s="600">
        <v>0.55757153052411923</v>
      </c>
      <c r="H33" s="600">
        <v>-0.91964204259710913</v>
      </c>
      <c r="I33" s="600">
        <v>0.64998551526023451</v>
      </c>
      <c r="J33" s="634">
        <v>0.6164716395275609</v>
      </c>
      <c r="K33" s="633">
        <v>-0.27781129029448132</v>
      </c>
      <c r="L33" s="600">
        <v>1.1202220120447615</v>
      </c>
      <c r="M33" s="600">
        <v>0.68810797978331972</v>
      </c>
      <c r="N33" s="600">
        <v>-1.0360916036237942</v>
      </c>
      <c r="O33" s="600">
        <v>-0.55759301984980314</v>
      </c>
      <c r="P33" s="634">
        <v>0.21464536835447506</v>
      </c>
      <c r="Q33" s="633">
        <v>-0.137922528079921</v>
      </c>
      <c r="R33" s="600">
        <v>1.2505754796378701</v>
      </c>
      <c r="S33" s="600">
        <v>0.12289881504809819</v>
      </c>
      <c r="T33" s="600">
        <v>-1.274889963464118</v>
      </c>
      <c r="U33" s="600">
        <v>-0.53839769785819136</v>
      </c>
      <c r="V33" s="634">
        <v>-0.43981336663633919</v>
      </c>
      <c r="W33" s="633">
        <v>-0.71183454635577348</v>
      </c>
      <c r="X33" s="612"/>
    </row>
    <row r="34" spans="1:24" ht="15">
      <c r="B34" s="599" t="str">
        <f>IF(Content!$E$1=1,"Валові резерви, млрд дол","Gross reserves, USD bn")</f>
        <v>Валові резерви, млрд дол</v>
      </c>
      <c r="C34" s="600">
        <v>15.539326833882299</v>
      </c>
      <c r="D34" s="600">
        <v>18.807684703882295</v>
      </c>
      <c r="E34" s="600">
        <v>20.81973785041431</v>
      </c>
      <c r="F34" s="600">
        <v>20.632765895556943</v>
      </c>
      <c r="G34" s="600">
        <v>20.63933742608106</v>
      </c>
      <c r="H34" s="600">
        <v>19.050695383483951</v>
      </c>
      <c r="I34" s="600">
        <v>21.693680898744187</v>
      </c>
      <c r="J34" s="634">
        <v>21.693680898744187</v>
      </c>
      <c r="K34" s="633">
        <v>21.151548959835367</v>
      </c>
      <c r="L34" s="600">
        <v>22.260902910788946</v>
      </c>
      <c r="M34" s="600">
        <v>23.943010890572268</v>
      </c>
      <c r="N34" s="600">
        <v>22.354919286948473</v>
      </c>
      <c r="O34" s="600">
        <v>22.790326267098671</v>
      </c>
      <c r="P34" s="634">
        <v>22.790326267098671</v>
      </c>
      <c r="Q34" s="633">
        <v>21.896659496434204</v>
      </c>
      <c r="R34" s="600">
        <v>23.409901746736541</v>
      </c>
      <c r="S34" s="600">
        <v>24.533800561784638</v>
      </c>
      <c r="T34" s="600">
        <v>22.621910598320522</v>
      </c>
      <c r="U34" s="600">
        <v>23.003512900462329</v>
      </c>
      <c r="V34" s="634">
        <v>23.003512900462329</v>
      </c>
      <c r="W34" s="633">
        <v>21.839788845129295</v>
      </c>
      <c r="X34" s="612"/>
    </row>
    <row r="35" spans="1:24" ht="14.25">
      <c r="B35" s="601" t="str">
        <f>IF(Content!$E$1=1,"Місяців імпорту майбутнього періоду","Months of future imports")</f>
        <v>Місяців імпорту майбутнього періоду</v>
      </c>
      <c r="C35" s="597">
        <v>2.9829780203254992</v>
      </c>
      <c r="D35" s="597">
        <v>3.1950315819606034</v>
      </c>
      <c r="E35" s="597">
        <v>3.378751087112323</v>
      </c>
      <c r="F35" s="597">
        <v>3.2779186605262889</v>
      </c>
      <c r="G35" s="597">
        <v>3.2521490327281333</v>
      </c>
      <c r="H35" s="597">
        <v>3.0038293207983973</v>
      </c>
      <c r="I35" s="597">
        <v>3.3730859872107586</v>
      </c>
      <c r="J35" s="631">
        <v>3.3730859872107586</v>
      </c>
      <c r="K35" s="632">
        <v>3.3800443710758756</v>
      </c>
      <c r="L35" s="597">
        <v>3.4231209234622781</v>
      </c>
      <c r="M35" s="597">
        <v>3.6314537228764738</v>
      </c>
      <c r="N35" s="597">
        <v>3.345745411624919</v>
      </c>
      <c r="O35" s="597">
        <v>3.3790725432931747</v>
      </c>
      <c r="P35" s="631">
        <v>3.3790725432931747</v>
      </c>
      <c r="Q35" s="632">
        <v>3.3604830514523809</v>
      </c>
      <c r="R35" s="597">
        <v>3.4384898283215608</v>
      </c>
      <c r="S35" s="597">
        <v>3.569141911586819</v>
      </c>
      <c r="T35" s="597">
        <v>3.258156424812694</v>
      </c>
      <c r="U35" s="597">
        <v>3.2795012171398357</v>
      </c>
      <c r="V35" s="631">
        <v>3.2795012171398357</v>
      </c>
      <c r="W35" s="632">
        <v>3.2228414476307288</v>
      </c>
      <c r="X35" s="612"/>
    </row>
    <row r="36" spans="1:24" ht="15.75">
      <c r="A36" s="612"/>
      <c r="B36" s="603"/>
      <c r="C36" s="616"/>
      <c r="D36" s="616"/>
      <c r="E36" s="616"/>
      <c r="F36" s="605"/>
      <c r="G36" s="605"/>
      <c r="H36" s="616"/>
      <c r="I36" s="616"/>
      <c r="J36" s="616"/>
      <c r="K36" s="617"/>
      <c r="L36" s="618"/>
      <c r="M36" s="618"/>
      <c r="N36" s="617"/>
      <c r="O36" s="617"/>
      <c r="P36" s="617"/>
      <c r="Q36" s="617"/>
      <c r="R36" s="618"/>
      <c r="S36" s="618"/>
      <c r="T36" s="617"/>
      <c r="U36" s="617"/>
      <c r="V36" s="617"/>
      <c r="W36" s="619"/>
      <c r="X36" s="612"/>
    </row>
    <row r="37" spans="1:24" ht="15">
      <c r="B37" s="586" t="str">
        <f>IF(Content!$E$1=1,"МОНЕТАРНІ РАХУНКИ (зміна з початку року, %)","MONETARY ACCOUNTS (Qumulative since the beginning of the year)")</f>
        <v>МОНЕТАРНІ РАХУНКИ (зміна з початку року, %)</v>
      </c>
      <c r="C37" s="587"/>
      <c r="D37" s="588"/>
      <c r="E37" s="607"/>
      <c r="F37" s="607"/>
      <c r="G37" s="607"/>
      <c r="H37" s="607"/>
      <c r="I37" s="607"/>
      <c r="J37" s="607"/>
      <c r="K37" s="588"/>
      <c r="L37" s="607"/>
      <c r="M37" s="607"/>
      <c r="N37" s="607"/>
      <c r="O37" s="607"/>
      <c r="P37" s="607"/>
      <c r="Q37" s="588"/>
      <c r="R37" s="608"/>
      <c r="S37" s="609"/>
      <c r="T37" s="609"/>
      <c r="U37" s="609"/>
      <c r="V37" s="609"/>
      <c r="W37" s="610"/>
      <c r="X37" s="612"/>
    </row>
    <row r="38" spans="1:24" ht="15">
      <c r="B38" s="598" t="str">
        <f>IF(Content!$E$1=1,"Грошова база, %","Monetary base, %")</f>
        <v>Грошова база, %</v>
      </c>
      <c r="C38" s="597">
        <v>13.564254703520334</v>
      </c>
      <c r="D38" s="597">
        <v>4.5813312417705987</v>
      </c>
      <c r="E38" s="620">
        <v>9.2069554958431183</v>
      </c>
      <c r="F38" s="597">
        <v>-2.7725342276108123</v>
      </c>
      <c r="G38" s="597">
        <v>2.1308760014515871</v>
      </c>
      <c r="H38" s="597">
        <v>1.5983627340877105</v>
      </c>
      <c r="I38" s="597">
        <v>8.1617878964489918</v>
      </c>
      <c r="J38" s="634">
        <v>8.1617878964489918</v>
      </c>
      <c r="K38" s="632">
        <v>9.410901080721267</v>
      </c>
      <c r="L38" s="597">
        <v>-3.3744640664305048</v>
      </c>
      <c r="M38" s="597">
        <v>0.9273467645641853</v>
      </c>
      <c r="N38" s="597">
        <v>0.65885466620476674</v>
      </c>
      <c r="O38" s="597">
        <v>6.4898508518088649</v>
      </c>
      <c r="P38" s="634">
        <v>6.4898508518088649</v>
      </c>
      <c r="Q38" s="632">
        <v>6.4598558168659448</v>
      </c>
      <c r="R38" s="597">
        <v>-3.2352886435611072</v>
      </c>
      <c r="S38" s="597">
        <v>0.9384940886526083</v>
      </c>
      <c r="T38" s="597">
        <v>0.61349259447915916</v>
      </c>
      <c r="U38" s="597">
        <v>6.2848285976961238</v>
      </c>
      <c r="V38" s="634">
        <v>6.2848285976961238</v>
      </c>
      <c r="W38" s="632">
        <v>6.3248262319536064</v>
      </c>
      <c r="X38" s="612"/>
    </row>
    <row r="39" spans="1:24" ht="15">
      <c r="B39" s="598" t="str">
        <f>IF(Content!$E$1=1,"Грошова маса, %","Broad money, %")</f>
        <v>Грошова маса, %</v>
      </c>
      <c r="C39" s="597">
        <v>10.928715698467954</v>
      </c>
      <c r="D39" s="597">
        <v>9.6271963450067659</v>
      </c>
      <c r="E39" s="620">
        <v>5.6893347208497147</v>
      </c>
      <c r="F39" s="597">
        <v>-1.9235623212310871</v>
      </c>
      <c r="G39" s="597">
        <v>0.8138980417443209</v>
      </c>
      <c r="H39" s="597">
        <v>3.0431227585263843</v>
      </c>
      <c r="I39" s="597">
        <v>7.9543957185657987</v>
      </c>
      <c r="J39" s="634">
        <v>7.9543957185657987</v>
      </c>
      <c r="K39" s="632">
        <v>8.5419155726650597</v>
      </c>
      <c r="L39" s="597">
        <v>-1.6414332737179738</v>
      </c>
      <c r="M39" s="597">
        <v>1.4116888028929075</v>
      </c>
      <c r="N39" s="597">
        <v>3.6039823343760657</v>
      </c>
      <c r="O39" s="597">
        <v>8.5725778238964665</v>
      </c>
      <c r="P39" s="634">
        <v>8.5725778238964665</v>
      </c>
      <c r="Q39" s="632">
        <v>8.3866757649741164</v>
      </c>
      <c r="R39" s="597">
        <v>-1.6578813599899878</v>
      </c>
      <c r="S39" s="597">
        <v>1.1451195947478343</v>
      </c>
      <c r="T39" s="597">
        <v>3.4713667774436185</v>
      </c>
      <c r="U39" s="597">
        <v>8.8310449189004778</v>
      </c>
      <c r="V39" s="634">
        <v>8.8310449189004778</v>
      </c>
      <c r="W39" s="632">
        <v>8.8198813089894088</v>
      </c>
      <c r="X39" s="612"/>
    </row>
    <row r="40" spans="1:24" ht="15">
      <c r="B40" s="635" t="str">
        <f>IF(Content!$E$1=1,"Швидкість обертання (на кінець року, разів)","Velocity of broad money (end of year)")</f>
        <v>Швидкість обертання (на кінець року, разів)</v>
      </c>
      <c r="C40" s="636">
        <v>2.1612238764624361</v>
      </c>
      <c r="D40" s="636">
        <v>2.4675327956551558</v>
      </c>
      <c r="E40" s="637">
        <v>2.7853847004796166</v>
      </c>
      <c r="F40" s="636" t="s">
        <v>1639</v>
      </c>
      <c r="G40" s="636" t="s">
        <v>1639</v>
      </c>
      <c r="H40" s="636" t="s">
        <v>1639</v>
      </c>
      <c r="I40" s="636" t="s">
        <v>1639</v>
      </c>
      <c r="J40" s="638">
        <v>2.9020809339189375</v>
      </c>
      <c r="K40" s="639">
        <v>2.8630793977642255</v>
      </c>
      <c r="L40" s="636" t="s">
        <v>1639</v>
      </c>
      <c r="M40" s="636" t="s">
        <v>1639</v>
      </c>
      <c r="N40" s="636" t="s">
        <v>1639</v>
      </c>
      <c r="O40" s="636" t="s">
        <v>1639</v>
      </c>
      <c r="P40" s="638">
        <v>2.931659969177888</v>
      </c>
      <c r="Q40" s="639">
        <v>2.8889174266242623</v>
      </c>
      <c r="R40" s="636" t="s">
        <v>1639</v>
      </c>
      <c r="S40" s="636" t="s">
        <v>1639</v>
      </c>
      <c r="T40" s="636" t="s">
        <v>1639</v>
      </c>
      <c r="U40" s="636" t="s">
        <v>1639</v>
      </c>
      <c r="V40" s="638">
        <v>2.947095580486391</v>
      </c>
      <c r="W40" s="639">
        <v>2.9043086042701112</v>
      </c>
      <c r="X40" s="612"/>
    </row>
    <row r="41" spans="1:24">
      <c r="B41" s="612"/>
      <c r="C41" s="621"/>
      <c r="D41" s="612"/>
      <c r="E41" s="612"/>
      <c r="F41" s="612"/>
      <c r="G41" s="612"/>
      <c r="H41" s="612"/>
      <c r="I41" s="612"/>
      <c r="J41" s="612"/>
      <c r="K41" s="612"/>
      <c r="L41" s="612"/>
      <c r="M41" s="612"/>
      <c r="N41" s="612"/>
      <c r="O41" s="612"/>
      <c r="P41" s="612"/>
      <c r="Q41" s="612"/>
      <c r="R41" s="612"/>
      <c r="S41" s="612"/>
      <c r="T41" s="612"/>
      <c r="U41" s="612"/>
      <c r="V41" s="612"/>
      <c r="W41" s="612"/>
      <c r="X41" s="612"/>
    </row>
    <row r="42" spans="1:24" ht="16.5" customHeight="1">
      <c r="B42" s="622"/>
    </row>
    <row r="43" spans="1:24">
      <c r="B43" s="623"/>
    </row>
    <row r="44" spans="1:24">
      <c r="C44" s="624"/>
    </row>
    <row r="45" spans="1:24">
      <c r="C45" s="624"/>
    </row>
    <row r="46" spans="1:24">
      <c r="C46" s="624"/>
    </row>
    <row r="47" spans="1:24">
      <c r="C47" s="624"/>
    </row>
    <row r="48" spans="1:24">
      <c r="C48" s="624"/>
    </row>
    <row r="49" spans="3:11">
      <c r="C49" s="625"/>
      <c r="D49" s="625"/>
      <c r="E49" s="625"/>
      <c r="F49" s="625"/>
      <c r="G49" s="625"/>
      <c r="H49" s="625"/>
      <c r="I49" s="625"/>
      <c r="J49" s="625"/>
      <c r="K49" s="625"/>
    </row>
    <row r="50" spans="3:11">
      <c r="C50" s="624"/>
    </row>
    <row r="51" spans="3:11">
      <c r="C51" s="624"/>
    </row>
  </sheetData>
  <mergeCells count="17">
    <mergeCell ref="L4:O4"/>
    <mergeCell ref="P4:P5"/>
    <mergeCell ref="Q4:Q5"/>
    <mergeCell ref="R4:U4"/>
    <mergeCell ref="V4:V5"/>
    <mergeCell ref="B2:W2"/>
    <mergeCell ref="B3:B5"/>
    <mergeCell ref="C3:C5"/>
    <mergeCell ref="D3:D5"/>
    <mergeCell ref="E3:E5"/>
    <mergeCell ref="F3:K3"/>
    <mergeCell ref="L3:Q3"/>
    <mergeCell ref="R3:W3"/>
    <mergeCell ref="F4:I4"/>
    <mergeCell ref="J4:J5"/>
    <mergeCell ref="W4:W5"/>
    <mergeCell ref="K4:K5"/>
  </mergeCells>
  <hyperlinks>
    <hyperlink ref="A1" location="Content!A1" display="&lt;&lt;"/>
  </hyperlinks>
  <pageMargins left="0.55118110236220474" right="0.11811023622047245" top="3.937007874015748E-2" bottom="7.874015748031496E-2" header="0.15748031496062992" footer="0.19685039370078741"/>
  <pageSetup paperSize="9" scale="70" orientation="landscape" horizontalDpi="4294967294" r:id="rId1"/>
  <headerFooter alignWithMargins="0">
    <oddFooter>&amp;R&amp;D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tabColor theme="2"/>
  </sheetPr>
  <dimension ref="A1:I733"/>
  <sheetViews>
    <sheetView showGridLines="0" zoomScaleNormal="100" workbookViewId="0">
      <selection activeCell="A3" sqref="A2:XFD3"/>
    </sheetView>
  </sheetViews>
  <sheetFormatPr defaultRowHeight="12.75"/>
  <cols>
    <col min="1" max="1" width="11.85546875" bestFit="1" customWidth="1"/>
  </cols>
  <sheetData>
    <row r="1" spans="1:9">
      <c r="A1" s="19" t="s">
        <v>102</v>
      </c>
      <c r="B1" t="str">
        <f>IF(Content!$E$1=1,B2,B3)</f>
        <v>UAwCPI</v>
      </c>
      <c r="C1" t="str">
        <f>IF(Content!$E$1=1,C2,C3)</f>
        <v>Єврозона</v>
      </c>
      <c r="D1" t="str">
        <f>IF(Content!$E$1=1,D2,D3)</f>
        <v>Росія</v>
      </c>
      <c r="E1" t="str">
        <f>IF(Content!$E$1=1,E2,E3)</f>
        <v>Туреччина</v>
      </c>
      <c r="F1" t="str">
        <f>IF(Content!$E$1=1,F2,F3)</f>
        <v>Білорусь</v>
      </c>
      <c r="G1" t="str">
        <f>IF(Content!$E$1=1,G2,G3)</f>
        <v>Польща</v>
      </c>
      <c r="I1" t="str">
        <f>IF(Content!$E$1=1,I2,I3)</f>
        <v>Індекс споживчих цін окремих країн – ОТП України та середньозважений показник ІСЦ країн – ОТП України (UAwCPI), % р/р</v>
      </c>
    </row>
    <row r="2" spans="1:9" hidden="1">
      <c r="A2" s="19"/>
      <c r="B2" t="s">
        <v>241</v>
      </c>
      <c r="C2" t="s">
        <v>232</v>
      </c>
      <c r="D2" t="s">
        <v>124</v>
      </c>
      <c r="E2" s="1" t="s">
        <v>176</v>
      </c>
      <c r="F2" t="s">
        <v>242</v>
      </c>
      <c r="G2" t="s">
        <v>123</v>
      </c>
      <c r="I2" s="1" t="s">
        <v>243</v>
      </c>
    </row>
    <row r="3" spans="1:9" hidden="1">
      <c r="B3" t="s">
        <v>241</v>
      </c>
      <c r="C3" t="s">
        <v>244</v>
      </c>
      <c r="D3" t="s">
        <v>117</v>
      </c>
      <c r="E3" s="1" t="s">
        <v>177</v>
      </c>
      <c r="F3" t="s">
        <v>245</v>
      </c>
      <c r="G3" t="s">
        <v>122</v>
      </c>
      <c r="I3" s="1" t="s">
        <v>399</v>
      </c>
    </row>
    <row r="4" spans="1:9">
      <c r="A4" s="60" t="s">
        <v>31</v>
      </c>
      <c r="B4" s="13">
        <v>5.66</v>
      </c>
      <c r="C4" s="13">
        <v>-0.31</v>
      </c>
      <c r="D4" s="13">
        <v>16.2</v>
      </c>
      <c r="E4" s="13">
        <v>7.5</v>
      </c>
      <c r="F4" s="13">
        <v>16.670000000000002</v>
      </c>
      <c r="G4" s="13">
        <v>-1.19</v>
      </c>
      <c r="H4" s="2" t="s">
        <v>31</v>
      </c>
    </row>
    <row r="5" spans="1:9">
      <c r="A5" s="60" t="s">
        <v>32</v>
      </c>
      <c r="B5" s="13">
        <v>5.56</v>
      </c>
      <c r="C5" s="13">
        <v>0.19</v>
      </c>
      <c r="D5" s="13">
        <v>15.81</v>
      </c>
      <c r="E5" s="13">
        <v>7.7</v>
      </c>
      <c r="F5" s="13">
        <v>14.1</v>
      </c>
      <c r="G5" s="13">
        <v>-0.76</v>
      </c>
      <c r="H5" s="2"/>
    </row>
    <row r="6" spans="1:9">
      <c r="A6" s="60" t="s">
        <v>33</v>
      </c>
      <c r="B6" s="13">
        <v>5.28</v>
      </c>
      <c r="C6" s="13">
        <v>0.09</v>
      </c>
      <c r="D6" s="13">
        <v>15.69</v>
      </c>
      <c r="E6" s="13">
        <v>7.3</v>
      </c>
      <c r="F6" s="13">
        <v>12.09</v>
      </c>
      <c r="G6" s="13">
        <v>-0.73</v>
      </c>
      <c r="H6" s="2" t="s">
        <v>33</v>
      </c>
    </row>
    <row r="7" spans="1:9">
      <c r="A7" s="60" t="s">
        <v>34</v>
      </c>
      <c r="B7" s="13">
        <v>4.9800000000000004</v>
      </c>
      <c r="C7" s="13">
        <v>0.17</v>
      </c>
      <c r="D7" s="13">
        <v>14.46</v>
      </c>
      <c r="E7" s="13">
        <v>8.1999999999999993</v>
      </c>
      <c r="F7" s="13">
        <v>11.6</v>
      </c>
      <c r="G7" s="13">
        <v>-0.73</v>
      </c>
      <c r="H7" s="2"/>
    </row>
    <row r="8" spans="1:9">
      <c r="A8" s="60" t="s">
        <v>35</v>
      </c>
      <c r="B8" s="13">
        <v>3.56</v>
      </c>
      <c r="C8" s="13">
        <v>0.04</v>
      </c>
      <c r="D8" s="13">
        <v>8.35</v>
      </c>
      <c r="E8" s="13">
        <v>8.6</v>
      </c>
      <c r="F8" s="13">
        <v>12.36</v>
      </c>
      <c r="G8" s="13">
        <v>-0.96</v>
      </c>
      <c r="H8" s="2" t="s">
        <v>35</v>
      </c>
    </row>
    <row r="9" spans="1:9">
      <c r="A9" s="60" t="s">
        <v>36</v>
      </c>
      <c r="B9" s="13">
        <v>3.18</v>
      </c>
      <c r="C9" s="13">
        <v>-0.09</v>
      </c>
      <c r="D9" s="13">
        <v>7.35</v>
      </c>
      <c r="E9" s="13">
        <v>6.9</v>
      </c>
      <c r="F9" s="13">
        <v>12.36</v>
      </c>
      <c r="G9" s="13">
        <v>-0.98</v>
      </c>
      <c r="H9" s="2"/>
    </row>
    <row r="10" spans="1:9">
      <c r="A10" s="60" t="s">
        <v>37</v>
      </c>
      <c r="B10" s="13">
        <v>3.12</v>
      </c>
      <c r="C10" s="13">
        <v>0.27</v>
      </c>
      <c r="D10" s="13">
        <v>6.83</v>
      </c>
      <c r="E10" s="13">
        <v>8</v>
      </c>
      <c r="F10" s="13">
        <v>11.69</v>
      </c>
      <c r="G10" s="13">
        <v>-0.8</v>
      </c>
      <c r="H10" s="2" t="s">
        <v>37</v>
      </c>
    </row>
    <row r="11" spans="1:9">
      <c r="A11" s="60" t="s">
        <v>38</v>
      </c>
      <c r="B11" s="13">
        <v>3.07</v>
      </c>
      <c r="C11" s="13">
        <v>0.74</v>
      </c>
      <c r="D11" s="13">
        <v>5.75</v>
      </c>
      <c r="E11" s="13">
        <v>7.6</v>
      </c>
      <c r="F11" s="13">
        <v>10.99</v>
      </c>
      <c r="G11" s="13">
        <v>0.24</v>
      </c>
      <c r="H11" s="2"/>
    </row>
    <row r="12" spans="1:9">
      <c r="A12" s="60" t="s">
        <v>39</v>
      </c>
      <c r="B12" s="13">
        <v>3.14</v>
      </c>
      <c r="C12" s="13">
        <v>1.76</v>
      </c>
      <c r="D12" s="13">
        <v>4.6100000000000003</v>
      </c>
      <c r="E12" s="13">
        <v>10.199999999999999</v>
      </c>
      <c r="F12" s="13">
        <v>7.61</v>
      </c>
      <c r="G12" s="13">
        <v>1.96</v>
      </c>
      <c r="H12" s="2" t="s">
        <v>39</v>
      </c>
    </row>
    <row r="13" spans="1:9">
      <c r="A13" s="60" t="s">
        <v>209</v>
      </c>
      <c r="B13" s="13">
        <v>2.85</v>
      </c>
      <c r="C13" s="13">
        <v>1.52</v>
      </c>
      <c r="D13" s="13">
        <v>4.2</v>
      </c>
      <c r="E13" s="13">
        <v>11.5</v>
      </c>
      <c r="F13" s="13">
        <v>6.31</v>
      </c>
      <c r="G13" s="13">
        <v>1.77</v>
      </c>
      <c r="H13" s="2"/>
    </row>
    <row r="14" spans="1:9">
      <c r="A14" s="60" t="s">
        <v>224</v>
      </c>
      <c r="B14" s="13">
        <v>2.65</v>
      </c>
      <c r="C14" s="13">
        <v>1.45</v>
      </c>
      <c r="D14" s="13">
        <v>3.38</v>
      </c>
      <c r="E14" s="13">
        <v>10.6</v>
      </c>
      <c r="F14" s="13">
        <v>5.37</v>
      </c>
      <c r="G14" s="13">
        <v>1.83</v>
      </c>
      <c r="H14" s="2" t="s">
        <v>224</v>
      </c>
    </row>
    <row r="15" spans="1:9">
      <c r="A15" s="60" t="s">
        <v>42</v>
      </c>
      <c r="B15" s="13">
        <v>2.58</v>
      </c>
      <c r="C15" s="13">
        <v>1.42</v>
      </c>
      <c r="D15" s="13">
        <v>2.58</v>
      </c>
      <c r="E15" s="13">
        <v>12.3</v>
      </c>
      <c r="F15" s="13">
        <v>4.92</v>
      </c>
      <c r="G15" s="13">
        <v>2.25</v>
      </c>
      <c r="H15" s="2"/>
    </row>
    <row r="16" spans="1:9">
      <c r="A16" s="60" t="s">
        <v>43</v>
      </c>
      <c r="B16" s="13">
        <v>2.5099999999999998</v>
      </c>
      <c r="C16" s="13">
        <v>1.26</v>
      </c>
      <c r="D16" s="13">
        <v>2.2599999999999998</v>
      </c>
      <c r="E16" s="13">
        <v>10.3</v>
      </c>
      <c r="F16" s="13">
        <v>4.9000000000000004</v>
      </c>
      <c r="G16" s="13">
        <v>1.63</v>
      </c>
      <c r="H16" s="2" t="s">
        <v>43</v>
      </c>
    </row>
    <row r="17" spans="1:9">
      <c r="A17" s="60" t="s">
        <v>143</v>
      </c>
      <c r="B17" s="13">
        <v>2.72</v>
      </c>
      <c r="C17" s="13">
        <v>1.69</v>
      </c>
      <c r="D17" s="13">
        <v>2.37</v>
      </c>
      <c r="E17" s="13">
        <v>12.8</v>
      </c>
      <c r="F17" s="13">
        <v>4.51</v>
      </c>
      <c r="G17" s="13">
        <v>1.91</v>
      </c>
      <c r="H17" s="2"/>
    </row>
    <row r="18" spans="1:9">
      <c r="A18" s="60" t="s">
        <v>225</v>
      </c>
      <c r="B18" s="13">
        <v>3.22</v>
      </c>
      <c r="C18" s="13">
        <v>2.0699999999999998</v>
      </c>
      <c r="D18" s="13">
        <v>2.98</v>
      </c>
      <c r="E18" s="13">
        <v>19.399999999999999</v>
      </c>
      <c r="F18" s="13">
        <v>4.8899999999999997</v>
      </c>
      <c r="G18" s="13">
        <v>2.0699999999999998</v>
      </c>
      <c r="H18" s="2"/>
    </row>
    <row r="19" spans="1:9">
      <c r="A19" s="60" t="s">
        <v>214</v>
      </c>
      <c r="B19" s="13">
        <v>3.2</v>
      </c>
      <c r="C19" s="13">
        <v>1.8</v>
      </c>
      <c r="D19" s="13">
        <v>3.86</v>
      </c>
      <c r="E19" s="13">
        <v>22.4</v>
      </c>
      <c r="F19" s="13">
        <v>5.21</v>
      </c>
      <c r="G19" s="13">
        <v>1.49</v>
      </c>
      <c r="H19" s="2" t="s">
        <v>214</v>
      </c>
    </row>
    <row r="20" spans="1:9">
      <c r="A20" s="60" t="s">
        <v>260</v>
      </c>
      <c r="B20" s="13">
        <v>3</v>
      </c>
      <c r="C20" s="13">
        <v>1.3</v>
      </c>
      <c r="D20" s="13">
        <v>5.2</v>
      </c>
      <c r="E20" s="13">
        <v>19.899999999999999</v>
      </c>
      <c r="F20" s="13">
        <v>5.9</v>
      </c>
      <c r="G20" s="13">
        <v>1.1000000000000001</v>
      </c>
      <c r="I20" t="str">
        <f>IF(Content!$E$1=1,I21,I22)</f>
        <v xml:space="preserve">Джерело: Національні статистичні агенції, розрахунки НБУ. </v>
      </c>
    </row>
    <row r="21" spans="1:9">
      <c r="A21" s="60" t="s">
        <v>1224</v>
      </c>
      <c r="B21" s="13">
        <v>3.3</v>
      </c>
      <c r="C21" s="13">
        <v>1.4</v>
      </c>
      <c r="D21" s="13">
        <v>5</v>
      </c>
      <c r="E21" s="13">
        <v>18</v>
      </c>
      <c r="F21" s="13">
        <v>5.8</v>
      </c>
      <c r="G21" s="13">
        <v>2.4</v>
      </c>
      <c r="I21" s="2" t="s">
        <v>674</v>
      </c>
    </row>
    <row r="22" spans="1:9">
      <c r="A22" s="68"/>
      <c r="B22" s="13"/>
      <c r="C22" s="13"/>
      <c r="D22" s="13"/>
      <c r="E22" s="13"/>
      <c r="F22" s="13"/>
      <c r="G22" s="13"/>
      <c r="I22" s="274" t="s">
        <v>687</v>
      </c>
    </row>
    <row r="23" spans="1:9">
      <c r="A23" s="68"/>
      <c r="B23" s="13"/>
      <c r="C23" s="13"/>
      <c r="D23" s="13"/>
      <c r="E23" s="13"/>
      <c r="F23" s="13"/>
      <c r="G23" s="13"/>
    </row>
    <row r="24" spans="1:9">
      <c r="A24" s="68"/>
      <c r="B24" s="13"/>
      <c r="C24" s="13"/>
      <c r="D24" s="13"/>
      <c r="E24" s="13"/>
      <c r="F24" s="13"/>
      <c r="G24" s="13"/>
    </row>
    <row r="25" spans="1:9">
      <c r="A25" s="68"/>
    </row>
    <row r="26" spans="1:9">
      <c r="A26" s="68"/>
    </row>
    <row r="27" spans="1:9">
      <c r="A27" s="68"/>
    </row>
    <row r="28" spans="1:9">
      <c r="A28" s="68"/>
    </row>
    <row r="29" spans="1:9">
      <c r="A29" s="68"/>
    </row>
    <row r="30" spans="1:9">
      <c r="A30" s="68"/>
    </row>
    <row r="31" spans="1:9">
      <c r="A31" s="68"/>
    </row>
    <row r="32" spans="1:9">
      <c r="A32" s="68"/>
    </row>
    <row r="33" spans="1:1">
      <c r="A33" s="68"/>
    </row>
    <row r="34" spans="1:1">
      <c r="A34" s="68"/>
    </row>
    <row r="35" spans="1:1">
      <c r="A35" s="68"/>
    </row>
    <row r="36" spans="1:1">
      <c r="A36" s="68"/>
    </row>
    <row r="37" spans="1:1">
      <c r="A37" s="68"/>
    </row>
    <row r="38" spans="1:1">
      <c r="A38" s="68"/>
    </row>
    <row r="39" spans="1:1">
      <c r="A39" s="68"/>
    </row>
    <row r="40" spans="1:1">
      <c r="A40" s="68"/>
    </row>
    <row r="41" spans="1:1">
      <c r="A41" s="68"/>
    </row>
    <row r="42" spans="1:1">
      <c r="A42" s="68"/>
    </row>
    <row r="43" spans="1:1">
      <c r="A43" s="68"/>
    </row>
    <row r="44" spans="1:1">
      <c r="A44" s="68"/>
    </row>
    <row r="45" spans="1:1">
      <c r="A45" s="68"/>
    </row>
    <row r="46" spans="1:1">
      <c r="A46" s="68"/>
    </row>
    <row r="47" spans="1:1">
      <c r="A47" s="68"/>
    </row>
    <row r="48" spans="1:1">
      <c r="A48" s="68"/>
    </row>
    <row r="49" spans="1:1">
      <c r="A49" s="68"/>
    </row>
    <row r="50" spans="1:1">
      <c r="A50" s="68"/>
    </row>
    <row r="51" spans="1:1">
      <c r="A51" s="68"/>
    </row>
    <row r="52" spans="1:1">
      <c r="A52" s="68"/>
    </row>
    <row r="53" spans="1:1">
      <c r="A53" s="68"/>
    </row>
    <row r="54" spans="1:1">
      <c r="A54" s="68"/>
    </row>
    <row r="55" spans="1:1">
      <c r="A55" s="68"/>
    </row>
    <row r="56" spans="1:1">
      <c r="A56" s="68"/>
    </row>
    <row r="57" spans="1:1">
      <c r="A57" s="68"/>
    </row>
    <row r="58" spans="1:1">
      <c r="A58" s="68"/>
    </row>
    <row r="59" spans="1:1">
      <c r="A59" s="68"/>
    </row>
    <row r="60" spans="1:1">
      <c r="A60" s="68"/>
    </row>
    <row r="61" spans="1:1">
      <c r="A61" s="68"/>
    </row>
    <row r="62" spans="1:1">
      <c r="A62" s="68"/>
    </row>
    <row r="63" spans="1:1">
      <c r="A63" s="68"/>
    </row>
    <row r="64" spans="1:1">
      <c r="A64" s="68"/>
    </row>
    <row r="65" spans="1:1">
      <c r="A65" s="68"/>
    </row>
    <row r="66" spans="1:1">
      <c r="A66" s="68"/>
    </row>
    <row r="67" spans="1:1">
      <c r="A67" s="68"/>
    </row>
    <row r="68" spans="1:1">
      <c r="A68" s="68"/>
    </row>
    <row r="69" spans="1:1">
      <c r="A69" s="68"/>
    </row>
    <row r="70" spans="1:1">
      <c r="A70" s="68"/>
    </row>
    <row r="71" spans="1:1">
      <c r="A71" s="68"/>
    </row>
    <row r="72" spans="1:1">
      <c r="A72" s="68"/>
    </row>
    <row r="73" spans="1:1">
      <c r="A73" s="68"/>
    </row>
    <row r="74" spans="1:1">
      <c r="A74" s="68"/>
    </row>
    <row r="75" spans="1:1">
      <c r="A75" s="68"/>
    </row>
    <row r="76" spans="1:1">
      <c r="A76" s="68"/>
    </row>
    <row r="77" spans="1:1">
      <c r="A77" s="68"/>
    </row>
    <row r="78" spans="1:1">
      <c r="A78" s="68"/>
    </row>
    <row r="79" spans="1:1">
      <c r="A79" s="68"/>
    </row>
    <row r="80" spans="1:1">
      <c r="A80" s="68"/>
    </row>
    <row r="81" spans="1:1">
      <c r="A81" s="68"/>
    </row>
    <row r="82" spans="1:1">
      <c r="A82" s="68"/>
    </row>
    <row r="83" spans="1:1">
      <c r="A83" s="68"/>
    </row>
    <row r="84" spans="1:1">
      <c r="A84" s="68"/>
    </row>
    <row r="85" spans="1:1">
      <c r="A85" s="68"/>
    </row>
    <row r="86" spans="1:1">
      <c r="A86" s="68"/>
    </row>
    <row r="87" spans="1:1">
      <c r="A87" s="68"/>
    </row>
    <row r="88" spans="1:1">
      <c r="A88" s="68"/>
    </row>
    <row r="89" spans="1:1">
      <c r="A89" s="68"/>
    </row>
    <row r="90" spans="1:1">
      <c r="A90" s="68"/>
    </row>
    <row r="91" spans="1:1">
      <c r="A91" s="68"/>
    </row>
    <row r="92" spans="1:1">
      <c r="A92" s="68"/>
    </row>
    <row r="93" spans="1:1">
      <c r="A93" s="68"/>
    </row>
    <row r="94" spans="1:1">
      <c r="A94" s="68"/>
    </row>
    <row r="95" spans="1:1">
      <c r="A95" s="68"/>
    </row>
    <row r="96" spans="1:1">
      <c r="A96" s="68"/>
    </row>
    <row r="97" spans="1:1">
      <c r="A97" s="68"/>
    </row>
    <row r="98" spans="1:1">
      <c r="A98" s="68"/>
    </row>
    <row r="99" spans="1:1">
      <c r="A99" s="68"/>
    </row>
    <row r="100" spans="1:1">
      <c r="A100" s="68"/>
    </row>
    <row r="101" spans="1:1">
      <c r="A101" s="68"/>
    </row>
    <row r="102" spans="1:1">
      <c r="A102" s="68"/>
    </row>
    <row r="103" spans="1:1">
      <c r="A103" s="68"/>
    </row>
    <row r="104" spans="1:1">
      <c r="A104" s="68"/>
    </row>
    <row r="105" spans="1:1">
      <c r="A105" s="68"/>
    </row>
    <row r="106" spans="1:1">
      <c r="A106" s="68"/>
    </row>
    <row r="107" spans="1:1">
      <c r="A107" s="68"/>
    </row>
    <row r="108" spans="1:1">
      <c r="A108" s="68"/>
    </row>
    <row r="109" spans="1:1">
      <c r="A109" s="68"/>
    </row>
    <row r="110" spans="1:1">
      <c r="A110" s="68"/>
    </row>
    <row r="111" spans="1:1">
      <c r="A111" s="68"/>
    </row>
    <row r="112" spans="1:1">
      <c r="A112" s="68"/>
    </row>
    <row r="113" spans="1:1">
      <c r="A113" s="68"/>
    </row>
    <row r="114" spans="1:1">
      <c r="A114" s="68"/>
    </row>
    <row r="115" spans="1:1">
      <c r="A115" s="68"/>
    </row>
    <row r="116" spans="1:1">
      <c r="A116" s="68"/>
    </row>
    <row r="117" spans="1:1">
      <c r="A117" s="68"/>
    </row>
    <row r="118" spans="1:1">
      <c r="A118" s="68"/>
    </row>
    <row r="119" spans="1:1">
      <c r="A119" s="68"/>
    </row>
    <row r="120" spans="1:1">
      <c r="A120" s="68"/>
    </row>
    <row r="121" spans="1:1">
      <c r="A121" s="68"/>
    </row>
    <row r="122" spans="1:1">
      <c r="A122" s="68"/>
    </row>
    <row r="123" spans="1:1">
      <c r="A123" s="68"/>
    </row>
    <row r="124" spans="1:1">
      <c r="A124" s="68"/>
    </row>
    <row r="125" spans="1:1">
      <c r="A125" s="68"/>
    </row>
    <row r="126" spans="1:1">
      <c r="A126" s="68"/>
    </row>
    <row r="127" spans="1:1">
      <c r="A127" s="68"/>
    </row>
    <row r="128" spans="1:1">
      <c r="A128" s="68"/>
    </row>
    <row r="129" spans="1:1">
      <c r="A129" s="68"/>
    </row>
    <row r="130" spans="1:1">
      <c r="A130" s="68"/>
    </row>
    <row r="131" spans="1:1">
      <c r="A131" s="68"/>
    </row>
    <row r="132" spans="1:1">
      <c r="A132" s="68"/>
    </row>
    <row r="133" spans="1:1">
      <c r="A133" s="68"/>
    </row>
    <row r="134" spans="1:1">
      <c r="A134" s="68"/>
    </row>
    <row r="135" spans="1:1">
      <c r="A135" s="68"/>
    </row>
    <row r="136" spans="1:1">
      <c r="A136" s="68"/>
    </row>
    <row r="137" spans="1:1">
      <c r="A137" s="68"/>
    </row>
    <row r="138" spans="1:1">
      <c r="A138" s="68"/>
    </row>
    <row r="139" spans="1:1">
      <c r="A139" s="68"/>
    </row>
    <row r="140" spans="1:1">
      <c r="A140" s="69"/>
    </row>
    <row r="141" spans="1:1">
      <c r="A141" s="69"/>
    </row>
    <row r="142" spans="1:1">
      <c r="A142" s="69"/>
    </row>
    <row r="143" spans="1:1">
      <c r="A143" s="69"/>
    </row>
    <row r="144" spans="1:1">
      <c r="A144" s="69"/>
    </row>
    <row r="145" spans="1:1">
      <c r="A145" s="69"/>
    </row>
    <row r="146" spans="1:1">
      <c r="A146" s="69"/>
    </row>
    <row r="147" spans="1:1">
      <c r="A147" s="69"/>
    </row>
    <row r="148" spans="1:1">
      <c r="A148" s="69"/>
    </row>
    <row r="149" spans="1:1">
      <c r="A149" s="69"/>
    </row>
    <row r="150" spans="1:1">
      <c r="A150" s="69"/>
    </row>
    <row r="151" spans="1:1">
      <c r="A151" s="69"/>
    </row>
    <row r="152" spans="1:1">
      <c r="A152" s="69"/>
    </row>
    <row r="153" spans="1:1">
      <c r="A153" s="69"/>
    </row>
    <row r="154" spans="1:1">
      <c r="A154" s="69"/>
    </row>
    <row r="155" spans="1:1">
      <c r="A155" s="69"/>
    </row>
    <row r="156" spans="1:1">
      <c r="A156" s="69"/>
    </row>
    <row r="157" spans="1:1">
      <c r="A157" s="69"/>
    </row>
    <row r="158" spans="1:1">
      <c r="A158" s="69"/>
    </row>
    <row r="159" spans="1:1">
      <c r="A159" s="69"/>
    </row>
    <row r="160" spans="1:1">
      <c r="A160" s="69"/>
    </row>
    <row r="161" spans="1:1">
      <c r="A161" s="69"/>
    </row>
    <row r="162" spans="1:1">
      <c r="A162" s="69"/>
    </row>
    <row r="163" spans="1:1">
      <c r="A163" s="69"/>
    </row>
    <row r="164" spans="1:1">
      <c r="A164" s="69"/>
    </row>
    <row r="165" spans="1:1">
      <c r="A165" s="69"/>
    </row>
    <row r="166" spans="1:1">
      <c r="A166" s="69"/>
    </row>
    <row r="167" spans="1:1">
      <c r="A167" s="69"/>
    </row>
    <row r="168" spans="1:1">
      <c r="A168" s="69"/>
    </row>
    <row r="169" spans="1:1">
      <c r="A169" s="69"/>
    </row>
    <row r="170" spans="1:1">
      <c r="A170" s="69"/>
    </row>
    <row r="171" spans="1:1">
      <c r="A171" s="69"/>
    </row>
    <row r="172" spans="1:1">
      <c r="A172" s="69"/>
    </row>
    <row r="173" spans="1:1">
      <c r="A173" s="69"/>
    </row>
    <row r="174" spans="1:1">
      <c r="A174" s="69"/>
    </row>
    <row r="175" spans="1:1">
      <c r="A175" s="69"/>
    </row>
    <row r="176" spans="1:1">
      <c r="A176" s="69"/>
    </row>
    <row r="177" spans="1:1">
      <c r="A177" s="69"/>
    </row>
    <row r="178" spans="1:1">
      <c r="A178" s="69"/>
    </row>
    <row r="179" spans="1:1">
      <c r="A179" s="69"/>
    </row>
    <row r="180" spans="1:1">
      <c r="A180" s="69"/>
    </row>
    <row r="181" spans="1:1">
      <c r="A181" s="69"/>
    </row>
    <row r="182" spans="1:1">
      <c r="A182" s="69"/>
    </row>
    <row r="183" spans="1:1">
      <c r="A183" s="69"/>
    </row>
    <row r="184" spans="1:1">
      <c r="A184" s="69"/>
    </row>
    <row r="185" spans="1:1">
      <c r="A185" s="69"/>
    </row>
    <row r="186" spans="1:1">
      <c r="A186" s="69"/>
    </row>
    <row r="187" spans="1:1">
      <c r="A187" s="69"/>
    </row>
    <row r="188" spans="1:1">
      <c r="A188" s="69"/>
    </row>
    <row r="189" spans="1:1">
      <c r="A189" s="69"/>
    </row>
    <row r="190" spans="1:1">
      <c r="A190" s="69"/>
    </row>
    <row r="191" spans="1:1">
      <c r="A191" s="69"/>
    </row>
    <row r="192" spans="1:1">
      <c r="A192" s="69"/>
    </row>
    <row r="193" spans="1:1">
      <c r="A193" s="69"/>
    </row>
    <row r="194" spans="1:1">
      <c r="A194" s="69"/>
    </row>
    <row r="195" spans="1:1">
      <c r="A195" s="69"/>
    </row>
    <row r="196" spans="1:1">
      <c r="A196" s="69"/>
    </row>
    <row r="197" spans="1:1">
      <c r="A197" s="69"/>
    </row>
    <row r="198" spans="1:1">
      <c r="A198" s="69"/>
    </row>
    <row r="199" spans="1:1">
      <c r="A199" s="69"/>
    </row>
    <row r="200" spans="1:1">
      <c r="A200" s="69"/>
    </row>
    <row r="201" spans="1:1">
      <c r="A201" s="69"/>
    </row>
    <row r="202" spans="1:1">
      <c r="A202" s="69"/>
    </row>
    <row r="203" spans="1:1">
      <c r="A203" s="69"/>
    </row>
    <row r="204" spans="1:1">
      <c r="A204" s="69"/>
    </row>
    <row r="205" spans="1:1">
      <c r="A205" s="69"/>
    </row>
    <row r="206" spans="1:1">
      <c r="A206" s="69"/>
    </row>
    <row r="207" spans="1:1">
      <c r="A207" s="69"/>
    </row>
    <row r="208" spans="1:1">
      <c r="A208" s="69"/>
    </row>
    <row r="209" spans="1:1">
      <c r="A209" s="69"/>
    </row>
    <row r="210" spans="1:1">
      <c r="A210" s="69"/>
    </row>
    <row r="211" spans="1:1">
      <c r="A211" s="69"/>
    </row>
    <row r="212" spans="1:1">
      <c r="A212" s="69"/>
    </row>
    <row r="213" spans="1:1">
      <c r="A213" s="69"/>
    </row>
    <row r="214" spans="1:1">
      <c r="A214" s="69"/>
    </row>
    <row r="215" spans="1:1">
      <c r="A215" s="69"/>
    </row>
    <row r="216" spans="1:1">
      <c r="A216" s="69"/>
    </row>
    <row r="217" spans="1:1">
      <c r="A217" s="69"/>
    </row>
    <row r="218" spans="1:1">
      <c r="A218" s="69"/>
    </row>
    <row r="219" spans="1:1">
      <c r="A219" s="69"/>
    </row>
    <row r="220" spans="1:1">
      <c r="A220" s="69"/>
    </row>
    <row r="221" spans="1:1">
      <c r="A221" s="69"/>
    </row>
    <row r="222" spans="1:1">
      <c r="A222" s="69"/>
    </row>
    <row r="223" spans="1:1">
      <c r="A223" s="69"/>
    </row>
    <row r="224" spans="1:1">
      <c r="A224" s="69"/>
    </row>
    <row r="225" spans="1:1">
      <c r="A225" s="69"/>
    </row>
    <row r="226" spans="1:1">
      <c r="A226" s="69"/>
    </row>
    <row r="227" spans="1:1">
      <c r="A227" s="69"/>
    </row>
    <row r="228" spans="1:1">
      <c r="A228" s="69"/>
    </row>
    <row r="229" spans="1:1">
      <c r="A229" s="69"/>
    </row>
    <row r="230" spans="1:1">
      <c r="A230" s="69"/>
    </row>
    <row r="231" spans="1:1">
      <c r="A231" s="69"/>
    </row>
    <row r="232" spans="1:1">
      <c r="A232" s="69"/>
    </row>
    <row r="233" spans="1:1">
      <c r="A233" s="69"/>
    </row>
    <row r="234" spans="1:1">
      <c r="A234" s="69"/>
    </row>
    <row r="235" spans="1:1">
      <c r="A235" s="69"/>
    </row>
    <row r="236" spans="1:1">
      <c r="A236" s="69"/>
    </row>
    <row r="237" spans="1:1">
      <c r="A237" s="69"/>
    </row>
    <row r="238" spans="1:1">
      <c r="A238" s="69"/>
    </row>
    <row r="239" spans="1:1">
      <c r="A239" s="69"/>
    </row>
    <row r="240" spans="1:1">
      <c r="A240" s="69"/>
    </row>
    <row r="241" spans="1:1">
      <c r="A241" s="69"/>
    </row>
    <row r="242" spans="1:1">
      <c r="A242" s="69"/>
    </row>
    <row r="243" spans="1:1">
      <c r="A243" s="69"/>
    </row>
    <row r="244" spans="1:1">
      <c r="A244" s="69"/>
    </row>
    <row r="245" spans="1:1">
      <c r="A245" s="69"/>
    </row>
    <row r="246" spans="1:1">
      <c r="A246" s="69"/>
    </row>
    <row r="247" spans="1:1">
      <c r="A247" s="69"/>
    </row>
    <row r="248" spans="1:1">
      <c r="A248" s="69"/>
    </row>
    <row r="249" spans="1:1">
      <c r="A249" s="69"/>
    </row>
    <row r="250" spans="1:1">
      <c r="A250" s="69"/>
    </row>
    <row r="251" spans="1:1">
      <c r="A251" s="69"/>
    </row>
    <row r="252" spans="1:1">
      <c r="A252" s="69"/>
    </row>
    <row r="253" spans="1:1">
      <c r="A253" s="69"/>
    </row>
    <row r="254" spans="1:1">
      <c r="A254" s="69"/>
    </row>
    <row r="255" spans="1:1">
      <c r="A255" s="69"/>
    </row>
    <row r="256" spans="1:1">
      <c r="A256" s="69"/>
    </row>
    <row r="257" spans="1:1">
      <c r="A257" s="69"/>
    </row>
    <row r="258" spans="1:1">
      <c r="A258" s="69"/>
    </row>
    <row r="259" spans="1:1">
      <c r="A259" s="69"/>
    </row>
    <row r="260" spans="1:1">
      <c r="A260" s="69"/>
    </row>
    <row r="261" spans="1:1">
      <c r="A261" s="69"/>
    </row>
    <row r="262" spans="1:1">
      <c r="A262" s="69"/>
    </row>
    <row r="263" spans="1:1">
      <c r="A263" s="69"/>
    </row>
    <row r="264" spans="1:1">
      <c r="A264" s="69"/>
    </row>
    <row r="265" spans="1:1">
      <c r="A265" s="69"/>
    </row>
    <row r="266" spans="1:1">
      <c r="A266" s="69"/>
    </row>
    <row r="267" spans="1:1">
      <c r="A267" s="69"/>
    </row>
    <row r="268" spans="1:1">
      <c r="A268" s="69"/>
    </row>
    <row r="269" spans="1:1">
      <c r="A269" s="69"/>
    </row>
    <row r="270" spans="1:1">
      <c r="A270" s="69"/>
    </row>
    <row r="271" spans="1:1">
      <c r="A271" s="69"/>
    </row>
    <row r="272" spans="1:1">
      <c r="A272" s="69"/>
    </row>
    <row r="273" spans="1:1">
      <c r="A273" s="69"/>
    </row>
    <row r="274" spans="1:1">
      <c r="A274" s="69"/>
    </row>
    <row r="275" spans="1:1">
      <c r="A275" s="69"/>
    </row>
    <row r="276" spans="1:1">
      <c r="A276" s="69"/>
    </row>
    <row r="277" spans="1:1">
      <c r="A277" s="69"/>
    </row>
    <row r="278" spans="1:1">
      <c r="A278" s="69"/>
    </row>
    <row r="279" spans="1:1">
      <c r="A279" s="69"/>
    </row>
    <row r="280" spans="1:1">
      <c r="A280" s="69"/>
    </row>
    <row r="281" spans="1:1">
      <c r="A281" s="69"/>
    </row>
    <row r="282" spans="1:1">
      <c r="A282" s="69"/>
    </row>
    <row r="283" spans="1:1">
      <c r="A283" s="69"/>
    </row>
    <row r="284" spans="1:1">
      <c r="A284" s="69"/>
    </row>
    <row r="285" spans="1:1">
      <c r="A285" s="69"/>
    </row>
    <row r="286" spans="1:1">
      <c r="A286" s="69"/>
    </row>
    <row r="287" spans="1:1">
      <c r="A287" s="66"/>
    </row>
    <row r="288" spans="1:1">
      <c r="A288" s="66"/>
    </row>
    <row r="289" spans="1:1">
      <c r="A289" s="66"/>
    </row>
    <row r="290" spans="1:1">
      <c r="A290" s="66"/>
    </row>
    <row r="291" spans="1:1">
      <c r="A291" s="66"/>
    </row>
    <row r="292" spans="1:1">
      <c r="A292" s="66"/>
    </row>
    <row r="293" spans="1:1">
      <c r="A293" s="66"/>
    </row>
    <row r="294" spans="1:1">
      <c r="A294" s="66"/>
    </row>
    <row r="295" spans="1:1">
      <c r="A295" s="66"/>
    </row>
    <row r="296" spans="1:1">
      <c r="A296" s="66"/>
    </row>
    <row r="297" spans="1:1">
      <c r="A297" s="66"/>
    </row>
    <row r="298" spans="1:1">
      <c r="A298" s="66"/>
    </row>
    <row r="299" spans="1:1">
      <c r="A299" s="66"/>
    </row>
    <row r="300" spans="1:1">
      <c r="A300" s="66"/>
    </row>
    <row r="301" spans="1:1">
      <c r="A301" s="66"/>
    </row>
    <row r="302" spans="1:1">
      <c r="A302" s="66"/>
    </row>
    <row r="303" spans="1:1">
      <c r="A303" s="66"/>
    </row>
    <row r="304" spans="1:1">
      <c r="A304" s="66"/>
    </row>
    <row r="305" spans="1:1">
      <c r="A305" s="66"/>
    </row>
    <row r="306" spans="1:1">
      <c r="A306" s="66"/>
    </row>
    <row r="307" spans="1:1">
      <c r="A307" s="66"/>
    </row>
    <row r="308" spans="1:1">
      <c r="A308" s="66"/>
    </row>
    <row r="309" spans="1:1">
      <c r="A309" s="66"/>
    </row>
    <row r="310" spans="1:1">
      <c r="A310" s="66"/>
    </row>
    <row r="311" spans="1:1">
      <c r="A311" s="66"/>
    </row>
    <row r="312" spans="1:1">
      <c r="A312" s="66"/>
    </row>
    <row r="313" spans="1:1">
      <c r="A313" s="66"/>
    </row>
    <row r="314" spans="1:1">
      <c r="A314" s="66"/>
    </row>
    <row r="315" spans="1:1">
      <c r="A315" s="66"/>
    </row>
    <row r="316" spans="1:1">
      <c r="A316" s="66"/>
    </row>
    <row r="317" spans="1:1">
      <c r="A317" s="66"/>
    </row>
    <row r="318" spans="1:1">
      <c r="A318" s="66"/>
    </row>
    <row r="319" spans="1:1">
      <c r="A319" s="66"/>
    </row>
    <row r="320" spans="1:1">
      <c r="A320" s="66"/>
    </row>
    <row r="321" spans="1:1">
      <c r="A321" s="66"/>
    </row>
    <row r="322" spans="1:1">
      <c r="A322" s="66"/>
    </row>
    <row r="323" spans="1:1">
      <c r="A323" s="66"/>
    </row>
    <row r="324" spans="1:1">
      <c r="A324" s="66"/>
    </row>
    <row r="325" spans="1:1">
      <c r="A325" s="66"/>
    </row>
    <row r="326" spans="1:1">
      <c r="A326" s="66"/>
    </row>
    <row r="327" spans="1:1">
      <c r="A327" s="66"/>
    </row>
    <row r="328" spans="1:1">
      <c r="A328" s="66"/>
    </row>
    <row r="329" spans="1:1">
      <c r="A329" s="66"/>
    </row>
    <row r="330" spans="1:1">
      <c r="A330" s="66"/>
    </row>
    <row r="331" spans="1:1">
      <c r="A331" s="66"/>
    </row>
    <row r="332" spans="1:1">
      <c r="A332" s="66"/>
    </row>
    <row r="333" spans="1:1">
      <c r="A333" s="66"/>
    </row>
    <row r="334" spans="1:1">
      <c r="A334" s="66"/>
    </row>
    <row r="335" spans="1:1">
      <c r="A335" s="66"/>
    </row>
    <row r="336" spans="1:1">
      <c r="A336" s="66"/>
    </row>
    <row r="337" spans="1:1">
      <c r="A337" s="66"/>
    </row>
    <row r="338" spans="1:1">
      <c r="A338" s="66"/>
    </row>
    <row r="339" spans="1:1">
      <c r="A339" s="66"/>
    </row>
    <row r="340" spans="1:1">
      <c r="A340" s="66"/>
    </row>
    <row r="341" spans="1:1">
      <c r="A341" s="66"/>
    </row>
    <row r="342" spans="1:1">
      <c r="A342" s="66"/>
    </row>
    <row r="343" spans="1:1">
      <c r="A343" s="66"/>
    </row>
    <row r="344" spans="1:1">
      <c r="A344" s="66"/>
    </row>
    <row r="345" spans="1:1">
      <c r="A345" s="66"/>
    </row>
    <row r="346" spans="1:1">
      <c r="A346" s="66"/>
    </row>
    <row r="347" spans="1:1">
      <c r="A347" s="66"/>
    </row>
    <row r="348" spans="1:1">
      <c r="A348" s="66"/>
    </row>
    <row r="349" spans="1:1">
      <c r="A349" s="66"/>
    </row>
    <row r="350" spans="1:1">
      <c r="A350" s="66"/>
    </row>
    <row r="351" spans="1:1">
      <c r="A351" s="66"/>
    </row>
    <row r="352" spans="1:1">
      <c r="A352" s="66"/>
    </row>
    <row r="353" spans="1:1">
      <c r="A353" s="66"/>
    </row>
    <row r="354" spans="1:1">
      <c r="A354" s="66"/>
    </row>
    <row r="355" spans="1:1">
      <c r="A355" s="66"/>
    </row>
    <row r="356" spans="1:1">
      <c r="A356" s="66"/>
    </row>
    <row r="357" spans="1:1">
      <c r="A357" s="66"/>
    </row>
    <row r="358" spans="1:1">
      <c r="A358" s="66"/>
    </row>
    <row r="359" spans="1:1">
      <c r="A359" s="66"/>
    </row>
    <row r="360" spans="1:1">
      <c r="A360" s="66"/>
    </row>
    <row r="361" spans="1:1">
      <c r="A361" s="66"/>
    </row>
    <row r="362" spans="1:1">
      <c r="A362" s="66"/>
    </row>
    <row r="363" spans="1:1">
      <c r="A363" s="66"/>
    </row>
    <row r="364" spans="1:1">
      <c r="A364" s="66"/>
    </row>
    <row r="365" spans="1:1">
      <c r="A365" s="66"/>
    </row>
    <row r="366" spans="1:1">
      <c r="A366" s="66"/>
    </row>
    <row r="367" spans="1:1">
      <c r="A367" s="66"/>
    </row>
    <row r="368" spans="1:1">
      <c r="A368" s="66"/>
    </row>
    <row r="369" spans="1:1">
      <c r="A369" s="66"/>
    </row>
    <row r="370" spans="1:1">
      <c r="A370" s="66"/>
    </row>
    <row r="371" spans="1:1">
      <c r="A371" s="66"/>
    </row>
    <row r="372" spans="1:1">
      <c r="A372" s="66"/>
    </row>
    <row r="373" spans="1:1">
      <c r="A373" s="66"/>
    </row>
    <row r="374" spans="1:1">
      <c r="A374" s="66"/>
    </row>
    <row r="375" spans="1:1">
      <c r="A375" s="66"/>
    </row>
    <row r="376" spans="1:1">
      <c r="A376" s="66"/>
    </row>
    <row r="377" spans="1:1">
      <c r="A377" s="66"/>
    </row>
    <row r="378" spans="1:1">
      <c r="A378" s="66"/>
    </row>
    <row r="379" spans="1:1">
      <c r="A379" s="66"/>
    </row>
    <row r="380" spans="1:1">
      <c r="A380" s="66"/>
    </row>
    <row r="381" spans="1:1">
      <c r="A381" s="70"/>
    </row>
    <row r="382" spans="1:1">
      <c r="A382" s="70"/>
    </row>
    <row r="383" spans="1:1">
      <c r="A383" s="66"/>
    </row>
    <row r="384" spans="1:1">
      <c r="A384" s="66"/>
    </row>
    <row r="385" spans="1:1">
      <c r="A385" s="66"/>
    </row>
    <row r="386" spans="1:1">
      <c r="A386" s="66"/>
    </row>
    <row r="387" spans="1:1">
      <c r="A387" s="66"/>
    </row>
    <row r="388" spans="1:1">
      <c r="A388" s="66"/>
    </row>
    <row r="389" spans="1:1">
      <c r="A389" s="66"/>
    </row>
    <row r="390" spans="1:1">
      <c r="A390" s="66"/>
    </row>
    <row r="391" spans="1:1">
      <c r="A391" s="66"/>
    </row>
    <row r="392" spans="1:1">
      <c r="A392" s="66"/>
    </row>
    <row r="393" spans="1:1">
      <c r="A393" s="66"/>
    </row>
    <row r="394" spans="1:1">
      <c r="A394" s="66"/>
    </row>
    <row r="395" spans="1:1">
      <c r="A395" s="66"/>
    </row>
    <row r="396" spans="1:1">
      <c r="A396" s="66"/>
    </row>
    <row r="397" spans="1:1">
      <c r="A397" s="66"/>
    </row>
    <row r="398" spans="1:1">
      <c r="A398" s="66"/>
    </row>
    <row r="399" spans="1:1">
      <c r="A399" s="66"/>
    </row>
    <row r="400" spans="1:1">
      <c r="A400" s="66"/>
    </row>
    <row r="401" spans="1:1">
      <c r="A401" s="66"/>
    </row>
    <row r="402" spans="1:1">
      <c r="A402" s="66"/>
    </row>
    <row r="403" spans="1:1">
      <c r="A403" s="66"/>
    </row>
    <row r="404" spans="1:1">
      <c r="A404" s="66"/>
    </row>
    <row r="405" spans="1:1">
      <c r="A405" s="66"/>
    </row>
    <row r="406" spans="1:1">
      <c r="A406" s="66"/>
    </row>
    <row r="407" spans="1:1">
      <c r="A407" s="66"/>
    </row>
    <row r="408" spans="1:1">
      <c r="A408" s="66"/>
    </row>
    <row r="409" spans="1:1">
      <c r="A409" s="66"/>
    </row>
    <row r="410" spans="1:1">
      <c r="A410" s="66"/>
    </row>
    <row r="411" spans="1:1">
      <c r="A411" s="66"/>
    </row>
    <row r="412" spans="1:1">
      <c r="A412" s="66"/>
    </row>
    <row r="413" spans="1:1">
      <c r="A413" s="66"/>
    </row>
    <row r="414" spans="1:1">
      <c r="A414" s="66"/>
    </row>
    <row r="415" spans="1:1">
      <c r="A415" s="66"/>
    </row>
    <row r="416" spans="1:1">
      <c r="A416" s="66"/>
    </row>
    <row r="417" spans="1:1">
      <c r="A417" s="66"/>
    </row>
    <row r="418" spans="1:1">
      <c r="A418" s="66"/>
    </row>
    <row r="419" spans="1:1">
      <c r="A419" s="66"/>
    </row>
    <row r="420" spans="1:1">
      <c r="A420" s="66"/>
    </row>
    <row r="421" spans="1:1">
      <c r="A421" s="66"/>
    </row>
    <row r="422" spans="1:1">
      <c r="A422" s="66"/>
    </row>
    <row r="423" spans="1:1">
      <c r="A423" s="66"/>
    </row>
    <row r="424" spans="1:1">
      <c r="A424" s="66"/>
    </row>
    <row r="425" spans="1:1">
      <c r="A425" s="66"/>
    </row>
    <row r="426" spans="1:1">
      <c r="A426" s="66"/>
    </row>
    <row r="427" spans="1:1">
      <c r="A427" s="66"/>
    </row>
    <row r="428" spans="1:1">
      <c r="A428" s="66"/>
    </row>
    <row r="429" spans="1:1">
      <c r="A429" s="66"/>
    </row>
    <row r="430" spans="1:1">
      <c r="A430" s="66"/>
    </row>
    <row r="431" spans="1:1">
      <c r="A431" s="66"/>
    </row>
    <row r="432" spans="1:1">
      <c r="A432" s="66"/>
    </row>
    <row r="433" spans="1:1">
      <c r="A433" s="66"/>
    </row>
    <row r="434" spans="1:1">
      <c r="A434" s="66"/>
    </row>
    <row r="435" spans="1:1">
      <c r="A435" s="66"/>
    </row>
    <row r="436" spans="1:1">
      <c r="A436" s="66"/>
    </row>
    <row r="437" spans="1:1">
      <c r="A437" s="66"/>
    </row>
    <row r="438" spans="1:1">
      <c r="A438" s="66"/>
    </row>
    <row r="439" spans="1:1">
      <c r="A439" s="66"/>
    </row>
    <row r="440" spans="1:1">
      <c r="A440" s="66"/>
    </row>
    <row r="441" spans="1:1">
      <c r="A441" s="66"/>
    </row>
    <row r="442" spans="1:1">
      <c r="A442" s="66"/>
    </row>
    <row r="443" spans="1:1">
      <c r="A443" s="66"/>
    </row>
    <row r="444" spans="1:1">
      <c r="A444" s="66"/>
    </row>
    <row r="445" spans="1:1">
      <c r="A445" s="66"/>
    </row>
    <row r="446" spans="1:1">
      <c r="A446" s="66"/>
    </row>
    <row r="447" spans="1:1">
      <c r="A447" s="66"/>
    </row>
    <row r="448" spans="1:1">
      <c r="A448" s="66"/>
    </row>
    <row r="449" spans="1:1">
      <c r="A449" s="66"/>
    </row>
    <row r="450" spans="1:1">
      <c r="A450" s="66"/>
    </row>
    <row r="451" spans="1:1">
      <c r="A451" s="66"/>
    </row>
    <row r="452" spans="1:1">
      <c r="A452" s="66"/>
    </row>
    <row r="453" spans="1:1">
      <c r="A453" s="66"/>
    </row>
    <row r="454" spans="1:1">
      <c r="A454" s="66"/>
    </row>
    <row r="455" spans="1:1">
      <c r="A455" s="66"/>
    </row>
    <row r="456" spans="1:1">
      <c r="A456" s="66"/>
    </row>
    <row r="457" spans="1:1">
      <c r="A457" s="66"/>
    </row>
    <row r="458" spans="1:1">
      <c r="A458" s="66"/>
    </row>
    <row r="459" spans="1:1">
      <c r="A459" s="66"/>
    </row>
    <row r="460" spans="1:1">
      <c r="A460" s="66"/>
    </row>
    <row r="461" spans="1:1">
      <c r="A461" s="66"/>
    </row>
    <row r="462" spans="1:1">
      <c r="A462" s="66"/>
    </row>
    <row r="463" spans="1:1">
      <c r="A463" s="66"/>
    </row>
    <row r="464" spans="1:1">
      <c r="A464" s="66"/>
    </row>
    <row r="465" spans="1:1">
      <c r="A465" s="66"/>
    </row>
    <row r="466" spans="1:1">
      <c r="A466" s="66"/>
    </row>
    <row r="467" spans="1:1">
      <c r="A467" s="66"/>
    </row>
    <row r="468" spans="1:1">
      <c r="A468" s="66"/>
    </row>
    <row r="469" spans="1:1">
      <c r="A469" s="66"/>
    </row>
    <row r="470" spans="1:1">
      <c r="A470" s="66"/>
    </row>
    <row r="471" spans="1:1">
      <c r="A471" s="66"/>
    </row>
    <row r="472" spans="1:1">
      <c r="A472" s="66"/>
    </row>
    <row r="473" spans="1:1">
      <c r="A473" s="66"/>
    </row>
    <row r="474" spans="1:1">
      <c r="A474" s="66"/>
    </row>
    <row r="475" spans="1:1">
      <c r="A475" s="66"/>
    </row>
    <row r="476" spans="1:1">
      <c r="A476" s="66"/>
    </row>
    <row r="477" spans="1:1">
      <c r="A477" s="66"/>
    </row>
    <row r="478" spans="1:1">
      <c r="A478" s="66"/>
    </row>
    <row r="479" spans="1:1">
      <c r="A479" s="66"/>
    </row>
    <row r="480" spans="1:1">
      <c r="A480" s="66"/>
    </row>
    <row r="481" spans="1:1">
      <c r="A481" s="66"/>
    </row>
    <row r="482" spans="1:1">
      <c r="A482" s="66"/>
    </row>
    <row r="483" spans="1:1">
      <c r="A483" s="66"/>
    </row>
    <row r="484" spans="1:1">
      <c r="A484" s="66"/>
    </row>
    <row r="485" spans="1:1">
      <c r="A485" s="66"/>
    </row>
    <row r="486" spans="1:1">
      <c r="A486" s="66"/>
    </row>
    <row r="487" spans="1:1">
      <c r="A487" s="66"/>
    </row>
    <row r="488" spans="1:1">
      <c r="A488" s="66"/>
    </row>
    <row r="489" spans="1:1">
      <c r="A489" s="66"/>
    </row>
    <row r="490" spans="1:1">
      <c r="A490" s="66"/>
    </row>
    <row r="491" spans="1:1">
      <c r="A491" s="66"/>
    </row>
    <row r="492" spans="1:1">
      <c r="A492" s="66"/>
    </row>
    <row r="493" spans="1:1">
      <c r="A493" s="66"/>
    </row>
    <row r="494" spans="1:1">
      <c r="A494" s="66"/>
    </row>
    <row r="495" spans="1:1">
      <c r="A495" s="66"/>
    </row>
    <row r="496" spans="1:1">
      <c r="A496" s="66"/>
    </row>
    <row r="497" spans="1:1">
      <c r="A497" s="66"/>
    </row>
    <row r="498" spans="1:1">
      <c r="A498" s="66"/>
    </row>
    <row r="499" spans="1:1">
      <c r="A499" s="66"/>
    </row>
    <row r="500" spans="1:1">
      <c r="A500" s="66"/>
    </row>
    <row r="501" spans="1:1">
      <c r="A501" s="66"/>
    </row>
    <row r="502" spans="1:1">
      <c r="A502" s="66"/>
    </row>
    <row r="503" spans="1:1">
      <c r="A503" s="66"/>
    </row>
    <row r="504" spans="1:1">
      <c r="A504" s="66"/>
    </row>
    <row r="505" spans="1:1">
      <c r="A505" s="66"/>
    </row>
    <row r="506" spans="1:1">
      <c r="A506" s="66"/>
    </row>
    <row r="507" spans="1:1">
      <c r="A507" s="66"/>
    </row>
    <row r="508" spans="1:1">
      <c r="A508" s="66"/>
    </row>
    <row r="509" spans="1:1">
      <c r="A509" s="66"/>
    </row>
    <row r="510" spans="1:1">
      <c r="A510" s="66"/>
    </row>
    <row r="511" spans="1:1">
      <c r="A511" s="66"/>
    </row>
    <row r="512" spans="1:1">
      <c r="A512" s="66"/>
    </row>
    <row r="513" spans="1:1">
      <c r="A513" s="66"/>
    </row>
    <row r="514" spans="1:1">
      <c r="A514" s="66"/>
    </row>
    <row r="515" spans="1:1">
      <c r="A515" s="66"/>
    </row>
    <row r="516" spans="1:1">
      <c r="A516" s="66"/>
    </row>
    <row r="517" spans="1:1">
      <c r="A517" s="66"/>
    </row>
    <row r="518" spans="1:1">
      <c r="A518" s="66"/>
    </row>
    <row r="519" spans="1:1">
      <c r="A519" s="66"/>
    </row>
    <row r="520" spans="1:1">
      <c r="A520" s="66"/>
    </row>
    <row r="521" spans="1:1">
      <c r="A521" s="66"/>
    </row>
    <row r="522" spans="1:1">
      <c r="A522" s="66"/>
    </row>
    <row r="523" spans="1:1">
      <c r="A523" s="66"/>
    </row>
    <row r="524" spans="1:1">
      <c r="A524" s="66"/>
    </row>
    <row r="525" spans="1:1">
      <c r="A525" s="66"/>
    </row>
    <row r="526" spans="1:1">
      <c r="A526" s="66"/>
    </row>
    <row r="527" spans="1:1">
      <c r="A527" s="66"/>
    </row>
    <row r="528" spans="1:1">
      <c r="A528" s="66"/>
    </row>
    <row r="529" spans="1:1">
      <c r="A529" s="66"/>
    </row>
    <row r="530" spans="1:1">
      <c r="A530" s="66"/>
    </row>
    <row r="531" spans="1:1">
      <c r="A531" s="66"/>
    </row>
    <row r="532" spans="1:1">
      <c r="A532" s="66"/>
    </row>
    <row r="533" spans="1:1">
      <c r="A533" s="66"/>
    </row>
    <row r="534" spans="1:1">
      <c r="A534" s="66"/>
    </row>
    <row r="535" spans="1:1">
      <c r="A535" s="66"/>
    </row>
    <row r="536" spans="1:1">
      <c r="A536" s="66"/>
    </row>
    <row r="537" spans="1:1">
      <c r="A537" s="66"/>
    </row>
    <row r="538" spans="1:1">
      <c r="A538" s="66"/>
    </row>
    <row r="539" spans="1:1">
      <c r="A539" s="66"/>
    </row>
    <row r="540" spans="1:1">
      <c r="A540" s="66"/>
    </row>
    <row r="541" spans="1:1">
      <c r="A541" s="66"/>
    </row>
    <row r="542" spans="1:1">
      <c r="A542" s="66"/>
    </row>
    <row r="543" spans="1:1">
      <c r="A543" s="66"/>
    </row>
    <row r="544" spans="1:1">
      <c r="A544" s="66"/>
    </row>
    <row r="545" spans="1:1">
      <c r="A545" s="66"/>
    </row>
    <row r="546" spans="1:1">
      <c r="A546" s="66"/>
    </row>
    <row r="547" spans="1:1">
      <c r="A547" s="66"/>
    </row>
    <row r="548" spans="1:1">
      <c r="A548" s="66"/>
    </row>
    <row r="549" spans="1:1">
      <c r="A549" s="66"/>
    </row>
    <row r="550" spans="1:1">
      <c r="A550" s="66"/>
    </row>
    <row r="551" spans="1:1">
      <c r="A551" s="66"/>
    </row>
    <row r="552" spans="1:1">
      <c r="A552" s="66"/>
    </row>
    <row r="553" spans="1:1">
      <c r="A553" s="66"/>
    </row>
    <row r="554" spans="1:1">
      <c r="A554" s="66"/>
    </row>
    <row r="555" spans="1:1">
      <c r="A555" s="66"/>
    </row>
    <row r="556" spans="1:1">
      <c r="A556" s="66"/>
    </row>
    <row r="557" spans="1:1">
      <c r="A557" s="66"/>
    </row>
    <row r="558" spans="1:1">
      <c r="A558" s="66"/>
    </row>
    <row r="559" spans="1:1">
      <c r="A559" s="66"/>
    </row>
    <row r="560" spans="1:1">
      <c r="A560" s="66"/>
    </row>
    <row r="561" spans="1:1">
      <c r="A561" s="66"/>
    </row>
    <row r="562" spans="1:1">
      <c r="A562" s="66"/>
    </row>
    <row r="563" spans="1:1">
      <c r="A563" s="66"/>
    </row>
    <row r="564" spans="1:1">
      <c r="A564" s="66"/>
    </row>
    <row r="565" spans="1:1">
      <c r="A565" s="66"/>
    </row>
    <row r="566" spans="1:1">
      <c r="A566" s="66"/>
    </row>
    <row r="567" spans="1:1">
      <c r="A567" s="66"/>
    </row>
    <row r="568" spans="1:1">
      <c r="A568" s="66"/>
    </row>
    <row r="569" spans="1:1">
      <c r="A569" s="66"/>
    </row>
    <row r="570" spans="1:1">
      <c r="A570" s="66"/>
    </row>
    <row r="571" spans="1:1">
      <c r="A571" s="66"/>
    </row>
    <row r="572" spans="1:1">
      <c r="A572" s="66"/>
    </row>
    <row r="573" spans="1:1">
      <c r="A573" s="66"/>
    </row>
    <row r="574" spans="1:1">
      <c r="A574" s="66"/>
    </row>
    <row r="575" spans="1:1">
      <c r="A575" s="66"/>
    </row>
    <row r="576" spans="1:1">
      <c r="A576" s="66"/>
    </row>
    <row r="577" spans="1:1">
      <c r="A577" s="66"/>
    </row>
    <row r="578" spans="1:1">
      <c r="A578" s="66"/>
    </row>
    <row r="579" spans="1:1">
      <c r="A579" s="66"/>
    </row>
    <row r="580" spans="1:1">
      <c r="A580" s="66"/>
    </row>
    <row r="581" spans="1:1">
      <c r="A581" s="66"/>
    </row>
    <row r="582" spans="1:1">
      <c r="A582" s="66"/>
    </row>
    <row r="583" spans="1:1">
      <c r="A583" s="66"/>
    </row>
    <row r="584" spans="1:1">
      <c r="A584" s="66"/>
    </row>
    <row r="585" spans="1:1">
      <c r="A585" s="66"/>
    </row>
    <row r="586" spans="1:1">
      <c r="A586" s="66"/>
    </row>
    <row r="587" spans="1:1">
      <c r="A587" s="66"/>
    </row>
    <row r="588" spans="1:1">
      <c r="A588" s="66"/>
    </row>
    <row r="589" spans="1:1">
      <c r="A589" s="66"/>
    </row>
    <row r="590" spans="1:1">
      <c r="A590" s="66"/>
    </row>
    <row r="591" spans="1:1">
      <c r="A591" s="66"/>
    </row>
    <row r="592" spans="1:1">
      <c r="A592" s="66"/>
    </row>
    <row r="593" spans="1:1">
      <c r="A593" s="66"/>
    </row>
    <row r="594" spans="1:1">
      <c r="A594" s="66"/>
    </row>
    <row r="595" spans="1:1">
      <c r="A595" s="66"/>
    </row>
    <row r="596" spans="1:1">
      <c r="A596" s="66"/>
    </row>
    <row r="597" spans="1:1">
      <c r="A597" s="66"/>
    </row>
    <row r="598" spans="1:1">
      <c r="A598" s="66"/>
    </row>
    <row r="599" spans="1:1">
      <c r="A599" s="66"/>
    </row>
    <row r="600" spans="1:1">
      <c r="A600" s="66"/>
    </row>
    <row r="601" spans="1:1">
      <c r="A601" s="66"/>
    </row>
    <row r="602" spans="1:1">
      <c r="A602" s="66"/>
    </row>
    <row r="603" spans="1:1">
      <c r="A603" s="66"/>
    </row>
    <row r="604" spans="1:1">
      <c r="A604" s="66"/>
    </row>
    <row r="605" spans="1:1">
      <c r="A605" s="66"/>
    </row>
    <row r="606" spans="1:1">
      <c r="A606" s="66"/>
    </row>
    <row r="607" spans="1:1">
      <c r="A607" s="66"/>
    </row>
    <row r="608" spans="1:1">
      <c r="A608" s="66"/>
    </row>
    <row r="609" spans="1:1">
      <c r="A609" s="66"/>
    </row>
    <row r="610" spans="1:1">
      <c r="A610" s="66"/>
    </row>
    <row r="611" spans="1:1">
      <c r="A611" s="66"/>
    </row>
    <row r="612" spans="1:1">
      <c r="A612" s="66"/>
    </row>
    <row r="613" spans="1:1">
      <c r="A613" s="66"/>
    </row>
    <row r="614" spans="1:1">
      <c r="A614" s="66"/>
    </row>
    <row r="615" spans="1:1">
      <c r="A615" s="66"/>
    </row>
    <row r="616" spans="1:1">
      <c r="A616" s="66"/>
    </row>
    <row r="617" spans="1:1">
      <c r="A617" s="66"/>
    </row>
    <row r="618" spans="1:1">
      <c r="A618" s="66"/>
    </row>
    <row r="619" spans="1:1">
      <c r="A619" s="66"/>
    </row>
    <row r="620" spans="1:1">
      <c r="A620" s="66"/>
    </row>
    <row r="621" spans="1:1">
      <c r="A621" s="66"/>
    </row>
    <row r="622" spans="1:1">
      <c r="A622" s="66"/>
    </row>
    <row r="623" spans="1:1">
      <c r="A623" s="66"/>
    </row>
    <row r="624" spans="1:1">
      <c r="A624" s="66"/>
    </row>
    <row r="625" spans="1:1">
      <c r="A625" s="66"/>
    </row>
    <row r="626" spans="1:1">
      <c r="A626" s="66"/>
    </row>
    <row r="627" spans="1:1">
      <c r="A627" s="66"/>
    </row>
    <row r="628" spans="1:1">
      <c r="A628" s="66"/>
    </row>
    <row r="629" spans="1:1">
      <c r="A629" s="66"/>
    </row>
    <row r="630" spans="1:1">
      <c r="A630" s="66"/>
    </row>
    <row r="631" spans="1:1">
      <c r="A631" s="66"/>
    </row>
    <row r="632" spans="1:1">
      <c r="A632" s="66"/>
    </row>
    <row r="633" spans="1:1">
      <c r="A633" s="66"/>
    </row>
    <row r="634" spans="1:1">
      <c r="A634" s="66"/>
    </row>
    <row r="635" spans="1:1">
      <c r="A635" s="66"/>
    </row>
    <row r="636" spans="1:1">
      <c r="A636" s="66"/>
    </row>
    <row r="637" spans="1:1">
      <c r="A637" s="66"/>
    </row>
    <row r="638" spans="1:1">
      <c r="A638" s="66"/>
    </row>
    <row r="639" spans="1:1">
      <c r="A639" s="66"/>
    </row>
    <row r="640" spans="1:1">
      <c r="A640" s="66"/>
    </row>
    <row r="641" spans="1:1">
      <c r="A641" s="66"/>
    </row>
    <row r="642" spans="1:1">
      <c r="A642" s="66"/>
    </row>
    <row r="643" spans="1:1">
      <c r="A643" s="66"/>
    </row>
    <row r="644" spans="1:1">
      <c r="A644" s="66"/>
    </row>
    <row r="645" spans="1:1">
      <c r="A645" s="66"/>
    </row>
    <row r="646" spans="1:1">
      <c r="A646" s="66"/>
    </row>
    <row r="647" spans="1:1">
      <c r="A647" s="66"/>
    </row>
    <row r="648" spans="1:1">
      <c r="A648" s="66"/>
    </row>
    <row r="649" spans="1:1">
      <c r="A649" s="66"/>
    </row>
    <row r="650" spans="1:1">
      <c r="A650" s="66"/>
    </row>
    <row r="651" spans="1:1">
      <c r="A651" s="66"/>
    </row>
    <row r="652" spans="1:1">
      <c r="A652" s="66"/>
    </row>
    <row r="653" spans="1:1">
      <c r="A653" s="66"/>
    </row>
    <row r="654" spans="1:1">
      <c r="A654" s="66"/>
    </row>
    <row r="655" spans="1:1">
      <c r="A655" s="66"/>
    </row>
    <row r="656" spans="1:1">
      <c r="A656" s="66"/>
    </row>
    <row r="657" spans="1:1">
      <c r="A657" s="66"/>
    </row>
    <row r="658" spans="1:1">
      <c r="A658" s="66"/>
    </row>
    <row r="659" spans="1:1">
      <c r="A659" s="66"/>
    </row>
    <row r="660" spans="1:1">
      <c r="A660" s="66"/>
    </row>
    <row r="661" spans="1:1">
      <c r="A661" s="66"/>
    </row>
    <row r="662" spans="1:1">
      <c r="A662" s="66"/>
    </row>
    <row r="663" spans="1:1">
      <c r="A663" s="66"/>
    </row>
    <row r="664" spans="1:1">
      <c r="A664" s="66"/>
    </row>
    <row r="665" spans="1:1">
      <c r="A665" s="66"/>
    </row>
    <row r="666" spans="1:1">
      <c r="A666" s="66"/>
    </row>
    <row r="667" spans="1:1">
      <c r="A667" s="66"/>
    </row>
    <row r="668" spans="1:1">
      <c r="A668" s="66"/>
    </row>
    <row r="669" spans="1:1">
      <c r="A669" s="66"/>
    </row>
    <row r="670" spans="1:1">
      <c r="A670" s="66"/>
    </row>
    <row r="671" spans="1:1">
      <c r="A671" s="66"/>
    </row>
    <row r="672" spans="1:1">
      <c r="A672" s="66"/>
    </row>
    <row r="673" spans="1:1">
      <c r="A673" s="66"/>
    </row>
    <row r="674" spans="1:1">
      <c r="A674" s="66"/>
    </row>
    <row r="675" spans="1:1">
      <c r="A675" s="66"/>
    </row>
    <row r="676" spans="1:1">
      <c r="A676" s="66"/>
    </row>
    <row r="677" spans="1:1">
      <c r="A677" s="66"/>
    </row>
    <row r="678" spans="1:1">
      <c r="A678" s="66"/>
    </row>
    <row r="679" spans="1:1">
      <c r="A679" s="66"/>
    </row>
    <row r="680" spans="1:1">
      <c r="A680" s="66"/>
    </row>
    <row r="681" spans="1:1">
      <c r="A681" s="66"/>
    </row>
    <row r="682" spans="1:1">
      <c r="A682" s="66"/>
    </row>
    <row r="683" spans="1:1">
      <c r="A683" s="66"/>
    </row>
    <row r="684" spans="1:1">
      <c r="A684" s="66"/>
    </row>
    <row r="685" spans="1:1">
      <c r="A685" s="66"/>
    </row>
    <row r="686" spans="1:1">
      <c r="A686" s="66"/>
    </row>
    <row r="687" spans="1:1">
      <c r="A687" s="66"/>
    </row>
    <row r="688" spans="1:1">
      <c r="A688" s="66"/>
    </row>
    <row r="689" spans="1:1">
      <c r="A689" s="66"/>
    </row>
    <row r="690" spans="1:1">
      <c r="A690" s="66"/>
    </row>
    <row r="691" spans="1:1">
      <c r="A691" s="66"/>
    </row>
    <row r="692" spans="1:1">
      <c r="A692" s="66"/>
    </row>
    <row r="693" spans="1:1">
      <c r="A693" s="66"/>
    </row>
    <row r="694" spans="1:1">
      <c r="A694" s="66"/>
    </row>
    <row r="695" spans="1:1">
      <c r="A695" s="66"/>
    </row>
    <row r="696" spans="1:1">
      <c r="A696" s="66"/>
    </row>
    <row r="697" spans="1:1">
      <c r="A697" s="66"/>
    </row>
    <row r="698" spans="1:1">
      <c r="A698" s="66"/>
    </row>
    <row r="699" spans="1:1">
      <c r="A699" s="66"/>
    </row>
    <row r="700" spans="1:1">
      <c r="A700" s="66"/>
    </row>
    <row r="701" spans="1:1">
      <c r="A701" s="66"/>
    </row>
    <row r="702" spans="1:1">
      <c r="A702" s="66"/>
    </row>
    <row r="703" spans="1:1">
      <c r="A703" s="66"/>
    </row>
    <row r="704" spans="1:1">
      <c r="A704" s="66"/>
    </row>
    <row r="705" spans="1:1">
      <c r="A705" s="66"/>
    </row>
    <row r="706" spans="1:1">
      <c r="A706" s="66"/>
    </row>
    <row r="707" spans="1:1">
      <c r="A707" s="66"/>
    </row>
    <row r="708" spans="1:1">
      <c r="A708" s="66"/>
    </row>
    <row r="709" spans="1:1">
      <c r="A709" s="66"/>
    </row>
    <row r="710" spans="1:1">
      <c r="A710" s="66"/>
    </row>
    <row r="711" spans="1:1">
      <c r="A711" s="66"/>
    </row>
    <row r="712" spans="1:1">
      <c r="A712" s="66"/>
    </row>
    <row r="713" spans="1:1">
      <c r="A713" s="66"/>
    </row>
    <row r="714" spans="1:1">
      <c r="A714" s="66"/>
    </row>
    <row r="715" spans="1:1">
      <c r="A715" s="66"/>
    </row>
    <row r="716" spans="1:1">
      <c r="A716" s="66"/>
    </row>
    <row r="717" spans="1:1">
      <c r="A717" s="66"/>
    </row>
    <row r="718" spans="1:1">
      <c r="A718" s="66"/>
    </row>
    <row r="719" spans="1:1">
      <c r="A719" s="66"/>
    </row>
    <row r="720" spans="1:1">
      <c r="A720" s="66"/>
    </row>
    <row r="721" spans="1:1">
      <c r="A721" s="66"/>
    </row>
    <row r="722" spans="1:1">
      <c r="A722" s="66"/>
    </row>
    <row r="723" spans="1:1">
      <c r="A723" s="66"/>
    </row>
    <row r="724" spans="1:1">
      <c r="A724" s="66"/>
    </row>
    <row r="725" spans="1:1">
      <c r="A725" s="66"/>
    </row>
    <row r="726" spans="1:1">
      <c r="A726" s="66"/>
    </row>
    <row r="727" spans="1:1">
      <c r="A727" s="66"/>
    </row>
    <row r="728" spans="1:1">
      <c r="A728" s="66"/>
    </row>
    <row r="729" spans="1:1">
      <c r="A729" s="66"/>
    </row>
    <row r="730" spans="1:1">
      <c r="A730" s="66"/>
    </row>
    <row r="731" spans="1:1">
      <c r="A731" s="66"/>
    </row>
    <row r="732" spans="1:1">
      <c r="A732" s="66"/>
    </row>
    <row r="733" spans="1:1">
      <c r="A733" s="66"/>
    </row>
  </sheetData>
  <hyperlinks>
    <hyperlink ref="A1" location="Content!A1" display="&lt;&lt;"/>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tabColor theme="2"/>
  </sheetPr>
  <dimension ref="A1:Q2746"/>
  <sheetViews>
    <sheetView showGridLines="0" zoomScaleNormal="100" workbookViewId="0">
      <selection activeCell="A3" sqref="A2:XFD3"/>
    </sheetView>
  </sheetViews>
  <sheetFormatPr defaultRowHeight="12.75"/>
  <cols>
    <col min="1" max="1" width="11.140625" style="465" bestFit="1" customWidth="1"/>
    <col min="2" max="2" width="9.140625" style="1" customWidth="1"/>
    <col min="3" max="3" width="9.140625" style="1"/>
    <col min="4" max="4" width="9.140625" style="1" customWidth="1"/>
    <col min="5" max="5" width="9.140625" style="1"/>
    <col min="6" max="7" width="9.140625" style="1" customWidth="1"/>
    <col min="8" max="8" width="9.140625" style="441"/>
    <col min="9" max="16" width="9.140625" style="464"/>
  </cols>
  <sheetData>
    <row r="1" spans="1:9">
      <c r="A1" s="463" t="s">
        <v>102</v>
      </c>
      <c r="B1" s="769" t="str">
        <f>IF(Content!$E$1=1,B3,B4)</f>
        <v>ФРС (верхня межа)</v>
      </c>
      <c r="C1" s="769"/>
      <c r="D1" s="769" t="str">
        <f>IF(Content!$E$1=1,D3,D4)</f>
        <v>Депозитна ставка ЄЦБ</v>
      </c>
      <c r="E1" s="769"/>
      <c r="F1" s="769" t="str">
        <f>IF(Content!$E$1=1,F3,F4)</f>
        <v xml:space="preserve">Банк Англії </v>
      </c>
      <c r="G1" s="769"/>
      <c r="I1" s="459" t="str">
        <f>IF(Content!$E$1=1,I3,I5)</f>
        <v>Ключові ставки провідних центральних банків, %</v>
      </c>
    </row>
    <row r="2" spans="1:9">
      <c r="B2" s="1" t="str">
        <f>IF(Content!$E$1=1,B5,B6)</f>
        <v>Поточний прогноз</v>
      </c>
      <c r="C2" s="1" t="str">
        <f>IF(Content!$E$1=1,C5,C6)</f>
        <v>Попередній прогноз</v>
      </c>
      <c r="D2" s="1" t="str">
        <f>IF(Content!$E$1=1,D5,D6)</f>
        <v>Поточний прогноз</v>
      </c>
      <c r="E2" s="1" t="str">
        <f>IF(Content!$E$1=1,E5,E6)</f>
        <v>Попередній прогноз</v>
      </c>
      <c r="F2" s="1" t="str">
        <f>IF(Content!$E$1=1,F5,F6)</f>
        <v>Поточний прогноз</v>
      </c>
      <c r="G2" s="1" t="str">
        <f>IF(Content!$E$1=1,G5,G6)</f>
        <v>Попередній прогноз</v>
      </c>
    </row>
    <row r="3" spans="1:9" hidden="1">
      <c r="A3" s="466"/>
      <c r="B3" s="769" t="s">
        <v>1195</v>
      </c>
      <c r="C3" s="769"/>
      <c r="D3" s="769" t="s">
        <v>1196</v>
      </c>
      <c r="E3" s="769"/>
      <c r="F3" s="769" t="s">
        <v>1197</v>
      </c>
      <c r="G3" s="769"/>
      <c r="I3" s="460" t="s">
        <v>1198</v>
      </c>
    </row>
    <row r="4" spans="1:9" hidden="1">
      <c r="A4" s="466"/>
      <c r="B4" s="769" t="s">
        <v>1199</v>
      </c>
      <c r="C4" s="769"/>
      <c r="D4" s="769" t="s">
        <v>1200</v>
      </c>
      <c r="E4" s="769"/>
      <c r="F4" s="769" t="s">
        <v>1201</v>
      </c>
      <c r="G4" s="769"/>
    </row>
    <row r="5" spans="1:9" hidden="1">
      <c r="A5" s="466"/>
      <c r="B5" s="1" t="s">
        <v>402</v>
      </c>
      <c r="C5" s="1" t="s">
        <v>403</v>
      </c>
      <c r="D5" s="1" t="s">
        <v>402</v>
      </c>
      <c r="E5" s="1" t="s">
        <v>403</v>
      </c>
      <c r="F5" s="1" t="s">
        <v>402</v>
      </c>
      <c r="G5" s="1" t="s">
        <v>403</v>
      </c>
      <c r="I5" s="460" t="s">
        <v>1202</v>
      </c>
    </row>
    <row r="6" spans="1:9" hidden="1">
      <c r="A6" s="466"/>
      <c r="B6" s="1" t="s">
        <v>400</v>
      </c>
      <c r="C6" s="1" t="s">
        <v>401</v>
      </c>
      <c r="D6" s="1" t="s">
        <v>400</v>
      </c>
      <c r="E6" s="1" t="s">
        <v>401</v>
      </c>
      <c r="F6" s="1" t="s">
        <v>400</v>
      </c>
      <c r="G6" s="1" t="s">
        <v>401</v>
      </c>
    </row>
    <row r="7" spans="1:9">
      <c r="A7" s="467">
        <v>42737</v>
      </c>
      <c r="B7" s="1">
        <v>0.75</v>
      </c>
      <c r="C7" s="1">
        <v>0.75</v>
      </c>
      <c r="D7" s="1">
        <v>-0.4</v>
      </c>
      <c r="E7" s="1">
        <v>-0.4</v>
      </c>
      <c r="F7" s="1">
        <v>0.25</v>
      </c>
      <c r="G7" s="1">
        <v>0.25</v>
      </c>
      <c r="H7" s="464"/>
    </row>
    <row r="8" spans="1:9">
      <c r="A8" s="467">
        <v>42738</v>
      </c>
      <c r="B8" s="1">
        <v>0.75</v>
      </c>
      <c r="C8" s="1">
        <v>0.75</v>
      </c>
      <c r="D8" s="1">
        <v>-0.4</v>
      </c>
      <c r="E8" s="1">
        <v>-0.4</v>
      </c>
      <c r="F8" s="1">
        <v>0.25</v>
      </c>
      <c r="G8" s="1">
        <v>0.25</v>
      </c>
      <c r="H8" s="464"/>
    </row>
    <row r="9" spans="1:9">
      <c r="A9" s="467">
        <v>42739</v>
      </c>
      <c r="B9" s="1">
        <v>0.75</v>
      </c>
      <c r="C9" s="1">
        <v>0.75</v>
      </c>
      <c r="D9" s="1">
        <v>-0.4</v>
      </c>
      <c r="E9" s="1">
        <v>-0.4</v>
      </c>
      <c r="F9" s="1">
        <v>0.25</v>
      </c>
      <c r="G9" s="1">
        <v>0.25</v>
      </c>
      <c r="H9" s="464"/>
    </row>
    <row r="10" spans="1:9">
      <c r="A10" s="467">
        <v>42740</v>
      </c>
      <c r="B10" s="1">
        <v>0.75</v>
      </c>
      <c r="C10" s="1">
        <v>0.75</v>
      </c>
      <c r="D10" s="1">
        <v>-0.4</v>
      </c>
      <c r="E10" s="1">
        <v>-0.4</v>
      </c>
      <c r="F10" s="1">
        <v>0.25</v>
      </c>
      <c r="G10" s="1">
        <v>0.25</v>
      </c>
      <c r="H10" s="464"/>
    </row>
    <row r="11" spans="1:9">
      <c r="A11" s="467">
        <v>42741</v>
      </c>
      <c r="B11" s="1">
        <v>0.75</v>
      </c>
      <c r="C11" s="1">
        <v>0.75</v>
      </c>
      <c r="D11" s="1">
        <v>-0.4</v>
      </c>
      <c r="E11" s="1">
        <v>-0.4</v>
      </c>
      <c r="F11" s="1">
        <v>0.25</v>
      </c>
      <c r="G11" s="1">
        <v>0.25</v>
      </c>
      <c r="H11" s="464"/>
    </row>
    <row r="12" spans="1:9">
      <c r="A12" s="467">
        <v>42744</v>
      </c>
      <c r="B12" s="1">
        <v>0.75</v>
      </c>
      <c r="C12" s="1">
        <v>0.75</v>
      </c>
      <c r="D12" s="1">
        <v>-0.4</v>
      </c>
      <c r="E12" s="1">
        <v>-0.4</v>
      </c>
      <c r="F12" s="1">
        <v>0.25</v>
      </c>
      <c r="G12" s="1">
        <v>0.25</v>
      </c>
      <c r="H12" s="464"/>
    </row>
    <row r="13" spans="1:9">
      <c r="A13" s="467">
        <v>42745</v>
      </c>
      <c r="B13" s="1">
        <v>0.75</v>
      </c>
      <c r="C13" s="1">
        <v>0.75</v>
      </c>
      <c r="D13" s="1">
        <v>-0.4</v>
      </c>
      <c r="E13" s="1">
        <v>-0.4</v>
      </c>
      <c r="F13" s="1">
        <v>0.25</v>
      </c>
      <c r="G13" s="1">
        <v>0.25</v>
      </c>
      <c r="H13" s="464"/>
    </row>
    <row r="14" spans="1:9">
      <c r="A14" s="467">
        <v>42746</v>
      </c>
      <c r="B14" s="1">
        <v>0.75</v>
      </c>
      <c r="C14" s="1">
        <v>0.75</v>
      </c>
      <c r="D14" s="1">
        <v>-0.4</v>
      </c>
      <c r="E14" s="1">
        <v>-0.4</v>
      </c>
      <c r="F14" s="1">
        <v>0.25</v>
      </c>
      <c r="G14" s="1">
        <v>0.25</v>
      </c>
      <c r="H14" s="464"/>
    </row>
    <row r="15" spans="1:9">
      <c r="A15" s="467">
        <v>42747</v>
      </c>
      <c r="B15" s="1">
        <v>0.75</v>
      </c>
      <c r="C15" s="1">
        <v>0.75</v>
      </c>
      <c r="D15" s="1">
        <v>-0.4</v>
      </c>
      <c r="E15" s="1">
        <v>-0.4</v>
      </c>
      <c r="F15" s="1">
        <v>0.25</v>
      </c>
      <c r="G15" s="1">
        <v>0.25</v>
      </c>
      <c r="H15" s="464"/>
    </row>
    <row r="16" spans="1:9">
      <c r="A16" s="467">
        <v>42748</v>
      </c>
      <c r="B16" s="1">
        <v>0.75</v>
      </c>
      <c r="C16" s="1">
        <v>0.75</v>
      </c>
      <c r="D16" s="1">
        <v>-0.4</v>
      </c>
      <c r="E16" s="1">
        <v>-0.4</v>
      </c>
      <c r="F16" s="1">
        <v>0.25</v>
      </c>
      <c r="G16" s="1">
        <v>0.25</v>
      </c>
      <c r="H16" s="464"/>
    </row>
    <row r="17" spans="1:17">
      <c r="A17" s="467">
        <v>42751</v>
      </c>
      <c r="B17" s="1">
        <v>0.75</v>
      </c>
      <c r="C17" s="1">
        <v>0.75</v>
      </c>
      <c r="D17" s="1">
        <v>-0.4</v>
      </c>
      <c r="E17" s="1">
        <v>-0.4</v>
      </c>
      <c r="F17" s="1">
        <v>0.25</v>
      </c>
      <c r="G17" s="1">
        <v>0.25</v>
      </c>
      <c r="H17" s="464"/>
    </row>
    <row r="18" spans="1:17">
      <c r="A18" s="467">
        <v>42752</v>
      </c>
      <c r="B18" s="1">
        <v>0.75</v>
      </c>
      <c r="C18" s="1">
        <v>0.75</v>
      </c>
      <c r="D18" s="1">
        <v>-0.4</v>
      </c>
      <c r="E18" s="1">
        <v>-0.4</v>
      </c>
      <c r="F18" s="1">
        <v>0.25</v>
      </c>
      <c r="G18" s="1">
        <v>0.25</v>
      </c>
      <c r="H18" s="464"/>
      <c r="I18" s="460"/>
      <c r="Q18" s="63"/>
    </row>
    <row r="19" spans="1:17">
      <c r="A19" s="467">
        <v>42753</v>
      </c>
      <c r="B19" s="1">
        <v>0.75</v>
      </c>
      <c r="C19" s="1">
        <v>0.75</v>
      </c>
      <c r="D19" s="1">
        <v>-0.4</v>
      </c>
      <c r="E19" s="1">
        <v>-0.4</v>
      </c>
      <c r="F19" s="1">
        <v>0.25</v>
      </c>
      <c r="G19" s="1">
        <v>0.25</v>
      </c>
      <c r="H19" s="464"/>
      <c r="I19" s="460"/>
    </row>
    <row r="20" spans="1:17">
      <c r="A20" s="467">
        <v>42754</v>
      </c>
      <c r="B20" s="1">
        <v>0.75</v>
      </c>
      <c r="C20" s="1">
        <v>0.75</v>
      </c>
      <c r="D20" s="1">
        <v>-0.4</v>
      </c>
      <c r="E20" s="1">
        <v>-0.4</v>
      </c>
      <c r="F20" s="1">
        <v>0.25</v>
      </c>
      <c r="G20" s="1">
        <v>0.25</v>
      </c>
      <c r="H20" s="464"/>
      <c r="I20" s="460" t="str">
        <f>IF(Content!$E$1=1,I21,I22)</f>
        <v>Джерело: офіційні сторінки центральних банків, розрахунки НБУ на основі Bloomberg.</v>
      </c>
    </row>
    <row r="21" spans="1:17">
      <c r="A21" s="467">
        <v>42755</v>
      </c>
      <c r="B21" s="1">
        <v>0.75</v>
      </c>
      <c r="C21" s="1">
        <v>0.75</v>
      </c>
      <c r="D21" s="1">
        <v>-0.4</v>
      </c>
      <c r="E21" s="1">
        <v>-0.4</v>
      </c>
      <c r="F21" s="1">
        <v>0.25</v>
      </c>
      <c r="G21" s="1">
        <v>0.25</v>
      </c>
      <c r="H21" s="464"/>
      <c r="I21" s="468" t="s">
        <v>1203</v>
      </c>
    </row>
    <row r="22" spans="1:17">
      <c r="A22" s="467">
        <v>42758</v>
      </c>
      <c r="B22" s="1">
        <v>0.75</v>
      </c>
      <c r="C22" s="1">
        <v>0.75</v>
      </c>
      <c r="D22" s="1">
        <v>-0.4</v>
      </c>
      <c r="E22" s="1">
        <v>-0.4</v>
      </c>
      <c r="F22" s="1">
        <v>0.25</v>
      </c>
      <c r="G22" s="1">
        <v>0.25</v>
      </c>
      <c r="H22" s="464"/>
      <c r="I22" s="468" t="s">
        <v>1204</v>
      </c>
    </row>
    <row r="23" spans="1:17">
      <c r="A23" s="467">
        <v>42759</v>
      </c>
      <c r="B23" s="1">
        <v>0.75</v>
      </c>
      <c r="C23" s="1">
        <v>0.75</v>
      </c>
      <c r="D23" s="1">
        <v>-0.4</v>
      </c>
      <c r="E23" s="1">
        <v>-0.4</v>
      </c>
      <c r="F23" s="1">
        <v>0.25</v>
      </c>
      <c r="G23" s="1">
        <v>0.25</v>
      </c>
      <c r="H23" s="464"/>
      <c r="I23" s="460"/>
    </row>
    <row r="24" spans="1:17">
      <c r="A24" s="467">
        <v>42760</v>
      </c>
      <c r="B24" s="1">
        <v>0.75</v>
      </c>
      <c r="C24" s="1">
        <v>0.75</v>
      </c>
      <c r="D24" s="1">
        <v>-0.4</v>
      </c>
      <c r="E24" s="1">
        <v>-0.4</v>
      </c>
      <c r="F24" s="1">
        <v>0.25</v>
      </c>
      <c r="G24" s="1">
        <v>0.25</v>
      </c>
      <c r="H24" s="464"/>
      <c r="I24" s="460"/>
    </row>
    <row r="25" spans="1:17">
      <c r="A25" s="467">
        <v>42761</v>
      </c>
      <c r="B25" s="1">
        <v>0.75</v>
      </c>
      <c r="C25" s="1">
        <v>0.75</v>
      </c>
      <c r="D25" s="1">
        <v>-0.4</v>
      </c>
      <c r="E25" s="1">
        <v>-0.4</v>
      </c>
      <c r="F25" s="1">
        <v>0.25</v>
      </c>
      <c r="G25" s="1">
        <v>0.25</v>
      </c>
      <c r="H25" s="464"/>
      <c r="I25" s="460"/>
    </row>
    <row r="26" spans="1:17">
      <c r="A26" s="467">
        <v>42762</v>
      </c>
      <c r="B26" s="1">
        <v>0.75</v>
      </c>
      <c r="C26" s="1">
        <v>0.75</v>
      </c>
      <c r="D26" s="1">
        <v>-0.4</v>
      </c>
      <c r="E26" s="1">
        <v>-0.4</v>
      </c>
      <c r="F26" s="1">
        <v>0.25</v>
      </c>
      <c r="G26" s="1">
        <v>0.25</v>
      </c>
      <c r="H26" s="464"/>
      <c r="I26" s="460"/>
    </row>
    <row r="27" spans="1:17">
      <c r="A27" s="467">
        <v>42765</v>
      </c>
      <c r="B27" s="1">
        <v>0.75</v>
      </c>
      <c r="C27" s="1">
        <v>0.75</v>
      </c>
      <c r="D27" s="1">
        <v>-0.4</v>
      </c>
      <c r="E27" s="1">
        <v>-0.4</v>
      </c>
      <c r="F27" s="1">
        <v>0.25</v>
      </c>
      <c r="G27" s="1">
        <v>0.25</v>
      </c>
      <c r="H27" s="464"/>
      <c r="I27" s="460"/>
    </row>
    <row r="28" spans="1:17">
      <c r="A28" s="467">
        <v>42766</v>
      </c>
      <c r="B28" s="1">
        <v>0.75</v>
      </c>
      <c r="C28" s="1">
        <v>0.75</v>
      </c>
      <c r="D28" s="1">
        <v>-0.4</v>
      </c>
      <c r="E28" s="1">
        <v>-0.4</v>
      </c>
      <c r="F28" s="1">
        <v>0.25</v>
      </c>
      <c r="G28" s="1">
        <v>0.25</v>
      </c>
      <c r="H28" s="464"/>
    </row>
    <row r="29" spans="1:17">
      <c r="A29" s="467">
        <v>42767</v>
      </c>
      <c r="B29" s="1">
        <v>0.75</v>
      </c>
      <c r="C29" s="1">
        <v>0.75</v>
      </c>
      <c r="D29" s="1">
        <v>-0.4</v>
      </c>
      <c r="E29" s="1">
        <v>-0.4</v>
      </c>
      <c r="F29" s="1">
        <v>0.25</v>
      </c>
      <c r="G29" s="1">
        <v>0.25</v>
      </c>
      <c r="H29" s="464"/>
    </row>
    <row r="30" spans="1:17">
      <c r="A30" s="467">
        <v>42768</v>
      </c>
      <c r="B30" s="1">
        <v>0.75</v>
      </c>
      <c r="C30" s="1">
        <v>0.75</v>
      </c>
      <c r="D30" s="1">
        <v>-0.4</v>
      </c>
      <c r="E30" s="1">
        <v>-0.4</v>
      </c>
      <c r="F30" s="1">
        <v>0.25</v>
      </c>
      <c r="G30" s="1">
        <v>0.25</v>
      </c>
      <c r="H30" s="464"/>
    </row>
    <row r="31" spans="1:17">
      <c r="A31" s="467">
        <v>42769</v>
      </c>
      <c r="B31" s="1">
        <v>0.75</v>
      </c>
      <c r="C31" s="1">
        <v>0.75</v>
      </c>
      <c r="D31" s="1">
        <v>-0.4</v>
      </c>
      <c r="E31" s="1">
        <v>-0.4</v>
      </c>
      <c r="F31" s="1">
        <v>0.25</v>
      </c>
      <c r="G31" s="1">
        <v>0.25</v>
      </c>
      <c r="H31" s="464"/>
    </row>
    <row r="32" spans="1:17">
      <c r="A32" s="467">
        <v>42772</v>
      </c>
      <c r="B32" s="1">
        <v>0.75</v>
      </c>
      <c r="C32" s="1">
        <v>0.75</v>
      </c>
      <c r="D32" s="1">
        <v>-0.4</v>
      </c>
      <c r="E32" s="1">
        <v>-0.4</v>
      </c>
      <c r="F32" s="1">
        <v>0.25</v>
      </c>
      <c r="G32" s="1">
        <v>0.25</v>
      </c>
      <c r="H32" s="464"/>
    </row>
    <row r="33" spans="1:8">
      <c r="A33" s="467">
        <v>42773</v>
      </c>
      <c r="B33" s="1">
        <v>0.75</v>
      </c>
      <c r="C33" s="1">
        <v>0.75</v>
      </c>
      <c r="D33" s="1">
        <v>-0.4</v>
      </c>
      <c r="E33" s="1">
        <v>-0.4</v>
      </c>
      <c r="F33" s="1">
        <v>0.25</v>
      </c>
      <c r="G33" s="1">
        <v>0.25</v>
      </c>
      <c r="H33" s="464"/>
    </row>
    <row r="34" spans="1:8">
      <c r="A34" s="467">
        <v>42774</v>
      </c>
      <c r="B34" s="1">
        <v>0.75</v>
      </c>
      <c r="C34" s="1">
        <v>0.75</v>
      </c>
      <c r="D34" s="1">
        <v>-0.4</v>
      </c>
      <c r="E34" s="1">
        <v>-0.4</v>
      </c>
      <c r="F34" s="1">
        <v>0.25</v>
      </c>
      <c r="G34" s="1">
        <v>0.25</v>
      </c>
      <c r="H34" s="464"/>
    </row>
    <row r="35" spans="1:8">
      <c r="A35" s="467">
        <v>42775</v>
      </c>
      <c r="B35" s="1">
        <v>0.75</v>
      </c>
      <c r="C35" s="1">
        <v>0.75</v>
      </c>
      <c r="D35" s="1">
        <v>-0.4</v>
      </c>
      <c r="E35" s="1">
        <v>-0.4</v>
      </c>
      <c r="F35" s="1">
        <v>0.25</v>
      </c>
      <c r="G35" s="1">
        <v>0.25</v>
      </c>
      <c r="H35" s="464"/>
    </row>
    <row r="36" spans="1:8">
      <c r="A36" s="467">
        <v>42776</v>
      </c>
      <c r="B36" s="1">
        <v>0.75</v>
      </c>
      <c r="C36" s="1">
        <v>0.75</v>
      </c>
      <c r="D36" s="1">
        <v>-0.4</v>
      </c>
      <c r="E36" s="1">
        <v>-0.4</v>
      </c>
      <c r="F36" s="1">
        <v>0.25</v>
      </c>
      <c r="G36" s="1">
        <v>0.25</v>
      </c>
      <c r="H36" s="464"/>
    </row>
    <row r="37" spans="1:8">
      <c r="A37" s="467">
        <v>42779</v>
      </c>
      <c r="B37" s="1">
        <v>0.75</v>
      </c>
      <c r="C37" s="1">
        <v>0.75</v>
      </c>
      <c r="D37" s="1">
        <v>-0.4</v>
      </c>
      <c r="E37" s="1">
        <v>-0.4</v>
      </c>
      <c r="F37" s="1">
        <v>0.25</v>
      </c>
      <c r="G37" s="1">
        <v>0.25</v>
      </c>
      <c r="H37" s="464"/>
    </row>
    <row r="38" spans="1:8">
      <c r="A38" s="467">
        <v>42780</v>
      </c>
      <c r="B38" s="1">
        <v>0.75</v>
      </c>
      <c r="C38" s="1">
        <v>0.75</v>
      </c>
      <c r="D38" s="1">
        <v>-0.4</v>
      </c>
      <c r="E38" s="1">
        <v>-0.4</v>
      </c>
      <c r="F38" s="1">
        <v>0.25</v>
      </c>
      <c r="G38" s="1">
        <v>0.25</v>
      </c>
      <c r="H38" s="464"/>
    </row>
    <row r="39" spans="1:8">
      <c r="A39" s="467">
        <v>42781</v>
      </c>
      <c r="B39" s="1">
        <v>0.75</v>
      </c>
      <c r="C39" s="1">
        <v>0.75</v>
      </c>
      <c r="D39" s="1">
        <v>-0.4</v>
      </c>
      <c r="E39" s="1">
        <v>-0.4</v>
      </c>
      <c r="F39" s="1">
        <v>0.25</v>
      </c>
      <c r="G39" s="1">
        <v>0.25</v>
      </c>
      <c r="H39" s="464"/>
    </row>
    <row r="40" spans="1:8">
      <c r="A40" s="467">
        <v>42782</v>
      </c>
      <c r="B40" s="1">
        <v>0.75</v>
      </c>
      <c r="C40" s="1">
        <v>0.75</v>
      </c>
      <c r="D40" s="1">
        <v>-0.4</v>
      </c>
      <c r="E40" s="1">
        <v>-0.4</v>
      </c>
      <c r="F40" s="1">
        <v>0.25</v>
      </c>
      <c r="G40" s="1">
        <v>0.25</v>
      </c>
      <c r="H40" s="464"/>
    </row>
    <row r="41" spans="1:8">
      <c r="A41" s="467">
        <v>42783</v>
      </c>
      <c r="B41" s="1">
        <v>0.75</v>
      </c>
      <c r="C41" s="1">
        <v>0.75</v>
      </c>
      <c r="D41" s="1">
        <v>-0.4</v>
      </c>
      <c r="E41" s="1">
        <v>-0.4</v>
      </c>
      <c r="F41" s="1">
        <v>0.25</v>
      </c>
      <c r="G41" s="1">
        <v>0.25</v>
      </c>
      <c r="H41" s="464"/>
    </row>
    <row r="42" spans="1:8">
      <c r="A42" s="467">
        <v>42786</v>
      </c>
      <c r="B42" s="1">
        <v>0.75</v>
      </c>
      <c r="C42" s="1">
        <v>0.75</v>
      </c>
      <c r="D42" s="1">
        <v>-0.4</v>
      </c>
      <c r="E42" s="1">
        <v>-0.4</v>
      </c>
      <c r="F42" s="1">
        <v>0.25</v>
      </c>
      <c r="G42" s="1">
        <v>0.25</v>
      </c>
      <c r="H42" s="464"/>
    </row>
    <row r="43" spans="1:8">
      <c r="A43" s="467">
        <v>42787</v>
      </c>
      <c r="B43" s="1">
        <v>0.75</v>
      </c>
      <c r="C43" s="1">
        <v>0.75</v>
      </c>
      <c r="D43" s="1">
        <v>-0.4</v>
      </c>
      <c r="E43" s="1">
        <v>-0.4</v>
      </c>
      <c r="F43" s="1">
        <v>0.25</v>
      </c>
      <c r="G43" s="1">
        <v>0.25</v>
      </c>
      <c r="H43" s="464"/>
    </row>
    <row r="44" spans="1:8">
      <c r="A44" s="467">
        <v>42788</v>
      </c>
      <c r="B44" s="1">
        <v>0.75</v>
      </c>
      <c r="C44" s="1">
        <v>0.75</v>
      </c>
      <c r="D44" s="1">
        <v>-0.4</v>
      </c>
      <c r="E44" s="1">
        <v>-0.4</v>
      </c>
      <c r="F44" s="1">
        <v>0.25</v>
      </c>
      <c r="G44" s="1">
        <v>0.25</v>
      </c>
      <c r="H44" s="464"/>
    </row>
    <row r="45" spans="1:8">
      <c r="A45" s="467">
        <v>42789</v>
      </c>
      <c r="B45" s="1">
        <v>0.75</v>
      </c>
      <c r="C45" s="1">
        <v>0.75</v>
      </c>
      <c r="D45" s="1">
        <v>-0.4</v>
      </c>
      <c r="E45" s="1">
        <v>-0.4</v>
      </c>
      <c r="F45" s="1">
        <v>0.25</v>
      </c>
      <c r="G45" s="1">
        <v>0.25</v>
      </c>
      <c r="H45" s="464"/>
    </row>
    <row r="46" spans="1:8">
      <c r="A46" s="467">
        <v>42790</v>
      </c>
      <c r="B46" s="1">
        <v>0.75</v>
      </c>
      <c r="C46" s="1">
        <v>0.75</v>
      </c>
      <c r="D46" s="1">
        <v>-0.4</v>
      </c>
      <c r="E46" s="1">
        <v>-0.4</v>
      </c>
      <c r="F46" s="1">
        <v>0.25</v>
      </c>
      <c r="G46" s="1">
        <v>0.25</v>
      </c>
      <c r="H46" s="464"/>
    </row>
    <row r="47" spans="1:8">
      <c r="A47" s="467">
        <v>42793</v>
      </c>
      <c r="B47" s="1">
        <v>0.75</v>
      </c>
      <c r="C47" s="1">
        <v>0.75</v>
      </c>
      <c r="D47" s="1">
        <v>-0.4</v>
      </c>
      <c r="E47" s="1">
        <v>-0.4</v>
      </c>
      <c r="F47" s="1">
        <v>0.25</v>
      </c>
      <c r="G47" s="1">
        <v>0.25</v>
      </c>
      <c r="H47" s="464"/>
    </row>
    <row r="48" spans="1:8">
      <c r="A48" s="467">
        <v>42794</v>
      </c>
      <c r="B48" s="1">
        <v>0.75</v>
      </c>
      <c r="C48" s="1">
        <v>0.75</v>
      </c>
      <c r="D48" s="1">
        <v>-0.4</v>
      </c>
      <c r="E48" s="1">
        <v>-0.4</v>
      </c>
      <c r="F48" s="1">
        <v>0.25</v>
      </c>
      <c r="G48" s="1">
        <v>0.25</v>
      </c>
      <c r="H48" s="464"/>
    </row>
    <row r="49" spans="1:8">
      <c r="A49" s="467">
        <v>42795</v>
      </c>
      <c r="B49" s="1">
        <v>0.75</v>
      </c>
      <c r="C49" s="1">
        <v>0.75</v>
      </c>
      <c r="D49" s="1">
        <v>-0.4</v>
      </c>
      <c r="E49" s="1">
        <v>-0.4</v>
      </c>
      <c r="F49" s="1">
        <v>0.25</v>
      </c>
      <c r="G49" s="1">
        <v>0.25</v>
      </c>
      <c r="H49" s="464"/>
    </row>
    <row r="50" spans="1:8">
      <c r="A50" s="467">
        <v>42796</v>
      </c>
      <c r="B50" s="1">
        <v>0.75</v>
      </c>
      <c r="C50" s="1">
        <v>0.75</v>
      </c>
      <c r="D50" s="1">
        <v>-0.4</v>
      </c>
      <c r="E50" s="1">
        <v>-0.4</v>
      </c>
      <c r="F50" s="1">
        <v>0.25</v>
      </c>
      <c r="G50" s="1">
        <v>0.25</v>
      </c>
      <c r="H50" s="464"/>
    </row>
    <row r="51" spans="1:8">
      <c r="A51" s="467">
        <v>42797</v>
      </c>
      <c r="B51" s="1">
        <v>0.75</v>
      </c>
      <c r="C51" s="1">
        <v>0.75</v>
      </c>
      <c r="D51" s="1">
        <v>-0.4</v>
      </c>
      <c r="E51" s="1">
        <v>-0.4</v>
      </c>
      <c r="F51" s="1">
        <v>0.25</v>
      </c>
      <c r="G51" s="1">
        <v>0.25</v>
      </c>
      <c r="H51" s="464"/>
    </row>
    <row r="52" spans="1:8">
      <c r="A52" s="467">
        <v>42800</v>
      </c>
      <c r="B52" s="1">
        <v>0.75</v>
      </c>
      <c r="C52" s="1">
        <v>0.75</v>
      </c>
      <c r="D52" s="1">
        <v>-0.4</v>
      </c>
      <c r="E52" s="1">
        <v>-0.4</v>
      </c>
      <c r="F52" s="1">
        <v>0.25</v>
      </c>
      <c r="G52" s="1">
        <v>0.25</v>
      </c>
      <c r="H52" s="464"/>
    </row>
    <row r="53" spans="1:8">
      <c r="A53" s="467">
        <v>42801</v>
      </c>
      <c r="B53" s="1">
        <v>0.75</v>
      </c>
      <c r="C53" s="1">
        <v>0.75</v>
      </c>
      <c r="D53" s="1">
        <v>-0.4</v>
      </c>
      <c r="E53" s="1">
        <v>-0.4</v>
      </c>
      <c r="F53" s="1">
        <v>0.25</v>
      </c>
      <c r="G53" s="1">
        <v>0.25</v>
      </c>
      <c r="H53" s="464"/>
    </row>
    <row r="54" spans="1:8">
      <c r="A54" s="467">
        <v>42802</v>
      </c>
      <c r="B54" s="1">
        <v>0.75</v>
      </c>
      <c r="C54" s="1">
        <v>0.75</v>
      </c>
      <c r="D54" s="1">
        <v>-0.4</v>
      </c>
      <c r="E54" s="1">
        <v>-0.4</v>
      </c>
      <c r="F54" s="1">
        <v>0.25</v>
      </c>
      <c r="G54" s="1">
        <v>0.25</v>
      </c>
      <c r="H54" s="464"/>
    </row>
    <row r="55" spans="1:8">
      <c r="A55" s="467">
        <v>42803</v>
      </c>
      <c r="B55" s="1">
        <v>0.75</v>
      </c>
      <c r="C55" s="1">
        <v>0.75</v>
      </c>
      <c r="D55" s="1">
        <v>-0.4</v>
      </c>
      <c r="E55" s="1">
        <v>-0.4</v>
      </c>
      <c r="F55" s="1">
        <v>0.25</v>
      </c>
      <c r="G55" s="1">
        <v>0.25</v>
      </c>
      <c r="H55" s="464"/>
    </row>
    <row r="56" spans="1:8">
      <c r="A56" s="467">
        <v>42804</v>
      </c>
      <c r="B56" s="1">
        <v>0.75</v>
      </c>
      <c r="C56" s="1">
        <v>0.75</v>
      </c>
      <c r="D56" s="1">
        <v>-0.4</v>
      </c>
      <c r="E56" s="1">
        <v>-0.4</v>
      </c>
      <c r="F56" s="1">
        <v>0.25</v>
      </c>
      <c r="G56" s="1">
        <v>0.25</v>
      </c>
      <c r="H56" s="464"/>
    </row>
    <row r="57" spans="1:8">
      <c r="A57" s="467">
        <v>42807</v>
      </c>
      <c r="B57" s="1">
        <v>0.75</v>
      </c>
      <c r="C57" s="1">
        <v>0.75</v>
      </c>
      <c r="D57" s="1">
        <v>-0.4</v>
      </c>
      <c r="E57" s="1">
        <v>-0.4</v>
      </c>
      <c r="F57" s="1">
        <v>0.25</v>
      </c>
      <c r="G57" s="1">
        <v>0.25</v>
      </c>
      <c r="H57" s="464"/>
    </row>
    <row r="58" spans="1:8">
      <c r="A58" s="467">
        <v>42808</v>
      </c>
      <c r="B58" s="1">
        <v>0.75</v>
      </c>
      <c r="C58" s="1">
        <v>0.75</v>
      </c>
      <c r="D58" s="1">
        <v>-0.4</v>
      </c>
      <c r="E58" s="1">
        <v>-0.4</v>
      </c>
      <c r="F58" s="1">
        <v>0.25</v>
      </c>
      <c r="G58" s="1">
        <v>0.25</v>
      </c>
      <c r="H58" s="464"/>
    </row>
    <row r="59" spans="1:8">
      <c r="A59" s="467">
        <v>42809</v>
      </c>
      <c r="B59" s="1">
        <v>0.75</v>
      </c>
      <c r="C59" s="1">
        <v>0.75</v>
      </c>
      <c r="D59" s="1">
        <v>-0.4</v>
      </c>
      <c r="E59" s="1">
        <v>-0.4</v>
      </c>
      <c r="F59" s="1">
        <v>0.25</v>
      </c>
      <c r="G59" s="1">
        <v>0.25</v>
      </c>
      <c r="H59" s="464"/>
    </row>
    <row r="60" spans="1:8">
      <c r="A60" s="467">
        <v>42810</v>
      </c>
      <c r="B60" s="1">
        <v>1</v>
      </c>
      <c r="C60" s="1">
        <v>1</v>
      </c>
      <c r="D60" s="1">
        <v>-0.4</v>
      </c>
      <c r="E60" s="1">
        <v>-0.4</v>
      </c>
      <c r="F60" s="1">
        <v>0.25</v>
      </c>
      <c r="G60" s="1">
        <v>0.25</v>
      </c>
      <c r="H60" s="464"/>
    </row>
    <row r="61" spans="1:8">
      <c r="A61" s="467">
        <v>42811</v>
      </c>
      <c r="B61" s="1">
        <v>1</v>
      </c>
      <c r="C61" s="1">
        <v>1</v>
      </c>
      <c r="D61" s="1">
        <v>-0.4</v>
      </c>
      <c r="E61" s="1">
        <v>-0.4</v>
      </c>
      <c r="F61" s="1">
        <v>0.25</v>
      </c>
      <c r="G61" s="1">
        <v>0.25</v>
      </c>
      <c r="H61" s="464"/>
    </row>
    <row r="62" spans="1:8">
      <c r="A62" s="467">
        <v>42814</v>
      </c>
      <c r="B62" s="1">
        <v>1</v>
      </c>
      <c r="C62" s="1">
        <v>1</v>
      </c>
      <c r="D62" s="1">
        <v>-0.4</v>
      </c>
      <c r="E62" s="1">
        <v>-0.4</v>
      </c>
      <c r="F62" s="1">
        <v>0.25</v>
      </c>
      <c r="G62" s="1">
        <v>0.25</v>
      </c>
      <c r="H62" s="464"/>
    </row>
    <row r="63" spans="1:8">
      <c r="A63" s="467">
        <v>42815</v>
      </c>
      <c r="B63" s="1">
        <v>1</v>
      </c>
      <c r="C63" s="1">
        <v>1</v>
      </c>
      <c r="D63" s="1">
        <v>-0.4</v>
      </c>
      <c r="E63" s="1">
        <v>-0.4</v>
      </c>
      <c r="F63" s="1">
        <v>0.25</v>
      </c>
      <c r="G63" s="1">
        <v>0.25</v>
      </c>
      <c r="H63" s="464"/>
    </row>
    <row r="64" spans="1:8">
      <c r="A64" s="467">
        <v>42816</v>
      </c>
      <c r="B64" s="1">
        <v>1</v>
      </c>
      <c r="C64" s="1">
        <v>1</v>
      </c>
      <c r="D64" s="1">
        <v>-0.4</v>
      </c>
      <c r="E64" s="1">
        <v>-0.4</v>
      </c>
      <c r="F64" s="1">
        <v>0.25</v>
      </c>
      <c r="G64" s="1">
        <v>0.25</v>
      </c>
      <c r="H64" s="464"/>
    </row>
    <row r="65" spans="1:8">
      <c r="A65" s="467">
        <v>42817</v>
      </c>
      <c r="B65" s="1">
        <v>1</v>
      </c>
      <c r="C65" s="1">
        <v>1</v>
      </c>
      <c r="D65" s="1">
        <v>-0.4</v>
      </c>
      <c r="E65" s="1">
        <v>-0.4</v>
      </c>
      <c r="F65" s="1">
        <v>0.25</v>
      </c>
      <c r="G65" s="1">
        <v>0.25</v>
      </c>
      <c r="H65" s="464"/>
    </row>
    <row r="66" spans="1:8">
      <c r="A66" s="467">
        <v>42818</v>
      </c>
      <c r="B66" s="1">
        <v>1</v>
      </c>
      <c r="C66" s="1">
        <v>1</v>
      </c>
      <c r="D66" s="1">
        <v>-0.4</v>
      </c>
      <c r="E66" s="1">
        <v>-0.4</v>
      </c>
      <c r="F66" s="1">
        <v>0.25</v>
      </c>
      <c r="G66" s="1">
        <v>0.25</v>
      </c>
      <c r="H66" s="464"/>
    </row>
    <row r="67" spans="1:8">
      <c r="A67" s="467">
        <v>42821</v>
      </c>
      <c r="B67" s="1">
        <v>1</v>
      </c>
      <c r="C67" s="1">
        <v>1</v>
      </c>
      <c r="D67" s="1">
        <v>-0.4</v>
      </c>
      <c r="E67" s="1">
        <v>-0.4</v>
      </c>
      <c r="F67" s="1">
        <v>0.25</v>
      </c>
      <c r="G67" s="1">
        <v>0.25</v>
      </c>
      <c r="H67" s="464"/>
    </row>
    <row r="68" spans="1:8">
      <c r="A68" s="467">
        <v>42822</v>
      </c>
      <c r="B68" s="1">
        <v>1</v>
      </c>
      <c r="C68" s="1">
        <v>1</v>
      </c>
      <c r="D68" s="1">
        <v>-0.4</v>
      </c>
      <c r="E68" s="1">
        <v>-0.4</v>
      </c>
      <c r="F68" s="1">
        <v>0.25</v>
      </c>
      <c r="G68" s="1">
        <v>0.25</v>
      </c>
      <c r="H68" s="464"/>
    </row>
    <row r="69" spans="1:8">
      <c r="A69" s="467">
        <v>42823</v>
      </c>
      <c r="B69" s="1">
        <v>1</v>
      </c>
      <c r="C69" s="1">
        <v>1</v>
      </c>
      <c r="D69" s="1">
        <v>-0.4</v>
      </c>
      <c r="E69" s="1">
        <v>-0.4</v>
      </c>
      <c r="F69" s="1">
        <v>0.25</v>
      </c>
      <c r="G69" s="1">
        <v>0.25</v>
      </c>
      <c r="H69" s="464"/>
    </row>
    <row r="70" spans="1:8">
      <c r="A70" s="467">
        <v>42824</v>
      </c>
      <c r="B70" s="1">
        <v>1</v>
      </c>
      <c r="C70" s="1">
        <v>1</v>
      </c>
      <c r="D70" s="1">
        <v>-0.4</v>
      </c>
      <c r="E70" s="1">
        <v>-0.4</v>
      </c>
      <c r="F70" s="1">
        <v>0.25</v>
      </c>
      <c r="G70" s="1">
        <v>0.25</v>
      </c>
      <c r="H70" s="464"/>
    </row>
    <row r="71" spans="1:8">
      <c r="A71" s="467">
        <v>42825</v>
      </c>
      <c r="B71" s="1">
        <v>1</v>
      </c>
      <c r="C71" s="1">
        <v>1</v>
      </c>
      <c r="D71" s="1">
        <v>-0.4</v>
      </c>
      <c r="E71" s="1">
        <v>-0.4</v>
      </c>
      <c r="F71" s="1">
        <v>0.25</v>
      </c>
      <c r="G71" s="1">
        <v>0.25</v>
      </c>
      <c r="H71" s="464"/>
    </row>
    <row r="72" spans="1:8">
      <c r="A72" s="467">
        <v>42828</v>
      </c>
      <c r="B72" s="1">
        <v>1</v>
      </c>
      <c r="C72" s="1">
        <v>1</v>
      </c>
      <c r="D72" s="1">
        <v>-0.4</v>
      </c>
      <c r="E72" s="1">
        <v>-0.4</v>
      </c>
      <c r="F72" s="1">
        <v>0.25</v>
      </c>
      <c r="G72" s="1">
        <v>0.25</v>
      </c>
      <c r="H72" s="464"/>
    </row>
    <row r="73" spans="1:8">
      <c r="A73" s="467">
        <v>42829</v>
      </c>
      <c r="B73" s="1">
        <v>1</v>
      </c>
      <c r="C73" s="1">
        <v>1</v>
      </c>
      <c r="D73" s="1">
        <v>-0.4</v>
      </c>
      <c r="E73" s="1">
        <v>-0.4</v>
      </c>
      <c r="F73" s="1">
        <v>0.25</v>
      </c>
      <c r="G73" s="1">
        <v>0.25</v>
      </c>
      <c r="H73" s="464"/>
    </row>
    <row r="74" spans="1:8">
      <c r="A74" s="467">
        <v>42830</v>
      </c>
      <c r="B74" s="1">
        <v>1</v>
      </c>
      <c r="C74" s="1">
        <v>1</v>
      </c>
      <c r="D74" s="1">
        <v>-0.4</v>
      </c>
      <c r="E74" s="1">
        <v>-0.4</v>
      </c>
      <c r="F74" s="1">
        <v>0.25</v>
      </c>
      <c r="G74" s="1">
        <v>0.25</v>
      </c>
      <c r="H74" s="464"/>
    </row>
    <row r="75" spans="1:8">
      <c r="A75" s="467">
        <v>42831</v>
      </c>
      <c r="B75" s="1">
        <v>1</v>
      </c>
      <c r="C75" s="1">
        <v>1</v>
      </c>
      <c r="D75" s="1">
        <v>-0.4</v>
      </c>
      <c r="E75" s="1">
        <v>-0.4</v>
      </c>
      <c r="F75" s="1">
        <v>0.25</v>
      </c>
      <c r="G75" s="1">
        <v>0.25</v>
      </c>
      <c r="H75" s="464"/>
    </row>
    <row r="76" spans="1:8">
      <c r="A76" s="467">
        <v>42832</v>
      </c>
      <c r="B76" s="1">
        <v>1</v>
      </c>
      <c r="C76" s="1">
        <v>1</v>
      </c>
      <c r="D76" s="1">
        <v>-0.4</v>
      </c>
      <c r="E76" s="1">
        <v>-0.4</v>
      </c>
      <c r="F76" s="1">
        <v>0.25</v>
      </c>
      <c r="G76" s="1">
        <v>0.25</v>
      </c>
      <c r="H76" s="464"/>
    </row>
    <row r="77" spans="1:8">
      <c r="A77" s="467">
        <v>42835</v>
      </c>
      <c r="B77" s="1">
        <v>1</v>
      </c>
      <c r="C77" s="1">
        <v>1</v>
      </c>
      <c r="D77" s="1">
        <v>-0.4</v>
      </c>
      <c r="E77" s="1">
        <v>-0.4</v>
      </c>
      <c r="F77" s="1">
        <v>0.25</v>
      </c>
      <c r="G77" s="1">
        <v>0.25</v>
      </c>
      <c r="H77" s="464"/>
    </row>
    <row r="78" spans="1:8">
      <c r="A78" s="467">
        <v>42836</v>
      </c>
      <c r="B78" s="1">
        <v>1</v>
      </c>
      <c r="C78" s="1">
        <v>1</v>
      </c>
      <c r="D78" s="1">
        <v>-0.4</v>
      </c>
      <c r="E78" s="1">
        <v>-0.4</v>
      </c>
      <c r="F78" s="1">
        <v>0.25</v>
      </c>
      <c r="G78" s="1">
        <v>0.25</v>
      </c>
      <c r="H78" s="464"/>
    </row>
    <row r="79" spans="1:8">
      <c r="A79" s="467">
        <v>42837</v>
      </c>
      <c r="B79" s="1">
        <v>1</v>
      </c>
      <c r="C79" s="1">
        <v>1</v>
      </c>
      <c r="D79" s="1">
        <v>-0.4</v>
      </c>
      <c r="E79" s="1">
        <v>-0.4</v>
      </c>
      <c r="F79" s="1">
        <v>0.25</v>
      </c>
      <c r="G79" s="1">
        <v>0.25</v>
      </c>
      <c r="H79" s="464"/>
    </row>
    <row r="80" spans="1:8">
      <c r="A80" s="467">
        <v>42838</v>
      </c>
      <c r="B80" s="1">
        <v>1</v>
      </c>
      <c r="C80" s="1">
        <v>1</v>
      </c>
      <c r="D80" s="1">
        <v>-0.4</v>
      </c>
      <c r="E80" s="1">
        <v>-0.4</v>
      </c>
      <c r="F80" s="1">
        <v>0.25</v>
      </c>
      <c r="G80" s="1">
        <v>0.25</v>
      </c>
      <c r="H80" s="464"/>
    </row>
    <row r="81" spans="1:8">
      <c r="A81" s="467">
        <v>42839</v>
      </c>
      <c r="B81" s="1">
        <v>1</v>
      </c>
      <c r="C81" s="1">
        <v>1</v>
      </c>
      <c r="D81" s="1">
        <v>-0.4</v>
      </c>
      <c r="E81" s="1">
        <v>-0.4</v>
      </c>
      <c r="F81" s="1">
        <v>0.25</v>
      </c>
      <c r="G81" s="1">
        <v>0.25</v>
      </c>
      <c r="H81" s="464"/>
    </row>
    <row r="82" spans="1:8">
      <c r="A82" s="467">
        <v>42842</v>
      </c>
      <c r="B82" s="1">
        <v>1</v>
      </c>
      <c r="C82" s="1">
        <v>1</v>
      </c>
      <c r="D82" s="1">
        <v>-0.4</v>
      </c>
      <c r="E82" s="1">
        <v>-0.4</v>
      </c>
      <c r="F82" s="1">
        <v>0.25</v>
      </c>
      <c r="G82" s="1">
        <v>0.25</v>
      </c>
      <c r="H82" s="464"/>
    </row>
    <row r="83" spans="1:8">
      <c r="A83" s="467">
        <v>42843</v>
      </c>
      <c r="B83" s="1">
        <v>1</v>
      </c>
      <c r="C83" s="1">
        <v>1</v>
      </c>
      <c r="D83" s="1">
        <v>-0.4</v>
      </c>
      <c r="E83" s="1">
        <v>-0.4</v>
      </c>
      <c r="F83" s="1">
        <v>0.25</v>
      </c>
      <c r="G83" s="1">
        <v>0.25</v>
      </c>
      <c r="H83" s="464"/>
    </row>
    <row r="84" spans="1:8">
      <c r="A84" s="467">
        <v>42844</v>
      </c>
      <c r="B84" s="1">
        <v>1</v>
      </c>
      <c r="C84" s="1">
        <v>1</v>
      </c>
      <c r="D84" s="1">
        <v>-0.4</v>
      </c>
      <c r="E84" s="1">
        <v>-0.4</v>
      </c>
      <c r="F84" s="1">
        <v>0.25</v>
      </c>
      <c r="G84" s="1">
        <v>0.25</v>
      </c>
      <c r="H84" s="464"/>
    </row>
    <row r="85" spans="1:8">
      <c r="A85" s="467">
        <v>42845</v>
      </c>
      <c r="B85" s="1">
        <v>1</v>
      </c>
      <c r="C85" s="1">
        <v>1</v>
      </c>
      <c r="D85" s="1">
        <v>-0.4</v>
      </c>
      <c r="E85" s="1">
        <v>-0.4</v>
      </c>
      <c r="F85" s="1">
        <v>0.25</v>
      </c>
      <c r="G85" s="1">
        <v>0.25</v>
      </c>
      <c r="H85" s="464"/>
    </row>
    <row r="86" spans="1:8">
      <c r="A86" s="467">
        <v>42846</v>
      </c>
      <c r="B86" s="1">
        <v>1</v>
      </c>
      <c r="C86" s="1">
        <v>1</v>
      </c>
      <c r="D86" s="1">
        <v>-0.4</v>
      </c>
      <c r="E86" s="1">
        <v>-0.4</v>
      </c>
      <c r="F86" s="1">
        <v>0.25</v>
      </c>
      <c r="G86" s="1">
        <v>0.25</v>
      </c>
      <c r="H86" s="464"/>
    </row>
    <row r="87" spans="1:8">
      <c r="A87" s="467">
        <v>42849</v>
      </c>
      <c r="B87" s="1">
        <v>1</v>
      </c>
      <c r="C87" s="1">
        <v>1</v>
      </c>
      <c r="D87" s="1">
        <v>-0.4</v>
      </c>
      <c r="E87" s="1">
        <v>-0.4</v>
      </c>
      <c r="F87" s="1">
        <v>0.25</v>
      </c>
      <c r="G87" s="1">
        <v>0.25</v>
      </c>
      <c r="H87" s="464"/>
    </row>
    <row r="88" spans="1:8">
      <c r="A88" s="467">
        <v>42850</v>
      </c>
      <c r="B88" s="1">
        <v>1</v>
      </c>
      <c r="C88" s="1">
        <v>1</v>
      </c>
      <c r="D88" s="1">
        <v>-0.4</v>
      </c>
      <c r="E88" s="1">
        <v>-0.4</v>
      </c>
      <c r="F88" s="1">
        <v>0.25</v>
      </c>
      <c r="G88" s="1">
        <v>0.25</v>
      </c>
      <c r="H88" s="464"/>
    </row>
    <row r="89" spans="1:8">
      <c r="A89" s="467">
        <v>42851</v>
      </c>
      <c r="B89" s="1">
        <v>1</v>
      </c>
      <c r="C89" s="1">
        <v>1</v>
      </c>
      <c r="D89" s="1">
        <v>-0.4</v>
      </c>
      <c r="E89" s="1">
        <v>-0.4</v>
      </c>
      <c r="F89" s="1">
        <v>0.25</v>
      </c>
      <c r="G89" s="1">
        <v>0.25</v>
      </c>
      <c r="H89" s="464"/>
    </row>
    <row r="90" spans="1:8">
      <c r="A90" s="467">
        <v>42852</v>
      </c>
      <c r="B90" s="1">
        <v>1</v>
      </c>
      <c r="C90" s="1">
        <v>1</v>
      </c>
      <c r="D90" s="1">
        <v>-0.4</v>
      </c>
      <c r="E90" s="1">
        <v>-0.4</v>
      </c>
      <c r="F90" s="1">
        <v>0.25</v>
      </c>
      <c r="G90" s="1">
        <v>0.25</v>
      </c>
      <c r="H90" s="464"/>
    </row>
    <row r="91" spans="1:8">
      <c r="A91" s="467">
        <v>42853</v>
      </c>
      <c r="B91" s="1">
        <v>1</v>
      </c>
      <c r="C91" s="1">
        <v>1</v>
      </c>
      <c r="D91" s="1">
        <v>-0.4</v>
      </c>
      <c r="E91" s="1">
        <v>-0.4</v>
      </c>
      <c r="F91" s="1">
        <v>0.25</v>
      </c>
      <c r="G91" s="1">
        <v>0.25</v>
      </c>
      <c r="H91" s="464"/>
    </row>
    <row r="92" spans="1:8">
      <c r="A92" s="467">
        <v>42856</v>
      </c>
      <c r="B92" s="1">
        <v>1</v>
      </c>
      <c r="C92" s="1">
        <v>1</v>
      </c>
      <c r="D92" s="1">
        <v>-0.4</v>
      </c>
      <c r="E92" s="1">
        <v>-0.4</v>
      </c>
      <c r="F92" s="1">
        <v>0.25</v>
      </c>
      <c r="G92" s="1">
        <v>0.25</v>
      </c>
      <c r="H92" s="464"/>
    </row>
    <row r="93" spans="1:8">
      <c r="A93" s="467">
        <v>42857</v>
      </c>
      <c r="B93" s="1">
        <v>1</v>
      </c>
      <c r="C93" s="1">
        <v>1</v>
      </c>
      <c r="D93" s="1">
        <v>-0.4</v>
      </c>
      <c r="E93" s="1">
        <v>-0.4</v>
      </c>
      <c r="F93" s="1">
        <v>0.25</v>
      </c>
      <c r="G93" s="1">
        <v>0.25</v>
      </c>
      <c r="H93" s="464"/>
    </row>
    <row r="94" spans="1:8">
      <c r="A94" s="467">
        <v>42858</v>
      </c>
      <c r="B94" s="1">
        <v>1</v>
      </c>
      <c r="C94" s="1">
        <v>1</v>
      </c>
      <c r="D94" s="1">
        <v>-0.4</v>
      </c>
      <c r="E94" s="1">
        <v>-0.4</v>
      </c>
      <c r="F94" s="1">
        <v>0.25</v>
      </c>
      <c r="G94" s="1">
        <v>0.25</v>
      </c>
      <c r="H94" s="464"/>
    </row>
    <row r="95" spans="1:8">
      <c r="A95" s="467">
        <v>42859</v>
      </c>
      <c r="B95" s="1">
        <v>1</v>
      </c>
      <c r="C95" s="1">
        <v>1</v>
      </c>
      <c r="D95" s="1">
        <v>-0.4</v>
      </c>
      <c r="E95" s="1">
        <v>-0.4</v>
      </c>
      <c r="F95" s="1">
        <v>0.25</v>
      </c>
      <c r="G95" s="1">
        <v>0.25</v>
      </c>
      <c r="H95" s="464"/>
    </row>
    <row r="96" spans="1:8">
      <c r="A96" s="467">
        <v>42860</v>
      </c>
      <c r="B96" s="1">
        <v>1</v>
      </c>
      <c r="C96" s="1">
        <v>1</v>
      </c>
      <c r="D96" s="1">
        <v>-0.4</v>
      </c>
      <c r="E96" s="1">
        <v>-0.4</v>
      </c>
      <c r="F96" s="1">
        <v>0.25</v>
      </c>
      <c r="G96" s="1">
        <v>0.25</v>
      </c>
      <c r="H96" s="464"/>
    </row>
    <row r="97" spans="1:8">
      <c r="A97" s="467">
        <v>42863</v>
      </c>
      <c r="B97" s="1">
        <v>1</v>
      </c>
      <c r="C97" s="1">
        <v>1</v>
      </c>
      <c r="D97" s="1">
        <v>-0.4</v>
      </c>
      <c r="E97" s="1">
        <v>-0.4</v>
      </c>
      <c r="F97" s="1">
        <v>0.25</v>
      </c>
      <c r="G97" s="1">
        <v>0.25</v>
      </c>
      <c r="H97" s="464"/>
    </row>
    <row r="98" spans="1:8">
      <c r="A98" s="467">
        <v>42864</v>
      </c>
      <c r="B98" s="1">
        <v>1</v>
      </c>
      <c r="C98" s="1">
        <v>1</v>
      </c>
      <c r="D98" s="1">
        <v>-0.4</v>
      </c>
      <c r="E98" s="1">
        <v>-0.4</v>
      </c>
      <c r="F98" s="1">
        <v>0.25</v>
      </c>
      <c r="G98" s="1">
        <v>0.25</v>
      </c>
      <c r="H98" s="464"/>
    </row>
    <row r="99" spans="1:8">
      <c r="A99" s="467">
        <v>42865</v>
      </c>
      <c r="B99" s="1">
        <v>1</v>
      </c>
      <c r="C99" s="1">
        <v>1</v>
      </c>
      <c r="D99" s="1">
        <v>-0.4</v>
      </c>
      <c r="E99" s="1">
        <v>-0.4</v>
      </c>
      <c r="F99" s="1">
        <v>0.25</v>
      </c>
      <c r="G99" s="1">
        <v>0.25</v>
      </c>
      <c r="H99" s="464"/>
    </row>
    <row r="100" spans="1:8">
      <c r="A100" s="467">
        <v>42866</v>
      </c>
      <c r="B100" s="1">
        <v>1</v>
      </c>
      <c r="C100" s="1">
        <v>1</v>
      </c>
      <c r="D100" s="1">
        <v>-0.4</v>
      </c>
      <c r="E100" s="1">
        <v>-0.4</v>
      </c>
      <c r="F100" s="1">
        <v>0.25</v>
      </c>
      <c r="G100" s="1">
        <v>0.25</v>
      </c>
      <c r="H100" s="464"/>
    </row>
    <row r="101" spans="1:8">
      <c r="A101" s="467">
        <v>42867</v>
      </c>
      <c r="B101" s="1">
        <v>1</v>
      </c>
      <c r="C101" s="1">
        <v>1</v>
      </c>
      <c r="D101" s="1">
        <v>-0.4</v>
      </c>
      <c r="E101" s="1">
        <v>-0.4</v>
      </c>
      <c r="F101" s="1">
        <v>0.25</v>
      </c>
      <c r="G101" s="1">
        <v>0.25</v>
      </c>
      <c r="H101" s="464"/>
    </row>
    <row r="102" spans="1:8">
      <c r="A102" s="467">
        <v>42870</v>
      </c>
      <c r="B102" s="1">
        <v>1</v>
      </c>
      <c r="C102" s="1">
        <v>1</v>
      </c>
      <c r="D102" s="1">
        <v>-0.4</v>
      </c>
      <c r="E102" s="1">
        <v>-0.4</v>
      </c>
      <c r="F102" s="1">
        <v>0.25</v>
      </c>
      <c r="G102" s="1">
        <v>0.25</v>
      </c>
      <c r="H102" s="464"/>
    </row>
    <row r="103" spans="1:8">
      <c r="A103" s="467">
        <v>42871</v>
      </c>
      <c r="B103" s="1">
        <v>1</v>
      </c>
      <c r="C103" s="1">
        <v>1</v>
      </c>
      <c r="D103" s="1">
        <v>-0.4</v>
      </c>
      <c r="E103" s="1">
        <v>-0.4</v>
      </c>
      <c r="F103" s="1">
        <v>0.25</v>
      </c>
      <c r="G103" s="1">
        <v>0.25</v>
      </c>
      <c r="H103" s="464"/>
    </row>
    <row r="104" spans="1:8">
      <c r="A104" s="467">
        <v>42872</v>
      </c>
      <c r="B104" s="1">
        <v>1</v>
      </c>
      <c r="C104" s="1">
        <v>1</v>
      </c>
      <c r="D104" s="1">
        <v>-0.4</v>
      </c>
      <c r="E104" s="1">
        <v>-0.4</v>
      </c>
      <c r="F104" s="1">
        <v>0.25</v>
      </c>
      <c r="G104" s="1">
        <v>0.25</v>
      </c>
      <c r="H104" s="464"/>
    </row>
    <row r="105" spans="1:8">
      <c r="A105" s="467">
        <v>42873</v>
      </c>
      <c r="B105" s="1">
        <v>1</v>
      </c>
      <c r="C105" s="1">
        <v>1</v>
      </c>
      <c r="D105" s="1">
        <v>-0.4</v>
      </c>
      <c r="E105" s="1">
        <v>-0.4</v>
      </c>
      <c r="F105" s="1">
        <v>0.25</v>
      </c>
      <c r="G105" s="1">
        <v>0.25</v>
      </c>
      <c r="H105" s="464"/>
    </row>
    <row r="106" spans="1:8">
      <c r="A106" s="467">
        <v>42874</v>
      </c>
      <c r="B106" s="1">
        <v>1</v>
      </c>
      <c r="C106" s="1">
        <v>1</v>
      </c>
      <c r="D106" s="1">
        <v>-0.4</v>
      </c>
      <c r="E106" s="1">
        <v>-0.4</v>
      </c>
      <c r="F106" s="1">
        <v>0.25</v>
      </c>
      <c r="G106" s="1">
        <v>0.25</v>
      </c>
      <c r="H106" s="464"/>
    </row>
    <row r="107" spans="1:8">
      <c r="A107" s="467">
        <v>42877</v>
      </c>
      <c r="B107" s="1">
        <v>1</v>
      </c>
      <c r="C107" s="1">
        <v>1</v>
      </c>
      <c r="D107" s="1">
        <v>-0.4</v>
      </c>
      <c r="E107" s="1">
        <v>-0.4</v>
      </c>
      <c r="F107" s="1">
        <v>0.25</v>
      </c>
      <c r="G107" s="1">
        <v>0.25</v>
      </c>
      <c r="H107" s="464"/>
    </row>
    <row r="108" spans="1:8">
      <c r="A108" s="467">
        <v>42878</v>
      </c>
      <c r="B108" s="1">
        <v>1</v>
      </c>
      <c r="C108" s="1">
        <v>1</v>
      </c>
      <c r="D108" s="1">
        <v>-0.4</v>
      </c>
      <c r="E108" s="1">
        <v>-0.4</v>
      </c>
      <c r="F108" s="1">
        <v>0.25</v>
      </c>
      <c r="G108" s="1">
        <v>0.25</v>
      </c>
      <c r="H108" s="464"/>
    </row>
    <row r="109" spans="1:8">
      <c r="A109" s="467">
        <v>42879</v>
      </c>
      <c r="B109" s="1">
        <v>1</v>
      </c>
      <c r="C109" s="1">
        <v>1</v>
      </c>
      <c r="D109" s="1">
        <v>-0.4</v>
      </c>
      <c r="E109" s="1">
        <v>-0.4</v>
      </c>
      <c r="F109" s="1">
        <v>0.25</v>
      </c>
      <c r="G109" s="1">
        <v>0.25</v>
      </c>
      <c r="H109" s="464"/>
    </row>
    <row r="110" spans="1:8">
      <c r="A110" s="467">
        <v>42880</v>
      </c>
      <c r="B110" s="1">
        <v>1</v>
      </c>
      <c r="C110" s="1">
        <v>1</v>
      </c>
      <c r="D110" s="1">
        <v>-0.4</v>
      </c>
      <c r="E110" s="1">
        <v>-0.4</v>
      </c>
      <c r="F110" s="1">
        <v>0.25</v>
      </c>
      <c r="G110" s="1">
        <v>0.25</v>
      </c>
      <c r="H110" s="464"/>
    </row>
    <row r="111" spans="1:8">
      <c r="A111" s="467">
        <v>42881</v>
      </c>
      <c r="B111" s="1">
        <v>1</v>
      </c>
      <c r="C111" s="1">
        <v>1</v>
      </c>
      <c r="D111" s="1">
        <v>-0.4</v>
      </c>
      <c r="E111" s="1">
        <v>-0.4</v>
      </c>
      <c r="F111" s="1">
        <v>0.25</v>
      </c>
      <c r="G111" s="1">
        <v>0.25</v>
      </c>
      <c r="H111" s="464"/>
    </row>
    <row r="112" spans="1:8">
      <c r="A112" s="467">
        <v>42884</v>
      </c>
      <c r="B112" s="1">
        <v>1</v>
      </c>
      <c r="C112" s="1">
        <v>1</v>
      </c>
      <c r="D112" s="1">
        <v>-0.4</v>
      </c>
      <c r="E112" s="1">
        <v>-0.4</v>
      </c>
      <c r="F112" s="1">
        <v>0.25</v>
      </c>
      <c r="G112" s="1">
        <v>0.25</v>
      </c>
      <c r="H112" s="464"/>
    </row>
    <row r="113" spans="1:8">
      <c r="A113" s="467">
        <v>42885</v>
      </c>
      <c r="B113" s="1">
        <v>1</v>
      </c>
      <c r="C113" s="1">
        <v>1</v>
      </c>
      <c r="D113" s="1">
        <v>-0.4</v>
      </c>
      <c r="E113" s="1">
        <v>-0.4</v>
      </c>
      <c r="F113" s="1">
        <v>0.25</v>
      </c>
      <c r="G113" s="1">
        <v>0.25</v>
      </c>
      <c r="H113" s="464"/>
    </row>
    <row r="114" spans="1:8">
      <c r="A114" s="467">
        <v>42886</v>
      </c>
      <c r="B114" s="1">
        <v>1</v>
      </c>
      <c r="C114" s="1">
        <v>1</v>
      </c>
      <c r="D114" s="1">
        <v>-0.4</v>
      </c>
      <c r="E114" s="1">
        <v>-0.4</v>
      </c>
      <c r="F114" s="1">
        <v>0.25</v>
      </c>
      <c r="G114" s="1">
        <v>0.25</v>
      </c>
      <c r="H114" s="464"/>
    </row>
    <row r="115" spans="1:8">
      <c r="A115" s="467">
        <v>42887</v>
      </c>
      <c r="B115" s="1">
        <v>1</v>
      </c>
      <c r="C115" s="1">
        <v>1</v>
      </c>
      <c r="D115" s="1">
        <v>-0.4</v>
      </c>
      <c r="E115" s="1">
        <v>-0.4</v>
      </c>
      <c r="F115" s="1">
        <v>0.25</v>
      </c>
      <c r="G115" s="1">
        <v>0.25</v>
      </c>
      <c r="H115" s="464"/>
    </row>
    <row r="116" spans="1:8">
      <c r="A116" s="467">
        <v>42888</v>
      </c>
      <c r="B116" s="1">
        <v>1</v>
      </c>
      <c r="C116" s="1">
        <v>1</v>
      </c>
      <c r="D116" s="1">
        <v>-0.4</v>
      </c>
      <c r="E116" s="1">
        <v>-0.4</v>
      </c>
      <c r="F116" s="1">
        <v>0.25</v>
      </c>
      <c r="G116" s="1">
        <v>0.25</v>
      </c>
      <c r="H116" s="464"/>
    </row>
    <row r="117" spans="1:8">
      <c r="A117" s="467">
        <v>42891</v>
      </c>
      <c r="B117" s="1">
        <v>1</v>
      </c>
      <c r="C117" s="1">
        <v>1</v>
      </c>
      <c r="D117" s="1">
        <v>-0.4</v>
      </c>
      <c r="E117" s="1">
        <v>-0.4</v>
      </c>
      <c r="F117" s="1">
        <v>0.25</v>
      </c>
      <c r="G117" s="1">
        <v>0.25</v>
      </c>
      <c r="H117" s="464"/>
    </row>
    <row r="118" spans="1:8">
      <c r="A118" s="467">
        <v>42892</v>
      </c>
      <c r="B118" s="1">
        <v>1</v>
      </c>
      <c r="C118" s="1">
        <v>1</v>
      </c>
      <c r="D118" s="1">
        <v>-0.4</v>
      </c>
      <c r="E118" s="1">
        <v>-0.4</v>
      </c>
      <c r="F118" s="1">
        <v>0.25</v>
      </c>
      <c r="G118" s="1">
        <v>0.25</v>
      </c>
      <c r="H118" s="464"/>
    </row>
    <row r="119" spans="1:8">
      <c r="A119" s="467">
        <v>42893</v>
      </c>
      <c r="B119" s="1">
        <v>1</v>
      </c>
      <c r="C119" s="1">
        <v>1</v>
      </c>
      <c r="D119" s="1">
        <v>-0.4</v>
      </c>
      <c r="E119" s="1">
        <v>-0.4</v>
      </c>
      <c r="F119" s="1">
        <v>0.25</v>
      </c>
      <c r="G119" s="1">
        <v>0.25</v>
      </c>
      <c r="H119" s="464"/>
    </row>
    <row r="120" spans="1:8">
      <c r="A120" s="467">
        <v>42894</v>
      </c>
      <c r="B120" s="1">
        <v>1</v>
      </c>
      <c r="C120" s="1">
        <v>1</v>
      </c>
      <c r="D120" s="1">
        <v>-0.4</v>
      </c>
      <c r="E120" s="1">
        <v>-0.4</v>
      </c>
      <c r="F120" s="1">
        <v>0.25</v>
      </c>
      <c r="G120" s="1">
        <v>0.25</v>
      </c>
      <c r="H120" s="464"/>
    </row>
    <row r="121" spans="1:8">
      <c r="A121" s="467">
        <v>42895</v>
      </c>
      <c r="B121" s="1">
        <v>1</v>
      </c>
      <c r="C121" s="1">
        <v>1</v>
      </c>
      <c r="D121" s="1">
        <v>-0.4</v>
      </c>
      <c r="E121" s="1">
        <v>-0.4</v>
      </c>
      <c r="F121" s="1">
        <v>0.25</v>
      </c>
      <c r="G121" s="1">
        <v>0.25</v>
      </c>
      <c r="H121" s="464"/>
    </row>
    <row r="122" spans="1:8">
      <c r="A122" s="467">
        <v>42898</v>
      </c>
      <c r="B122" s="1">
        <v>1</v>
      </c>
      <c r="C122" s="1">
        <v>1</v>
      </c>
      <c r="D122" s="1">
        <v>-0.4</v>
      </c>
      <c r="E122" s="1">
        <v>-0.4</v>
      </c>
      <c r="F122" s="1">
        <v>0.25</v>
      </c>
      <c r="G122" s="1">
        <v>0.25</v>
      </c>
      <c r="H122" s="464"/>
    </row>
    <row r="123" spans="1:8">
      <c r="A123" s="467">
        <v>42899</v>
      </c>
      <c r="B123" s="1">
        <v>1</v>
      </c>
      <c r="C123" s="1">
        <v>1</v>
      </c>
      <c r="D123" s="1">
        <v>-0.4</v>
      </c>
      <c r="E123" s="1">
        <v>-0.4</v>
      </c>
      <c r="F123" s="1">
        <v>0.25</v>
      </c>
      <c r="G123" s="1">
        <v>0.25</v>
      </c>
      <c r="H123" s="464"/>
    </row>
    <row r="124" spans="1:8">
      <c r="A124" s="467">
        <v>42900</v>
      </c>
      <c r="B124" s="1">
        <v>1.25</v>
      </c>
      <c r="C124" s="1">
        <v>1.25</v>
      </c>
      <c r="D124" s="1">
        <v>-0.4</v>
      </c>
      <c r="E124" s="1">
        <v>-0.4</v>
      </c>
      <c r="F124" s="1">
        <v>0.25</v>
      </c>
      <c r="G124" s="1">
        <v>0.25</v>
      </c>
      <c r="H124" s="464"/>
    </row>
    <row r="125" spans="1:8">
      <c r="A125" s="467">
        <v>42901</v>
      </c>
      <c r="B125" s="1">
        <v>1.25</v>
      </c>
      <c r="C125" s="1">
        <v>1.25</v>
      </c>
      <c r="D125" s="1">
        <v>-0.4</v>
      </c>
      <c r="E125" s="1">
        <v>-0.4</v>
      </c>
      <c r="F125" s="1">
        <v>0.25</v>
      </c>
      <c r="G125" s="1">
        <v>0.25</v>
      </c>
      <c r="H125" s="464"/>
    </row>
    <row r="126" spans="1:8">
      <c r="A126" s="467">
        <v>42902</v>
      </c>
      <c r="B126" s="1">
        <v>1.25</v>
      </c>
      <c r="C126" s="1">
        <v>1.25</v>
      </c>
      <c r="D126" s="1">
        <v>-0.4</v>
      </c>
      <c r="E126" s="1">
        <v>-0.4</v>
      </c>
      <c r="F126" s="1">
        <v>0.25</v>
      </c>
      <c r="G126" s="1">
        <v>0.25</v>
      </c>
      <c r="H126" s="464"/>
    </row>
    <row r="127" spans="1:8">
      <c r="A127" s="467">
        <v>42905</v>
      </c>
      <c r="B127" s="1">
        <v>1.25</v>
      </c>
      <c r="C127" s="1">
        <v>1.25</v>
      </c>
      <c r="D127" s="1">
        <v>-0.4</v>
      </c>
      <c r="E127" s="1">
        <v>-0.4</v>
      </c>
      <c r="F127" s="1">
        <v>0.25</v>
      </c>
      <c r="G127" s="1">
        <v>0.25</v>
      </c>
      <c r="H127" s="464"/>
    </row>
    <row r="128" spans="1:8">
      <c r="A128" s="467">
        <v>42906</v>
      </c>
      <c r="B128" s="1">
        <v>1.25</v>
      </c>
      <c r="C128" s="1">
        <v>1.25</v>
      </c>
      <c r="D128" s="1">
        <v>-0.4</v>
      </c>
      <c r="E128" s="1">
        <v>-0.4</v>
      </c>
      <c r="F128" s="1">
        <v>0.25</v>
      </c>
      <c r="G128" s="1">
        <v>0.25</v>
      </c>
      <c r="H128" s="464"/>
    </row>
    <row r="129" spans="1:8">
      <c r="A129" s="467">
        <v>42907</v>
      </c>
      <c r="B129" s="1">
        <v>1.25</v>
      </c>
      <c r="C129" s="1">
        <v>1.25</v>
      </c>
      <c r="D129" s="1">
        <v>-0.4</v>
      </c>
      <c r="E129" s="1">
        <v>-0.4</v>
      </c>
      <c r="F129" s="1">
        <v>0.25</v>
      </c>
      <c r="G129" s="1">
        <v>0.25</v>
      </c>
      <c r="H129" s="464"/>
    </row>
    <row r="130" spans="1:8">
      <c r="A130" s="467">
        <v>42908</v>
      </c>
      <c r="B130" s="1">
        <v>1.25</v>
      </c>
      <c r="C130" s="1">
        <v>1.25</v>
      </c>
      <c r="D130" s="1">
        <v>-0.4</v>
      </c>
      <c r="E130" s="1">
        <v>-0.4</v>
      </c>
      <c r="F130" s="1">
        <v>0.25</v>
      </c>
      <c r="G130" s="1">
        <v>0.25</v>
      </c>
      <c r="H130" s="464"/>
    </row>
    <row r="131" spans="1:8">
      <c r="A131" s="467">
        <v>42909</v>
      </c>
      <c r="B131" s="1">
        <v>1.25</v>
      </c>
      <c r="C131" s="1">
        <v>1.25</v>
      </c>
      <c r="D131" s="1">
        <v>-0.4</v>
      </c>
      <c r="E131" s="1">
        <v>-0.4</v>
      </c>
      <c r="F131" s="1">
        <v>0.25</v>
      </c>
      <c r="G131" s="1">
        <v>0.25</v>
      </c>
      <c r="H131" s="464"/>
    </row>
    <row r="132" spans="1:8">
      <c r="A132" s="467">
        <v>42912</v>
      </c>
      <c r="B132" s="1">
        <v>1.25</v>
      </c>
      <c r="C132" s="1">
        <v>1.25</v>
      </c>
      <c r="D132" s="1">
        <v>-0.4</v>
      </c>
      <c r="E132" s="1">
        <v>-0.4</v>
      </c>
      <c r="F132" s="1">
        <v>0.25</v>
      </c>
      <c r="G132" s="1">
        <v>0.25</v>
      </c>
      <c r="H132" s="464"/>
    </row>
    <row r="133" spans="1:8">
      <c r="A133" s="467">
        <v>42913</v>
      </c>
      <c r="B133" s="1">
        <v>1.25</v>
      </c>
      <c r="C133" s="1">
        <v>1.25</v>
      </c>
      <c r="D133" s="1">
        <v>-0.4</v>
      </c>
      <c r="E133" s="1">
        <v>-0.4</v>
      </c>
      <c r="F133" s="1">
        <v>0.25</v>
      </c>
      <c r="G133" s="1">
        <v>0.25</v>
      </c>
      <c r="H133" s="464"/>
    </row>
    <row r="134" spans="1:8">
      <c r="A134" s="467">
        <v>42914</v>
      </c>
      <c r="B134" s="1">
        <v>1.25</v>
      </c>
      <c r="C134" s="1">
        <v>1.25</v>
      </c>
      <c r="D134" s="1">
        <v>-0.4</v>
      </c>
      <c r="E134" s="1">
        <v>-0.4</v>
      </c>
      <c r="F134" s="1">
        <v>0.25</v>
      </c>
      <c r="G134" s="1">
        <v>0.25</v>
      </c>
      <c r="H134" s="464"/>
    </row>
    <row r="135" spans="1:8">
      <c r="A135" s="467">
        <v>42915</v>
      </c>
      <c r="B135" s="1">
        <v>1.25</v>
      </c>
      <c r="C135" s="1">
        <v>1.25</v>
      </c>
      <c r="D135" s="1">
        <v>-0.4</v>
      </c>
      <c r="E135" s="1">
        <v>-0.4</v>
      </c>
      <c r="F135" s="1">
        <v>0.25</v>
      </c>
      <c r="G135" s="1">
        <v>0.25</v>
      </c>
      <c r="H135" s="464"/>
    </row>
    <row r="136" spans="1:8">
      <c r="A136" s="467">
        <v>42916</v>
      </c>
      <c r="B136" s="1">
        <v>1.25</v>
      </c>
      <c r="C136" s="1">
        <v>1.25</v>
      </c>
      <c r="D136" s="1">
        <v>-0.4</v>
      </c>
      <c r="E136" s="1">
        <v>-0.4</v>
      </c>
      <c r="F136" s="1">
        <v>0.25</v>
      </c>
      <c r="G136" s="1">
        <v>0.25</v>
      </c>
      <c r="H136" s="464"/>
    </row>
    <row r="137" spans="1:8">
      <c r="A137" s="467">
        <v>42919</v>
      </c>
      <c r="B137" s="1">
        <v>1.25</v>
      </c>
      <c r="C137" s="1">
        <v>1.25</v>
      </c>
      <c r="D137" s="1">
        <v>-0.4</v>
      </c>
      <c r="E137" s="1">
        <v>-0.4</v>
      </c>
      <c r="F137" s="1">
        <v>0.25</v>
      </c>
      <c r="G137" s="1">
        <v>0.25</v>
      </c>
      <c r="H137" s="464"/>
    </row>
    <row r="138" spans="1:8">
      <c r="A138" s="467">
        <v>42920</v>
      </c>
      <c r="B138" s="1">
        <v>1.25</v>
      </c>
      <c r="C138" s="1">
        <v>1.25</v>
      </c>
      <c r="D138" s="1">
        <v>-0.4</v>
      </c>
      <c r="E138" s="1">
        <v>-0.4</v>
      </c>
      <c r="F138" s="1">
        <v>0.25</v>
      </c>
      <c r="G138" s="1">
        <v>0.25</v>
      </c>
      <c r="H138" s="464"/>
    </row>
    <row r="139" spans="1:8">
      <c r="A139" s="467">
        <v>42921</v>
      </c>
      <c r="B139" s="1">
        <v>1.25</v>
      </c>
      <c r="C139" s="1">
        <v>1.25</v>
      </c>
      <c r="D139" s="1">
        <v>-0.4</v>
      </c>
      <c r="E139" s="1">
        <v>-0.4</v>
      </c>
      <c r="F139" s="1">
        <v>0.25</v>
      </c>
      <c r="G139" s="1">
        <v>0.25</v>
      </c>
      <c r="H139" s="464"/>
    </row>
    <row r="140" spans="1:8">
      <c r="A140" s="467">
        <v>42922</v>
      </c>
      <c r="B140" s="1">
        <v>1.25</v>
      </c>
      <c r="C140" s="1">
        <v>1.25</v>
      </c>
      <c r="D140" s="1">
        <v>-0.4</v>
      </c>
      <c r="E140" s="1">
        <v>-0.4</v>
      </c>
      <c r="F140" s="1">
        <v>0.25</v>
      </c>
      <c r="G140" s="1">
        <v>0.25</v>
      </c>
      <c r="H140" s="464"/>
    </row>
    <row r="141" spans="1:8">
      <c r="A141" s="467">
        <v>42923</v>
      </c>
      <c r="B141" s="1">
        <v>1.25</v>
      </c>
      <c r="C141" s="1">
        <v>1.25</v>
      </c>
      <c r="D141" s="1">
        <v>-0.4</v>
      </c>
      <c r="E141" s="1">
        <v>-0.4</v>
      </c>
      <c r="F141" s="1">
        <v>0.25</v>
      </c>
      <c r="G141" s="1">
        <v>0.25</v>
      </c>
      <c r="H141" s="464"/>
    </row>
    <row r="142" spans="1:8">
      <c r="A142" s="467">
        <v>42926</v>
      </c>
      <c r="B142" s="1">
        <v>1.25</v>
      </c>
      <c r="C142" s="1">
        <v>1.25</v>
      </c>
      <c r="D142" s="1">
        <v>-0.4</v>
      </c>
      <c r="E142" s="1">
        <v>-0.4</v>
      </c>
      <c r="F142" s="1">
        <v>0.25</v>
      </c>
      <c r="G142" s="1">
        <v>0.25</v>
      </c>
      <c r="H142" s="464"/>
    </row>
    <row r="143" spans="1:8">
      <c r="A143" s="467">
        <v>42927</v>
      </c>
      <c r="B143" s="1">
        <v>1.25</v>
      </c>
      <c r="C143" s="1">
        <v>1.25</v>
      </c>
      <c r="D143" s="1">
        <v>-0.4</v>
      </c>
      <c r="E143" s="1">
        <v>-0.4</v>
      </c>
      <c r="F143" s="1">
        <v>0.25</v>
      </c>
      <c r="G143" s="1">
        <v>0.25</v>
      </c>
      <c r="H143" s="464"/>
    </row>
    <row r="144" spans="1:8">
      <c r="A144" s="467">
        <v>42928</v>
      </c>
      <c r="B144" s="1">
        <v>1.25</v>
      </c>
      <c r="C144" s="1">
        <v>1.25</v>
      </c>
      <c r="D144" s="1">
        <v>-0.4</v>
      </c>
      <c r="E144" s="1">
        <v>-0.4</v>
      </c>
      <c r="F144" s="1">
        <v>0.25</v>
      </c>
      <c r="G144" s="1">
        <v>0.25</v>
      </c>
      <c r="H144" s="464"/>
    </row>
    <row r="145" spans="1:8">
      <c r="A145" s="467">
        <v>42929</v>
      </c>
      <c r="B145" s="1">
        <v>1.25</v>
      </c>
      <c r="C145" s="1">
        <v>1.25</v>
      </c>
      <c r="D145" s="1">
        <v>-0.4</v>
      </c>
      <c r="E145" s="1">
        <v>-0.4</v>
      </c>
      <c r="F145" s="1">
        <v>0.25</v>
      </c>
      <c r="G145" s="1">
        <v>0.25</v>
      </c>
      <c r="H145" s="464"/>
    </row>
    <row r="146" spans="1:8">
      <c r="A146" s="467">
        <v>42930</v>
      </c>
      <c r="B146" s="1">
        <v>1.25</v>
      </c>
      <c r="C146" s="1">
        <v>1.25</v>
      </c>
      <c r="D146" s="1">
        <v>-0.4</v>
      </c>
      <c r="E146" s="1">
        <v>-0.4</v>
      </c>
      <c r="F146" s="1">
        <v>0.25</v>
      </c>
      <c r="G146" s="1">
        <v>0.25</v>
      </c>
      <c r="H146" s="464"/>
    </row>
    <row r="147" spans="1:8">
      <c r="A147" s="467">
        <v>42933</v>
      </c>
      <c r="B147" s="1">
        <v>1.25</v>
      </c>
      <c r="C147" s="1">
        <v>1.25</v>
      </c>
      <c r="D147" s="1">
        <v>-0.4</v>
      </c>
      <c r="E147" s="1">
        <v>-0.4</v>
      </c>
      <c r="F147" s="1">
        <v>0.25</v>
      </c>
      <c r="G147" s="1">
        <v>0.25</v>
      </c>
      <c r="H147" s="464"/>
    </row>
    <row r="148" spans="1:8">
      <c r="A148" s="467">
        <v>42934</v>
      </c>
      <c r="B148" s="1">
        <v>1.25</v>
      </c>
      <c r="C148" s="1">
        <v>1.25</v>
      </c>
      <c r="D148" s="1">
        <v>-0.4</v>
      </c>
      <c r="E148" s="1">
        <v>-0.4</v>
      </c>
      <c r="F148" s="1">
        <v>0.25</v>
      </c>
      <c r="G148" s="1">
        <v>0.25</v>
      </c>
      <c r="H148" s="464"/>
    </row>
    <row r="149" spans="1:8">
      <c r="A149" s="467">
        <v>42935</v>
      </c>
      <c r="B149" s="1">
        <v>1.25</v>
      </c>
      <c r="C149" s="1">
        <v>1.25</v>
      </c>
      <c r="D149" s="1">
        <v>-0.4</v>
      </c>
      <c r="E149" s="1">
        <v>-0.4</v>
      </c>
      <c r="F149" s="1">
        <v>0.25</v>
      </c>
      <c r="G149" s="1">
        <v>0.25</v>
      </c>
      <c r="H149" s="464"/>
    </row>
    <row r="150" spans="1:8">
      <c r="A150" s="467">
        <v>42936</v>
      </c>
      <c r="B150" s="1">
        <v>1.25</v>
      </c>
      <c r="C150" s="1">
        <v>1.25</v>
      </c>
      <c r="D150" s="1">
        <v>-0.4</v>
      </c>
      <c r="E150" s="1">
        <v>-0.4</v>
      </c>
      <c r="F150" s="1">
        <v>0.25</v>
      </c>
      <c r="G150" s="1">
        <v>0.25</v>
      </c>
      <c r="H150" s="464"/>
    </row>
    <row r="151" spans="1:8">
      <c r="A151" s="467">
        <v>42937</v>
      </c>
      <c r="B151" s="1">
        <v>1.25</v>
      </c>
      <c r="C151" s="1">
        <v>1.25</v>
      </c>
      <c r="D151" s="1">
        <v>-0.4</v>
      </c>
      <c r="E151" s="1">
        <v>-0.4</v>
      </c>
      <c r="F151" s="1">
        <v>0.25</v>
      </c>
      <c r="G151" s="1">
        <v>0.25</v>
      </c>
      <c r="H151" s="464"/>
    </row>
    <row r="152" spans="1:8">
      <c r="A152" s="467">
        <v>42940</v>
      </c>
      <c r="B152" s="1">
        <v>1.25</v>
      </c>
      <c r="C152" s="1">
        <v>1.25</v>
      </c>
      <c r="D152" s="1">
        <v>-0.4</v>
      </c>
      <c r="E152" s="1">
        <v>-0.4</v>
      </c>
      <c r="F152" s="1">
        <v>0.25</v>
      </c>
      <c r="G152" s="1">
        <v>0.25</v>
      </c>
      <c r="H152" s="464"/>
    </row>
    <row r="153" spans="1:8">
      <c r="A153" s="467">
        <v>42941</v>
      </c>
      <c r="B153" s="1">
        <v>1.25</v>
      </c>
      <c r="C153" s="1">
        <v>1.25</v>
      </c>
      <c r="D153" s="1">
        <v>-0.4</v>
      </c>
      <c r="E153" s="1">
        <v>-0.4</v>
      </c>
      <c r="F153" s="1">
        <v>0.25</v>
      </c>
      <c r="G153" s="1">
        <v>0.25</v>
      </c>
      <c r="H153" s="464"/>
    </row>
    <row r="154" spans="1:8">
      <c r="A154" s="467">
        <v>42942</v>
      </c>
      <c r="B154" s="1">
        <v>1.25</v>
      </c>
      <c r="C154" s="1">
        <v>1.25</v>
      </c>
      <c r="D154" s="1">
        <v>-0.4</v>
      </c>
      <c r="E154" s="1">
        <v>-0.4</v>
      </c>
      <c r="F154" s="1">
        <v>0.25</v>
      </c>
      <c r="G154" s="1">
        <v>0.25</v>
      </c>
      <c r="H154" s="464"/>
    </row>
    <row r="155" spans="1:8">
      <c r="A155" s="467">
        <v>42943</v>
      </c>
      <c r="B155" s="1">
        <v>1.25</v>
      </c>
      <c r="C155" s="1">
        <v>1.25</v>
      </c>
      <c r="D155" s="1">
        <v>-0.4</v>
      </c>
      <c r="E155" s="1">
        <v>-0.4</v>
      </c>
      <c r="F155" s="1">
        <v>0.25</v>
      </c>
      <c r="G155" s="1">
        <v>0.25</v>
      </c>
      <c r="H155" s="464"/>
    </row>
    <row r="156" spans="1:8">
      <c r="A156" s="467">
        <v>42944</v>
      </c>
      <c r="B156" s="1">
        <v>1.25</v>
      </c>
      <c r="C156" s="1">
        <v>1.25</v>
      </c>
      <c r="D156" s="1">
        <v>-0.4</v>
      </c>
      <c r="E156" s="1">
        <v>-0.4</v>
      </c>
      <c r="F156" s="1">
        <v>0.25</v>
      </c>
      <c r="G156" s="1">
        <v>0.25</v>
      </c>
      <c r="H156" s="464"/>
    </row>
    <row r="157" spans="1:8">
      <c r="A157" s="467">
        <v>42947</v>
      </c>
      <c r="B157" s="1">
        <v>1.25</v>
      </c>
      <c r="C157" s="1">
        <v>1.25</v>
      </c>
      <c r="D157" s="1">
        <v>-0.4</v>
      </c>
      <c r="E157" s="1">
        <v>-0.4</v>
      </c>
      <c r="F157" s="1">
        <v>0.25</v>
      </c>
      <c r="G157" s="1">
        <v>0.25</v>
      </c>
      <c r="H157" s="464"/>
    </row>
    <row r="158" spans="1:8">
      <c r="A158" s="467">
        <v>42948</v>
      </c>
      <c r="B158" s="1">
        <v>1.25</v>
      </c>
      <c r="C158" s="1">
        <v>1.25</v>
      </c>
      <c r="D158" s="1">
        <v>-0.4</v>
      </c>
      <c r="E158" s="1">
        <v>-0.4</v>
      </c>
      <c r="F158" s="1">
        <v>0.25</v>
      </c>
      <c r="G158" s="1">
        <v>0.25</v>
      </c>
      <c r="H158" s="464"/>
    </row>
    <row r="159" spans="1:8">
      <c r="A159" s="467">
        <v>42949</v>
      </c>
      <c r="B159" s="1">
        <v>1.25</v>
      </c>
      <c r="C159" s="1">
        <v>1.25</v>
      </c>
      <c r="D159" s="1">
        <v>-0.4</v>
      </c>
      <c r="E159" s="1">
        <v>-0.4</v>
      </c>
      <c r="F159" s="1">
        <v>0.25</v>
      </c>
      <c r="G159" s="1">
        <v>0.25</v>
      </c>
      <c r="H159" s="464"/>
    </row>
    <row r="160" spans="1:8">
      <c r="A160" s="467">
        <v>42950</v>
      </c>
      <c r="B160" s="1">
        <v>1.25</v>
      </c>
      <c r="C160" s="1">
        <v>1.25</v>
      </c>
      <c r="D160" s="1">
        <v>-0.4</v>
      </c>
      <c r="E160" s="1">
        <v>-0.4</v>
      </c>
      <c r="F160" s="1">
        <v>0.25</v>
      </c>
      <c r="G160" s="1">
        <v>0.25</v>
      </c>
      <c r="H160" s="464"/>
    </row>
    <row r="161" spans="1:8">
      <c r="A161" s="467">
        <v>42951</v>
      </c>
      <c r="B161" s="1">
        <v>1.25</v>
      </c>
      <c r="C161" s="1">
        <v>1.25</v>
      </c>
      <c r="D161" s="1">
        <v>-0.4</v>
      </c>
      <c r="E161" s="1">
        <v>-0.4</v>
      </c>
      <c r="F161" s="1">
        <v>0.25</v>
      </c>
      <c r="G161" s="1">
        <v>0.25</v>
      </c>
      <c r="H161" s="464"/>
    </row>
    <row r="162" spans="1:8">
      <c r="A162" s="467">
        <v>42954</v>
      </c>
      <c r="B162" s="1">
        <v>1.25</v>
      </c>
      <c r="C162" s="1">
        <v>1.25</v>
      </c>
      <c r="D162" s="1">
        <v>-0.4</v>
      </c>
      <c r="E162" s="1">
        <v>-0.4</v>
      </c>
      <c r="F162" s="1">
        <v>0.25</v>
      </c>
      <c r="G162" s="1">
        <v>0.25</v>
      </c>
      <c r="H162" s="464"/>
    </row>
    <row r="163" spans="1:8">
      <c r="A163" s="467">
        <v>42955</v>
      </c>
      <c r="B163" s="1">
        <v>1.25</v>
      </c>
      <c r="C163" s="1">
        <v>1.25</v>
      </c>
      <c r="D163" s="1">
        <v>-0.4</v>
      </c>
      <c r="E163" s="1">
        <v>-0.4</v>
      </c>
      <c r="F163" s="1">
        <v>0.25</v>
      </c>
      <c r="G163" s="1">
        <v>0.25</v>
      </c>
      <c r="H163" s="464"/>
    </row>
    <row r="164" spans="1:8">
      <c r="A164" s="467">
        <v>42956</v>
      </c>
      <c r="B164" s="1">
        <v>1.25</v>
      </c>
      <c r="C164" s="1">
        <v>1.25</v>
      </c>
      <c r="D164" s="1">
        <v>-0.4</v>
      </c>
      <c r="E164" s="1">
        <v>-0.4</v>
      </c>
      <c r="F164" s="1">
        <v>0.25</v>
      </c>
      <c r="G164" s="1">
        <v>0.25</v>
      </c>
      <c r="H164" s="464"/>
    </row>
    <row r="165" spans="1:8">
      <c r="A165" s="467">
        <v>42957</v>
      </c>
      <c r="B165" s="1">
        <v>1.25</v>
      </c>
      <c r="C165" s="1">
        <v>1.25</v>
      </c>
      <c r="D165" s="1">
        <v>-0.4</v>
      </c>
      <c r="E165" s="1">
        <v>-0.4</v>
      </c>
      <c r="F165" s="1">
        <v>0.25</v>
      </c>
      <c r="G165" s="1">
        <v>0.25</v>
      </c>
      <c r="H165" s="464"/>
    </row>
    <row r="166" spans="1:8">
      <c r="A166" s="467">
        <v>42958</v>
      </c>
      <c r="B166" s="1">
        <v>1.25</v>
      </c>
      <c r="C166" s="1">
        <v>1.25</v>
      </c>
      <c r="D166" s="1">
        <v>-0.4</v>
      </c>
      <c r="E166" s="1">
        <v>-0.4</v>
      </c>
      <c r="F166" s="1">
        <v>0.25</v>
      </c>
      <c r="G166" s="1">
        <v>0.25</v>
      </c>
      <c r="H166" s="464"/>
    </row>
    <row r="167" spans="1:8">
      <c r="A167" s="467">
        <v>42961</v>
      </c>
      <c r="B167" s="1">
        <v>1.25</v>
      </c>
      <c r="C167" s="1">
        <v>1.25</v>
      </c>
      <c r="D167" s="1">
        <v>-0.4</v>
      </c>
      <c r="E167" s="1">
        <v>-0.4</v>
      </c>
      <c r="F167" s="1">
        <v>0.25</v>
      </c>
      <c r="G167" s="1">
        <v>0.25</v>
      </c>
      <c r="H167" s="464"/>
    </row>
    <row r="168" spans="1:8">
      <c r="A168" s="467">
        <v>42962</v>
      </c>
      <c r="B168" s="1">
        <v>1.25</v>
      </c>
      <c r="C168" s="1">
        <v>1.25</v>
      </c>
      <c r="D168" s="1">
        <v>-0.4</v>
      </c>
      <c r="E168" s="1">
        <v>-0.4</v>
      </c>
      <c r="F168" s="1">
        <v>0.25</v>
      </c>
      <c r="G168" s="1">
        <v>0.25</v>
      </c>
      <c r="H168" s="464"/>
    </row>
    <row r="169" spans="1:8">
      <c r="A169" s="467">
        <v>42963</v>
      </c>
      <c r="B169" s="1">
        <v>1.25</v>
      </c>
      <c r="C169" s="1">
        <v>1.25</v>
      </c>
      <c r="D169" s="1">
        <v>-0.4</v>
      </c>
      <c r="E169" s="1">
        <v>-0.4</v>
      </c>
      <c r="F169" s="1">
        <v>0.25</v>
      </c>
      <c r="G169" s="1">
        <v>0.25</v>
      </c>
      <c r="H169" s="464"/>
    </row>
    <row r="170" spans="1:8">
      <c r="A170" s="467">
        <v>42964</v>
      </c>
      <c r="B170" s="1">
        <v>1.25</v>
      </c>
      <c r="C170" s="1">
        <v>1.25</v>
      </c>
      <c r="D170" s="1">
        <v>-0.4</v>
      </c>
      <c r="E170" s="1">
        <v>-0.4</v>
      </c>
      <c r="F170" s="1">
        <v>0.25</v>
      </c>
      <c r="G170" s="1">
        <v>0.25</v>
      </c>
      <c r="H170" s="464"/>
    </row>
    <row r="171" spans="1:8">
      <c r="A171" s="467">
        <v>42965</v>
      </c>
      <c r="B171" s="1">
        <v>1.25</v>
      </c>
      <c r="C171" s="1">
        <v>1.25</v>
      </c>
      <c r="D171" s="1">
        <v>-0.4</v>
      </c>
      <c r="E171" s="1">
        <v>-0.4</v>
      </c>
      <c r="F171" s="1">
        <v>0.25</v>
      </c>
      <c r="G171" s="1">
        <v>0.25</v>
      </c>
      <c r="H171" s="464"/>
    </row>
    <row r="172" spans="1:8">
      <c r="A172" s="467">
        <v>42968</v>
      </c>
      <c r="B172" s="1">
        <v>1.25</v>
      </c>
      <c r="C172" s="1">
        <v>1.25</v>
      </c>
      <c r="D172" s="1">
        <v>-0.4</v>
      </c>
      <c r="E172" s="1">
        <v>-0.4</v>
      </c>
      <c r="F172" s="1">
        <v>0.25</v>
      </c>
      <c r="G172" s="1">
        <v>0.25</v>
      </c>
      <c r="H172" s="464"/>
    </row>
    <row r="173" spans="1:8">
      <c r="A173" s="467">
        <v>42969</v>
      </c>
      <c r="B173" s="1">
        <v>1.25</v>
      </c>
      <c r="C173" s="1">
        <v>1.25</v>
      </c>
      <c r="D173" s="1">
        <v>-0.4</v>
      </c>
      <c r="E173" s="1">
        <v>-0.4</v>
      </c>
      <c r="F173" s="1">
        <v>0.25</v>
      </c>
      <c r="G173" s="1">
        <v>0.25</v>
      </c>
      <c r="H173" s="464"/>
    </row>
    <row r="174" spans="1:8">
      <c r="A174" s="467">
        <v>42970</v>
      </c>
      <c r="B174" s="1">
        <v>1.25</v>
      </c>
      <c r="C174" s="1">
        <v>1.25</v>
      </c>
      <c r="D174" s="1">
        <v>-0.4</v>
      </c>
      <c r="E174" s="1">
        <v>-0.4</v>
      </c>
      <c r="F174" s="1">
        <v>0.25</v>
      </c>
      <c r="G174" s="1">
        <v>0.25</v>
      </c>
      <c r="H174" s="464"/>
    </row>
    <row r="175" spans="1:8">
      <c r="A175" s="467">
        <v>42971</v>
      </c>
      <c r="B175" s="1">
        <v>1.25</v>
      </c>
      <c r="C175" s="1">
        <v>1.25</v>
      </c>
      <c r="D175" s="1">
        <v>-0.4</v>
      </c>
      <c r="E175" s="1">
        <v>-0.4</v>
      </c>
      <c r="F175" s="1">
        <v>0.25</v>
      </c>
      <c r="G175" s="1">
        <v>0.25</v>
      </c>
      <c r="H175" s="464"/>
    </row>
    <row r="176" spans="1:8">
      <c r="A176" s="467">
        <v>42972</v>
      </c>
      <c r="B176" s="1">
        <v>1.25</v>
      </c>
      <c r="C176" s="1">
        <v>1.25</v>
      </c>
      <c r="D176" s="1">
        <v>-0.4</v>
      </c>
      <c r="E176" s="1">
        <v>-0.4</v>
      </c>
      <c r="F176" s="1">
        <v>0.25</v>
      </c>
      <c r="G176" s="1">
        <v>0.25</v>
      </c>
      <c r="H176" s="464"/>
    </row>
    <row r="177" spans="1:8">
      <c r="A177" s="467">
        <v>42975</v>
      </c>
      <c r="B177" s="1">
        <v>1.25</v>
      </c>
      <c r="C177" s="1">
        <v>1.25</v>
      </c>
      <c r="D177" s="1">
        <v>-0.4</v>
      </c>
      <c r="E177" s="1">
        <v>-0.4</v>
      </c>
      <c r="F177" s="1">
        <v>0.25</v>
      </c>
      <c r="G177" s="1">
        <v>0.25</v>
      </c>
      <c r="H177" s="464"/>
    </row>
    <row r="178" spans="1:8">
      <c r="A178" s="467">
        <v>42976</v>
      </c>
      <c r="B178" s="1">
        <v>1.25</v>
      </c>
      <c r="C178" s="1">
        <v>1.25</v>
      </c>
      <c r="D178" s="1">
        <v>-0.4</v>
      </c>
      <c r="E178" s="1">
        <v>-0.4</v>
      </c>
      <c r="F178" s="1">
        <v>0.25</v>
      </c>
      <c r="G178" s="1">
        <v>0.25</v>
      </c>
      <c r="H178" s="464"/>
    </row>
    <row r="179" spans="1:8">
      <c r="A179" s="467">
        <v>42977</v>
      </c>
      <c r="B179" s="1">
        <v>1.25</v>
      </c>
      <c r="C179" s="1">
        <v>1.25</v>
      </c>
      <c r="D179" s="1">
        <v>-0.4</v>
      </c>
      <c r="E179" s="1">
        <v>-0.4</v>
      </c>
      <c r="F179" s="1">
        <v>0.25</v>
      </c>
      <c r="G179" s="1">
        <v>0.25</v>
      </c>
      <c r="H179" s="464"/>
    </row>
    <row r="180" spans="1:8">
      <c r="A180" s="467">
        <v>42978</v>
      </c>
      <c r="B180" s="1">
        <v>1.25</v>
      </c>
      <c r="C180" s="1">
        <v>1.25</v>
      </c>
      <c r="D180" s="1">
        <v>-0.4</v>
      </c>
      <c r="E180" s="1">
        <v>-0.4</v>
      </c>
      <c r="F180" s="1">
        <v>0.25</v>
      </c>
      <c r="G180" s="1">
        <v>0.25</v>
      </c>
      <c r="H180" s="464"/>
    </row>
    <row r="181" spans="1:8">
      <c r="A181" s="467">
        <v>42979</v>
      </c>
      <c r="B181" s="1">
        <v>1.25</v>
      </c>
      <c r="C181" s="1">
        <v>1.25</v>
      </c>
      <c r="D181" s="1">
        <v>-0.4</v>
      </c>
      <c r="E181" s="1">
        <v>-0.4</v>
      </c>
      <c r="F181" s="1">
        <v>0.25</v>
      </c>
      <c r="G181" s="1">
        <v>0.25</v>
      </c>
      <c r="H181" s="464"/>
    </row>
    <row r="182" spans="1:8">
      <c r="A182" s="467">
        <v>42982</v>
      </c>
      <c r="B182" s="1">
        <v>1.25</v>
      </c>
      <c r="C182" s="1">
        <v>1.25</v>
      </c>
      <c r="D182" s="1">
        <v>-0.4</v>
      </c>
      <c r="E182" s="1">
        <v>-0.4</v>
      </c>
      <c r="F182" s="1">
        <v>0.25</v>
      </c>
      <c r="G182" s="1">
        <v>0.25</v>
      </c>
      <c r="H182" s="464"/>
    </row>
    <row r="183" spans="1:8">
      <c r="A183" s="467">
        <v>42983</v>
      </c>
      <c r="B183" s="1">
        <v>1.25</v>
      </c>
      <c r="C183" s="1">
        <v>1.25</v>
      </c>
      <c r="D183" s="1">
        <v>-0.4</v>
      </c>
      <c r="E183" s="1">
        <v>-0.4</v>
      </c>
      <c r="F183" s="1">
        <v>0.25</v>
      </c>
      <c r="G183" s="1">
        <v>0.25</v>
      </c>
      <c r="H183" s="464"/>
    </row>
    <row r="184" spans="1:8">
      <c r="A184" s="467">
        <v>42984</v>
      </c>
      <c r="B184" s="1">
        <v>1.25</v>
      </c>
      <c r="C184" s="1">
        <v>1.25</v>
      </c>
      <c r="D184" s="1">
        <v>-0.4</v>
      </c>
      <c r="E184" s="1">
        <v>-0.4</v>
      </c>
      <c r="F184" s="1">
        <v>0.25</v>
      </c>
      <c r="G184" s="1">
        <v>0.25</v>
      </c>
      <c r="H184" s="464"/>
    </row>
    <row r="185" spans="1:8">
      <c r="A185" s="467">
        <v>42985</v>
      </c>
      <c r="B185" s="1">
        <v>1.25</v>
      </c>
      <c r="C185" s="1">
        <v>1.25</v>
      </c>
      <c r="D185" s="1">
        <v>-0.4</v>
      </c>
      <c r="E185" s="1">
        <v>-0.4</v>
      </c>
      <c r="F185" s="1">
        <v>0.25</v>
      </c>
      <c r="G185" s="1">
        <v>0.25</v>
      </c>
      <c r="H185" s="464"/>
    </row>
    <row r="186" spans="1:8">
      <c r="A186" s="467">
        <v>42986</v>
      </c>
      <c r="B186" s="1">
        <v>1.25</v>
      </c>
      <c r="C186" s="1">
        <v>1.25</v>
      </c>
      <c r="D186" s="1">
        <v>-0.4</v>
      </c>
      <c r="E186" s="1">
        <v>-0.4</v>
      </c>
      <c r="F186" s="1">
        <v>0.25</v>
      </c>
      <c r="G186" s="1">
        <v>0.25</v>
      </c>
      <c r="H186" s="464"/>
    </row>
    <row r="187" spans="1:8">
      <c r="A187" s="467">
        <v>42989</v>
      </c>
      <c r="B187" s="1">
        <v>1.25</v>
      </c>
      <c r="C187" s="1">
        <v>1.25</v>
      </c>
      <c r="D187" s="1">
        <v>-0.4</v>
      </c>
      <c r="E187" s="1">
        <v>-0.4</v>
      </c>
      <c r="F187" s="1">
        <v>0.25</v>
      </c>
      <c r="G187" s="1">
        <v>0.25</v>
      </c>
      <c r="H187" s="464"/>
    </row>
    <row r="188" spans="1:8">
      <c r="A188" s="467">
        <v>42990</v>
      </c>
      <c r="B188" s="1">
        <v>1.25</v>
      </c>
      <c r="C188" s="1">
        <v>1.25</v>
      </c>
      <c r="D188" s="1">
        <v>-0.4</v>
      </c>
      <c r="E188" s="1">
        <v>-0.4</v>
      </c>
      <c r="F188" s="1">
        <v>0.25</v>
      </c>
      <c r="G188" s="1">
        <v>0.25</v>
      </c>
      <c r="H188" s="464"/>
    </row>
    <row r="189" spans="1:8">
      <c r="A189" s="467">
        <v>42991</v>
      </c>
      <c r="B189" s="1">
        <v>1.25</v>
      </c>
      <c r="C189" s="1">
        <v>1.25</v>
      </c>
      <c r="D189" s="1">
        <v>-0.4</v>
      </c>
      <c r="E189" s="1">
        <v>-0.4</v>
      </c>
      <c r="F189" s="1">
        <v>0.25</v>
      </c>
      <c r="G189" s="1">
        <v>0.25</v>
      </c>
      <c r="H189" s="464"/>
    </row>
    <row r="190" spans="1:8">
      <c r="A190" s="467">
        <v>42992</v>
      </c>
      <c r="B190" s="1">
        <v>1.25</v>
      </c>
      <c r="C190" s="1">
        <v>1.25</v>
      </c>
      <c r="D190" s="1">
        <v>-0.4</v>
      </c>
      <c r="E190" s="1">
        <v>-0.4</v>
      </c>
      <c r="F190" s="1">
        <v>0.25</v>
      </c>
      <c r="G190" s="1">
        <v>0.25</v>
      </c>
      <c r="H190" s="464"/>
    </row>
    <row r="191" spans="1:8">
      <c r="A191" s="467">
        <v>42993</v>
      </c>
      <c r="B191" s="1">
        <v>1.25</v>
      </c>
      <c r="C191" s="1">
        <v>1.25</v>
      </c>
      <c r="D191" s="1">
        <v>-0.4</v>
      </c>
      <c r="E191" s="1">
        <v>-0.4</v>
      </c>
      <c r="F191" s="1">
        <v>0.25</v>
      </c>
      <c r="G191" s="1">
        <v>0.25</v>
      </c>
      <c r="H191" s="464"/>
    </row>
    <row r="192" spans="1:8">
      <c r="A192" s="467">
        <v>42996</v>
      </c>
      <c r="B192" s="1">
        <v>1.25</v>
      </c>
      <c r="C192" s="1">
        <v>1.25</v>
      </c>
      <c r="D192" s="1">
        <v>-0.4</v>
      </c>
      <c r="E192" s="1">
        <v>-0.4</v>
      </c>
      <c r="F192" s="1">
        <v>0.25</v>
      </c>
      <c r="G192" s="1">
        <v>0.25</v>
      </c>
      <c r="H192" s="464"/>
    </row>
    <row r="193" spans="1:8">
      <c r="A193" s="467">
        <v>42997</v>
      </c>
      <c r="B193" s="1">
        <v>1.25</v>
      </c>
      <c r="C193" s="1">
        <v>1.25</v>
      </c>
      <c r="D193" s="1">
        <v>-0.4</v>
      </c>
      <c r="E193" s="1">
        <v>-0.4</v>
      </c>
      <c r="F193" s="1">
        <v>0.25</v>
      </c>
      <c r="G193" s="1">
        <v>0.25</v>
      </c>
      <c r="H193" s="464"/>
    </row>
    <row r="194" spans="1:8">
      <c r="A194" s="467">
        <v>42998</v>
      </c>
      <c r="B194" s="1">
        <v>1.25</v>
      </c>
      <c r="C194" s="1">
        <v>1.25</v>
      </c>
      <c r="D194" s="1">
        <v>-0.4</v>
      </c>
      <c r="E194" s="1">
        <v>-0.4</v>
      </c>
      <c r="F194" s="1">
        <v>0.25</v>
      </c>
      <c r="G194" s="1">
        <v>0.25</v>
      </c>
      <c r="H194" s="464"/>
    </row>
    <row r="195" spans="1:8">
      <c r="A195" s="467">
        <v>42999</v>
      </c>
      <c r="B195" s="1">
        <v>1.25</v>
      </c>
      <c r="C195" s="1">
        <v>1.25</v>
      </c>
      <c r="D195" s="1">
        <v>-0.4</v>
      </c>
      <c r="E195" s="1">
        <v>-0.4</v>
      </c>
      <c r="F195" s="1">
        <v>0.25</v>
      </c>
      <c r="G195" s="1">
        <v>0.25</v>
      </c>
      <c r="H195" s="464"/>
    </row>
    <row r="196" spans="1:8">
      <c r="A196" s="467">
        <v>43000</v>
      </c>
      <c r="B196" s="1">
        <v>1.25</v>
      </c>
      <c r="C196" s="1">
        <v>1.25</v>
      </c>
      <c r="D196" s="1">
        <v>-0.4</v>
      </c>
      <c r="E196" s="1">
        <v>-0.4</v>
      </c>
      <c r="F196" s="1">
        <v>0.25</v>
      </c>
      <c r="G196" s="1">
        <v>0.25</v>
      </c>
      <c r="H196" s="464"/>
    </row>
    <row r="197" spans="1:8">
      <c r="A197" s="467">
        <v>43003</v>
      </c>
      <c r="B197" s="1">
        <v>1.25</v>
      </c>
      <c r="C197" s="1">
        <v>1.25</v>
      </c>
      <c r="D197" s="1">
        <v>-0.4</v>
      </c>
      <c r="E197" s="1">
        <v>-0.4</v>
      </c>
      <c r="F197" s="1">
        <v>0.25</v>
      </c>
      <c r="G197" s="1">
        <v>0.25</v>
      </c>
      <c r="H197" s="464"/>
    </row>
    <row r="198" spans="1:8">
      <c r="A198" s="467">
        <v>43004</v>
      </c>
      <c r="B198" s="1">
        <v>1.25</v>
      </c>
      <c r="C198" s="1">
        <v>1.25</v>
      </c>
      <c r="D198" s="1">
        <v>-0.4</v>
      </c>
      <c r="E198" s="1">
        <v>-0.4</v>
      </c>
      <c r="F198" s="1">
        <v>0.25</v>
      </c>
      <c r="G198" s="1">
        <v>0.25</v>
      </c>
      <c r="H198" s="464"/>
    </row>
    <row r="199" spans="1:8">
      <c r="A199" s="467">
        <v>43005</v>
      </c>
      <c r="B199" s="1">
        <v>1.25</v>
      </c>
      <c r="C199" s="1">
        <v>1.25</v>
      </c>
      <c r="D199" s="1">
        <v>-0.4</v>
      </c>
      <c r="E199" s="1">
        <v>-0.4</v>
      </c>
      <c r="F199" s="1">
        <v>0.25</v>
      </c>
      <c r="G199" s="1">
        <v>0.25</v>
      </c>
      <c r="H199" s="464"/>
    </row>
    <row r="200" spans="1:8">
      <c r="A200" s="467">
        <v>43006</v>
      </c>
      <c r="B200" s="1">
        <v>1.25</v>
      </c>
      <c r="C200" s="1">
        <v>1.25</v>
      </c>
      <c r="D200" s="1">
        <v>-0.4</v>
      </c>
      <c r="E200" s="1">
        <v>-0.4</v>
      </c>
      <c r="F200" s="1">
        <v>0.25</v>
      </c>
      <c r="G200" s="1">
        <v>0.25</v>
      </c>
      <c r="H200" s="464"/>
    </row>
    <row r="201" spans="1:8">
      <c r="A201" s="467">
        <v>43007</v>
      </c>
      <c r="B201" s="1">
        <v>1.25</v>
      </c>
      <c r="C201" s="1">
        <v>1.25</v>
      </c>
      <c r="D201" s="1">
        <v>-0.4</v>
      </c>
      <c r="E201" s="1">
        <v>-0.4</v>
      </c>
      <c r="F201" s="1">
        <v>0.25</v>
      </c>
      <c r="G201" s="1">
        <v>0.25</v>
      </c>
      <c r="H201" s="464"/>
    </row>
    <row r="202" spans="1:8">
      <c r="A202" s="467">
        <v>43010</v>
      </c>
      <c r="B202" s="1">
        <v>1.25</v>
      </c>
      <c r="C202" s="1">
        <v>1.25</v>
      </c>
      <c r="D202" s="1">
        <v>-0.4</v>
      </c>
      <c r="E202" s="1">
        <v>-0.4</v>
      </c>
      <c r="F202" s="1">
        <v>0.25</v>
      </c>
      <c r="G202" s="1">
        <v>0.25</v>
      </c>
      <c r="H202" s="464"/>
    </row>
    <row r="203" spans="1:8">
      <c r="A203" s="467">
        <v>43011</v>
      </c>
      <c r="B203" s="1">
        <v>1.25</v>
      </c>
      <c r="C203" s="1">
        <v>1.25</v>
      </c>
      <c r="D203" s="1">
        <v>-0.4</v>
      </c>
      <c r="E203" s="1">
        <v>-0.4</v>
      </c>
      <c r="F203" s="1">
        <v>0.25</v>
      </c>
      <c r="G203" s="1">
        <v>0.25</v>
      </c>
      <c r="H203" s="464"/>
    </row>
    <row r="204" spans="1:8">
      <c r="A204" s="467">
        <v>43012</v>
      </c>
      <c r="B204" s="1">
        <v>1.25</v>
      </c>
      <c r="C204" s="1">
        <v>1.25</v>
      </c>
      <c r="D204" s="1">
        <v>-0.4</v>
      </c>
      <c r="E204" s="1">
        <v>-0.4</v>
      </c>
      <c r="F204" s="1">
        <v>0.25</v>
      </c>
      <c r="G204" s="1">
        <v>0.25</v>
      </c>
      <c r="H204" s="464"/>
    </row>
    <row r="205" spans="1:8">
      <c r="A205" s="467">
        <v>43013</v>
      </c>
      <c r="B205" s="1">
        <v>1.25</v>
      </c>
      <c r="C205" s="1">
        <v>1.25</v>
      </c>
      <c r="D205" s="1">
        <v>-0.4</v>
      </c>
      <c r="E205" s="1">
        <v>-0.4</v>
      </c>
      <c r="F205" s="1">
        <v>0.25</v>
      </c>
      <c r="G205" s="1">
        <v>0.25</v>
      </c>
      <c r="H205" s="464"/>
    </row>
    <row r="206" spans="1:8">
      <c r="A206" s="467">
        <v>43014</v>
      </c>
      <c r="B206" s="1">
        <v>1.25</v>
      </c>
      <c r="C206" s="1">
        <v>1.25</v>
      </c>
      <c r="D206" s="1">
        <v>-0.4</v>
      </c>
      <c r="E206" s="1">
        <v>-0.4</v>
      </c>
      <c r="F206" s="1">
        <v>0.25</v>
      </c>
      <c r="G206" s="1">
        <v>0.25</v>
      </c>
      <c r="H206" s="464"/>
    </row>
    <row r="207" spans="1:8">
      <c r="A207" s="467">
        <v>43017</v>
      </c>
      <c r="B207" s="1">
        <v>1.25</v>
      </c>
      <c r="C207" s="1">
        <v>1.25</v>
      </c>
      <c r="D207" s="1">
        <v>-0.4</v>
      </c>
      <c r="E207" s="1">
        <v>-0.4</v>
      </c>
      <c r="F207" s="1">
        <v>0.25</v>
      </c>
      <c r="G207" s="1">
        <v>0.25</v>
      </c>
      <c r="H207" s="464"/>
    </row>
    <row r="208" spans="1:8">
      <c r="A208" s="467">
        <v>43018</v>
      </c>
      <c r="B208" s="1">
        <v>1.25</v>
      </c>
      <c r="C208" s="1">
        <v>1.25</v>
      </c>
      <c r="D208" s="1">
        <v>-0.4</v>
      </c>
      <c r="E208" s="1">
        <v>-0.4</v>
      </c>
      <c r="F208" s="1">
        <v>0.25</v>
      </c>
      <c r="G208" s="1">
        <v>0.25</v>
      </c>
      <c r="H208" s="464"/>
    </row>
    <row r="209" spans="1:8">
      <c r="A209" s="467">
        <v>43019</v>
      </c>
      <c r="B209" s="1">
        <v>1.25</v>
      </c>
      <c r="C209" s="1">
        <v>1.25</v>
      </c>
      <c r="D209" s="1">
        <v>-0.4</v>
      </c>
      <c r="E209" s="1">
        <v>-0.4</v>
      </c>
      <c r="F209" s="1">
        <v>0.25</v>
      </c>
      <c r="G209" s="1">
        <v>0.25</v>
      </c>
      <c r="H209" s="464"/>
    </row>
    <row r="210" spans="1:8">
      <c r="A210" s="467">
        <v>43020</v>
      </c>
      <c r="B210" s="1">
        <v>1.25</v>
      </c>
      <c r="C210" s="1">
        <v>1.25</v>
      </c>
      <c r="D210" s="1">
        <v>-0.4</v>
      </c>
      <c r="E210" s="1">
        <v>-0.4</v>
      </c>
      <c r="F210" s="1">
        <v>0.25</v>
      </c>
      <c r="G210" s="1">
        <v>0.25</v>
      </c>
      <c r="H210" s="464"/>
    </row>
    <row r="211" spans="1:8">
      <c r="A211" s="467">
        <v>43021</v>
      </c>
      <c r="B211" s="1">
        <v>1.25</v>
      </c>
      <c r="C211" s="1">
        <v>1.25</v>
      </c>
      <c r="D211" s="1">
        <v>-0.4</v>
      </c>
      <c r="E211" s="1">
        <v>-0.4</v>
      </c>
      <c r="F211" s="1">
        <v>0.25</v>
      </c>
      <c r="G211" s="1">
        <v>0.25</v>
      </c>
      <c r="H211" s="464"/>
    </row>
    <row r="212" spans="1:8">
      <c r="A212" s="467">
        <v>43024</v>
      </c>
      <c r="B212" s="1">
        <v>1.25</v>
      </c>
      <c r="C212" s="1">
        <v>1.25</v>
      </c>
      <c r="D212" s="1">
        <v>-0.4</v>
      </c>
      <c r="E212" s="1">
        <v>-0.4</v>
      </c>
      <c r="F212" s="1">
        <v>0.25</v>
      </c>
      <c r="G212" s="1">
        <v>0.25</v>
      </c>
      <c r="H212" s="464"/>
    </row>
    <row r="213" spans="1:8">
      <c r="A213" s="467">
        <v>43025</v>
      </c>
      <c r="B213" s="1">
        <v>1.25</v>
      </c>
      <c r="C213" s="1">
        <v>1.25</v>
      </c>
      <c r="D213" s="1">
        <v>-0.4</v>
      </c>
      <c r="E213" s="1">
        <v>-0.4</v>
      </c>
      <c r="F213" s="1">
        <v>0.25</v>
      </c>
      <c r="G213" s="1">
        <v>0.25</v>
      </c>
      <c r="H213" s="464"/>
    </row>
    <row r="214" spans="1:8">
      <c r="A214" s="467">
        <v>43026</v>
      </c>
      <c r="B214" s="1">
        <v>1.25</v>
      </c>
      <c r="C214" s="1">
        <v>1.25</v>
      </c>
      <c r="D214" s="1">
        <v>-0.4</v>
      </c>
      <c r="E214" s="1">
        <v>-0.4</v>
      </c>
      <c r="F214" s="1">
        <v>0.25</v>
      </c>
      <c r="G214" s="1">
        <v>0.25</v>
      </c>
      <c r="H214" s="464"/>
    </row>
    <row r="215" spans="1:8">
      <c r="A215" s="467">
        <v>43027</v>
      </c>
      <c r="B215" s="1">
        <v>1.25</v>
      </c>
      <c r="C215" s="1">
        <v>1.25</v>
      </c>
      <c r="D215" s="1">
        <v>-0.4</v>
      </c>
      <c r="E215" s="1">
        <v>-0.4</v>
      </c>
      <c r="F215" s="1">
        <v>0.25</v>
      </c>
      <c r="G215" s="1">
        <v>0.25</v>
      </c>
      <c r="H215" s="464"/>
    </row>
    <row r="216" spans="1:8">
      <c r="A216" s="467">
        <v>43028</v>
      </c>
      <c r="B216" s="1">
        <v>1.25</v>
      </c>
      <c r="C216" s="1">
        <v>1.25</v>
      </c>
      <c r="D216" s="1">
        <v>-0.4</v>
      </c>
      <c r="E216" s="1">
        <v>-0.4</v>
      </c>
      <c r="F216" s="1">
        <v>0.25</v>
      </c>
      <c r="G216" s="1">
        <v>0.25</v>
      </c>
      <c r="H216" s="464"/>
    </row>
    <row r="217" spans="1:8">
      <c r="A217" s="467">
        <v>43031</v>
      </c>
      <c r="B217" s="1">
        <v>1.25</v>
      </c>
      <c r="C217" s="1">
        <v>1.25</v>
      </c>
      <c r="D217" s="1">
        <v>-0.4</v>
      </c>
      <c r="E217" s="1">
        <v>-0.4</v>
      </c>
      <c r="F217" s="1">
        <v>0.25</v>
      </c>
      <c r="G217" s="1">
        <v>0.25</v>
      </c>
      <c r="H217" s="464"/>
    </row>
    <row r="218" spans="1:8">
      <c r="A218" s="467">
        <v>43032</v>
      </c>
      <c r="B218" s="1">
        <v>1.25</v>
      </c>
      <c r="C218" s="1">
        <v>1.25</v>
      </c>
      <c r="D218" s="1">
        <v>-0.4</v>
      </c>
      <c r="E218" s="1">
        <v>-0.4</v>
      </c>
      <c r="F218" s="1">
        <v>0.25</v>
      </c>
      <c r="G218" s="1">
        <v>0.25</v>
      </c>
      <c r="H218" s="464"/>
    </row>
    <row r="219" spans="1:8">
      <c r="A219" s="467">
        <v>43033</v>
      </c>
      <c r="B219" s="1">
        <v>1.25</v>
      </c>
      <c r="C219" s="1">
        <v>1.25</v>
      </c>
      <c r="D219" s="1">
        <v>-0.4</v>
      </c>
      <c r="E219" s="1">
        <v>-0.4</v>
      </c>
      <c r="F219" s="1">
        <v>0.25</v>
      </c>
      <c r="G219" s="1">
        <v>0.25</v>
      </c>
      <c r="H219" s="464"/>
    </row>
    <row r="220" spans="1:8">
      <c r="A220" s="467">
        <v>43034</v>
      </c>
      <c r="B220" s="1">
        <v>1.25</v>
      </c>
      <c r="C220" s="1">
        <v>1.25</v>
      </c>
      <c r="D220" s="1">
        <v>-0.4</v>
      </c>
      <c r="E220" s="1">
        <v>-0.4</v>
      </c>
      <c r="F220" s="1">
        <v>0.25</v>
      </c>
      <c r="G220" s="1">
        <v>0.25</v>
      </c>
      <c r="H220" s="464"/>
    </row>
    <row r="221" spans="1:8">
      <c r="A221" s="467">
        <v>43035</v>
      </c>
      <c r="B221" s="1">
        <v>1.25</v>
      </c>
      <c r="C221" s="1">
        <v>1.25</v>
      </c>
      <c r="D221" s="1">
        <v>-0.4</v>
      </c>
      <c r="E221" s="1">
        <v>-0.4</v>
      </c>
      <c r="F221" s="1">
        <v>0.25</v>
      </c>
      <c r="G221" s="1">
        <v>0.25</v>
      </c>
      <c r="H221" s="464"/>
    </row>
    <row r="222" spans="1:8">
      <c r="A222" s="467">
        <v>43038</v>
      </c>
      <c r="B222" s="1">
        <v>1.25</v>
      </c>
      <c r="C222" s="1">
        <v>1.25</v>
      </c>
      <c r="D222" s="1">
        <v>-0.4</v>
      </c>
      <c r="E222" s="1">
        <v>-0.4</v>
      </c>
      <c r="F222" s="1">
        <v>0.25</v>
      </c>
      <c r="G222" s="1">
        <v>0.25</v>
      </c>
      <c r="H222" s="464"/>
    </row>
    <row r="223" spans="1:8">
      <c r="A223" s="467">
        <v>43039</v>
      </c>
      <c r="B223" s="1">
        <v>1.25</v>
      </c>
      <c r="C223" s="1">
        <v>1.25</v>
      </c>
      <c r="D223" s="1">
        <v>-0.4</v>
      </c>
      <c r="E223" s="1">
        <v>-0.4</v>
      </c>
      <c r="F223" s="1">
        <v>0.25</v>
      </c>
      <c r="G223" s="1">
        <v>0.25</v>
      </c>
      <c r="H223" s="464"/>
    </row>
    <row r="224" spans="1:8">
      <c r="A224" s="467">
        <v>43040</v>
      </c>
      <c r="B224" s="1">
        <v>1.25</v>
      </c>
      <c r="C224" s="1">
        <v>1.25</v>
      </c>
      <c r="D224" s="1">
        <v>-0.4</v>
      </c>
      <c r="E224" s="1">
        <v>-0.4</v>
      </c>
      <c r="F224" s="1">
        <v>0.25</v>
      </c>
      <c r="G224" s="1">
        <v>0.25</v>
      </c>
      <c r="H224" s="464"/>
    </row>
    <row r="225" spans="1:8">
      <c r="A225" s="467">
        <v>43041</v>
      </c>
      <c r="B225" s="1">
        <v>1.25</v>
      </c>
      <c r="C225" s="1">
        <v>1.25</v>
      </c>
      <c r="D225" s="1">
        <v>-0.4</v>
      </c>
      <c r="E225" s="1">
        <v>-0.4</v>
      </c>
      <c r="F225" s="1">
        <v>0.5</v>
      </c>
      <c r="G225" s="1">
        <v>0.5</v>
      </c>
      <c r="H225" s="464"/>
    </row>
    <row r="226" spans="1:8">
      <c r="A226" s="467">
        <v>43042</v>
      </c>
      <c r="B226" s="1">
        <v>1.25</v>
      </c>
      <c r="C226" s="1">
        <v>1.25</v>
      </c>
      <c r="D226" s="1">
        <v>-0.4</v>
      </c>
      <c r="E226" s="1">
        <v>-0.4</v>
      </c>
      <c r="F226" s="1">
        <v>0.5</v>
      </c>
      <c r="G226" s="1">
        <v>0.5</v>
      </c>
      <c r="H226" s="464"/>
    </row>
    <row r="227" spans="1:8">
      <c r="A227" s="467">
        <v>43045</v>
      </c>
      <c r="B227" s="1">
        <v>1.25</v>
      </c>
      <c r="C227" s="1">
        <v>1.25</v>
      </c>
      <c r="D227" s="1">
        <v>-0.4</v>
      </c>
      <c r="E227" s="1">
        <v>-0.4</v>
      </c>
      <c r="F227" s="1">
        <v>0.5</v>
      </c>
      <c r="G227" s="1">
        <v>0.5</v>
      </c>
      <c r="H227" s="464"/>
    </row>
    <row r="228" spans="1:8">
      <c r="A228" s="467">
        <v>43046</v>
      </c>
      <c r="B228" s="1">
        <v>1.25</v>
      </c>
      <c r="C228" s="1">
        <v>1.25</v>
      </c>
      <c r="D228" s="1">
        <v>-0.4</v>
      </c>
      <c r="E228" s="1">
        <v>-0.4</v>
      </c>
      <c r="F228" s="1">
        <v>0.5</v>
      </c>
      <c r="G228" s="1">
        <v>0.5</v>
      </c>
      <c r="H228" s="464"/>
    </row>
    <row r="229" spans="1:8">
      <c r="A229" s="467">
        <v>43047</v>
      </c>
      <c r="B229" s="1">
        <v>1.25</v>
      </c>
      <c r="C229" s="1">
        <v>1.25</v>
      </c>
      <c r="D229" s="1">
        <v>-0.4</v>
      </c>
      <c r="E229" s="1">
        <v>-0.4</v>
      </c>
      <c r="F229" s="1">
        <v>0.5</v>
      </c>
      <c r="G229" s="1">
        <v>0.5</v>
      </c>
      <c r="H229" s="464"/>
    </row>
    <row r="230" spans="1:8">
      <c r="A230" s="467">
        <v>43048</v>
      </c>
      <c r="B230" s="1">
        <v>1.25</v>
      </c>
      <c r="C230" s="1">
        <v>1.25</v>
      </c>
      <c r="D230" s="1">
        <v>-0.4</v>
      </c>
      <c r="E230" s="1">
        <v>-0.4</v>
      </c>
      <c r="F230" s="1">
        <v>0.5</v>
      </c>
      <c r="G230" s="1">
        <v>0.5</v>
      </c>
      <c r="H230" s="464"/>
    </row>
    <row r="231" spans="1:8">
      <c r="A231" s="467">
        <v>43049</v>
      </c>
      <c r="B231" s="1">
        <v>1.25</v>
      </c>
      <c r="C231" s="1">
        <v>1.25</v>
      </c>
      <c r="D231" s="1">
        <v>-0.4</v>
      </c>
      <c r="E231" s="1">
        <v>-0.4</v>
      </c>
      <c r="F231" s="1">
        <v>0.5</v>
      </c>
      <c r="G231" s="1">
        <v>0.5</v>
      </c>
      <c r="H231" s="464"/>
    </row>
    <row r="232" spans="1:8">
      <c r="A232" s="467">
        <v>43052</v>
      </c>
      <c r="B232" s="1">
        <v>1.25</v>
      </c>
      <c r="C232" s="1">
        <v>1.25</v>
      </c>
      <c r="D232" s="1">
        <v>-0.4</v>
      </c>
      <c r="E232" s="1">
        <v>-0.4</v>
      </c>
      <c r="F232" s="1">
        <v>0.5</v>
      </c>
      <c r="G232" s="1">
        <v>0.5</v>
      </c>
      <c r="H232" s="464"/>
    </row>
    <row r="233" spans="1:8">
      <c r="A233" s="467">
        <v>43053</v>
      </c>
      <c r="B233" s="1">
        <v>1.25</v>
      </c>
      <c r="C233" s="1">
        <v>1.25</v>
      </c>
      <c r="D233" s="1">
        <v>-0.4</v>
      </c>
      <c r="E233" s="1">
        <v>-0.4</v>
      </c>
      <c r="F233" s="1">
        <v>0.5</v>
      </c>
      <c r="G233" s="1">
        <v>0.5</v>
      </c>
      <c r="H233" s="464"/>
    </row>
    <row r="234" spans="1:8">
      <c r="A234" s="467">
        <v>43054</v>
      </c>
      <c r="B234" s="1">
        <v>1.25</v>
      </c>
      <c r="C234" s="1">
        <v>1.25</v>
      </c>
      <c r="D234" s="1">
        <v>-0.4</v>
      </c>
      <c r="E234" s="1">
        <v>-0.4</v>
      </c>
      <c r="F234" s="1">
        <v>0.5</v>
      </c>
      <c r="G234" s="1">
        <v>0.5</v>
      </c>
      <c r="H234" s="464"/>
    </row>
    <row r="235" spans="1:8">
      <c r="A235" s="467">
        <v>43055</v>
      </c>
      <c r="B235" s="1">
        <v>1.25</v>
      </c>
      <c r="C235" s="1">
        <v>1.25</v>
      </c>
      <c r="D235" s="1">
        <v>-0.4</v>
      </c>
      <c r="E235" s="1">
        <v>-0.4</v>
      </c>
      <c r="F235" s="1">
        <v>0.5</v>
      </c>
      <c r="G235" s="1">
        <v>0.5</v>
      </c>
      <c r="H235" s="464"/>
    </row>
    <row r="236" spans="1:8">
      <c r="A236" s="467">
        <v>43056</v>
      </c>
      <c r="B236" s="1">
        <v>1.25</v>
      </c>
      <c r="C236" s="1">
        <v>1.25</v>
      </c>
      <c r="D236" s="1">
        <v>-0.4</v>
      </c>
      <c r="E236" s="1">
        <v>-0.4</v>
      </c>
      <c r="F236" s="1">
        <v>0.5</v>
      </c>
      <c r="G236" s="1">
        <v>0.5</v>
      </c>
      <c r="H236" s="464"/>
    </row>
    <row r="237" spans="1:8">
      <c r="A237" s="467">
        <v>43059</v>
      </c>
      <c r="B237" s="1">
        <v>1.25</v>
      </c>
      <c r="C237" s="1">
        <v>1.25</v>
      </c>
      <c r="D237" s="1">
        <v>-0.4</v>
      </c>
      <c r="E237" s="1">
        <v>-0.4</v>
      </c>
      <c r="F237" s="1">
        <v>0.5</v>
      </c>
      <c r="G237" s="1">
        <v>0.5</v>
      </c>
      <c r="H237" s="464"/>
    </row>
    <row r="238" spans="1:8">
      <c r="A238" s="467">
        <v>43060</v>
      </c>
      <c r="B238" s="1">
        <v>1.25</v>
      </c>
      <c r="C238" s="1">
        <v>1.25</v>
      </c>
      <c r="D238" s="1">
        <v>-0.4</v>
      </c>
      <c r="E238" s="1">
        <v>-0.4</v>
      </c>
      <c r="F238" s="1">
        <v>0.5</v>
      </c>
      <c r="G238" s="1">
        <v>0.5</v>
      </c>
      <c r="H238" s="464"/>
    </row>
    <row r="239" spans="1:8">
      <c r="A239" s="467">
        <v>43061</v>
      </c>
      <c r="B239" s="1">
        <v>1.25</v>
      </c>
      <c r="C239" s="1">
        <v>1.25</v>
      </c>
      <c r="D239" s="1">
        <v>-0.4</v>
      </c>
      <c r="E239" s="1">
        <v>-0.4</v>
      </c>
      <c r="F239" s="1">
        <v>0.5</v>
      </c>
      <c r="G239" s="1">
        <v>0.5</v>
      </c>
      <c r="H239" s="464"/>
    </row>
    <row r="240" spans="1:8">
      <c r="A240" s="467">
        <v>43062</v>
      </c>
      <c r="B240" s="1">
        <v>1.25</v>
      </c>
      <c r="C240" s="1">
        <v>1.25</v>
      </c>
      <c r="D240" s="1">
        <v>-0.4</v>
      </c>
      <c r="E240" s="1">
        <v>-0.4</v>
      </c>
      <c r="F240" s="1">
        <v>0.5</v>
      </c>
      <c r="G240" s="1">
        <v>0.5</v>
      </c>
      <c r="H240" s="464"/>
    </row>
    <row r="241" spans="1:8">
      <c r="A241" s="467">
        <v>43063</v>
      </c>
      <c r="B241" s="1">
        <v>1.25</v>
      </c>
      <c r="C241" s="1">
        <v>1.25</v>
      </c>
      <c r="D241" s="1">
        <v>-0.4</v>
      </c>
      <c r="E241" s="1">
        <v>-0.4</v>
      </c>
      <c r="F241" s="1">
        <v>0.5</v>
      </c>
      <c r="G241" s="1">
        <v>0.5</v>
      </c>
      <c r="H241" s="464"/>
    </row>
    <row r="242" spans="1:8">
      <c r="A242" s="467">
        <v>43066</v>
      </c>
      <c r="B242" s="1">
        <v>1.25</v>
      </c>
      <c r="C242" s="1">
        <v>1.25</v>
      </c>
      <c r="D242" s="1">
        <v>-0.4</v>
      </c>
      <c r="E242" s="1">
        <v>-0.4</v>
      </c>
      <c r="F242" s="1">
        <v>0.5</v>
      </c>
      <c r="G242" s="1">
        <v>0.5</v>
      </c>
      <c r="H242" s="464"/>
    </row>
    <row r="243" spans="1:8">
      <c r="A243" s="467">
        <v>43067</v>
      </c>
      <c r="B243" s="1">
        <v>1.25</v>
      </c>
      <c r="C243" s="1">
        <v>1.25</v>
      </c>
      <c r="D243" s="1">
        <v>-0.4</v>
      </c>
      <c r="E243" s="1">
        <v>-0.4</v>
      </c>
      <c r="F243" s="1">
        <v>0.5</v>
      </c>
      <c r="G243" s="1">
        <v>0.5</v>
      </c>
      <c r="H243" s="464"/>
    </row>
    <row r="244" spans="1:8">
      <c r="A244" s="467">
        <v>43068</v>
      </c>
      <c r="B244" s="1">
        <v>1.25</v>
      </c>
      <c r="C244" s="1">
        <v>1.25</v>
      </c>
      <c r="D244" s="1">
        <v>-0.4</v>
      </c>
      <c r="E244" s="1">
        <v>-0.4</v>
      </c>
      <c r="F244" s="1">
        <v>0.5</v>
      </c>
      <c r="G244" s="1">
        <v>0.5</v>
      </c>
      <c r="H244" s="464"/>
    </row>
    <row r="245" spans="1:8">
      <c r="A245" s="467">
        <v>43069</v>
      </c>
      <c r="B245" s="1">
        <v>1.25</v>
      </c>
      <c r="C245" s="1">
        <v>1.25</v>
      </c>
      <c r="D245" s="1">
        <v>-0.4</v>
      </c>
      <c r="E245" s="1">
        <v>-0.4</v>
      </c>
      <c r="F245" s="1">
        <v>0.5</v>
      </c>
      <c r="G245" s="1">
        <v>0.5</v>
      </c>
      <c r="H245" s="464"/>
    </row>
    <row r="246" spans="1:8">
      <c r="A246" s="467">
        <v>43070</v>
      </c>
      <c r="B246" s="1">
        <v>1.25</v>
      </c>
      <c r="C246" s="1">
        <v>1.25</v>
      </c>
      <c r="D246" s="1">
        <v>-0.4</v>
      </c>
      <c r="E246" s="1">
        <v>-0.4</v>
      </c>
      <c r="F246" s="1">
        <v>0.5</v>
      </c>
      <c r="G246" s="1">
        <v>0.5</v>
      </c>
      <c r="H246" s="464"/>
    </row>
    <row r="247" spans="1:8">
      <c r="A247" s="467">
        <v>43073</v>
      </c>
      <c r="B247" s="1">
        <v>1.25</v>
      </c>
      <c r="C247" s="1">
        <v>1.25</v>
      </c>
      <c r="D247" s="1">
        <v>-0.4</v>
      </c>
      <c r="E247" s="1">
        <v>-0.4</v>
      </c>
      <c r="F247" s="1">
        <v>0.5</v>
      </c>
      <c r="G247" s="1">
        <v>0.5</v>
      </c>
      <c r="H247" s="464"/>
    </row>
    <row r="248" spans="1:8">
      <c r="A248" s="467">
        <v>43074</v>
      </c>
      <c r="B248" s="1">
        <v>1.25</v>
      </c>
      <c r="C248" s="1">
        <v>1.25</v>
      </c>
      <c r="D248" s="1">
        <v>-0.4</v>
      </c>
      <c r="E248" s="1">
        <v>-0.4</v>
      </c>
      <c r="F248" s="1">
        <v>0.5</v>
      </c>
      <c r="G248" s="1">
        <v>0.5</v>
      </c>
      <c r="H248" s="464"/>
    </row>
    <row r="249" spans="1:8">
      <c r="A249" s="467">
        <v>43075</v>
      </c>
      <c r="B249" s="1">
        <v>1.25</v>
      </c>
      <c r="C249" s="1">
        <v>1.25</v>
      </c>
      <c r="D249" s="1">
        <v>-0.4</v>
      </c>
      <c r="E249" s="1">
        <v>-0.4</v>
      </c>
      <c r="F249" s="1">
        <v>0.5</v>
      </c>
      <c r="G249" s="1">
        <v>0.5</v>
      </c>
      <c r="H249" s="464"/>
    </row>
    <row r="250" spans="1:8">
      <c r="A250" s="467">
        <v>43076</v>
      </c>
      <c r="B250" s="1">
        <v>1.25</v>
      </c>
      <c r="C250" s="1">
        <v>1.25</v>
      </c>
      <c r="D250" s="1">
        <v>-0.4</v>
      </c>
      <c r="E250" s="1">
        <v>-0.4</v>
      </c>
      <c r="F250" s="1">
        <v>0.5</v>
      </c>
      <c r="G250" s="1">
        <v>0.5</v>
      </c>
      <c r="H250" s="464"/>
    </row>
    <row r="251" spans="1:8">
      <c r="A251" s="467">
        <v>43077</v>
      </c>
      <c r="B251" s="1">
        <v>1.25</v>
      </c>
      <c r="C251" s="1">
        <v>1.25</v>
      </c>
      <c r="D251" s="1">
        <v>-0.4</v>
      </c>
      <c r="E251" s="1">
        <v>-0.4</v>
      </c>
      <c r="F251" s="1">
        <v>0.5</v>
      </c>
      <c r="G251" s="1">
        <v>0.5</v>
      </c>
      <c r="H251" s="464"/>
    </row>
    <row r="252" spans="1:8">
      <c r="A252" s="467">
        <v>43080</v>
      </c>
      <c r="B252" s="1">
        <v>1.25</v>
      </c>
      <c r="C252" s="1">
        <v>1.25</v>
      </c>
      <c r="D252" s="1">
        <v>-0.4</v>
      </c>
      <c r="E252" s="1">
        <v>-0.4</v>
      </c>
      <c r="F252" s="1">
        <v>0.5</v>
      </c>
      <c r="G252" s="1">
        <v>0.5</v>
      </c>
      <c r="H252" s="464"/>
    </row>
    <row r="253" spans="1:8">
      <c r="A253" s="467">
        <v>43081</v>
      </c>
      <c r="B253" s="1">
        <v>1.25</v>
      </c>
      <c r="C253" s="1">
        <v>1.25</v>
      </c>
      <c r="D253" s="1">
        <v>-0.4</v>
      </c>
      <c r="E253" s="1">
        <v>-0.4</v>
      </c>
      <c r="F253" s="1">
        <v>0.5</v>
      </c>
      <c r="G253" s="1">
        <v>0.5</v>
      </c>
      <c r="H253" s="464"/>
    </row>
    <row r="254" spans="1:8">
      <c r="A254" s="467">
        <v>43082</v>
      </c>
      <c r="B254" s="1">
        <v>1.25</v>
      </c>
      <c r="C254" s="1">
        <v>1.25</v>
      </c>
      <c r="D254" s="1">
        <v>-0.4</v>
      </c>
      <c r="E254" s="1">
        <v>-0.4</v>
      </c>
      <c r="F254" s="1">
        <v>0.5</v>
      </c>
      <c r="G254" s="1">
        <v>0.5</v>
      </c>
      <c r="H254" s="464"/>
    </row>
    <row r="255" spans="1:8">
      <c r="A255" s="467">
        <v>43083</v>
      </c>
      <c r="B255" s="1">
        <v>1.5</v>
      </c>
      <c r="C255" s="1">
        <v>1.5</v>
      </c>
      <c r="D255" s="1">
        <v>-0.4</v>
      </c>
      <c r="E255" s="1">
        <v>-0.4</v>
      </c>
      <c r="F255" s="1">
        <v>0.5</v>
      </c>
      <c r="G255" s="1">
        <v>0.5</v>
      </c>
      <c r="H255" s="464"/>
    </row>
    <row r="256" spans="1:8">
      <c r="A256" s="467">
        <v>43084</v>
      </c>
      <c r="B256" s="1">
        <v>1.5</v>
      </c>
      <c r="C256" s="1">
        <v>1.5</v>
      </c>
      <c r="D256" s="1">
        <v>-0.4</v>
      </c>
      <c r="E256" s="1">
        <v>-0.4</v>
      </c>
      <c r="F256" s="1">
        <v>0.5</v>
      </c>
      <c r="G256" s="1">
        <v>0.5</v>
      </c>
      <c r="H256" s="464"/>
    </row>
    <row r="257" spans="1:8">
      <c r="A257" s="467">
        <v>43087</v>
      </c>
      <c r="B257" s="1">
        <v>1.5</v>
      </c>
      <c r="C257" s="1">
        <v>1.5</v>
      </c>
      <c r="D257" s="1">
        <v>-0.4</v>
      </c>
      <c r="E257" s="1">
        <v>-0.4</v>
      </c>
      <c r="F257" s="1">
        <v>0.5</v>
      </c>
      <c r="G257" s="1">
        <v>0.5</v>
      </c>
      <c r="H257" s="464"/>
    </row>
    <row r="258" spans="1:8">
      <c r="A258" s="467">
        <v>43088</v>
      </c>
      <c r="B258" s="1">
        <v>1.5</v>
      </c>
      <c r="C258" s="1">
        <v>1.5</v>
      </c>
      <c r="D258" s="1">
        <v>-0.4</v>
      </c>
      <c r="E258" s="1">
        <v>-0.4</v>
      </c>
      <c r="F258" s="1">
        <v>0.5</v>
      </c>
      <c r="G258" s="1">
        <v>0.5</v>
      </c>
      <c r="H258" s="464"/>
    </row>
    <row r="259" spans="1:8">
      <c r="A259" s="467">
        <v>43089</v>
      </c>
      <c r="B259" s="1">
        <v>1.5</v>
      </c>
      <c r="C259" s="1">
        <v>1.5</v>
      </c>
      <c r="D259" s="1">
        <v>-0.4</v>
      </c>
      <c r="E259" s="1">
        <v>-0.4</v>
      </c>
      <c r="F259" s="1">
        <v>0.5</v>
      </c>
      <c r="G259" s="1">
        <v>0.5</v>
      </c>
      <c r="H259" s="464"/>
    </row>
    <row r="260" spans="1:8">
      <c r="A260" s="467">
        <v>43090</v>
      </c>
      <c r="B260" s="1">
        <v>1.5</v>
      </c>
      <c r="C260" s="1">
        <v>1.5</v>
      </c>
      <c r="D260" s="1">
        <v>-0.4</v>
      </c>
      <c r="E260" s="1">
        <v>-0.4</v>
      </c>
      <c r="F260" s="1">
        <v>0.5</v>
      </c>
      <c r="G260" s="1">
        <v>0.5</v>
      </c>
      <c r="H260" s="464"/>
    </row>
    <row r="261" spans="1:8">
      <c r="A261" s="467">
        <v>43091</v>
      </c>
      <c r="B261" s="1">
        <v>1.5</v>
      </c>
      <c r="C261" s="1">
        <v>1.5</v>
      </c>
      <c r="D261" s="1">
        <v>-0.4</v>
      </c>
      <c r="E261" s="1">
        <v>-0.4</v>
      </c>
      <c r="F261" s="1">
        <v>0.5</v>
      </c>
      <c r="G261" s="1">
        <v>0.5</v>
      </c>
      <c r="H261" s="464"/>
    </row>
    <row r="262" spans="1:8">
      <c r="A262" s="467">
        <v>43094</v>
      </c>
      <c r="B262" s="1">
        <v>1.5</v>
      </c>
      <c r="C262" s="1">
        <v>1.5</v>
      </c>
      <c r="D262" s="1">
        <v>-0.4</v>
      </c>
      <c r="E262" s="1">
        <v>-0.4</v>
      </c>
      <c r="F262" s="1">
        <v>0.5</v>
      </c>
      <c r="G262" s="1">
        <v>0.5</v>
      </c>
      <c r="H262" s="464"/>
    </row>
    <row r="263" spans="1:8">
      <c r="A263" s="467">
        <v>43095</v>
      </c>
      <c r="B263" s="1">
        <v>1.5</v>
      </c>
      <c r="C263" s="1">
        <v>1.5</v>
      </c>
      <c r="D263" s="1">
        <v>-0.4</v>
      </c>
      <c r="E263" s="1">
        <v>-0.4</v>
      </c>
      <c r="F263" s="1">
        <v>0.5</v>
      </c>
      <c r="G263" s="1">
        <v>0.5</v>
      </c>
      <c r="H263" s="464"/>
    </row>
    <row r="264" spans="1:8">
      <c r="A264" s="467">
        <v>43096</v>
      </c>
      <c r="B264" s="1">
        <v>1.5</v>
      </c>
      <c r="C264" s="1">
        <v>1.5</v>
      </c>
      <c r="D264" s="1">
        <v>-0.4</v>
      </c>
      <c r="E264" s="1">
        <v>-0.4</v>
      </c>
      <c r="F264" s="1">
        <v>0.5</v>
      </c>
      <c r="G264" s="1">
        <v>0.5</v>
      </c>
      <c r="H264" s="464"/>
    </row>
    <row r="265" spans="1:8">
      <c r="A265" s="467">
        <v>43097</v>
      </c>
      <c r="B265" s="1">
        <v>1.5</v>
      </c>
      <c r="C265" s="1">
        <v>1.5</v>
      </c>
      <c r="D265" s="1">
        <v>-0.4</v>
      </c>
      <c r="E265" s="1">
        <v>-0.4</v>
      </c>
      <c r="F265" s="1">
        <v>0.5</v>
      </c>
      <c r="G265" s="1">
        <v>0.5</v>
      </c>
      <c r="H265" s="464"/>
    </row>
    <row r="266" spans="1:8">
      <c r="A266" s="467">
        <v>43098</v>
      </c>
      <c r="B266" s="1">
        <v>1.5</v>
      </c>
      <c r="C266" s="1">
        <v>1.5</v>
      </c>
      <c r="D266" s="1">
        <v>-0.4</v>
      </c>
      <c r="E266" s="1">
        <v>-0.4</v>
      </c>
      <c r="F266" s="1">
        <v>0.5</v>
      </c>
      <c r="G266" s="1">
        <v>0.5</v>
      </c>
      <c r="H266" s="464"/>
    </row>
    <row r="267" spans="1:8">
      <c r="A267" s="467">
        <v>43101</v>
      </c>
      <c r="B267" s="1">
        <v>1.5</v>
      </c>
      <c r="C267" s="1">
        <v>1.5</v>
      </c>
      <c r="D267" s="1">
        <v>-0.4</v>
      </c>
      <c r="E267" s="1">
        <v>-0.4</v>
      </c>
      <c r="F267" s="1">
        <v>0.5</v>
      </c>
      <c r="G267" s="1">
        <v>0.5</v>
      </c>
      <c r="H267" s="464"/>
    </row>
    <row r="268" spans="1:8">
      <c r="A268" s="467">
        <v>43102</v>
      </c>
      <c r="B268" s="1">
        <v>1.5</v>
      </c>
      <c r="C268" s="1">
        <v>1.5</v>
      </c>
      <c r="D268" s="1">
        <v>-0.4</v>
      </c>
      <c r="E268" s="1">
        <v>-0.4</v>
      </c>
      <c r="F268" s="1">
        <v>0.5</v>
      </c>
      <c r="G268" s="1">
        <v>0.5</v>
      </c>
      <c r="H268" s="464"/>
    </row>
    <row r="269" spans="1:8">
      <c r="A269" s="467">
        <v>43103</v>
      </c>
      <c r="B269" s="1">
        <v>1.5</v>
      </c>
      <c r="C269" s="1">
        <v>1.5</v>
      </c>
      <c r="D269" s="1">
        <v>-0.4</v>
      </c>
      <c r="E269" s="1">
        <v>-0.4</v>
      </c>
      <c r="F269" s="1">
        <v>0.5</v>
      </c>
      <c r="G269" s="1">
        <v>0.5</v>
      </c>
      <c r="H269" s="464"/>
    </row>
    <row r="270" spans="1:8">
      <c r="A270" s="467">
        <v>43104</v>
      </c>
      <c r="B270" s="1">
        <v>1.5</v>
      </c>
      <c r="C270" s="1">
        <v>1.5</v>
      </c>
      <c r="D270" s="1">
        <v>-0.4</v>
      </c>
      <c r="E270" s="1">
        <v>-0.4</v>
      </c>
      <c r="F270" s="1">
        <v>0.5</v>
      </c>
      <c r="G270" s="1">
        <v>0.5</v>
      </c>
      <c r="H270" s="464"/>
    </row>
    <row r="271" spans="1:8">
      <c r="A271" s="467">
        <v>43105</v>
      </c>
      <c r="B271" s="1">
        <v>1.5</v>
      </c>
      <c r="C271" s="1">
        <v>1.5</v>
      </c>
      <c r="D271" s="1">
        <v>-0.4</v>
      </c>
      <c r="E271" s="1">
        <v>-0.4</v>
      </c>
      <c r="F271" s="1">
        <v>0.5</v>
      </c>
      <c r="G271" s="1">
        <v>0.5</v>
      </c>
      <c r="H271" s="464"/>
    </row>
    <row r="272" spans="1:8">
      <c r="A272" s="467">
        <v>43108</v>
      </c>
      <c r="B272" s="1">
        <v>1.5</v>
      </c>
      <c r="C272" s="1">
        <v>1.5</v>
      </c>
      <c r="D272" s="1">
        <v>-0.4</v>
      </c>
      <c r="E272" s="1">
        <v>-0.4</v>
      </c>
      <c r="F272" s="1">
        <v>0.5</v>
      </c>
      <c r="G272" s="1">
        <v>0.5</v>
      </c>
      <c r="H272" s="464"/>
    </row>
    <row r="273" spans="1:8">
      <c r="A273" s="467">
        <v>43109</v>
      </c>
      <c r="B273" s="1">
        <v>1.5</v>
      </c>
      <c r="C273" s="1">
        <v>1.5</v>
      </c>
      <c r="D273" s="1">
        <v>-0.4</v>
      </c>
      <c r="E273" s="1">
        <v>-0.4</v>
      </c>
      <c r="F273" s="1">
        <v>0.5</v>
      </c>
      <c r="G273" s="1">
        <v>0.5</v>
      </c>
      <c r="H273" s="464"/>
    </row>
    <row r="274" spans="1:8">
      <c r="A274" s="467">
        <v>43110</v>
      </c>
      <c r="B274" s="1">
        <v>1.5</v>
      </c>
      <c r="C274" s="1">
        <v>1.5</v>
      </c>
      <c r="D274" s="1">
        <v>-0.4</v>
      </c>
      <c r="E274" s="1">
        <v>-0.4</v>
      </c>
      <c r="F274" s="1">
        <v>0.5</v>
      </c>
      <c r="G274" s="1">
        <v>0.5</v>
      </c>
      <c r="H274" s="464"/>
    </row>
    <row r="275" spans="1:8">
      <c r="A275" s="467">
        <v>43111</v>
      </c>
      <c r="B275" s="1">
        <v>1.5</v>
      </c>
      <c r="C275" s="1">
        <v>1.5</v>
      </c>
      <c r="D275" s="1">
        <v>-0.4</v>
      </c>
      <c r="E275" s="1">
        <v>-0.4</v>
      </c>
      <c r="F275" s="1">
        <v>0.5</v>
      </c>
      <c r="G275" s="1">
        <v>0.5</v>
      </c>
      <c r="H275" s="464"/>
    </row>
    <row r="276" spans="1:8">
      <c r="A276" s="467">
        <v>43112</v>
      </c>
      <c r="B276" s="1">
        <v>1.5</v>
      </c>
      <c r="C276" s="1">
        <v>1.5</v>
      </c>
      <c r="D276" s="1">
        <v>-0.4</v>
      </c>
      <c r="E276" s="1">
        <v>-0.4</v>
      </c>
      <c r="F276" s="1">
        <v>0.5</v>
      </c>
      <c r="G276" s="1">
        <v>0.5</v>
      </c>
      <c r="H276" s="464"/>
    </row>
    <row r="277" spans="1:8">
      <c r="A277" s="467">
        <v>43115</v>
      </c>
      <c r="B277" s="1">
        <v>1.5</v>
      </c>
      <c r="C277" s="1">
        <v>1.5</v>
      </c>
      <c r="D277" s="1">
        <v>-0.4</v>
      </c>
      <c r="E277" s="1">
        <v>-0.4</v>
      </c>
      <c r="F277" s="1">
        <v>0.5</v>
      </c>
      <c r="G277" s="1">
        <v>0.5</v>
      </c>
      <c r="H277" s="464"/>
    </row>
    <row r="278" spans="1:8">
      <c r="A278" s="467">
        <v>43116</v>
      </c>
      <c r="B278" s="1">
        <v>1.5</v>
      </c>
      <c r="C278" s="1">
        <v>1.5</v>
      </c>
      <c r="D278" s="1">
        <v>-0.4</v>
      </c>
      <c r="E278" s="1">
        <v>-0.4</v>
      </c>
      <c r="F278" s="1">
        <v>0.5</v>
      </c>
      <c r="G278" s="1">
        <v>0.5</v>
      </c>
      <c r="H278" s="464"/>
    </row>
    <row r="279" spans="1:8">
      <c r="A279" s="467">
        <v>43117</v>
      </c>
      <c r="B279" s="1">
        <v>1.5</v>
      </c>
      <c r="C279" s="1">
        <v>1.5</v>
      </c>
      <c r="D279" s="1">
        <v>-0.4</v>
      </c>
      <c r="E279" s="1">
        <v>-0.4</v>
      </c>
      <c r="F279" s="1">
        <v>0.5</v>
      </c>
      <c r="G279" s="1">
        <v>0.5</v>
      </c>
      <c r="H279" s="464"/>
    </row>
    <row r="280" spans="1:8">
      <c r="A280" s="467">
        <v>43118</v>
      </c>
      <c r="B280" s="1">
        <v>1.5</v>
      </c>
      <c r="C280" s="1">
        <v>1.5</v>
      </c>
      <c r="D280" s="1">
        <v>-0.4</v>
      </c>
      <c r="E280" s="1">
        <v>-0.4</v>
      </c>
      <c r="F280" s="1">
        <v>0.5</v>
      </c>
      <c r="G280" s="1">
        <v>0.5</v>
      </c>
      <c r="H280" s="464"/>
    </row>
    <row r="281" spans="1:8">
      <c r="A281" s="467">
        <v>43119</v>
      </c>
      <c r="B281" s="1">
        <v>1.5</v>
      </c>
      <c r="C281" s="1">
        <v>1.5</v>
      </c>
      <c r="D281" s="1">
        <v>-0.4</v>
      </c>
      <c r="E281" s="1">
        <v>-0.4</v>
      </c>
      <c r="F281" s="1">
        <v>0.5</v>
      </c>
      <c r="G281" s="1">
        <v>0.5</v>
      </c>
      <c r="H281" s="464"/>
    </row>
    <row r="282" spans="1:8">
      <c r="A282" s="467">
        <v>43122</v>
      </c>
      <c r="B282" s="1">
        <v>1.5</v>
      </c>
      <c r="C282" s="1">
        <v>1.5</v>
      </c>
      <c r="D282" s="1">
        <v>-0.4</v>
      </c>
      <c r="E282" s="1">
        <v>-0.4</v>
      </c>
      <c r="F282" s="1">
        <v>0.5</v>
      </c>
      <c r="G282" s="1">
        <v>0.5</v>
      </c>
      <c r="H282" s="464"/>
    </row>
    <row r="283" spans="1:8">
      <c r="A283" s="467">
        <v>43123</v>
      </c>
      <c r="B283" s="1">
        <v>1.5</v>
      </c>
      <c r="C283" s="1">
        <v>1.5</v>
      </c>
      <c r="D283" s="1">
        <v>-0.4</v>
      </c>
      <c r="E283" s="1">
        <v>-0.4</v>
      </c>
      <c r="F283" s="1">
        <v>0.5</v>
      </c>
      <c r="G283" s="1">
        <v>0.5</v>
      </c>
      <c r="H283" s="464"/>
    </row>
    <row r="284" spans="1:8">
      <c r="A284" s="467">
        <v>43124</v>
      </c>
      <c r="B284" s="1">
        <v>1.5</v>
      </c>
      <c r="C284" s="1">
        <v>1.5</v>
      </c>
      <c r="D284" s="1">
        <v>-0.4</v>
      </c>
      <c r="E284" s="1">
        <v>-0.4</v>
      </c>
      <c r="F284" s="1">
        <v>0.5</v>
      </c>
      <c r="G284" s="1">
        <v>0.5</v>
      </c>
      <c r="H284" s="464"/>
    </row>
    <row r="285" spans="1:8">
      <c r="A285" s="467">
        <v>43125</v>
      </c>
      <c r="B285" s="1">
        <v>1.5</v>
      </c>
      <c r="C285" s="1">
        <v>1.5</v>
      </c>
      <c r="D285" s="1">
        <v>-0.4</v>
      </c>
      <c r="E285" s="1">
        <v>-0.4</v>
      </c>
      <c r="F285" s="1">
        <v>0.5</v>
      </c>
      <c r="G285" s="1">
        <v>0.5</v>
      </c>
      <c r="H285" s="464"/>
    </row>
    <row r="286" spans="1:8">
      <c r="A286" s="467">
        <v>43126</v>
      </c>
      <c r="B286" s="1">
        <v>1.5</v>
      </c>
      <c r="C286" s="1">
        <v>1.5</v>
      </c>
      <c r="D286" s="1">
        <v>-0.4</v>
      </c>
      <c r="E286" s="1">
        <v>-0.4</v>
      </c>
      <c r="F286" s="1">
        <v>0.5</v>
      </c>
      <c r="G286" s="1">
        <v>0.5</v>
      </c>
      <c r="H286" s="464"/>
    </row>
    <row r="287" spans="1:8">
      <c r="A287" s="467">
        <v>43129</v>
      </c>
      <c r="B287" s="1">
        <v>1.5</v>
      </c>
      <c r="C287" s="1">
        <v>1.5</v>
      </c>
      <c r="D287" s="1">
        <v>-0.4</v>
      </c>
      <c r="E287" s="1">
        <v>-0.4</v>
      </c>
      <c r="F287" s="1">
        <v>0.5</v>
      </c>
      <c r="G287" s="1">
        <v>0.5</v>
      </c>
      <c r="H287" s="464"/>
    </row>
    <row r="288" spans="1:8">
      <c r="A288" s="467">
        <v>43130</v>
      </c>
      <c r="B288" s="1">
        <v>1.5</v>
      </c>
      <c r="C288" s="1">
        <v>1.5</v>
      </c>
      <c r="D288" s="1">
        <v>-0.4</v>
      </c>
      <c r="E288" s="1">
        <v>-0.4</v>
      </c>
      <c r="F288" s="1">
        <v>0.5</v>
      </c>
      <c r="G288" s="1">
        <v>0.5</v>
      </c>
      <c r="H288" s="464"/>
    </row>
    <row r="289" spans="1:8">
      <c r="A289" s="467">
        <v>43131</v>
      </c>
      <c r="B289" s="1">
        <v>1.5</v>
      </c>
      <c r="C289" s="1">
        <v>1.5</v>
      </c>
      <c r="D289" s="1">
        <v>-0.4</v>
      </c>
      <c r="E289" s="1">
        <v>-0.4</v>
      </c>
      <c r="F289" s="1">
        <v>0.5</v>
      </c>
      <c r="G289" s="1">
        <v>0.5</v>
      </c>
      <c r="H289" s="464"/>
    </row>
    <row r="290" spans="1:8">
      <c r="A290" s="467">
        <v>43132</v>
      </c>
      <c r="B290" s="1">
        <v>1.5</v>
      </c>
      <c r="C290" s="1">
        <v>1.5</v>
      </c>
      <c r="D290" s="1">
        <v>-0.4</v>
      </c>
      <c r="E290" s="1">
        <v>-0.4</v>
      </c>
      <c r="F290" s="1">
        <v>0.5</v>
      </c>
      <c r="G290" s="1">
        <v>0.5</v>
      </c>
      <c r="H290" s="464"/>
    </row>
    <row r="291" spans="1:8">
      <c r="A291" s="467">
        <v>43133</v>
      </c>
      <c r="B291" s="1">
        <v>1.5</v>
      </c>
      <c r="C291" s="1">
        <v>1.5</v>
      </c>
      <c r="D291" s="1">
        <v>-0.4</v>
      </c>
      <c r="E291" s="1">
        <v>-0.4</v>
      </c>
      <c r="F291" s="1">
        <v>0.5</v>
      </c>
      <c r="G291" s="1">
        <v>0.5</v>
      </c>
      <c r="H291" s="464"/>
    </row>
    <row r="292" spans="1:8">
      <c r="A292" s="467">
        <v>43136</v>
      </c>
      <c r="B292" s="1">
        <v>1.5</v>
      </c>
      <c r="C292" s="1">
        <v>1.5</v>
      </c>
      <c r="D292" s="1">
        <v>-0.4</v>
      </c>
      <c r="E292" s="1">
        <v>-0.4</v>
      </c>
      <c r="F292" s="1">
        <v>0.5</v>
      </c>
      <c r="G292" s="1">
        <v>0.5</v>
      </c>
      <c r="H292" s="464"/>
    </row>
    <row r="293" spans="1:8">
      <c r="A293" s="467">
        <v>43137</v>
      </c>
      <c r="B293" s="1">
        <v>1.5</v>
      </c>
      <c r="C293" s="1">
        <v>1.5</v>
      </c>
      <c r="D293" s="1">
        <v>-0.4</v>
      </c>
      <c r="E293" s="1">
        <v>-0.4</v>
      </c>
      <c r="F293" s="1">
        <v>0.5</v>
      </c>
      <c r="G293" s="1">
        <v>0.5</v>
      </c>
      <c r="H293" s="464"/>
    </row>
    <row r="294" spans="1:8">
      <c r="A294" s="467">
        <v>43138</v>
      </c>
      <c r="B294" s="1">
        <v>1.5</v>
      </c>
      <c r="C294" s="1">
        <v>1.5</v>
      </c>
      <c r="D294" s="1">
        <v>-0.4</v>
      </c>
      <c r="E294" s="1">
        <v>-0.4</v>
      </c>
      <c r="F294" s="1">
        <v>0.5</v>
      </c>
      <c r="G294" s="1">
        <v>0.5</v>
      </c>
      <c r="H294" s="464"/>
    </row>
    <row r="295" spans="1:8">
      <c r="A295" s="467">
        <v>43139</v>
      </c>
      <c r="B295" s="1">
        <v>1.5</v>
      </c>
      <c r="C295" s="1">
        <v>1.5</v>
      </c>
      <c r="D295" s="1">
        <v>-0.4</v>
      </c>
      <c r="E295" s="1">
        <v>-0.4</v>
      </c>
      <c r="F295" s="1">
        <v>0.5</v>
      </c>
      <c r="G295" s="1">
        <v>0.5</v>
      </c>
      <c r="H295" s="464"/>
    </row>
    <row r="296" spans="1:8">
      <c r="A296" s="467">
        <v>43140</v>
      </c>
      <c r="B296" s="1">
        <v>1.5</v>
      </c>
      <c r="C296" s="1">
        <v>1.5</v>
      </c>
      <c r="D296" s="1">
        <v>-0.4</v>
      </c>
      <c r="E296" s="1">
        <v>-0.4</v>
      </c>
      <c r="F296" s="1">
        <v>0.5</v>
      </c>
      <c r="G296" s="1">
        <v>0.5</v>
      </c>
      <c r="H296" s="464"/>
    </row>
    <row r="297" spans="1:8">
      <c r="A297" s="467">
        <v>43143</v>
      </c>
      <c r="B297" s="1">
        <v>1.5</v>
      </c>
      <c r="C297" s="1">
        <v>1.5</v>
      </c>
      <c r="D297" s="1">
        <v>-0.4</v>
      </c>
      <c r="E297" s="1">
        <v>-0.4</v>
      </c>
      <c r="F297" s="1">
        <v>0.5</v>
      </c>
      <c r="G297" s="1">
        <v>0.5</v>
      </c>
      <c r="H297" s="464"/>
    </row>
    <row r="298" spans="1:8">
      <c r="A298" s="467">
        <v>43144</v>
      </c>
      <c r="B298" s="1">
        <v>1.5</v>
      </c>
      <c r="C298" s="1">
        <v>1.5</v>
      </c>
      <c r="D298" s="1">
        <v>-0.4</v>
      </c>
      <c r="E298" s="1">
        <v>-0.4</v>
      </c>
      <c r="F298" s="1">
        <v>0.5</v>
      </c>
      <c r="G298" s="1">
        <v>0.5</v>
      </c>
      <c r="H298" s="464"/>
    </row>
    <row r="299" spans="1:8">
      <c r="A299" s="467">
        <v>43145</v>
      </c>
      <c r="B299" s="1">
        <v>1.5</v>
      </c>
      <c r="C299" s="1">
        <v>1.5</v>
      </c>
      <c r="D299" s="1">
        <v>-0.4</v>
      </c>
      <c r="E299" s="1">
        <v>-0.4</v>
      </c>
      <c r="F299" s="1">
        <v>0.5</v>
      </c>
      <c r="G299" s="1">
        <v>0.5</v>
      </c>
      <c r="H299" s="464"/>
    </row>
    <row r="300" spans="1:8">
      <c r="A300" s="467">
        <v>43146</v>
      </c>
      <c r="B300" s="1">
        <v>1.5</v>
      </c>
      <c r="C300" s="1">
        <v>1.5</v>
      </c>
      <c r="D300" s="1">
        <v>-0.4</v>
      </c>
      <c r="E300" s="1">
        <v>-0.4</v>
      </c>
      <c r="F300" s="1">
        <v>0.5</v>
      </c>
      <c r="G300" s="1">
        <v>0.5</v>
      </c>
      <c r="H300" s="464"/>
    </row>
    <row r="301" spans="1:8">
      <c r="A301" s="467">
        <v>43147</v>
      </c>
      <c r="B301" s="1">
        <v>1.5</v>
      </c>
      <c r="C301" s="1">
        <v>1.5</v>
      </c>
      <c r="D301" s="1">
        <v>-0.4</v>
      </c>
      <c r="E301" s="1">
        <v>-0.4</v>
      </c>
      <c r="F301" s="1">
        <v>0.5</v>
      </c>
      <c r="G301" s="1">
        <v>0.5</v>
      </c>
      <c r="H301" s="464"/>
    </row>
    <row r="302" spans="1:8">
      <c r="A302" s="467">
        <v>43150</v>
      </c>
      <c r="B302" s="1">
        <v>1.5</v>
      </c>
      <c r="C302" s="1">
        <v>1.5</v>
      </c>
      <c r="D302" s="1">
        <v>-0.4</v>
      </c>
      <c r="E302" s="1">
        <v>-0.4</v>
      </c>
      <c r="F302" s="1">
        <v>0.5</v>
      </c>
      <c r="G302" s="1">
        <v>0.5</v>
      </c>
      <c r="H302" s="464"/>
    </row>
    <row r="303" spans="1:8">
      <c r="A303" s="467">
        <v>43151</v>
      </c>
      <c r="B303" s="1">
        <v>1.5</v>
      </c>
      <c r="C303" s="1">
        <v>1.5</v>
      </c>
      <c r="D303" s="1">
        <v>-0.4</v>
      </c>
      <c r="E303" s="1">
        <v>-0.4</v>
      </c>
      <c r="F303" s="1">
        <v>0.5</v>
      </c>
      <c r="G303" s="1">
        <v>0.5</v>
      </c>
      <c r="H303" s="464"/>
    </row>
    <row r="304" spans="1:8">
      <c r="A304" s="467">
        <v>43152</v>
      </c>
      <c r="B304" s="1">
        <v>1.5</v>
      </c>
      <c r="C304" s="1">
        <v>1.5</v>
      </c>
      <c r="D304" s="1">
        <v>-0.4</v>
      </c>
      <c r="E304" s="1">
        <v>-0.4</v>
      </c>
      <c r="F304" s="1">
        <v>0.5</v>
      </c>
      <c r="G304" s="1">
        <v>0.5</v>
      </c>
      <c r="H304" s="464"/>
    </row>
    <row r="305" spans="1:8">
      <c r="A305" s="467">
        <v>43153</v>
      </c>
      <c r="B305" s="1">
        <v>1.5</v>
      </c>
      <c r="C305" s="1">
        <v>1.5</v>
      </c>
      <c r="D305" s="1">
        <v>-0.4</v>
      </c>
      <c r="E305" s="1">
        <v>-0.4</v>
      </c>
      <c r="F305" s="1">
        <v>0.5</v>
      </c>
      <c r="G305" s="1">
        <v>0.5</v>
      </c>
      <c r="H305" s="464"/>
    </row>
    <row r="306" spans="1:8">
      <c r="A306" s="467">
        <v>43154</v>
      </c>
      <c r="B306" s="1">
        <v>1.5</v>
      </c>
      <c r="C306" s="1">
        <v>1.5</v>
      </c>
      <c r="D306" s="1">
        <v>-0.4</v>
      </c>
      <c r="E306" s="1">
        <v>-0.4</v>
      </c>
      <c r="F306" s="1">
        <v>0.5</v>
      </c>
      <c r="G306" s="1">
        <v>0.5</v>
      </c>
      <c r="H306" s="464"/>
    </row>
    <row r="307" spans="1:8">
      <c r="A307" s="467">
        <v>43157</v>
      </c>
      <c r="B307" s="1">
        <v>1.5</v>
      </c>
      <c r="C307" s="1">
        <v>1.5</v>
      </c>
      <c r="D307" s="1">
        <v>-0.4</v>
      </c>
      <c r="E307" s="1">
        <v>-0.4</v>
      </c>
      <c r="F307" s="1">
        <v>0.5</v>
      </c>
      <c r="G307" s="1">
        <v>0.5</v>
      </c>
      <c r="H307" s="464"/>
    </row>
    <row r="308" spans="1:8">
      <c r="A308" s="467">
        <v>43158</v>
      </c>
      <c r="B308" s="1">
        <v>1.5</v>
      </c>
      <c r="C308" s="1">
        <v>1.5</v>
      </c>
      <c r="D308" s="1">
        <v>-0.4</v>
      </c>
      <c r="E308" s="1">
        <v>-0.4</v>
      </c>
      <c r="F308" s="1">
        <v>0.5</v>
      </c>
      <c r="G308" s="1">
        <v>0.5</v>
      </c>
      <c r="H308" s="464"/>
    </row>
    <row r="309" spans="1:8">
      <c r="A309" s="467">
        <v>43159</v>
      </c>
      <c r="B309" s="1">
        <v>1.5</v>
      </c>
      <c r="C309" s="1">
        <v>1.5</v>
      </c>
      <c r="D309" s="1">
        <v>-0.4</v>
      </c>
      <c r="E309" s="1">
        <v>-0.4</v>
      </c>
      <c r="F309" s="1">
        <v>0.5</v>
      </c>
      <c r="G309" s="1">
        <v>0.5</v>
      </c>
      <c r="H309" s="464"/>
    </row>
    <row r="310" spans="1:8">
      <c r="A310" s="467">
        <v>43160</v>
      </c>
      <c r="B310" s="1">
        <v>1.5</v>
      </c>
      <c r="C310" s="1">
        <v>1.5</v>
      </c>
      <c r="D310" s="1">
        <v>-0.4</v>
      </c>
      <c r="E310" s="1">
        <v>-0.4</v>
      </c>
      <c r="F310" s="1">
        <v>0.5</v>
      </c>
      <c r="G310" s="1">
        <v>0.5</v>
      </c>
      <c r="H310" s="464"/>
    </row>
    <row r="311" spans="1:8">
      <c r="A311" s="467">
        <v>43161</v>
      </c>
      <c r="B311" s="1">
        <v>1.5</v>
      </c>
      <c r="C311" s="1">
        <v>1.5</v>
      </c>
      <c r="D311" s="1">
        <v>-0.4</v>
      </c>
      <c r="E311" s="1">
        <v>-0.4</v>
      </c>
      <c r="F311" s="1">
        <v>0.5</v>
      </c>
      <c r="G311" s="1">
        <v>0.5</v>
      </c>
      <c r="H311" s="464"/>
    </row>
    <row r="312" spans="1:8">
      <c r="A312" s="467">
        <v>43164</v>
      </c>
      <c r="B312" s="1">
        <v>1.5</v>
      </c>
      <c r="C312" s="1">
        <v>1.5</v>
      </c>
      <c r="D312" s="1">
        <v>-0.4</v>
      </c>
      <c r="E312" s="1">
        <v>-0.4</v>
      </c>
      <c r="F312" s="1">
        <v>0.5</v>
      </c>
      <c r="G312" s="1">
        <v>0.5</v>
      </c>
      <c r="H312" s="464"/>
    </row>
    <row r="313" spans="1:8">
      <c r="A313" s="467">
        <v>43165</v>
      </c>
      <c r="B313" s="1">
        <v>1.5</v>
      </c>
      <c r="C313" s="1">
        <v>1.5</v>
      </c>
      <c r="D313" s="1">
        <v>-0.4</v>
      </c>
      <c r="E313" s="1">
        <v>-0.4</v>
      </c>
      <c r="F313" s="1">
        <v>0.5</v>
      </c>
      <c r="G313" s="1">
        <v>0.5</v>
      </c>
      <c r="H313" s="464"/>
    </row>
    <row r="314" spans="1:8">
      <c r="A314" s="467">
        <v>43166</v>
      </c>
      <c r="B314" s="1">
        <v>1.5</v>
      </c>
      <c r="C314" s="1">
        <v>1.5</v>
      </c>
      <c r="D314" s="1">
        <v>-0.4</v>
      </c>
      <c r="E314" s="1">
        <v>-0.4</v>
      </c>
      <c r="F314" s="1">
        <v>0.5</v>
      </c>
      <c r="G314" s="1">
        <v>0.5</v>
      </c>
      <c r="H314" s="464"/>
    </row>
    <row r="315" spans="1:8">
      <c r="A315" s="467">
        <v>43167</v>
      </c>
      <c r="B315" s="1">
        <v>1.5</v>
      </c>
      <c r="C315" s="1">
        <v>1.5</v>
      </c>
      <c r="D315" s="1">
        <v>-0.4</v>
      </c>
      <c r="E315" s="1">
        <v>-0.4</v>
      </c>
      <c r="F315" s="1">
        <v>0.5</v>
      </c>
      <c r="G315" s="1">
        <v>0.5</v>
      </c>
      <c r="H315" s="464"/>
    </row>
    <row r="316" spans="1:8">
      <c r="A316" s="467">
        <v>43168</v>
      </c>
      <c r="B316" s="1">
        <v>1.5</v>
      </c>
      <c r="C316" s="1">
        <v>1.5</v>
      </c>
      <c r="D316" s="1">
        <v>-0.4</v>
      </c>
      <c r="E316" s="1">
        <v>-0.4</v>
      </c>
      <c r="F316" s="1">
        <v>0.5</v>
      </c>
      <c r="G316" s="1">
        <v>0.5</v>
      </c>
      <c r="H316" s="464"/>
    </row>
    <row r="317" spans="1:8">
      <c r="A317" s="467">
        <v>43171</v>
      </c>
      <c r="B317" s="1">
        <v>1.5</v>
      </c>
      <c r="C317" s="1">
        <v>1.5</v>
      </c>
      <c r="D317" s="1">
        <v>-0.4</v>
      </c>
      <c r="E317" s="1">
        <v>-0.4</v>
      </c>
      <c r="F317" s="1">
        <v>0.5</v>
      </c>
      <c r="G317" s="1">
        <v>0.5</v>
      </c>
      <c r="H317" s="464"/>
    </row>
    <row r="318" spans="1:8">
      <c r="A318" s="467">
        <v>43172</v>
      </c>
      <c r="B318" s="1">
        <v>1.5</v>
      </c>
      <c r="C318" s="1">
        <v>1.5</v>
      </c>
      <c r="D318" s="1">
        <v>-0.4</v>
      </c>
      <c r="E318" s="1">
        <v>-0.4</v>
      </c>
      <c r="F318" s="1">
        <v>0.5</v>
      </c>
      <c r="G318" s="1">
        <v>0.5</v>
      </c>
      <c r="H318" s="464"/>
    </row>
    <row r="319" spans="1:8">
      <c r="A319" s="467">
        <v>43173</v>
      </c>
      <c r="B319" s="1">
        <v>1.5</v>
      </c>
      <c r="C319" s="1">
        <v>1.5</v>
      </c>
      <c r="D319" s="1">
        <v>-0.4</v>
      </c>
      <c r="E319" s="1">
        <v>-0.4</v>
      </c>
      <c r="F319" s="1">
        <v>0.5</v>
      </c>
      <c r="G319" s="1">
        <v>0.5</v>
      </c>
      <c r="H319" s="464"/>
    </row>
    <row r="320" spans="1:8">
      <c r="A320" s="467">
        <v>43174</v>
      </c>
      <c r="B320" s="1">
        <v>1.5</v>
      </c>
      <c r="C320" s="1">
        <v>1.5</v>
      </c>
      <c r="D320" s="1">
        <v>-0.4</v>
      </c>
      <c r="E320" s="1">
        <v>-0.4</v>
      </c>
      <c r="F320" s="1">
        <v>0.5</v>
      </c>
      <c r="G320" s="1">
        <v>0.5</v>
      </c>
      <c r="H320" s="464"/>
    </row>
    <row r="321" spans="1:8">
      <c r="A321" s="467">
        <v>43175</v>
      </c>
      <c r="B321" s="1">
        <v>1.5</v>
      </c>
      <c r="C321" s="1">
        <v>1.5</v>
      </c>
      <c r="D321" s="1">
        <v>-0.4</v>
      </c>
      <c r="E321" s="1">
        <v>-0.4</v>
      </c>
      <c r="F321" s="1">
        <v>0.5</v>
      </c>
      <c r="G321" s="1">
        <v>0.5</v>
      </c>
      <c r="H321" s="464"/>
    </row>
    <row r="322" spans="1:8">
      <c r="A322" s="467">
        <v>43178</v>
      </c>
      <c r="B322" s="1">
        <v>1.5</v>
      </c>
      <c r="C322" s="1">
        <v>1.5</v>
      </c>
      <c r="D322" s="1">
        <v>-0.4</v>
      </c>
      <c r="E322" s="1">
        <v>-0.4</v>
      </c>
      <c r="F322" s="1">
        <v>0.5</v>
      </c>
      <c r="G322" s="1">
        <v>0.5</v>
      </c>
      <c r="H322" s="464"/>
    </row>
    <row r="323" spans="1:8">
      <c r="A323" s="467">
        <v>43179</v>
      </c>
      <c r="B323" s="1">
        <v>1.5</v>
      </c>
      <c r="C323" s="1">
        <v>1.5</v>
      </c>
      <c r="D323" s="1">
        <v>-0.4</v>
      </c>
      <c r="E323" s="1">
        <v>-0.4</v>
      </c>
      <c r="F323" s="1">
        <v>0.5</v>
      </c>
      <c r="G323" s="1">
        <v>0.5</v>
      </c>
      <c r="H323" s="464"/>
    </row>
    <row r="324" spans="1:8">
      <c r="A324" s="467">
        <v>43180</v>
      </c>
      <c r="B324" s="1">
        <v>1.75</v>
      </c>
      <c r="C324" s="1">
        <v>1.75</v>
      </c>
      <c r="D324" s="1">
        <v>-0.4</v>
      </c>
      <c r="E324" s="1">
        <v>-0.4</v>
      </c>
      <c r="F324" s="1">
        <v>0.5</v>
      </c>
      <c r="G324" s="1">
        <v>0.5</v>
      </c>
      <c r="H324" s="464"/>
    </row>
    <row r="325" spans="1:8">
      <c r="A325" s="467">
        <v>43181</v>
      </c>
      <c r="B325" s="1">
        <v>1.75</v>
      </c>
      <c r="C325" s="1">
        <v>1.75</v>
      </c>
      <c r="D325" s="1">
        <v>-0.4</v>
      </c>
      <c r="E325" s="1">
        <v>-0.4</v>
      </c>
      <c r="F325" s="1">
        <v>0.5</v>
      </c>
      <c r="G325" s="1">
        <v>0.5</v>
      </c>
      <c r="H325" s="464"/>
    </row>
    <row r="326" spans="1:8">
      <c r="A326" s="467">
        <v>43182</v>
      </c>
      <c r="B326" s="1">
        <v>1.75</v>
      </c>
      <c r="C326" s="1">
        <v>1.75</v>
      </c>
      <c r="D326" s="1">
        <v>-0.4</v>
      </c>
      <c r="E326" s="1">
        <v>-0.4</v>
      </c>
      <c r="F326" s="1">
        <v>0.5</v>
      </c>
      <c r="G326" s="1">
        <v>0.5</v>
      </c>
      <c r="H326" s="464"/>
    </row>
    <row r="327" spans="1:8">
      <c r="A327" s="467">
        <v>43185</v>
      </c>
      <c r="B327" s="1">
        <v>1.75</v>
      </c>
      <c r="C327" s="1">
        <v>1.75</v>
      </c>
      <c r="D327" s="1">
        <v>-0.4</v>
      </c>
      <c r="E327" s="1">
        <v>-0.4</v>
      </c>
      <c r="F327" s="1">
        <v>0.5</v>
      </c>
      <c r="G327" s="1">
        <v>0.5</v>
      </c>
      <c r="H327" s="464"/>
    </row>
    <row r="328" spans="1:8">
      <c r="A328" s="467">
        <v>43186</v>
      </c>
      <c r="B328" s="1">
        <v>1.75</v>
      </c>
      <c r="C328" s="1">
        <v>1.75</v>
      </c>
      <c r="D328" s="1">
        <v>-0.4</v>
      </c>
      <c r="E328" s="1">
        <v>-0.4</v>
      </c>
      <c r="F328" s="1">
        <v>0.5</v>
      </c>
      <c r="G328" s="1">
        <v>0.5</v>
      </c>
      <c r="H328" s="464"/>
    </row>
    <row r="329" spans="1:8">
      <c r="A329" s="467">
        <v>43187</v>
      </c>
      <c r="B329" s="1">
        <v>1.75</v>
      </c>
      <c r="C329" s="1">
        <v>1.75</v>
      </c>
      <c r="D329" s="1">
        <v>-0.4</v>
      </c>
      <c r="E329" s="1">
        <v>-0.4</v>
      </c>
      <c r="F329" s="1">
        <v>0.5</v>
      </c>
      <c r="G329" s="1">
        <v>0.5</v>
      </c>
      <c r="H329" s="464"/>
    </row>
    <row r="330" spans="1:8">
      <c r="A330" s="467">
        <v>43188</v>
      </c>
      <c r="B330" s="1">
        <v>1.75</v>
      </c>
      <c r="C330" s="1">
        <v>1.75</v>
      </c>
      <c r="D330" s="1">
        <v>-0.4</v>
      </c>
      <c r="E330" s="1">
        <v>-0.4</v>
      </c>
      <c r="F330" s="1">
        <v>0.5</v>
      </c>
      <c r="G330" s="1">
        <v>0.5</v>
      </c>
      <c r="H330" s="464"/>
    </row>
    <row r="331" spans="1:8">
      <c r="A331" s="467">
        <v>43189</v>
      </c>
      <c r="B331" s="1">
        <v>1.75</v>
      </c>
      <c r="C331" s="1">
        <v>1.75</v>
      </c>
      <c r="D331" s="1">
        <v>-0.4</v>
      </c>
      <c r="E331" s="1">
        <v>-0.4</v>
      </c>
      <c r="F331" s="1">
        <v>0.5</v>
      </c>
      <c r="G331" s="1">
        <v>0.5</v>
      </c>
      <c r="H331" s="464"/>
    </row>
    <row r="332" spans="1:8">
      <c r="A332" s="467">
        <v>43192</v>
      </c>
      <c r="B332" s="1">
        <v>1.75</v>
      </c>
      <c r="C332" s="1">
        <v>1.75</v>
      </c>
      <c r="D332" s="1">
        <v>-0.4</v>
      </c>
      <c r="E332" s="1">
        <v>-0.4</v>
      </c>
      <c r="F332" s="1">
        <v>0.5</v>
      </c>
      <c r="G332" s="1">
        <v>0.5</v>
      </c>
      <c r="H332" s="464"/>
    </row>
    <row r="333" spans="1:8">
      <c r="A333" s="467">
        <v>43193</v>
      </c>
      <c r="B333" s="1">
        <v>1.75</v>
      </c>
      <c r="C333" s="1">
        <v>1.75</v>
      </c>
      <c r="D333" s="1">
        <v>-0.4</v>
      </c>
      <c r="E333" s="1">
        <v>-0.4</v>
      </c>
      <c r="F333" s="1">
        <v>0.5</v>
      </c>
      <c r="G333" s="1">
        <v>0.5</v>
      </c>
      <c r="H333" s="464"/>
    </row>
    <row r="334" spans="1:8">
      <c r="A334" s="467">
        <v>43194</v>
      </c>
      <c r="B334" s="1">
        <v>1.75</v>
      </c>
      <c r="C334" s="1">
        <v>1.75</v>
      </c>
      <c r="D334" s="1">
        <v>-0.4</v>
      </c>
      <c r="E334" s="1">
        <v>-0.4</v>
      </c>
      <c r="F334" s="1">
        <v>0.5</v>
      </c>
      <c r="G334" s="1">
        <v>0.5</v>
      </c>
      <c r="H334" s="464"/>
    </row>
    <row r="335" spans="1:8">
      <c r="A335" s="467">
        <v>43195</v>
      </c>
      <c r="B335" s="1">
        <v>1.75</v>
      </c>
      <c r="C335" s="1">
        <v>1.75</v>
      </c>
      <c r="D335" s="1">
        <v>-0.4</v>
      </c>
      <c r="E335" s="1">
        <v>-0.4</v>
      </c>
      <c r="F335" s="1">
        <v>0.5</v>
      </c>
      <c r="G335" s="1">
        <v>0.5</v>
      </c>
      <c r="H335" s="464"/>
    </row>
    <row r="336" spans="1:8">
      <c r="A336" s="467">
        <v>43196</v>
      </c>
      <c r="B336" s="1">
        <v>1.75</v>
      </c>
      <c r="C336" s="1">
        <v>1.75</v>
      </c>
      <c r="D336" s="1">
        <v>-0.4</v>
      </c>
      <c r="E336" s="1">
        <v>-0.4</v>
      </c>
      <c r="F336" s="1">
        <v>0.5</v>
      </c>
      <c r="G336" s="1">
        <v>0.5</v>
      </c>
      <c r="H336" s="464"/>
    </row>
    <row r="337" spans="1:8">
      <c r="A337" s="467">
        <v>43197</v>
      </c>
      <c r="B337" s="1">
        <v>1.75</v>
      </c>
      <c r="C337" s="1">
        <v>1.75</v>
      </c>
      <c r="D337" s="1">
        <v>-0.4</v>
      </c>
      <c r="E337" s="1">
        <v>-0.4</v>
      </c>
      <c r="F337" s="1">
        <v>0.5</v>
      </c>
      <c r="G337" s="1">
        <v>0.5</v>
      </c>
      <c r="H337" s="464"/>
    </row>
    <row r="338" spans="1:8">
      <c r="A338" s="467">
        <v>43198</v>
      </c>
      <c r="B338" s="1">
        <v>1.75</v>
      </c>
      <c r="C338" s="1">
        <v>1.75</v>
      </c>
      <c r="D338" s="1">
        <v>-0.4</v>
      </c>
      <c r="E338" s="1">
        <v>-0.4</v>
      </c>
      <c r="F338" s="1">
        <v>0.5</v>
      </c>
      <c r="G338" s="1">
        <v>0.5</v>
      </c>
      <c r="H338" s="464"/>
    </row>
    <row r="339" spans="1:8">
      <c r="A339" s="467">
        <v>43199</v>
      </c>
      <c r="B339" s="1">
        <v>1.75</v>
      </c>
      <c r="C339" s="1">
        <v>1.75</v>
      </c>
      <c r="D339" s="1">
        <v>-0.4</v>
      </c>
      <c r="E339" s="1">
        <v>-0.4</v>
      </c>
      <c r="F339" s="1">
        <v>0.5</v>
      </c>
      <c r="G339" s="1">
        <v>0.5</v>
      </c>
      <c r="H339" s="464"/>
    </row>
    <row r="340" spans="1:8">
      <c r="A340" s="467">
        <v>43200</v>
      </c>
      <c r="B340" s="1">
        <v>1.75</v>
      </c>
      <c r="C340" s="1">
        <v>1.75</v>
      </c>
      <c r="D340" s="1">
        <v>-0.4</v>
      </c>
      <c r="E340" s="1">
        <v>-0.4</v>
      </c>
      <c r="F340" s="1">
        <v>0.5</v>
      </c>
      <c r="G340" s="1">
        <v>0.5</v>
      </c>
      <c r="H340" s="464"/>
    </row>
    <row r="341" spans="1:8">
      <c r="A341" s="467">
        <v>43201</v>
      </c>
      <c r="B341" s="1">
        <v>1.75</v>
      </c>
      <c r="C341" s="1">
        <v>1.75</v>
      </c>
      <c r="D341" s="1">
        <v>-0.4</v>
      </c>
      <c r="E341" s="1">
        <v>-0.4</v>
      </c>
      <c r="F341" s="1">
        <v>0.5</v>
      </c>
      <c r="G341" s="1">
        <v>0.5</v>
      </c>
      <c r="H341" s="464"/>
    </row>
    <row r="342" spans="1:8">
      <c r="A342" s="467">
        <v>43202</v>
      </c>
      <c r="B342" s="1">
        <v>1.75</v>
      </c>
      <c r="C342" s="1">
        <v>1.75</v>
      </c>
      <c r="D342" s="1">
        <v>-0.4</v>
      </c>
      <c r="E342" s="1">
        <v>-0.4</v>
      </c>
      <c r="F342" s="1">
        <v>0.5</v>
      </c>
      <c r="G342" s="1">
        <v>0.5</v>
      </c>
      <c r="H342" s="464"/>
    </row>
    <row r="343" spans="1:8">
      <c r="A343" s="467">
        <v>43203</v>
      </c>
      <c r="B343" s="1">
        <v>1.75</v>
      </c>
      <c r="C343" s="1">
        <v>1.75</v>
      </c>
      <c r="D343" s="1">
        <v>-0.4</v>
      </c>
      <c r="E343" s="1">
        <v>-0.4</v>
      </c>
      <c r="F343" s="1">
        <v>0.5</v>
      </c>
      <c r="G343" s="1">
        <v>0.5</v>
      </c>
      <c r="H343" s="464"/>
    </row>
    <row r="344" spans="1:8">
      <c r="A344" s="467">
        <v>43204</v>
      </c>
      <c r="B344" s="1">
        <v>1.75</v>
      </c>
      <c r="C344" s="1">
        <v>1.75</v>
      </c>
      <c r="D344" s="1">
        <v>-0.4</v>
      </c>
      <c r="E344" s="1">
        <v>-0.4</v>
      </c>
      <c r="F344" s="1">
        <v>0.5</v>
      </c>
      <c r="G344" s="1">
        <v>0.5</v>
      </c>
      <c r="H344" s="464"/>
    </row>
    <row r="345" spans="1:8">
      <c r="A345" s="467">
        <v>43205</v>
      </c>
      <c r="B345" s="1">
        <v>1.75</v>
      </c>
      <c r="C345" s="1">
        <v>1.75</v>
      </c>
      <c r="D345" s="1">
        <v>-0.4</v>
      </c>
      <c r="E345" s="1">
        <v>-0.4</v>
      </c>
      <c r="F345" s="1">
        <v>0.5</v>
      </c>
      <c r="G345" s="1">
        <v>0.5</v>
      </c>
      <c r="H345" s="464"/>
    </row>
    <row r="346" spans="1:8">
      <c r="A346" s="467">
        <v>43206</v>
      </c>
      <c r="B346" s="1">
        <v>1.75</v>
      </c>
      <c r="C346" s="1">
        <v>1.75</v>
      </c>
      <c r="D346" s="1">
        <v>-0.4</v>
      </c>
      <c r="E346" s="1">
        <v>-0.4</v>
      </c>
      <c r="F346" s="1">
        <v>0.5</v>
      </c>
      <c r="G346" s="1">
        <v>0.5</v>
      </c>
      <c r="H346" s="464"/>
    </row>
    <row r="347" spans="1:8">
      <c r="A347" s="467">
        <v>43207</v>
      </c>
      <c r="B347" s="1">
        <v>1.75</v>
      </c>
      <c r="C347" s="1">
        <v>1.75</v>
      </c>
      <c r="D347" s="1">
        <v>-0.4</v>
      </c>
      <c r="E347" s="1">
        <v>-0.4</v>
      </c>
      <c r="F347" s="1">
        <v>0.5</v>
      </c>
      <c r="G347" s="1">
        <v>0.5</v>
      </c>
      <c r="H347" s="464"/>
    </row>
    <row r="348" spans="1:8">
      <c r="A348" s="467">
        <v>43208</v>
      </c>
      <c r="B348" s="1">
        <v>1.75</v>
      </c>
      <c r="C348" s="1">
        <v>1.75</v>
      </c>
      <c r="D348" s="1">
        <v>-0.4</v>
      </c>
      <c r="E348" s="1">
        <v>-0.4</v>
      </c>
      <c r="F348" s="1">
        <v>0.5</v>
      </c>
      <c r="G348" s="1">
        <v>0.5</v>
      </c>
      <c r="H348" s="464"/>
    </row>
    <row r="349" spans="1:8">
      <c r="A349" s="467">
        <v>43209</v>
      </c>
      <c r="B349" s="1">
        <v>1.75</v>
      </c>
      <c r="C349" s="1">
        <v>1.75</v>
      </c>
      <c r="D349" s="1">
        <v>-0.4</v>
      </c>
      <c r="E349" s="1">
        <v>-0.4</v>
      </c>
      <c r="F349" s="1">
        <v>0.5</v>
      </c>
      <c r="G349" s="1">
        <v>0.5</v>
      </c>
      <c r="H349" s="464"/>
    </row>
    <row r="350" spans="1:8">
      <c r="A350" s="467">
        <v>43210</v>
      </c>
      <c r="B350" s="1">
        <v>1.75</v>
      </c>
      <c r="C350" s="1">
        <v>1.75</v>
      </c>
      <c r="D350" s="1">
        <v>-0.4</v>
      </c>
      <c r="E350" s="1">
        <v>-0.4</v>
      </c>
      <c r="F350" s="1">
        <v>0.5</v>
      </c>
      <c r="G350" s="1">
        <v>0.5</v>
      </c>
      <c r="H350" s="464"/>
    </row>
    <row r="351" spans="1:8">
      <c r="A351" s="467">
        <v>43211</v>
      </c>
      <c r="B351" s="1">
        <v>1.75</v>
      </c>
      <c r="C351" s="1">
        <v>1.75</v>
      </c>
      <c r="D351" s="1">
        <v>-0.4</v>
      </c>
      <c r="E351" s="1">
        <v>-0.4</v>
      </c>
      <c r="F351" s="1">
        <v>0.5</v>
      </c>
      <c r="G351" s="1">
        <v>0.5</v>
      </c>
      <c r="H351" s="464"/>
    </row>
    <row r="352" spans="1:8">
      <c r="A352" s="467">
        <v>43212</v>
      </c>
      <c r="B352" s="1">
        <v>1.75</v>
      </c>
      <c r="C352" s="1">
        <v>1.75</v>
      </c>
      <c r="D352" s="1">
        <v>-0.4</v>
      </c>
      <c r="E352" s="1">
        <v>-0.4</v>
      </c>
      <c r="F352" s="1">
        <v>0.5</v>
      </c>
      <c r="G352" s="1">
        <v>0.5</v>
      </c>
      <c r="H352" s="464"/>
    </row>
    <row r="353" spans="1:8">
      <c r="A353" s="467">
        <v>43213</v>
      </c>
      <c r="B353" s="1">
        <v>1.75</v>
      </c>
      <c r="C353" s="1">
        <v>1.75</v>
      </c>
      <c r="D353" s="1">
        <v>-0.4</v>
      </c>
      <c r="E353" s="1">
        <v>-0.4</v>
      </c>
      <c r="F353" s="1">
        <v>0.5</v>
      </c>
      <c r="G353" s="1">
        <v>0.5</v>
      </c>
      <c r="H353" s="464"/>
    </row>
    <row r="354" spans="1:8">
      <c r="A354" s="467">
        <v>43214</v>
      </c>
      <c r="B354" s="1">
        <v>1.75</v>
      </c>
      <c r="C354" s="1">
        <v>1.75</v>
      </c>
      <c r="D354" s="1">
        <v>-0.4</v>
      </c>
      <c r="E354" s="1">
        <v>-0.4</v>
      </c>
      <c r="F354" s="1">
        <v>0.5</v>
      </c>
      <c r="G354" s="1">
        <v>0.5</v>
      </c>
      <c r="H354" s="464"/>
    </row>
    <row r="355" spans="1:8">
      <c r="A355" s="467">
        <v>43215</v>
      </c>
      <c r="B355" s="1">
        <v>1.75</v>
      </c>
      <c r="C355" s="1">
        <v>1.75</v>
      </c>
      <c r="D355" s="1">
        <v>-0.4</v>
      </c>
      <c r="E355" s="1">
        <v>-0.4</v>
      </c>
      <c r="F355" s="1">
        <v>0.5</v>
      </c>
      <c r="G355" s="1">
        <v>0.5</v>
      </c>
      <c r="H355" s="464"/>
    </row>
    <row r="356" spans="1:8">
      <c r="A356" s="467">
        <v>43216</v>
      </c>
      <c r="B356" s="1">
        <v>1.75</v>
      </c>
      <c r="C356" s="1">
        <v>1.75</v>
      </c>
      <c r="D356" s="1">
        <v>-0.4</v>
      </c>
      <c r="E356" s="1">
        <v>-0.4</v>
      </c>
      <c r="F356" s="1">
        <v>0.5</v>
      </c>
      <c r="G356" s="1">
        <v>0.5</v>
      </c>
      <c r="H356" s="464"/>
    </row>
    <row r="357" spans="1:8">
      <c r="A357" s="467">
        <v>43217</v>
      </c>
      <c r="B357" s="1">
        <v>1.75</v>
      </c>
      <c r="C357" s="1">
        <v>1.75</v>
      </c>
      <c r="D357" s="1">
        <v>-0.4</v>
      </c>
      <c r="E357" s="1">
        <v>-0.4</v>
      </c>
      <c r="F357" s="1">
        <v>0.5</v>
      </c>
      <c r="G357" s="1">
        <v>0.5</v>
      </c>
      <c r="H357" s="464"/>
    </row>
    <row r="358" spans="1:8">
      <c r="A358" s="467">
        <v>43218</v>
      </c>
      <c r="B358" s="1">
        <v>1.75</v>
      </c>
      <c r="C358" s="1">
        <v>1.75</v>
      </c>
      <c r="D358" s="1">
        <v>-0.4</v>
      </c>
      <c r="E358" s="1">
        <v>-0.4</v>
      </c>
      <c r="F358" s="1">
        <v>0.5</v>
      </c>
      <c r="G358" s="1">
        <v>0.5</v>
      </c>
      <c r="H358" s="464"/>
    </row>
    <row r="359" spans="1:8">
      <c r="A359" s="467">
        <v>43219</v>
      </c>
      <c r="B359" s="1">
        <v>1.75</v>
      </c>
      <c r="C359" s="1">
        <v>1.75</v>
      </c>
      <c r="D359" s="1">
        <v>-0.4</v>
      </c>
      <c r="E359" s="1">
        <v>-0.4</v>
      </c>
      <c r="F359" s="1">
        <v>0.5</v>
      </c>
      <c r="G359" s="1">
        <v>0.5</v>
      </c>
      <c r="H359" s="464"/>
    </row>
    <row r="360" spans="1:8">
      <c r="A360" s="467">
        <v>43220</v>
      </c>
      <c r="B360" s="1">
        <v>1.75</v>
      </c>
      <c r="C360" s="1">
        <v>1.75</v>
      </c>
      <c r="D360" s="1">
        <v>-0.4</v>
      </c>
      <c r="E360" s="1">
        <v>-0.4</v>
      </c>
      <c r="F360" s="1">
        <v>0.5</v>
      </c>
      <c r="G360" s="1">
        <v>0.5</v>
      </c>
      <c r="H360" s="464"/>
    </row>
    <row r="361" spans="1:8">
      <c r="A361" s="467">
        <v>43221</v>
      </c>
      <c r="B361" s="1">
        <v>1.75</v>
      </c>
      <c r="C361" s="1">
        <v>1.75</v>
      </c>
      <c r="D361" s="1">
        <v>-0.4</v>
      </c>
      <c r="E361" s="1">
        <v>-0.4</v>
      </c>
      <c r="F361" s="1">
        <v>0.5</v>
      </c>
      <c r="G361" s="1">
        <v>0.5</v>
      </c>
      <c r="H361" s="464"/>
    </row>
    <row r="362" spans="1:8">
      <c r="A362" s="467">
        <v>43222</v>
      </c>
      <c r="B362" s="1">
        <v>1.75</v>
      </c>
      <c r="C362" s="1">
        <v>1.75</v>
      </c>
      <c r="D362" s="1">
        <v>-0.4</v>
      </c>
      <c r="E362" s="1">
        <v>-0.4</v>
      </c>
      <c r="F362" s="1">
        <v>0.5</v>
      </c>
      <c r="G362" s="1">
        <v>0.5</v>
      </c>
      <c r="H362" s="464"/>
    </row>
    <row r="363" spans="1:8">
      <c r="A363" s="467">
        <v>43223</v>
      </c>
      <c r="B363" s="1">
        <v>1.75</v>
      </c>
      <c r="C363" s="1">
        <v>1.75</v>
      </c>
      <c r="D363" s="1">
        <v>-0.4</v>
      </c>
      <c r="E363" s="1">
        <v>-0.4</v>
      </c>
      <c r="F363" s="1">
        <v>0.5</v>
      </c>
      <c r="G363" s="1">
        <v>0.5</v>
      </c>
      <c r="H363" s="464"/>
    </row>
    <row r="364" spans="1:8">
      <c r="A364" s="467">
        <v>43224</v>
      </c>
      <c r="B364" s="1">
        <v>1.75</v>
      </c>
      <c r="C364" s="1">
        <v>1.75</v>
      </c>
      <c r="D364" s="1">
        <v>-0.4</v>
      </c>
      <c r="E364" s="1">
        <v>-0.4</v>
      </c>
      <c r="F364" s="1">
        <v>0.5</v>
      </c>
      <c r="G364" s="1">
        <v>0.5</v>
      </c>
      <c r="H364" s="464"/>
    </row>
    <row r="365" spans="1:8">
      <c r="A365" s="467">
        <v>43225</v>
      </c>
      <c r="B365" s="1">
        <v>1.75</v>
      </c>
      <c r="C365" s="1">
        <v>1.75</v>
      </c>
      <c r="D365" s="1">
        <v>-0.4</v>
      </c>
      <c r="E365" s="1">
        <v>-0.4</v>
      </c>
      <c r="F365" s="1">
        <v>0.5</v>
      </c>
      <c r="G365" s="1">
        <v>0.5</v>
      </c>
      <c r="H365" s="464"/>
    </row>
    <row r="366" spans="1:8">
      <c r="A366" s="467">
        <v>43226</v>
      </c>
      <c r="B366" s="1">
        <v>1.75</v>
      </c>
      <c r="C366" s="1">
        <v>1.75</v>
      </c>
      <c r="D366" s="1">
        <v>-0.4</v>
      </c>
      <c r="E366" s="1">
        <v>-0.4</v>
      </c>
      <c r="F366" s="1">
        <v>0.5</v>
      </c>
      <c r="G366" s="1">
        <v>0.5</v>
      </c>
      <c r="H366" s="464"/>
    </row>
    <row r="367" spans="1:8">
      <c r="A367" s="467">
        <v>43227</v>
      </c>
      <c r="B367" s="1">
        <v>1.75</v>
      </c>
      <c r="C367" s="1">
        <v>1.75</v>
      </c>
      <c r="D367" s="1">
        <v>-0.4</v>
      </c>
      <c r="E367" s="1">
        <v>-0.4</v>
      </c>
      <c r="F367" s="1">
        <v>0.5</v>
      </c>
      <c r="G367" s="1">
        <v>0.5</v>
      </c>
      <c r="H367" s="464"/>
    </row>
    <row r="368" spans="1:8">
      <c r="A368" s="467">
        <v>43228</v>
      </c>
      <c r="B368" s="1">
        <v>1.75</v>
      </c>
      <c r="C368" s="1">
        <v>1.75</v>
      </c>
      <c r="D368" s="1">
        <v>-0.4</v>
      </c>
      <c r="E368" s="1">
        <v>-0.4</v>
      </c>
      <c r="F368" s="1">
        <v>0.5</v>
      </c>
      <c r="G368" s="1">
        <v>0.5</v>
      </c>
      <c r="H368" s="464"/>
    </row>
    <row r="369" spans="1:8">
      <c r="A369" s="467">
        <v>43229</v>
      </c>
      <c r="B369" s="1">
        <v>1.75</v>
      </c>
      <c r="C369" s="1">
        <v>1.75</v>
      </c>
      <c r="D369" s="1">
        <v>-0.4</v>
      </c>
      <c r="E369" s="1">
        <v>-0.4</v>
      </c>
      <c r="F369" s="1">
        <v>0.5</v>
      </c>
      <c r="G369" s="1">
        <v>0.5</v>
      </c>
      <c r="H369" s="464"/>
    </row>
    <row r="370" spans="1:8">
      <c r="A370" s="467">
        <v>43230</v>
      </c>
      <c r="B370" s="1">
        <v>1.75</v>
      </c>
      <c r="C370" s="1">
        <v>1.75</v>
      </c>
      <c r="D370" s="1">
        <v>-0.4</v>
      </c>
      <c r="E370" s="1">
        <v>-0.4</v>
      </c>
      <c r="F370" s="1">
        <v>0.5</v>
      </c>
      <c r="G370" s="1">
        <v>0.5</v>
      </c>
      <c r="H370" s="464"/>
    </row>
    <row r="371" spans="1:8">
      <c r="A371" s="467">
        <v>43231</v>
      </c>
      <c r="B371" s="1">
        <v>1.75</v>
      </c>
      <c r="C371" s="1">
        <v>1.75</v>
      </c>
      <c r="D371" s="1">
        <v>-0.4</v>
      </c>
      <c r="E371" s="1">
        <v>-0.4</v>
      </c>
      <c r="F371" s="1">
        <v>0.5</v>
      </c>
      <c r="G371" s="1">
        <v>0.5</v>
      </c>
      <c r="H371" s="464"/>
    </row>
    <row r="372" spans="1:8">
      <c r="A372" s="467">
        <v>43232</v>
      </c>
      <c r="B372" s="1">
        <v>1.75</v>
      </c>
      <c r="C372" s="1">
        <v>1.75</v>
      </c>
      <c r="D372" s="1">
        <v>-0.4</v>
      </c>
      <c r="E372" s="1">
        <v>-0.4</v>
      </c>
      <c r="F372" s="1">
        <v>0.5</v>
      </c>
      <c r="G372" s="1">
        <v>0.5</v>
      </c>
      <c r="H372" s="464"/>
    </row>
    <row r="373" spans="1:8">
      <c r="A373" s="467">
        <v>43233</v>
      </c>
      <c r="B373" s="1">
        <v>1.75</v>
      </c>
      <c r="C373" s="1">
        <v>1.75</v>
      </c>
      <c r="D373" s="1">
        <v>-0.4</v>
      </c>
      <c r="E373" s="1">
        <v>-0.4</v>
      </c>
      <c r="F373" s="1">
        <v>0.5</v>
      </c>
      <c r="G373" s="1">
        <v>0.5</v>
      </c>
      <c r="H373" s="464"/>
    </row>
    <row r="374" spans="1:8">
      <c r="A374" s="467">
        <v>43234</v>
      </c>
      <c r="B374" s="1">
        <v>1.75</v>
      </c>
      <c r="C374" s="1">
        <v>1.75</v>
      </c>
      <c r="D374" s="1">
        <v>-0.4</v>
      </c>
      <c r="E374" s="1">
        <v>-0.4</v>
      </c>
      <c r="F374" s="1">
        <v>0.5</v>
      </c>
      <c r="G374" s="1">
        <v>0.5</v>
      </c>
      <c r="H374" s="464"/>
    </row>
    <row r="375" spans="1:8">
      <c r="A375" s="467">
        <v>43235</v>
      </c>
      <c r="B375" s="1">
        <v>1.75</v>
      </c>
      <c r="C375" s="1">
        <v>1.75</v>
      </c>
      <c r="D375" s="1">
        <v>-0.4</v>
      </c>
      <c r="E375" s="1">
        <v>-0.4</v>
      </c>
      <c r="F375" s="1">
        <v>0.5</v>
      </c>
      <c r="G375" s="1">
        <v>0.5</v>
      </c>
      <c r="H375" s="464"/>
    </row>
    <row r="376" spans="1:8">
      <c r="A376" s="467">
        <v>43236</v>
      </c>
      <c r="B376" s="1">
        <v>1.75</v>
      </c>
      <c r="C376" s="1">
        <v>1.75</v>
      </c>
      <c r="D376" s="1">
        <v>-0.4</v>
      </c>
      <c r="E376" s="1">
        <v>-0.4</v>
      </c>
      <c r="F376" s="1">
        <v>0.5</v>
      </c>
      <c r="G376" s="1">
        <v>0.5</v>
      </c>
      <c r="H376" s="464"/>
    </row>
    <row r="377" spans="1:8">
      <c r="A377" s="467">
        <v>43237</v>
      </c>
      <c r="B377" s="1">
        <v>1.75</v>
      </c>
      <c r="C377" s="1">
        <v>1.75</v>
      </c>
      <c r="D377" s="1">
        <v>-0.4</v>
      </c>
      <c r="E377" s="1">
        <v>-0.4</v>
      </c>
      <c r="F377" s="1">
        <v>0.5</v>
      </c>
      <c r="G377" s="1">
        <v>0.5</v>
      </c>
      <c r="H377" s="464"/>
    </row>
    <row r="378" spans="1:8">
      <c r="A378" s="467">
        <v>43238</v>
      </c>
      <c r="B378" s="1">
        <v>1.75</v>
      </c>
      <c r="C378" s="1">
        <v>1.75</v>
      </c>
      <c r="D378" s="1">
        <v>-0.4</v>
      </c>
      <c r="E378" s="1">
        <v>-0.4</v>
      </c>
      <c r="F378" s="1">
        <v>0.5</v>
      </c>
      <c r="G378" s="1">
        <v>0.5</v>
      </c>
      <c r="H378" s="464"/>
    </row>
    <row r="379" spans="1:8">
      <c r="A379" s="467">
        <v>43239</v>
      </c>
      <c r="B379" s="1">
        <v>1.75</v>
      </c>
      <c r="C379" s="1">
        <v>1.75</v>
      </c>
      <c r="D379" s="1">
        <v>-0.4</v>
      </c>
      <c r="E379" s="1">
        <v>-0.4</v>
      </c>
      <c r="F379" s="1">
        <v>0.5</v>
      </c>
      <c r="G379" s="1">
        <v>0.5</v>
      </c>
      <c r="H379" s="464"/>
    </row>
    <row r="380" spans="1:8">
      <c r="A380" s="467">
        <v>43240</v>
      </c>
      <c r="B380" s="1">
        <v>1.75</v>
      </c>
      <c r="C380" s="1">
        <v>1.75</v>
      </c>
      <c r="D380" s="1">
        <v>-0.4</v>
      </c>
      <c r="E380" s="1">
        <v>-0.4</v>
      </c>
      <c r="F380" s="1">
        <v>0.5</v>
      </c>
      <c r="G380" s="1">
        <v>0.5</v>
      </c>
      <c r="H380" s="464"/>
    </row>
    <row r="381" spans="1:8">
      <c r="A381" s="467">
        <v>43241</v>
      </c>
      <c r="B381" s="1">
        <v>1.75</v>
      </c>
      <c r="C381" s="1">
        <v>1.75</v>
      </c>
      <c r="D381" s="1">
        <v>-0.4</v>
      </c>
      <c r="E381" s="1">
        <v>-0.4</v>
      </c>
      <c r="F381" s="1">
        <v>0.5</v>
      </c>
      <c r="G381" s="1">
        <v>0.5</v>
      </c>
      <c r="H381" s="464"/>
    </row>
    <row r="382" spans="1:8">
      <c r="A382" s="467">
        <v>43242</v>
      </c>
      <c r="B382" s="1">
        <v>1.75</v>
      </c>
      <c r="C382" s="1">
        <v>1.75</v>
      </c>
      <c r="D382" s="1">
        <v>-0.4</v>
      </c>
      <c r="E382" s="1">
        <v>-0.4</v>
      </c>
      <c r="F382" s="1">
        <v>0.5</v>
      </c>
      <c r="G382" s="1">
        <v>0.5</v>
      </c>
      <c r="H382" s="464"/>
    </row>
    <row r="383" spans="1:8">
      <c r="A383" s="467">
        <v>43243</v>
      </c>
      <c r="B383" s="1">
        <v>1.75</v>
      </c>
      <c r="C383" s="1">
        <v>1.75</v>
      </c>
      <c r="D383" s="1">
        <v>-0.4</v>
      </c>
      <c r="E383" s="1">
        <v>-0.4</v>
      </c>
      <c r="F383" s="1">
        <v>0.5</v>
      </c>
      <c r="G383" s="1">
        <v>0.5</v>
      </c>
      <c r="H383" s="464"/>
    </row>
    <row r="384" spans="1:8">
      <c r="A384" s="467">
        <v>43244</v>
      </c>
      <c r="B384" s="1">
        <v>1.75</v>
      </c>
      <c r="C384" s="1">
        <v>1.75</v>
      </c>
      <c r="D384" s="1">
        <v>-0.4</v>
      </c>
      <c r="E384" s="1">
        <v>-0.4</v>
      </c>
      <c r="F384" s="1">
        <v>0.5</v>
      </c>
      <c r="G384" s="1">
        <v>0.5</v>
      </c>
      <c r="H384" s="464"/>
    </row>
    <row r="385" spans="1:8">
      <c r="A385" s="467">
        <v>43245</v>
      </c>
      <c r="B385" s="1">
        <v>1.75</v>
      </c>
      <c r="C385" s="1">
        <v>1.75</v>
      </c>
      <c r="D385" s="1">
        <v>-0.4</v>
      </c>
      <c r="E385" s="1">
        <v>-0.4</v>
      </c>
      <c r="F385" s="1">
        <v>0.5</v>
      </c>
      <c r="G385" s="1">
        <v>0.5</v>
      </c>
      <c r="H385" s="464"/>
    </row>
    <row r="386" spans="1:8">
      <c r="A386" s="467">
        <v>43246</v>
      </c>
      <c r="B386" s="1">
        <v>1.75</v>
      </c>
      <c r="C386" s="1">
        <v>1.75</v>
      </c>
      <c r="D386" s="1">
        <v>-0.4</v>
      </c>
      <c r="E386" s="1">
        <v>-0.4</v>
      </c>
      <c r="F386" s="1">
        <v>0.5</v>
      </c>
      <c r="G386" s="1">
        <v>0.5</v>
      </c>
      <c r="H386" s="464"/>
    </row>
    <row r="387" spans="1:8">
      <c r="A387" s="467">
        <v>43247</v>
      </c>
      <c r="B387" s="1">
        <v>1.75</v>
      </c>
      <c r="C387" s="1">
        <v>1.75</v>
      </c>
      <c r="D387" s="1">
        <v>-0.4</v>
      </c>
      <c r="E387" s="1">
        <v>-0.4</v>
      </c>
      <c r="F387" s="1">
        <v>0.5</v>
      </c>
      <c r="G387" s="1">
        <v>0.5</v>
      </c>
      <c r="H387" s="464"/>
    </row>
    <row r="388" spans="1:8">
      <c r="A388" s="467">
        <v>43248</v>
      </c>
      <c r="B388" s="1">
        <v>1.75</v>
      </c>
      <c r="C388" s="1">
        <v>1.75</v>
      </c>
      <c r="D388" s="1">
        <v>-0.4</v>
      </c>
      <c r="E388" s="1">
        <v>-0.4</v>
      </c>
      <c r="F388" s="1">
        <v>0.5</v>
      </c>
      <c r="G388" s="1">
        <v>0.5</v>
      </c>
      <c r="H388" s="464"/>
    </row>
    <row r="389" spans="1:8">
      <c r="A389" s="467">
        <v>43249</v>
      </c>
      <c r="B389" s="1">
        <v>1.75</v>
      </c>
      <c r="C389" s="1">
        <v>1.75</v>
      </c>
      <c r="D389" s="1">
        <v>-0.4</v>
      </c>
      <c r="E389" s="1">
        <v>-0.4</v>
      </c>
      <c r="F389" s="1">
        <v>0.5</v>
      </c>
      <c r="G389" s="1">
        <v>0.5</v>
      </c>
      <c r="H389" s="464"/>
    </row>
    <row r="390" spans="1:8">
      <c r="A390" s="467">
        <v>43250</v>
      </c>
      <c r="B390" s="1">
        <v>1.75</v>
      </c>
      <c r="C390" s="1">
        <v>1.75</v>
      </c>
      <c r="D390" s="1">
        <v>-0.4</v>
      </c>
      <c r="E390" s="1">
        <v>-0.4</v>
      </c>
      <c r="F390" s="1">
        <v>0.5</v>
      </c>
      <c r="G390" s="1">
        <v>0.5</v>
      </c>
      <c r="H390" s="464"/>
    </row>
    <row r="391" spans="1:8">
      <c r="A391" s="467">
        <v>43251</v>
      </c>
      <c r="B391" s="1">
        <v>1.75</v>
      </c>
      <c r="C391" s="1">
        <v>1.75</v>
      </c>
      <c r="D391" s="1">
        <v>-0.4</v>
      </c>
      <c r="E391" s="1">
        <v>-0.4</v>
      </c>
      <c r="F391" s="1">
        <v>0.5</v>
      </c>
      <c r="G391" s="1">
        <v>0.5</v>
      </c>
      <c r="H391" s="464"/>
    </row>
    <row r="392" spans="1:8">
      <c r="A392" s="467">
        <v>43252</v>
      </c>
      <c r="B392" s="1">
        <v>1.75</v>
      </c>
      <c r="C392" s="1">
        <v>1.75</v>
      </c>
      <c r="D392" s="1">
        <v>-0.4</v>
      </c>
      <c r="E392" s="1">
        <v>-0.4</v>
      </c>
      <c r="F392" s="1">
        <v>0.5</v>
      </c>
      <c r="G392" s="1">
        <v>0.5</v>
      </c>
      <c r="H392" s="464"/>
    </row>
    <row r="393" spans="1:8">
      <c r="A393" s="467">
        <v>43253</v>
      </c>
      <c r="B393" s="1">
        <v>1.75</v>
      </c>
      <c r="C393" s="1">
        <v>1.75</v>
      </c>
      <c r="D393" s="1">
        <v>-0.4</v>
      </c>
      <c r="E393" s="1">
        <v>-0.4</v>
      </c>
      <c r="F393" s="1">
        <v>0.5</v>
      </c>
      <c r="G393" s="1">
        <v>0.5</v>
      </c>
      <c r="H393" s="464"/>
    </row>
    <row r="394" spans="1:8">
      <c r="A394" s="467">
        <v>43254</v>
      </c>
      <c r="B394" s="1">
        <v>1.75</v>
      </c>
      <c r="C394" s="1">
        <v>1.75</v>
      </c>
      <c r="D394" s="1">
        <v>-0.4</v>
      </c>
      <c r="E394" s="1">
        <v>-0.4</v>
      </c>
      <c r="F394" s="1">
        <v>0.5</v>
      </c>
      <c r="G394" s="1">
        <v>0.5</v>
      </c>
      <c r="H394" s="464"/>
    </row>
    <row r="395" spans="1:8">
      <c r="A395" s="467">
        <v>43255</v>
      </c>
      <c r="B395" s="1">
        <v>1.75</v>
      </c>
      <c r="C395" s="1">
        <v>1.75</v>
      </c>
      <c r="D395" s="1">
        <v>-0.4</v>
      </c>
      <c r="E395" s="1">
        <v>-0.4</v>
      </c>
      <c r="F395" s="1">
        <v>0.5</v>
      </c>
      <c r="G395" s="1">
        <v>0.5</v>
      </c>
      <c r="H395" s="464"/>
    </row>
    <row r="396" spans="1:8">
      <c r="A396" s="467">
        <v>43256</v>
      </c>
      <c r="B396" s="1">
        <v>1.75</v>
      </c>
      <c r="C396" s="1">
        <v>1.75</v>
      </c>
      <c r="D396" s="1">
        <v>-0.4</v>
      </c>
      <c r="E396" s="1">
        <v>-0.4</v>
      </c>
      <c r="F396" s="1">
        <v>0.5</v>
      </c>
      <c r="G396" s="1">
        <v>0.5</v>
      </c>
      <c r="H396" s="464"/>
    </row>
    <row r="397" spans="1:8">
      <c r="A397" s="467">
        <v>43257</v>
      </c>
      <c r="B397" s="1">
        <v>1.75</v>
      </c>
      <c r="C397" s="1">
        <v>1.75</v>
      </c>
      <c r="D397" s="1">
        <v>-0.4</v>
      </c>
      <c r="E397" s="1">
        <v>-0.4</v>
      </c>
      <c r="F397" s="1">
        <v>0.5</v>
      </c>
      <c r="G397" s="1">
        <v>0.5</v>
      </c>
      <c r="H397" s="464"/>
    </row>
    <row r="398" spans="1:8">
      <c r="A398" s="467">
        <v>43258</v>
      </c>
      <c r="B398" s="1">
        <v>1.75</v>
      </c>
      <c r="C398" s="1">
        <v>1.75</v>
      </c>
      <c r="D398" s="1">
        <v>-0.4</v>
      </c>
      <c r="E398" s="1">
        <v>-0.4</v>
      </c>
      <c r="F398" s="1">
        <v>0.5</v>
      </c>
      <c r="G398" s="1">
        <v>0.5</v>
      </c>
      <c r="H398" s="464"/>
    </row>
    <row r="399" spans="1:8">
      <c r="A399" s="467">
        <v>43259</v>
      </c>
      <c r="B399" s="1">
        <v>1.75</v>
      </c>
      <c r="C399" s="1">
        <v>1.75</v>
      </c>
      <c r="D399" s="1">
        <v>-0.4</v>
      </c>
      <c r="E399" s="1">
        <v>-0.4</v>
      </c>
      <c r="F399" s="1">
        <v>0.5</v>
      </c>
      <c r="G399" s="1">
        <v>0.5</v>
      </c>
      <c r="H399" s="464"/>
    </row>
    <row r="400" spans="1:8">
      <c r="A400" s="467">
        <v>43260</v>
      </c>
      <c r="B400" s="1">
        <v>1.75</v>
      </c>
      <c r="C400" s="1">
        <v>1.75</v>
      </c>
      <c r="D400" s="1">
        <v>-0.4</v>
      </c>
      <c r="E400" s="1">
        <v>-0.4</v>
      </c>
      <c r="F400" s="1">
        <v>0.5</v>
      </c>
      <c r="G400" s="1">
        <v>0.5</v>
      </c>
      <c r="H400" s="464"/>
    </row>
    <row r="401" spans="1:8">
      <c r="A401" s="467">
        <v>43261</v>
      </c>
      <c r="B401" s="1">
        <v>1.75</v>
      </c>
      <c r="C401" s="1">
        <v>1.75</v>
      </c>
      <c r="D401" s="1">
        <v>-0.4</v>
      </c>
      <c r="E401" s="1">
        <v>-0.4</v>
      </c>
      <c r="F401" s="1">
        <v>0.5</v>
      </c>
      <c r="G401" s="1">
        <v>0.5</v>
      </c>
      <c r="H401" s="464"/>
    </row>
    <row r="402" spans="1:8">
      <c r="A402" s="467">
        <v>43262</v>
      </c>
      <c r="B402" s="1">
        <v>1.75</v>
      </c>
      <c r="C402" s="1">
        <v>1.75</v>
      </c>
      <c r="D402" s="1">
        <v>-0.4</v>
      </c>
      <c r="E402" s="1">
        <v>-0.4</v>
      </c>
      <c r="F402" s="1">
        <v>0.5</v>
      </c>
      <c r="G402" s="1">
        <v>0.5</v>
      </c>
      <c r="H402" s="464"/>
    </row>
    <row r="403" spans="1:8">
      <c r="A403" s="467">
        <v>43263</v>
      </c>
      <c r="B403" s="1">
        <v>1.75</v>
      </c>
      <c r="C403" s="1">
        <v>1.75</v>
      </c>
      <c r="D403" s="1">
        <v>-0.4</v>
      </c>
      <c r="E403" s="1">
        <v>-0.4</v>
      </c>
      <c r="F403" s="1">
        <v>0.5</v>
      </c>
      <c r="G403" s="1">
        <v>0.5</v>
      </c>
      <c r="H403" s="464"/>
    </row>
    <row r="404" spans="1:8">
      <c r="A404" s="467">
        <v>43264</v>
      </c>
      <c r="B404" s="1">
        <v>2</v>
      </c>
      <c r="C404" s="1">
        <v>2</v>
      </c>
      <c r="D404" s="1">
        <v>-0.4</v>
      </c>
      <c r="E404" s="1">
        <v>-0.4</v>
      </c>
      <c r="F404" s="1">
        <v>0.5</v>
      </c>
      <c r="G404" s="1">
        <v>0.5</v>
      </c>
      <c r="H404" s="464"/>
    </row>
    <row r="405" spans="1:8">
      <c r="A405" s="467">
        <v>43265</v>
      </c>
      <c r="B405" s="1">
        <v>2</v>
      </c>
      <c r="C405" s="1">
        <v>2</v>
      </c>
      <c r="D405" s="1">
        <v>-0.4</v>
      </c>
      <c r="E405" s="1">
        <v>-0.4</v>
      </c>
      <c r="F405" s="1">
        <v>0.5</v>
      </c>
      <c r="G405" s="1">
        <v>0.5</v>
      </c>
      <c r="H405" s="464"/>
    </row>
    <row r="406" spans="1:8">
      <c r="A406" s="467">
        <v>43266</v>
      </c>
      <c r="B406" s="1">
        <v>2</v>
      </c>
      <c r="C406" s="1">
        <v>2</v>
      </c>
      <c r="D406" s="1">
        <v>-0.4</v>
      </c>
      <c r="E406" s="1">
        <v>-0.4</v>
      </c>
      <c r="F406" s="1">
        <v>0.5</v>
      </c>
      <c r="G406" s="1">
        <v>0.5</v>
      </c>
      <c r="H406" s="464"/>
    </row>
    <row r="407" spans="1:8">
      <c r="A407" s="467">
        <v>43267</v>
      </c>
      <c r="B407" s="1">
        <v>2</v>
      </c>
      <c r="C407" s="1">
        <v>2</v>
      </c>
      <c r="D407" s="1">
        <v>-0.4</v>
      </c>
      <c r="E407" s="1">
        <v>-0.4</v>
      </c>
      <c r="F407" s="1">
        <v>0.5</v>
      </c>
      <c r="G407" s="1">
        <v>0.5</v>
      </c>
      <c r="H407" s="464"/>
    </row>
    <row r="408" spans="1:8">
      <c r="A408" s="467">
        <v>43268</v>
      </c>
      <c r="B408" s="1">
        <v>2</v>
      </c>
      <c r="C408" s="1">
        <v>2</v>
      </c>
      <c r="D408" s="1">
        <v>-0.4</v>
      </c>
      <c r="E408" s="1">
        <v>-0.4</v>
      </c>
      <c r="F408" s="1">
        <v>0.5</v>
      </c>
      <c r="G408" s="1">
        <v>0.5</v>
      </c>
      <c r="H408" s="464"/>
    </row>
    <row r="409" spans="1:8">
      <c r="A409" s="467">
        <v>43269</v>
      </c>
      <c r="B409" s="1">
        <v>2</v>
      </c>
      <c r="C409" s="1">
        <v>2</v>
      </c>
      <c r="D409" s="1">
        <v>-0.4</v>
      </c>
      <c r="E409" s="1">
        <v>-0.4</v>
      </c>
      <c r="F409" s="1">
        <v>0.5</v>
      </c>
      <c r="G409" s="1">
        <v>0.5</v>
      </c>
      <c r="H409" s="464"/>
    </row>
    <row r="410" spans="1:8">
      <c r="A410" s="467">
        <v>43270</v>
      </c>
      <c r="B410" s="1">
        <v>2</v>
      </c>
      <c r="C410" s="1">
        <v>2</v>
      </c>
      <c r="D410" s="1">
        <v>-0.4</v>
      </c>
      <c r="E410" s="1">
        <v>-0.4</v>
      </c>
      <c r="F410" s="1">
        <v>0.5</v>
      </c>
      <c r="G410" s="1">
        <v>0.5</v>
      </c>
      <c r="H410" s="464"/>
    </row>
    <row r="411" spans="1:8">
      <c r="A411" s="467">
        <v>43271</v>
      </c>
      <c r="B411" s="1">
        <v>2</v>
      </c>
      <c r="C411" s="1">
        <v>2</v>
      </c>
      <c r="D411" s="1">
        <v>-0.4</v>
      </c>
      <c r="E411" s="1">
        <v>-0.4</v>
      </c>
      <c r="F411" s="1">
        <v>0.5</v>
      </c>
      <c r="G411" s="1">
        <v>0.5</v>
      </c>
      <c r="H411" s="464"/>
    </row>
    <row r="412" spans="1:8">
      <c r="A412" s="467">
        <v>43272</v>
      </c>
      <c r="B412" s="1">
        <v>2</v>
      </c>
      <c r="C412" s="1">
        <v>2</v>
      </c>
      <c r="D412" s="1">
        <v>-0.4</v>
      </c>
      <c r="E412" s="1">
        <v>-0.4</v>
      </c>
      <c r="F412" s="1">
        <v>0.5</v>
      </c>
      <c r="G412" s="1">
        <v>0.5</v>
      </c>
      <c r="H412" s="464"/>
    </row>
    <row r="413" spans="1:8">
      <c r="A413" s="467">
        <v>43273</v>
      </c>
      <c r="B413" s="1">
        <v>2</v>
      </c>
      <c r="C413" s="1">
        <v>2</v>
      </c>
      <c r="D413" s="1">
        <v>-0.4</v>
      </c>
      <c r="E413" s="1">
        <v>-0.4</v>
      </c>
      <c r="F413" s="1">
        <v>0.5</v>
      </c>
      <c r="G413" s="1">
        <v>0.5</v>
      </c>
      <c r="H413" s="464"/>
    </row>
    <row r="414" spans="1:8">
      <c r="A414" s="467">
        <v>43274</v>
      </c>
      <c r="B414" s="1">
        <v>2</v>
      </c>
      <c r="C414" s="1">
        <v>2</v>
      </c>
      <c r="D414" s="1">
        <v>-0.4</v>
      </c>
      <c r="E414" s="1">
        <v>-0.4</v>
      </c>
      <c r="F414" s="1">
        <v>0.5</v>
      </c>
      <c r="G414" s="1">
        <v>0.5</v>
      </c>
      <c r="H414" s="464"/>
    </row>
    <row r="415" spans="1:8">
      <c r="A415" s="467">
        <v>43275</v>
      </c>
      <c r="B415" s="1">
        <v>2</v>
      </c>
      <c r="C415" s="1">
        <v>2</v>
      </c>
      <c r="D415" s="1">
        <v>-0.4</v>
      </c>
      <c r="E415" s="1">
        <v>-0.4</v>
      </c>
      <c r="F415" s="1">
        <v>0.5</v>
      </c>
      <c r="G415" s="1">
        <v>0.5</v>
      </c>
      <c r="H415" s="464"/>
    </row>
    <row r="416" spans="1:8">
      <c r="A416" s="467">
        <v>43276</v>
      </c>
      <c r="B416" s="1">
        <v>2</v>
      </c>
      <c r="C416" s="1">
        <v>2</v>
      </c>
      <c r="D416" s="1">
        <v>-0.4</v>
      </c>
      <c r="E416" s="1">
        <v>-0.4</v>
      </c>
      <c r="F416" s="1">
        <v>0.5</v>
      </c>
      <c r="G416" s="1">
        <v>0.5</v>
      </c>
      <c r="H416" s="464"/>
    </row>
    <row r="417" spans="1:8">
      <c r="A417" s="467">
        <v>43277</v>
      </c>
      <c r="B417" s="1">
        <v>2</v>
      </c>
      <c r="C417" s="1">
        <v>2</v>
      </c>
      <c r="D417" s="1">
        <v>-0.4</v>
      </c>
      <c r="E417" s="1">
        <v>-0.4</v>
      </c>
      <c r="F417" s="1">
        <v>0.5</v>
      </c>
      <c r="G417" s="1">
        <v>0.5</v>
      </c>
      <c r="H417" s="464"/>
    </row>
    <row r="418" spans="1:8">
      <c r="A418" s="467">
        <v>43278</v>
      </c>
      <c r="B418" s="1">
        <v>2</v>
      </c>
      <c r="C418" s="1">
        <v>2</v>
      </c>
      <c r="D418" s="1">
        <v>-0.4</v>
      </c>
      <c r="E418" s="1">
        <v>-0.4</v>
      </c>
      <c r="F418" s="1">
        <v>0.5</v>
      </c>
      <c r="G418" s="1">
        <v>0.5</v>
      </c>
      <c r="H418" s="464"/>
    </row>
    <row r="419" spans="1:8">
      <c r="A419" s="467">
        <v>43279</v>
      </c>
      <c r="B419" s="1">
        <v>2</v>
      </c>
      <c r="C419" s="1">
        <v>2</v>
      </c>
      <c r="D419" s="1">
        <v>-0.4</v>
      </c>
      <c r="E419" s="1">
        <v>-0.4</v>
      </c>
      <c r="F419" s="1">
        <v>0.5</v>
      </c>
      <c r="G419" s="1">
        <v>0.5</v>
      </c>
      <c r="H419" s="464"/>
    </row>
    <row r="420" spans="1:8">
      <c r="A420" s="467">
        <v>43280</v>
      </c>
      <c r="B420" s="1">
        <v>2</v>
      </c>
      <c r="C420" s="1">
        <v>2</v>
      </c>
      <c r="D420" s="1">
        <v>-0.4</v>
      </c>
      <c r="E420" s="1">
        <v>-0.4</v>
      </c>
      <c r="F420" s="1">
        <v>0.5</v>
      </c>
      <c r="G420" s="1">
        <v>0.5</v>
      </c>
      <c r="H420" s="464"/>
    </row>
    <row r="421" spans="1:8">
      <c r="A421" s="467">
        <v>43281</v>
      </c>
      <c r="B421" s="1">
        <v>2</v>
      </c>
      <c r="C421" s="1">
        <v>2</v>
      </c>
      <c r="D421" s="1">
        <v>-0.4</v>
      </c>
      <c r="E421" s="1">
        <v>-0.4</v>
      </c>
      <c r="F421" s="1">
        <v>0.5</v>
      </c>
      <c r="G421" s="1">
        <v>0.5</v>
      </c>
      <c r="H421" s="464"/>
    </row>
    <row r="422" spans="1:8">
      <c r="A422" s="467">
        <v>43282</v>
      </c>
      <c r="B422" s="1">
        <v>2</v>
      </c>
      <c r="C422" s="1">
        <v>2</v>
      </c>
      <c r="D422" s="1">
        <v>-0.4</v>
      </c>
      <c r="E422" s="1">
        <v>-0.4</v>
      </c>
      <c r="F422" s="1">
        <v>0.5</v>
      </c>
      <c r="G422" s="1">
        <v>0.5</v>
      </c>
      <c r="H422" s="464"/>
    </row>
    <row r="423" spans="1:8">
      <c r="A423" s="467">
        <v>43283</v>
      </c>
      <c r="B423" s="1">
        <v>2</v>
      </c>
      <c r="C423" s="1">
        <v>2</v>
      </c>
      <c r="D423" s="1">
        <v>-0.4</v>
      </c>
      <c r="E423" s="1">
        <v>-0.4</v>
      </c>
      <c r="F423" s="1">
        <v>0.5</v>
      </c>
      <c r="G423" s="1">
        <v>0.5</v>
      </c>
      <c r="H423" s="464"/>
    </row>
    <row r="424" spans="1:8">
      <c r="A424" s="467">
        <v>43284</v>
      </c>
      <c r="B424" s="1">
        <v>2</v>
      </c>
      <c r="C424" s="1">
        <v>2</v>
      </c>
      <c r="D424" s="1">
        <v>-0.4</v>
      </c>
      <c r="E424" s="1">
        <v>-0.4</v>
      </c>
      <c r="F424" s="1">
        <v>0.5</v>
      </c>
      <c r="G424" s="1">
        <v>0.5</v>
      </c>
      <c r="H424" s="464"/>
    </row>
    <row r="425" spans="1:8">
      <c r="A425" s="467">
        <v>43285</v>
      </c>
      <c r="B425" s="1">
        <v>2</v>
      </c>
      <c r="C425" s="1">
        <v>2</v>
      </c>
      <c r="D425" s="1">
        <v>-0.4</v>
      </c>
      <c r="E425" s="1">
        <v>-0.4</v>
      </c>
      <c r="F425" s="1">
        <v>0.5</v>
      </c>
      <c r="G425" s="1">
        <v>0.5</v>
      </c>
      <c r="H425" s="464"/>
    </row>
    <row r="426" spans="1:8">
      <c r="A426" s="467">
        <v>43286</v>
      </c>
      <c r="B426" s="1">
        <v>2</v>
      </c>
      <c r="C426" s="1">
        <v>2</v>
      </c>
      <c r="D426" s="1">
        <v>-0.4</v>
      </c>
      <c r="E426" s="1">
        <v>-0.4</v>
      </c>
      <c r="F426" s="1">
        <v>0.5</v>
      </c>
      <c r="G426" s="1">
        <v>0.5</v>
      </c>
      <c r="H426" s="464"/>
    </row>
    <row r="427" spans="1:8">
      <c r="A427" s="467">
        <v>43287</v>
      </c>
      <c r="B427" s="1">
        <v>2</v>
      </c>
      <c r="C427" s="1">
        <v>2</v>
      </c>
      <c r="D427" s="1">
        <v>-0.4</v>
      </c>
      <c r="E427" s="1">
        <v>-0.4</v>
      </c>
      <c r="F427" s="1">
        <v>0.5</v>
      </c>
      <c r="G427" s="1">
        <v>0.5</v>
      </c>
      <c r="H427" s="464"/>
    </row>
    <row r="428" spans="1:8">
      <c r="A428" s="467">
        <v>43288</v>
      </c>
      <c r="B428" s="1">
        <v>2</v>
      </c>
      <c r="C428" s="1">
        <v>2</v>
      </c>
      <c r="D428" s="1">
        <v>-0.4</v>
      </c>
      <c r="E428" s="1">
        <v>-0.4</v>
      </c>
      <c r="F428" s="1">
        <v>0.5</v>
      </c>
      <c r="G428" s="1">
        <v>0.5</v>
      </c>
      <c r="H428" s="464"/>
    </row>
    <row r="429" spans="1:8">
      <c r="A429" s="467">
        <v>43289</v>
      </c>
      <c r="B429" s="1">
        <v>2</v>
      </c>
      <c r="C429" s="1">
        <v>2</v>
      </c>
      <c r="D429" s="1">
        <v>-0.4</v>
      </c>
      <c r="E429" s="1">
        <v>-0.4</v>
      </c>
      <c r="F429" s="1">
        <v>0.5</v>
      </c>
      <c r="G429" s="1">
        <v>0.5</v>
      </c>
      <c r="H429" s="464"/>
    </row>
    <row r="430" spans="1:8">
      <c r="A430" s="467">
        <v>43290</v>
      </c>
      <c r="B430" s="1">
        <v>2</v>
      </c>
      <c r="C430" s="1">
        <v>2</v>
      </c>
      <c r="D430" s="1">
        <v>-0.4</v>
      </c>
      <c r="E430" s="1">
        <v>-0.4</v>
      </c>
      <c r="F430" s="1">
        <v>0.5</v>
      </c>
      <c r="G430" s="1">
        <v>0.5</v>
      </c>
      <c r="H430" s="464"/>
    </row>
    <row r="431" spans="1:8">
      <c r="A431" s="467">
        <v>43291</v>
      </c>
      <c r="B431" s="1">
        <v>2</v>
      </c>
      <c r="C431" s="1">
        <v>2</v>
      </c>
      <c r="D431" s="1">
        <v>-0.4</v>
      </c>
      <c r="E431" s="1">
        <v>-0.4</v>
      </c>
      <c r="F431" s="1">
        <v>0.5</v>
      </c>
      <c r="G431" s="1">
        <v>0.5</v>
      </c>
      <c r="H431" s="464"/>
    </row>
    <row r="432" spans="1:8">
      <c r="A432" s="467">
        <v>43292</v>
      </c>
      <c r="B432" s="1">
        <v>2</v>
      </c>
      <c r="C432" s="1">
        <v>2</v>
      </c>
      <c r="D432" s="1">
        <v>-0.4</v>
      </c>
      <c r="E432" s="1">
        <v>-0.4</v>
      </c>
      <c r="F432" s="1">
        <v>0.5</v>
      </c>
      <c r="G432" s="1">
        <v>0.5</v>
      </c>
      <c r="H432" s="464"/>
    </row>
    <row r="433" spans="1:8">
      <c r="A433" s="467">
        <v>43293</v>
      </c>
      <c r="B433" s="1">
        <v>2</v>
      </c>
      <c r="C433" s="1">
        <v>2</v>
      </c>
      <c r="D433" s="1">
        <v>-0.4</v>
      </c>
      <c r="E433" s="1">
        <v>-0.4</v>
      </c>
      <c r="F433" s="1">
        <v>0.5</v>
      </c>
      <c r="G433" s="1">
        <v>0.5</v>
      </c>
      <c r="H433" s="464"/>
    </row>
    <row r="434" spans="1:8">
      <c r="A434" s="467">
        <v>43294</v>
      </c>
      <c r="B434" s="1">
        <v>2</v>
      </c>
      <c r="C434" s="1">
        <v>2</v>
      </c>
      <c r="D434" s="1">
        <v>-0.4</v>
      </c>
      <c r="E434" s="1">
        <v>-0.4</v>
      </c>
      <c r="F434" s="1">
        <v>0.5</v>
      </c>
      <c r="G434" s="1">
        <v>0.5</v>
      </c>
      <c r="H434" s="464"/>
    </row>
    <row r="435" spans="1:8">
      <c r="A435" s="467">
        <v>43295</v>
      </c>
      <c r="B435" s="1">
        <v>2</v>
      </c>
      <c r="C435" s="1">
        <v>2</v>
      </c>
      <c r="D435" s="1">
        <v>-0.4</v>
      </c>
      <c r="E435" s="1">
        <v>-0.4</v>
      </c>
      <c r="F435" s="1">
        <v>0.5</v>
      </c>
      <c r="G435" s="1">
        <v>0.5</v>
      </c>
      <c r="H435" s="464"/>
    </row>
    <row r="436" spans="1:8">
      <c r="A436" s="467">
        <v>43296</v>
      </c>
      <c r="B436" s="1">
        <v>2</v>
      </c>
      <c r="C436" s="1">
        <v>2</v>
      </c>
      <c r="D436" s="1">
        <v>-0.4</v>
      </c>
      <c r="E436" s="1">
        <v>-0.4</v>
      </c>
      <c r="F436" s="1">
        <v>0.5</v>
      </c>
      <c r="G436" s="1">
        <v>0.5</v>
      </c>
      <c r="H436" s="464"/>
    </row>
    <row r="437" spans="1:8">
      <c r="A437" s="467">
        <v>43297</v>
      </c>
      <c r="B437" s="1">
        <v>2</v>
      </c>
      <c r="C437" s="1">
        <v>2</v>
      </c>
      <c r="D437" s="1">
        <v>-0.4</v>
      </c>
      <c r="E437" s="1">
        <v>-0.4</v>
      </c>
      <c r="F437" s="1">
        <v>0.5</v>
      </c>
      <c r="G437" s="1">
        <v>0.5</v>
      </c>
      <c r="H437" s="464"/>
    </row>
    <row r="438" spans="1:8">
      <c r="A438" s="467">
        <v>43298</v>
      </c>
      <c r="B438" s="1">
        <v>2</v>
      </c>
      <c r="C438" s="1">
        <v>2</v>
      </c>
      <c r="D438" s="1">
        <v>-0.4</v>
      </c>
      <c r="E438" s="1">
        <v>-0.4</v>
      </c>
      <c r="F438" s="1">
        <v>0.5</v>
      </c>
      <c r="G438" s="1">
        <v>0.5</v>
      </c>
      <c r="H438" s="464"/>
    </row>
    <row r="439" spans="1:8">
      <c r="A439" s="467">
        <v>43299</v>
      </c>
      <c r="B439" s="1">
        <v>2</v>
      </c>
      <c r="C439" s="1">
        <v>2</v>
      </c>
      <c r="D439" s="1">
        <v>-0.4</v>
      </c>
      <c r="E439" s="1">
        <v>-0.4</v>
      </c>
      <c r="F439" s="1">
        <v>0.5</v>
      </c>
      <c r="G439" s="1">
        <v>0.5</v>
      </c>
      <c r="H439" s="464"/>
    </row>
    <row r="440" spans="1:8">
      <c r="A440" s="467">
        <v>43300</v>
      </c>
      <c r="B440" s="1">
        <v>2</v>
      </c>
      <c r="C440" s="1">
        <v>2</v>
      </c>
      <c r="D440" s="1">
        <v>-0.4</v>
      </c>
      <c r="E440" s="1">
        <v>-0.4</v>
      </c>
      <c r="F440" s="1">
        <v>0.5</v>
      </c>
      <c r="G440" s="1">
        <v>0.5</v>
      </c>
      <c r="H440" s="464"/>
    </row>
    <row r="441" spans="1:8">
      <c r="A441" s="467">
        <v>43301</v>
      </c>
      <c r="B441" s="1">
        <v>2</v>
      </c>
      <c r="C441" s="1">
        <v>2</v>
      </c>
      <c r="D441" s="1">
        <v>-0.4</v>
      </c>
      <c r="E441" s="1">
        <v>-0.4</v>
      </c>
      <c r="F441" s="1">
        <v>0.5</v>
      </c>
      <c r="G441" s="1">
        <v>0.5</v>
      </c>
      <c r="H441" s="464"/>
    </row>
    <row r="442" spans="1:8">
      <c r="A442" s="467">
        <v>43302</v>
      </c>
      <c r="B442" s="1">
        <v>2</v>
      </c>
      <c r="C442" s="1">
        <v>2</v>
      </c>
      <c r="D442" s="1">
        <v>-0.4</v>
      </c>
      <c r="E442" s="1">
        <v>-0.4</v>
      </c>
      <c r="F442" s="1">
        <v>0.5</v>
      </c>
      <c r="G442" s="1">
        <v>0.5</v>
      </c>
      <c r="H442" s="464"/>
    </row>
    <row r="443" spans="1:8">
      <c r="A443" s="467">
        <v>43303</v>
      </c>
      <c r="B443" s="1">
        <v>2</v>
      </c>
      <c r="C443" s="1">
        <v>2</v>
      </c>
      <c r="D443" s="1">
        <v>-0.4</v>
      </c>
      <c r="E443" s="1">
        <v>-0.4</v>
      </c>
      <c r="F443" s="1">
        <v>0.5</v>
      </c>
      <c r="G443" s="1">
        <v>0.5</v>
      </c>
      <c r="H443" s="464"/>
    </row>
    <row r="444" spans="1:8">
      <c r="A444" s="467">
        <v>43304</v>
      </c>
      <c r="B444" s="1">
        <v>2</v>
      </c>
      <c r="C444" s="1">
        <v>2</v>
      </c>
      <c r="D444" s="1">
        <v>-0.4</v>
      </c>
      <c r="E444" s="1">
        <v>-0.4</v>
      </c>
      <c r="F444" s="1">
        <v>0.5</v>
      </c>
      <c r="G444" s="1">
        <v>0.5</v>
      </c>
      <c r="H444" s="464"/>
    </row>
    <row r="445" spans="1:8">
      <c r="A445" s="467">
        <v>43305</v>
      </c>
      <c r="B445" s="1">
        <v>2</v>
      </c>
      <c r="C445" s="1">
        <v>2</v>
      </c>
      <c r="D445" s="1">
        <v>-0.4</v>
      </c>
      <c r="E445" s="1">
        <v>-0.4</v>
      </c>
      <c r="F445" s="1">
        <v>0.5</v>
      </c>
      <c r="G445" s="1">
        <v>0.5</v>
      </c>
      <c r="H445" s="464"/>
    </row>
    <row r="446" spans="1:8">
      <c r="A446" s="467">
        <v>43306</v>
      </c>
      <c r="B446" s="1">
        <v>2</v>
      </c>
      <c r="C446" s="1">
        <v>2</v>
      </c>
      <c r="D446" s="1">
        <v>-0.4</v>
      </c>
      <c r="E446" s="1">
        <v>-0.4</v>
      </c>
      <c r="F446" s="1">
        <v>0.5</v>
      </c>
      <c r="G446" s="1">
        <v>0.5</v>
      </c>
      <c r="H446" s="464"/>
    </row>
    <row r="447" spans="1:8">
      <c r="A447" s="467">
        <v>43307</v>
      </c>
      <c r="B447" s="1">
        <v>2</v>
      </c>
      <c r="C447" s="1">
        <v>2</v>
      </c>
      <c r="D447" s="1">
        <v>-0.4</v>
      </c>
      <c r="E447" s="1">
        <v>-0.4</v>
      </c>
      <c r="F447" s="1">
        <v>0.5</v>
      </c>
      <c r="G447" s="1">
        <v>0.5</v>
      </c>
      <c r="H447" s="464"/>
    </row>
    <row r="448" spans="1:8">
      <c r="A448" s="467">
        <v>43308</v>
      </c>
      <c r="B448" s="1">
        <v>2</v>
      </c>
      <c r="C448" s="1">
        <v>2</v>
      </c>
      <c r="D448" s="1">
        <v>-0.4</v>
      </c>
      <c r="E448" s="1">
        <v>-0.4</v>
      </c>
      <c r="F448" s="1">
        <v>0.5</v>
      </c>
      <c r="G448" s="1">
        <v>0.5</v>
      </c>
      <c r="H448" s="464"/>
    </row>
    <row r="449" spans="1:8">
      <c r="A449" s="467">
        <v>43309</v>
      </c>
      <c r="B449" s="1">
        <v>2</v>
      </c>
      <c r="C449" s="1">
        <v>2</v>
      </c>
      <c r="D449" s="1">
        <v>-0.4</v>
      </c>
      <c r="E449" s="1">
        <v>-0.4</v>
      </c>
      <c r="F449" s="1">
        <v>0.5</v>
      </c>
      <c r="G449" s="1">
        <v>0.5</v>
      </c>
      <c r="H449" s="464"/>
    </row>
    <row r="450" spans="1:8">
      <c r="A450" s="467">
        <v>43310</v>
      </c>
      <c r="B450" s="1">
        <v>2</v>
      </c>
      <c r="C450" s="1">
        <v>2</v>
      </c>
      <c r="D450" s="1">
        <v>-0.4</v>
      </c>
      <c r="E450" s="1">
        <v>-0.4</v>
      </c>
      <c r="F450" s="1">
        <v>0.5</v>
      </c>
      <c r="G450" s="1">
        <v>0.5</v>
      </c>
      <c r="H450" s="464"/>
    </row>
    <row r="451" spans="1:8">
      <c r="A451" s="467">
        <v>43311</v>
      </c>
      <c r="B451" s="1">
        <v>2</v>
      </c>
      <c r="C451" s="1">
        <v>2</v>
      </c>
      <c r="D451" s="1">
        <v>-0.4</v>
      </c>
      <c r="E451" s="1">
        <v>-0.4</v>
      </c>
      <c r="F451" s="1">
        <v>0.5</v>
      </c>
      <c r="G451" s="1">
        <v>0.5</v>
      </c>
      <c r="H451" s="464"/>
    </row>
    <row r="452" spans="1:8">
      <c r="A452" s="467">
        <v>43312</v>
      </c>
      <c r="B452" s="1">
        <v>2</v>
      </c>
      <c r="C452" s="1">
        <v>2</v>
      </c>
      <c r="D452" s="1">
        <v>-0.4</v>
      </c>
      <c r="E452" s="1">
        <v>-0.4</v>
      </c>
      <c r="F452" s="1">
        <v>0.5</v>
      </c>
      <c r="G452" s="1">
        <v>0.5</v>
      </c>
      <c r="H452" s="464"/>
    </row>
    <row r="453" spans="1:8">
      <c r="A453" s="467">
        <v>43313</v>
      </c>
      <c r="B453" s="1">
        <v>2</v>
      </c>
      <c r="C453" s="1">
        <v>2</v>
      </c>
      <c r="D453" s="1">
        <v>-0.4</v>
      </c>
      <c r="E453" s="1">
        <v>-0.4</v>
      </c>
      <c r="F453" s="1">
        <v>0.5</v>
      </c>
      <c r="G453" s="1">
        <v>0.5</v>
      </c>
      <c r="H453" s="464"/>
    </row>
    <row r="454" spans="1:8">
      <c r="A454" s="467">
        <v>43314</v>
      </c>
      <c r="B454" s="1">
        <v>2</v>
      </c>
      <c r="C454" s="1">
        <v>2</v>
      </c>
      <c r="D454" s="1">
        <v>-0.4</v>
      </c>
      <c r="E454" s="1">
        <v>-0.4</v>
      </c>
      <c r="F454" s="1">
        <v>0.75</v>
      </c>
      <c r="G454" s="1">
        <v>0.75</v>
      </c>
      <c r="H454" s="464"/>
    </row>
    <row r="455" spans="1:8">
      <c r="A455" s="467">
        <v>43315</v>
      </c>
      <c r="B455" s="1">
        <v>2</v>
      </c>
      <c r="C455" s="1">
        <v>2</v>
      </c>
      <c r="D455" s="1">
        <v>-0.4</v>
      </c>
      <c r="E455" s="1">
        <v>-0.4</v>
      </c>
      <c r="F455" s="1">
        <v>0.75</v>
      </c>
      <c r="G455" s="1">
        <v>0.75</v>
      </c>
      <c r="H455" s="464"/>
    </row>
    <row r="456" spans="1:8">
      <c r="A456" s="467">
        <v>43316</v>
      </c>
      <c r="B456" s="1">
        <v>2</v>
      </c>
      <c r="C456" s="1">
        <v>2</v>
      </c>
      <c r="D456" s="1">
        <v>-0.4</v>
      </c>
      <c r="E456" s="1">
        <v>-0.4</v>
      </c>
      <c r="F456" s="1">
        <v>0.75</v>
      </c>
      <c r="G456" s="1">
        <v>0.75</v>
      </c>
      <c r="H456" s="464"/>
    </row>
    <row r="457" spans="1:8">
      <c r="A457" s="467">
        <v>43317</v>
      </c>
      <c r="B457" s="1">
        <v>2</v>
      </c>
      <c r="C457" s="1">
        <v>2</v>
      </c>
      <c r="D457" s="1">
        <v>-0.4</v>
      </c>
      <c r="E457" s="1">
        <v>-0.4</v>
      </c>
      <c r="F457" s="1">
        <v>0.75</v>
      </c>
      <c r="G457" s="1">
        <v>0.75</v>
      </c>
      <c r="H457" s="464"/>
    </row>
    <row r="458" spans="1:8">
      <c r="A458" s="467">
        <v>43318</v>
      </c>
      <c r="B458" s="1">
        <v>2</v>
      </c>
      <c r="C458" s="1">
        <v>2</v>
      </c>
      <c r="D458" s="1">
        <v>-0.4</v>
      </c>
      <c r="E458" s="1">
        <v>-0.4</v>
      </c>
      <c r="F458" s="1">
        <v>0.75</v>
      </c>
      <c r="G458" s="1">
        <v>0.75</v>
      </c>
      <c r="H458" s="464"/>
    </row>
    <row r="459" spans="1:8">
      <c r="A459" s="467">
        <v>43319</v>
      </c>
      <c r="B459" s="1">
        <v>2</v>
      </c>
      <c r="C459" s="1">
        <v>2</v>
      </c>
      <c r="D459" s="1">
        <v>-0.4</v>
      </c>
      <c r="E459" s="1">
        <v>-0.4</v>
      </c>
      <c r="F459" s="1">
        <v>0.75</v>
      </c>
      <c r="G459" s="1">
        <v>0.75</v>
      </c>
      <c r="H459" s="464"/>
    </row>
    <row r="460" spans="1:8">
      <c r="A460" s="467">
        <v>43320</v>
      </c>
      <c r="B460" s="1">
        <v>2</v>
      </c>
      <c r="C460" s="1">
        <v>2</v>
      </c>
      <c r="D460" s="1">
        <v>-0.4</v>
      </c>
      <c r="E460" s="1">
        <v>-0.4</v>
      </c>
      <c r="F460" s="1">
        <v>0.75</v>
      </c>
      <c r="G460" s="1">
        <v>0.75</v>
      </c>
      <c r="H460" s="464"/>
    </row>
    <row r="461" spans="1:8">
      <c r="A461" s="467">
        <v>43321</v>
      </c>
      <c r="B461" s="1">
        <v>2</v>
      </c>
      <c r="C461" s="1">
        <v>2</v>
      </c>
      <c r="D461" s="1">
        <v>-0.4</v>
      </c>
      <c r="E461" s="1">
        <v>-0.4</v>
      </c>
      <c r="F461" s="1">
        <v>0.75</v>
      </c>
      <c r="G461" s="1">
        <v>0.75</v>
      </c>
      <c r="H461" s="464"/>
    </row>
    <row r="462" spans="1:8">
      <c r="A462" s="467">
        <v>43322</v>
      </c>
      <c r="B462" s="1">
        <v>2</v>
      </c>
      <c r="C462" s="1">
        <v>2</v>
      </c>
      <c r="D462" s="1">
        <v>-0.4</v>
      </c>
      <c r="E462" s="1">
        <v>-0.4</v>
      </c>
      <c r="F462" s="1">
        <v>0.75</v>
      </c>
      <c r="G462" s="1">
        <v>0.75</v>
      </c>
      <c r="H462" s="464"/>
    </row>
    <row r="463" spans="1:8">
      <c r="A463" s="467">
        <v>43323</v>
      </c>
      <c r="B463" s="1">
        <v>2</v>
      </c>
      <c r="C463" s="1">
        <v>2</v>
      </c>
      <c r="D463" s="1">
        <v>-0.4</v>
      </c>
      <c r="E463" s="1">
        <v>-0.4</v>
      </c>
      <c r="F463" s="1">
        <v>0.75</v>
      </c>
      <c r="G463" s="1">
        <v>0.75</v>
      </c>
      <c r="H463" s="464"/>
    </row>
    <row r="464" spans="1:8">
      <c r="A464" s="467">
        <v>43324</v>
      </c>
      <c r="B464" s="1">
        <v>2</v>
      </c>
      <c r="C464" s="1">
        <v>2</v>
      </c>
      <c r="D464" s="1">
        <v>-0.4</v>
      </c>
      <c r="E464" s="1">
        <v>-0.4</v>
      </c>
      <c r="F464" s="1">
        <v>0.75</v>
      </c>
      <c r="G464" s="1">
        <v>0.75</v>
      </c>
      <c r="H464" s="464"/>
    </row>
    <row r="465" spans="1:8">
      <c r="A465" s="467">
        <v>43325</v>
      </c>
      <c r="B465" s="1">
        <v>2</v>
      </c>
      <c r="C465" s="1">
        <v>2</v>
      </c>
      <c r="D465" s="1">
        <v>-0.4</v>
      </c>
      <c r="E465" s="1">
        <v>-0.4</v>
      </c>
      <c r="F465" s="1">
        <v>0.75</v>
      </c>
      <c r="G465" s="1">
        <v>0.75</v>
      </c>
      <c r="H465" s="464"/>
    </row>
    <row r="466" spans="1:8">
      <c r="A466" s="467">
        <v>43326</v>
      </c>
      <c r="B466" s="1">
        <v>2</v>
      </c>
      <c r="C466" s="1">
        <v>2</v>
      </c>
      <c r="D466" s="1">
        <v>-0.4</v>
      </c>
      <c r="E466" s="1">
        <v>-0.4</v>
      </c>
      <c r="F466" s="1">
        <v>0.75</v>
      </c>
      <c r="G466" s="1">
        <v>0.75</v>
      </c>
      <c r="H466" s="464"/>
    </row>
    <row r="467" spans="1:8">
      <c r="A467" s="467">
        <v>43327</v>
      </c>
      <c r="B467" s="1">
        <v>2</v>
      </c>
      <c r="C467" s="1">
        <v>2</v>
      </c>
      <c r="D467" s="1">
        <v>-0.4</v>
      </c>
      <c r="E467" s="1">
        <v>-0.4</v>
      </c>
      <c r="F467" s="1">
        <v>0.75</v>
      </c>
      <c r="G467" s="1">
        <v>0.75</v>
      </c>
      <c r="H467" s="464"/>
    </row>
    <row r="468" spans="1:8">
      <c r="A468" s="467">
        <v>43328</v>
      </c>
      <c r="B468" s="1">
        <v>2</v>
      </c>
      <c r="C468" s="1">
        <v>2</v>
      </c>
      <c r="D468" s="1">
        <v>-0.4</v>
      </c>
      <c r="E468" s="1">
        <v>-0.4</v>
      </c>
      <c r="F468" s="1">
        <v>0.75</v>
      </c>
      <c r="G468" s="1">
        <v>0.75</v>
      </c>
      <c r="H468" s="464"/>
    </row>
    <row r="469" spans="1:8">
      <c r="A469" s="467">
        <v>43329</v>
      </c>
      <c r="B469" s="1">
        <v>2</v>
      </c>
      <c r="C469" s="1">
        <v>2</v>
      </c>
      <c r="D469" s="1">
        <v>-0.4</v>
      </c>
      <c r="E469" s="1">
        <v>-0.4</v>
      </c>
      <c r="F469" s="1">
        <v>0.75</v>
      </c>
      <c r="G469" s="1">
        <v>0.75</v>
      </c>
      <c r="H469" s="464"/>
    </row>
    <row r="470" spans="1:8">
      <c r="A470" s="467">
        <v>43330</v>
      </c>
      <c r="B470" s="1">
        <v>2</v>
      </c>
      <c r="C470" s="1">
        <v>2</v>
      </c>
      <c r="D470" s="1">
        <v>-0.4</v>
      </c>
      <c r="E470" s="1">
        <v>-0.4</v>
      </c>
      <c r="F470" s="1">
        <v>0.75</v>
      </c>
      <c r="G470" s="1">
        <v>0.75</v>
      </c>
      <c r="H470" s="464"/>
    </row>
    <row r="471" spans="1:8">
      <c r="A471" s="467">
        <v>43331</v>
      </c>
      <c r="B471" s="1">
        <v>2</v>
      </c>
      <c r="C471" s="1">
        <v>2</v>
      </c>
      <c r="D471" s="1">
        <v>-0.4</v>
      </c>
      <c r="E471" s="1">
        <v>-0.4</v>
      </c>
      <c r="F471" s="1">
        <v>0.75</v>
      </c>
      <c r="G471" s="1">
        <v>0.75</v>
      </c>
      <c r="H471" s="464"/>
    </row>
    <row r="472" spans="1:8">
      <c r="A472" s="467">
        <v>43332</v>
      </c>
      <c r="B472" s="1">
        <v>2</v>
      </c>
      <c r="C472" s="1">
        <v>2</v>
      </c>
      <c r="D472" s="1">
        <v>-0.4</v>
      </c>
      <c r="E472" s="1">
        <v>-0.4</v>
      </c>
      <c r="F472" s="1">
        <v>0.75</v>
      </c>
      <c r="G472" s="1">
        <v>0.75</v>
      </c>
      <c r="H472" s="464"/>
    </row>
    <row r="473" spans="1:8">
      <c r="A473" s="467">
        <v>43333</v>
      </c>
      <c r="B473" s="1">
        <v>2</v>
      </c>
      <c r="C473" s="1">
        <v>2</v>
      </c>
      <c r="D473" s="1">
        <v>-0.4</v>
      </c>
      <c r="E473" s="1">
        <v>-0.4</v>
      </c>
      <c r="F473" s="1">
        <v>0.75</v>
      </c>
      <c r="G473" s="1">
        <v>0.75</v>
      </c>
      <c r="H473" s="464"/>
    </row>
    <row r="474" spans="1:8">
      <c r="A474" s="467">
        <v>43334</v>
      </c>
      <c r="B474" s="1">
        <v>2</v>
      </c>
      <c r="C474" s="1">
        <v>2</v>
      </c>
      <c r="D474" s="1">
        <v>-0.4</v>
      </c>
      <c r="E474" s="1">
        <v>-0.4</v>
      </c>
      <c r="F474" s="1">
        <v>0.75</v>
      </c>
      <c r="G474" s="1">
        <v>0.75</v>
      </c>
      <c r="H474" s="464"/>
    </row>
    <row r="475" spans="1:8">
      <c r="A475" s="467">
        <v>43335</v>
      </c>
      <c r="B475" s="1">
        <v>2</v>
      </c>
      <c r="C475" s="1">
        <v>2</v>
      </c>
      <c r="D475" s="1">
        <v>-0.4</v>
      </c>
      <c r="E475" s="1">
        <v>-0.4</v>
      </c>
      <c r="F475" s="1">
        <v>0.75</v>
      </c>
      <c r="G475" s="1">
        <v>0.75</v>
      </c>
      <c r="H475" s="464"/>
    </row>
    <row r="476" spans="1:8">
      <c r="A476" s="467">
        <v>43336</v>
      </c>
      <c r="B476" s="1">
        <v>2</v>
      </c>
      <c r="C476" s="1">
        <v>2</v>
      </c>
      <c r="D476" s="1">
        <v>-0.4</v>
      </c>
      <c r="E476" s="1">
        <v>-0.4</v>
      </c>
      <c r="F476" s="1">
        <v>0.75</v>
      </c>
      <c r="G476" s="1">
        <v>0.75</v>
      </c>
      <c r="H476" s="464"/>
    </row>
    <row r="477" spans="1:8">
      <c r="A477" s="467">
        <v>43337</v>
      </c>
      <c r="B477" s="1">
        <v>2</v>
      </c>
      <c r="C477" s="1">
        <v>2</v>
      </c>
      <c r="D477" s="1">
        <v>-0.4</v>
      </c>
      <c r="E477" s="1">
        <v>-0.4</v>
      </c>
      <c r="F477" s="1">
        <v>0.75</v>
      </c>
      <c r="G477" s="1">
        <v>0.75</v>
      </c>
      <c r="H477" s="464"/>
    </row>
    <row r="478" spans="1:8">
      <c r="A478" s="467">
        <v>43338</v>
      </c>
      <c r="B478" s="1">
        <v>2</v>
      </c>
      <c r="C478" s="1">
        <v>2</v>
      </c>
      <c r="D478" s="1">
        <v>-0.4</v>
      </c>
      <c r="E478" s="1">
        <v>-0.4</v>
      </c>
      <c r="F478" s="1">
        <v>0.75</v>
      </c>
      <c r="G478" s="1">
        <v>0.75</v>
      </c>
      <c r="H478" s="464"/>
    </row>
    <row r="479" spans="1:8">
      <c r="A479" s="467">
        <v>43339</v>
      </c>
      <c r="B479" s="1">
        <v>2</v>
      </c>
      <c r="C479" s="1">
        <v>2</v>
      </c>
      <c r="D479" s="1">
        <v>-0.4</v>
      </c>
      <c r="E479" s="1">
        <v>-0.4</v>
      </c>
      <c r="F479" s="1">
        <v>0.75</v>
      </c>
      <c r="G479" s="1">
        <v>0.75</v>
      </c>
      <c r="H479" s="464"/>
    </row>
    <row r="480" spans="1:8">
      <c r="A480" s="467">
        <v>43340</v>
      </c>
      <c r="B480" s="1">
        <v>2</v>
      </c>
      <c r="C480" s="1">
        <v>2</v>
      </c>
      <c r="D480" s="1">
        <v>-0.4</v>
      </c>
      <c r="E480" s="1">
        <v>-0.4</v>
      </c>
      <c r="F480" s="1">
        <v>0.75</v>
      </c>
      <c r="G480" s="1">
        <v>0.75</v>
      </c>
      <c r="H480" s="464"/>
    </row>
    <row r="481" spans="1:8">
      <c r="A481" s="467">
        <v>43341</v>
      </c>
      <c r="B481" s="1">
        <v>2</v>
      </c>
      <c r="C481" s="1">
        <v>2</v>
      </c>
      <c r="D481" s="1">
        <v>-0.4</v>
      </c>
      <c r="E481" s="1">
        <v>-0.4</v>
      </c>
      <c r="F481" s="1">
        <v>0.75</v>
      </c>
      <c r="G481" s="1">
        <v>0.75</v>
      </c>
      <c r="H481" s="464"/>
    </row>
    <row r="482" spans="1:8">
      <c r="A482" s="467">
        <v>43342</v>
      </c>
      <c r="B482" s="1">
        <v>2</v>
      </c>
      <c r="C482" s="1">
        <v>2</v>
      </c>
      <c r="D482" s="1">
        <v>-0.4</v>
      </c>
      <c r="E482" s="1">
        <v>-0.4</v>
      </c>
      <c r="F482" s="1">
        <v>0.75</v>
      </c>
      <c r="G482" s="1">
        <v>0.75</v>
      </c>
      <c r="H482" s="464"/>
    </row>
    <row r="483" spans="1:8">
      <c r="A483" s="467">
        <v>43343</v>
      </c>
      <c r="B483" s="1">
        <v>2</v>
      </c>
      <c r="C483" s="1">
        <v>2</v>
      </c>
      <c r="D483" s="1">
        <v>-0.4</v>
      </c>
      <c r="E483" s="1">
        <v>-0.4</v>
      </c>
      <c r="F483" s="1">
        <v>0.75</v>
      </c>
      <c r="G483" s="1">
        <v>0.75</v>
      </c>
      <c r="H483" s="464"/>
    </row>
    <row r="484" spans="1:8">
      <c r="A484" s="467">
        <v>43344</v>
      </c>
      <c r="B484" s="1">
        <v>2</v>
      </c>
      <c r="C484" s="1">
        <v>2</v>
      </c>
      <c r="D484" s="1">
        <v>-0.4</v>
      </c>
      <c r="E484" s="1">
        <v>-0.4</v>
      </c>
      <c r="F484" s="1">
        <v>0.75</v>
      </c>
      <c r="G484" s="1">
        <v>0.75</v>
      </c>
      <c r="H484" s="464"/>
    </row>
    <row r="485" spans="1:8">
      <c r="A485" s="467">
        <v>43345</v>
      </c>
      <c r="B485" s="1">
        <v>2</v>
      </c>
      <c r="C485" s="1">
        <v>2</v>
      </c>
      <c r="D485" s="1">
        <v>-0.4</v>
      </c>
      <c r="E485" s="1">
        <v>-0.4</v>
      </c>
      <c r="F485" s="1">
        <v>0.75</v>
      </c>
      <c r="G485" s="1">
        <v>0.75</v>
      </c>
      <c r="H485" s="464"/>
    </row>
    <row r="486" spans="1:8">
      <c r="A486" s="467">
        <v>43346</v>
      </c>
      <c r="B486" s="1">
        <v>2</v>
      </c>
      <c r="C486" s="1">
        <v>2</v>
      </c>
      <c r="D486" s="1">
        <v>-0.4</v>
      </c>
      <c r="E486" s="1">
        <v>-0.4</v>
      </c>
      <c r="F486" s="1">
        <v>0.75</v>
      </c>
      <c r="G486" s="1">
        <v>0.75</v>
      </c>
      <c r="H486" s="464"/>
    </row>
    <row r="487" spans="1:8">
      <c r="A487" s="467">
        <v>43347</v>
      </c>
      <c r="B487" s="1">
        <v>2</v>
      </c>
      <c r="C487" s="1">
        <v>2</v>
      </c>
      <c r="D487" s="1">
        <v>-0.4</v>
      </c>
      <c r="E487" s="1">
        <v>-0.4</v>
      </c>
      <c r="F487" s="1">
        <v>0.75</v>
      </c>
      <c r="G487" s="1">
        <v>0.75</v>
      </c>
      <c r="H487" s="464"/>
    </row>
    <row r="488" spans="1:8">
      <c r="A488" s="467">
        <v>43348</v>
      </c>
      <c r="B488" s="1">
        <v>2</v>
      </c>
      <c r="C488" s="1">
        <v>2</v>
      </c>
      <c r="D488" s="1">
        <v>-0.4</v>
      </c>
      <c r="E488" s="1">
        <v>-0.4</v>
      </c>
      <c r="F488" s="1">
        <v>0.75</v>
      </c>
      <c r="G488" s="1">
        <v>0.75</v>
      </c>
      <c r="H488" s="464"/>
    </row>
    <row r="489" spans="1:8">
      <c r="A489" s="467">
        <v>43349</v>
      </c>
      <c r="B489" s="1">
        <v>2</v>
      </c>
      <c r="C489" s="1">
        <v>2</v>
      </c>
      <c r="D489" s="1">
        <v>-0.4</v>
      </c>
      <c r="E489" s="1">
        <v>-0.4</v>
      </c>
      <c r="F489" s="1">
        <v>0.75</v>
      </c>
      <c r="G489" s="1">
        <v>0.75</v>
      </c>
      <c r="H489" s="464"/>
    </row>
    <row r="490" spans="1:8">
      <c r="A490" s="467">
        <v>43350</v>
      </c>
      <c r="B490" s="1">
        <v>2</v>
      </c>
      <c r="C490" s="1">
        <v>2</v>
      </c>
      <c r="D490" s="1">
        <v>-0.4</v>
      </c>
      <c r="E490" s="1">
        <v>-0.4</v>
      </c>
      <c r="F490" s="1">
        <v>0.75</v>
      </c>
      <c r="G490" s="1">
        <v>0.75</v>
      </c>
      <c r="H490" s="464"/>
    </row>
    <row r="491" spans="1:8">
      <c r="A491" s="467">
        <v>43351</v>
      </c>
      <c r="B491" s="1">
        <v>2</v>
      </c>
      <c r="C491" s="1">
        <v>2</v>
      </c>
      <c r="D491" s="1">
        <v>-0.4</v>
      </c>
      <c r="E491" s="1">
        <v>-0.4</v>
      </c>
      <c r="F491" s="1">
        <v>0.75</v>
      </c>
      <c r="G491" s="1">
        <v>0.75</v>
      </c>
      <c r="H491" s="464"/>
    </row>
    <row r="492" spans="1:8">
      <c r="A492" s="467">
        <v>43352</v>
      </c>
      <c r="B492" s="1">
        <v>2</v>
      </c>
      <c r="C492" s="1">
        <v>2</v>
      </c>
      <c r="D492" s="1">
        <v>-0.4</v>
      </c>
      <c r="E492" s="1">
        <v>-0.4</v>
      </c>
      <c r="F492" s="1">
        <v>0.75</v>
      </c>
      <c r="G492" s="1">
        <v>0.75</v>
      </c>
      <c r="H492" s="464"/>
    </row>
    <row r="493" spans="1:8">
      <c r="A493" s="467">
        <v>43353</v>
      </c>
      <c r="B493" s="1">
        <v>2</v>
      </c>
      <c r="C493" s="1">
        <v>2</v>
      </c>
      <c r="D493" s="1">
        <v>-0.4</v>
      </c>
      <c r="E493" s="1">
        <v>-0.4</v>
      </c>
      <c r="F493" s="1">
        <v>0.75</v>
      </c>
      <c r="G493" s="1">
        <v>0.75</v>
      </c>
      <c r="H493" s="464"/>
    </row>
    <row r="494" spans="1:8">
      <c r="A494" s="467">
        <v>43354</v>
      </c>
      <c r="B494" s="1">
        <v>2</v>
      </c>
      <c r="C494" s="1">
        <v>2</v>
      </c>
      <c r="D494" s="1">
        <v>-0.4</v>
      </c>
      <c r="E494" s="1">
        <v>-0.4</v>
      </c>
      <c r="F494" s="1">
        <v>0.75</v>
      </c>
      <c r="G494" s="1">
        <v>0.75</v>
      </c>
      <c r="H494" s="464"/>
    </row>
    <row r="495" spans="1:8">
      <c r="A495" s="467">
        <v>43355</v>
      </c>
      <c r="B495" s="1">
        <v>2</v>
      </c>
      <c r="C495" s="1">
        <v>2</v>
      </c>
      <c r="D495" s="1">
        <v>-0.4</v>
      </c>
      <c r="E495" s="1">
        <v>-0.4</v>
      </c>
      <c r="F495" s="1">
        <v>0.75</v>
      </c>
      <c r="G495" s="1">
        <v>0.75</v>
      </c>
      <c r="H495" s="464"/>
    </row>
    <row r="496" spans="1:8">
      <c r="A496" s="467">
        <v>43356</v>
      </c>
      <c r="B496" s="1">
        <v>2</v>
      </c>
      <c r="C496" s="1">
        <v>2</v>
      </c>
      <c r="D496" s="1">
        <v>-0.4</v>
      </c>
      <c r="E496" s="1">
        <v>-0.4</v>
      </c>
      <c r="F496" s="1">
        <v>0.75</v>
      </c>
      <c r="G496" s="1">
        <v>0.75</v>
      </c>
      <c r="H496" s="464"/>
    </row>
    <row r="497" spans="1:8">
      <c r="A497" s="467">
        <v>43357</v>
      </c>
      <c r="B497" s="1">
        <v>2</v>
      </c>
      <c r="C497" s="1">
        <v>2</v>
      </c>
      <c r="D497" s="1">
        <v>-0.4</v>
      </c>
      <c r="E497" s="1">
        <v>-0.4</v>
      </c>
      <c r="F497" s="1">
        <v>0.75</v>
      </c>
      <c r="G497" s="1">
        <v>0.75</v>
      </c>
      <c r="H497" s="464"/>
    </row>
    <row r="498" spans="1:8">
      <c r="A498" s="467">
        <v>43358</v>
      </c>
      <c r="B498" s="1">
        <v>2</v>
      </c>
      <c r="C498" s="1">
        <v>2</v>
      </c>
      <c r="D498" s="1">
        <v>-0.4</v>
      </c>
      <c r="E498" s="1">
        <v>-0.4</v>
      </c>
      <c r="F498" s="1">
        <v>0.75</v>
      </c>
      <c r="G498" s="1">
        <v>0.75</v>
      </c>
      <c r="H498" s="464"/>
    </row>
    <row r="499" spans="1:8">
      <c r="A499" s="467">
        <v>43359</v>
      </c>
      <c r="B499" s="1">
        <v>2</v>
      </c>
      <c r="C499" s="1">
        <v>2</v>
      </c>
      <c r="D499" s="1">
        <v>-0.4</v>
      </c>
      <c r="E499" s="1">
        <v>-0.4</v>
      </c>
      <c r="F499" s="1">
        <v>0.75</v>
      </c>
      <c r="G499" s="1">
        <v>0.75</v>
      </c>
      <c r="H499" s="464"/>
    </row>
    <row r="500" spans="1:8">
      <c r="A500" s="467">
        <v>43360</v>
      </c>
      <c r="B500" s="1">
        <v>2</v>
      </c>
      <c r="C500" s="1">
        <v>2</v>
      </c>
      <c r="D500" s="1">
        <v>-0.4</v>
      </c>
      <c r="E500" s="1">
        <v>-0.4</v>
      </c>
      <c r="F500" s="1">
        <v>0.75</v>
      </c>
      <c r="G500" s="1">
        <v>0.75</v>
      </c>
      <c r="H500" s="464"/>
    </row>
    <row r="501" spans="1:8">
      <c r="A501" s="467">
        <v>43361</v>
      </c>
      <c r="B501" s="1">
        <v>2</v>
      </c>
      <c r="C501" s="1">
        <v>2</v>
      </c>
      <c r="D501" s="1">
        <v>-0.4</v>
      </c>
      <c r="E501" s="1">
        <v>-0.4</v>
      </c>
      <c r="F501" s="1">
        <v>0.75</v>
      </c>
      <c r="G501" s="1">
        <v>0.75</v>
      </c>
      <c r="H501" s="464"/>
    </row>
    <row r="502" spans="1:8">
      <c r="A502" s="467">
        <v>43362</v>
      </c>
      <c r="B502" s="1">
        <v>2</v>
      </c>
      <c r="C502" s="1">
        <v>2</v>
      </c>
      <c r="D502" s="1">
        <v>-0.4</v>
      </c>
      <c r="E502" s="1">
        <v>-0.4</v>
      </c>
      <c r="F502" s="1">
        <v>0.75</v>
      </c>
      <c r="G502" s="1">
        <v>0.75</v>
      </c>
      <c r="H502" s="464"/>
    </row>
    <row r="503" spans="1:8">
      <c r="A503" s="467">
        <v>43363</v>
      </c>
      <c r="B503" s="1">
        <v>2</v>
      </c>
      <c r="C503" s="1">
        <v>2</v>
      </c>
      <c r="D503" s="1">
        <v>-0.4</v>
      </c>
      <c r="E503" s="1">
        <v>-0.4</v>
      </c>
      <c r="F503" s="1">
        <v>0.75</v>
      </c>
      <c r="G503" s="1">
        <v>0.75</v>
      </c>
      <c r="H503" s="464"/>
    </row>
    <row r="504" spans="1:8">
      <c r="A504" s="467">
        <v>43364</v>
      </c>
      <c r="B504" s="1">
        <v>2</v>
      </c>
      <c r="C504" s="1">
        <v>2</v>
      </c>
      <c r="D504" s="1">
        <v>-0.4</v>
      </c>
      <c r="E504" s="1">
        <v>-0.4</v>
      </c>
      <c r="F504" s="1">
        <v>0.75</v>
      </c>
      <c r="G504" s="1">
        <v>0.75</v>
      </c>
      <c r="H504" s="464"/>
    </row>
    <row r="505" spans="1:8">
      <c r="A505" s="467">
        <v>43365</v>
      </c>
      <c r="B505" s="1">
        <v>2</v>
      </c>
      <c r="C505" s="1">
        <v>2</v>
      </c>
      <c r="D505" s="1">
        <v>-0.4</v>
      </c>
      <c r="E505" s="1">
        <v>-0.4</v>
      </c>
      <c r="F505" s="1">
        <v>0.75</v>
      </c>
      <c r="G505" s="1">
        <v>0.75</v>
      </c>
      <c r="H505" s="464"/>
    </row>
    <row r="506" spans="1:8">
      <c r="A506" s="467">
        <v>43366</v>
      </c>
      <c r="B506" s="1">
        <v>2</v>
      </c>
      <c r="C506" s="1">
        <v>2</v>
      </c>
      <c r="D506" s="1">
        <v>-0.4</v>
      </c>
      <c r="E506" s="1">
        <v>-0.4</v>
      </c>
      <c r="F506" s="1">
        <v>0.75</v>
      </c>
      <c r="G506" s="1">
        <v>0.75</v>
      </c>
      <c r="H506" s="464"/>
    </row>
    <row r="507" spans="1:8">
      <c r="A507" s="467">
        <v>43367</v>
      </c>
      <c r="B507" s="1">
        <v>2</v>
      </c>
      <c r="C507" s="1">
        <v>2</v>
      </c>
      <c r="D507" s="1">
        <v>-0.4</v>
      </c>
      <c r="E507" s="1">
        <v>-0.4</v>
      </c>
      <c r="F507" s="1">
        <v>0.75</v>
      </c>
      <c r="G507" s="1">
        <v>0.75</v>
      </c>
      <c r="H507" s="464"/>
    </row>
    <row r="508" spans="1:8">
      <c r="A508" s="467">
        <v>43368</v>
      </c>
      <c r="B508" s="1">
        <v>2</v>
      </c>
      <c r="C508" s="1">
        <v>2</v>
      </c>
      <c r="D508" s="1">
        <v>-0.4</v>
      </c>
      <c r="E508" s="1">
        <v>-0.4</v>
      </c>
      <c r="F508" s="1">
        <v>0.75</v>
      </c>
      <c r="G508" s="1">
        <v>0.75</v>
      </c>
      <c r="H508" s="464"/>
    </row>
    <row r="509" spans="1:8">
      <c r="A509" s="467">
        <v>43369</v>
      </c>
      <c r="B509" s="1">
        <v>2.25</v>
      </c>
      <c r="C509" s="1">
        <v>2.25</v>
      </c>
      <c r="D509" s="1">
        <v>-0.4</v>
      </c>
      <c r="E509" s="1">
        <v>-0.4</v>
      </c>
      <c r="F509" s="1">
        <v>0.75</v>
      </c>
      <c r="G509" s="1">
        <v>0.75</v>
      </c>
      <c r="H509" s="464"/>
    </row>
    <row r="510" spans="1:8">
      <c r="A510" s="467">
        <v>43370</v>
      </c>
      <c r="B510" s="1">
        <v>2.25</v>
      </c>
      <c r="C510" s="1">
        <v>2.25</v>
      </c>
      <c r="D510" s="1">
        <v>-0.4</v>
      </c>
      <c r="E510" s="1">
        <v>-0.4</v>
      </c>
      <c r="F510" s="1">
        <v>0.75</v>
      </c>
      <c r="G510" s="1">
        <v>0.75</v>
      </c>
      <c r="H510" s="464"/>
    </row>
    <row r="511" spans="1:8">
      <c r="A511" s="467">
        <v>43371</v>
      </c>
      <c r="B511" s="1">
        <v>2.25</v>
      </c>
      <c r="C511" s="1">
        <v>2.25</v>
      </c>
      <c r="D511" s="1">
        <v>-0.4</v>
      </c>
      <c r="E511" s="1">
        <v>-0.4</v>
      </c>
      <c r="F511" s="1">
        <v>0.75</v>
      </c>
      <c r="G511" s="1">
        <v>0.75</v>
      </c>
      <c r="H511" s="464"/>
    </row>
    <row r="512" spans="1:8">
      <c r="A512" s="467">
        <v>43372</v>
      </c>
      <c r="B512" s="1">
        <v>2.25</v>
      </c>
      <c r="C512" s="1">
        <v>2.25</v>
      </c>
      <c r="D512" s="1">
        <v>-0.4</v>
      </c>
      <c r="E512" s="1">
        <v>-0.4</v>
      </c>
      <c r="F512" s="1">
        <v>0.75</v>
      </c>
      <c r="G512" s="1">
        <v>0.75</v>
      </c>
      <c r="H512" s="464"/>
    </row>
    <row r="513" spans="1:8">
      <c r="A513" s="467">
        <v>43373</v>
      </c>
      <c r="B513" s="1">
        <v>2.25</v>
      </c>
      <c r="C513" s="1">
        <v>2.25</v>
      </c>
      <c r="D513" s="1">
        <v>-0.4</v>
      </c>
      <c r="E513" s="1">
        <v>-0.4</v>
      </c>
      <c r="F513" s="1">
        <v>0.75</v>
      </c>
      <c r="G513" s="1">
        <v>0.75</v>
      </c>
      <c r="H513" s="464"/>
    </row>
    <row r="514" spans="1:8">
      <c r="A514" s="467">
        <v>43374</v>
      </c>
      <c r="B514" s="1">
        <v>2.25</v>
      </c>
      <c r="C514" s="1">
        <v>2.25</v>
      </c>
      <c r="D514" s="1">
        <v>-0.4</v>
      </c>
      <c r="E514" s="1">
        <v>-0.4</v>
      </c>
      <c r="F514" s="1">
        <v>0.75</v>
      </c>
      <c r="G514" s="1">
        <v>0.75</v>
      </c>
      <c r="H514" s="464"/>
    </row>
    <row r="515" spans="1:8">
      <c r="A515" s="467">
        <v>43375</v>
      </c>
      <c r="B515" s="1">
        <v>2.25</v>
      </c>
      <c r="C515" s="1">
        <v>2.25</v>
      </c>
      <c r="D515" s="1">
        <v>-0.4</v>
      </c>
      <c r="E515" s="1">
        <v>-0.4</v>
      </c>
      <c r="F515" s="1">
        <v>0.75</v>
      </c>
      <c r="G515" s="1">
        <v>0.75</v>
      </c>
      <c r="H515" s="464"/>
    </row>
    <row r="516" spans="1:8">
      <c r="A516" s="467">
        <v>43376</v>
      </c>
      <c r="B516" s="1">
        <v>2.25</v>
      </c>
      <c r="C516" s="1">
        <v>2.25</v>
      </c>
      <c r="D516" s="1">
        <v>-0.4</v>
      </c>
      <c r="E516" s="1">
        <v>-0.4</v>
      </c>
      <c r="F516" s="1">
        <v>0.75</v>
      </c>
      <c r="G516" s="1">
        <v>0.75</v>
      </c>
      <c r="H516" s="464"/>
    </row>
    <row r="517" spans="1:8">
      <c r="A517" s="467">
        <v>43377</v>
      </c>
      <c r="B517" s="1">
        <v>2.25</v>
      </c>
      <c r="C517" s="1">
        <v>2.25</v>
      </c>
      <c r="D517" s="1">
        <v>-0.4</v>
      </c>
      <c r="E517" s="1">
        <v>-0.4</v>
      </c>
      <c r="F517" s="1">
        <v>0.75</v>
      </c>
      <c r="G517" s="1">
        <v>0.75</v>
      </c>
      <c r="H517" s="464"/>
    </row>
    <row r="518" spans="1:8">
      <c r="A518" s="467">
        <v>43378</v>
      </c>
      <c r="B518" s="1">
        <v>2.25</v>
      </c>
      <c r="C518" s="1">
        <v>2.25</v>
      </c>
      <c r="D518" s="1">
        <v>-0.4</v>
      </c>
      <c r="E518" s="1">
        <v>-0.4</v>
      </c>
      <c r="F518" s="1">
        <v>0.75</v>
      </c>
      <c r="G518" s="1">
        <v>0.75</v>
      </c>
      <c r="H518" s="464"/>
    </row>
    <row r="519" spans="1:8">
      <c r="A519" s="467">
        <v>43379</v>
      </c>
      <c r="B519" s="1">
        <v>2.25</v>
      </c>
      <c r="C519" s="1">
        <v>2.25</v>
      </c>
      <c r="D519" s="1">
        <v>-0.4</v>
      </c>
      <c r="E519" s="1">
        <v>-0.4</v>
      </c>
      <c r="F519" s="1">
        <v>0.75</v>
      </c>
      <c r="G519" s="1">
        <v>0.75</v>
      </c>
      <c r="H519" s="464"/>
    </row>
    <row r="520" spans="1:8">
      <c r="A520" s="467">
        <v>43380</v>
      </c>
      <c r="B520" s="1">
        <v>2.25</v>
      </c>
      <c r="C520" s="1">
        <v>2.25</v>
      </c>
      <c r="D520" s="1">
        <v>-0.4</v>
      </c>
      <c r="E520" s="1">
        <v>-0.4</v>
      </c>
      <c r="F520" s="1">
        <v>0.75</v>
      </c>
      <c r="G520" s="1">
        <v>0.75</v>
      </c>
      <c r="H520" s="464"/>
    </row>
    <row r="521" spans="1:8">
      <c r="A521" s="467">
        <v>43381</v>
      </c>
      <c r="B521" s="1">
        <v>2.25</v>
      </c>
      <c r="C521" s="1">
        <v>2.25</v>
      </c>
      <c r="D521" s="1">
        <v>-0.4</v>
      </c>
      <c r="E521" s="1">
        <v>-0.4</v>
      </c>
      <c r="F521" s="1">
        <v>0.75</v>
      </c>
      <c r="G521" s="1">
        <v>0.75</v>
      </c>
      <c r="H521" s="464"/>
    </row>
    <row r="522" spans="1:8">
      <c r="A522" s="467">
        <v>43382</v>
      </c>
      <c r="B522" s="1">
        <v>2.25</v>
      </c>
      <c r="C522" s="1">
        <v>2.25</v>
      </c>
      <c r="D522" s="1">
        <v>-0.4</v>
      </c>
      <c r="E522" s="1">
        <v>-0.4</v>
      </c>
      <c r="F522" s="1">
        <v>0.75</v>
      </c>
      <c r="G522" s="1">
        <v>0.75</v>
      </c>
      <c r="H522" s="464"/>
    </row>
    <row r="523" spans="1:8">
      <c r="A523" s="467">
        <v>43383</v>
      </c>
      <c r="B523" s="1">
        <v>2.25</v>
      </c>
      <c r="C523" s="1">
        <v>2.25</v>
      </c>
      <c r="D523" s="1">
        <v>-0.4</v>
      </c>
      <c r="E523" s="1">
        <v>-0.4</v>
      </c>
      <c r="F523" s="1">
        <v>0.75</v>
      </c>
      <c r="G523" s="1">
        <v>0.75</v>
      </c>
      <c r="H523" s="464"/>
    </row>
    <row r="524" spans="1:8">
      <c r="A524" s="467">
        <v>43384</v>
      </c>
      <c r="B524" s="1">
        <v>2.25</v>
      </c>
      <c r="C524" s="1">
        <v>2.25</v>
      </c>
      <c r="D524" s="1">
        <v>-0.4</v>
      </c>
      <c r="E524" s="1">
        <v>-0.4</v>
      </c>
      <c r="F524" s="1">
        <v>0.75</v>
      </c>
      <c r="G524" s="1">
        <v>0.75</v>
      </c>
      <c r="H524" s="464"/>
    </row>
    <row r="525" spans="1:8">
      <c r="A525" s="467">
        <v>43385</v>
      </c>
      <c r="B525" s="1">
        <v>2.25</v>
      </c>
      <c r="C525" s="1">
        <v>2.25</v>
      </c>
      <c r="D525" s="1">
        <v>-0.4</v>
      </c>
      <c r="E525" s="1">
        <v>-0.4</v>
      </c>
      <c r="F525" s="1">
        <v>0.75</v>
      </c>
      <c r="G525" s="1">
        <v>0.75</v>
      </c>
      <c r="H525" s="464"/>
    </row>
    <row r="526" spans="1:8">
      <c r="A526" s="467">
        <v>43386</v>
      </c>
      <c r="B526" s="1">
        <v>2.25</v>
      </c>
      <c r="C526" s="1">
        <v>2.25</v>
      </c>
      <c r="D526" s="1">
        <v>-0.4</v>
      </c>
      <c r="E526" s="1">
        <v>-0.4</v>
      </c>
      <c r="F526" s="1">
        <v>0.75</v>
      </c>
      <c r="G526" s="1">
        <v>0.75</v>
      </c>
      <c r="H526" s="464"/>
    </row>
    <row r="527" spans="1:8">
      <c r="A527" s="467">
        <v>43387</v>
      </c>
      <c r="B527" s="1">
        <v>2.25</v>
      </c>
      <c r="C527" s="1">
        <v>2.25</v>
      </c>
      <c r="D527" s="1">
        <v>-0.4</v>
      </c>
      <c r="E527" s="1">
        <v>-0.4</v>
      </c>
      <c r="F527" s="1">
        <v>0.75</v>
      </c>
      <c r="G527" s="1">
        <v>0.75</v>
      </c>
      <c r="H527" s="464"/>
    </row>
    <row r="528" spans="1:8">
      <c r="A528" s="467">
        <v>43388</v>
      </c>
      <c r="B528" s="1">
        <v>2.25</v>
      </c>
      <c r="C528" s="1">
        <v>2.25</v>
      </c>
      <c r="D528" s="1">
        <v>-0.4</v>
      </c>
      <c r="E528" s="1">
        <v>-0.4</v>
      </c>
      <c r="F528" s="1">
        <v>0.75</v>
      </c>
      <c r="G528" s="1">
        <v>0.75</v>
      </c>
      <c r="H528" s="464"/>
    </row>
    <row r="529" spans="1:8">
      <c r="A529" s="467">
        <v>43389</v>
      </c>
      <c r="B529" s="1">
        <v>2.25</v>
      </c>
      <c r="C529" s="1">
        <v>2.25</v>
      </c>
      <c r="D529" s="1">
        <v>-0.4</v>
      </c>
      <c r="E529" s="1">
        <v>-0.4</v>
      </c>
      <c r="F529" s="1">
        <v>0.75</v>
      </c>
      <c r="G529" s="1">
        <v>0.75</v>
      </c>
      <c r="H529" s="464"/>
    </row>
    <row r="530" spans="1:8">
      <c r="A530" s="467">
        <v>43390</v>
      </c>
      <c r="B530" s="1">
        <v>2.25</v>
      </c>
      <c r="C530" s="1">
        <v>2.25</v>
      </c>
      <c r="D530" s="1">
        <v>-0.4</v>
      </c>
      <c r="E530" s="1">
        <v>-0.4</v>
      </c>
      <c r="F530" s="1">
        <v>0.75</v>
      </c>
      <c r="G530" s="1">
        <v>0.75</v>
      </c>
      <c r="H530" s="464"/>
    </row>
    <row r="531" spans="1:8">
      <c r="A531" s="467">
        <v>43391</v>
      </c>
      <c r="B531" s="1">
        <v>2.25</v>
      </c>
      <c r="C531" s="1">
        <v>2.25</v>
      </c>
      <c r="D531" s="1">
        <v>-0.4</v>
      </c>
      <c r="E531" s="1">
        <v>-0.4</v>
      </c>
      <c r="F531" s="1">
        <v>0.75</v>
      </c>
      <c r="G531" s="1">
        <v>0.75</v>
      </c>
      <c r="H531" s="464"/>
    </row>
    <row r="532" spans="1:8">
      <c r="A532" s="467">
        <v>43392</v>
      </c>
      <c r="B532" s="1">
        <v>2.25</v>
      </c>
      <c r="C532" s="1">
        <v>2.25</v>
      </c>
      <c r="D532" s="1">
        <v>-0.4</v>
      </c>
      <c r="E532" s="1">
        <v>-0.4</v>
      </c>
      <c r="F532" s="1">
        <v>0.75</v>
      </c>
      <c r="G532" s="1">
        <v>0.75</v>
      </c>
      <c r="H532" s="464"/>
    </row>
    <row r="533" spans="1:8">
      <c r="A533" s="467">
        <v>43393</v>
      </c>
      <c r="B533" s="1">
        <v>2.25</v>
      </c>
      <c r="C533" s="1">
        <v>2.25</v>
      </c>
      <c r="D533" s="1">
        <v>-0.4</v>
      </c>
      <c r="E533" s="1">
        <v>-0.4</v>
      </c>
      <c r="F533" s="1">
        <v>0.75</v>
      </c>
      <c r="G533" s="1">
        <v>0.75</v>
      </c>
      <c r="H533" s="464"/>
    </row>
    <row r="534" spans="1:8">
      <c r="A534" s="467">
        <v>43394</v>
      </c>
      <c r="B534" s="1">
        <v>2.25</v>
      </c>
      <c r="C534" s="1">
        <v>2.25</v>
      </c>
      <c r="D534" s="1">
        <v>-0.4</v>
      </c>
      <c r="E534" s="1">
        <v>-0.4</v>
      </c>
      <c r="F534" s="1">
        <v>0.75</v>
      </c>
      <c r="G534" s="1">
        <v>0.75</v>
      </c>
      <c r="H534" s="464"/>
    </row>
    <row r="535" spans="1:8">
      <c r="A535" s="467">
        <v>43395</v>
      </c>
      <c r="B535" s="1">
        <v>2.25</v>
      </c>
      <c r="C535" s="1">
        <v>2.25</v>
      </c>
      <c r="D535" s="1">
        <v>-0.4</v>
      </c>
      <c r="E535" s="1">
        <v>-0.4</v>
      </c>
      <c r="F535" s="1">
        <v>0.75</v>
      </c>
      <c r="G535" s="1">
        <v>0.75</v>
      </c>
      <c r="H535" s="464"/>
    </row>
    <row r="536" spans="1:8">
      <c r="A536" s="467">
        <v>43396</v>
      </c>
      <c r="B536" s="1">
        <v>2.25</v>
      </c>
      <c r="C536" s="1">
        <v>2.25</v>
      </c>
      <c r="D536" s="1">
        <v>-0.4</v>
      </c>
      <c r="E536" s="1">
        <v>-0.4</v>
      </c>
      <c r="F536" s="1">
        <v>0.75</v>
      </c>
      <c r="G536" s="1">
        <v>0.75</v>
      </c>
      <c r="H536" s="464"/>
    </row>
    <row r="537" spans="1:8">
      <c r="A537" s="467">
        <v>43397</v>
      </c>
      <c r="B537" s="1">
        <v>2.25</v>
      </c>
      <c r="C537" s="1">
        <v>2.25</v>
      </c>
      <c r="D537" s="1">
        <v>-0.4</v>
      </c>
      <c r="E537" s="1">
        <v>-0.4</v>
      </c>
      <c r="F537" s="1">
        <v>0.75</v>
      </c>
      <c r="G537" s="1">
        <v>0.75</v>
      </c>
      <c r="H537" s="464"/>
    </row>
    <row r="538" spans="1:8">
      <c r="A538" s="467">
        <v>43398</v>
      </c>
      <c r="B538" s="1">
        <v>2.25</v>
      </c>
      <c r="C538" s="1">
        <v>2.25</v>
      </c>
      <c r="D538" s="1">
        <v>-0.4</v>
      </c>
      <c r="E538" s="1">
        <v>-0.4</v>
      </c>
      <c r="F538" s="1">
        <v>0.75</v>
      </c>
      <c r="G538" s="1">
        <v>0.75</v>
      </c>
      <c r="H538" s="464"/>
    </row>
    <row r="539" spans="1:8">
      <c r="A539" s="467">
        <v>43399</v>
      </c>
      <c r="B539" s="1">
        <v>2.25</v>
      </c>
      <c r="C539" s="1">
        <v>2.25</v>
      </c>
      <c r="D539" s="1">
        <v>-0.4</v>
      </c>
      <c r="E539" s="1">
        <v>-0.4</v>
      </c>
      <c r="F539" s="1">
        <v>0.75</v>
      </c>
      <c r="G539" s="1">
        <v>0.75</v>
      </c>
      <c r="H539" s="464"/>
    </row>
    <row r="540" spans="1:8">
      <c r="A540" s="467">
        <v>43400</v>
      </c>
      <c r="B540" s="1">
        <v>2.25</v>
      </c>
      <c r="C540" s="1">
        <v>2.25</v>
      </c>
      <c r="D540" s="1">
        <v>-0.4</v>
      </c>
      <c r="E540" s="1">
        <v>-0.4</v>
      </c>
      <c r="F540" s="1">
        <v>0.75</v>
      </c>
      <c r="G540" s="1">
        <v>0.75</v>
      </c>
      <c r="H540" s="464"/>
    </row>
    <row r="541" spans="1:8">
      <c r="A541" s="467">
        <v>43401</v>
      </c>
      <c r="B541" s="1">
        <v>2.25</v>
      </c>
      <c r="C541" s="1">
        <v>2.25</v>
      </c>
      <c r="D541" s="1">
        <v>-0.4</v>
      </c>
      <c r="E541" s="1">
        <v>-0.4</v>
      </c>
      <c r="F541" s="1">
        <v>0.75</v>
      </c>
      <c r="G541" s="1">
        <v>0.75</v>
      </c>
      <c r="H541" s="464"/>
    </row>
    <row r="542" spans="1:8">
      <c r="A542" s="467">
        <v>43402</v>
      </c>
      <c r="B542" s="1">
        <v>2.25</v>
      </c>
      <c r="C542" s="1">
        <v>2.25</v>
      </c>
      <c r="D542" s="1">
        <v>-0.4</v>
      </c>
      <c r="E542" s="1">
        <v>-0.4</v>
      </c>
      <c r="F542" s="1">
        <v>0.75</v>
      </c>
      <c r="G542" s="1">
        <v>0.75</v>
      </c>
      <c r="H542" s="464"/>
    </row>
    <row r="543" spans="1:8">
      <c r="A543" s="467">
        <v>43403</v>
      </c>
      <c r="B543" s="1">
        <v>2.25</v>
      </c>
      <c r="C543" s="1">
        <v>2.25</v>
      </c>
      <c r="D543" s="1">
        <v>-0.4</v>
      </c>
      <c r="E543" s="1">
        <v>-0.4</v>
      </c>
      <c r="F543" s="1">
        <v>0.75</v>
      </c>
      <c r="G543" s="1">
        <v>0.75</v>
      </c>
      <c r="H543" s="464"/>
    </row>
    <row r="544" spans="1:8">
      <c r="A544" s="467">
        <v>43404</v>
      </c>
      <c r="B544" s="1">
        <v>2.25</v>
      </c>
      <c r="C544" s="1">
        <v>2.25</v>
      </c>
      <c r="D544" s="1">
        <v>-0.4</v>
      </c>
      <c r="E544" s="1">
        <v>-0.4</v>
      </c>
      <c r="F544" s="1">
        <v>0.75</v>
      </c>
      <c r="G544" s="1">
        <v>0.75</v>
      </c>
      <c r="H544" s="464"/>
    </row>
    <row r="545" spans="1:8">
      <c r="A545" s="467">
        <v>43405</v>
      </c>
      <c r="B545" s="1">
        <v>2.25</v>
      </c>
      <c r="C545" s="1">
        <v>2.25</v>
      </c>
      <c r="D545" s="1">
        <v>-0.4</v>
      </c>
      <c r="E545" s="1">
        <v>-0.4</v>
      </c>
      <c r="F545" s="1">
        <v>0.75</v>
      </c>
      <c r="G545" s="1">
        <v>0.75</v>
      </c>
      <c r="H545" s="464"/>
    </row>
    <row r="546" spans="1:8">
      <c r="A546" s="467">
        <v>43406</v>
      </c>
      <c r="B546" s="1">
        <v>2.25</v>
      </c>
      <c r="C546" s="1">
        <v>2.25</v>
      </c>
      <c r="D546" s="1">
        <v>-0.4</v>
      </c>
      <c r="E546" s="1">
        <v>-0.4</v>
      </c>
      <c r="F546" s="1">
        <v>0.75</v>
      </c>
      <c r="G546" s="1">
        <v>0.75</v>
      </c>
      <c r="H546" s="464"/>
    </row>
    <row r="547" spans="1:8">
      <c r="A547" s="467">
        <v>43407</v>
      </c>
      <c r="B547" s="1">
        <v>2.25</v>
      </c>
      <c r="C547" s="1">
        <v>2.25</v>
      </c>
      <c r="D547" s="1">
        <v>-0.4</v>
      </c>
      <c r="E547" s="1">
        <v>-0.4</v>
      </c>
      <c r="F547" s="1">
        <v>0.75</v>
      </c>
      <c r="G547" s="1">
        <v>0.75</v>
      </c>
      <c r="H547" s="464"/>
    </row>
    <row r="548" spans="1:8">
      <c r="A548" s="467">
        <v>43408</v>
      </c>
      <c r="B548" s="1">
        <v>2.25</v>
      </c>
      <c r="C548" s="1">
        <v>2.25</v>
      </c>
      <c r="D548" s="1">
        <v>-0.4</v>
      </c>
      <c r="E548" s="1">
        <v>-0.4</v>
      </c>
      <c r="F548" s="1">
        <v>0.75</v>
      </c>
      <c r="G548" s="1">
        <v>0.75</v>
      </c>
      <c r="H548" s="464"/>
    </row>
    <row r="549" spans="1:8">
      <c r="A549" s="467">
        <v>43409</v>
      </c>
      <c r="B549" s="1">
        <v>2.25</v>
      </c>
      <c r="C549" s="1">
        <v>2.25</v>
      </c>
      <c r="D549" s="1">
        <v>-0.4</v>
      </c>
      <c r="E549" s="1">
        <v>-0.4</v>
      </c>
      <c r="F549" s="1">
        <v>0.75</v>
      </c>
      <c r="G549" s="1">
        <v>0.75</v>
      </c>
      <c r="H549" s="464"/>
    </row>
    <row r="550" spans="1:8">
      <c r="A550" s="467">
        <v>43410</v>
      </c>
      <c r="B550" s="1">
        <v>2.25</v>
      </c>
      <c r="C550" s="1">
        <v>2.25</v>
      </c>
      <c r="D550" s="1">
        <v>-0.4</v>
      </c>
      <c r="E550" s="1">
        <v>-0.4</v>
      </c>
      <c r="F550" s="1">
        <v>0.75</v>
      </c>
      <c r="G550" s="1">
        <v>0.75</v>
      </c>
      <c r="H550" s="464"/>
    </row>
    <row r="551" spans="1:8">
      <c r="A551" s="467">
        <v>43411</v>
      </c>
      <c r="B551" s="1">
        <v>2.25</v>
      </c>
      <c r="C551" s="1">
        <v>2.25</v>
      </c>
      <c r="D551" s="1">
        <v>-0.4</v>
      </c>
      <c r="E551" s="1">
        <v>-0.4</v>
      </c>
      <c r="F551" s="1">
        <v>0.75</v>
      </c>
      <c r="G551" s="1">
        <v>0.75</v>
      </c>
      <c r="H551" s="464"/>
    </row>
    <row r="552" spans="1:8">
      <c r="A552" s="467">
        <v>43412</v>
      </c>
      <c r="B552" s="1">
        <v>2.25</v>
      </c>
      <c r="C552" s="1">
        <v>2.25</v>
      </c>
      <c r="D552" s="1">
        <v>-0.4</v>
      </c>
      <c r="E552" s="1">
        <v>-0.4</v>
      </c>
      <c r="F552" s="1">
        <v>0.75</v>
      </c>
      <c r="G552" s="1">
        <v>0.75</v>
      </c>
      <c r="H552" s="464"/>
    </row>
    <row r="553" spans="1:8">
      <c r="A553" s="467">
        <v>43413</v>
      </c>
      <c r="B553" s="1">
        <v>2.25</v>
      </c>
      <c r="C553" s="1">
        <v>2.25</v>
      </c>
      <c r="D553" s="1">
        <v>-0.4</v>
      </c>
      <c r="E553" s="1">
        <v>-0.4</v>
      </c>
      <c r="F553" s="1">
        <v>0.75</v>
      </c>
      <c r="G553" s="1">
        <v>0.75</v>
      </c>
      <c r="H553" s="464"/>
    </row>
    <row r="554" spans="1:8">
      <c r="A554" s="467">
        <v>43414</v>
      </c>
      <c r="B554" s="1">
        <v>2.25</v>
      </c>
      <c r="C554" s="1">
        <v>2.25</v>
      </c>
      <c r="D554" s="1">
        <v>-0.4</v>
      </c>
      <c r="E554" s="1">
        <v>-0.4</v>
      </c>
      <c r="F554" s="1">
        <v>0.75</v>
      </c>
      <c r="G554" s="1">
        <v>0.75</v>
      </c>
      <c r="H554" s="464"/>
    </row>
    <row r="555" spans="1:8">
      <c r="A555" s="467">
        <v>43415</v>
      </c>
      <c r="B555" s="1">
        <v>2.25</v>
      </c>
      <c r="C555" s="1">
        <v>2.25</v>
      </c>
      <c r="D555" s="1">
        <v>-0.4</v>
      </c>
      <c r="E555" s="1">
        <v>-0.4</v>
      </c>
      <c r="F555" s="1">
        <v>0.75</v>
      </c>
      <c r="G555" s="1">
        <v>0.75</v>
      </c>
      <c r="H555" s="464"/>
    </row>
    <row r="556" spans="1:8">
      <c r="A556" s="467">
        <v>43416</v>
      </c>
      <c r="B556" s="1">
        <v>2.25</v>
      </c>
      <c r="C556" s="1">
        <v>2.25</v>
      </c>
      <c r="D556" s="1">
        <v>-0.4</v>
      </c>
      <c r="E556" s="1">
        <v>-0.4</v>
      </c>
      <c r="F556" s="1">
        <v>0.75</v>
      </c>
      <c r="G556" s="1">
        <v>0.75</v>
      </c>
      <c r="H556" s="464"/>
    </row>
    <row r="557" spans="1:8">
      <c r="A557" s="467">
        <v>43417</v>
      </c>
      <c r="B557" s="1">
        <v>2.25</v>
      </c>
      <c r="C557" s="1">
        <v>2.25</v>
      </c>
      <c r="D557" s="1">
        <v>-0.4</v>
      </c>
      <c r="E557" s="1">
        <v>-0.4</v>
      </c>
      <c r="F557" s="1">
        <v>0.75</v>
      </c>
      <c r="G557" s="1">
        <v>0.75</v>
      </c>
      <c r="H557" s="464"/>
    </row>
    <row r="558" spans="1:8">
      <c r="A558" s="467">
        <v>43418</v>
      </c>
      <c r="B558" s="1">
        <v>2.25</v>
      </c>
      <c r="C558" s="1">
        <v>2.25</v>
      </c>
      <c r="D558" s="1">
        <v>-0.4</v>
      </c>
      <c r="E558" s="1">
        <v>-0.4</v>
      </c>
      <c r="F558" s="1">
        <v>0.75</v>
      </c>
      <c r="G558" s="1">
        <v>0.75</v>
      </c>
      <c r="H558" s="464"/>
    </row>
    <row r="559" spans="1:8">
      <c r="A559" s="467">
        <v>43419</v>
      </c>
      <c r="B559" s="1">
        <v>2.25</v>
      </c>
      <c r="C559" s="1">
        <v>2.25</v>
      </c>
      <c r="D559" s="1">
        <v>-0.4</v>
      </c>
      <c r="E559" s="1">
        <v>-0.4</v>
      </c>
      <c r="F559" s="1">
        <v>0.75</v>
      </c>
      <c r="G559" s="1">
        <v>0.75</v>
      </c>
      <c r="H559" s="464"/>
    </row>
    <row r="560" spans="1:8">
      <c r="A560" s="467">
        <v>43420</v>
      </c>
      <c r="B560" s="1">
        <v>2.25</v>
      </c>
      <c r="C560" s="1">
        <v>2.25</v>
      </c>
      <c r="D560" s="1">
        <v>-0.4</v>
      </c>
      <c r="E560" s="1">
        <v>-0.4</v>
      </c>
      <c r="F560" s="1">
        <v>0.75</v>
      </c>
      <c r="G560" s="1">
        <v>0.75</v>
      </c>
      <c r="H560" s="464"/>
    </row>
    <row r="561" spans="1:8">
      <c r="A561" s="467">
        <v>43421</v>
      </c>
      <c r="B561" s="1">
        <v>2.25</v>
      </c>
      <c r="C561" s="1">
        <v>2.25</v>
      </c>
      <c r="D561" s="1">
        <v>-0.4</v>
      </c>
      <c r="E561" s="1">
        <v>-0.4</v>
      </c>
      <c r="F561" s="1">
        <v>0.75</v>
      </c>
      <c r="G561" s="1">
        <v>0.75</v>
      </c>
      <c r="H561" s="464"/>
    </row>
    <row r="562" spans="1:8">
      <c r="A562" s="467">
        <v>43422</v>
      </c>
      <c r="B562" s="1">
        <v>2.25</v>
      </c>
      <c r="C562" s="1">
        <v>2.25</v>
      </c>
      <c r="D562" s="1">
        <v>-0.4</v>
      </c>
      <c r="E562" s="1">
        <v>-0.4</v>
      </c>
      <c r="F562" s="1">
        <v>0.75</v>
      </c>
      <c r="G562" s="1">
        <v>0.75</v>
      </c>
      <c r="H562" s="464"/>
    </row>
    <row r="563" spans="1:8">
      <c r="A563" s="467">
        <v>43423</v>
      </c>
      <c r="B563" s="1">
        <v>2.25</v>
      </c>
      <c r="C563" s="1">
        <v>2.25</v>
      </c>
      <c r="D563" s="1">
        <v>-0.4</v>
      </c>
      <c r="E563" s="1">
        <v>-0.4</v>
      </c>
      <c r="F563" s="1">
        <v>0.75</v>
      </c>
      <c r="G563" s="1">
        <v>0.75</v>
      </c>
      <c r="H563" s="464"/>
    </row>
    <row r="564" spans="1:8">
      <c r="A564" s="467">
        <v>43424</v>
      </c>
      <c r="B564" s="1">
        <v>2.25</v>
      </c>
      <c r="C564" s="1">
        <v>2.25</v>
      </c>
      <c r="D564" s="1">
        <v>-0.4</v>
      </c>
      <c r="E564" s="1">
        <v>-0.4</v>
      </c>
      <c r="F564" s="1">
        <v>0.75</v>
      </c>
      <c r="G564" s="1">
        <v>0.75</v>
      </c>
      <c r="H564" s="464"/>
    </row>
    <row r="565" spans="1:8">
      <c r="A565" s="467">
        <v>43425</v>
      </c>
      <c r="B565" s="1">
        <v>2.25</v>
      </c>
      <c r="C565" s="1">
        <v>2.25</v>
      </c>
      <c r="D565" s="1">
        <v>-0.4</v>
      </c>
      <c r="E565" s="1">
        <v>-0.4</v>
      </c>
      <c r="F565" s="1">
        <v>0.75</v>
      </c>
      <c r="G565" s="1">
        <v>0.75</v>
      </c>
      <c r="H565" s="464"/>
    </row>
    <row r="566" spans="1:8">
      <c r="A566" s="467">
        <v>43426</v>
      </c>
      <c r="B566" s="1">
        <v>2.25</v>
      </c>
      <c r="C566" s="1">
        <v>2.25</v>
      </c>
      <c r="D566" s="1">
        <v>-0.4</v>
      </c>
      <c r="E566" s="1">
        <v>-0.4</v>
      </c>
      <c r="F566" s="1">
        <v>0.75</v>
      </c>
      <c r="G566" s="1">
        <v>0.75</v>
      </c>
      <c r="H566" s="464"/>
    </row>
    <row r="567" spans="1:8">
      <c r="A567" s="467">
        <v>43427</v>
      </c>
      <c r="B567" s="1">
        <v>2.25</v>
      </c>
      <c r="C567" s="1">
        <v>2.25</v>
      </c>
      <c r="D567" s="1">
        <v>-0.4</v>
      </c>
      <c r="E567" s="1">
        <v>-0.4</v>
      </c>
      <c r="F567" s="1">
        <v>0.75</v>
      </c>
      <c r="G567" s="1">
        <v>0.75</v>
      </c>
      <c r="H567" s="464"/>
    </row>
    <row r="568" spans="1:8">
      <c r="A568" s="467">
        <v>43428</v>
      </c>
      <c r="B568" s="1">
        <v>2.25</v>
      </c>
      <c r="C568" s="1">
        <v>2.25</v>
      </c>
      <c r="D568" s="1">
        <v>-0.4</v>
      </c>
      <c r="E568" s="1">
        <v>-0.4</v>
      </c>
      <c r="F568" s="1">
        <v>0.75</v>
      </c>
      <c r="G568" s="1">
        <v>0.75</v>
      </c>
      <c r="H568" s="464"/>
    </row>
    <row r="569" spans="1:8">
      <c r="A569" s="467">
        <v>43429</v>
      </c>
      <c r="B569" s="1">
        <v>2.25</v>
      </c>
      <c r="C569" s="1">
        <v>2.25</v>
      </c>
      <c r="D569" s="1">
        <v>-0.4</v>
      </c>
      <c r="E569" s="1">
        <v>-0.4</v>
      </c>
      <c r="F569" s="1">
        <v>0.75</v>
      </c>
      <c r="G569" s="1">
        <v>0.75</v>
      </c>
      <c r="H569" s="464"/>
    </row>
    <row r="570" spans="1:8">
      <c r="A570" s="467">
        <v>43430</v>
      </c>
      <c r="B570" s="1">
        <v>2.25</v>
      </c>
      <c r="C570" s="1">
        <v>2.25</v>
      </c>
      <c r="D570" s="1">
        <v>-0.4</v>
      </c>
      <c r="E570" s="1">
        <v>-0.4</v>
      </c>
      <c r="F570" s="1">
        <v>0.75</v>
      </c>
      <c r="G570" s="1">
        <v>0.75</v>
      </c>
      <c r="H570" s="464"/>
    </row>
    <row r="571" spans="1:8">
      <c r="A571" s="467">
        <v>43431</v>
      </c>
      <c r="B571" s="1">
        <v>2.25</v>
      </c>
      <c r="C571" s="1">
        <v>2.25</v>
      </c>
      <c r="D571" s="1">
        <v>-0.4</v>
      </c>
      <c r="E571" s="1">
        <v>-0.4</v>
      </c>
      <c r="F571" s="1">
        <v>0.75</v>
      </c>
      <c r="G571" s="1">
        <v>0.75</v>
      </c>
      <c r="H571" s="464"/>
    </row>
    <row r="572" spans="1:8">
      <c r="A572" s="467">
        <v>43432</v>
      </c>
      <c r="B572" s="1">
        <v>2.25</v>
      </c>
      <c r="C572" s="1">
        <v>2.25</v>
      </c>
      <c r="D572" s="1">
        <v>-0.4</v>
      </c>
      <c r="E572" s="1">
        <v>-0.4</v>
      </c>
      <c r="F572" s="1">
        <v>0.75</v>
      </c>
      <c r="G572" s="1">
        <v>0.75</v>
      </c>
      <c r="H572" s="464"/>
    </row>
    <row r="573" spans="1:8">
      <c r="A573" s="467">
        <v>43433</v>
      </c>
      <c r="B573" s="1">
        <v>2.25</v>
      </c>
      <c r="C573" s="1">
        <v>2.25</v>
      </c>
      <c r="D573" s="1">
        <v>-0.4</v>
      </c>
      <c r="E573" s="1">
        <v>-0.4</v>
      </c>
      <c r="F573" s="1">
        <v>0.75</v>
      </c>
      <c r="G573" s="1">
        <v>0.75</v>
      </c>
      <c r="H573" s="464"/>
    </row>
    <row r="574" spans="1:8">
      <c r="A574" s="467">
        <v>43434</v>
      </c>
      <c r="B574" s="1">
        <v>2.25</v>
      </c>
      <c r="C574" s="1">
        <v>2.25</v>
      </c>
      <c r="D574" s="1">
        <v>-0.4</v>
      </c>
      <c r="E574" s="1">
        <v>-0.4</v>
      </c>
      <c r="F574" s="1">
        <v>0.75</v>
      </c>
      <c r="G574" s="1">
        <v>0.75</v>
      </c>
      <c r="H574" s="464"/>
    </row>
    <row r="575" spans="1:8">
      <c r="A575" s="467">
        <v>43435</v>
      </c>
      <c r="B575" s="1">
        <v>2.25</v>
      </c>
      <c r="C575" s="1">
        <v>2.25</v>
      </c>
      <c r="D575" s="1">
        <v>-0.4</v>
      </c>
      <c r="E575" s="1">
        <v>-0.4</v>
      </c>
      <c r="F575" s="1">
        <v>0.75</v>
      </c>
      <c r="G575" s="1">
        <v>0.75</v>
      </c>
      <c r="H575" s="464"/>
    </row>
    <row r="576" spans="1:8">
      <c r="A576" s="467">
        <v>43436</v>
      </c>
      <c r="B576" s="1">
        <v>2.25</v>
      </c>
      <c r="C576" s="1">
        <v>2.25</v>
      </c>
      <c r="D576" s="1">
        <v>-0.4</v>
      </c>
      <c r="E576" s="1">
        <v>-0.4</v>
      </c>
      <c r="F576" s="1">
        <v>0.75</v>
      </c>
      <c r="G576" s="1">
        <v>0.75</v>
      </c>
      <c r="H576" s="464"/>
    </row>
    <row r="577" spans="1:8">
      <c r="A577" s="467">
        <v>43437</v>
      </c>
      <c r="B577" s="1">
        <v>2.25</v>
      </c>
      <c r="C577" s="1">
        <v>2.25</v>
      </c>
      <c r="D577" s="1">
        <v>-0.4</v>
      </c>
      <c r="E577" s="1">
        <v>-0.4</v>
      </c>
      <c r="F577" s="1">
        <v>0.75</v>
      </c>
      <c r="G577" s="1">
        <v>0.75</v>
      </c>
      <c r="H577" s="464"/>
    </row>
    <row r="578" spans="1:8">
      <c r="A578" s="467">
        <v>43438</v>
      </c>
      <c r="B578" s="1">
        <v>2.25</v>
      </c>
      <c r="C578" s="1">
        <v>2.25</v>
      </c>
      <c r="D578" s="1">
        <v>-0.4</v>
      </c>
      <c r="E578" s="1">
        <v>-0.4</v>
      </c>
      <c r="F578" s="1">
        <v>0.75</v>
      </c>
      <c r="G578" s="1">
        <v>0.75</v>
      </c>
      <c r="H578" s="464"/>
    </row>
    <row r="579" spans="1:8">
      <c r="A579" s="467">
        <v>43439</v>
      </c>
      <c r="B579" s="1">
        <v>2.25</v>
      </c>
      <c r="C579" s="1">
        <v>2.25</v>
      </c>
      <c r="D579" s="1">
        <v>-0.4</v>
      </c>
      <c r="E579" s="1">
        <v>-0.4</v>
      </c>
      <c r="F579" s="1">
        <v>0.75</v>
      </c>
      <c r="G579" s="1">
        <v>0.75</v>
      </c>
      <c r="H579" s="464"/>
    </row>
    <row r="580" spans="1:8">
      <c r="A580" s="467">
        <v>43440</v>
      </c>
      <c r="B580" s="1">
        <v>2.25</v>
      </c>
      <c r="C580" s="1">
        <v>2.25</v>
      </c>
      <c r="D580" s="1">
        <v>-0.4</v>
      </c>
      <c r="E580" s="1">
        <v>-0.4</v>
      </c>
      <c r="F580" s="1">
        <v>0.75</v>
      </c>
      <c r="G580" s="1">
        <v>0.75</v>
      </c>
      <c r="H580" s="464"/>
    </row>
    <row r="581" spans="1:8">
      <c r="A581" s="467">
        <v>43441</v>
      </c>
      <c r="B581" s="1">
        <v>2.25</v>
      </c>
      <c r="C581" s="1">
        <v>2.25</v>
      </c>
      <c r="D581" s="1">
        <v>-0.4</v>
      </c>
      <c r="E581" s="1">
        <v>-0.4</v>
      </c>
      <c r="F581" s="1">
        <v>0.75</v>
      </c>
      <c r="G581" s="1">
        <v>0.75</v>
      </c>
      <c r="H581" s="464"/>
    </row>
    <row r="582" spans="1:8">
      <c r="A582" s="467">
        <v>43442</v>
      </c>
      <c r="B582" s="1">
        <v>2.25</v>
      </c>
      <c r="C582" s="1">
        <v>2.25</v>
      </c>
      <c r="D582" s="1">
        <v>-0.4</v>
      </c>
      <c r="E582" s="1">
        <v>-0.4</v>
      </c>
      <c r="F582" s="1">
        <v>0.75</v>
      </c>
      <c r="G582" s="1">
        <v>0.75</v>
      </c>
      <c r="H582" s="464"/>
    </row>
    <row r="583" spans="1:8">
      <c r="A583" s="467">
        <v>43443</v>
      </c>
      <c r="B583" s="1">
        <v>2.25</v>
      </c>
      <c r="C583" s="1">
        <v>2.25</v>
      </c>
      <c r="D583" s="1">
        <v>-0.4</v>
      </c>
      <c r="E583" s="1">
        <v>-0.4</v>
      </c>
      <c r="F583" s="1">
        <v>0.75</v>
      </c>
      <c r="G583" s="1">
        <v>0.75</v>
      </c>
      <c r="H583" s="464"/>
    </row>
    <row r="584" spans="1:8">
      <c r="A584" s="467">
        <v>43444</v>
      </c>
      <c r="B584" s="1">
        <v>2.25</v>
      </c>
      <c r="C584" s="1">
        <v>2.25</v>
      </c>
      <c r="D584" s="1">
        <v>-0.4</v>
      </c>
      <c r="E584" s="1">
        <v>-0.4</v>
      </c>
      <c r="F584" s="1">
        <v>0.75</v>
      </c>
      <c r="G584" s="1">
        <v>0.75</v>
      </c>
      <c r="H584" s="464"/>
    </row>
    <row r="585" spans="1:8">
      <c r="A585" s="467">
        <v>43445</v>
      </c>
      <c r="B585" s="1">
        <v>2.25</v>
      </c>
      <c r="C585" s="1">
        <v>2.25</v>
      </c>
      <c r="D585" s="1">
        <v>-0.4</v>
      </c>
      <c r="E585" s="1">
        <v>-0.4</v>
      </c>
      <c r="F585" s="1">
        <v>0.75</v>
      </c>
      <c r="G585" s="1">
        <v>0.75</v>
      </c>
      <c r="H585" s="464"/>
    </row>
    <row r="586" spans="1:8">
      <c r="A586" s="467">
        <v>43446</v>
      </c>
      <c r="B586" s="1">
        <v>2.25</v>
      </c>
      <c r="C586" s="1">
        <v>2.25</v>
      </c>
      <c r="D586" s="1">
        <v>-0.4</v>
      </c>
      <c r="E586" s="1">
        <v>-0.4</v>
      </c>
      <c r="F586" s="1">
        <v>0.75</v>
      </c>
      <c r="G586" s="1">
        <v>0.75</v>
      </c>
      <c r="H586" s="464"/>
    </row>
    <row r="587" spans="1:8">
      <c r="A587" s="467">
        <v>43447</v>
      </c>
      <c r="B587" s="1">
        <v>2.25</v>
      </c>
      <c r="C587" s="1">
        <v>2.25</v>
      </c>
      <c r="D587" s="1">
        <v>-0.4</v>
      </c>
      <c r="E587" s="1">
        <v>-0.4</v>
      </c>
      <c r="F587" s="1">
        <v>0.75</v>
      </c>
      <c r="G587" s="1">
        <v>0.75</v>
      </c>
      <c r="H587" s="464"/>
    </row>
    <row r="588" spans="1:8">
      <c r="A588" s="467">
        <v>43448</v>
      </c>
      <c r="B588" s="1">
        <v>2.25</v>
      </c>
      <c r="C588" s="1">
        <v>2.25</v>
      </c>
      <c r="D588" s="1">
        <v>-0.4</v>
      </c>
      <c r="E588" s="1">
        <v>-0.4</v>
      </c>
      <c r="F588" s="1">
        <v>0.75</v>
      </c>
      <c r="G588" s="1">
        <v>0.75</v>
      </c>
      <c r="H588" s="464"/>
    </row>
    <row r="589" spans="1:8">
      <c r="A589" s="467">
        <v>43449</v>
      </c>
      <c r="B589" s="1">
        <v>2.25</v>
      </c>
      <c r="C589" s="1">
        <v>2.25</v>
      </c>
      <c r="D589" s="1">
        <v>-0.4</v>
      </c>
      <c r="E589" s="1">
        <v>-0.4</v>
      </c>
      <c r="F589" s="1">
        <v>0.75</v>
      </c>
      <c r="G589" s="1">
        <v>0.75</v>
      </c>
      <c r="H589" s="464"/>
    </row>
    <row r="590" spans="1:8">
      <c r="A590" s="467">
        <v>43450</v>
      </c>
      <c r="B590" s="1">
        <v>2.25</v>
      </c>
      <c r="C590" s="1">
        <v>2.25</v>
      </c>
      <c r="D590" s="1">
        <v>-0.4</v>
      </c>
      <c r="E590" s="1">
        <v>-0.4</v>
      </c>
      <c r="F590" s="1">
        <v>0.75</v>
      </c>
      <c r="G590" s="1">
        <v>0.75</v>
      </c>
      <c r="H590" s="464"/>
    </row>
    <row r="591" spans="1:8">
      <c r="A591" s="467">
        <v>43451</v>
      </c>
      <c r="B591" s="1">
        <v>2.25</v>
      </c>
      <c r="C591" s="1">
        <v>2.25</v>
      </c>
      <c r="D591" s="1">
        <v>-0.4</v>
      </c>
      <c r="E591" s="1">
        <v>-0.4</v>
      </c>
      <c r="F591" s="1">
        <v>0.75</v>
      </c>
      <c r="G591" s="1">
        <v>0.75</v>
      </c>
      <c r="H591" s="464"/>
    </row>
    <row r="592" spans="1:8">
      <c r="A592" s="467">
        <v>43452</v>
      </c>
      <c r="B592" s="1">
        <v>2.25</v>
      </c>
      <c r="C592" s="1">
        <v>2.25</v>
      </c>
      <c r="D592" s="1">
        <v>-0.4</v>
      </c>
      <c r="E592" s="1">
        <v>-0.4</v>
      </c>
      <c r="F592" s="1">
        <v>0.75</v>
      </c>
      <c r="G592" s="1">
        <v>0.75</v>
      </c>
      <c r="H592" s="464"/>
    </row>
    <row r="593" spans="1:8">
      <c r="A593" s="467">
        <v>43453</v>
      </c>
      <c r="B593" s="1">
        <v>2.25</v>
      </c>
      <c r="C593" s="1">
        <v>2.25</v>
      </c>
      <c r="D593" s="1">
        <v>-0.4</v>
      </c>
      <c r="E593" s="1">
        <v>-0.4</v>
      </c>
      <c r="F593" s="1">
        <v>0.75</v>
      </c>
      <c r="G593" s="1">
        <v>0.75</v>
      </c>
      <c r="H593" s="464"/>
    </row>
    <row r="594" spans="1:8">
      <c r="A594" s="467">
        <v>43454</v>
      </c>
      <c r="B594" s="1">
        <v>2.5</v>
      </c>
      <c r="C594" s="1">
        <v>2.5</v>
      </c>
      <c r="D594" s="1">
        <v>-0.4</v>
      </c>
      <c r="E594" s="1">
        <v>-0.4</v>
      </c>
      <c r="F594" s="1">
        <v>0.75</v>
      </c>
      <c r="G594" s="1">
        <v>0.75</v>
      </c>
      <c r="H594" s="464"/>
    </row>
    <row r="595" spans="1:8">
      <c r="A595" s="467">
        <v>43455</v>
      </c>
      <c r="B595" s="1">
        <v>2.5</v>
      </c>
      <c r="C595" s="1">
        <v>2.5</v>
      </c>
      <c r="D595" s="1">
        <v>-0.4</v>
      </c>
      <c r="E595" s="1">
        <v>-0.4</v>
      </c>
      <c r="F595" s="1">
        <v>0.75</v>
      </c>
      <c r="G595" s="1">
        <v>0.75</v>
      </c>
      <c r="H595" s="464"/>
    </row>
    <row r="596" spans="1:8">
      <c r="A596" s="467">
        <v>43456</v>
      </c>
      <c r="B596" s="1">
        <v>2.5</v>
      </c>
      <c r="C596" s="1">
        <v>2.5</v>
      </c>
      <c r="D596" s="1">
        <v>-0.4</v>
      </c>
      <c r="E596" s="1">
        <v>-0.4</v>
      </c>
      <c r="F596" s="1">
        <v>0.75</v>
      </c>
      <c r="G596" s="1">
        <v>0.75</v>
      </c>
      <c r="H596" s="464"/>
    </row>
    <row r="597" spans="1:8">
      <c r="A597" s="467">
        <v>43457</v>
      </c>
      <c r="B597" s="1">
        <v>2.5</v>
      </c>
      <c r="C597" s="1">
        <v>2.5</v>
      </c>
      <c r="D597" s="1">
        <v>-0.4</v>
      </c>
      <c r="E597" s="1">
        <v>-0.4</v>
      </c>
      <c r="F597" s="1">
        <v>0.75</v>
      </c>
      <c r="G597" s="1">
        <v>0.75</v>
      </c>
      <c r="H597" s="464"/>
    </row>
    <row r="598" spans="1:8">
      <c r="A598" s="467">
        <v>43458</v>
      </c>
      <c r="B598" s="1">
        <v>2.5</v>
      </c>
      <c r="C598" s="1">
        <v>2.5</v>
      </c>
      <c r="D598" s="1">
        <v>-0.4</v>
      </c>
      <c r="E598" s="1">
        <v>-0.4</v>
      </c>
      <c r="F598" s="1">
        <v>0.75</v>
      </c>
      <c r="G598" s="1">
        <v>0.75</v>
      </c>
      <c r="H598" s="464"/>
    </row>
    <row r="599" spans="1:8">
      <c r="A599" s="467">
        <v>43459</v>
      </c>
      <c r="B599" s="1">
        <v>2.5</v>
      </c>
      <c r="C599" s="1">
        <v>2.5</v>
      </c>
      <c r="D599" s="1">
        <v>-0.4</v>
      </c>
      <c r="E599" s="1">
        <v>-0.4</v>
      </c>
      <c r="F599" s="1">
        <v>0.75</v>
      </c>
      <c r="G599" s="1">
        <v>0.75</v>
      </c>
      <c r="H599" s="464"/>
    </row>
    <row r="600" spans="1:8">
      <c r="A600" s="467">
        <v>43460</v>
      </c>
      <c r="B600" s="1">
        <v>2.5</v>
      </c>
      <c r="C600" s="1">
        <v>2.5</v>
      </c>
      <c r="D600" s="1">
        <v>-0.4</v>
      </c>
      <c r="E600" s="1">
        <v>-0.4</v>
      </c>
      <c r="F600" s="1">
        <v>0.75</v>
      </c>
      <c r="G600" s="1">
        <v>0.75</v>
      </c>
      <c r="H600" s="464"/>
    </row>
    <row r="601" spans="1:8">
      <c r="A601" s="467">
        <v>43461</v>
      </c>
      <c r="B601" s="1">
        <v>2.5</v>
      </c>
      <c r="C601" s="1">
        <v>2.5</v>
      </c>
      <c r="D601" s="1">
        <v>-0.4</v>
      </c>
      <c r="E601" s="1">
        <v>-0.4</v>
      </c>
      <c r="F601" s="1">
        <v>0.75</v>
      </c>
      <c r="G601" s="1">
        <v>0.75</v>
      </c>
      <c r="H601" s="464"/>
    </row>
    <row r="602" spans="1:8">
      <c r="A602" s="467">
        <v>43462</v>
      </c>
      <c r="B602" s="1">
        <v>2.5</v>
      </c>
      <c r="C602" s="1">
        <v>2.5</v>
      </c>
      <c r="D602" s="1">
        <v>-0.4</v>
      </c>
      <c r="E602" s="1">
        <v>-0.4</v>
      </c>
      <c r="F602" s="1">
        <v>0.75</v>
      </c>
      <c r="G602" s="1">
        <v>0.75</v>
      </c>
      <c r="H602" s="464"/>
    </row>
    <row r="603" spans="1:8">
      <c r="A603" s="467">
        <v>43463</v>
      </c>
      <c r="B603" s="1">
        <v>2.5</v>
      </c>
      <c r="C603" s="1">
        <v>2.5</v>
      </c>
      <c r="D603" s="1">
        <v>-0.4</v>
      </c>
      <c r="E603" s="1">
        <v>-0.4</v>
      </c>
      <c r="F603" s="1">
        <v>0.75</v>
      </c>
      <c r="G603" s="1">
        <v>0.75</v>
      </c>
      <c r="H603" s="464"/>
    </row>
    <row r="604" spans="1:8">
      <c r="A604" s="467">
        <v>43464</v>
      </c>
      <c r="B604" s="1">
        <v>2.5</v>
      </c>
      <c r="C604" s="1">
        <v>2.5</v>
      </c>
      <c r="D604" s="1">
        <v>-0.4</v>
      </c>
      <c r="E604" s="1">
        <v>-0.4</v>
      </c>
      <c r="F604" s="1">
        <v>0.75</v>
      </c>
      <c r="G604" s="1">
        <v>0.75</v>
      </c>
      <c r="H604" s="464"/>
    </row>
    <row r="605" spans="1:8">
      <c r="A605" s="467">
        <v>43465</v>
      </c>
      <c r="B605" s="1">
        <v>2.5</v>
      </c>
      <c r="C605" s="1">
        <v>2.5</v>
      </c>
      <c r="D605" s="1">
        <v>-0.4</v>
      </c>
      <c r="E605" s="1">
        <v>-0.4</v>
      </c>
      <c r="F605" s="1">
        <v>0.75</v>
      </c>
      <c r="G605" s="1">
        <v>0.75</v>
      </c>
      <c r="H605" s="464"/>
    </row>
    <row r="606" spans="1:8">
      <c r="A606" s="467">
        <v>43466</v>
      </c>
      <c r="B606" s="1">
        <v>2.5</v>
      </c>
      <c r="C606" s="1">
        <v>2.5</v>
      </c>
      <c r="D606" s="1">
        <v>-0.4</v>
      </c>
      <c r="E606" s="1">
        <v>-0.4</v>
      </c>
      <c r="F606" s="1">
        <v>0.75</v>
      </c>
      <c r="G606" s="1">
        <v>0.75</v>
      </c>
      <c r="H606" s="464"/>
    </row>
    <row r="607" spans="1:8">
      <c r="A607" s="467">
        <v>43467</v>
      </c>
      <c r="B607" s="1">
        <v>2.5</v>
      </c>
      <c r="C607" s="1">
        <v>2.5</v>
      </c>
      <c r="D607" s="1">
        <v>-0.4</v>
      </c>
      <c r="E607" s="1">
        <v>-0.4</v>
      </c>
      <c r="F607" s="1">
        <v>0.75</v>
      </c>
      <c r="G607" s="1">
        <v>0.75</v>
      </c>
      <c r="H607" s="464"/>
    </row>
    <row r="608" spans="1:8">
      <c r="A608" s="467">
        <v>43468</v>
      </c>
      <c r="B608" s="1">
        <v>2.5</v>
      </c>
      <c r="C608" s="1">
        <v>2.5</v>
      </c>
      <c r="D608" s="1">
        <v>-0.4</v>
      </c>
      <c r="E608" s="1">
        <v>-0.4</v>
      </c>
      <c r="F608" s="1">
        <v>0.75</v>
      </c>
      <c r="G608" s="1">
        <v>0.75</v>
      </c>
      <c r="H608" s="464"/>
    </row>
    <row r="609" spans="1:8">
      <c r="A609" s="467">
        <v>43469</v>
      </c>
      <c r="B609" s="1">
        <v>2.5</v>
      </c>
      <c r="C609" s="1">
        <v>2.5</v>
      </c>
      <c r="D609" s="1">
        <v>-0.4</v>
      </c>
      <c r="E609" s="1">
        <v>-0.4</v>
      </c>
      <c r="F609" s="1">
        <v>0.75</v>
      </c>
      <c r="G609" s="1">
        <v>0.75</v>
      </c>
      <c r="H609" s="464"/>
    </row>
    <row r="610" spans="1:8">
      <c r="A610" s="467">
        <v>43470</v>
      </c>
      <c r="B610" s="1">
        <v>2.5</v>
      </c>
      <c r="C610" s="1">
        <v>2.5</v>
      </c>
      <c r="D610" s="1">
        <v>-0.4</v>
      </c>
      <c r="E610" s="1">
        <v>-0.4</v>
      </c>
      <c r="F610" s="1">
        <v>0.75</v>
      </c>
      <c r="G610" s="1">
        <v>0.75</v>
      </c>
      <c r="H610" s="464"/>
    </row>
    <row r="611" spans="1:8">
      <c r="A611" s="467">
        <v>43471</v>
      </c>
      <c r="B611" s="1">
        <v>2.5</v>
      </c>
      <c r="C611" s="1">
        <v>2.5</v>
      </c>
      <c r="D611" s="1">
        <v>-0.4</v>
      </c>
      <c r="E611" s="1">
        <v>-0.4</v>
      </c>
      <c r="F611" s="1">
        <v>0.75</v>
      </c>
      <c r="G611" s="1">
        <v>0.75</v>
      </c>
      <c r="H611" s="464"/>
    </row>
    <row r="612" spans="1:8">
      <c r="A612" s="467">
        <v>43472</v>
      </c>
      <c r="B612" s="1">
        <v>2.5</v>
      </c>
      <c r="C612" s="1">
        <v>2.5</v>
      </c>
      <c r="D612" s="1">
        <v>-0.4</v>
      </c>
      <c r="E612" s="1">
        <v>-0.4</v>
      </c>
      <c r="F612" s="1">
        <v>0.75</v>
      </c>
      <c r="G612" s="1">
        <v>0.75</v>
      </c>
      <c r="H612" s="464"/>
    </row>
    <row r="613" spans="1:8">
      <c r="A613" s="467">
        <v>43473</v>
      </c>
      <c r="B613" s="1">
        <v>2.5</v>
      </c>
      <c r="C613" s="1">
        <v>2.5</v>
      </c>
      <c r="D613" s="1">
        <v>-0.4</v>
      </c>
      <c r="E613" s="1">
        <v>-0.4</v>
      </c>
      <c r="F613" s="1">
        <v>0.75</v>
      </c>
      <c r="G613" s="1">
        <v>0.75</v>
      </c>
      <c r="H613" s="464"/>
    </row>
    <row r="614" spans="1:8">
      <c r="A614" s="467">
        <v>43474</v>
      </c>
      <c r="B614" s="1">
        <v>2.5</v>
      </c>
      <c r="C614" s="1">
        <v>2.5</v>
      </c>
      <c r="D614" s="1">
        <v>-0.4</v>
      </c>
      <c r="E614" s="1">
        <v>-0.4</v>
      </c>
      <c r="F614" s="1">
        <v>0.75</v>
      </c>
      <c r="G614" s="1">
        <v>0.75</v>
      </c>
      <c r="H614" s="464"/>
    </row>
    <row r="615" spans="1:8">
      <c r="A615" s="467">
        <v>43475</v>
      </c>
      <c r="B615" s="1">
        <v>2.5</v>
      </c>
      <c r="C615" s="1">
        <v>2.5</v>
      </c>
      <c r="D615" s="1">
        <v>-0.4</v>
      </c>
      <c r="E615" s="1">
        <v>-0.4</v>
      </c>
      <c r="F615" s="1">
        <v>0.75</v>
      </c>
      <c r="G615" s="1">
        <v>0.75</v>
      </c>
      <c r="H615" s="464"/>
    </row>
    <row r="616" spans="1:8">
      <c r="A616" s="467">
        <v>43476</v>
      </c>
      <c r="B616" s="1">
        <v>2.5</v>
      </c>
      <c r="C616" s="1">
        <v>2.5</v>
      </c>
      <c r="D616" s="1">
        <v>-0.4</v>
      </c>
      <c r="E616" s="1">
        <v>-0.4</v>
      </c>
      <c r="F616" s="1">
        <v>0.75</v>
      </c>
      <c r="G616" s="1">
        <v>0.75</v>
      </c>
      <c r="H616" s="464"/>
    </row>
    <row r="617" spans="1:8">
      <c r="A617" s="467">
        <v>43477</v>
      </c>
      <c r="B617" s="1">
        <v>2.5</v>
      </c>
      <c r="C617" s="1">
        <v>2.5</v>
      </c>
      <c r="D617" s="1">
        <v>-0.4</v>
      </c>
      <c r="E617" s="1">
        <v>-0.4</v>
      </c>
      <c r="F617" s="1">
        <v>0.75</v>
      </c>
      <c r="G617" s="1">
        <v>0.75</v>
      </c>
      <c r="H617" s="464"/>
    </row>
    <row r="618" spans="1:8">
      <c r="A618" s="467">
        <v>43478</v>
      </c>
      <c r="B618" s="1">
        <v>2.5</v>
      </c>
      <c r="C618" s="1">
        <v>2.5</v>
      </c>
      <c r="D618" s="1">
        <v>-0.4</v>
      </c>
      <c r="E618" s="1">
        <v>-0.4</v>
      </c>
      <c r="F618" s="1">
        <v>0.75</v>
      </c>
      <c r="G618" s="1">
        <v>0.75</v>
      </c>
      <c r="H618" s="464"/>
    </row>
    <row r="619" spans="1:8">
      <c r="A619" s="467">
        <v>43479</v>
      </c>
      <c r="B619" s="1">
        <v>2.5</v>
      </c>
      <c r="C619" s="1">
        <v>2.5</v>
      </c>
      <c r="D619" s="1">
        <v>-0.4</v>
      </c>
      <c r="E619" s="1">
        <v>-0.4</v>
      </c>
      <c r="F619" s="1">
        <v>0.75</v>
      </c>
      <c r="G619" s="1">
        <v>0.75</v>
      </c>
      <c r="H619" s="464"/>
    </row>
    <row r="620" spans="1:8">
      <c r="A620" s="467">
        <v>43480</v>
      </c>
      <c r="B620" s="1">
        <v>2.5</v>
      </c>
      <c r="C620" s="1">
        <v>2.5</v>
      </c>
      <c r="D620" s="1">
        <v>-0.4</v>
      </c>
      <c r="E620" s="1">
        <v>-0.4</v>
      </c>
      <c r="F620" s="1">
        <v>0.75</v>
      </c>
      <c r="G620" s="1">
        <v>0.75</v>
      </c>
      <c r="H620" s="464"/>
    </row>
    <row r="621" spans="1:8">
      <c r="A621" s="467">
        <v>43481</v>
      </c>
      <c r="B621" s="1">
        <v>2.5</v>
      </c>
      <c r="C621" s="1">
        <v>2.5</v>
      </c>
      <c r="D621" s="1">
        <v>-0.4</v>
      </c>
      <c r="E621" s="1">
        <v>-0.4</v>
      </c>
      <c r="F621" s="1">
        <v>0.75</v>
      </c>
      <c r="G621" s="1">
        <v>0.75</v>
      </c>
      <c r="H621" s="464"/>
    </row>
    <row r="622" spans="1:8">
      <c r="A622" s="467">
        <v>43482</v>
      </c>
      <c r="B622" s="1">
        <v>2.5</v>
      </c>
      <c r="C622" s="1">
        <v>2.5</v>
      </c>
      <c r="D622" s="1">
        <v>-0.4</v>
      </c>
      <c r="E622" s="1">
        <v>-0.4</v>
      </c>
      <c r="F622" s="1">
        <v>0.75</v>
      </c>
      <c r="G622" s="1">
        <v>0.75</v>
      </c>
      <c r="H622" s="464"/>
    </row>
    <row r="623" spans="1:8">
      <c r="A623" s="467">
        <v>43483</v>
      </c>
      <c r="B623" s="1">
        <v>2.5</v>
      </c>
      <c r="C623" s="1">
        <v>2.5</v>
      </c>
      <c r="D623" s="1">
        <v>-0.4</v>
      </c>
      <c r="E623" s="1">
        <v>-0.4</v>
      </c>
      <c r="F623" s="1">
        <v>0.75</v>
      </c>
      <c r="G623" s="1">
        <v>0.75</v>
      </c>
      <c r="H623" s="464"/>
    </row>
    <row r="624" spans="1:8">
      <c r="A624" s="467">
        <v>43484</v>
      </c>
      <c r="B624" s="1">
        <v>2.5</v>
      </c>
      <c r="C624" s="1">
        <v>2.5</v>
      </c>
      <c r="D624" s="1">
        <v>-0.4</v>
      </c>
      <c r="E624" s="1">
        <v>-0.4</v>
      </c>
      <c r="F624" s="1">
        <v>0.75</v>
      </c>
      <c r="G624" s="1">
        <v>0.75</v>
      </c>
      <c r="H624" s="464"/>
    </row>
    <row r="625" spans="1:8">
      <c r="A625" s="467">
        <v>43485</v>
      </c>
      <c r="B625" s="1">
        <v>2.5</v>
      </c>
      <c r="C625" s="1">
        <v>2.5</v>
      </c>
      <c r="D625" s="1">
        <v>-0.4</v>
      </c>
      <c r="E625" s="1">
        <v>-0.4</v>
      </c>
      <c r="F625" s="1">
        <v>0.75</v>
      </c>
      <c r="G625" s="1">
        <v>0.75</v>
      </c>
      <c r="H625" s="464"/>
    </row>
    <row r="626" spans="1:8">
      <c r="A626" s="467">
        <v>43486</v>
      </c>
      <c r="B626" s="1">
        <v>2.5</v>
      </c>
      <c r="C626" s="1">
        <v>2.5</v>
      </c>
      <c r="D626" s="1">
        <v>-0.4</v>
      </c>
      <c r="E626" s="1">
        <v>-0.4</v>
      </c>
      <c r="F626" s="1">
        <v>0.75</v>
      </c>
      <c r="G626" s="1">
        <v>0.75</v>
      </c>
      <c r="H626" s="464"/>
    </row>
    <row r="627" spans="1:8">
      <c r="A627" s="467">
        <v>43487</v>
      </c>
      <c r="B627" s="1">
        <v>2.5</v>
      </c>
      <c r="C627" s="1">
        <v>2.5</v>
      </c>
      <c r="D627" s="1">
        <v>-0.4</v>
      </c>
      <c r="E627" s="1">
        <v>-0.4</v>
      </c>
      <c r="F627" s="1">
        <v>0.75</v>
      </c>
      <c r="G627" s="1">
        <v>0.75</v>
      </c>
      <c r="H627" s="464"/>
    </row>
    <row r="628" spans="1:8">
      <c r="A628" s="467">
        <v>43488</v>
      </c>
      <c r="B628" s="1">
        <v>2.5</v>
      </c>
      <c r="C628" s="1">
        <v>2.5</v>
      </c>
      <c r="D628" s="1">
        <v>-0.4</v>
      </c>
      <c r="E628" s="1">
        <v>-0.4</v>
      </c>
      <c r="F628" s="1">
        <v>0.75</v>
      </c>
      <c r="G628" s="1">
        <v>0.75</v>
      </c>
      <c r="H628" s="464"/>
    </row>
    <row r="629" spans="1:8">
      <c r="A629" s="467">
        <v>43489</v>
      </c>
      <c r="B629" s="1">
        <v>2.5</v>
      </c>
      <c r="C629" s="1">
        <v>2.5</v>
      </c>
      <c r="D629" s="1">
        <v>-0.4</v>
      </c>
      <c r="E629" s="1">
        <v>-0.4</v>
      </c>
      <c r="F629" s="1">
        <v>0.75</v>
      </c>
      <c r="G629" s="1">
        <v>0.75</v>
      </c>
      <c r="H629" s="464"/>
    </row>
    <row r="630" spans="1:8">
      <c r="A630" s="467">
        <v>43490</v>
      </c>
      <c r="B630" s="1">
        <v>2.5</v>
      </c>
      <c r="C630" s="1">
        <v>2.5</v>
      </c>
      <c r="D630" s="1">
        <v>-0.4</v>
      </c>
      <c r="E630" s="1">
        <v>-0.4</v>
      </c>
      <c r="F630" s="1">
        <v>0.75</v>
      </c>
      <c r="G630" s="1">
        <v>0.75</v>
      </c>
      <c r="H630" s="464"/>
    </row>
    <row r="631" spans="1:8">
      <c r="A631" s="467">
        <v>43491</v>
      </c>
      <c r="B631" s="1">
        <v>2.5</v>
      </c>
      <c r="C631" s="1">
        <v>2.5</v>
      </c>
      <c r="D631" s="1">
        <v>-0.4</v>
      </c>
      <c r="E631" s="1">
        <v>-0.4</v>
      </c>
      <c r="F631" s="1">
        <v>0.75</v>
      </c>
      <c r="G631" s="1">
        <v>0.75</v>
      </c>
      <c r="H631" s="464"/>
    </row>
    <row r="632" spans="1:8">
      <c r="A632" s="467">
        <v>43492</v>
      </c>
      <c r="B632" s="1">
        <v>2.5</v>
      </c>
      <c r="C632" s="1">
        <v>2.5</v>
      </c>
      <c r="D632" s="1">
        <v>-0.4</v>
      </c>
      <c r="E632" s="1">
        <v>-0.4</v>
      </c>
      <c r="F632" s="1">
        <v>0.75</v>
      </c>
      <c r="G632" s="1">
        <v>0.75</v>
      </c>
      <c r="H632" s="464"/>
    </row>
    <row r="633" spans="1:8">
      <c r="A633" s="467">
        <v>43493</v>
      </c>
      <c r="B633" s="1">
        <v>2.5</v>
      </c>
      <c r="C633" s="1">
        <v>2.5</v>
      </c>
      <c r="D633" s="1">
        <v>-0.4</v>
      </c>
      <c r="E633" s="1">
        <v>-0.4</v>
      </c>
      <c r="F633" s="1">
        <v>0.75</v>
      </c>
      <c r="G633" s="1">
        <v>0.75</v>
      </c>
      <c r="H633" s="464"/>
    </row>
    <row r="634" spans="1:8">
      <c r="A634" s="467">
        <v>43494</v>
      </c>
      <c r="B634" s="1">
        <v>2.5</v>
      </c>
      <c r="C634" s="1">
        <v>2.5</v>
      </c>
      <c r="D634" s="1">
        <v>-0.4</v>
      </c>
      <c r="E634" s="1">
        <v>-0.4</v>
      </c>
      <c r="F634" s="1">
        <v>0.75</v>
      </c>
      <c r="G634" s="1">
        <v>0.75</v>
      </c>
      <c r="H634" s="464"/>
    </row>
    <row r="635" spans="1:8">
      <c r="A635" s="467">
        <v>43495</v>
      </c>
      <c r="B635" s="1">
        <v>2.5</v>
      </c>
      <c r="C635" s="1">
        <v>2.5</v>
      </c>
      <c r="D635" s="1">
        <v>-0.4</v>
      </c>
      <c r="E635" s="1">
        <v>-0.4</v>
      </c>
      <c r="F635" s="1">
        <v>0.75</v>
      </c>
      <c r="G635" s="1">
        <v>0.75</v>
      </c>
      <c r="H635" s="464"/>
    </row>
    <row r="636" spans="1:8">
      <c r="A636" s="467">
        <v>43496</v>
      </c>
      <c r="B636" s="1">
        <v>2.5</v>
      </c>
      <c r="C636" s="1">
        <v>2.5</v>
      </c>
      <c r="D636" s="1">
        <v>-0.4</v>
      </c>
      <c r="E636" s="1">
        <v>-0.4</v>
      </c>
      <c r="F636" s="1">
        <v>0.75</v>
      </c>
      <c r="G636" s="1">
        <v>0.75</v>
      </c>
      <c r="H636" s="464"/>
    </row>
    <row r="637" spans="1:8">
      <c r="A637" s="467">
        <v>43497</v>
      </c>
      <c r="B637" s="1">
        <v>2.5</v>
      </c>
      <c r="C637" s="1">
        <v>2.5</v>
      </c>
      <c r="D637" s="1">
        <v>-0.4</v>
      </c>
      <c r="E637" s="1">
        <v>-0.4</v>
      </c>
      <c r="F637" s="1">
        <v>0.75</v>
      </c>
      <c r="G637" s="1">
        <v>0.75</v>
      </c>
      <c r="H637" s="464"/>
    </row>
    <row r="638" spans="1:8">
      <c r="A638" s="467">
        <v>43498</v>
      </c>
      <c r="B638" s="1">
        <v>2.5</v>
      </c>
      <c r="C638" s="1">
        <v>2.5</v>
      </c>
      <c r="D638" s="1">
        <v>-0.4</v>
      </c>
      <c r="E638" s="1">
        <v>-0.4</v>
      </c>
      <c r="F638" s="1">
        <v>0.75</v>
      </c>
      <c r="G638" s="1">
        <v>0.75</v>
      </c>
      <c r="H638" s="464"/>
    </row>
    <row r="639" spans="1:8">
      <c r="A639" s="467">
        <v>43499</v>
      </c>
      <c r="B639" s="1">
        <v>2.5</v>
      </c>
      <c r="C639" s="1">
        <v>2.5</v>
      </c>
      <c r="D639" s="1">
        <v>-0.4</v>
      </c>
      <c r="E639" s="1">
        <v>-0.4</v>
      </c>
      <c r="F639" s="1">
        <v>0.75</v>
      </c>
      <c r="G639" s="1">
        <v>0.75</v>
      </c>
      <c r="H639" s="464"/>
    </row>
    <row r="640" spans="1:8">
      <c r="A640" s="467">
        <v>43500</v>
      </c>
      <c r="B640" s="1">
        <v>2.5</v>
      </c>
      <c r="C640" s="1">
        <v>2.5</v>
      </c>
      <c r="D640" s="1">
        <v>-0.4</v>
      </c>
      <c r="E640" s="1">
        <v>-0.4</v>
      </c>
      <c r="F640" s="1">
        <v>0.75</v>
      </c>
      <c r="G640" s="1">
        <v>0.75</v>
      </c>
      <c r="H640" s="464"/>
    </row>
    <row r="641" spans="1:8">
      <c r="A641" s="467">
        <v>43501</v>
      </c>
      <c r="B641" s="1">
        <v>2.5</v>
      </c>
      <c r="C641" s="1">
        <v>2.5</v>
      </c>
      <c r="D641" s="1">
        <v>-0.4</v>
      </c>
      <c r="E641" s="1">
        <v>-0.4</v>
      </c>
      <c r="F641" s="1">
        <v>0.75</v>
      </c>
      <c r="G641" s="1">
        <v>0.75</v>
      </c>
      <c r="H641" s="464"/>
    </row>
    <row r="642" spans="1:8">
      <c r="A642" s="467">
        <v>43502</v>
      </c>
      <c r="B642" s="1">
        <v>2.5</v>
      </c>
      <c r="C642" s="1">
        <v>2.5</v>
      </c>
      <c r="D642" s="1">
        <v>-0.4</v>
      </c>
      <c r="E642" s="1">
        <v>-0.4</v>
      </c>
      <c r="F642" s="1">
        <v>0.75</v>
      </c>
      <c r="G642" s="1">
        <v>0.75</v>
      </c>
      <c r="H642" s="464"/>
    </row>
    <row r="643" spans="1:8">
      <c r="A643" s="467">
        <v>43503</v>
      </c>
      <c r="B643" s="1">
        <v>2.5</v>
      </c>
      <c r="C643" s="1">
        <v>2.5</v>
      </c>
      <c r="D643" s="1">
        <v>-0.4</v>
      </c>
      <c r="E643" s="1">
        <v>-0.4</v>
      </c>
      <c r="F643" s="1">
        <v>0.75</v>
      </c>
      <c r="G643" s="1">
        <v>0.75</v>
      </c>
      <c r="H643" s="464"/>
    </row>
    <row r="644" spans="1:8">
      <c r="A644" s="467">
        <v>43504</v>
      </c>
      <c r="B644" s="1">
        <v>2.5</v>
      </c>
      <c r="C644" s="1">
        <v>2.5</v>
      </c>
      <c r="D644" s="1">
        <v>-0.4</v>
      </c>
      <c r="E644" s="1">
        <v>-0.4</v>
      </c>
      <c r="F644" s="1">
        <v>0.75</v>
      </c>
      <c r="G644" s="1">
        <v>0.75</v>
      </c>
      <c r="H644" s="464"/>
    </row>
    <row r="645" spans="1:8">
      <c r="A645" s="467">
        <v>43505</v>
      </c>
      <c r="B645" s="1">
        <v>2.5</v>
      </c>
      <c r="C645" s="1">
        <v>2.5</v>
      </c>
      <c r="D645" s="1">
        <v>-0.4</v>
      </c>
      <c r="E645" s="1">
        <v>-0.4</v>
      </c>
      <c r="F645" s="1">
        <v>0.75</v>
      </c>
      <c r="G645" s="1">
        <v>0.75</v>
      </c>
      <c r="H645" s="464"/>
    </row>
    <row r="646" spans="1:8">
      <c r="A646" s="467">
        <v>43506</v>
      </c>
      <c r="B646" s="1">
        <v>2.5</v>
      </c>
      <c r="C646" s="1">
        <v>2.5</v>
      </c>
      <c r="D646" s="1">
        <v>-0.4</v>
      </c>
      <c r="E646" s="1">
        <v>-0.4</v>
      </c>
      <c r="F646" s="1">
        <v>0.75</v>
      </c>
      <c r="G646" s="1">
        <v>0.75</v>
      </c>
      <c r="H646" s="464"/>
    </row>
    <row r="647" spans="1:8">
      <c r="A647" s="467">
        <v>43507</v>
      </c>
      <c r="B647" s="1">
        <v>2.5</v>
      </c>
      <c r="C647" s="1">
        <v>2.5</v>
      </c>
      <c r="D647" s="1">
        <v>-0.4</v>
      </c>
      <c r="E647" s="1">
        <v>-0.4</v>
      </c>
      <c r="F647" s="1">
        <v>0.75</v>
      </c>
      <c r="G647" s="1">
        <v>0.75</v>
      </c>
      <c r="H647" s="464"/>
    </row>
    <row r="648" spans="1:8">
      <c r="A648" s="467">
        <v>43508</v>
      </c>
      <c r="B648" s="1">
        <v>2.5</v>
      </c>
      <c r="C648" s="1">
        <v>2.5</v>
      </c>
      <c r="D648" s="1">
        <v>-0.4</v>
      </c>
      <c r="E648" s="1">
        <v>-0.4</v>
      </c>
      <c r="F648" s="1">
        <v>0.75</v>
      </c>
      <c r="G648" s="1">
        <v>0.75</v>
      </c>
      <c r="H648" s="464"/>
    </row>
    <row r="649" spans="1:8">
      <c r="A649" s="467">
        <v>43509</v>
      </c>
      <c r="B649" s="1">
        <v>2.5</v>
      </c>
      <c r="C649" s="1">
        <v>2.5</v>
      </c>
      <c r="D649" s="1">
        <v>-0.4</v>
      </c>
      <c r="E649" s="1">
        <v>-0.4</v>
      </c>
      <c r="F649" s="1">
        <v>0.75</v>
      </c>
      <c r="G649" s="1">
        <v>0.75</v>
      </c>
      <c r="H649" s="464"/>
    </row>
    <row r="650" spans="1:8">
      <c r="A650" s="467">
        <v>43510</v>
      </c>
      <c r="B650" s="1">
        <v>2.5</v>
      </c>
      <c r="C650" s="1">
        <v>2.5</v>
      </c>
      <c r="D650" s="1">
        <v>-0.4</v>
      </c>
      <c r="E650" s="1">
        <v>-0.4</v>
      </c>
      <c r="F650" s="1">
        <v>0.75</v>
      </c>
      <c r="G650" s="1">
        <v>0.75</v>
      </c>
      <c r="H650" s="464"/>
    </row>
    <row r="651" spans="1:8">
      <c r="A651" s="467">
        <v>43511</v>
      </c>
      <c r="B651" s="1">
        <v>2.5</v>
      </c>
      <c r="C651" s="1">
        <v>2.5</v>
      </c>
      <c r="D651" s="1">
        <v>-0.4</v>
      </c>
      <c r="E651" s="1">
        <v>-0.4</v>
      </c>
      <c r="F651" s="1">
        <v>0.75</v>
      </c>
      <c r="G651" s="1">
        <v>0.75</v>
      </c>
      <c r="H651" s="464"/>
    </row>
    <row r="652" spans="1:8">
      <c r="A652" s="467">
        <v>43512</v>
      </c>
      <c r="B652" s="1">
        <v>2.5</v>
      </c>
      <c r="C652" s="1">
        <v>2.5</v>
      </c>
      <c r="D652" s="1">
        <v>-0.4</v>
      </c>
      <c r="E652" s="1">
        <v>-0.4</v>
      </c>
      <c r="F652" s="1">
        <v>0.75</v>
      </c>
      <c r="G652" s="1">
        <v>0.75</v>
      </c>
      <c r="H652" s="464"/>
    </row>
    <row r="653" spans="1:8">
      <c r="A653" s="467">
        <v>43513</v>
      </c>
      <c r="B653" s="1">
        <v>2.5</v>
      </c>
      <c r="C653" s="1">
        <v>2.5</v>
      </c>
      <c r="D653" s="1">
        <v>-0.4</v>
      </c>
      <c r="E653" s="1">
        <v>-0.4</v>
      </c>
      <c r="F653" s="1">
        <v>0.75</v>
      </c>
      <c r="G653" s="1">
        <v>0.75</v>
      </c>
      <c r="H653" s="464"/>
    </row>
    <row r="654" spans="1:8">
      <c r="A654" s="467">
        <v>43514</v>
      </c>
      <c r="B654" s="1">
        <v>2.5</v>
      </c>
      <c r="C654" s="1">
        <v>2.5</v>
      </c>
      <c r="D654" s="1">
        <v>-0.4</v>
      </c>
      <c r="E654" s="1">
        <v>-0.4</v>
      </c>
      <c r="F654" s="1">
        <v>0.75</v>
      </c>
      <c r="G654" s="1">
        <v>0.75</v>
      </c>
      <c r="H654" s="464"/>
    </row>
    <row r="655" spans="1:8">
      <c r="A655" s="467">
        <v>43515</v>
      </c>
      <c r="B655" s="1">
        <v>2.5</v>
      </c>
      <c r="C655" s="1">
        <v>2.5</v>
      </c>
      <c r="D655" s="1">
        <v>-0.4</v>
      </c>
      <c r="E655" s="1">
        <v>-0.4</v>
      </c>
      <c r="F655" s="1">
        <v>0.75</v>
      </c>
      <c r="G655" s="1">
        <v>0.75</v>
      </c>
      <c r="H655" s="464"/>
    </row>
    <row r="656" spans="1:8">
      <c r="A656" s="467">
        <v>43516</v>
      </c>
      <c r="B656" s="1">
        <v>2.5</v>
      </c>
      <c r="C656" s="1">
        <v>2.5</v>
      </c>
      <c r="D656" s="1">
        <v>-0.4</v>
      </c>
      <c r="E656" s="1">
        <v>-0.4</v>
      </c>
      <c r="F656" s="1">
        <v>0.75</v>
      </c>
      <c r="G656" s="1">
        <v>0.75</v>
      </c>
      <c r="H656" s="464"/>
    </row>
    <row r="657" spans="1:8">
      <c r="A657" s="467">
        <v>43517</v>
      </c>
      <c r="B657" s="1">
        <v>2.5</v>
      </c>
      <c r="C657" s="1">
        <v>2.5</v>
      </c>
      <c r="D657" s="1">
        <v>-0.4</v>
      </c>
      <c r="E657" s="1">
        <v>-0.4</v>
      </c>
      <c r="F657" s="1">
        <v>0.75</v>
      </c>
      <c r="G657" s="1">
        <v>0.75</v>
      </c>
      <c r="H657" s="464"/>
    </row>
    <row r="658" spans="1:8">
      <c r="A658" s="467">
        <v>43518</v>
      </c>
      <c r="B658" s="1">
        <v>2.5</v>
      </c>
      <c r="C658" s="1">
        <v>2.5</v>
      </c>
      <c r="D658" s="1">
        <v>-0.4</v>
      </c>
      <c r="E658" s="1">
        <v>-0.4</v>
      </c>
      <c r="F658" s="1">
        <v>0.75</v>
      </c>
      <c r="G658" s="1">
        <v>0.75</v>
      </c>
      <c r="H658" s="464"/>
    </row>
    <row r="659" spans="1:8">
      <c r="A659" s="467">
        <v>43519</v>
      </c>
      <c r="B659" s="1">
        <v>2.5</v>
      </c>
      <c r="C659" s="1">
        <v>2.5</v>
      </c>
      <c r="D659" s="1">
        <v>-0.4</v>
      </c>
      <c r="E659" s="1">
        <v>-0.4</v>
      </c>
      <c r="F659" s="1">
        <v>0.75</v>
      </c>
      <c r="G659" s="1">
        <v>0.75</v>
      </c>
      <c r="H659" s="464"/>
    </row>
    <row r="660" spans="1:8">
      <c r="A660" s="467">
        <v>43520</v>
      </c>
      <c r="B660" s="1">
        <v>2.5</v>
      </c>
      <c r="C660" s="1">
        <v>2.5</v>
      </c>
      <c r="D660" s="1">
        <v>-0.4</v>
      </c>
      <c r="E660" s="1">
        <v>-0.4</v>
      </c>
      <c r="F660" s="1">
        <v>0.75</v>
      </c>
      <c r="G660" s="1">
        <v>0.75</v>
      </c>
      <c r="H660" s="464"/>
    </row>
    <row r="661" spans="1:8">
      <c r="A661" s="467">
        <v>43521</v>
      </c>
      <c r="B661" s="1">
        <v>2.5</v>
      </c>
      <c r="C661" s="1">
        <v>2.5</v>
      </c>
      <c r="D661" s="1">
        <v>-0.4</v>
      </c>
      <c r="E661" s="1">
        <v>-0.4</v>
      </c>
      <c r="F661" s="1">
        <v>0.75</v>
      </c>
      <c r="G661" s="1">
        <v>0.75</v>
      </c>
      <c r="H661" s="464"/>
    </row>
    <row r="662" spans="1:8">
      <c r="A662" s="467">
        <v>43522</v>
      </c>
      <c r="B662" s="1">
        <v>2.5</v>
      </c>
      <c r="C662" s="1">
        <v>2.5</v>
      </c>
      <c r="D662" s="1">
        <v>-0.4</v>
      </c>
      <c r="E662" s="1">
        <v>-0.4</v>
      </c>
      <c r="F662" s="1">
        <v>0.75</v>
      </c>
      <c r="G662" s="1">
        <v>0.75</v>
      </c>
      <c r="H662" s="464"/>
    </row>
    <row r="663" spans="1:8">
      <c r="A663" s="467">
        <v>43523</v>
      </c>
      <c r="B663" s="1">
        <v>2.5</v>
      </c>
      <c r="C663" s="1">
        <v>2.5</v>
      </c>
      <c r="D663" s="1">
        <v>-0.4</v>
      </c>
      <c r="E663" s="1">
        <v>-0.4</v>
      </c>
      <c r="F663" s="1">
        <v>0.75</v>
      </c>
      <c r="G663" s="1">
        <v>0.75</v>
      </c>
      <c r="H663" s="464"/>
    </row>
    <row r="664" spans="1:8">
      <c r="A664" s="467">
        <v>43524</v>
      </c>
      <c r="B664" s="1">
        <v>2.5</v>
      </c>
      <c r="C664" s="1">
        <v>2.5</v>
      </c>
      <c r="D664" s="1">
        <v>-0.4</v>
      </c>
      <c r="E664" s="1">
        <v>-0.4</v>
      </c>
      <c r="F664" s="1">
        <v>0.75</v>
      </c>
      <c r="G664" s="1">
        <v>0.75</v>
      </c>
      <c r="H664" s="464"/>
    </row>
    <row r="665" spans="1:8">
      <c r="A665" s="467">
        <v>43525</v>
      </c>
      <c r="B665" s="1">
        <v>2.5</v>
      </c>
      <c r="C665" s="1">
        <v>2.5</v>
      </c>
      <c r="D665" s="1">
        <v>-0.4</v>
      </c>
      <c r="E665" s="1">
        <v>-0.4</v>
      </c>
      <c r="F665" s="1">
        <v>0.75</v>
      </c>
      <c r="G665" s="1">
        <v>0.75</v>
      </c>
      <c r="H665" s="464"/>
    </row>
    <row r="666" spans="1:8">
      <c r="A666" s="467">
        <v>43526</v>
      </c>
      <c r="B666" s="1">
        <v>2.5</v>
      </c>
      <c r="C666" s="1">
        <v>2.5</v>
      </c>
      <c r="D666" s="1">
        <v>-0.4</v>
      </c>
      <c r="E666" s="1">
        <v>-0.4</v>
      </c>
      <c r="F666" s="1">
        <v>0.75</v>
      </c>
      <c r="G666" s="1">
        <v>0.75</v>
      </c>
      <c r="H666" s="464"/>
    </row>
    <row r="667" spans="1:8">
      <c r="A667" s="467">
        <v>43527</v>
      </c>
      <c r="B667" s="1">
        <v>2.5</v>
      </c>
      <c r="C667" s="1">
        <v>2.5</v>
      </c>
      <c r="D667" s="1">
        <v>-0.4</v>
      </c>
      <c r="E667" s="1">
        <v>-0.4</v>
      </c>
      <c r="F667" s="1">
        <v>0.75</v>
      </c>
      <c r="G667" s="1">
        <v>0.75</v>
      </c>
      <c r="H667" s="464"/>
    </row>
    <row r="668" spans="1:8">
      <c r="A668" s="467">
        <v>43528</v>
      </c>
      <c r="B668" s="1">
        <v>2.5</v>
      </c>
      <c r="C668" s="1">
        <v>2.5</v>
      </c>
      <c r="D668" s="1">
        <v>-0.4</v>
      </c>
      <c r="E668" s="1">
        <v>-0.4</v>
      </c>
      <c r="F668" s="1">
        <v>0.75</v>
      </c>
      <c r="G668" s="1">
        <v>0.75</v>
      </c>
      <c r="H668" s="464"/>
    </row>
    <row r="669" spans="1:8">
      <c r="A669" s="467">
        <v>43529</v>
      </c>
      <c r="B669" s="1">
        <v>2.5</v>
      </c>
      <c r="C669" s="1">
        <v>2.5</v>
      </c>
      <c r="D669" s="1">
        <v>-0.4</v>
      </c>
      <c r="E669" s="1">
        <v>-0.4</v>
      </c>
      <c r="F669" s="1">
        <v>0.75</v>
      </c>
      <c r="G669" s="1">
        <v>0.75</v>
      </c>
      <c r="H669" s="464"/>
    </row>
    <row r="670" spans="1:8">
      <c r="A670" s="467">
        <v>43530</v>
      </c>
      <c r="B670" s="1">
        <v>2.5</v>
      </c>
      <c r="C670" s="1">
        <v>2.5</v>
      </c>
      <c r="D670" s="1">
        <v>-0.4</v>
      </c>
      <c r="E670" s="1">
        <v>-0.4</v>
      </c>
      <c r="F670" s="1">
        <v>0.75</v>
      </c>
      <c r="G670" s="1">
        <v>0.75</v>
      </c>
      <c r="H670" s="464"/>
    </row>
    <row r="671" spans="1:8">
      <c r="A671" s="467">
        <v>43531</v>
      </c>
      <c r="B671" s="1">
        <v>2.5</v>
      </c>
      <c r="C671" s="1">
        <v>2.5</v>
      </c>
      <c r="D671" s="1">
        <v>-0.4</v>
      </c>
      <c r="E671" s="1">
        <v>-0.4</v>
      </c>
      <c r="F671" s="1">
        <v>0.75</v>
      </c>
      <c r="G671" s="1">
        <v>0.75</v>
      </c>
      <c r="H671" s="464"/>
    </row>
    <row r="672" spans="1:8">
      <c r="A672" s="467">
        <v>43532</v>
      </c>
      <c r="B672" s="1">
        <v>2.5</v>
      </c>
      <c r="C672" s="1">
        <v>2.5</v>
      </c>
      <c r="D672" s="1">
        <v>-0.4</v>
      </c>
      <c r="E672" s="1">
        <v>-0.4</v>
      </c>
      <c r="F672" s="1">
        <v>0.75</v>
      </c>
      <c r="G672" s="1">
        <v>0.75</v>
      </c>
      <c r="H672" s="464"/>
    </row>
    <row r="673" spans="1:8">
      <c r="A673" s="467">
        <v>43533</v>
      </c>
      <c r="B673" s="1">
        <v>2.5</v>
      </c>
      <c r="C673" s="1">
        <v>2.5</v>
      </c>
      <c r="D673" s="1">
        <v>-0.4</v>
      </c>
      <c r="E673" s="1">
        <v>-0.4</v>
      </c>
      <c r="F673" s="1">
        <v>0.75</v>
      </c>
      <c r="G673" s="1">
        <v>0.75</v>
      </c>
      <c r="H673" s="464"/>
    </row>
    <row r="674" spans="1:8">
      <c r="A674" s="467">
        <v>43534</v>
      </c>
      <c r="B674" s="1">
        <v>2.5</v>
      </c>
      <c r="C674" s="1">
        <v>2.5</v>
      </c>
      <c r="D674" s="1">
        <v>-0.4</v>
      </c>
      <c r="E674" s="1">
        <v>-0.4</v>
      </c>
      <c r="F674" s="1">
        <v>0.75</v>
      </c>
      <c r="G674" s="1">
        <v>0.75</v>
      </c>
      <c r="H674" s="464"/>
    </row>
    <row r="675" spans="1:8">
      <c r="A675" s="467">
        <v>43535</v>
      </c>
      <c r="B675" s="1">
        <v>2.5</v>
      </c>
      <c r="C675" s="1">
        <v>2.5</v>
      </c>
      <c r="D675" s="1">
        <v>-0.4</v>
      </c>
      <c r="E675" s="1">
        <v>-0.4</v>
      </c>
      <c r="F675" s="1">
        <v>0.75</v>
      </c>
      <c r="G675" s="1">
        <v>0.75</v>
      </c>
      <c r="H675" s="464"/>
    </row>
    <row r="676" spans="1:8">
      <c r="A676" s="467">
        <v>43536</v>
      </c>
      <c r="B676" s="1">
        <v>2.5</v>
      </c>
      <c r="C676" s="1">
        <v>2.5</v>
      </c>
      <c r="D676" s="1">
        <v>-0.4</v>
      </c>
      <c r="E676" s="1">
        <v>-0.4</v>
      </c>
      <c r="F676" s="1">
        <v>0.75</v>
      </c>
      <c r="G676" s="1">
        <v>0.75</v>
      </c>
      <c r="H676" s="464"/>
    </row>
    <row r="677" spans="1:8">
      <c r="A677" s="467">
        <v>43537</v>
      </c>
      <c r="B677" s="1">
        <v>2.5</v>
      </c>
      <c r="C677" s="1">
        <v>2.5</v>
      </c>
      <c r="D677" s="1">
        <v>-0.4</v>
      </c>
      <c r="E677" s="1">
        <v>-0.4</v>
      </c>
      <c r="F677" s="1">
        <v>0.75</v>
      </c>
      <c r="G677" s="1">
        <v>0.75</v>
      </c>
      <c r="H677" s="464"/>
    </row>
    <row r="678" spans="1:8">
      <c r="A678" s="467">
        <v>43538</v>
      </c>
      <c r="B678" s="1">
        <v>2.5</v>
      </c>
      <c r="C678" s="1">
        <v>2.5</v>
      </c>
      <c r="D678" s="1">
        <v>-0.4</v>
      </c>
      <c r="E678" s="1">
        <v>-0.4</v>
      </c>
      <c r="F678" s="1">
        <v>0.75</v>
      </c>
      <c r="G678" s="1">
        <v>0.75</v>
      </c>
      <c r="H678" s="464"/>
    </row>
    <row r="679" spans="1:8">
      <c r="A679" s="467">
        <v>43539</v>
      </c>
      <c r="B679" s="1">
        <v>2.5</v>
      </c>
      <c r="C679" s="1">
        <v>2.5</v>
      </c>
      <c r="D679" s="1">
        <v>-0.4</v>
      </c>
      <c r="E679" s="1">
        <v>-0.4</v>
      </c>
      <c r="F679" s="1">
        <v>0.75</v>
      </c>
      <c r="G679" s="1">
        <v>0.75</v>
      </c>
      <c r="H679" s="464"/>
    </row>
    <row r="680" spans="1:8">
      <c r="A680" s="467">
        <v>43540</v>
      </c>
      <c r="B680" s="1">
        <v>2.5</v>
      </c>
      <c r="C680" s="1">
        <v>2.5</v>
      </c>
      <c r="D680" s="1">
        <v>-0.4</v>
      </c>
      <c r="E680" s="1">
        <v>-0.4</v>
      </c>
      <c r="F680" s="1">
        <v>0.75</v>
      </c>
      <c r="G680" s="1">
        <v>0.75</v>
      </c>
      <c r="H680" s="464"/>
    </row>
    <row r="681" spans="1:8">
      <c r="A681" s="467">
        <v>43541</v>
      </c>
      <c r="B681" s="1">
        <v>2.5</v>
      </c>
      <c r="C681" s="1">
        <v>2.5</v>
      </c>
      <c r="D681" s="1">
        <v>-0.4</v>
      </c>
      <c r="E681" s="1">
        <v>-0.4</v>
      </c>
      <c r="F681" s="1">
        <v>0.75</v>
      </c>
      <c r="G681" s="1">
        <v>0.75</v>
      </c>
      <c r="H681" s="464"/>
    </row>
    <row r="682" spans="1:8">
      <c r="A682" s="467">
        <v>43542</v>
      </c>
      <c r="B682" s="1">
        <v>2.5</v>
      </c>
      <c r="C682" s="1">
        <v>2.5</v>
      </c>
      <c r="D682" s="1">
        <v>-0.4</v>
      </c>
      <c r="E682" s="1">
        <v>-0.4</v>
      </c>
      <c r="F682" s="1">
        <v>0.75</v>
      </c>
      <c r="G682" s="1">
        <v>0.75</v>
      </c>
      <c r="H682" s="464"/>
    </row>
    <row r="683" spans="1:8">
      <c r="A683" s="467">
        <v>43543</v>
      </c>
      <c r="B683" s="1">
        <v>2.5</v>
      </c>
      <c r="C683" s="1">
        <v>2.5</v>
      </c>
      <c r="D683" s="1">
        <v>-0.4</v>
      </c>
      <c r="E683" s="1">
        <v>-0.4</v>
      </c>
      <c r="F683" s="1">
        <v>0.75</v>
      </c>
      <c r="G683" s="1">
        <v>0.75</v>
      </c>
      <c r="H683" s="464"/>
    </row>
    <row r="684" spans="1:8">
      <c r="A684" s="467">
        <v>43544</v>
      </c>
      <c r="B684" s="1">
        <v>2.5</v>
      </c>
      <c r="C684" s="1">
        <v>2.5</v>
      </c>
      <c r="D684" s="1">
        <v>-0.4</v>
      </c>
      <c r="E684" s="1">
        <v>-0.4</v>
      </c>
      <c r="F684" s="1">
        <v>0.75</v>
      </c>
      <c r="G684" s="1">
        <v>0.75</v>
      </c>
      <c r="H684" s="464"/>
    </row>
    <row r="685" spans="1:8">
      <c r="A685" s="467">
        <v>43545</v>
      </c>
      <c r="B685" s="1">
        <v>2.5</v>
      </c>
      <c r="C685" s="1">
        <v>2.5</v>
      </c>
      <c r="D685" s="1">
        <v>-0.4</v>
      </c>
      <c r="E685" s="1">
        <v>-0.4</v>
      </c>
      <c r="F685" s="1">
        <v>0.75</v>
      </c>
      <c r="G685" s="1">
        <v>0.75</v>
      </c>
      <c r="H685" s="464"/>
    </row>
    <row r="686" spans="1:8">
      <c r="A686" s="467">
        <v>43546</v>
      </c>
      <c r="B686" s="1">
        <v>2.5</v>
      </c>
      <c r="C686" s="1">
        <v>2.5</v>
      </c>
      <c r="D686" s="1">
        <v>-0.4</v>
      </c>
      <c r="E686" s="1">
        <v>-0.4</v>
      </c>
      <c r="F686" s="1">
        <v>0.75</v>
      </c>
      <c r="G686" s="1">
        <v>0.75</v>
      </c>
      <c r="H686" s="464"/>
    </row>
    <row r="687" spans="1:8">
      <c r="A687" s="467">
        <v>43547</v>
      </c>
      <c r="B687" s="1">
        <v>2.5</v>
      </c>
      <c r="C687" s="1">
        <v>2.5</v>
      </c>
      <c r="D687" s="1">
        <v>-0.4</v>
      </c>
      <c r="E687" s="1">
        <v>-0.4</v>
      </c>
      <c r="F687" s="1">
        <v>0.75</v>
      </c>
      <c r="G687" s="1">
        <v>0.75</v>
      </c>
      <c r="H687" s="464"/>
    </row>
    <row r="688" spans="1:8">
      <c r="A688" s="467">
        <v>43548</v>
      </c>
      <c r="B688" s="1">
        <v>2.5</v>
      </c>
      <c r="C688" s="1">
        <v>2.5</v>
      </c>
      <c r="D688" s="1">
        <v>-0.4</v>
      </c>
      <c r="E688" s="1">
        <v>-0.4</v>
      </c>
      <c r="F688" s="1">
        <v>0.75</v>
      </c>
      <c r="G688" s="1">
        <v>0.75</v>
      </c>
      <c r="H688" s="464"/>
    </row>
    <row r="689" spans="1:8">
      <c r="A689" s="467">
        <v>43549</v>
      </c>
      <c r="B689" s="1">
        <v>2.5</v>
      </c>
      <c r="C689" s="1">
        <v>2.5</v>
      </c>
      <c r="D689" s="1">
        <v>-0.4</v>
      </c>
      <c r="E689" s="1">
        <v>-0.4</v>
      </c>
      <c r="F689" s="1">
        <v>0.75</v>
      </c>
      <c r="G689" s="1">
        <v>0.75</v>
      </c>
      <c r="H689" s="464"/>
    </row>
    <row r="690" spans="1:8">
      <c r="A690" s="467">
        <v>43550</v>
      </c>
      <c r="B690" s="1">
        <v>2.5</v>
      </c>
      <c r="C690" s="1">
        <v>2.5</v>
      </c>
      <c r="D690" s="1">
        <v>-0.4</v>
      </c>
      <c r="E690" s="1">
        <v>-0.4</v>
      </c>
      <c r="F690" s="1">
        <v>0.75</v>
      </c>
      <c r="G690" s="1">
        <v>0.75</v>
      </c>
      <c r="H690" s="464"/>
    </row>
    <row r="691" spans="1:8">
      <c r="A691" s="467">
        <v>43551</v>
      </c>
      <c r="B691" s="1">
        <v>2.5</v>
      </c>
      <c r="C691" s="1">
        <v>2.5</v>
      </c>
      <c r="D691" s="1">
        <v>-0.4</v>
      </c>
      <c r="E691" s="1">
        <v>-0.4</v>
      </c>
      <c r="F691" s="1">
        <v>0.75</v>
      </c>
      <c r="G691" s="1">
        <v>0.75</v>
      </c>
      <c r="H691" s="464"/>
    </row>
    <row r="692" spans="1:8">
      <c r="A692" s="467">
        <v>43552</v>
      </c>
      <c r="B692" s="1">
        <v>2.5</v>
      </c>
      <c r="C692" s="1">
        <v>2.5</v>
      </c>
      <c r="D692" s="1">
        <v>-0.4</v>
      </c>
      <c r="E692" s="1">
        <v>-0.4</v>
      </c>
      <c r="F692" s="1">
        <v>0.75</v>
      </c>
      <c r="G692" s="1">
        <v>0.75</v>
      </c>
      <c r="H692" s="464"/>
    </row>
    <row r="693" spans="1:8">
      <c r="A693" s="467">
        <v>43553</v>
      </c>
      <c r="B693" s="1">
        <v>2.5</v>
      </c>
      <c r="C693" s="1">
        <v>2.5</v>
      </c>
      <c r="D693" s="1">
        <v>-0.4</v>
      </c>
      <c r="E693" s="1">
        <v>-0.4</v>
      </c>
      <c r="F693" s="1">
        <v>0.75</v>
      </c>
      <c r="G693" s="1">
        <v>0.75</v>
      </c>
      <c r="H693" s="464"/>
    </row>
    <row r="694" spans="1:8">
      <c r="A694" s="467">
        <v>43554</v>
      </c>
      <c r="B694" s="1">
        <v>2.5</v>
      </c>
      <c r="C694" s="1">
        <v>2.5</v>
      </c>
      <c r="D694" s="1">
        <v>-0.4</v>
      </c>
      <c r="E694" s="1">
        <v>-0.4</v>
      </c>
      <c r="F694" s="1">
        <v>0.75</v>
      </c>
      <c r="G694" s="1">
        <v>0.75</v>
      </c>
      <c r="H694" s="464"/>
    </row>
    <row r="695" spans="1:8">
      <c r="A695" s="467">
        <v>43555</v>
      </c>
      <c r="B695" s="1">
        <v>2.5</v>
      </c>
      <c r="C695" s="1">
        <v>2.5</v>
      </c>
      <c r="D695" s="1">
        <v>-0.4</v>
      </c>
      <c r="E695" s="1">
        <v>-0.4</v>
      </c>
      <c r="F695" s="1">
        <v>0.75</v>
      </c>
      <c r="G695" s="1">
        <v>0.75</v>
      </c>
      <c r="H695" s="464"/>
    </row>
    <row r="696" spans="1:8">
      <c r="A696" s="467">
        <v>43556</v>
      </c>
      <c r="B696" s="1">
        <v>2.5</v>
      </c>
      <c r="C696" s="1">
        <v>2.5</v>
      </c>
      <c r="D696" s="1">
        <v>-0.4</v>
      </c>
      <c r="E696" s="1">
        <v>-0.4</v>
      </c>
      <c r="F696" s="1">
        <v>0.75</v>
      </c>
      <c r="G696" s="1">
        <v>0.75</v>
      </c>
      <c r="H696" s="464"/>
    </row>
    <row r="697" spans="1:8">
      <c r="A697" s="467">
        <v>43557</v>
      </c>
      <c r="B697" s="1">
        <v>2.5</v>
      </c>
      <c r="C697" s="1">
        <v>2.5</v>
      </c>
      <c r="D697" s="1">
        <v>-0.4</v>
      </c>
      <c r="E697" s="1">
        <v>-0.4</v>
      </c>
      <c r="F697" s="1">
        <v>0.75</v>
      </c>
      <c r="G697" s="1">
        <v>0.75</v>
      </c>
      <c r="H697" s="464"/>
    </row>
    <row r="698" spans="1:8">
      <c r="A698" s="467">
        <v>43558</v>
      </c>
      <c r="B698" s="1">
        <v>2.5</v>
      </c>
      <c r="C698" s="1">
        <v>2.5</v>
      </c>
      <c r="D698" s="1">
        <v>-0.4</v>
      </c>
      <c r="E698" s="1">
        <v>-0.4</v>
      </c>
      <c r="F698" s="1">
        <v>0.75</v>
      </c>
      <c r="G698" s="1">
        <v>0.75</v>
      </c>
      <c r="H698" s="464"/>
    </row>
    <row r="699" spans="1:8">
      <c r="A699" s="467">
        <v>43559</v>
      </c>
      <c r="B699" s="1">
        <v>2.5</v>
      </c>
      <c r="C699" s="1">
        <v>2.5</v>
      </c>
      <c r="D699" s="1">
        <v>-0.4</v>
      </c>
      <c r="E699" s="1">
        <v>-0.4</v>
      </c>
      <c r="F699" s="1">
        <v>0.75</v>
      </c>
      <c r="G699" s="1">
        <v>0.75</v>
      </c>
      <c r="H699" s="464"/>
    </row>
    <row r="700" spans="1:8">
      <c r="A700" s="467">
        <v>43560</v>
      </c>
      <c r="B700" s="1">
        <v>2.5</v>
      </c>
      <c r="C700" s="1">
        <v>2.5</v>
      </c>
      <c r="D700" s="1">
        <v>-0.4</v>
      </c>
      <c r="E700" s="1">
        <v>-0.4</v>
      </c>
      <c r="F700" s="1">
        <v>0.75</v>
      </c>
      <c r="G700" s="1">
        <v>0.75</v>
      </c>
      <c r="H700" s="464"/>
    </row>
    <row r="701" spans="1:8">
      <c r="A701" s="467">
        <v>43561</v>
      </c>
      <c r="B701" s="1">
        <v>2.5</v>
      </c>
      <c r="C701" s="1">
        <v>2.5</v>
      </c>
      <c r="D701" s="1">
        <v>-0.4</v>
      </c>
      <c r="E701" s="1">
        <v>-0.4</v>
      </c>
      <c r="F701" s="1">
        <v>0.75</v>
      </c>
      <c r="G701" s="1">
        <v>0.75</v>
      </c>
      <c r="H701" s="464"/>
    </row>
    <row r="702" spans="1:8">
      <c r="A702" s="467">
        <v>43562</v>
      </c>
      <c r="B702" s="1">
        <v>2.5</v>
      </c>
      <c r="C702" s="1">
        <v>2.5</v>
      </c>
      <c r="D702" s="1">
        <v>-0.4</v>
      </c>
      <c r="E702" s="1">
        <v>-0.4</v>
      </c>
      <c r="F702" s="1">
        <v>0.75</v>
      </c>
      <c r="G702" s="1">
        <v>0.75</v>
      </c>
      <c r="H702" s="464"/>
    </row>
    <row r="703" spans="1:8">
      <c r="A703" s="467">
        <v>43563</v>
      </c>
      <c r="B703" s="1">
        <v>2.5</v>
      </c>
      <c r="C703" s="1">
        <v>2.5</v>
      </c>
      <c r="D703" s="1">
        <v>-0.4</v>
      </c>
      <c r="E703" s="1">
        <v>-0.4</v>
      </c>
      <c r="F703" s="1">
        <v>0.75</v>
      </c>
      <c r="G703" s="1">
        <v>0.75</v>
      </c>
      <c r="H703" s="464"/>
    </row>
    <row r="704" spans="1:8">
      <c r="A704" s="467">
        <v>43564</v>
      </c>
      <c r="B704" s="1">
        <v>2.5</v>
      </c>
      <c r="C704" s="1">
        <v>2.5</v>
      </c>
      <c r="D704" s="1">
        <v>-0.4</v>
      </c>
      <c r="E704" s="1">
        <v>-0.4</v>
      </c>
      <c r="F704" s="1">
        <v>0.75</v>
      </c>
      <c r="G704" s="1">
        <v>0.75</v>
      </c>
      <c r="H704" s="464"/>
    </row>
    <row r="705" spans="1:8">
      <c r="A705" s="467">
        <v>43565</v>
      </c>
      <c r="B705" s="1">
        <v>2.5</v>
      </c>
      <c r="C705" s="1">
        <v>2.5</v>
      </c>
      <c r="D705" s="1">
        <v>-0.4</v>
      </c>
      <c r="E705" s="1">
        <v>-0.4</v>
      </c>
      <c r="F705" s="1">
        <v>0.75</v>
      </c>
      <c r="G705" s="1">
        <v>0.75</v>
      </c>
      <c r="H705" s="464"/>
    </row>
    <row r="706" spans="1:8">
      <c r="A706" s="467">
        <v>43566</v>
      </c>
      <c r="B706" s="1">
        <v>2.5</v>
      </c>
      <c r="C706" s="1">
        <v>2.5</v>
      </c>
      <c r="D706" s="1">
        <v>-0.4</v>
      </c>
      <c r="E706" s="1">
        <v>-0.4</v>
      </c>
      <c r="F706" s="1">
        <v>0.75</v>
      </c>
      <c r="G706" s="1">
        <v>0.75</v>
      </c>
      <c r="H706" s="464"/>
    </row>
    <row r="707" spans="1:8">
      <c r="A707" s="467">
        <v>43567</v>
      </c>
      <c r="B707" s="1">
        <v>2.5</v>
      </c>
      <c r="C707" s="1">
        <v>2.5</v>
      </c>
      <c r="D707" s="1">
        <v>-0.4</v>
      </c>
      <c r="E707" s="1">
        <v>-0.4</v>
      </c>
      <c r="F707" s="1">
        <v>0.75</v>
      </c>
      <c r="G707" s="1">
        <v>0.75</v>
      </c>
      <c r="H707" s="464"/>
    </row>
    <row r="708" spans="1:8">
      <c r="A708" s="467">
        <v>43568</v>
      </c>
      <c r="B708" s="1">
        <v>2.5</v>
      </c>
      <c r="C708" s="1">
        <v>2.5</v>
      </c>
      <c r="D708" s="1">
        <v>-0.4</v>
      </c>
      <c r="E708" s="1">
        <v>-0.4</v>
      </c>
      <c r="F708" s="1">
        <v>0.75</v>
      </c>
      <c r="G708" s="1">
        <v>0.75</v>
      </c>
      <c r="H708" s="464"/>
    </row>
    <row r="709" spans="1:8">
      <c r="A709" s="467">
        <v>43569</v>
      </c>
      <c r="B709" s="1">
        <v>2.5</v>
      </c>
      <c r="C709" s="1">
        <v>2.5</v>
      </c>
      <c r="D709" s="1">
        <v>-0.4</v>
      </c>
      <c r="E709" s="1">
        <v>-0.4</v>
      </c>
      <c r="F709" s="1">
        <v>0.75</v>
      </c>
      <c r="G709" s="1">
        <v>0.75</v>
      </c>
      <c r="H709" s="464"/>
    </row>
    <row r="710" spans="1:8">
      <c r="A710" s="467">
        <v>43570</v>
      </c>
      <c r="B710" s="1">
        <v>2.5</v>
      </c>
      <c r="C710" s="1">
        <v>2.5</v>
      </c>
      <c r="D710" s="1">
        <v>-0.4</v>
      </c>
      <c r="E710" s="1">
        <v>-0.4</v>
      </c>
      <c r="F710" s="1">
        <v>0.75</v>
      </c>
      <c r="G710" s="1">
        <v>0.75</v>
      </c>
      <c r="H710" s="464"/>
    </row>
    <row r="711" spans="1:8">
      <c r="A711" s="467">
        <v>43571</v>
      </c>
      <c r="B711" s="1">
        <v>2.5</v>
      </c>
      <c r="C711" s="1">
        <v>2.5</v>
      </c>
      <c r="D711" s="1">
        <v>-0.4</v>
      </c>
      <c r="E711" s="1">
        <v>-0.4</v>
      </c>
      <c r="F711" s="1">
        <v>0.75</v>
      </c>
      <c r="G711" s="1">
        <v>0.75</v>
      </c>
      <c r="H711" s="464"/>
    </row>
    <row r="712" spans="1:8">
      <c r="A712" s="467">
        <v>43572</v>
      </c>
      <c r="B712" s="1">
        <v>2.5</v>
      </c>
      <c r="C712" s="1">
        <v>2.5</v>
      </c>
      <c r="D712" s="1">
        <v>-0.4</v>
      </c>
      <c r="E712" s="1">
        <v>-0.4</v>
      </c>
      <c r="F712" s="1">
        <v>0.75</v>
      </c>
      <c r="G712" s="1">
        <v>0.75</v>
      </c>
      <c r="H712" s="464"/>
    </row>
    <row r="713" spans="1:8">
      <c r="A713" s="467">
        <v>43573</v>
      </c>
      <c r="B713" s="1">
        <v>2.5</v>
      </c>
      <c r="C713" s="1">
        <v>2.5</v>
      </c>
      <c r="D713" s="1">
        <v>-0.4</v>
      </c>
      <c r="E713" s="1">
        <v>-0.4</v>
      </c>
      <c r="F713" s="1">
        <v>0.75</v>
      </c>
      <c r="G713" s="1">
        <v>0.75</v>
      </c>
      <c r="H713" s="464"/>
    </row>
    <row r="714" spans="1:8">
      <c r="A714" s="467">
        <v>43574</v>
      </c>
      <c r="B714" s="1">
        <v>2.5</v>
      </c>
      <c r="C714" s="1">
        <v>2.5</v>
      </c>
      <c r="D714" s="1">
        <v>-0.4</v>
      </c>
      <c r="E714" s="1">
        <v>-0.4</v>
      </c>
      <c r="F714" s="1">
        <v>0.75</v>
      </c>
      <c r="G714" s="1">
        <v>0.75</v>
      </c>
      <c r="H714" s="464"/>
    </row>
    <row r="715" spans="1:8">
      <c r="A715" s="467">
        <v>43575</v>
      </c>
      <c r="B715" s="1">
        <v>2.5</v>
      </c>
      <c r="C715" s="1">
        <v>2.5</v>
      </c>
      <c r="D715" s="1">
        <v>-0.4</v>
      </c>
      <c r="E715" s="1">
        <v>-0.4</v>
      </c>
      <c r="F715" s="1">
        <v>0.75</v>
      </c>
      <c r="G715" s="1">
        <v>0.75</v>
      </c>
      <c r="H715" s="464"/>
    </row>
    <row r="716" spans="1:8">
      <c r="A716" s="467">
        <v>43576</v>
      </c>
      <c r="B716" s="1">
        <v>2.5</v>
      </c>
      <c r="C716" s="1">
        <v>2.5</v>
      </c>
      <c r="D716" s="1">
        <v>-0.4</v>
      </c>
      <c r="E716" s="1">
        <v>-0.4</v>
      </c>
      <c r="F716" s="1">
        <v>0.75</v>
      </c>
      <c r="G716" s="1">
        <v>0.75</v>
      </c>
      <c r="H716" s="464"/>
    </row>
    <row r="717" spans="1:8">
      <c r="A717" s="467">
        <v>43577</v>
      </c>
      <c r="B717" s="1">
        <v>2.5</v>
      </c>
      <c r="C717" s="1">
        <v>2.5</v>
      </c>
      <c r="D717" s="1">
        <v>-0.4</v>
      </c>
      <c r="E717" s="1">
        <v>-0.4</v>
      </c>
      <c r="F717" s="1">
        <v>0.75</v>
      </c>
      <c r="G717" s="1">
        <v>0.75</v>
      </c>
      <c r="H717" s="464"/>
    </row>
    <row r="718" spans="1:8">
      <c r="A718" s="467">
        <v>43578</v>
      </c>
      <c r="B718" s="1">
        <v>2.5</v>
      </c>
      <c r="C718" s="1">
        <v>2.5</v>
      </c>
      <c r="D718" s="1">
        <v>-0.4</v>
      </c>
      <c r="E718" s="1">
        <v>-0.4</v>
      </c>
      <c r="F718" s="1">
        <v>0.75</v>
      </c>
      <c r="G718" s="1">
        <v>0.75</v>
      </c>
      <c r="H718" s="464"/>
    </row>
    <row r="719" spans="1:8">
      <c r="A719" s="467">
        <v>43579</v>
      </c>
      <c r="B719" s="1">
        <v>2.5</v>
      </c>
      <c r="C719" s="1">
        <v>2.5</v>
      </c>
      <c r="D719" s="1">
        <v>-0.4</v>
      </c>
      <c r="E719" s="1">
        <v>-0.4</v>
      </c>
      <c r="F719" s="1">
        <v>0.75</v>
      </c>
      <c r="G719" s="1">
        <v>0.75</v>
      </c>
      <c r="H719" s="464"/>
    </row>
    <row r="720" spans="1:8">
      <c r="A720" s="467">
        <v>43580</v>
      </c>
      <c r="B720" s="1">
        <v>2.5</v>
      </c>
      <c r="C720" s="1">
        <v>2.5</v>
      </c>
      <c r="D720" s="1">
        <v>-0.4</v>
      </c>
      <c r="E720" s="1">
        <v>-0.4</v>
      </c>
      <c r="F720" s="1">
        <v>0.75</v>
      </c>
      <c r="G720" s="1">
        <v>0.75</v>
      </c>
      <c r="H720" s="464"/>
    </row>
    <row r="721" spans="1:8">
      <c r="A721" s="467">
        <v>43581</v>
      </c>
      <c r="B721" s="1">
        <v>2.5</v>
      </c>
      <c r="C721" s="1">
        <v>2.5</v>
      </c>
      <c r="D721" s="1">
        <v>-0.4</v>
      </c>
      <c r="E721" s="1">
        <v>-0.4</v>
      </c>
      <c r="F721" s="1">
        <v>0.75</v>
      </c>
      <c r="G721" s="1">
        <v>0.75</v>
      </c>
      <c r="H721" s="464"/>
    </row>
    <row r="722" spans="1:8">
      <c r="A722" s="467">
        <v>43582</v>
      </c>
      <c r="B722" s="1">
        <v>2.5</v>
      </c>
      <c r="C722" s="1">
        <v>2.5</v>
      </c>
      <c r="D722" s="1">
        <v>-0.4</v>
      </c>
      <c r="E722" s="1">
        <v>-0.4</v>
      </c>
      <c r="F722" s="1">
        <v>0.75</v>
      </c>
      <c r="G722" s="1">
        <v>0.75</v>
      </c>
      <c r="H722" s="464"/>
    </row>
    <row r="723" spans="1:8">
      <c r="A723" s="467">
        <v>43583</v>
      </c>
      <c r="B723" s="1">
        <v>2.5</v>
      </c>
      <c r="C723" s="1">
        <v>2.5</v>
      </c>
      <c r="D723" s="1">
        <v>-0.4</v>
      </c>
      <c r="E723" s="1">
        <v>-0.4</v>
      </c>
      <c r="F723" s="1">
        <v>0.75</v>
      </c>
      <c r="G723" s="1">
        <v>0.75</v>
      </c>
      <c r="H723" s="464"/>
    </row>
    <row r="724" spans="1:8">
      <c r="A724" s="467">
        <v>43584</v>
      </c>
      <c r="B724" s="1">
        <v>2.5</v>
      </c>
      <c r="C724" s="1">
        <v>2.5</v>
      </c>
      <c r="D724" s="1">
        <v>-0.4</v>
      </c>
      <c r="E724" s="1">
        <v>-0.4</v>
      </c>
      <c r="F724" s="1">
        <v>0.75</v>
      </c>
      <c r="G724" s="1">
        <v>0.75</v>
      </c>
      <c r="H724" s="464"/>
    </row>
    <row r="725" spans="1:8">
      <c r="A725" s="467">
        <v>43585</v>
      </c>
      <c r="B725" s="1">
        <v>2.5</v>
      </c>
      <c r="C725" s="1">
        <v>2.5</v>
      </c>
      <c r="D725" s="1">
        <v>-0.4</v>
      </c>
      <c r="E725" s="1">
        <v>-0.4</v>
      </c>
      <c r="F725" s="1">
        <v>0.75</v>
      </c>
      <c r="G725" s="1">
        <v>0.75</v>
      </c>
      <c r="H725" s="464"/>
    </row>
    <row r="726" spans="1:8">
      <c r="A726" s="467">
        <v>43586</v>
      </c>
      <c r="B726" s="1">
        <v>2.5</v>
      </c>
      <c r="C726" s="1">
        <v>2.5</v>
      </c>
      <c r="D726" s="1">
        <v>-0.4</v>
      </c>
      <c r="E726" s="1">
        <v>-0.4</v>
      </c>
      <c r="F726" s="1">
        <v>0.75</v>
      </c>
      <c r="G726" s="1">
        <v>0.75</v>
      </c>
      <c r="H726" s="464"/>
    </row>
    <row r="727" spans="1:8">
      <c r="A727" s="467">
        <v>43587</v>
      </c>
      <c r="B727" s="1">
        <v>2.5</v>
      </c>
      <c r="C727" s="1">
        <v>2.5</v>
      </c>
      <c r="D727" s="1">
        <v>-0.4</v>
      </c>
      <c r="E727" s="1">
        <v>-0.4</v>
      </c>
      <c r="F727" s="1">
        <v>0.75</v>
      </c>
      <c r="G727" s="1">
        <v>0.75</v>
      </c>
      <c r="H727" s="464"/>
    </row>
    <row r="728" spans="1:8">
      <c r="A728" s="467">
        <v>43588</v>
      </c>
      <c r="B728" s="1">
        <v>2.5</v>
      </c>
      <c r="C728" s="1">
        <v>2.5</v>
      </c>
      <c r="D728" s="1">
        <v>-0.4</v>
      </c>
      <c r="E728" s="1">
        <v>-0.4</v>
      </c>
      <c r="F728" s="1">
        <v>0.75</v>
      </c>
      <c r="G728" s="1">
        <v>0.75</v>
      </c>
      <c r="H728" s="464"/>
    </row>
    <row r="729" spans="1:8">
      <c r="A729" s="467">
        <v>43589</v>
      </c>
      <c r="B729" s="1">
        <v>2.5</v>
      </c>
      <c r="C729" s="1">
        <v>2.5</v>
      </c>
      <c r="D729" s="1">
        <v>-0.4</v>
      </c>
      <c r="E729" s="1">
        <v>-0.4</v>
      </c>
      <c r="F729" s="1">
        <v>0.75</v>
      </c>
      <c r="G729" s="1">
        <v>0.75</v>
      </c>
      <c r="H729" s="464"/>
    </row>
    <row r="730" spans="1:8">
      <c r="A730" s="467">
        <v>43590</v>
      </c>
      <c r="B730" s="1">
        <v>2.5</v>
      </c>
      <c r="C730" s="1">
        <v>2.5</v>
      </c>
      <c r="D730" s="1">
        <v>-0.4</v>
      </c>
      <c r="E730" s="1">
        <v>-0.4</v>
      </c>
      <c r="F730" s="1">
        <v>0.75</v>
      </c>
      <c r="G730" s="1">
        <v>0.75</v>
      </c>
      <c r="H730" s="464"/>
    </row>
    <row r="731" spans="1:8">
      <c r="A731" s="467">
        <v>43591</v>
      </c>
      <c r="B731" s="1">
        <v>2.5</v>
      </c>
      <c r="C731" s="1">
        <v>2.5</v>
      </c>
      <c r="D731" s="1">
        <v>-0.4</v>
      </c>
      <c r="E731" s="1">
        <v>-0.4</v>
      </c>
      <c r="F731" s="1">
        <v>0.75</v>
      </c>
      <c r="G731" s="1">
        <v>0.75</v>
      </c>
      <c r="H731" s="464"/>
    </row>
    <row r="732" spans="1:8">
      <c r="A732" s="467">
        <v>43592</v>
      </c>
      <c r="B732" s="1">
        <v>2.5</v>
      </c>
      <c r="C732" s="1">
        <v>2.5</v>
      </c>
      <c r="D732" s="1">
        <v>-0.4</v>
      </c>
      <c r="E732" s="1">
        <v>-0.4</v>
      </c>
      <c r="F732" s="1">
        <v>0.75</v>
      </c>
      <c r="G732" s="1">
        <v>0.75</v>
      </c>
      <c r="H732" s="464"/>
    </row>
    <row r="733" spans="1:8">
      <c r="A733" s="467">
        <v>43593</v>
      </c>
      <c r="B733" s="1">
        <v>2.5</v>
      </c>
      <c r="C733" s="1">
        <v>2.5</v>
      </c>
      <c r="D733" s="1">
        <v>-0.4</v>
      </c>
      <c r="E733" s="1">
        <v>-0.4</v>
      </c>
      <c r="F733" s="1">
        <v>0.75</v>
      </c>
      <c r="G733" s="1">
        <v>0.75</v>
      </c>
      <c r="H733" s="464"/>
    </row>
    <row r="734" spans="1:8">
      <c r="A734" s="467">
        <v>43594</v>
      </c>
      <c r="B734" s="1">
        <v>2.5</v>
      </c>
      <c r="C734" s="1">
        <v>2.5</v>
      </c>
      <c r="D734" s="1">
        <v>-0.4</v>
      </c>
      <c r="E734" s="1">
        <v>-0.4</v>
      </c>
      <c r="F734" s="1">
        <v>0.75</v>
      </c>
      <c r="G734" s="1">
        <v>0.75</v>
      </c>
      <c r="H734" s="464"/>
    </row>
    <row r="735" spans="1:8">
      <c r="A735" s="467">
        <v>43595</v>
      </c>
      <c r="B735" s="1">
        <v>2.5</v>
      </c>
      <c r="C735" s="1">
        <v>2.5</v>
      </c>
      <c r="D735" s="1">
        <v>-0.4</v>
      </c>
      <c r="E735" s="1">
        <v>-0.4</v>
      </c>
      <c r="F735" s="1">
        <v>0.75</v>
      </c>
      <c r="G735" s="1">
        <v>0.75</v>
      </c>
      <c r="H735" s="464"/>
    </row>
    <row r="736" spans="1:8">
      <c r="A736" s="467">
        <v>43596</v>
      </c>
      <c r="B736" s="1">
        <v>2.5</v>
      </c>
      <c r="C736" s="1">
        <v>2.5</v>
      </c>
      <c r="D736" s="1">
        <v>-0.4</v>
      </c>
      <c r="E736" s="1">
        <v>-0.4</v>
      </c>
      <c r="F736" s="1">
        <v>0.75</v>
      </c>
      <c r="G736" s="1">
        <v>0.75</v>
      </c>
      <c r="H736" s="464"/>
    </row>
    <row r="737" spans="1:8">
      <c r="A737" s="467">
        <v>43597</v>
      </c>
      <c r="B737" s="1">
        <v>2.5</v>
      </c>
      <c r="C737" s="1">
        <v>2.5</v>
      </c>
      <c r="D737" s="1">
        <v>-0.4</v>
      </c>
      <c r="E737" s="1">
        <v>-0.4</v>
      </c>
      <c r="F737" s="1">
        <v>0.75</v>
      </c>
      <c r="G737" s="1">
        <v>0.75</v>
      </c>
      <c r="H737" s="464"/>
    </row>
    <row r="738" spans="1:8">
      <c r="A738" s="467">
        <v>43598</v>
      </c>
      <c r="B738" s="1">
        <v>2.5</v>
      </c>
      <c r="C738" s="1">
        <v>2.5</v>
      </c>
      <c r="D738" s="1">
        <v>-0.4</v>
      </c>
      <c r="E738" s="1">
        <v>-0.4</v>
      </c>
      <c r="F738" s="1">
        <v>0.75</v>
      </c>
      <c r="G738" s="1">
        <v>0.75</v>
      </c>
      <c r="H738" s="464"/>
    </row>
    <row r="739" spans="1:8">
      <c r="A739" s="467">
        <v>43599</v>
      </c>
      <c r="B739" s="1">
        <v>2.5</v>
      </c>
      <c r="C739" s="1">
        <v>2.5</v>
      </c>
      <c r="D739" s="1">
        <v>-0.4</v>
      </c>
      <c r="E739" s="1">
        <v>-0.4</v>
      </c>
      <c r="F739" s="1">
        <v>0.75</v>
      </c>
      <c r="G739" s="1">
        <v>0.75</v>
      </c>
      <c r="H739" s="464"/>
    </row>
    <row r="740" spans="1:8">
      <c r="A740" s="467">
        <v>43600</v>
      </c>
      <c r="B740" s="1">
        <v>2.5</v>
      </c>
      <c r="C740" s="1">
        <v>2.5</v>
      </c>
      <c r="D740" s="1">
        <v>-0.4</v>
      </c>
      <c r="E740" s="1">
        <v>-0.4</v>
      </c>
      <c r="F740" s="1">
        <v>0.75</v>
      </c>
      <c r="G740" s="1">
        <v>0.75</v>
      </c>
      <c r="H740" s="464"/>
    </row>
    <row r="741" spans="1:8">
      <c r="A741" s="467">
        <v>43601</v>
      </c>
      <c r="B741" s="1">
        <v>2.5</v>
      </c>
      <c r="C741" s="1">
        <v>2.5</v>
      </c>
      <c r="D741" s="1">
        <v>-0.4</v>
      </c>
      <c r="E741" s="1">
        <v>-0.4</v>
      </c>
      <c r="F741" s="1">
        <v>0.75</v>
      </c>
      <c r="G741" s="1">
        <v>0.75</v>
      </c>
      <c r="H741" s="464"/>
    </row>
    <row r="742" spans="1:8">
      <c r="A742" s="467">
        <v>43602</v>
      </c>
      <c r="B742" s="1">
        <v>2.5</v>
      </c>
      <c r="C742" s="1">
        <v>2.5</v>
      </c>
      <c r="D742" s="1">
        <v>-0.4</v>
      </c>
      <c r="E742" s="1">
        <v>-0.4</v>
      </c>
      <c r="F742" s="1">
        <v>0.75</v>
      </c>
      <c r="G742" s="1">
        <v>0.75</v>
      </c>
      <c r="H742" s="464"/>
    </row>
    <row r="743" spans="1:8">
      <c r="A743" s="467">
        <v>43603</v>
      </c>
      <c r="B743" s="1">
        <v>2.5</v>
      </c>
      <c r="C743" s="1">
        <v>2.5</v>
      </c>
      <c r="D743" s="1">
        <v>-0.4</v>
      </c>
      <c r="E743" s="1">
        <v>-0.4</v>
      </c>
      <c r="F743" s="1">
        <v>0.75</v>
      </c>
      <c r="G743" s="1">
        <v>0.75</v>
      </c>
      <c r="H743" s="464"/>
    </row>
    <row r="744" spans="1:8">
      <c r="A744" s="467">
        <v>43604</v>
      </c>
      <c r="B744" s="1">
        <v>2.5</v>
      </c>
      <c r="C744" s="1">
        <v>2.5</v>
      </c>
      <c r="D744" s="1">
        <v>-0.4</v>
      </c>
      <c r="E744" s="1">
        <v>-0.4</v>
      </c>
      <c r="F744" s="1">
        <v>0.75</v>
      </c>
      <c r="G744" s="1">
        <v>0.75</v>
      </c>
      <c r="H744" s="464"/>
    </row>
    <row r="745" spans="1:8">
      <c r="A745" s="467">
        <v>43605</v>
      </c>
      <c r="B745" s="1">
        <v>2.5</v>
      </c>
      <c r="C745" s="1">
        <v>2.5</v>
      </c>
      <c r="D745" s="1">
        <v>-0.4</v>
      </c>
      <c r="E745" s="1">
        <v>-0.4</v>
      </c>
      <c r="F745" s="1">
        <v>0.75</v>
      </c>
      <c r="G745" s="1">
        <v>0.75</v>
      </c>
      <c r="H745" s="464"/>
    </row>
    <row r="746" spans="1:8">
      <c r="A746" s="467">
        <v>43606</v>
      </c>
      <c r="B746" s="1">
        <v>2.5</v>
      </c>
      <c r="C746" s="1">
        <v>2.5</v>
      </c>
      <c r="D746" s="1">
        <v>-0.4</v>
      </c>
      <c r="E746" s="1">
        <v>-0.4</v>
      </c>
      <c r="F746" s="1">
        <v>0.75</v>
      </c>
      <c r="G746" s="1">
        <v>0.75</v>
      </c>
      <c r="H746" s="464"/>
    </row>
    <row r="747" spans="1:8">
      <c r="A747" s="467">
        <v>43607</v>
      </c>
      <c r="B747" s="1">
        <v>2.5</v>
      </c>
      <c r="C747" s="1">
        <v>2.5</v>
      </c>
      <c r="D747" s="1">
        <v>-0.4</v>
      </c>
      <c r="E747" s="1">
        <v>-0.4</v>
      </c>
      <c r="F747" s="1">
        <v>0.75</v>
      </c>
      <c r="G747" s="1">
        <v>0.75</v>
      </c>
      <c r="H747" s="464"/>
    </row>
    <row r="748" spans="1:8">
      <c r="A748" s="467">
        <v>43608</v>
      </c>
      <c r="B748" s="1">
        <v>2.5</v>
      </c>
      <c r="C748" s="1">
        <v>2.5</v>
      </c>
      <c r="D748" s="1">
        <v>-0.4</v>
      </c>
      <c r="E748" s="1">
        <v>-0.4</v>
      </c>
      <c r="F748" s="1">
        <v>0.75</v>
      </c>
      <c r="G748" s="1">
        <v>0.75</v>
      </c>
      <c r="H748" s="464"/>
    </row>
    <row r="749" spans="1:8">
      <c r="A749" s="467">
        <v>43609</v>
      </c>
      <c r="B749" s="1">
        <v>2.5</v>
      </c>
      <c r="C749" s="1">
        <v>2.5</v>
      </c>
      <c r="D749" s="1">
        <v>-0.4</v>
      </c>
      <c r="E749" s="1">
        <v>-0.4</v>
      </c>
      <c r="F749" s="1">
        <v>0.75</v>
      </c>
      <c r="G749" s="1">
        <v>0.75</v>
      </c>
      <c r="H749" s="464"/>
    </row>
    <row r="750" spans="1:8">
      <c r="A750" s="467">
        <v>43610</v>
      </c>
      <c r="B750" s="1">
        <v>2.5</v>
      </c>
      <c r="C750" s="1">
        <v>2.5</v>
      </c>
      <c r="D750" s="1">
        <v>-0.4</v>
      </c>
      <c r="E750" s="1">
        <v>-0.4</v>
      </c>
      <c r="F750" s="1">
        <v>0.75</v>
      </c>
      <c r="G750" s="1">
        <v>0.75</v>
      </c>
      <c r="H750" s="464"/>
    </row>
    <row r="751" spans="1:8">
      <c r="A751" s="467">
        <v>43611</v>
      </c>
      <c r="B751" s="1">
        <v>2.5</v>
      </c>
      <c r="C751" s="1">
        <v>2.5</v>
      </c>
      <c r="D751" s="1">
        <v>-0.4</v>
      </c>
      <c r="E751" s="1">
        <v>-0.4</v>
      </c>
      <c r="F751" s="1">
        <v>0.75</v>
      </c>
      <c r="G751" s="1">
        <v>0.75</v>
      </c>
      <c r="H751" s="464"/>
    </row>
    <row r="752" spans="1:8">
      <c r="A752" s="467">
        <v>43612</v>
      </c>
      <c r="B752" s="1">
        <v>2.5</v>
      </c>
      <c r="C752" s="1">
        <v>2.5</v>
      </c>
      <c r="D752" s="1">
        <v>-0.4</v>
      </c>
      <c r="E752" s="1">
        <v>-0.4</v>
      </c>
      <c r="F752" s="1">
        <v>0.75</v>
      </c>
      <c r="G752" s="1">
        <v>0.75</v>
      </c>
      <c r="H752" s="464"/>
    </row>
    <row r="753" spans="1:8">
      <c r="A753" s="467">
        <v>43613</v>
      </c>
      <c r="B753" s="1">
        <v>2.5</v>
      </c>
      <c r="C753" s="1">
        <v>2.5</v>
      </c>
      <c r="D753" s="1">
        <v>-0.4</v>
      </c>
      <c r="E753" s="1">
        <v>-0.4</v>
      </c>
      <c r="F753" s="1">
        <v>0.75</v>
      </c>
      <c r="G753" s="1">
        <v>0.75</v>
      </c>
      <c r="H753" s="464"/>
    </row>
    <row r="754" spans="1:8">
      <c r="A754" s="467">
        <v>43614</v>
      </c>
      <c r="B754" s="1">
        <v>2.5</v>
      </c>
      <c r="C754" s="1">
        <v>2.5</v>
      </c>
      <c r="D754" s="1">
        <v>-0.4</v>
      </c>
      <c r="E754" s="1">
        <v>-0.4</v>
      </c>
      <c r="F754" s="1">
        <v>0.75</v>
      </c>
      <c r="G754" s="1">
        <v>0.75</v>
      </c>
      <c r="H754" s="464"/>
    </row>
    <row r="755" spans="1:8">
      <c r="A755" s="467">
        <v>43615</v>
      </c>
      <c r="B755" s="1">
        <v>2.5</v>
      </c>
      <c r="C755" s="1">
        <v>2.5</v>
      </c>
      <c r="D755" s="1">
        <v>-0.4</v>
      </c>
      <c r="E755" s="1">
        <v>-0.4</v>
      </c>
      <c r="F755" s="1">
        <v>0.75</v>
      </c>
      <c r="G755" s="1">
        <v>0.75</v>
      </c>
      <c r="H755" s="464"/>
    </row>
    <row r="756" spans="1:8">
      <c r="A756" s="467">
        <v>43616</v>
      </c>
      <c r="B756" s="1">
        <v>2.5</v>
      </c>
      <c r="C756" s="1">
        <v>2.5</v>
      </c>
      <c r="D756" s="1">
        <v>-0.4</v>
      </c>
      <c r="E756" s="1">
        <v>-0.4</v>
      </c>
      <c r="F756" s="1">
        <v>0.75</v>
      </c>
      <c r="G756" s="1">
        <v>0.75</v>
      </c>
      <c r="H756" s="464"/>
    </row>
    <row r="757" spans="1:8">
      <c r="A757" s="467">
        <v>43617</v>
      </c>
      <c r="B757" s="1">
        <v>2.5</v>
      </c>
      <c r="C757" s="1">
        <v>2.5</v>
      </c>
      <c r="D757" s="1">
        <v>-0.4</v>
      </c>
      <c r="E757" s="1">
        <v>-0.4</v>
      </c>
      <c r="F757" s="1">
        <v>0.75</v>
      </c>
      <c r="G757" s="1">
        <v>0.75</v>
      </c>
      <c r="H757" s="464"/>
    </row>
    <row r="758" spans="1:8">
      <c r="A758" s="467">
        <v>43618</v>
      </c>
      <c r="B758" s="1">
        <v>2.5</v>
      </c>
      <c r="C758" s="1">
        <v>2.5</v>
      </c>
      <c r="D758" s="1">
        <v>-0.4</v>
      </c>
      <c r="E758" s="1">
        <v>-0.4</v>
      </c>
      <c r="F758" s="1">
        <v>0.75</v>
      </c>
      <c r="G758" s="1">
        <v>0.75</v>
      </c>
      <c r="H758" s="464"/>
    </row>
    <row r="759" spans="1:8">
      <c r="A759" s="467">
        <v>43619</v>
      </c>
      <c r="B759" s="1">
        <v>2.5</v>
      </c>
      <c r="C759" s="1">
        <v>2.5</v>
      </c>
      <c r="D759" s="1">
        <v>-0.4</v>
      </c>
      <c r="E759" s="1">
        <v>-0.4</v>
      </c>
      <c r="F759" s="1">
        <v>0.75</v>
      </c>
      <c r="G759" s="1">
        <v>0.75</v>
      </c>
      <c r="H759" s="464"/>
    </row>
    <row r="760" spans="1:8">
      <c r="A760" s="467">
        <v>43620</v>
      </c>
      <c r="B760" s="1">
        <v>2.5</v>
      </c>
      <c r="C760" s="1">
        <v>2.5</v>
      </c>
      <c r="D760" s="1">
        <v>-0.4</v>
      </c>
      <c r="E760" s="1">
        <v>-0.4</v>
      </c>
      <c r="F760" s="1">
        <v>0.75</v>
      </c>
      <c r="G760" s="1">
        <v>0.75</v>
      </c>
      <c r="H760" s="464"/>
    </row>
    <row r="761" spans="1:8">
      <c r="A761" s="467">
        <v>43621</v>
      </c>
      <c r="B761" s="1">
        <v>2.5</v>
      </c>
      <c r="C761" s="1">
        <v>2.5</v>
      </c>
      <c r="D761" s="1">
        <v>-0.4</v>
      </c>
      <c r="E761" s="1">
        <v>-0.4</v>
      </c>
      <c r="F761" s="1">
        <v>0.75</v>
      </c>
      <c r="G761" s="1">
        <v>0.75</v>
      </c>
      <c r="H761" s="464"/>
    </row>
    <row r="762" spans="1:8">
      <c r="A762" s="467">
        <v>43622</v>
      </c>
      <c r="B762" s="1">
        <v>2.5</v>
      </c>
      <c r="C762" s="1">
        <v>2.5</v>
      </c>
      <c r="D762" s="1">
        <v>-0.4</v>
      </c>
      <c r="E762" s="1">
        <v>-0.4</v>
      </c>
      <c r="F762" s="1">
        <v>0.75</v>
      </c>
      <c r="G762" s="1">
        <v>0.75</v>
      </c>
      <c r="H762" s="464"/>
    </row>
    <row r="763" spans="1:8">
      <c r="A763" s="467">
        <v>43623</v>
      </c>
      <c r="B763" s="1">
        <v>2.5</v>
      </c>
      <c r="C763" s="1">
        <v>2.5</v>
      </c>
      <c r="D763" s="1">
        <v>-0.4</v>
      </c>
      <c r="E763" s="1">
        <v>-0.4</v>
      </c>
      <c r="F763" s="1">
        <v>0.75</v>
      </c>
      <c r="G763" s="1">
        <v>0.75</v>
      </c>
      <c r="H763" s="464"/>
    </row>
    <row r="764" spans="1:8">
      <c r="A764" s="467">
        <v>43624</v>
      </c>
      <c r="B764" s="1">
        <v>2.5</v>
      </c>
      <c r="C764" s="1">
        <v>2.5</v>
      </c>
      <c r="D764" s="1">
        <v>-0.4</v>
      </c>
      <c r="E764" s="1">
        <v>-0.4</v>
      </c>
      <c r="F764" s="1">
        <v>0.75</v>
      </c>
      <c r="G764" s="1">
        <v>0.75</v>
      </c>
      <c r="H764" s="464"/>
    </row>
    <row r="765" spans="1:8">
      <c r="A765" s="467">
        <v>43625</v>
      </c>
      <c r="B765" s="1">
        <v>2.5</v>
      </c>
      <c r="C765" s="1">
        <v>2.5</v>
      </c>
      <c r="D765" s="1">
        <v>-0.4</v>
      </c>
      <c r="E765" s="1">
        <v>-0.4</v>
      </c>
      <c r="F765" s="1">
        <v>0.75</v>
      </c>
      <c r="G765" s="1">
        <v>0.75</v>
      </c>
      <c r="H765" s="464"/>
    </row>
    <row r="766" spans="1:8">
      <c r="A766" s="467">
        <v>43626</v>
      </c>
      <c r="B766" s="1">
        <v>2.5</v>
      </c>
      <c r="C766" s="1">
        <v>2.5</v>
      </c>
      <c r="D766" s="1">
        <v>-0.4</v>
      </c>
      <c r="E766" s="1">
        <v>-0.4</v>
      </c>
      <c r="F766" s="1">
        <v>0.75</v>
      </c>
      <c r="G766" s="1">
        <v>0.75</v>
      </c>
      <c r="H766" s="464"/>
    </row>
    <row r="767" spans="1:8">
      <c r="A767" s="467">
        <v>43627</v>
      </c>
      <c r="B767" s="1">
        <v>2.5</v>
      </c>
      <c r="C767" s="1">
        <v>2.5</v>
      </c>
      <c r="D767" s="1">
        <v>-0.4</v>
      </c>
      <c r="E767" s="1">
        <v>-0.4</v>
      </c>
      <c r="F767" s="1">
        <v>0.75</v>
      </c>
      <c r="G767" s="1">
        <v>0.75</v>
      </c>
      <c r="H767" s="464"/>
    </row>
    <row r="768" spans="1:8">
      <c r="A768" s="467">
        <v>43628</v>
      </c>
      <c r="B768" s="1">
        <v>2.5</v>
      </c>
      <c r="C768" s="1">
        <v>2.5</v>
      </c>
      <c r="D768" s="1">
        <v>-0.4</v>
      </c>
      <c r="E768" s="1">
        <v>-0.4</v>
      </c>
      <c r="F768" s="1">
        <v>0.75</v>
      </c>
      <c r="G768" s="1">
        <v>0.75</v>
      </c>
      <c r="H768" s="464"/>
    </row>
    <row r="769" spans="1:8">
      <c r="A769" s="467">
        <v>43629</v>
      </c>
      <c r="B769" s="1">
        <v>2.5</v>
      </c>
      <c r="C769" s="1">
        <v>2.5</v>
      </c>
      <c r="D769" s="1">
        <v>-0.4</v>
      </c>
      <c r="E769" s="1">
        <v>-0.4</v>
      </c>
      <c r="F769" s="1">
        <v>0.75</v>
      </c>
      <c r="G769" s="1">
        <v>0.75</v>
      </c>
      <c r="H769" s="464"/>
    </row>
    <row r="770" spans="1:8">
      <c r="A770" s="467">
        <v>43630</v>
      </c>
      <c r="B770" s="1">
        <v>2.5</v>
      </c>
      <c r="C770" s="1">
        <v>2.5</v>
      </c>
      <c r="D770" s="1">
        <v>-0.4</v>
      </c>
      <c r="E770" s="1">
        <v>-0.4</v>
      </c>
      <c r="F770" s="1">
        <v>0.75</v>
      </c>
      <c r="G770" s="1">
        <v>0.75</v>
      </c>
      <c r="H770" s="464"/>
    </row>
    <row r="771" spans="1:8">
      <c r="A771" s="467">
        <v>43631</v>
      </c>
      <c r="B771" s="1">
        <v>2.5</v>
      </c>
      <c r="C771" s="1">
        <v>2.5</v>
      </c>
      <c r="D771" s="1">
        <v>-0.4</v>
      </c>
      <c r="E771" s="1">
        <v>-0.4</v>
      </c>
      <c r="F771" s="1">
        <v>0.75</v>
      </c>
      <c r="G771" s="1">
        <v>0.75</v>
      </c>
      <c r="H771" s="464"/>
    </row>
    <row r="772" spans="1:8">
      <c r="A772" s="467">
        <v>43632</v>
      </c>
      <c r="B772" s="1">
        <v>2.5</v>
      </c>
      <c r="C772" s="1">
        <v>2.5</v>
      </c>
      <c r="D772" s="1">
        <v>-0.4</v>
      </c>
      <c r="E772" s="1">
        <v>-0.4</v>
      </c>
      <c r="F772" s="1">
        <v>0.75</v>
      </c>
      <c r="G772" s="1">
        <v>0.75</v>
      </c>
      <c r="H772" s="464"/>
    </row>
    <row r="773" spans="1:8">
      <c r="A773" s="467">
        <v>43633</v>
      </c>
      <c r="B773" s="1">
        <v>2.5</v>
      </c>
      <c r="C773" s="1">
        <v>2.5</v>
      </c>
      <c r="D773" s="1">
        <v>-0.4</v>
      </c>
      <c r="E773" s="1">
        <v>-0.4</v>
      </c>
      <c r="F773" s="1">
        <v>0.75</v>
      </c>
      <c r="G773" s="1">
        <v>0.75</v>
      </c>
      <c r="H773" s="464"/>
    </row>
    <row r="774" spans="1:8">
      <c r="A774" s="467">
        <v>43634</v>
      </c>
      <c r="B774" s="1">
        <v>2.5</v>
      </c>
      <c r="C774" s="1">
        <v>2.5</v>
      </c>
      <c r="D774" s="1">
        <v>-0.4</v>
      </c>
      <c r="E774" s="1">
        <v>-0.4</v>
      </c>
      <c r="F774" s="1">
        <v>0.75</v>
      </c>
      <c r="G774" s="1">
        <v>0.75</v>
      </c>
      <c r="H774" s="464"/>
    </row>
    <row r="775" spans="1:8">
      <c r="A775" s="467">
        <v>43635</v>
      </c>
      <c r="B775" s="1">
        <v>2.5</v>
      </c>
      <c r="C775" s="1">
        <v>2.5</v>
      </c>
      <c r="D775" s="1">
        <v>-0.4</v>
      </c>
      <c r="E775" s="1">
        <v>-0.4</v>
      </c>
      <c r="F775" s="1">
        <v>0.75</v>
      </c>
      <c r="G775" s="1">
        <v>0.75</v>
      </c>
      <c r="H775" s="464"/>
    </row>
    <row r="776" spans="1:8">
      <c r="A776" s="467">
        <v>43636</v>
      </c>
      <c r="B776" s="1">
        <v>2.5</v>
      </c>
      <c r="C776" s="1">
        <v>2.5</v>
      </c>
      <c r="D776" s="1">
        <v>-0.4</v>
      </c>
      <c r="E776" s="1">
        <v>-0.4</v>
      </c>
      <c r="F776" s="1">
        <v>0.75</v>
      </c>
      <c r="G776" s="1">
        <v>0.75</v>
      </c>
      <c r="H776" s="464"/>
    </row>
    <row r="777" spans="1:8">
      <c r="A777" s="467">
        <v>43637</v>
      </c>
      <c r="B777" s="1">
        <v>2.5</v>
      </c>
      <c r="C777" s="1">
        <v>2.5</v>
      </c>
      <c r="D777" s="1">
        <v>-0.4</v>
      </c>
      <c r="E777" s="1">
        <v>-0.4</v>
      </c>
      <c r="F777" s="1">
        <v>0.75</v>
      </c>
      <c r="G777" s="1">
        <v>0.75</v>
      </c>
      <c r="H777" s="464"/>
    </row>
    <row r="778" spans="1:8">
      <c r="A778" s="467">
        <v>43638</v>
      </c>
      <c r="B778" s="1">
        <v>2.5</v>
      </c>
      <c r="C778" s="1">
        <v>2.5</v>
      </c>
      <c r="D778" s="1">
        <v>-0.4</v>
      </c>
      <c r="E778" s="1">
        <v>-0.4</v>
      </c>
      <c r="F778" s="1">
        <v>0.75</v>
      </c>
      <c r="G778" s="1">
        <v>0.75</v>
      </c>
      <c r="H778" s="464"/>
    </row>
    <row r="779" spans="1:8">
      <c r="A779" s="467">
        <v>43639</v>
      </c>
      <c r="B779" s="1">
        <v>2.5</v>
      </c>
      <c r="C779" s="1">
        <v>2.5</v>
      </c>
      <c r="D779" s="1">
        <v>-0.4</v>
      </c>
      <c r="E779" s="1">
        <v>-0.4</v>
      </c>
      <c r="F779" s="1">
        <v>0.75</v>
      </c>
      <c r="G779" s="1">
        <v>0.75</v>
      </c>
      <c r="H779" s="464"/>
    </row>
    <row r="780" spans="1:8">
      <c r="A780" s="467">
        <v>43640</v>
      </c>
      <c r="B780" s="1">
        <v>2.5</v>
      </c>
      <c r="C780" s="1">
        <v>2.5</v>
      </c>
      <c r="D780" s="1">
        <v>-0.4</v>
      </c>
      <c r="E780" s="1">
        <v>-0.4</v>
      </c>
      <c r="F780" s="1">
        <v>0.75</v>
      </c>
      <c r="G780" s="1">
        <v>0.75</v>
      </c>
      <c r="H780" s="464"/>
    </row>
    <row r="781" spans="1:8">
      <c r="A781" s="467">
        <v>43641</v>
      </c>
      <c r="B781" s="1">
        <v>2.5</v>
      </c>
      <c r="C781" s="1">
        <v>2.5</v>
      </c>
      <c r="D781" s="1">
        <v>-0.4</v>
      </c>
      <c r="E781" s="1">
        <v>-0.4</v>
      </c>
      <c r="F781" s="1">
        <v>0.75</v>
      </c>
      <c r="G781" s="1">
        <v>0.75</v>
      </c>
      <c r="H781" s="464"/>
    </row>
    <row r="782" spans="1:8">
      <c r="A782" s="467">
        <v>43642</v>
      </c>
      <c r="B782" s="1">
        <v>2.5</v>
      </c>
      <c r="C782" s="1">
        <v>2.5</v>
      </c>
      <c r="D782" s="1">
        <v>-0.4</v>
      </c>
      <c r="E782" s="1">
        <v>-0.4</v>
      </c>
      <c r="F782" s="1">
        <v>0.75</v>
      </c>
      <c r="G782" s="1">
        <v>0.75</v>
      </c>
      <c r="H782" s="464"/>
    </row>
    <row r="783" spans="1:8">
      <c r="A783" s="467">
        <v>43643</v>
      </c>
      <c r="B783" s="1">
        <v>2.5</v>
      </c>
      <c r="C783" s="1">
        <v>2.5</v>
      </c>
      <c r="D783" s="1">
        <v>-0.4</v>
      </c>
      <c r="E783" s="1">
        <v>-0.4</v>
      </c>
      <c r="F783" s="1">
        <v>0.75</v>
      </c>
      <c r="G783" s="1">
        <v>0.75</v>
      </c>
      <c r="H783" s="464"/>
    </row>
    <row r="784" spans="1:8">
      <c r="A784" s="467">
        <v>43644</v>
      </c>
      <c r="B784" s="1">
        <v>2.5</v>
      </c>
      <c r="C784" s="1">
        <v>2.5</v>
      </c>
      <c r="D784" s="1">
        <v>-0.4</v>
      </c>
      <c r="E784" s="1">
        <v>-0.4</v>
      </c>
      <c r="F784" s="1">
        <v>0.75</v>
      </c>
      <c r="G784" s="1">
        <v>0.75</v>
      </c>
      <c r="H784" s="464"/>
    </row>
    <row r="785" spans="1:8">
      <c r="A785" s="467">
        <v>43645</v>
      </c>
      <c r="B785" s="1">
        <v>2.5</v>
      </c>
      <c r="C785" s="1">
        <v>2.5</v>
      </c>
      <c r="D785" s="1">
        <v>-0.4</v>
      </c>
      <c r="E785" s="1">
        <v>-0.4</v>
      </c>
      <c r="F785" s="1">
        <v>0.75</v>
      </c>
      <c r="G785" s="1">
        <v>0.75</v>
      </c>
      <c r="H785" s="464"/>
    </row>
    <row r="786" spans="1:8">
      <c r="A786" s="467">
        <v>43646</v>
      </c>
      <c r="B786" s="1">
        <v>2.5</v>
      </c>
      <c r="C786" s="1">
        <v>2.5</v>
      </c>
      <c r="D786" s="1">
        <v>-0.4</v>
      </c>
      <c r="E786" s="1">
        <v>-0.4</v>
      </c>
      <c r="F786" s="1">
        <v>0.75</v>
      </c>
      <c r="G786" s="1">
        <v>0.75</v>
      </c>
      <c r="H786" s="464"/>
    </row>
    <row r="787" spans="1:8">
      <c r="A787" s="467">
        <v>43647</v>
      </c>
      <c r="B787" s="1">
        <v>2.5</v>
      </c>
      <c r="C787" s="1">
        <v>2.5</v>
      </c>
      <c r="D787" s="1">
        <v>-0.4</v>
      </c>
      <c r="E787" s="1">
        <v>-0.4</v>
      </c>
      <c r="F787" s="1">
        <v>0.75</v>
      </c>
      <c r="G787" s="1">
        <v>0.75</v>
      </c>
      <c r="H787" s="464"/>
    </row>
    <row r="788" spans="1:8">
      <c r="A788" s="467">
        <v>43648</v>
      </c>
      <c r="B788" s="1">
        <v>2.5</v>
      </c>
      <c r="C788" s="1">
        <v>2.5</v>
      </c>
      <c r="D788" s="1">
        <v>-0.4</v>
      </c>
      <c r="E788" s="1">
        <v>-0.4</v>
      </c>
      <c r="F788" s="1">
        <v>0.75</v>
      </c>
      <c r="G788" s="1">
        <v>0.75</v>
      </c>
      <c r="H788" s="464"/>
    </row>
    <row r="789" spans="1:8">
      <c r="A789" s="467">
        <v>43649</v>
      </c>
      <c r="B789" s="1">
        <v>2.5</v>
      </c>
      <c r="C789" s="1">
        <v>2.5</v>
      </c>
      <c r="D789" s="1">
        <v>-0.4</v>
      </c>
      <c r="E789" s="1">
        <v>-0.4</v>
      </c>
      <c r="F789" s="1">
        <v>0.75</v>
      </c>
      <c r="G789" s="1">
        <v>0.75</v>
      </c>
      <c r="H789" s="464"/>
    </row>
    <row r="790" spans="1:8">
      <c r="A790" s="467">
        <v>43650</v>
      </c>
      <c r="B790" s="1">
        <v>2.5</v>
      </c>
      <c r="C790" s="1">
        <v>2.5</v>
      </c>
      <c r="D790" s="1">
        <v>-0.4</v>
      </c>
      <c r="E790" s="1">
        <v>-0.4</v>
      </c>
      <c r="F790" s="1">
        <v>0.75</v>
      </c>
      <c r="G790" s="1">
        <v>0.75</v>
      </c>
      <c r="H790" s="464"/>
    </row>
    <row r="791" spans="1:8">
      <c r="A791" s="467">
        <v>43651</v>
      </c>
      <c r="B791" s="1">
        <v>2.5</v>
      </c>
      <c r="C791" s="1">
        <v>2.5</v>
      </c>
      <c r="D791" s="1">
        <v>-0.4</v>
      </c>
      <c r="E791" s="1">
        <v>-0.4</v>
      </c>
      <c r="F791" s="1">
        <v>0.75</v>
      </c>
      <c r="G791" s="1">
        <v>0.75</v>
      </c>
      <c r="H791" s="464"/>
    </row>
    <row r="792" spans="1:8">
      <c r="A792" s="467">
        <v>43652</v>
      </c>
      <c r="B792" s="1">
        <v>2.5</v>
      </c>
      <c r="C792" s="1">
        <v>2.5</v>
      </c>
      <c r="D792" s="1">
        <v>-0.4</v>
      </c>
      <c r="E792" s="1">
        <v>-0.4</v>
      </c>
      <c r="F792" s="1">
        <v>0.75</v>
      </c>
      <c r="G792" s="1">
        <v>0.75</v>
      </c>
      <c r="H792" s="464"/>
    </row>
    <row r="793" spans="1:8">
      <c r="A793" s="467">
        <v>43653</v>
      </c>
      <c r="B793" s="1">
        <v>2.5</v>
      </c>
      <c r="C793" s="1">
        <v>2.5</v>
      </c>
      <c r="D793" s="1">
        <v>-0.4</v>
      </c>
      <c r="E793" s="1">
        <v>-0.4</v>
      </c>
      <c r="F793" s="1">
        <v>0.75</v>
      </c>
      <c r="G793" s="1">
        <v>0.75</v>
      </c>
      <c r="H793" s="464"/>
    </row>
    <row r="794" spans="1:8">
      <c r="A794" s="467">
        <v>43654</v>
      </c>
      <c r="B794" s="1">
        <v>2.5</v>
      </c>
      <c r="C794" s="1">
        <v>2.5</v>
      </c>
      <c r="D794" s="1">
        <v>-0.4</v>
      </c>
      <c r="E794" s="1">
        <v>-0.4</v>
      </c>
      <c r="F794" s="1">
        <v>0.75</v>
      </c>
      <c r="G794" s="1">
        <v>0.75</v>
      </c>
      <c r="H794" s="464"/>
    </row>
    <row r="795" spans="1:8">
      <c r="A795" s="467">
        <v>43655</v>
      </c>
      <c r="B795" s="1">
        <v>2.5</v>
      </c>
      <c r="C795" s="1">
        <v>2.5</v>
      </c>
      <c r="D795" s="1">
        <v>-0.4</v>
      </c>
      <c r="E795" s="1">
        <v>-0.4</v>
      </c>
      <c r="F795" s="1">
        <v>0.75</v>
      </c>
      <c r="G795" s="1">
        <v>0.75</v>
      </c>
      <c r="H795" s="464"/>
    </row>
    <row r="796" spans="1:8">
      <c r="A796" s="467">
        <v>43656</v>
      </c>
      <c r="B796" s="1">
        <v>2.5</v>
      </c>
      <c r="C796" s="1">
        <v>2.5</v>
      </c>
      <c r="D796" s="1">
        <v>-0.4</v>
      </c>
      <c r="E796" s="1">
        <v>-0.4</v>
      </c>
      <c r="F796" s="1">
        <v>0.75</v>
      </c>
      <c r="G796" s="1">
        <v>0.75</v>
      </c>
      <c r="H796" s="464"/>
    </row>
    <row r="797" spans="1:8">
      <c r="A797" s="467">
        <v>43657</v>
      </c>
      <c r="B797" s="1">
        <v>2.5</v>
      </c>
      <c r="C797" s="1">
        <v>2.5</v>
      </c>
      <c r="D797" s="1">
        <v>-0.4</v>
      </c>
      <c r="E797" s="1">
        <v>-0.4</v>
      </c>
      <c r="F797" s="1">
        <v>0.75</v>
      </c>
      <c r="G797" s="1">
        <v>0.75</v>
      </c>
      <c r="H797" s="464"/>
    </row>
    <row r="798" spans="1:8">
      <c r="A798" s="467">
        <v>43658</v>
      </c>
      <c r="B798" s="1">
        <v>2.5</v>
      </c>
      <c r="C798" s="1">
        <v>2.5</v>
      </c>
      <c r="D798" s="1">
        <v>-0.4</v>
      </c>
      <c r="E798" s="1">
        <v>-0.4</v>
      </c>
      <c r="F798" s="1">
        <v>0.75</v>
      </c>
      <c r="G798" s="1">
        <v>0.75</v>
      </c>
      <c r="H798" s="464"/>
    </row>
    <row r="799" spans="1:8">
      <c r="A799" s="467">
        <v>43659</v>
      </c>
      <c r="B799" s="1">
        <v>2.5</v>
      </c>
      <c r="C799" s="1">
        <v>2.5</v>
      </c>
      <c r="D799" s="1">
        <v>-0.4</v>
      </c>
      <c r="E799" s="1">
        <v>-0.4</v>
      </c>
      <c r="F799" s="1">
        <v>0.75</v>
      </c>
      <c r="G799" s="1">
        <v>0.75</v>
      </c>
      <c r="H799" s="464"/>
    </row>
    <row r="800" spans="1:8">
      <c r="A800" s="467">
        <v>43660</v>
      </c>
      <c r="B800" s="1">
        <v>2.5</v>
      </c>
      <c r="C800" s="1">
        <v>2.5</v>
      </c>
      <c r="D800" s="1">
        <v>-0.4</v>
      </c>
      <c r="E800" s="1">
        <v>-0.4</v>
      </c>
      <c r="F800" s="1">
        <v>0.75</v>
      </c>
      <c r="G800" s="1">
        <v>0.75</v>
      </c>
      <c r="H800" s="464"/>
    </row>
    <row r="801" spans="1:8">
      <c r="A801" s="467">
        <v>43661</v>
      </c>
      <c r="B801" s="1">
        <v>2.5</v>
      </c>
      <c r="C801" s="1">
        <v>2.5</v>
      </c>
      <c r="D801" s="1">
        <v>-0.4</v>
      </c>
      <c r="E801" s="1">
        <v>-0.4</v>
      </c>
      <c r="F801" s="1">
        <v>0.75</v>
      </c>
      <c r="G801" s="1">
        <v>0.75</v>
      </c>
      <c r="H801" s="464"/>
    </row>
    <row r="802" spans="1:8">
      <c r="A802" s="467">
        <v>43662</v>
      </c>
      <c r="B802" s="1">
        <v>2.5</v>
      </c>
      <c r="C802" s="1">
        <v>2.5</v>
      </c>
      <c r="D802" s="1">
        <v>-0.4</v>
      </c>
      <c r="E802" s="1">
        <v>-0.4</v>
      </c>
      <c r="F802" s="1">
        <v>0.75</v>
      </c>
      <c r="G802" s="1">
        <v>0.75</v>
      </c>
      <c r="H802" s="464"/>
    </row>
    <row r="803" spans="1:8">
      <c r="A803" s="467">
        <v>43663</v>
      </c>
      <c r="H803" s="464"/>
    </row>
    <row r="804" spans="1:8">
      <c r="A804" s="467">
        <v>43664</v>
      </c>
      <c r="H804" s="464"/>
    </row>
    <row r="805" spans="1:8">
      <c r="A805" s="467">
        <v>43665</v>
      </c>
      <c r="H805" s="464"/>
    </row>
    <row r="806" spans="1:8">
      <c r="A806" s="467">
        <v>43666</v>
      </c>
      <c r="H806" s="464"/>
    </row>
    <row r="807" spans="1:8">
      <c r="A807" s="467">
        <v>43667</v>
      </c>
      <c r="H807" s="464"/>
    </row>
    <row r="808" spans="1:8">
      <c r="A808" s="467">
        <v>43668</v>
      </c>
      <c r="H808" s="464"/>
    </row>
    <row r="809" spans="1:8">
      <c r="A809" s="467">
        <v>43669</v>
      </c>
      <c r="H809" s="464"/>
    </row>
    <row r="810" spans="1:8">
      <c r="A810" s="467">
        <v>43670</v>
      </c>
      <c r="H810" s="464"/>
    </row>
    <row r="811" spans="1:8">
      <c r="A811" s="467">
        <v>43671</v>
      </c>
      <c r="H811" s="464"/>
    </row>
    <row r="812" spans="1:8">
      <c r="A812" s="467">
        <v>43672</v>
      </c>
      <c r="H812" s="464"/>
    </row>
    <row r="813" spans="1:8">
      <c r="A813" s="467">
        <v>43673</v>
      </c>
      <c r="H813" s="464"/>
    </row>
    <row r="814" spans="1:8">
      <c r="A814" s="467">
        <v>43674</v>
      </c>
      <c r="H814" s="464"/>
    </row>
    <row r="815" spans="1:8">
      <c r="A815" s="467">
        <v>43675</v>
      </c>
      <c r="H815" s="464"/>
    </row>
    <row r="816" spans="1:8">
      <c r="A816" s="467">
        <v>43676</v>
      </c>
      <c r="H816" s="464"/>
    </row>
    <row r="817" spans="1:8">
      <c r="A817" s="467">
        <v>43677</v>
      </c>
      <c r="H817" s="464"/>
    </row>
    <row r="818" spans="1:8">
      <c r="A818" s="467">
        <v>43678</v>
      </c>
      <c r="H818" s="464"/>
    </row>
    <row r="819" spans="1:8">
      <c r="A819" s="467">
        <v>43679</v>
      </c>
      <c r="H819" s="464"/>
    </row>
    <row r="820" spans="1:8">
      <c r="A820" s="467">
        <v>43680</v>
      </c>
      <c r="H820" s="464"/>
    </row>
    <row r="821" spans="1:8">
      <c r="A821" s="467">
        <v>43681</v>
      </c>
      <c r="H821" s="464"/>
    </row>
    <row r="822" spans="1:8">
      <c r="A822" s="467">
        <v>43682</v>
      </c>
      <c r="H822" s="464"/>
    </row>
    <row r="823" spans="1:8">
      <c r="A823" s="467">
        <v>43683</v>
      </c>
      <c r="H823" s="464"/>
    </row>
    <row r="824" spans="1:8">
      <c r="A824" s="467">
        <v>43684</v>
      </c>
      <c r="H824" s="464"/>
    </row>
    <row r="825" spans="1:8">
      <c r="A825" s="467">
        <v>43685</v>
      </c>
      <c r="H825" s="464"/>
    </row>
    <row r="826" spans="1:8">
      <c r="A826" s="467">
        <v>43686</v>
      </c>
      <c r="H826" s="464"/>
    </row>
    <row r="827" spans="1:8">
      <c r="A827" s="467">
        <v>43687</v>
      </c>
      <c r="H827" s="464"/>
    </row>
    <row r="828" spans="1:8">
      <c r="A828" s="467">
        <v>43688</v>
      </c>
      <c r="H828" s="464"/>
    </row>
    <row r="829" spans="1:8">
      <c r="A829" s="467">
        <v>43689</v>
      </c>
      <c r="H829" s="464"/>
    </row>
    <row r="830" spans="1:8">
      <c r="A830" s="467">
        <v>43690</v>
      </c>
      <c r="H830" s="464"/>
    </row>
    <row r="831" spans="1:8">
      <c r="A831" s="467">
        <v>43691</v>
      </c>
      <c r="H831" s="464"/>
    </row>
    <row r="832" spans="1:8">
      <c r="A832" s="467">
        <v>43692</v>
      </c>
      <c r="H832" s="464"/>
    </row>
    <row r="833" spans="1:8">
      <c r="A833" s="467">
        <v>43693</v>
      </c>
      <c r="H833" s="464"/>
    </row>
    <row r="834" spans="1:8">
      <c r="A834" s="467">
        <v>43694</v>
      </c>
      <c r="H834" s="464"/>
    </row>
    <row r="835" spans="1:8">
      <c r="A835" s="467">
        <v>43695</v>
      </c>
      <c r="H835" s="464"/>
    </row>
    <row r="836" spans="1:8">
      <c r="A836" s="467">
        <v>43696</v>
      </c>
      <c r="H836" s="464"/>
    </row>
    <row r="837" spans="1:8">
      <c r="A837" s="467">
        <v>43697</v>
      </c>
      <c r="H837" s="464"/>
    </row>
    <row r="838" spans="1:8">
      <c r="A838" s="467">
        <v>43698</v>
      </c>
      <c r="H838" s="464"/>
    </row>
    <row r="839" spans="1:8">
      <c r="A839" s="467">
        <v>43699</v>
      </c>
      <c r="H839" s="464"/>
    </row>
    <row r="840" spans="1:8">
      <c r="A840" s="467">
        <v>43700</v>
      </c>
      <c r="H840" s="464"/>
    </row>
    <row r="841" spans="1:8">
      <c r="A841" s="467">
        <v>43701</v>
      </c>
      <c r="H841" s="464"/>
    </row>
    <row r="842" spans="1:8">
      <c r="A842" s="467">
        <v>43702</v>
      </c>
      <c r="H842" s="464"/>
    </row>
    <row r="843" spans="1:8">
      <c r="A843" s="467">
        <v>43703</v>
      </c>
      <c r="H843" s="464"/>
    </row>
    <row r="844" spans="1:8">
      <c r="A844" s="467">
        <v>43704</v>
      </c>
      <c r="H844" s="464"/>
    </row>
    <row r="845" spans="1:8">
      <c r="A845" s="467">
        <v>43705</v>
      </c>
      <c r="H845" s="464"/>
    </row>
    <row r="846" spans="1:8">
      <c r="A846" s="467">
        <v>43706</v>
      </c>
      <c r="H846" s="464"/>
    </row>
    <row r="847" spans="1:8">
      <c r="A847" s="467">
        <v>43707</v>
      </c>
      <c r="H847" s="464"/>
    </row>
    <row r="848" spans="1:8">
      <c r="A848" s="467">
        <v>43708</v>
      </c>
      <c r="H848" s="464"/>
    </row>
    <row r="849" spans="1:8">
      <c r="A849" s="467">
        <v>43709</v>
      </c>
      <c r="H849" s="464"/>
    </row>
    <row r="850" spans="1:8">
      <c r="A850" s="467">
        <v>43710</v>
      </c>
      <c r="H850" s="464"/>
    </row>
    <row r="851" spans="1:8">
      <c r="A851" s="467">
        <v>43711</v>
      </c>
      <c r="H851" s="464"/>
    </row>
    <row r="852" spans="1:8">
      <c r="A852" s="467">
        <v>43712</v>
      </c>
      <c r="H852" s="464"/>
    </row>
    <row r="853" spans="1:8">
      <c r="A853" s="467">
        <v>43713</v>
      </c>
      <c r="H853" s="464"/>
    </row>
    <row r="854" spans="1:8">
      <c r="A854" s="467">
        <v>43714</v>
      </c>
      <c r="H854" s="464"/>
    </row>
    <row r="855" spans="1:8">
      <c r="A855" s="467">
        <v>43715</v>
      </c>
      <c r="H855" s="464"/>
    </row>
    <row r="856" spans="1:8">
      <c r="A856" s="467">
        <v>43716</v>
      </c>
      <c r="H856" s="464"/>
    </row>
    <row r="857" spans="1:8">
      <c r="A857" s="467">
        <v>43717</v>
      </c>
      <c r="H857" s="464"/>
    </row>
    <row r="858" spans="1:8">
      <c r="A858" s="467">
        <v>43718</v>
      </c>
      <c r="H858" s="464"/>
    </row>
    <row r="859" spans="1:8">
      <c r="A859" s="467">
        <v>43719</v>
      </c>
      <c r="H859" s="464"/>
    </row>
    <row r="860" spans="1:8">
      <c r="A860" s="467">
        <v>43720</v>
      </c>
      <c r="H860" s="464"/>
    </row>
    <row r="861" spans="1:8">
      <c r="A861" s="467">
        <v>43721</v>
      </c>
      <c r="H861" s="464"/>
    </row>
    <row r="862" spans="1:8">
      <c r="A862" s="467">
        <v>43722</v>
      </c>
      <c r="H862" s="464"/>
    </row>
    <row r="863" spans="1:8">
      <c r="A863" s="467">
        <v>43723</v>
      </c>
      <c r="H863" s="464"/>
    </row>
    <row r="864" spans="1:8">
      <c r="A864" s="467">
        <v>43724</v>
      </c>
      <c r="H864" s="464"/>
    </row>
    <row r="865" spans="1:8">
      <c r="A865" s="467">
        <v>43725</v>
      </c>
      <c r="H865" s="464"/>
    </row>
    <row r="866" spans="1:8">
      <c r="A866" s="467">
        <v>43726</v>
      </c>
      <c r="H866" s="464"/>
    </row>
    <row r="867" spans="1:8">
      <c r="A867" s="467">
        <v>43727</v>
      </c>
      <c r="H867" s="464"/>
    </row>
    <row r="868" spans="1:8">
      <c r="A868" s="467">
        <v>43728</v>
      </c>
      <c r="H868" s="464"/>
    </row>
    <row r="869" spans="1:8">
      <c r="A869" s="467">
        <v>43729</v>
      </c>
      <c r="H869" s="464"/>
    </row>
    <row r="870" spans="1:8">
      <c r="A870" s="467">
        <v>43730</v>
      </c>
      <c r="H870" s="464"/>
    </row>
    <row r="871" spans="1:8">
      <c r="A871" s="467">
        <v>43731</v>
      </c>
      <c r="H871" s="464"/>
    </row>
    <row r="872" spans="1:8">
      <c r="A872" s="467">
        <v>43732</v>
      </c>
      <c r="H872" s="464"/>
    </row>
    <row r="873" spans="1:8">
      <c r="A873" s="467">
        <v>43733</v>
      </c>
      <c r="H873" s="464"/>
    </row>
    <row r="874" spans="1:8">
      <c r="A874" s="467">
        <v>43734</v>
      </c>
      <c r="H874" s="464"/>
    </row>
    <row r="875" spans="1:8">
      <c r="A875" s="467">
        <v>43735</v>
      </c>
      <c r="H875" s="464"/>
    </row>
    <row r="876" spans="1:8">
      <c r="A876" s="467">
        <v>43736</v>
      </c>
      <c r="H876" s="464"/>
    </row>
    <row r="877" spans="1:8">
      <c r="A877" s="467">
        <v>43737</v>
      </c>
      <c r="H877" s="464"/>
    </row>
    <row r="878" spans="1:8">
      <c r="A878" s="467">
        <v>43738</v>
      </c>
      <c r="H878" s="464"/>
    </row>
    <row r="879" spans="1:8">
      <c r="A879" s="467">
        <v>43739</v>
      </c>
      <c r="H879" s="464"/>
    </row>
    <row r="880" spans="1:8">
      <c r="A880" s="467">
        <v>43740</v>
      </c>
      <c r="H880" s="464"/>
    </row>
    <row r="881" spans="1:8">
      <c r="A881" s="467">
        <v>43741</v>
      </c>
      <c r="H881" s="464"/>
    </row>
    <row r="882" spans="1:8">
      <c r="A882" s="467">
        <v>43742</v>
      </c>
      <c r="H882" s="464"/>
    </row>
    <row r="883" spans="1:8">
      <c r="A883" s="467">
        <v>43743</v>
      </c>
      <c r="H883" s="464"/>
    </row>
    <row r="884" spans="1:8">
      <c r="A884" s="467">
        <v>43744</v>
      </c>
      <c r="H884" s="464"/>
    </row>
    <row r="885" spans="1:8">
      <c r="A885" s="467">
        <v>43745</v>
      </c>
      <c r="H885" s="464"/>
    </row>
    <row r="886" spans="1:8">
      <c r="A886" s="467">
        <v>43746</v>
      </c>
      <c r="H886" s="464"/>
    </row>
    <row r="887" spans="1:8">
      <c r="A887" s="467">
        <v>43747</v>
      </c>
      <c r="H887" s="464"/>
    </row>
    <row r="888" spans="1:8">
      <c r="A888" s="467">
        <v>43748</v>
      </c>
      <c r="H888" s="464"/>
    </row>
    <row r="889" spans="1:8">
      <c r="A889" s="467">
        <v>43749</v>
      </c>
      <c r="H889" s="464"/>
    </row>
    <row r="890" spans="1:8">
      <c r="A890" s="467">
        <v>43750</v>
      </c>
      <c r="H890" s="464"/>
    </row>
    <row r="891" spans="1:8">
      <c r="A891" s="467">
        <v>43751</v>
      </c>
      <c r="H891" s="464"/>
    </row>
    <row r="892" spans="1:8">
      <c r="A892" s="467">
        <v>43752</v>
      </c>
      <c r="H892" s="464"/>
    </row>
    <row r="893" spans="1:8">
      <c r="A893" s="467">
        <v>43753</v>
      </c>
      <c r="H893" s="464"/>
    </row>
    <row r="894" spans="1:8">
      <c r="A894" s="467">
        <v>43754</v>
      </c>
      <c r="H894" s="464"/>
    </row>
    <row r="895" spans="1:8">
      <c r="A895" s="467">
        <v>43755</v>
      </c>
      <c r="H895" s="464"/>
    </row>
    <row r="896" spans="1:8">
      <c r="A896" s="467">
        <v>43756</v>
      </c>
      <c r="H896" s="464"/>
    </row>
    <row r="897" spans="1:8">
      <c r="A897" s="467">
        <v>43757</v>
      </c>
      <c r="H897" s="464"/>
    </row>
    <row r="898" spans="1:8">
      <c r="A898" s="467">
        <v>43758</v>
      </c>
      <c r="H898" s="464"/>
    </row>
    <row r="899" spans="1:8">
      <c r="A899" s="467">
        <v>43759</v>
      </c>
      <c r="H899" s="464"/>
    </row>
    <row r="900" spans="1:8">
      <c r="A900" s="467">
        <v>43760</v>
      </c>
      <c r="H900" s="464"/>
    </row>
    <row r="901" spans="1:8">
      <c r="A901" s="467">
        <v>43761</v>
      </c>
      <c r="H901" s="464"/>
    </row>
    <row r="902" spans="1:8">
      <c r="A902" s="467">
        <v>43762</v>
      </c>
      <c r="H902" s="464"/>
    </row>
    <row r="903" spans="1:8">
      <c r="A903" s="467">
        <v>43763</v>
      </c>
      <c r="H903" s="464"/>
    </row>
    <row r="904" spans="1:8">
      <c r="A904" s="467">
        <v>43764</v>
      </c>
      <c r="H904" s="464"/>
    </row>
    <row r="905" spans="1:8">
      <c r="A905" s="467">
        <v>43765</v>
      </c>
      <c r="H905" s="464"/>
    </row>
    <row r="906" spans="1:8">
      <c r="A906" s="467">
        <v>43766</v>
      </c>
      <c r="H906" s="464"/>
    </row>
    <row r="907" spans="1:8">
      <c r="A907" s="467">
        <v>43767</v>
      </c>
      <c r="H907" s="464"/>
    </row>
    <row r="908" spans="1:8">
      <c r="A908" s="467">
        <v>43768</v>
      </c>
      <c r="H908" s="464"/>
    </row>
    <row r="909" spans="1:8">
      <c r="A909" s="467">
        <v>43769</v>
      </c>
      <c r="H909" s="464"/>
    </row>
    <row r="910" spans="1:8">
      <c r="A910" s="467">
        <v>43770</v>
      </c>
      <c r="H910" s="464"/>
    </row>
    <row r="911" spans="1:8">
      <c r="A911" s="467">
        <v>43771</v>
      </c>
      <c r="H911" s="464"/>
    </row>
    <row r="912" spans="1:8">
      <c r="A912" s="467">
        <v>43772</v>
      </c>
      <c r="H912" s="464"/>
    </row>
    <row r="913" spans="1:8">
      <c r="A913" s="467">
        <v>43773</v>
      </c>
      <c r="H913" s="464"/>
    </row>
    <row r="914" spans="1:8">
      <c r="A914" s="467">
        <v>43774</v>
      </c>
      <c r="H914" s="464"/>
    </row>
    <row r="915" spans="1:8">
      <c r="A915" s="467">
        <v>43775</v>
      </c>
      <c r="H915" s="464"/>
    </row>
    <row r="916" spans="1:8">
      <c r="A916" s="467">
        <v>43776</v>
      </c>
      <c r="H916" s="464"/>
    </row>
    <row r="917" spans="1:8">
      <c r="A917" s="467">
        <v>43777</v>
      </c>
      <c r="H917" s="464"/>
    </row>
    <row r="918" spans="1:8">
      <c r="A918" s="467">
        <v>43778</v>
      </c>
      <c r="H918" s="464"/>
    </row>
    <row r="919" spans="1:8">
      <c r="A919" s="467">
        <v>43779</v>
      </c>
      <c r="H919" s="464"/>
    </row>
    <row r="920" spans="1:8">
      <c r="A920" s="467">
        <v>43780</v>
      </c>
      <c r="H920" s="464"/>
    </row>
    <row r="921" spans="1:8">
      <c r="A921" s="467">
        <v>43781</v>
      </c>
      <c r="H921" s="464"/>
    </row>
    <row r="922" spans="1:8">
      <c r="A922" s="467">
        <v>43782</v>
      </c>
      <c r="H922" s="464"/>
    </row>
    <row r="923" spans="1:8">
      <c r="A923" s="467">
        <v>43783</v>
      </c>
      <c r="H923" s="464"/>
    </row>
    <row r="924" spans="1:8">
      <c r="A924" s="467">
        <v>43784</v>
      </c>
      <c r="H924" s="464"/>
    </row>
    <row r="925" spans="1:8">
      <c r="A925" s="467">
        <v>43785</v>
      </c>
      <c r="H925" s="464"/>
    </row>
    <row r="926" spans="1:8">
      <c r="A926" s="467">
        <v>43786</v>
      </c>
      <c r="H926" s="464"/>
    </row>
    <row r="927" spans="1:8">
      <c r="A927" s="467">
        <v>43787</v>
      </c>
      <c r="H927" s="464"/>
    </row>
    <row r="928" spans="1:8">
      <c r="A928" s="467">
        <v>43788</v>
      </c>
      <c r="H928" s="464"/>
    </row>
    <row r="929" spans="1:8">
      <c r="A929" s="467">
        <v>43789</v>
      </c>
      <c r="H929" s="464"/>
    </row>
    <row r="930" spans="1:8">
      <c r="A930" s="467">
        <v>43790</v>
      </c>
      <c r="H930" s="464"/>
    </row>
    <row r="931" spans="1:8">
      <c r="A931" s="467">
        <v>43791</v>
      </c>
      <c r="H931" s="464"/>
    </row>
    <row r="932" spans="1:8">
      <c r="A932" s="467">
        <v>43792</v>
      </c>
      <c r="H932" s="464"/>
    </row>
    <row r="933" spans="1:8">
      <c r="A933" s="467">
        <v>43793</v>
      </c>
      <c r="H933" s="464"/>
    </row>
    <row r="934" spans="1:8">
      <c r="A934" s="467">
        <v>43794</v>
      </c>
      <c r="H934" s="464"/>
    </row>
    <row r="935" spans="1:8">
      <c r="A935" s="467">
        <v>43795</v>
      </c>
      <c r="H935" s="464"/>
    </row>
    <row r="936" spans="1:8">
      <c r="A936" s="467">
        <v>43796</v>
      </c>
      <c r="H936" s="464"/>
    </row>
    <row r="937" spans="1:8">
      <c r="A937" s="467">
        <v>43797</v>
      </c>
      <c r="H937" s="464"/>
    </row>
    <row r="938" spans="1:8">
      <c r="A938" s="467">
        <v>43798</v>
      </c>
      <c r="H938" s="464"/>
    </row>
    <row r="939" spans="1:8">
      <c r="A939" s="467">
        <v>43799</v>
      </c>
      <c r="H939" s="464"/>
    </row>
    <row r="940" spans="1:8">
      <c r="A940" s="467">
        <v>43800</v>
      </c>
      <c r="H940" s="464"/>
    </row>
    <row r="941" spans="1:8">
      <c r="A941" s="467">
        <v>43801</v>
      </c>
      <c r="H941" s="464"/>
    </row>
    <row r="942" spans="1:8">
      <c r="A942" s="467">
        <v>43802</v>
      </c>
      <c r="H942" s="464"/>
    </row>
    <row r="943" spans="1:8">
      <c r="A943" s="467">
        <v>43803</v>
      </c>
      <c r="H943" s="464"/>
    </row>
    <row r="944" spans="1:8">
      <c r="A944" s="467">
        <v>43804</v>
      </c>
      <c r="H944" s="464"/>
    </row>
    <row r="945" spans="1:8">
      <c r="A945" s="467">
        <v>43805</v>
      </c>
      <c r="H945" s="464"/>
    </row>
    <row r="946" spans="1:8">
      <c r="A946" s="467">
        <v>43806</v>
      </c>
      <c r="H946" s="464"/>
    </row>
    <row r="947" spans="1:8">
      <c r="A947" s="467">
        <v>43807</v>
      </c>
      <c r="H947" s="464"/>
    </row>
    <row r="948" spans="1:8">
      <c r="A948" s="467">
        <v>43808</v>
      </c>
      <c r="H948" s="464"/>
    </row>
    <row r="949" spans="1:8">
      <c r="A949" s="467">
        <v>43809</v>
      </c>
      <c r="H949" s="464"/>
    </row>
    <row r="950" spans="1:8">
      <c r="A950" s="467">
        <v>43810</v>
      </c>
      <c r="H950" s="464"/>
    </row>
    <row r="951" spans="1:8">
      <c r="A951" s="467">
        <v>43811</v>
      </c>
      <c r="H951" s="464"/>
    </row>
    <row r="952" spans="1:8">
      <c r="A952" s="467">
        <v>43812</v>
      </c>
      <c r="H952" s="464"/>
    </row>
    <row r="953" spans="1:8">
      <c r="A953" s="467">
        <v>43813</v>
      </c>
      <c r="H953" s="464"/>
    </row>
    <row r="954" spans="1:8">
      <c r="A954" s="467">
        <v>43814</v>
      </c>
      <c r="H954" s="464"/>
    </row>
    <row r="955" spans="1:8">
      <c r="A955" s="467">
        <v>43815</v>
      </c>
      <c r="H955" s="464"/>
    </row>
    <row r="956" spans="1:8">
      <c r="A956" s="467">
        <v>43816</v>
      </c>
      <c r="H956" s="464"/>
    </row>
    <row r="957" spans="1:8">
      <c r="A957" s="467">
        <v>43817</v>
      </c>
      <c r="H957" s="464"/>
    </row>
    <row r="958" spans="1:8">
      <c r="A958" s="467">
        <v>43818</v>
      </c>
      <c r="H958" s="464"/>
    </row>
    <row r="959" spans="1:8">
      <c r="A959" s="467">
        <v>43819</v>
      </c>
      <c r="H959" s="464"/>
    </row>
    <row r="960" spans="1:8">
      <c r="A960" s="467">
        <v>43820</v>
      </c>
      <c r="H960" s="464"/>
    </row>
    <row r="961" spans="1:8">
      <c r="A961" s="467">
        <v>43821</v>
      </c>
      <c r="H961" s="464"/>
    </row>
    <row r="962" spans="1:8">
      <c r="A962" s="467">
        <v>43822</v>
      </c>
      <c r="H962" s="464"/>
    </row>
    <row r="963" spans="1:8">
      <c r="A963" s="467">
        <v>43823</v>
      </c>
      <c r="H963" s="464"/>
    </row>
    <row r="964" spans="1:8">
      <c r="A964" s="467">
        <v>43824</v>
      </c>
      <c r="H964" s="464"/>
    </row>
    <row r="965" spans="1:8">
      <c r="A965" s="467">
        <v>43825</v>
      </c>
      <c r="H965" s="464"/>
    </row>
    <row r="966" spans="1:8">
      <c r="A966" s="467">
        <v>43826</v>
      </c>
      <c r="H966" s="464"/>
    </row>
    <row r="967" spans="1:8">
      <c r="A967" s="467">
        <v>43827</v>
      </c>
      <c r="H967" s="464"/>
    </row>
    <row r="968" spans="1:8">
      <c r="A968" s="467">
        <v>43828</v>
      </c>
      <c r="H968" s="464"/>
    </row>
    <row r="969" spans="1:8">
      <c r="A969" s="467">
        <v>43829</v>
      </c>
      <c r="H969" s="464"/>
    </row>
    <row r="970" spans="1:8">
      <c r="A970" s="467">
        <v>43830</v>
      </c>
      <c r="B970" s="1">
        <v>2.25</v>
      </c>
      <c r="C970" s="1">
        <v>2.5</v>
      </c>
      <c r="D970" s="1">
        <v>-0.4</v>
      </c>
      <c r="E970" s="1">
        <v>-0.4</v>
      </c>
      <c r="F970" s="1">
        <v>0.75</v>
      </c>
      <c r="G970" s="1">
        <v>1</v>
      </c>
      <c r="H970" s="464"/>
    </row>
    <row r="971" spans="1:8">
      <c r="A971" s="467">
        <v>43831</v>
      </c>
      <c r="H971" s="464"/>
    </row>
    <row r="972" spans="1:8">
      <c r="A972" s="467">
        <v>43832</v>
      </c>
      <c r="H972" s="464"/>
    </row>
    <row r="973" spans="1:8">
      <c r="A973" s="467">
        <v>43833</v>
      </c>
      <c r="H973" s="464"/>
    </row>
    <row r="974" spans="1:8">
      <c r="A974" s="467">
        <v>43834</v>
      </c>
      <c r="H974" s="464"/>
    </row>
    <row r="975" spans="1:8">
      <c r="A975" s="467">
        <v>43835</v>
      </c>
      <c r="H975" s="464"/>
    </row>
    <row r="976" spans="1:8">
      <c r="A976" s="467">
        <v>43836</v>
      </c>
      <c r="H976" s="464"/>
    </row>
    <row r="977" spans="1:8">
      <c r="A977" s="467">
        <v>43837</v>
      </c>
      <c r="H977" s="464"/>
    </row>
    <row r="978" spans="1:8">
      <c r="A978" s="467">
        <v>43838</v>
      </c>
      <c r="H978" s="464"/>
    </row>
    <row r="979" spans="1:8">
      <c r="A979" s="467">
        <v>43839</v>
      </c>
      <c r="H979" s="464"/>
    </row>
    <row r="980" spans="1:8">
      <c r="A980" s="467">
        <v>43840</v>
      </c>
      <c r="H980" s="464"/>
    </row>
    <row r="981" spans="1:8">
      <c r="A981" s="467">
        <v>43841</v>
      </c>
      <c r="H981" s="464"/>
    </row>
    <row r="982" spans="1:8">
      <c r="A982" s="467">
        <v>43842</v>
      </c>
      <c r="H982" s="464"/>
    </row>
    <row r="983" spans="1:8">
      <c r="A983" s="467">
        <v>43843</v>
      </c>
      <c r="H983" s="464"/>
    </row>
    <row r="984" spans="1:8">
      <c r="A984" s="467">
        <v>43844</v>
      </c>
      <c r="H984" s="464"/>
    </row>
    <row r="985" spans="1:8">
      <c r="A985" s="467">
        <v>43845</v>
      </c>
      <c r="H985" s="464"/>
    </row>
    <row r="986" spans="1:8">
      <c r="A986" s="467">
        <v>43846</v>
      </c>
      <c r="H986" s="464"/>
    </row>
    <row r="987" spans="1:8">
      <c r="A987" s="467">
        <v>43847</v>
      </c>
      <c r="H987" s="464"/>
    </row>
    <row r="988" spans="1:8">
      <c r="A988" s="467">
        <v>43848</v>
      </c>
      <c r="H988" s="464"/>
    </row>
    <row r="989" spans="1:8">
      <c r="A989" s="467">
        <v>43849</v>
      </c>
      <c r="H989" s="464"/>
    </row>
    <row r="990" spans="1:8">
      <c r="A990" s="467">
        <v>43850</v>
      </c>
      <c r="H990" s="464"/>
    </row>
    <row r="991" spans="1:8">
      <c r="A991" s="467">
        <v>43851</v>
      </c>
      <c r="H991" s="464"/>
    </row>
    <row r="992" spans="1:8">
      <c r="A992" s="467">
        <v>43852</v>
      </c>
      <c r="H992" s="464"/>
    </row>
    <row r="993" spans="1:8">
      <c r="A993" s="467">
        <v>43853</v>
      </c>
      <c r="H993" s="464"/>
    </row>
    <row r="994" spans="1:8">
      <c r="A994" s="467">
        <v>43854</v>
      </c>
      <c r="H994" s="464"/>
    </row>
    <row r="995" spans="1:8">
      <c r="A995" s="467">
        <v>43855</v>
      </c>
      <c r="H995" s="464"/>
    </row>
    <row r="996" spans="1:8">
      <c r="A996" s="467">
        <v>43856</v>
      </c>
      <c r="H996" s="464"/>
    </row>
    <row r="997" spans="1:8">
      <c r="A997" s="467">
        <v>43857</v>
      </c>
      <c r="H997" s="464"/>
    </row>
    <row r="998" spans="1:8">
      <c r="A998" s="467">
        <v>43858</v>
      </c>
      <c r="H998" s="464"/>
    </row>
    <row r="999" spans="1:8">
      <c r="A999" s="467">
        <v>43859</v>
      </c>
      <c r="H999" s="464"/>
    </row>
    <row r="1000" spans="1:8">
      <c r="A1000" s="467">
        <v>43860</v>
      </c>
      <c r="H1000" s="464"/>
    </row>
    <row r="1001" spans="1:8">
      <c r="A1001" s="467">
        <v>43861</v>
      </c>
      <c r="H1001" s="464"/>
    </row>
    <row r="1002" spans="1:8">
      <c r="A1002" s="467">
        <v>43862</v>
      </c>
      <c r="H1002" s="464"/>
    </row>
    <row r="1003" spans="1:8">
      <c r="A1003" s="467">
        <v>43863</v>
      </c>
      <c r="H1003" s="464"/>
    </row>
    <row r="1004" spans="1:8">
      <c r="A1004" s="467">
        <v>43864</v>
      </c>
      <c r="H1004" s="464"/>
    </row>
    <row r="1005" spans="1:8">
      <c r="A1005" s="467">
        <v>43865</v>
      </c>
      <c r="H1005" s="464"/>
    </row>
    <row r="1006" spans="1:8">
      <c r="A1006" s="467">
        <v>43866</v>
      </c>
      <c r="H1006" s="464"/>
    </row>
    <row r="1007" spans="1:8">
      <c r="A1007" s="467">
        <v>43867</v>
      </c>
      <c r="H1007" s="464"/>
    </row>
    <row r="1008" spans="1:8">
      <c r="A1008" s="467">
        <v>43868</v>
      </c>
      <c r="H1008" s="464"/>
    </row>
    <row r="1009" spans="1:8">
      <c r="A1009" s="467">
        <v>43869</v>
      </c>
      <c r="H1009" s="464"/>
    </row>
    <row r="1010" spans="1:8">
      <c r="A1010" s="467">
        <v>43870</v>
      </c>
      <c r="H1010" s="464"/>
    </row>
    <row r="1011" spans="1:8">
      <c r="A1011" s="467">
        <v>43871</v>
      </c>
      <c r="H1011" s="464"/>
    </row>
    <row r="1012" spans="1:8">
      <c r="A1012" s="467">
        <v>43872</v>
      </c>
      <c r="H1012" s="464"/>
    </row>
    <row r="1013" spans="1:8">
      <c r="A1013" s="467">
        <v>43873</v>
      </c>
      <c r="H1013" s="464"/>
    </row>
    <row r="1014" spans="1:8">
      <c r="A1014" s="467">
        <v>43874</v>
      </c>
      <c r="H1014" s="464"/>
    </row>
    <row r="1015" spans="1:8">
      <c r="A1015" s="467">
        <v>43875</v>
      </c>
      <c r="H1015" s="464"/>
    </row>
    <row r="1016" spans="1:8">
      <c r="A1016" s="467">
        <v>43876</v>
      </c>
      <c r="H1016" s="464"/>
    </row>
    <row r="1017" spans="1:8">
      <c r="A1017" s="467">
        <v>43877</v>
      </c>
      <c r="H1017" s="464"/>
    </row>
    <row r="1018" spans="1:8">
      <c r="A1018" s="467">
        <v>43878</v>
      </c>
      <c r="H1018" s="464"/>
    </row>
    <row r="1019" spans="1:8">
      <c r="A1019" s="467">
        <v>43879</v>
      </c>
      <c r="H1019" s="464"/>
    </row>
    <row r="1020" spans="1:8">
      <c r="A1020" s="467">
        <v>43880</v>
      </c>
      <c r="H1020" s="464"/>
    </row>
    <row r="1021" spans="1:8">
      <c r="A1021" s="467">
        <v>43881</v>
      </c>
      <c r="H1021" s="464"/>
    </row>
    <row r="1022" spans="1:8">
      <c r="A1022" s="467">
        <v>43882</v>
      </c>
      <c r="H1022" s="464"/>
    </row>
    <row r="1023" spans="1:8">
      <c r="A1023" s="467">
        <v>43883</v>
      </c>
      <c r="H1023" s="464"/>
    </row>
    <row r="1024" spans="1:8">
      <c r="A1024" s="467">
        <v>43884</v>
      </c>
      <c r="H1024" s="464"/>
    </row>
    <row r="1025" spans="1:8">
      <c r="A1025" s="467">
        <v>43885</v>
      </c>
      <c r="H1025" s="464"/>
    </row>
    <row r="1026" spans="1:8">
      <c r="A1026" s="467">
        <v>43886</v>
      </c>
      <c r="H1026" s="464"/>
    </row>
    <row r="1027" spans="1:8">
      <c r="A1027" s="467">
        <v>43887</v>
      </c>
      <c r="H1027" s="464"/>
    </row>
    <row r="1028" spans="1:8">
      <c r="A1028" s="467">
        <v>43888</v>
      </c>
      <c r="H1028" s="464"/>
    </row>
    <row r="1029" spans="1:8">
      <c r="A1029" s="467">
        <v>43889</v>
      </c>
      <c r="H1029" s="464"/>
    </row>
    <row r="1030" spans="1:8">
      <c r="A1030" s="467">
        <v>43890</v>
      </c>
      <c r="H1030" s="464"/>
    </row>
    <row r="1031" spans="1:8">
      <c r="A1031" s="467">
        <v>43891</v>
      </c>
      <c r="H1031" s="464"/>
    </row>
    <row r="1032" spans="1:8">
      <c r="A1032" s="467">
        <v>43892</v>
      </c>
      <c r="H1032" s="464"/>
    </row>
    <row r="1033" spans="1:8">
      <c r="A1033" s="467">
        <v>43893</v>
      </c>
      <c r="H1033" s="464"/>
    </row>
    <row r="1034" spans="1:8">
      <c r="A1034" s="467">
        <v>43894</v>
      </c>
      <c r="H1034" s="464"/>
    </row>
    <row r="1035" spans="1:8">
      <c r="A1035" s="467">
        <v>43895</v>
      </c>
      <c r="H1035" s="464"/>
    </row>
    <row r="1036" spans="1:8">
      <c r="A1036" s="467">
        <v>43896</v>
      </c>
      <c r="H1036" s="464"/>
    </row>
    <row r="1037" spans="1:8">
      <c r="A1037" s="467">
        <v>43897</v>
      </c>
      <c r="H1037" s="464"/>
    </row>
    <row r="1038" spans="1:8">
      <c r="A1038" s="467">
        <v>43898</v>
      </c>
      <c r="H1038" s="464"/>
    </row>
    <row r="1039" spans="1:8">
      <c r="A1039" s="467">
        <v>43899</v>
      </c>
      <c r="H1039" s="464"/>
    </row>
    <row r="1040" spans="1:8">
      <c r="A1040" s="467">
        <v>43900</v>
      </c>
      <c r="H1040" s="464"/>
    </row>
    <row r="1041" spans="1:8">
      <c r="A1041" s="467">
        <v>43901</v>
      </c>
      <c r="H1041" s="464"/>
    </row>
    <row r="1042" spans="1:8">
      <c r="A1042" s="467">
        <v>43902</v>
      </c>
      <c r="H1042" s="464"/>
    </row>
    <row r="1043" spans="1:8">
      <c r="A1043" s="467">
        <v>43903</v>
      </c>
      <c r="H1043" s="464"/>
    </row>
    <row r="1044" spans="1:8">
      <c r="A1044" s="467">
        <v>43904</v>
      </c>
      <c r="H1044" s="464"/>
    </row>
    <row r="1045" spans="1:8">
      <c r="A1045" s="467">
        <v>43905</v>
      </c>
      <c r="H1045" s="464"/>
    </row>
    <row r="1046" spans="1:8">
      <c r="A1046" s="467">
        <v>43906</v>
      </c>
      <c r="H1046" s="464"/>
    </row>
    <row r="1047" spans="1:8">
      <c r="A1047" s="467">
        <v>43907</v>
      </c>
      <c r="H1047" s="464"/>
    </row>
    <row r="1048" spans="1:8">
      <c r="A1048" s="467">
        <v>43908</v>
      </c>
      <c r="H1048" s="464"/>
    </row>
    <row r="1049" spans="1:8">
      <c r="A1049" s="467">
        <v>43909</v>
      </c>
      <c r="H1049" s="464"/>
    </row>
    <row r="1050" spans="1:8">
      <c r="A1050" s="467">
        <v>43910</v>
      </c>
      <c r="H1050" s="464"/>
    </row>
    <row r="1051" spans="1:8">
      <c r="A1051" s="467">
        <v>43911</v>
      </c>
      <c r="H1051" s="464"/>
    </row>
    <row r="1052" spans="1:8">
      <c r="A1052" s="467">
        <v>43912</v>
      </c>
      <c r="H1052" s="464"/>
    </row>
    <row r="1053" spans="1:8">
      <c r="A1053" s="467">
        <v>43913</v>
      </c>
      <c r="H1053" s="464"/>
    </row>
    <row r="1054" spans="1:8">
      <c r="A1054" s="467">
        <v>43914</v>
      </c>
      <c r="H1054" s="464"/>
    </row>
    <row r="1055" spans="1:8">
      <c r="A1055" s="467">
        <v>43915</v>
      </c>
      <c r="H1055" s="464"/>
    </row>
    <row r="1056" spans="1:8">
      <c r="A1056" s="467">
        <v>43916</v>
      </c>
      <c r="H1056" s="464"/>
    </row>
    <row r="1057" spans="1:8">
      <c r="A1057" s="467">
        <v>43917</v>
      </c>
      <c r="H1057" s="464"/>
    </row>
    <row r="1058" spans="1:8">
      <c r="A1058" s="467">
        <v>43918</v>
      </c>
      <c r="H1058" s="464"/>
    </row>
    <row r="1059" spans="1:8">
      <c r="A1059" s="467">
        <v>43919</v>
      </c>
      <c r="H1059" s="464"/>
    </row>
    <row r="1060" spans="1:8">
      <c r="A1060" s="467">
        <v>43920</v>
      </c>
      <c r="H1060" s="464"/>
    </row>
    <row r="1061" spans="1:8">
      <c r="A1061" s="467">
        <v>43921</v>
      </c>
      <c r="H1061" s="464"/>
    </row>
    <row r="1062" spans="1:8">
      <c r="A1062" s="467">
        <v>43922</v>
      </c>
      <c r="H1062" s="464"/>
    </row>
    <row r="1063" spans="1:8">
      <c r="A1063" s="467">
        <v>43923</v>
      </c>
      <c r="H1063" s="464"/>
    </row>
    <row r="1064" spans="1:8">
      <c r="A1064" s="467">
        <v>43924</v>
      </c>
      <c r="H1064" s="464"/>
    </row>
    <row r="1065" spans="1:8">
      <c r="A1065" s="467">
        <v>43925</v>
      </c>
      <c r="H1065" s="464"/>
    </row>
    <row r="1066" spans="1:8">
      <c r="A1066" s="467">
        <v>43926</v>
      </c>
      <c r="H1066" s="464"/>
    </row>
    <row r="1067" spans="1:8">
      <c r="A1067" s="467">
        <v>43927</v>
      </c>
      <c r="H1067" s="464"/>
    </row>
    <row r="1068" spans="1:8">
      <c r="A1068" s="467">
        <v>43928</v>
      </c>
      <c r="H1068" s="464"/>
    </row>
    <row r="1069" spans="1:8">
      <c r="A1069" s="467">
        <v>43929</v>
      </c>
      <c r="H1069" s="464"/>
    </row>
    <row r="1070" spans="1:8">
      <c r="A1070" s="467">
        <v>43930</v>
      </c>
      <c r="H1070" s="464"/>
    </row>
    <row r="1071" spans="1:8">
      <c r="A1071" s="467">
        <v>43931</v>
      </c>
      <c r="H1071" s="464"/>
    </row>
    <row r="1072" spans="1:8">
      <c r="A1072" s="467">
        <v>43932</v>
      </c>
      <c r="H1072" s="464"/>
    </row>
    <row r="1073" spans="1:8">
      <c r="A1073" s="467">
        <v>43933</v>
      </c>
      <c r="H1073" s="464"/>
    </row>
    <row r="1074" spans="1:8">
      <c r="A1074" s="467">
        <v>43934</v>
      </c>
      <c r="H1074" s="464"/>
    </row>
    <row r="1075" spans="1:8">
      <c r="A1075" s="467">
        <v>43935</v>
      </c>
      <c r="H1075" s="464"/>
    </row>
    <row r="1076" spans="1:8">
      <c r="A1076" s="467">
        <v>43936</v>
      </c>
      <c r="H1076" s="464"/>
    </row>
    <row r="1077" spans="1:8">
      <c r="A1077" s="467">
        <v>43937</v>
      </c>
      <c r="H1077" s="464"/>
    </row>
    <row r="1078" spans="1:8">
      <c r="A1078" s="467">
        <v>43938</v>
      </c>
      <c r="H1078" s="464"/>
    </row>
    <row r="1079" spans="1:8">
      <c r="A1079" s="467">
        <v>43939</v>
      </c>
      <c r="H1079" s="464"/>
    </row>
    <row r="1080" spans="1:8">
      <c r="A1080" s="467">
        <v>43940</v>
      </c>
      <c r="H1080" s="464"/>
    </row>
    <row r="1081" spans="1:8">
      <c r="A1081" s="467">
        <v>43941</v>
      </c>
      <c r="H1081" s="464"/>
    </row>
    <row r="1082" spans="1:8">
      <c r="A1082" s="467">
        <v>43942</v>
      </c>
      <c r="H1082" s="464"/>
    </row>
    <row r="1083" spans="1:8">
      <c r="A1083" s="467">
        <v>43943</v>
      </c>
      <c r="H1083" s="464"/>
    </row>
    <row r="1084" spans="1:8">
      <c r="A1084" s="467">
        <v>43944</v>
      </c>
      <c r="H1084" s="464"/>
    </row>
    <row r="1085" spans="1:8">
      <c r="A1085" s="467">
        <v>43945</v>
      </c>
      <c r="H1085" s="464"/>
    </row>
    <row r="1086" spans="1:8">
      <c r="A1086" s="467">
        <v>43946</v>
      </c>
      <c r="H1086" s="464"/>
    </row>
    <row r="1087" spans="1:8">
      <c r="A1087" s="467">
        <v>43947</v>
      </c>
      <c r="H1087" s="464"/>
    </row>
    <row r="1088" spans="1:8">
      <c r="A1088" s="467">
        <v>43948</v>
      </c>
      <c r="H1088" s="464"/>
    </row>
    <row r="1089" spans="1:8">
      <c r="A1089" s="467">
        <v>43949</v>
      </c>
      <c r="H1089" s="464"/>
    </row>
    <row r="1090" spans="1:8">
      <c r="A1090" s="467">
        <v>43950</v>
      </c>
      <c r="H1090" s="464"/>
    </row>
    <row r="1091" spans="1:8">
      <c r="A1091" s="467">
        <v>43951</v>
      </c>
      <c r="H1091" s="464"/>
    </row>
    <row r="1092" spans="1:8">
      <c r="A1092" s="467">
        <v>43952</v>
      </c>
      <c r="H1092" s="464"/>
    </row>
    <row r="1093" spans="1:8">
      <c r="A1093" s="467">
        <v>43953</v>
      </c>
      <c r="H1093" s="464"/>
    </row>
    <row r="1094" spans="1:8">
      <c r="A1094" s="467">
        <v>43954</v>
      </c>
      <c r="H1094" s="464"/>
    </row>
    <row r="1095" spans="1:8">
      <c r="A1095" s="467">
        <v>43955</v>
      </c>
      <c r="H1095" s="464"/>
    </row>
    <row r="1096" spans="1:8">
      <c r="A1096" s="467">
        <v>43956</v>
      </c>
      <c r="H1096" s="464"/>
    </row>
    <row r="1097" spans="1:8">
      <c r="A1097" s="467">
        <v>43957</v>
      </c>
      <c r="H1097" s="464"/>
    </row>
    <row r="1098" spans="1:8">
      <c r="A1098" s="467">
        <v>43958</v>
      </c>
      <c r="H1098" s="464"/>
    </row>
    <row r="1099" spans="1:8">
      <c r="A1099" s="467">
        <v>43959</v>
      </c>
      <c r="H1099" s="464"/>
    </row>
    <row r="1100" spans="1:8">
      <c r="A1100" s="467">
        <v>43960</v>
      </c>
      <c r="H1100" s="464"/>
    </row>
    <row r="1101" spans="1:8">
      <c r="A1101" s="467">
        <v>43961</v>
      </c>
      <c r="H1101" s="464"/>
    </row>
    <row r="1102" spans="1:8">
      <c r="A1102" s="467">
        <v>43962</v>
      </c>
      <c r="H1102" s="464"/>
    </row>
    <row r="1103" spans="1:8">
      <c r="A1103" s="467">
        <v>43963</v>
      </c>
      <c r="H1103" s="464"/>
    </row>
    <row r="1104" spans="1:8">
      <c r="A1104" s="467">
        <v>43964</v>
      </c>
      <c r="H1104" s="464"/>
    </row>
    <row r="1105" spans="1:8">
      <c r="A1105" s="467">
        <v>43965</v>
      </c>
      <c r="H1105" s="464"/>
    </row>
    <row r="1106" spans="1:8">
      <c r="A1106" s="467">
        <v>43966</v>
      </c>
      <c r="H1106" s="464"/>
    </row>
    <row r="1107" spans="1:8">
      <c r="A1107" s="467">
        <v>43967</v>
      </c>
      <c r="H1107" s="464"/>
    </row>
    <row r="1108" spans="1:8">
      <c r="A1108" s="467">
        <v>43968</v>
      </c>
      <c r="H1108" s="464"/>
    </row>
    <row r="1109" spans="1:8">
      <c r="A1109" s="467">
        <v>43969</v>
      </c>
      <c r="H1109" s="464"/>
    </row>
    <row r="1110" spans="1:8">
      <c r="A1110" s="467">
        <v>43970</v>
      </c>
      <c r="H1110" s="464"/>
    </row>
    <row r="1111" spans="1:8">
      <c r="A1111" s="467">
        <v>43971</v>
      </c>
      <c r="H1111" s="464"/>
    </row>
    <row r="1112" spans="1:8">
      <c r="A1112" s="467">
        <v>43972</v>
      </c>
      <c r="H1112" s="464"/>
    </row>
    <row r="1113" spans="1:8">
      <c r="A1113" s="467">
        <v>43973</v>
      </c>
      <c r="H1113" s="464"/>
    </row>
    <row r="1114" spans="1:8">
      <c r="A1114" s="467">
        <v>43974</v>
      </c>
      <c r="H1114" s="464"/>
    </row>
    <row r="1115" spans="1:8">
      <c r="A1115" s="467">
        <v>43975</v>
      </c>
      <c r="H1115" s="464"/>
    </row>
    <row r="1116" spans="1:8">
      <c r="A1116" s="467">
        <v>43976</v>
      </c>
      <c r="H1116" s="464"/>
    </row>
    <row r="1117" spans="1:8">
      <c r="A1117" s="467">
        <v>43977</v>
      </c>
      <c r="H1117" s="464"/>
    </row>
    <row r="1118" spans="1:8">
      <c r="A1118" s="467">
        <v>43978</v>
      </c>
      <c r="H1118" s="464"/>
    </row>
    <row r="1119" spans="1:8">
      <c r="A1119" s="467">
        <v>43979</v>
      </c>
      <c r="H1119" s="464"/>
    </row>
    <row r="1120" spans="1:8">
      <c r="A1120" s="467">
        <v>43980</v>
      </c>
      <c r="H1120" s="464"/>
    </row>
    <row r="1121" spans="1:8">
      <c r="A1121" s="467">
        <v>43981</v>
      </c>
      <c r="H1121" s="464"/>
    </row>
    <row r="1122" spans="1:8">
      <c r="A1122" s="467">
        <v>43982</v>
      </c>
      <c r="H1122" s="464"/>
    </row>
    <row r="1123" spans="1:8">
      <c r="A1123" s="467">
        <v>43983</v>
      </c>
      <c r="H1123" s="464"/>
    </row>
    <row r="1124" spans="1:8">
      <c r="A1124" s="467">
        <v>43984</v>
      </c>
      <c r="H1124" s="464"/>
    </row>
    <row r="1125" spans="1:8">
      <c r="A1125" s="467">
        <v>43985</v>
      </c>
      <c r="H1125" s="464"/>
    </row>
    <row r="1126" spans="1:8">
      <c r="A1126" s="467">
        <v>43986</v>
      </c>
      <c r="H1126" s="464"/>
    </row>
    <row r="1127" spans="1:8">
      <c r="A1127" s="467">
        <v>43987</v>
      </c>
      <c r="H1127" s="464"/>
    </row>
    <row r="1128" spans="1:8">
      <c r="A1128" s="467">
        <v>43988</v>
      </c>
      <c r="H1128" s="464"/>
    </row>
    <row r="1129" spans="1:8">
      <c r="A1129" s="467">
        <v>43989</v>
      </c>
      <c r="H1129" s="464"/>
    </row>
    <row r="1130" spans="1:8">
      <c r="A1130" s="467">
        <v>43990</v>
      </c>
      <c r="H1130" s="464"/>
    </row>
    <row r="1131" spans="1:8">
      <c r="A1131" s="467">
        <v>43991</v>
      </c>
      <c r="H1131" s="464"/>
    </row>
    <row r="1132" spans="1:8">
      <c r="A1132" s="467">
        <v>43992</v>
      </c>
      <c r="H1132" s="464"/>
    </row>
    <row r="1133" spans="1:8">
      <c r="A1133" s="467">
        <v>43993</v>
      </c>
      <c r="H1133" s="464"/>
    </row>
    <row r="1134" spans="1:8">
      <c r="A1134" s="467">
        <v>43994</v>
      </c>
      <c r="H1134" s="464"/>
    </row>
    <row r="1135" spans="1:8">
      <c r="A1135" s="467">
        <v>43995</v>
      </c>
      <c r="H1135" s="464"/>
    </row>
    <row r="1136" spans="1:8">
      <c r="A1136" s="467">
        <v>43996</v>
      </c>
      <c r="H1136" s="464"/>
    </row>
    <row r="1137" spans="1:8">
      <c r="A1137" s="467">
        <v>43997</v>
      </c>
      <c r="H1137" s="464"/>
    </row>
    <row r="1138" spans="1:8">
      <c r="A1138" s="467">
        <v>43998</v>
      </c>
      <c r="H1138" s="464"/>
    </row>
    <row r="1139" spans="1:8">
      <c r="A1139" s="467">
        <v>43999</v>
      </c>
      <c r="H1139" s="464"/>
    </row>
    <row r="1140" spans="1:8">
      <c r="A1140" s="467">
        <v>44000</v>
      </c>
      <c r="H1140" s="464"/>
    </row>
    <row r="1141" spans="1:8">
      <c r="A1141" s="467">
        <v>44001</v>
      </c>
      <c r="H1141" s="464"/>
    </row>
    <row r="1142" spans="1:8">
      <c r="A1142" s="467">
        <v>44002</v>
      </c>
      <c r="H1142" s="464"/>
    </row>
    <row r="1143" spans="1:8">
      <c r="A1143" s="467">
        <v>44003</v>
      </c>
      <c r="H1143" s="464"/>
    </row>
    <row r="1144" spans="1:8">
      <c r="A1144" s="467">
        <v>44004</v>
      </c>
      <c r="H1144" s="464"/>
    </row>
    <row r="1145" spans="1:8">
      <c r="A1145" s="467">
        <v>44005</v>
      </c>
      <c r="H1145" s="464"/>
    </row>
    <row r="1146" spans="1:8">
      <c r="A1146" s="467">
        <v>44006</v>
      </c>
      <c r="H1146" s="464"/>
    </row>
    <row r="1147" spans="1:8">
      <c r="A1147" s="467">
        <v>44007</v>
      </c>
      <c r="H1147" s="464"/>
    </row>
    <row r="1148" spans="1:8">
      <c r="A1148" s="467">
        <v>44008</v>
      </c>
      <c r="H1148" s="464"/>
    </row>
    <row r="1149" spans="1:8">
      <c r="A1149" s="467">
        <v>44009</v>
      </c>
      <c r="H1149" s="464"/>
    </row>
    <row r="1150" spans="1:8">
      <c r="A1150" s="467">
        <v>44010</v>
      </c>
      <c r="H1150" s="464"/>
    </row>
    <row r="1151" spans="1:8">
      <c r="A1151" s="467">
        <v>44011</v>
      </c>
      <c r="H1151" s="464"/>
    </row>
    <row r="1152" spans="1:8">
      <c r="A1152" s="467">
        <v>44012</v>
      </c>
      <c r="H1152" s="464"/>
    </row>
    <row r="1153" spans="1:8">
      <c r="A1153" s="467">
        <v>44013</v>
      </c>
      <c r="H1153" s="464"/>
    </row>
    <row r="1154" spans="1:8">
      <c r="A1154" s="467">
        <v>44014</v>
      </c>
      <c r="H1154" s="464"/>
    </row>
    <row r="1155" spans="1:8">
      <c r="A1155" s="467">
        <v>44015</v>
      </c>
      <c r="H1155" s="464"/>
    </row>
    <row r="1156" spans="1:8">
      <c r="A1156" s="467">
        <v>44016</v>
      </c>
      <c r="H1156" s="464"/>
    </row>
    <row r="1157" spans="1:8">
      <c r="A1157" s="467">
        <v>44017</v>
      </c>
      <c r="H1157" s="464"/>
    </row>
    <row r="1158" spans="1:8">
      <c r="A1158" s="467">
        <v>44018</v>
      </c>
      <c r="H1158" s="464"/>
    </row>
    <row r="1159" spans="1:8">
      <c r="A1159" s="467">
        <v>44019</v>
      </c>
      <c r="H1159" s="464"/>
    </row>
    <row r="1160" spans="1:8">
      <c r="A1160" s="467">
        <v>44020</v>
      </c>
      <c r="H1160" s="464"/>
    </row>
    <row r="1161" spans="1:8">
      <c r="A1161" s="467">
        <v>44021</v>
      </c>
      <c r="H1161" s="464"/>
    </row>
    <row r="1162" spans="1:8">
      <c r="A1162" s="467">
        <v>44022</v>
      </c>
      <c r="H1162" s="464"/>
    </row>
    <row r="1163" spans="1:8">
      <c r="A1163" s="467">
        <v>44023</v>
      </c>
      <c r="H1163" s="464"/>
    </row>
    <row r="1164" spans="1:8">
      <c r="A1164" s="467">
        <v>44024</v>
      </c>
      <c r="H1164" s="464"/>
    </row>
    <row r="1165" spans="1:8">
      <c r="A1165" s="467">
        <v>44025</v>
      </c>
      <c r="H1165" s="464"/>
    </row>
    <row r="1166" spans="1:8">
      <c r="A1166" s="467">
        <v>44026</v>
      </c>
      <c r="H1166" s="464"/>
    </row>
    <row r="1167" spans="1:8">
      <c r="A1167" s="467">
        <v>44027</v>
      </c>
      <c r="H1167" s="464"/>
    </row>
    <row r="1168" spans="1:8">
      <c r="A1168" s="467">
        <v>44028</v>
      </c>
      <c r="H1168" s="464"/>
    </row>
    <row r="1169" spans="1:8">
      <c r="A1169" s="467">
        <v>44029</v>
      </c>
      <c r="H1169" s="464"/>
    </row>
    <row r="1170" spans="1:8">
      <c r="A1170" s="467">
        <v>44030</v>
      </c>
      <c r="H1170" s="464"/>
    </row>
    <row r="1171" spans="1:8">
      <c r="A1171" s="467">
        <v>44031</v>
      </c>
      <c r="H1171" s="464"/>
    </row>
    <row r="1172" spans="1:8">
      <c r="A1172" s="467">
        <v>44032</v>
      </c>
      <c r="H1172" s="464"/>
    </row>
    <row r="1173" spans="1:8">
      <c r="A1173" s="467">
        <v>44033</v>
      </c>
      <c r="H1173" s="464"/>
    </row>
    <row r="1174" spans="1:8">
      <c r="A1174" s="467">
        <v>44034</v>
      </c>
      <c r="H1174" s="464"/>
    </row>
    <row r="1175" spans="1:8">
      <c r="A1175" s="467">
        <v>44035</v>
      </c>
      <c r="H1175" s="464"/>
    </row>
    <row r="1176" spans="1:8">
      <c r="A1176" s="467">
        <v>44036</v>
      </c>
      <c r="H1176" s="464"/>
    </row>
    <row r="1177" spans="1:8">
      <c r="A1177" s="467">
        <v>44037</v>
      </c>
      <c r="H1177" s="464"/>
    </row>
    <row r="1178" spans="1:8">
      <c r="A1178" s="467">
        <v>44038</v>
      </c>
      <c r="H1178" s="464"/>
    </row>
    <row r="1179" spans="1:8">
      <c r="A1179" s="467">
        <v>44039</v>
      </c>
      <c r="H1179" s="464"/>
    </row>
    <row r="1180" spans="1:8">
      <c r="A1180" s="467">
        <v>44040</v>
      </c>
      <c r="H1180" s="464"/>
    </row>
    <row r="1181" spans="1:8">
      <c r="A1181" s="467">
        <v>44041</v>
      </c>
      <c r="H1181" s="464"/>
    </row>
    <row r="1182" spans="1:8">
      <c r="A1182" s="467">
        <v>44042</v>
      </c>
      <c r="H1182" s="464"/>
    </row>
    <row r="1183" spans="1:8">
      <c r="A1183" s="467">
        <v>44043</v>
      </c>
      <c r="H1183" s="464"/>
    </row>
    <row r="1184" spans="1:8">
      <c r="A1184" s="467">
        <v>44044</v>
      </c>
      <c r="H1184" s="464"/>
    </row>
    <row r="1185" spans="1:8">
      <c r="A1185" s="467">
        <v>44045</v>
      </c>
      <c r="H1185" s="464"/>
    </row>
    <row r="1186" spans="1:8">
      <c r="A1186" s="467">
        <v>44046</v>
      </c>
      <c r="H1186" s="464"/>
    </row>
    <row r="1187" spans="1:8">
      <c r="A1187" s="467">
        <v>44047</v>
      </c>
      <c r="H1187" s="464"/>
    </row>
    <row r="1188" spans="1:8">
      <c r="A1188" s="467">
        <v>44048</v>
      </c>
      <c r="H1188" s="464"/>
    </row>
    <row r="1189" spans="1:8">
      <c r="A1189" s="467">
        <v>44049</v>
      </c>
      <c r="H1189" s="464"/>
    </row>
    <row r="1190" spans="1:8">
      <c r="A1190" s="467">
        <v>44050</v>
      </c>
      <c r="H1190" s="464"/>
    </row>
    <row r="1191" spans="1:8">
      <c r="A1191" s="467">
        <v>44051</v>
      </c>
      <c r="H1191" s="464"/>
    </row>
    <row r="1192" spans="1:8">
      <c r="A1192" s="467">
        <v>44052</v>
      </c>
      <c r="H1192" s="464"/>
    </row>
    <row r="1193" spans="1:8">
      <c r="A1193" s="467">
        <v>44053</v>
      </c>
      <c r="H1193" s="464"/>
    </row>
    <row r="1194" spans="1:8">
      <c r="A1194" s="467">
        <v>44054</v>
      </c>
      <c r="H1194" s="464"/>
    </row>
    <row r="1195" spans="1:8">
      <c r="A1195" s="467">
        <v>44055</v>
      </c>
      <c r="H1195" s="464"/>
    </row>
    <row r="1196" spans="1:8">
      <c r="A1196" s="467">
        <v>44056</v>
      </c>
      <c r="H1196" s="464"/>
    </row>
    <row r="1197" spans="1:8">
      <c r="A1197" s="467">
        <v>44057</v>
      </c>
      <c r="H1197" s="464"/>
    </row>
    <row r="1198" spans="1:8">
      <c r="A1198" s="467">
        <v>44058</v>
      </c>
      <c r="H1198" s="464"/>
    </row>
    <row r="1199" spans="1:8">
      <c r="A1199" s="467">
        <v>44059</v>
      </c>
      <c r="H1199" s="464"/>
    </row>
    <row r="1200" spans="1:8">
      <c r="A1200" s="467">
        <v>44060</v>
      </c>
      <c r="H1200" s="464"/>
    </row>
    <row r="1201" spans="1:8">
      <c r="A1201" s="467">
        <v>44061</v>
      </c>
      <c r="H1201" s="464"/>
    </row>
    <row r="1202" spans="1:8">
      <c r="A1202" s="467">
        <v>44062</v>
      </c>
      <c r="H1202" s="464"/>
    </row>
    <row r="1203" spans="1:8">
      <c r="A1203" s="467">
        <v>44063</v>
      </c>
      <c r="H1203" s="464"/>
    </row>
    <row r="1204" spans="1:8">
      <c r="A1204" s="467">
        <v>44064</v>
      </c>
      <c r="H1204" s="464"/>
    </row>
    <row r="1205" spans="1:8">
      <c r="A1205" s="467">
        <v>44065</v>
      </c>
      <c r="H1205" s="464"/>
    </row>
    <row r="1206" spans="1:8">
      <c r="A1206" s="467">
        <v>44066</v>
      </c>
      <c r="H1206" s="464"/>
    </row>
    <row r="1207" spans="1:8">
      <c r="A1207" s="467">
        <v>44067</v>
      </c>
      <c r="H1207" s="464"/>
    </row>
    <row r="1208" spans="1:8">
      <c r="A1208" s="467">
        <v>44068</v>
      </c>
      <c r="H1208" s="464"/>
    </row>
    <row r="1209" spans="1:8">
      <c r="A1209" s="467">
        <v>44069</v>
      </c>
      <c r="H1209" s="464"/>
    </row>
    <row r="1210" spans="1:8">
      <c r="A1210" s="467">
        <v>44070</v>
      </c>
      <c r="H1210" s="464"/>
    </row>
    <row r="1211" spans="1:8">
      <c r="A1211" s="467">
        <v>44071</v>
      </c>
      <c r="H1211" s="464"/>
    </row>
    <row r="1212" spans="1:8">
      <c r="A1212" s="467">
        <v>44072</v>
      </c>
      <c r="H1212" s="464"/>
    </row>
    <row r="1213" spans="1:8">
      <c r="A1213" s="467">
        <v>44073</v>
      </c>
      <c r="H1213" s="464"/>
    </row>
    <row r="1214" spans="1:8">
      <c r="A1214" s="467">
        <v>44074</v>
      </c>
      <c r="H1214" s="464"/>
    </row>
    <row r="1215" spans="1:8">
      <c r="A1215" s="467">
        <v>44075</v>
      </c>
      <c r="H1215" s="464"/>
    </row>
    <row r="1216" spans="1:8">
      <c r="A1216" s="467">
        <v>44076</v>
      </c>
      <c r="H1216" s="464"/>
    </row>
    <row r="1217" spans="1:8">
      <c r="A1217" s="467">
        <v>44077</v>
      </c>
      <c r="H1217" s="464"/>
    </row>
    <row r="1218" spans="1:8">
      <c r="A1218" s="467">
        <v>44078</v>
      </c>
      <c r="H1218" s="464"/>
    </row>
    <row r="1219" spans="1:8">
      <c r="A1219" s="467">
        <v>44079</v>
      </c>
      <c r="H1219" s="464"/>
    </row>
    <row r="1220" spans="1:8">
      <c r="A1220" s="467">
        <v>44080</v>
      </c>
      <c r="H1220" s="464"/>
    </row>
    <row r="1221" spans="1:8">
      <c r="A1221" s="467">
        <v>44081</v>
      </c>
      <c r="H1221" s="464"/>
    </row>
    <row r="1222" spans="1:8">
      <c r="A1222" s="467">
        <v>44082</v>
      </c>
      <c r="H1222" s="464"/>
    </row>
    <row r="1223" spans="1:8">
      <c r="A1223" s="467">
        <v>44083</v>
      </c>
      <c r="H1223" s="464"/>
    </row>
    <row r="1224" spans="1:8">
      <c r="A1224" s="467">
        <v>44084</v>
      </c>
      <c r="H1224" s="464"/>
    </row>
    <row r="1225" spans="1:8">
      <c r="A1225" s="467">
        <v>44085</v>
      </c>
      <c r="H1225" s="464"/>
    </row>
    <row r="1226" spans="1:8">
      <c r="A1226" s="467">
        <v>44086</v>
      </c>
      <c r="H1226" s="464"/>
    </row>
    <row r="1227" spans="1:8">
      <c r="A1227" s="467">
        <v>44087</v>
      </c>
      <c r="H1227" s="464"/>
    </row>
    <row r="1228" spans="1:8">
      <c r="A1228" s="467">
        <v>44088</v>
      </c>
      <c r="H1228" s="464"/>
    </row>
    <row r="1229" spans="1:8">
      <c r="A1229" s="467">
        <v>44089</v>
      </c>
      <c r="H1229" s="464"/>
    </row>
    <row r="1230" spans="1:8">
      <c r="A1230" s="467">
        <v>44090</v>
      </c>
      <c r="H1230" s="464"/>
    </row>
    <row r="1231" spans="1:8">
      <c r="A1231" s="467">
        <v>44091</v>
      </c>
      <c r="H1231" s="464"/>
    </row>
    <row r="1232" spans="1:8">
      <c r="A1232" s="467">
        <v>44092</v>
      </c>
      <c r="H1232" s="464"/>
    </row>
    <row r="1233" spans="1:8">
      <c r="A1233" s="467">
        <v>44093</v>
      </c>
      <c r="H1233" s="464"/>
    </row>
    <row r="1234" spans="1:8">
      <c r="A1234" s="467">
        <v>44094</v>
      </c>
      <c r="H1234" s="464"/>
    </row>
    <row r="1235" spans="1:8">
      <c r="A1235" s="467">
        <v>44095</v>
      </c>
      <c r="H1235" s="464"/>
    </row>
    <row r="1236" spans="1:8">
      <c r="A1236" s="467">
        <v>44096</v>
      </c>
      <c r="H1236" s="464"/>
    </row>
    <row r="1237" spans="1:8">
      <c r="A1237" s="467">
        <v>44097</v>
      </c>
      <c r="H1237" s="464"/>
    </row>
    <row r="1238" spans="1:8">
      <c r="A1238" s="467">
        <v>44098</v>
      </c>
      <c r="H1238" s="464"/>
    </row>
    <row r="1239" spans="1:8">
      <c r="A1239" s="467">
        <v>44099</v>
      </c>
      <c r="H1239" s="464"/>
    </row>
    <row r="1240" spans="1:8">
      <c r="A1240" s="467">
        <v>44100</v>
      </c>
      <c r="H1240" s="464"/>
    </row>
    <row r="1241" spans="1:8">
      <c r="A1241" s="467">
        <v>44101</v>
      </c>
      <c r="H1241" s="464"/>
    </row>
    <row r="1242" spans="1:8">
      <c r="A1242" s="467">
        <v>44102</v>
      </c>
      <c r="H1242" s="464"/>
    </row>
    <row r="1243" spans="1:8">
      <c r="A1243" s="467">
        <v>44103</v>
      </c>
      <c r="H1243" s="464"/>
    </row>
    <row r="1244" spans="1:8">
      <c r="A1244" s="467">
        <v>44104</v>
      </c>
      <c r="H1244" s="464"/>
    </row>
    <row r="1245" spans="1:8">
      <c r="A1245" s="467">
        <v>44105</v>
      </c>
      <c r="H1245" s="464"/>
    </row>
    <row r="1246" spans="1:8">
      <c r="A1246" s="467">
        <v>44106</v>
      </c>
      <c r="H1246" s="464"/>
    </row>
    <row r="1247" spans="1:8">
      <c r="A1247" s="467">
        <v>44107</v>
      </c>
      <c r="H1247" s="464"/>
    </row>
    <row r="1248" spans="1:8">
      <c r="A1248" s="467">
        <v>44108</v>
      </c>
      <c r="H1248" s="464"/>
    </row>
    <row r="1249" spans="1:8">
      <c r="A1249" s="467">
        <v>44109</v>
      </c>
      <c r="H1249" s="464"/>
    </row>
    <row r="1250" spans="1:8">
      <c r="A1250" s="467">
        <v>44110</v>
      </c>
      <c r="H1250" s="464"/>
    </row>
    <row r="1251" spans="1:8">
      <c r="A1251" s="467">
        <v>44111</v>
      </c>
      <c r="H1251" s="464"/>
    </row>
    <row r="1252" spans="1:8">
      <c r="A1252" s="467">
        <v>44112</v>
      </c>
      <c r="H1252" s="464"/>
    </row>
    <row r="1253" spans="1:8">
      <c r="A1253" s="467">
        <v>44113</v>
      </c>
      <c r="H1253" s="464"/>
    </row>
    <row r="1254" spans="1:8">
      <c r="A1254" s="467">
        <v>44114</v>
      </c>
      <c r="H1254" s="464"/>
    </row>
    <row r="1255" spans="1:8">
      <c r="A1255" s="467">
        <v>44115</v>
      </c>
      <c r="H1255" s="464"/>
    </row>
    <row r="1256" spans="1:8">
      <c r="A1256" s="467">
        <v>44116</v>
      </c>
      <c r="H1256" s="464"/>
    </row>
    <row r="1257" spans="1:8">
      <c r="A1257" s="467">
        <v>44117</v>
      </c>
      <c r="H1257" s="464"/>
    </row>
    <row r="1258" spans="1:8">
      <c r="A1258" s="467">
        <v>44118</v>
      </c>
      <c r="H1258" s="464"/>
    </row>
    <row r="1259" spans="1:8">
      <c r="A1259" s="467">
        <v>44119</v>
      </c>
      <c r="H1259" s="464"/>
    </row>
    <row r="1260" spans="1:8">
      <c r="A1260" s="467">
        <v>44120</v>
      </c>
      <c r="H1260" s="464"/>
    </row>
    <row r="1261" spans="1:8">
      <c r="A1261" s="467">
        <v>44121</v>
      </c>
      <c r="H1261" s="464"/>
    </row>
    <row r="1262" spans="1:8">
      <c r="A1262" s="467">
        <v>44122</v>
      </c>
      <c r="H1262" s="464"/>
    </row>
    <row r="1263" spans="1:8">
      <c r="A1263" s="467">
        <v>44123</v>
      </c>
      <c r="H1263" s="464"/>
    </row>
    <row r="1264" spans="1:8">
      <c r="A1264" s="467">
        <v>44124</v>
      </c>
      <c r="H1264" s="464"/>
    </row>
    <row r="1265" spans="1:8">
      <c r="A1265" s="467">
        <v>44125</v>
      </c>
      <c r="H1265" s="464"/>
    </row>
    <row r="1266" spans="1:8">
      <c r="A1266" s="467">
        <v>44126</v>
      </c>
      <c r="H1266" s="464"/>
    </row>
    <row r="1267" spans="1:8">
      <c r="A1267" s="467">
        <v>44127</v>
      </c>
      <c r="H1267" s="464"/>
    </row>
    <row r="1268" spans="1:8">
      <c r="A1268" s="467">
        <v>44128</v>
      </c>
      <c r="H1268" s="464"/>
    </row>
    <row r="1269" spans="1:8">
      <c r="A1269" s="467">
        <v>44129</v>
      </c>
      <c r="H1269" s="464"/>
    </row>
    <row r="1270" spans="1:8">
      <c r="A1270" s="467">
        <v>44130</v>
      </c>
      <c r="H1270" s="464"/>
    </row>
    <row r="1271" spans="1:8">
      <c r="A1271" s="467">
        <v>44131</v>
      </c>
      <c r="H1271" s="464"/>
    </row>
    <row r="1272" spans="1:8">
      <c r="A1272" s="467">
        <v>44132</v>
      </c>
      <c r="H1272" s="464"/>
    </row>
    <row r="1273" spans="1:8">
      <c r="A1273" s="467">
        <v>44133</v>
      </c>
      <c r="H1273" s="464"/>
    </row>
    <row r="1274" spans="1:8">
      <c r="A1274" s="467">
        <v>44134</v>
      </c>
      <c r="H1274" s="464"/>
    </row>
    <row r="1275" spans="1:8">
      <c r="A1275" s="467">
        <v>44135</v>
      </c>
      <c r="H1275" s="464"/>
    </row>
    <row r="1276" spans="1:8">
      <c r="A1276" s="467">
        <v>44136</v>
      </c>
      <c r="H1276" s="464"/>
    </row>
    <row r="1277" spans="1:8">
      <c r="A1277" s="467">
        <v>44137</v>
      </c>
      <c r="H1277" s="464"/>
    </row>
    <row r="1278" spans="1:8">
      <c r="A1278" s="467">
        <v>44138</v>
      </c>
      <c r="H1278" s="464"/>
    </row>
    <row r="1279" spans="1:8">
      <c r="A1279" s="467">
        <v>44139</v>
      </c>
      <c r="H1279" s="464"/>
    </row>
    <row r="1280" spans="1:8">
      <c r="A1280" s="467">
        <v>44140</v>
      </c>
      <c r="H1280" s="464"/>
    </row>
    <row r="1281" spans="1:8">
      <c r="A1281" s="467">
        <v>44141</v>
      </c>
      <c r="H1281" s="464"/>
    </row>
    <row r="1282" spans="1:8">
      <c r="A1282" s="467">
        <v>44142</v>
      </c>
      <c r="H1282" s="464"/>
    </row>
    <row r="1283" spans="1:8">
      <c r="A1283" s="467">
        <v>44143</v>
      </c>
      <c r="H1283" s="464"/>
    </row>
    <row r="1284" spans="1:8">
      <c r="A1284" s="467">
        <v>44144</v>
      </c>
      <c r="H1284" s="464"/>
    </row>
    <row r="1285" spans="1:8">
      <c r="A1285" s="467">
        <v>44145</v>
      </c>
      <c r="H1285" s="464"/>
    </row>
    <row r="1286" spans="1:8">
      <c r="A1286" s="467">
        <v>44146</v>
      </c>
      <c r="H1286" s="464"/>
    </row>
    <row r="1287" spans="1:8">
      <c r="A1287" s="467">
        <v>44147</v>
      </c>
      <c r="H1287" s="464"/>
    </row>
    <row r="1288" spans="1:8">
      <c r="A1288" s="467">
        <v>44148</v>
      </c>
      <c r="H1288" s="464"/>
    </row>
    <row r="1289" spans="1:8">
      <c r="A1289" s="467">
        <v>44149</v>
      </c>
      <c r="H1289" s="464"/>
    </row>
    <row r="1290" spans="1:8">
      <c r="A1290" s="467">
        <v>44150</v>
      </c>
      <c r="H1290" s="464"/>
    </row>
    <row r="1291" spans="1:8">
      <c r="A1291" s="467">
        <v>44151</v>
      </c>
      <c r="H1291" s="464"/>
    </row>
    <row r="1292" spans="1:8">
      <c r="A1292" s="467">
        <v>44152</v>
      </c>
      <c r="H1292" s="464"/>
    </row>
    <row r="1293" spans="1:8">
      <c r="A1293" s="467">
        <v>44153</v>
      </c>
      <c r="H1293" s="464"/>
    </row>
    <row r="1294" spans="1:8">
      <c r="A1294" s="467">
        <v>44154</v>
      </c>
      <c r="H1294" s="464"/>
    </row>
    <row r="1295" spans="1:8">
      <c r="A1295" s="467">
        <v>44155</v>
      </c>
      <c r="H1295" s="464"/>
    </row>
    <row r="1296" spans="1:8">
      <c r="A1296" s="467">
        <v>44156</v>
      </c>
      <c r="H1296" s="464"/>
    </row>
    <row r="1297" spans="1:8">
      <c r="A1297" s="467">
        <v>44157</v>
      </c>
      <c r="H1297" s="464"/>
    </row>
    <row r="1298" spans="1:8">
      <c r="A1298" s="467">
        <v>44158</v>
      </c>
      <c r="H1298" s="464"/>
    </row>
    <row r="1299" spans="1:8">
      <c r="A1299" s="467">
        <v>44159</v>
      </c>
      <c r="H1299" s="464"/>
    </row>
    <row r="1300" spans="1:8">
      <c r="A1300" s="467">
        <v>44160</v>
      </c>
      <c r="H1300" s="464"/>
    </row>
    <row r="1301" spans="1:8">
      <c r="A1301" s="467">
        <v>44161</v>
      </c>
      <c r="H1301" s="464"/>
    </row>
    <row r="1302" spans="1:8">
      <c r="A1302" s="467">
        <v>44162</v>
      </c>
      <c r="H1302" s="464"/>
    </row>
    <row r="1303" spans="1:8">
      <c r="A1303" s="467">
        <v>44163</v>
      </c>
      <c r="H1303" s="464"/>
    </row>
    <row r="1304" spans="1:8">
      <c r="A1304" s="467">
        <v>44164</v>
      </c>
      <c r="H1304" s="464"/>
    </row>
    <row r="1305" spans="1:8">
      <c r="A1305" s="467">
        <v>44165</v>
      </c>
      <c r="H1305" s="464"/>
    </row>
    <row r="1306" spans="1:8">
      <c r="A1306" s="467">
        <v>44166</v>
      </c>
      <c r="H1306" s="464"/>
    </row>
    <row r="1307" spans="1:8">
      <c r="A1307" s="467">
        <v>44167</v>
      </c>
      <c r="H1307" s="464"/>
    </row>
    <row r="1308" spans="1:8">
      <c r="A1308" s="467">
        <v>44168</v>
      </c>
      <c r="H1308" s="464"/>
    </row>
    <row r="1309" spans="1:8">
      <c r="A1309" s="467">
        <v>44169</v>
      </c>
      <c r="H1309" s="464"/>
    </row>
    <row r="1310" spans="1:8">
      <c r="A1310" s="467">
        <v>44170</v>
      </c>
      <c r="H1310" s="464"/>
    </row>
    <row r="1311" spans="1:8">
      <c r="A1311" s="467">
        <v>44171</v>
      </c>
      <c r="H1311" s="464"/>
    </row>
    <row r="1312" spans="1:8">
      <c r="A1312" s="467">
        <v>44172</v>
      </c>
      <c r="H1312" s="464"/>
    </row>
    <row r="1313" spans="1:8">
      <c r="A1313" s="467">
        <v>44173</v>
      </c>
      <c r="H1313" s="464"/>
    </row>
    <row r="1314" spans="1:8">
      <c r="A1314" s="467">
        <v>44174</v>
      </c>
      <c r="H1314" s="464"/>
    </row>
    <row r="1315" spans="1:8">
      <c r="A1315" s="467">
        <v>44175</v>
      </c>
      <c r="H1315" s="464"/>
    </row>
    <row r="1316" spans="1:8">
      <c r="A1316" s="467">
        <v>44176</v>
      </c>
      <c r="H1316" s="464"/>
    </row>
    <row r="1317" spans="1:8">
      <c r="A1317" s="467">
        <v>44177</v>
      </c>
      <c r="H1317" s="464"/>
    </row>
    <row r="1318" spans="1:8">
      <c r="A1318" s="467">
        <v>44178</v>
      </c>
      <c r="H1318" s="464"/>
    </row>
    <row r="1319" spans="1:8">
      <c r="A1319" s="467">
        <v>44179</v>
      </c>
      <c r="H1319" s="464"/>
    </row>
    <row r="1320" spans="1:8">
      <c r="A1320" s="467">
        <v>44180</v>
      </c>
      <c r="H1320" s="464"/>
    </row>
    <row r="1321" spans="1:8">
      <c r="A1321" s="467">
        <v>44181</v>
      </c>
      <c r="H1321" s="464"/>
    </row>
    <row r="1322" spans="1:8">
      <c r="A1322" s="467">
        <v>44182</v>
      </c>
      <c r="H1322" s="464"/>
    </row>
    <row r="1323" spans="1:8">
      <c r="A1323" s="467">
        <v>44183</v>
      </c>
      <c r="H1323" s="464"/>
    </row>
    <row r="1324" spans="1:8">
      <c r="A1324" s="467">
        <v>44184</v>
      </c>
      <c r="H1324" s="464"/>
    </row>
    <row r="1325" spans="1:8">
      <c r="A1325" s="467">
        <v>44185</v>
      </c>
      <c r="H1325" s="464"/>
    </row>
    <row r="1326" spans="1:8">
      <c r="A1326" s="467">
        <v>44186</v>
      </c>
      <c r="H1326" s="464"/>
    </row>
    <row r="1327" spans="1:8">
      <c r="A1327" s="467">
        <v>44187</v>
      </c>
      <c r="H1327" s="464"/>
    </row>
    <row r="1328" spans="1:8">
      <c r="A1328" s="467">
        <v>44188</v>
      </c>
      <c r="H1328" s="464"/>
    </row>
    <row r="1329" spans="1:8">
      <c r="A1329" s="467">
        <v>44189</v>
      </c>
      <c r="H1329" s="464"/>
    </row>
    <row r="1330" spans="1:8">
      <c r="A1330" s="467">
        <v>44190</v>
      </c>
      <c r="H1330" s="464"/>
    </row>
    <row r="1331" spans="1:8">
      <c r="A1331" s="467">
        <v>44191</v>
      </c>
      <c r="H1331" s="464"/>
    </row>
    <row r="1332" spans="1:8">
      <c r="A1332" s="467">
        <v>44192</v>
      </c>
      <c r="H1332" s="464"/>
    </row>
    <row r="1333" spans="1:8">
      <c r="A1333" s="467">
        <v>44193</v>
      </c>
      <c r="H1333" s="464"/>
    </row>
    <row r="1334" spans="1:8">
      <c r="A1334" s="467">
        <v>44194</v>
      </c>
      <c r="H1334" s="464"/>
    </row>
    <row r="1335" spans="1:8">
      <c r="A1335" s="467">
        <v>44195</v>
      </c>
      <c r="H1335" s="464"/>
    </row>
    <row r="1336" spans="1:8">
      <c r="A1336" s="467">
        <v>44196</v>
      </c>
      <c r="B1336" s="1">
        <v>2.25</v>
      </c>
      <c r="C1336" s="1">
        <v>2.5</v>
      </c>
      <c r="D1336" s="1">
        <v>-0.4</v>
      </c>
      <c r="E1336" s="1">
        <v>-0.25</v>
      </c>
      <c r="F1336" s="1">
        <v>0.75</v>
      </c>
      <c r="G1336" s="1">
        <v>1</v>
      </c>
      <c r="H1336" s="464"/>
    </row>
    <row r="1337" spans="1:8">
      <c r="A1337" s="467">
        <v>44197</v>
      </c>
      <c r="H1337" s="464"/>
    </row>
    <row r="1338" spans="1:8">
      <c r="A1338" s="467">
        <v>44198</v>
      </c>
      <c r="H1338" s="464"/>
    </row>
    <row r="1339" spans="1:8">
      <c r="A1339" s="467">
        <v>44199</v>
      </c>
      <c r="H1339" s="464"/>
    </row>
    <row r="1340" spans="1:8">
      <c r="A1340" s="467">
        <v>44200</v>
      </c>
      <c r="H1340" s="464"/>
    </row>
    <row r="1341" spans="1:8">
      <c r="A1341" s="467">
        <v>44201</v>
      </c>
      <c r="H1341" s="464"/>
    </row>
    <row r="1342" spans="1:8">
      <c r="A1342" s="467">
        <v>44202</v>
      </c>
      <c r="H1342" s="464"/>
    </row>
    <row r="1343" spans="1:8">
      <c r="A1343" s="467">
        <v>44203</v>
      </c>
      <c r="H1343" s="464"/>
    </row>
    <row r="1344" spans="1:8">
      <c r="A1344" s="467">
        <v>44204</v>
      </c>
      <c r="H1344" s="464"/>
    </row>
    <row r="1345" spans="1:8">
      <c r="A1345" s="467">
        <v>44205</v>
      </c>
      <c r="H1345" s="464"/>
    </row>
    <row r="1346" spans="1:8">
      <c r="A1346" s="467">
        <v>44206</v>
      </c>
      <c r="H1346" s="464"/>
    </row>
    <row r="1347" spans="1:8">
      <c r="A1347" s="467">
        <v>44207</v>
      </c>
      <c r="H1347" s="464"/>
    </row>
    <row r="1348" spans="1:8">
      <c r="A1348" s="467">
        <v>44208</v>
      </c>
      <c r="H1348" s="464"/>
    </row>
    <row r="1349" spans="1:8">
      <c r="A1349" s="467">
        <v>44209</v>
      </c>
      <c r="H1349" s="464"/>
    </row>
    <row r="1350" spans="1:8">
      <c r="A1350" s="467">
        <v>44210</v>
      </c>
      <c r="H1350" s="464"/>
    </row>
    <row r="1351" spans="1:8">
      <c r="A1351" s="467">
        <v>44211</v>
      </c>
      <c r="H1351" s="464"/>
    </row>
    <row r="1352" spans="1:8">
      <c r="A1352" s="467">
        <v>44212</v>
      </c>
      <c r="H1352" s="464"/>
    </row>
    <row r="1353" spans="1:8">
      <c r="A1353" s="467">
        <v>44213</v>
      </c>
      <c r="H1353" s="464"/>
    </row>
    <row r="1354" spans="1:8">
      <c r="A1354" s="467">
        <v>44214</v>
      </c>
      <c r="H1354" s="464"/>
    </row>
    <row r="1355" spans="1:8">
      <c r="A1355" s="467">
        <v>44215</v>
      </c>
      <c r="H1355" s="464"/>
    </row>
    <row r="1356" spans="1:8">
      <c r="A1356" s="467">
        <v>44216</v>
      </c>
      <c r="H1356" s="464"/>
    </row>
    <row r="1357" spans="1:8">
      <c r="A1357" s="467">
        <v>44217</v>
      </c>
      <c r="H1357" s="464"/>
    </row>
    <row r="1358" spans="1:8">
      <c r="A1358" s="467">
        <v>44218</v>
      </c>
      <c r="H1358" s="464"/>
    </row>
    <row r="1359" spans="1:8">
      <c r="A1359" s="467">
        <v>44219</v>
      </c>
      <c r="H1359" s="464"/>
    </row>
    <row r="1360" spans="1:8">
      <c r="A1360" s="467">
        <v>44220</v>
      </c>
      <c r="H1360" s="464"/>
    </row>
    <row r="1361" spans="1:8">
      <c r="A1361" s="467">
        <v>44221</v>
      </c>
      <c r="H1361" s="464"/>
    </row>
    <row r="1362" spans="1:8">
      <c r="A1362" s="467">
        <v>44222</v>
      </c>
      <c r="H1362" s="464"/>
    </row>
    <row r="1363" spans="1:8">
      <c r="A1363" s="467">
        <v>44223</v>
      </c>
      <c r="H1363" s="464"/>
    </row>
    <row r="1364" spans="1:8">
      <c r="A1364" s="467">
        <v>44224</v>
      </c>
      <c r="H1364" s="464"/>
    </row>
    <row r="1365" spans="1:8">
      <c r="A1365" s="467">
        <v>44225</v>
      </c>
      <c r="H1365" s="464"/>
    </row>
    <row r="1366" spans="1:8">
      <c r="A1366" s="467">
        <v>44226</v>
      </c>
      <c r="H1366" s="464"/>
    </row>
    <row r="1367" spans="1:8">
      <c r="A1367" s="467">
        <v>44227</v>
      </c>
      <c r="H1367" s="464"/>
    </row>
    <row r="1368" spans="1:8">
      <c r="A1368" s="467">
        <v>44228</v>
      </c>
      <c r="H1368" s="464"/>
    </row>
    <row r="1369" spans="1:8">
      <c r="A1369" s="467">
        <v>44229</v>
      </c>
      <c r="H1369" s="464"/>
    </row>
    <row r="1370" spans="1:8">
      <c r="A1370" s="467">
        <v>44230</v>
      </c>
      <c r="H1370" s="464"/>
    </row>
    <row r="1371" spans="1:8">
      <c r="A1371" s="467">
        <v>44231</v>
      </c>
      <c r="H1371" s="464"/>
    </row>
    <row r="1372" spans="1:8">
      <c r="A1372" s="467">
        <v>44232</v>
      </c>
      <c r="H1372" s="464"/>
    </row>
    <row r="1373" spans="1:8">
      <c r="A1373" s="467">
        <v>44233</v>
      </c>
      <c r="H1373" s="464"/>
    </row>
    <row r="1374" spans="1:8">
      <c r="A1374" s="467">
        <v>44234</v>
      </c>
      <c r="H1374" s="464"/>
    </row>
    <row r="1375" spans="1:8">
      <c r="A1375" s="467">
        <v>44235</v>
      </c>
      <c r="H1375" s="464"/>
    </row>
    <row r="1376" spans="1:8">
      <c r="A1376" s="467">
        <v>44236</v>
      </c>
      <c r="H1376" s="464"/>
    </row>
    <row r="1377" spans="1:8">
      <c r="A1377" s="467">
        <v>44237</v>
      </c>
      <c r="H1377" s="464"/>
    </row>
    <row r="1378" spans="1:8">
      <c r="A1378" s="467">
        <v>44238</v>
      </c>
      <c r="H1378" s="464"/>
    </row>
    <row r="1379" spans="1:8">
      <c r="A1379" s="467">
        <v>44239</v>
      </c>
      <c r="H1379" s="464"/>
    </row>
    <row r="1380" spans="1:8">
      <c r="A1380" s="467">
        <v>44240</v>
      </c>
      <c r="H1380" s="464"/>
    </row>
    <row r="1381" spans="1:8">
      <c r="A1381" s="467">
        <v>44241</v>
      </c>
      <c r="H1381" s="464"/>
    </row>
    <row r="1382" spans="1:8">
      <c r="A1382" s="467">
        <v>44242</v>
      </c>
      <c r="H1382" s="464"/>
    </row>
    <row r="1383" spans="1:8">
      <c r="A1383" s="467">
        <v>44243</v>
      </c>
      <c r="H1383" s="464"/>
    </row>
    <row r="1384" spans="1:8">
      <c r="A1384" s="467">
        <v>44244</v>
      </c>
      <c r="H1384" s="464"/>
    </row>
    <row r="1385" spans="1:8">
      <c r="A1385" s="467">
        <v>44245</v>
      </c>
      <c r="H1385" s="464"/>
    </row>
    <row r="1386" spans="1:8">
      <c r="A1386" s="467">
        <v>44246</v>
      </c>
      <c r="H1386" s="464"/>
    </row>
    <row r="1387" spans="1:8">
      <c r="A1387" s="467">
        <v>44247</v>
      </c>
      <c r="H1387" s="464"/>
    </row>
    <row r="1388" spans="1:8">
      <c r="A1388" s="467">
        <v>44248</v>
      </c>
      <c r="H1388" s="464"/>
    </row>
    <row r="1389" spans="1:8">
      <c r="A1389" s="467">
        <v>44249</v>
      </c>
      <c r="H1389" s="464"/>
    </row>
    <row r="1390" spans="1:8">
      <c r="A1390" s="467">
        <v>44250</v>
      </c>
      <c r="H1390" s="464"/>
    </row>
    <row r="1391" spans="1:8">
      <c r="A1391" s="467">
        <v>44251</v>
      </c>
      <c r="H1391" s="464"/>
    </row>
    <row r="1392" spans="1:8">
      <c r="A1392" s="467">
        <v>44252</v>
      </c>
      <c r="H1392" s="464"/>
    </row>
    <row r="1393" spans="1:8">
      <c r="A1393" s="467">
        <v>44253</v>
      </c>
      <c r="H1393" s="464"/>
    </row>
    <row r="1394" spans="1:8">
      <c r="A1394" s="467">
        <v>44254</v>
      </c>
      <c r="H1394" s="464"/>
    </row>
    <row r="1395" spans="1:8">
      <c r="A1395" s="467">
        <v>44255</v>
      </c>
      <c r="H1395" s="464"/>
    </row>
    <row r="1396" spans="1:8">
      <c r="A1396" s="467">
        <v>44256</v>
      </c>
      <c r="H1396" s="464"/>
    </row>
    <row r="1397" spans="1:8">
      <c r="A1397" s="467">
        <v>44257</v>
      </c>
      <c r="H1397" s="464"/>
    </row>
    <row r="1398" spans="1:8">
      <c r="A1398" s="467">
        <v>44258</v>
      </c>
      <c r="H1398" s="464"/>
    </row>
    <row r="1399" spans="1:8">
      <c r="A1399" s="467">
        <v>44259</v>
      </c>
      <c r="H1399" s="464"/>
    </row>
    <row r="1400" spans="1:8">
      <c r="A1400" s="467">
        <v>44260</v>
      </c>
      <c r="H1400" s="464"/>
    </row>
    <row r="1401" spans="1:8">
      <c r="A1401" s="467">
        <v>44261</v>
      </c>
      <c r="H1401" s="464"/>
    </row>
    <row r="1402" spans="1:8">
      <c r="A1402" s="467">
        <v>44262</v>
      </c>
      <c r="H1402" s="464"/>
    </row>
    <row r="1403" spans="1:8">
      <c r="A1403" s="467">
        <v>44263</v>
      </c>
      <c r="H1403" s="464"/>
    </row>
    <row r="1404" spans="1:8">
      <c r="A1404" s="467">
        <v>44264</v>
      </c>
      <c r="H1404" s="464"/>
    </row>
    <row r="1405" spans="1:8">
      <c r="A1405" s="467">
        <v>44265</v>
      </c>
      <c r="H1405" s="464"/>
    </row>
    <row r="1406" spans="1:8">
      <c r="A1406" s="467">
        <v>44266</v>
      </c>
      <c r="H1406" s="464"/>
    </row>
    <row r="1407" spans="1:8">
      <c r="A1407" s="467">
        <v>44267</v>
      </c>
      <c r="H1407" s="464"/>
    </row>
    <row r="1408" spans="1:8">
      <c r="A1408" s="467">
        <v>44268</v>
      </c>
      <c r="H1408" s="464"/>
    </row>
    <row r="1409" spans="1:8">
      <c r="A1409" s="467">
        <v>44269</v>
      </c>
      <c r="H1409" s="464"/>
    </row>
    <row r="1410" spans="1:8">
      <c r="A1410" s="467">
        <v>44270</v>
      </c>
      <c r="H1410" s="464"/>
    </row>
    <row r="1411" spans="1:8">
      <c r="A1411" s="467">
        <v>44271</v>
      </c>
      <c r="H1411" s="464"/>
    </row>
    <row r="1412" spans="1:8">
      <c r="A1412" s="467">
        <v>44272</v>
      </c>
      <c r="H1412" s="464"/>
    </row>
    <row r="1413" spans="1:8">
      <c r="A1413" s="467">
        <v>44273</v>
      </c>
      <c r="H1413" s="464"/>
    </row>
    <row r="1414" spans="1:8">
      <c r="A1414" s="467">
        <v>44274</v>
      </c>
      <c r="H1414" s="464"/>
    </row>
    <row r="1415" spans="1:8">
      <c r="A1415" s="467">
        <v>44275</v>
      </c>
      <c r="H1415" s="464"/>
    </row>
    <row r="1416" spans="1:8">
      <c r="A1416" s="467">
        <v>44276</v>
      </c>
      <c r="H1416" s="464"/>
    </row>
    <row r="1417" spans="1:8">
      <c r="A1417" s="467">
        <v>44277</v>
      </c>
      <c r="H1417" s="464"/>
    </row>
    <row r="1418" spans="1:8">
      <c r="A1418" s="467">
        <v>44278</v>
      </c>
      <c r="H1418" s="464"/>
    </row>
    <row r="1419" spans="1:8">
      <c r="A1419" s="467">
        <v>44279</v>
      </c>
      <c r="H1419" s="464"/>
    </row>
    <row r="1420" spans="1:8">
      <c r="A1420" s="467">
        <v>44280</v>
      </c>
      <c r="H1420" s="464"/>
    </row>
    <row r="1421" spans="1:8">
      <c r="A1421" s="467">
        <v>44281</v>
      </c>
      <c r="H1421" s="464"/>
    </row>
    <row r="1422" spans="1:8">
      <c r="A1422" s="467">
        <v>44282</v>
      </c>
      <c r="H1422" s="464"/>
    </row>
    <row r="1423" spans="1:8">
      <c r="A1423" s="467">
        <v>44283</v>
      </c>
      <c r="H1423" s="464"/>
    </row>
    <row r="1424" spans="1:8">
      <c r="A1424" s="467">
        <v>44284</v>
      </c>
      <c r="H1424" s="464"/>
    </row>
    <row r="1425" spans="1:8">
      <c r="A1425" s="467">
        <v>44285</v>
      </c>
      <c r="H1425" s="464"/>
    </row>
    <row r="1426" spans="1:8">
      <c r="A1426" s="467">
        <v>44286</v>
      </c>
      <c r="H1426" s="464"/>
    </row>
    <row r="1427" spans="1:8">
      <c r="A1427" s="467">
        <v>44287</v>
      </c>
      <c r="H1427" s="464"/>
    </row>
    <row r="1428" spans="1:8">
      <c r="A1428" s="467">
        <v>44288</v>
      </c>
      <c r="H1428" s="464"/>
    </row>
    <row r="1429" spans="1:8">
      <c r="A1429" s="467">
        <v>44289</v>
      </c>
      <c r="H1429" s="464"/>
    </row>
    <row r="1430" spans="1:8">
      <c r="A1430" s="467">
        <v>44290</v>
      </c>
      <c r="H1430" s="464"/>
    </row>
    <row r="1431" spans="1:8">
      <c r="A1431" s="467">
        <v>44291</v>
      </c>
      <c r="H1431" s="464"/>
    </row>
    <row r="1432" spans="1:8">
      <c r="A1432" s="467">
        <v>44292</v>
      </c>
      <c r="H1432" s="464"/>
    </row>
    <row r="1433" spans="1:8">
      <c r="A1433" s="467">
        <v>44293</v>
      </c>
      <c r="H1433" s="464"/>
    </row>
    <row r="1434" spans="1:8">
      <c r="A1434" s="467">
        <v>44294</v>
      </c>
      <c r="H1434" s="464"/>
    </row>
    <row r="1435" spans="1:8">
      <c r="A1435" s="467">
        <v>44295</v>
      </c>
      <c r="H1435" s="464"/>
    </row>
    <row r="1436" spans="1:8">
      <c r="A1436" s="467">
        <v>44296</v>
      </c>
      <c r="H1436" s="464"/>
    </row>
    <row r="1437" spans="1:8">
      <c r="A1437" s="467">
        <v>44297</v>
      </c>
      <c r="H1437" s="464"/>
    </row>
    <row r="1438" spans="1:8">
      <c r="A1438" s="467">
        <v>44298</v>
      </c>
      <c r="H1438" s="464"/>
    </row>
    <row r="1439" spans="1:8">
      <c r="A1439" s="467">
        <v>44299</v>
      </c>
      <c r="H1439" s="464"/>
    </row>
    <row r="1440" spans="1:8">
      <c r="A1440" s="467">
        <v>44300</v>
      </c>
      <c r="H1440" s="464"/>
    </row>
    <row r="1441" spans="1:8">
      <c r="A1441" s="467">
        <v>44301</v>
      </c>
      <c r="H1441" s="464"/>
    </row>
    <row r="1442" spans="1:8">
      <c r="A1442" s="467">
        <v>44302</v>
      </c>
      <c r="H1442" s="464"/>
    </row>
    <row r="1443" spans="1:8">
      <c r="A1443" s="467">
        <v>44303</v>
      </c>
      <c r="H1443" s="464"/>
    </row>
    <row r="1444" spans="1:8">
      <c r="A1444" s="467">
        <v>44304</v>
      </c>
      <c r="H1444" s="464"/>
    </row>
    <row r="1445" spans="1:8">
      <c r="A1445" s="467">
        <v>44305</v>
      </c>
      <c r="H1445" s="464"/>
    </row>
    <row r="1446" spans="1:8">
      <c r="A1446" s="467">
        <v>44306</v>
      </c>
      <c r="H1446" s="464"/>
    </row>
    <row r="1447" spans="1:8">
      <c r="A1447" s="467">
        <v>44307</v>
      </c>
      <c r="H1447" s="464"/>
    </row>
    <row r="1448" spans="1:8">
      <c r="A1448" s="467">
        <v>44308</v>
      </c>
      <c r="H1448" s="464"/>
    </row>
    <row r="1449" spans="1:8">
      <c r="A1449" s="467">
        <v>44309</v>
      </c>
      <c r="H1449" s="464"/>
    </row>
    <row r="1450" spans="1:8">
      <c r="A1450" s="467">
        <v>44310</v>
      </c>
      <c r="H1450" s="464"/>
    </row>
    <row r="1451" spans="1:8">
      <c r="A1451" s="467">
        <v>44311</v>
      </c>
      <c r="H1451" s="464"/>
    </row>
    <row r="1452" spans="1:8">
      <c r="A1452" s="467">
        <v>44312</v>
      </c>
      <c r="H1452" s="464"/>
    </row>
    <row r="1453" spans="1:8">
      <c r="A1453" s="467">
        <v>44313</v>
      </c>
      <c r="H1453" s="464"/>
    </row>
    <row r="1454" spans="1:8">
      <c r="A1454" s="467">
        <v>44314</v>
      </c>
      <c r="H1454" s="464"/>
    </row>
    <row r="1455" spans="1:8">
      <c r="A1455" s="467">
        <v>44315</v>
      </c>
      <c r="H1455" s="464"/>
    </row>
    <row r="1456" spans="1:8">
      <c r="A1456" s="467">
        <v>44316</v>
      </c>
      <c r="H1456" s="464"/>
    </row>
    <row r="1457" spans="1:8">
      <c r="A1457" s="467">
        <v>44317</v>
      </c>
      <c r="H1457" s="464"/>
    </row>
    <row r="1458" spans="1:8">
      <c r="A1458" s="467">
        <v>44318</v>
      </c>
      <c r="H1458" s="464"/>
    </row>
    <row r="1459" spans="1:8">
      <c r="A1459" s="467">
        <v>44319</v>
      </c>
      <c r="H1459" s="464"/>
    </row>
    <row r="1460" spans="1:8">
      <c r="A1460" s="467">
        <v>44320</v>
      </c>
      <c r="H1460" s="464"/>
    </row>
    <row r="1461" spans="1:8">
      <c r="A1461" s="467">
        <v>44321</v>
      </c>
      <c r="H1461" s="464"/>
    </row>
    <row r="1462" spans="1:8">
      <c r="A1462" s="467">
        <v>44322</v>
      </c>
      <c r="H1462" s="464"/>
    </row>
    <row r="1463" spans="1:8">
      <c r="A1463" s="467">
        <v>44323</v>
      </c>
      <c r="H1463" s="464"/>
    </row>
    <row r="1464" spans="1:8">
      <c r="A1464" s="467">
        <v>44324</v>
      </c>
      <c r="H1464" s="464"/>
    </row>
    <row r="1465" spans="1:8">
      <c r="A1465" s="467">
        <v>44325</v>
      </c>
      <c r="H1465" s="464"/>
    </row>
    <row r="1466" spans="1:8">
      <c r="A1466" s="467">
        <v>44326</v>
      </c>
      <c r="H1466" s="464"/>
    </row>
    <row r="1467" spans="1:8">
      <c r="A1467" s="467">
        <v>44327</v>
      </c>
      <c r="H1467" s="464"/>
    </row>
    <row r="1468" spans="1:8">
      <c r="A1468" s="467">
        <v>44328</v>
      </c>
      <c r="H1468" s="464"/>
    </row>
    <row r="1469" spans="1:8">
      <c r="A1469" s="467">
        <v>44329</v>
      </c>
      <c r="H1469" s="464"/>
    </row>
    <row r="1470" spans="1:8">
      <c r="A1470" s="467">
        <v>44330</v>
      </c>
      <c r="H1470" s="464"/>
    </row>
    <row r="1471" spans="1:8">
      <c r="A1471" s="467">
        <v>44331</v>
      </c>
      <c r="H1471" s="464"/>
    </row>
    <row r="1472" spans="1:8">
      <c r="A1472" s="467">
        <v>44332</v>
      </c>
      <c r="H1472" s="464"/>
    </row>
    <row r="1473" spans="1:8">
      <c r="A1473" s="467">
        <v>44333</v>
      </c>
      <c r="H1473" s="464"/>
    </row>
    <row r="1474" spans="1:8">
      <c r="A1474" s="467">
        <v>44334</v>
      </c>
      <c r="H1474" s="464"/>
    </row>
    <row r="1475" spans="1:8">
      <c r="A1475" s="467">
        <v>44335</v>
      </c>
      <c r="H1475" s="464"/>
    </row>
    <row r="1476" spans="1:8">
      <c r="A1476" s="467">
        <v>44336</v>
      </c>
      <c r="H1476" s="464"/>
    </row>
    <row r="1477" spans="1:8">
      <c r="A1477" s="467">
        <v>44337</v>
      </c>
      <c r="H1477" s="464"/>
    </row>
    <row r="1478" spans="1:8">
      <c r="A1478" s="467">
        <v>44338</v>
      </c>
      <c r="H1478" s="464"/>
    </row>
    <row r="1479" spans="1:8">
      <c r="A1479" s="467">
        <v>44339</v>
      </c>
      <c r="H1479" s="464"/>
    </row>
    <row r="1480" spans="1:8">
      <c r="A1480" s="467">
        <v>44340</v>
      </c>
      <c r="H1480" s="464"/>
    </row>
    <row r="1481" spans="1:8">
      <c r="A1481" s="467">
        <v>44341</v>
      </c>
      <c r="H1481" s="464"/>
    </row>
    <row r="1482" spans="1:8">
      <c r="A1482" s="467">
        <v>44342</v>
      </c>
      <c r="H1482" s="464"/>
    </row>
    <row r="1483" spans="1:8">
      <c r="A1483" s="467">
        <v>44343</v>
      </c>
      <c r="H1483" s="464"/>
    </row>
    <row r="1484" spans="1:8">
      <c r="A1484" s="467">
        <v>44344</v>
      </c>
      <c r="H1484" s="464"/>
    </row>
    <row r="1485" spans="1:8">
      <c r="A1485" s="467">
        <v>44345</v>
      </c>
      <c r="H1485" s="464"/>
    </row>
    <row r="1486" spans="1:8">
      <c r="A1486" s="467">
        <v>44346</v>
      </c>
      <c r="H1486" s="464"/>
    </row>
    <row r="1487" spans="1:8">
      <c r="A1487" s="467">
        <v>44347</v>
      </c>
      <c r="H1487" s="464"/>
    </row>
    <row r="1488" spans="1:8">
      <c r="A1488" s="467">
        <v>44348</v>
      </c>
      <c r="H1488" s="464"/>
    </row>
    <row r="1489" spans="1:8">
      <c r="A1489" s="467">
        <v>44349</v>
      </c>
      <c r="H1489" s="464"/>
    </row>
    <row r="1490" spans="1:8">
      <c r="A1490" s="467">
        <v>44350</v>
      </c>
      <c r="H1490" s="464"/>
    </row>
    <row r="1491" spans="1:8">
      <c r="A1491" s="467">
        <v>44351</v>
      </c>
      <c r="H1491" s="464"/>
    </row>
    <row r="1492" spans="1:8">
      <c r="A1492" s="467">
        <v>44352</v>
      </c>
      <c r="H1492" s="464"/>
    </row>
    <row r="1493" spans="1:8">
      <c r="A1493" s="467">
        <v>44353</v>
      </c>
      <c r="H1493" s="464"/>
    </row>
    <row r="1494" spans="1:8">
      <c r="A1494" s="467">
        <v>44354</v>
      </c>
      <c r="H1494" s="464"/>
    </row>
    <row r="1495" spans="1:8">
      <c r="A1495" s="467">
        <v>44355</v>
      </c>
      <c r="H1495" s="464"/>
    </row>
    <row r="1496" spans="1:8">
      <c r="A1496" s="467">
        <v>44356</v>
      </c>
      <c r="H1496" s="464"/>
    </row>
    <row r="1497" spans="1:8">
      <c r="A1497" s="467">
        <v>44357</v>
      </c>
      <c r="H1497" s="464"/>
    </row>
    <row r="1498" spans="1:8">
      <c r="A1498" s="467">
        <v>44358</v>
      </c>
      <c r="H1498" s="464"/>
    </row>
    <row r="1499" spans="1:8">
      <c r="A1499" s="467">
        <v>44359</v>
      </c>
      <c r="H1499" s="464"/>
    </row>
    <row r="1500" spans="1:8">
      <c r="A1500" s="467">
        <v>44360</v>
      </c>
      <c r="H1500" s="464"/>
    </row>
    <row r="1501" spans="1:8">
      <c r="A1501" s="467">
        <v>44361</v>
      </c>
      <c r="H1501" s="464"/>
    </row>
    <row r="1502" spans="1:8">
      <c r="A1502" s="467">
        <v>44362</v>
      </c>
      <c r="H1502" s="464"/>
    </row>
    <row r="1503" spans="1:8">
      <c r="A1503" s="467">
        <v>44363</v>
      </c>
      <c r="H1503" s="464"/>
    </row>
    <row r="1504" spans="1:8">
      <c r="A1504" s="467">
        <v>44364</v>
      </c>
      <c r="H1504" s="464"/>
    </row>
    <row r="1505" spans="1:8">
      <c r="A1505" s="467">
        <v>44365</v>
      </c>
      <c r="H1505" s="464"/>
    </row>
    <row r="1506" spans="1:8">
      <c r="A1506" s="467">
        <v>44366</v>
      </c>
      <c r="H1506" s="464"/>
    </row>
    <row r="1507" spans="1:8">
      <c r="A1507" s="467">
        <v>44367</v>
      </c>
      <c r="H1507" s="464"/>
    </row>
    <row r="1508" spans="1:8">
      <c r="A1508" s="467">
        <v>44368</v>
      </c>
      <c r="H1508" s="464"/>
    </row>
    <row r="1509" spans="1:8">
      <c r="A1509" s="467">
        <v>44369</v>
      </c>
      <c r="H1509" s="464"/>
    </row>
    <row r="1510" spans="1:8">
      <c r="A1510" s="467">
        <v>44370</v>
      </c>
      <c r="H1510" s="464"/>
    </row>
    <row r="1511" spans="1:8">
      <c r="A1511" s="467">
        <v>44371</v>
      </c>
      <c r="H1511" s="464"/>
    </row>
    <row r="1512" spans="1:8">
      <c r="A1512" s="467">
        <v>44372</v>
      </c>
      <c r="H1512" s="464"/>
    </row>
    <row r="1513" spans="1:8">
      <c r="A1513" s="467">
        <v>44373</v>
      </c>
      <c r="H1513" s="464"/>
    </row>
    <row r="1514" spans="1:8">
      <c r="A1514" s="467">
        <v>44374</v>
      </c>
      <c r="H1514" s="464"/>
    </row>
    <row r="1515" spans="1:8">
      <c r="A1515" s="467">
        <v>44375</v>
      </c>
      <c r="H1515" s="464"/>
    </row>
    <row r="1516" spans="1:8">
      <c r="A1516" s="467">
        <v>44376</v>
      </c>
      <c r="H1516" s="464"/>
    </row>
    <row r="1517" spans="1:8">
      <c r="A1517" s="467">
        <v>44377</v>
      </c>
      <c r="H1517" s="464"/>
    </row>
    <row r="1518" spans="1:8">
      <c r="A1518" s="467">
        <v>44378</v>
      </c>
      <c r="H1518" s="464"/>
    </row>
    <row r="1519" spans="1:8">
      <c r="A1519" s="467">
        <v>44379</v>
      </c>
      <c r="H1519" s="464"/>
    </row>
    <row r="1520" spans="1:8">
      <c r="A1520" s="467">
        <v>44380</v>
      </c>
      <c r="H1520" s="464"/>
    </row>
    <row r="1521" spans="1:8">
      <c r="A1521" s="467">
        <v>44381</v>
      </c>
      <c r="H1521" s="464"/>
    </row>
    <row r="1522" spans="1:8">
      <c r="A1522" s="467">
        <v>44382</v>
      </c>
      <c r="H1522" s="464"/>
    </row>
    <row r="1523" spans="1:8">
      <c r="A1523" s="467">
        <v>44383</v>
      </c>
      <c r="H1523" s="464"/>
    </row>
    <row r="1524" spans="1:8">
      <c r="A1524" s="467">
        <v>44384</v>
      </c>
      <c r="H1524" s="464"/>
    </row>
    <row r="1525" spans="1:8">
      <c r="A1525" s="467">
        <v>44385</v>
      </c>
      <c r="H1525" s="464"/>
    </row>
    <row r="1526" spans="1:8">
      <c r="A1526" s="467">
        <v>44386</v>
      </c>
      <c r="H1526" s="464"/>
    </row>
    <row r="1527" spans="1:8">
      <c r="A1527" s="467">
        <v>44387</v>
      </c>
      <c r="H1527" s="464"/>
    </row>
    <row r="1528" spans="1:8">
      <c r="A1528" s="467">
        <v>44388</v>
      </c>
      <c r="H1528" s="464"/>
    </row>
    <row r="1529" spans="1:8">
      <c r="A1529" s="467">
        <v>44389</v>
      </c>
      <c r="H1529" s="464"/>
    </row>
    <row r="1530" spans="1:8">
      <c r="A1530" s="467">
        <v>44390</v>
      </c>
      <c r="H1530" s="464"/>
    </row>
    <row r="1531" spans="1:8">
      <c r="A1531" s="467">
        <v>44391</v>
      </c>
      <c r="H1531" s="464"/>
    </row>
    <row r="1532" spans="1:8">
      <c r="A1532" s="467">
        <v>44392</v>
      </c>
      <c r="H1532" s="464"/>
    </row>
    <row r="1533" spans="1:8">
      <c r="A1533" s="467">
        <v>44393</v>
      </c>
      <c r="H1533" s="464"/>
    </row>
    <row r="1534" spans="1:8">
      <c r="A1534" s="467">
        <v>44394</v>
      </c>
      <c r="H1534" s="464"/>
    </row>
    <row r="1535" spans="1:8">
      <c r="A1535" s="467">
        <v>44395</v>
      </c>
      <c r="H1535" s="464"/>
    </row>
    <row r="1536" spans="1:8">
      <c r="A1536" s="467">
        <v>44396</v>
      </c>
      <c r="H1536" s="464"/>
    </row>
    <row r="1537" spans="1:8">
      <c r="A1537" s="467">
        <v>44397</v>
      </c>
      <c r="H1537" s="464"/>
    </row>
    <row r="1538" spans="1:8">
      <c r="A1538" s="467">
        <v>44398</v>
      </c>
      <c r="H1538" s="464"/>
    </row>
    <row r="1539" spans="1:8">
      <c r="A1539" s="467">
        <v>44399</v>
      </c>
      <c r="H1539" s="464"/>
    </row>
    <row r="1540" spans="1:8">
      <c r="A1540" s="467">
        <v>44400</v>
      </c>
      <c r="H1540" s="464"/>
    </row>
    <row r="1541" spans="1:8">
      <c r="A1541" s="467">
        <v>44401</v>
      </c>
      <c r="H1541" s="464"/>
    </row>
    <row r="1542" spans="1:8">
      <c r="A1542" s="467">
        <v>44402</v>
      </c>
      <c r="H1542" s="464"/>
    </row>
    <row r="1543" spans="1:8">
      <c r="A1543" s="467">
        <v>44403</v>
      </c>
      <c r="H1543" s="464"/>
    </row>
    <row r="1544" spans="1:8">
      <c r="A1544" s="467">
        <v>44404</v>
      </c>
      <c r="H1544" s="464"/>
    </row>
    <row r="1545" spans="1:8">
      <c r="A1545" s="467">
        <v>44405</v>
      </c>
      <c r="H1545" s="464"/>
    </row>
    <row r="1546" spans="1:8">
      <c r="A1546" s="467">
        <v>44406</v>
      </c>
      <c r="H1546" s="464"/>
    </row>
    <row r="1547" spans="1:8">
      <c r="A1547" s="467">
        <v>44407</v>
      </c>
      <c r="H1547" s="464"/>
    </row>
    <row r="1548" spans="1:8">
      <c r="A1548" s="467">
        <v>44408</v>
      </c>
      <c r="H1548" s="464"/>
    </row>
    <row r="1549" spans="1:8">
      <c r="A1549" s="467">
        <v>44409</v>
      </c>
      <c r="H1549" s="464"/>
    </row>
    <row r="1550" spans="1:8">
      <c r="A1550" s="467">
        <v>44410</v>
      </c>
      <c r="H1550" s="464"/>
    </row>
    <row r="1551" spans="1:8">
      <c r="A1551" s="467">
        <v>44411</v>
      </c>
      <c r="H1551" s="464"/>
    </row>
    <row r="1552" spans="1:8">
      <c r="A1552" s="467">
        <v>44412</v>
      </c>
      <c r="H1552" s="464"/>
    </row>
    <row r="1553" spans="1:8">
      <c r="A1553" s="467">
        <v>44413</v>
      </c>
      <c r="H1553" s="464"/>
    </row>
    <row r="1554" spans="1:8">
      <c r="A1554" s="467">
        <v>44414</v>
      </c>
      <c r="H1554" s="464"/>
    </row>
    <row r="1555" spans="1:8">
      <c r="A1555" s="467">
        <v>44415</v>
      </c>
      <c r="H1555" s="464"/>
    </row>
    <row r="1556" spans="1:8">
      <c r="A1556" s="467">
        <v>44416</v>
      </c>
      <c r="H1556" s="464"/>
    </row>
    <row r="1557" spans="1:8">
      <c r="A1557" s="467">
        <v>44417</v>
      </c>
      <c r="H1557" s="464"/>
    </row>
    <row r="1558" spans="1:8">
      <c r="A1558" s="467">
        <v>44418</v>
      </c>
      <c r="H1558" s="464"/>
    </row>
    <row r="1559" spans="1:8">
      <c r="A1559" s="467">
        <v>44419</v>
      </c>
      <c r="H1559" s="464"/>
    </row>
    <row r="1560" spans="1:8">
      <c r="A1560" s="467">
        <v>44420</v>
      </c>
      <c r="H1560" s="464"/>
    </row>
    <row r="1561" spans="1:8">
      <c r="A1561" s="467">
        <v>44421</v>
      </c>
      <c r="H1561" s="464"/>
    </row>
    <row r="1562" spans="1:8">
      <c r="A1562" s="467">
        <v>44422</v>
      </c>
      <c r="H1562" s="464"/>
    </row>
    <row r="1563" spans="1:8">
      <c r="A1563" s="467">
        <v>44423</v>
      </c>
      <c r="H1563" s="464"/>
    </row>
    <row r="1564" spans="1:8">
      <c r="A1564" s="467">
        <v>44424</v>
      </c>
      <c r="H1564" s="464"/>
    </row>
    <row r="1565" spans="1:8">
      <c r="A1565" s="467">
        <v>44425</v>
      </c>
      <c r="H1565" s="464"/>
    </row>
    <row r="1566" spans="1:8">
      <c r="A1566" s="467">
        <v>44426</v>
      </c>
      <c r="H1566" s="464"/>
    </row>
    <row r="1567" spans="1:8">
      <c r="A1567" s="467">
        <v>44427</v>
      </c>
      <c r="H1567" s="464"/>
    </row>
    <row r="1568" spans="1:8">
      <c r="A1568" s="467">
        <v>44428</v>
      </c>
      <c r="H1568" s="464"/>
    </row>
    <row r="1569" spans="1:8">
      <c r="A1569" s="467">
        <v>44429</v>
      </c>
      <c r="H1569" s="464"/>
    </row>
    <row r="1570" spans="1:8">
      <c r="A1570" s="467">
        <v>44430</v>
      </c>
      <c r="H1570" s="464"/>
    </row>
    <row r="1571" spans="1:8">
      <c r="A1571" s="467">
        <v>44431</v>
      </c>
      <c r="H1571" s="464"/>
    </row>
    <row r="1572" spans="1:8">
      <c r="A1572" s="467">
        <v>44432</v>
      </c>
      <c r="H1572" s="464"/>
    </row>
    <row r="1573" spans="1:8">
      <c r="A1573" s="467">
        <v>44433</v>
      </c>
      <c r="H1573" s="464"/>
    </row>
    <row r="1574" spans="1:8">
      <c r="A1574" s="467">
        <v>44434</v>
      </c>
      <c r="H1574" s="464"/>
    </row>
    <row r="1575" spans="1:8">
      <c r="A1575" s="467">
        <v>44435</v>
      </c>
      <c r="H1575" s="464"/>
    </row>
    <row r="1576" spans="1:8">
      <c r="A1576" s="467">
        <v>44436</v>
      </c>
      <c r="H1576" s="464"/>
    </row>
    <row r="1577" spans="1:8">
      <c r="A1577" s="467">
        <v>44437</v>
      </c>
      <c r="H1577" s="464"/>
    </row>
    <row r="1578" spans="1:8">
      <c r="A1578" s="467">
        <v>44438</v>
      </c>
      <c r="H1578" s="464"/>
    </row>
    <row r="1579" spans="1:8">
      <c r="A1579" s="467">
        <v>44439</v>
      </c>
      <c r="H1579" s="464"/>
    </row>
    <row r="1580" spans="1:8">
      <c r="A1580" s="467">
        <v>44440</v>
      </c>
      <c r="H1580" s="464"/>
    </row>
    <row r="1581" spans="1:8">
      <c r="A1581" s="467">
        <v>44441</v>
      </c>
      <c r="H1581" s="464"/>
    </row>
    <row r="1582" spans="1:8">
      <c r="A1582" s="467">
        <v>44442</v>
      </c>
      <c r="H1582" s="464"/>
    </row>
    <row r="1583" spans="1:8">
      <c r="A1583" s="467">
        <v>44443</v>
      </c>
      <c r="H1583" s="464"/>
    </row>
    <row r="1584" spans="1:8">
      <c r="A1584" s="467">
        <v>44444</v>
      </c>
      <c r="H1584" s="464"/>
    </row>
    <row r="1585" spans="1:8">
      <c r="A1585" s="467">
        <v>44445</v>
      </c>
      <c r="H1585" s="464"/>
    </row>
    <row r="1586" spans="1:8">
      <c r="A1586" s="467">
        <v>44446</v>
      </c>
      <c r="H1586" s="464"/>
    </row>
    <row r="1587" spans="1:8">
      <c r="A1587" s="467">
        <v>44447</v>
      </c>
      <c r="H1587" s="464"/>
    </row>
    <row r="1588" spans="1:8">
      <c r="A1588" s="467">
        <v>44448</v>
      </c>
      <c r="H1588" s="464"/>
    </row>
    <row r="1589" spans="1:8">
      <c r="A1589" s="467">
        <v>44449</v>
      </c>
      <c r="H1589" s="464"/>
    </row>
    <row r="1590" spans="1:8">
      <c r="A1590" s="467">
        <v>44450</v>
      </c>
      <c r="H1590" s="464"/>
    </row>
    <row r="1591" spans="1:8">
      <c r="A1591" s="467">
        <v>44451</v>
      </c>
      <c r="H1591" s="464"/>
    </row>
    <row r="1592" spans="1:8">
      <c r="A1592" s="467">
        <v>44452</v>
      </c>
      <c r="H1592" s="464"/>
    </row>
    <row r="1593" spans="1:8">
      <c r="A1593" s="467">
        <v>44453</v>
      </c>
      <c r="H1593" s="464"/>
    </row>
    <row r="1594" spans="1:8">
      <c r="A1594" s="467">
        <v>44454</v>
      </c>
      <c r="H1594" s="464"/>
    </row>
    <row r="1595" spans="1:8">
      <c r="A1595" s="467">
        <v>44455</v>
      </c>
      <c r="H1595" s="464"/>
    </row>
    <row r="1596" spans="1:8">
      <c r="A1596" s="467">
        <v>44456</v>
      </c>
      <c r="H1596" s="464"/>
    </row>
    <row r="1597" spans="1:8">
      <c r="A1597" s="467">
        <v>44457</v>
      </c>
      <c r="H1597" s="464"/>
    </row>
    <row r="1598" spans="1:8">
      <c r="A1598" s="467">
        <v>44458</v>
      </c>
      <c r="H1598" s="464"/>
    </row>
    <row r="1599" spans="1:8">
      <c r="A1599" s="467">
        <v>44459</v>
      </c>
      <c r="H1599" s="464"/>
    </row>
    <row r="1600" spans="1:8">
      <c r="A1600" s="467">
        <v>44460</v>
      </c>
      <c r="H1600" s="464"/>
    </row>
    <row r="1601" spans="1:8">
      <c r="A1601" s="467">
        <v>44461</v>
      </c>
      <c r="H1601" s="464"/>
    </row>
    <row r="1602" spans="1:8">
      <c r="A1602" s="467">
        <v>44462</v>
      </c>
      <c r="H1602" s="464"/>
    </row>
    <row r="1603" spans="1:8">
      <c r="A1603" s="467">
        <v>44463</v>
      </c>
      <c r="H1603" s="464"/>
    </row>
    <row r="1604" spans="1:8">
      <c r="A1604" s="467">
        <v>44464</v>
      </c>
      <c r="H1604" s="464"/>
    </row>
    <row r="1605" spans="1:8">
      <c r="A1605" s="467">
        <v>44465</v>
      </c>
      <c r="H1605" s="464"/>
    </row>
    <row r="1606" spans="1:8">
      <c r="A1606" s="467">
        <v>44466</v>
      </c>
      <c r="H1606" s="464"/>
    </row>
    <row r="1607" spans="1:8">
      <c r="A1607" s="467">
        <v>44467</v>
      </c>
      <c r="H1607" s="464"/>
    </row>
    <row r="1608" spans="1:8">
      <c r="A1608" s="467">
        <v>44468</v>
      </c>
      <c r="H1608" s="464"/>
    </row>
    <row r="1609" spans="1:8">
      <c r="A1609" s="467">
        <v>44469</v>
      </c>
      <c r="H1609" s="464"/>
    </row>
    <row r="1610" spans="1:8">
      <c r="A1610" s="467">
        <v>44470</v>
      </c>
      <c r="H1610" s="464"/>
    </row>
    <row r="1611" spans="1:8">
      <c r="A1611" s="467">
        <v>44471</v>
      </c>
      <c r="H1611" s="464"/>
    </row>
    <row r="1612" spans="1:8">
      <c r="A1612" s="467">
        <v>44472</v>
      </c>
      <c r="H1612" s="464"/>
    </row>
    <row r="1613" spans="1:8">
      <c r="A1613" s="467">
        <v>44473</v>
      </c>
      <c r="H1613" s="464"/>
    </row>
    <row r="1614" spans="1:8">
      <c r="A1614" s="467">
        <v>44474</v>
      </c>
      <c r="H1614" s="464"/>
    </row>
    <row r="1615" spans="1:8">
      <c r="A1615" s="467">
        <v>44475</v>
      </c>
      <c r="H1615" s="464"/>
    </row>
    <row r="1616" spans="1:8">
      <c r="A1616" s="467">
        <v>44476</v>
      </c>
      <c r="H1616" s="464"/>
    </row>
    <row r="1617" spans="1:8">
      <c r="A1617" s="467">
        <v>44477</v>
      </c>
      <c r="H1617" s="464"/>
    </row>
    <row r="1618" spans="1:8">
      <c r="A1618" s="467">
        <v>44478</v>
      </c>
      <c r="H1618" s="464"/>
    </row>
    <row r="1619" spans="1:8">
      <c r="A1619" s="467">
        <v>44479</v>
      </c>
      <c r="H1619" s="464"/>
    </row>
    <row r="1620" spans="1:8">
      <c r="A1620" s="467">
        <v>44480</v>
      </c>
      <c r="H1620" s="464"/>
    </row>
    <row r="1621" spans="1:8">
      <c r="A1621" s="467">
        <v>44481</v>
      </c>
      <c r="H1621" s="464"/>
    </row>
    <row r="1622" spans="1:8">
      <c r="A1622" s="467">
        <v>44482</v>
      </c>
      <c r="H1622" s="464"/>
    </row>
    <row r="1623" spans="1:8">
      <c r="A1623" s="467">
        <v>44483</v>
      </c>
      <c r="H1623" s="464"/>
    </row>
    <row r="1624" spans="1:8">
      <c r="A1624" s="467">
        <v>44484</v>
      </c>
      <c r="H1624" s="464"/>
    </row>
    <row r="1625" spans="1:8">
      <c r="A1625" s="467">
        <v>44485</v>
      </c>
      <c r="H1625" s="464"/>
    </row>
    <row r="1626" spans="1:8">
      <c r="A1626" s="467">
        <v>44486</v>
      </c>
      <c r="H1626" s="464"/>
    </row>
    <row r="1627" spans="1:8">
      <c r="A1627" s="467">
        <v>44487</v>
      </c>
      <c r="H1627" s="464"/>
    </row>
    <row r="1628" spans="1:8">
      <c r="A1628" s="467">
        <v>44488</v>
      </c>
      <c r="H1628" s="464"/>
    </row>
    <row r="1629" spans="1:8">
      <c r="A1629" s="467">
        <v>44489</v>
      </c>
      <c r="H1629" s="464"/>
    </row>
    <row r="1630" spans="1:8">
      <c r="A1630" s="467">
        <v>44490</v>
      </c>
      <c r="H1630" s="464"/>
    </row>
    <row r="1631" spans="1:8">
      <c r="A1631" s="467">
        <v>44491</v>
      </c>
      <c r="H1631" s="464"/>
    </row>
    <row r="1632" spans="1:8">
      <c r="A1632" s="467">
        <v>44492</v>
      </c>
      <c r="H1632" s="464"/>
    </row>
    <row r="1633" spans="1:8">
      <c r="A1633" s="467">
        <v>44493</v>
      </c>
      <c r="H1633" s="464"/>
    </row>
    <row r="1634" spans="1:8">
      <c r="A1634" s="467">
        <v>44494</v>
      </c>
      <c r="H1634" s="464"/>
    </row>
    <row r="1635" spans="1:8">
      <c r="A1635" s="467">
        <v>44495</v>
      </c>
      <c r="H1635" s="464"/>
    </row>
    <row r="1636" spans="1:8">
      <c r="A1636" s="467">
        <v>44496</v>
      </c>
      <c r="H1636" s="464"/>
    </row>
    <row r="1637" spans="1:8">
      <c r="A1637" s="467">
        <v>44497</v>
      </c>
      <c r="H1637" s="464"/>
    </row>
    <row r="1638" spans="1:8">
      <c r="A1638" s="467">
        <v>44498</v>
      </c>
      <c r="H1638" s="464"/>
    </row>
    <row r="1639" spans="1:8">
      <c r="A1639" s="467">
        <v>44499</v>
      </c>
      <c r="H1639" s="464"/>
    </row>
    <row r="1640" spans="1:8">
      <c r="A1640" s="467">
        <v>44500</v>
      </c>
      <c r="H1640" s="464"/>
    </row>
    <row r="1641" spans="1:8">
      <c r="A1641" s="467">
        <v>44501</v>
      </c>
      <c r="H1641" s="464"/>
    </row>
    <row r="1642" spans="1:8">
      <c r="A1642" s="467">
        <v>44502</v>
      </c>
      <c r="H1642" s="464"/>
    </row>
    <row r="1643" spans="1:8">
      <c r="A1643" s="467">
        <v>44503</v>
      </c>
      <c r="H1643" s="464"/>
    </row>
    <row r="1644" spans="1:8">
      <c r="A1644" s="467">
        <v>44504</v>
      </c>
      <c r="H1644" s="464"/>
    </row>
    <row r="1645" spans="1:8">
      <c r="A1645" s="467">
        <v>44505</v>
      </c>
      <c r="H1645" s="464"/>
    </row>
    <row r="1646" spans="1:8">
      <c r="A1646" s="467">
        <v>44506</v>
      </c>
      <c r="H1646" s="464"/>
    </row>
    <row r="1647" spans="1:8">
      <c r="A1647" s="467">
        <v>44507</v>
      </c>
      <c r="H1647" s="464"/>
    </row>
    <row r="1648" spans="1:8">
      <c r="A1648" s="467">
        <v>44508</v>
      </c>
      <c r="H1648" s="464"/>
    </row>
    <row r="1649" spans="1:8">
      <c r="A1649" s="467">
        <v>44509</v>
      </c>
      <c r="H1649" s="464"/>
    </row>
    <row r="1650" spans="1:8">
      <c r="A1650" s="467">
        <v>44510</v>
      </c>
      <c r="H1650" s="464"/>
    </row>
    <row r="1651" spans="1:8">
      <c r="A1651" s="467">
        <v>44511</v>
      </c>
      <c r="H1651" s="464"/>
    </row>
    <row r="1652" spans="1:8">
      <c r="A1652" s="467">
        <v>44512</v>
      </c>
      <c r="H1652" s="464"/>
    </row>
    <row r="1653" spans="1:8">
      <c r="A1653" s="467">
        <v>44513</v>
      </c>
      <c r="H1653" s="464"/>
    </row>
    <row r="1654" spans="1:8">
      <c r="A1654" s="467">
        <v>44514</v>
      </c>
      <c r="H1654" s="464"/>
    </row>
    <row r="1655" spans="1:8">
      <c r="A1655" s="467">
        <v>44515</v>
      </c>
      <c r="H1655" s="464"/>
    </row>
    <row r="1656" spans="1:8">
      <c r="A1656" s="467">
        <v>44516</v>
      </c>
      <c r="H1656" s="464"/>
    </row>
    <row r="1657" spans="1:8">
      <c r="A1657" s="467">
        <v>44517</v>
      </c>
      <c r="H1657" s="464"/>
    </row>
    <row r="1658" spans="1:8">
      <c r="A1658" s="467">
        <v>44518</v>
      </c>
      <c r="H1658" s="464"/>
    </row>
    <row r="1659" spans="1:8">
      <c r="A1659" s="467">
        <v>44519</v>
      </c>
      <c r="H1659" s="464"/>
    </row>
    <row r="1660" spans="1:8">
      <c r="A1660" s="467">
        <v>44520</v>
      </c>
      <c r="H1660" s="464"/>
    </row>
    <row r="1661" spans="1:8">
      <c r="A1661" s="467">
        <v>44521</v>
      </c>
      <c r="H1661" s="464"/>
    </row>
    <row r="1662" spans="1:8">
      <c r="A1662" s="467">
        <v>44522</v>
      </c>
      <c r="H1662" s="464"/>
    </row>
    <row r="1663" spans="1:8">
      <c r="A1663" s="467">
        <v>44523</v>
      </c>
      <c r="H1663" s="464"/>
    </row>
    <row r="1664" spans="1:8">
      <c r="A1664" s="467">
        <v>44524</v>
      </c>
      <c r="H1664" s="464"/>
    </row>
    <row r="1665" spans="1:8">
      <c r="A1665" s="467">
        <v>44525</v>
      </c>
      <c r="H1665" s="464"/>
    </row>
    <row r="1666" spans="1:8">
      <c r="A1666" s="467">
        <v>44526</v>
      </c>
      <c r="H1666" s="464"/>
    </row>
    <row r="1667" spans="1:8">
      <c r="A1667" s="467">
        <v>44527</v>
      </c>
      <c r="H1667" s="464"/>
    </row>
    <row r="1668" spans="1:8">
      <c r="A1668" s="467">
        <v>44528</v>
      </c>
      <c r="H1668" s="464"/>
    </row>
    <row r="1669" spans="1:8">
      <c r="A1669" s="467">
        <v>44529</v>
      </c>
      <c r="H1669" s="464"/>
    </row>
    <row r="1670" spans="1:8">
      <c r="A1670" s="467">
        <v>44530</v>
      </c>
      <c r="H1670" s="464"/>
    </row>
    <row r="1671" spans="1:8">
      <c r="A1671" s="467">
        <v>44531</v>
      </c>
      <c r="H1671" s="464"/>
    </row>
    <row r="1672" spans="1:8">
      <c r="A1672" s="467">
        <v>44532</v>
      </c>
      <c r="H1672" s="464"/>
    </row>
    <row r="1673" spans="1:8">
      <c r="A1673" s="467">
        <v>44533</v>
      </c>
      <c r="H1673" s="464"/>
    </row>
    <row r="1674" spans="1:8">
      <c r="A1674" s="467">
        <v>44534</v>
      </c>
      <c r="H1674" s="464"/>
    </row>
    <row r="1675" spans="1:8">
      <c r="A1675" s="467">
        <v>44535</v>
      </c>
      <c r="H1675" s="464"/>
    </row>
    <row r="1676" spans="1:8">
      <c r="A1676" s="467">
        <v>44536</v>
      </c>
      <c r="H1676" s="464"/>
    </row>
    <row r="1677" spans="1:8">
      <c r="A1677" s="467">
        <v>44537</v>
      </c>
      <c r="H1677" s="464"/>
    </row>
    <row r="1678" spans="1:8">
      <c r="A1678" s="467">
        <v>44538</v>
      </c>
      <c r="H1678" s="464"/>
    </row>
    <row r="1679" spans="1:8">
      <c r="A1679" s="467">
        <v>44539</v>
      </c>
      <c r="H1679" s="464"/>
    </row>
    <row r="1680" spans="1:8">
      <c r="A1680" s="467">
        <v>44540</v>
      </c>
      <c r="H1680" s="464"/>
    </row>
    <row r="1681" spans="1:8">
      <c r="A1681" s="467">
        <v>44541</v>
      </c>
      <c r="H1681" s="464"/>
    </row>
    <row r="1682" spans="1:8">
      <c r="A1682" s="467">
        <v>44542</v>
      </c>
      <c r="H1682" s="464"/>
    </row>
    <row r="1683" spans="1:8">
      <c r="A1683" s="467">
        <v>44543</v>
      </c>
      <c r="H1683" s="464"/>
    </row>
    <row r="1684" spans="1:8">
      <c r="A1684" s="467">
        <v>44544</v>
      </c>
      <c r="H1684" s="464"/>
    </row>
    <row r="1685" spans="1:8">
      <c r="A1685" s="467">
        <v>44545</v>
      </c>
      <c r="H1685" s="464"/>
    </row>
    <row r="1686" spans="1:8">
      <c r="A1686" s="467">
        <v>44546</v>
      </c>
      <c r="H1686" s="464"/>
    </row>
    <row r="1687" spans="1:8">
      <c r="A1687" s="467">
        <v>44547</v>
      </c>
      <c r="H1687" s="464"/>
    </row>
    <row r="1688" spans="1:8">
      <c r="A1688" s="467">
        <v>44548</v>
      </c>
      <c r="H1688" s="464"/>
    </row>
    <row r="1689" spans="1:8">
      <c r="A1689" s="467">
        <v>44549</v>
      </c>
      <c r="H1689" s="464"/>
    </row>
    <row r="1690" spans="1:8">
      <c r="A1690" s="467">
        <v>44550</v>
      </c>
      <c r="H1690" s="464"/>
    </row>
    <row r="1691" spans="1:8">
      <c r="A1691" s="467">
        <v>44551</v>
      </c>
      <c r="H1691" s="464"/>
    </row>
    <row r="1692" spans="1:8">
      <c r="A1692" s="467">
        <v>44552</v>
      </c>
      <c r="H1692" s="464"/>
    </row>
    <row r="1693" spans="1:8">
      <c r="A1693" s="467">
        <v>44553</v>
      </c>
      <c r="H1693" s="464"/>
    </row>
    <row r="1694" spans="1:8">
      <c r="A1694" s="467">
        <v>44554</v>
      </c>
      <c r="H1694" s="464"/>
    </row>
    <row r="1695" spans="1:8">
      <c r="A1695" s="467">
        <v>44555</v>
      </c>
      <c r="H1695" s="464"/>
    </row>
    <row r="1696" spans="1:8">
      <c r="A1696" s="467">
        <v>44556</v>
      </c>
      <c r="H1696" s="464"/>
    </row>
    <row r="1697" spans="1:8">
      <c r="A1697" s="467">
        <v>44557</v>
      </c>
      <c r="H1697" s="464"/>
    </row>
    <row r="1698" spans="1:8">
      <c r="A1698" s="467">
        <v>44558</v>
      </c>
      <c r="H1698" s="464"/>
    </row>
    <row r="1699" spans="1:8">
      <c r="A1699" s="467">
        <v>44559</v>
      </c>
      <c r="H1699" s="464"/>
    </row>
    <row r="1700" spans="1:8">
      <c r="A1700" s="467">
        <v>44560</v>
      </c>
      <c r="H1700" s="464"/>
    </row>
    <row r="1701" spans="1:8">
      <c r="A1701" s="467">
        <v>44561</v>
      </c>
      <c r="B1701" s="1">
        <v>2.5</v>
      </c>
      <c r="C1701" s="1">
        <v>2.75</v>
      </c>
      <c r="D1701" s="1">
        <v>-0.25</v>
      </c>
      <c r="E1701" s="1">
        <v>0.25</v>
      </c>
      <c r="F1701" s="1">
        <v>1</v>
      </c>
      <c r="G1701" s="1">
        <v>1.25</v>
      </c>
      <c r="H1701" s="464"/>
    </row>
    <row r="1702" spans="1:8">
      <c r="H1702" s="464"/>
    </row>
    <row r="1703" spans="1:8">
      <c r="H1703" s="464"/>
    </row>
    <row r="1704" spans="1:8">
      <c r="H1704" s="464"/>
    </row>
    <row r="1705" spans="1:8">
      <c r="H1705" s="464"/>
    </row>
    <row r="1706" spans="1:8">
      <c r="H1706" s="464"/>
    </row>
    <row r="1707" spans="1:8">
      <c r="H1707" s="464"/>
    </row>
    <row r="1708" spans="1:8">
      <c r="H1708" s="464"/>
    </row>
    <row r="1709" spans="1:8">
      <c r="H1709" s="464"/>
    </row>
    <row r="1710" spans="1:8">
      <c r="H1710" s="464"/>
    </row>
    <row r="1711" spans="1:8">
      <c r="H1711" s="464"/>
    </row>
    <row r="1712" spans="1:8">
      <c r="H1712" s="464"/>
    </row>
    <row r="1713" spans="8:8">
      <c r="H1713" s="464"/>
    </row>
    <row r="1714" spans="8:8">
      <c r="H1714" s="464"/>
    </row>
    <row r="1715" spans="8:8">
      <c r="H1715" s="464"/>
    </row>
    <row r="1716" spans="8:8">
      <c r="H1716" s="464"/>
    </row>
    <row r="1717" spans="8:8">
      <c r="H1717" s="464"/>
    </row>
    <row r="1718" spans="8:8">
      <c r="H1718" s="464"/>
    </row>
    <row r="1719" spans="8:8">
      <c r="H1719" s="464"/>
    </row>
    <row r="1720" spans="8:8">
      <c r="H1720" s="464"/>
    </row>
    <row r="1721" spans="8:8">
      <c r="H1721" s="464"/>
    </row>
    <row r="1722" spans="8:8">
      <c r="H1722" s="464"/>
    </row>
    <row r="1723" spans="8:8">
      <c r="H1723" s="464"/>
    </row>
    <row r="1724" spans="8:8">
      <c r="H1724" s="464"/>
    </row>
    <row r="1725" spans="8:8">
      <c r="H1725" s="464"/>
    </row>
    <row r="1726" spans="8:8">
      <c r="H1726" s="464"/>
    </row>
    <row r="1727" spans="8:8">
      <c r="H1727" s="464"/>
    </row>
    <row r="1728" spans="8:8">
      <c r="H1728" s="464"/>
    </row>
    <row r="1729" spans="8:8">
      <c r="H1729" s="464"/>
    </row>
    <row r="1730" spans="8:8">
      <c r="H1730" s="464"/>
    </row>
    <row r="1731" spans="8:8">
      <c r="H1731" s="464"/>
    </row>
    <row r="1732" spans="8:8">
      <c r="H1732" s="464"/>
    </row>
    <row r="1733" spans="8:8">
      <c r="H1733" s="464"/>
    </row>
    <row r="1734" spans="8:8">
      <c r="H1734" s="464"/>
    </row>
    <row r="1735" spans="8:8">
      <c r="H1735" s="464"/>
    </row>
    <row r="1736" spans="8:8">
      <c r="H1736" s="464"/>
    </row>
    <row r="1737" spans="8:8">
      <c r="H1737" s="464"/>
    </row>
    <row r="1738" spans="8:8">
      <c r="H1738" s="464"/>
    </row>
    <row r="1739" spans="8:8">
      <c r="H1739" s="464"/>
    </row>
    <row r="1740" spans="8:8">
      <c r="H1740" s="464"/>
    </row>
    <row r="1741" spans="8:8">
      <c r="H1741" s="464"/>
    </row>
    <row r="1742" spans="8:8">
      <c r="H1742" s="464"/>
    </row>
    <row r="1743" spans="8:8">
      <c r="H1743" s="464"/>
    </row>
    <row r="1744" spans="8:8">
      <c r="H1744" s="464"/>
    </row>
    <row r="1745" spans="8:8">
      <c r="H1745" s="464"/>
    </row>
    <row r="1746" spans="8:8">
      <c r="H1746" s="464"/>
    </row>
    <row r="1747" spans="8:8">
      <c r="H1747" s="464"/>
    </row>
    <row r="1748" spans="8:8">
      <c r="H1748" s="464"/>
    </row>
    <row r="1749" spans="8:8">
      <c r="H1749" s="464"/>
    </row>
    <row r="1750" spans="8:8">
      <c r="H1750" s="464"/>
    </row>
    <row r="1751" spans="8:8">
      <c r="H1751" s="464"/>
    </row>
    <row r="1752" spans="8:8">
      <c r="H1752" s="464"/>
    </row>
    <row r="1753" spans="8:8">
      <c r="H1753" s="464"/>
    </row>
    <row r="1754" spans="8:8">
      <c r="H1754" s="464"/>
    </row>
    <row r="1755" spans="8:8">
      <c r="H1755" s="464"/>
    </row>
    <row r="1756" spans="8:8">
      <c r="H1756" s="464"/>
    </row>
    <row r="1757" spans="8:8">
      <c r="H1757" s="464"/>
    </row>
    <row r="1758" spans="8:8">
      <c r="H1758" s="464"/>
    </row>
    <row r="1759" spans="8:8">
      <c r="H1759" s="464"/>
    </row>
    <row r="1760" spans="8:8">
      <c r="H1760" s="464"/>
    </row>
    <row r="1761" spans="8:8">
      <c r="H1761" s="464"/>
    </row>
    <row r="1762" spans="8:8">
      <c r="H1762" s="464"/>
    </row>
    <row r="1763" spans="8:8">
      <c r="H1763" s="464"/>
    </row>
    <row r="1764" spans="8:8">
      <c r="H1764" s="464"/>
    </row>
    <row r="1765" spans="8:8">
      <c r="H1765" s="464"/>
    </row>
    <row r="1766" spans="8:8">
      <c r="H1766" s="464"/>
    </row>
    <row r="1767" spans="8:8">
      <c r="H1767" s="464"/>
    </row>
    <row r="1768" spans="8:8">
      <c r="H1768" s="464"/>
    </row>
    <row r="1769" spans="8:8">
      <c r="H1769" s="464"/>
    </row>
    <row r="1770" spans="8:8">
      <c r="H1770" s="464"/>
    </row>
    <row r="1771" spans="8:8">
      <c r="H1771" s="464"/>
    </row>
    <row r="1772" spans="8:8">
      <c r="H1772" s="464"/>
    </row>
    <row r="1773" spans="8:8">
      <c r="H1773" s="464"/>
    </row>
    <row r="1774" spans="8:8">
      <c r="H1774" s="464"/>
    </row>
    <row r="1775" spans="8:8">
      <c r="H1775" s="464"/>
    </row>
    <row r="1776" spans="8:8">
      <c r="H1776" s="464"/>
    </row>
    <row r="1777" spans="8:8">
      <c r="H1777" s="464"/>
    </row>
    <row r="1778" spans="8:8">
      <c r="H1778" s="464"/>
    </row>
    <row r="1779" spans="8:8">
      <c r="H1779" s="464"/>
    </row>
    <row r="1780" spans="8:8">
      <c r="H1780" s="464"/>
    </row>
    <row r="1781" spans="8:8">
      <c r="H1781" s="464"/>
    </row>
    <row r="1782" spans="8:8">
      <c r="H1782" s="464"/>
    </row>
    <row r="1783" spans="8:8">
      <c r="H1783" s="464"/>
    </row>
    <row r="1784" spans="8:8">
      <c r="H1784" s="464"/>
    </row>
    <row r="1785" spans="8:8">
      <c r="H1785" s="464"/>
    </row>
    <row r="1786" spans="8:8">
      <c r="H1786" s="464"/>
    </row>
    <row r="1787" spans="8:8">
      <c r="H1787" s="464"/>
    </row>
    <row r="1788" spans="8:8">
      <c r="H1788" s="464"/>
    </row>
    <row r="1789" spans="8:8">
      <c r="H1789" s="464"/>
    </row>
    <row r="1790" spans="8:8">
      <c r="H1790" s="464"/>
    </row>
    <row r="1791" spans="8:8">
      <c r="H1791" s="464"/>
    </row>
    <row r="1792" spans="8:8">
      <c r="H1792" s="464"/>
    </row>
    <row r="1793" spans="8:8">
      <c r="H1793" s="464"/>
    </row>
    <row r="1794" spans="8:8">
      <c r="H1794" s="464"/>
    </row>
    <row r="1795" spans="8:8">
      <c r="H1795" s="464"/>
    </row>
    <row r="1796" spans="8:8">
      <c r="H1796" s="464"/>
    </row>
    <row r="1797" spans="8:8">
      <c r="H1797" s="464"/>
    </row>
    <row r="1798" spans="8:8">
      <c r="H1798" s="464"/>
    </row>
    <row r="1799" spans="8:8">
      <c r="H1799" s="464"/>
    </row>
    <row r="1800" spans="8:8">
      <c r="H1800" s="464"/>
    </row>
    <row r="1801" spans="8:8">
      <c r="H1801" s="464"/>
    </row>
    <row r="1802" spans="8:8">
      <c r="H1802" s="464"/>
    </row>
    <row r="1803" spans="8:8">
      <c r="H1803" s="464"/>
    </row>
    <row r="1804" spans="8:8">
      <c r="H1804" s="464"/>
    </row>
    <row r="1805" spans="8:8">
      <c r="H1805" s="464"/>
    </row>
    <row r="1806" spans="8:8">
      <c r="H1806" s="464"/>
    </row>
    <row r="1807" spans="8:8">
      <c r="H1807" s="464"/>
    </row>
    <row r="1808" spans="8:8">
      <c r="H1808" s="464"/>
    </row>
    <row r="1809" spans="8:8">
      <c r="H1809" s="464"/>
    </row>
    <row r="1810" spans="8:8">
      <c r="H1810" s="464"/>
    </row>
    <row r="1811" spans="8:8">
      <c r="H1811" s="464"/>
    </row>
    <row r="1812" spans="8:8">
      <c r="H1812" s="464"/>
    </row>
    <row r="1813" spans="8:8">
      <c r="H1813" s="464"/>
    </row>
    <row r="1814" spans="8:8">
      <c r="H1814" s="464"/>
    </row>
    <row r="1815" spans="8:8">
      <c r="H1815" s="464"/>
    </row>
    <row r="1816" spans="8:8">
      <c r="H1816" s="464"/>
    </row>
    <row r="1817" spans="8:8">
      <c r="H1817" s="464"/>
    </row>
    <row r="1818" spans="8:8">
      <c r="H1818" s="464"/>
    </row>
    <row r="1819" spans="8:8">
      <c r="H1819" s="464"/>
    </row>
    <row r="1820" spans="8:8">
      <c r="H1820" s="464"/>
    </row>
    <row r="1821" spans="8:8">
      <c r="H1821" s="464"/>
    </row>
    <row r="1822" spans="8:8">
      <c r="H1822" s="464"/>
    </row>
    <row r="1823" spans="8:8">
      <c r="H1823" s="464"/>
    </row>
    <row r="1824" spans="8:8">
      <c r="H1824" s="464"/>
    </row>
    <row r="1825" spans="8:8">
      <c r="H1825" s="464"/>
    </row>
    <row r="1826" spans="8:8">
      <c r="H1826" s="464"/>
    </row>
    <row r="1827" spans="8:8">
      <c r="H1827" s="464"/>
    </row>
    <row r="1828" spans="8:8">
      <c r="H1828" s="464"/>
    </row>
    <row r="1829" spans="8:8">
      <c r="H1829" s="464"/>
    </row>
    <row r="1830" spans="8:8">
      <c r="H1830" s="464"/>
    </row>
    <row r="1831" spans="8:8">
      <c r="H1831" s="464"/>
    </row>
    <row r="1832" spans="8:8">
      <c r="H1832" s="464"/>
    </row>
    <row r="1833" spans="8:8">
      <c r="H1833" s="464"/>
    </row>
    <row r="1834" spans="8:8">
      <c r="H1834" s="464"/>
    </row>
    <row r="1835" spans="8:8">
      <c r="H1835" s="464"/>
    </row>
    <row r="1836" spans="8:8">
      <c r="H1836" s="464"/>
    </row>
    <row r="1837" spans="8:8">
      <c r="H1837" s="464"/>
    </row>
    <row r="1838" spans="8:8">
      <c r="H1838" s="464"/>
    </row>
    <row r="1839" spans="8:8">
      <c r="H1839" s="464"/>
    </row>
    <row r="1840" spans="8:8">
      <c r="H1840" s="464"/>
    </row>
    <row r="1841" spans="8:8">
      <c r="H1841" s="464"/>
    </row>
    <row r="1842" spans="8:8">
      <c r="H1842" s="464"/>
    </row>
    <row r="1843" spans="8:8">
      <c r="H1843" s="464"/>
    </row>
    <row r="1844" spans="8:8">
      <c r="H1844" s="464"/>
    </row>
    <row r="1845" spans="8:8">
      <c r="H1845" s="464"/>
    </row>
    <row r="1846" spans="8:8">
      <c r="H1846" s="464"/>
    </row>
    <row r="1847" spans="8:8">
      <c r="H1847" s="464"/>
    </row>
    <row r="1848" spans="8:8">
      <c r="H1848" s="464"/>
    </row>
    <row r="1849" spans="8:8">
      <c r="H1849" s="464"/>
    </row>
    <row r="1850" spans="8:8">
      <c r="H1850" s="464"/>
    </row>
    <row r="1851" spans="8:8">
      <c r="H1851" s="464"/>
    </row>
    <row r="1852" spans="8:8">
      <c r="H1852" s="464"/>
    </row>
    <row r="1853" spans="8:8">
      <c r="H1853" s="464"/>
    </row>
    <row r="1854" spans="8:8">
      <c r="H1854" s="464"/>
    </row>
    <row r="1855" spans="8:8">
      <c r="H1855" s="464"/>
    </row>
    <row r="1856" spans="8:8">
      <c r="H1856" s="464"/>
    </row>
    <row r="1857" spans="8:8">
      <c r="H1857" s="464"/>
    </row>
    <row r="1858" spans="8:8">
      <c r="H1858" s="464"/>
    </row>
    <row r="1859" spans="8:8">
      <c r="H1859" s="464"/>
    </row>
    <row r="1860" spans="8:8">
      <c r="H1860" s="464"/>
    </row>
    <row r="1861" spans="8:8">
      <c r="H1861" s="464"/>
    </row>
    <row r="1862" spans="8:8">
      <c r="H1862" s="464"/>
    </row>
    <row r="1863" spans="8:8">
      <c r="H1863" s="464"/>
    </row>
    <row r="1864" spans="8:8">
      <c r="H1864" s="464"/>
    </row>
    <row r="1865" spans="8:8">
      <c r="H1865" s="464"/>
    </row>
    <row r="1866" spans="8:8">
      <c r="H1866" s="464"/>
    </row>
    <row r="1867" spans="8:8">
      <c r="H1867" s="464"/>
    </row>
    <row r="1868" spans="8:8">
      <c r="H1868" s="464"/>
    </row>
    <row r="1869" spans="8:8">
      <c r="H1869" s="464"/>
    </row>
    <row r="1870" spans="8:8">
      <c r="H1870" s="464"/>
    </row>
    <row r="1871" spans="8:8">
      <c r="H1871" s="464"/>
    </row>
    <row r="1872" spans="8:8">
      <c r="H1872" s="464"/>
    </row>
    <row r="1873" spans="8:8">
      <c r="H1873" s="464"/>
    </row>
    <row r="1874" spans="8:8">
      <c r="H1874" s="464"/>
    </row>
    <row r="1875" spans="8:8">
      <c r="H1875" s="464"/>
    </row>
    <row r="1876" spans="8:8">
      <c r="H1876" s="464"/>
    </row>
    <row r="1877" spans="8:8">
      <c r="H1877" s="464"/>
    </row>
    <row r="1878" spans="8:8">
      <c r="H1878" s="464"/>
    </row>
    <row r="1879" spans="8:8">
      <c r="H1879" s="464"/>
    </row>
    <row r="1880" spans="8:8">
      <c r="H1880" s="464"/>
    </row>
    <row r="1881" spans="8:8">
      <c r="H1881" s="464"/>
    </row>
    <row r="1882" spans="8:8">
      <c r="H1882" s="464"/>
    </row>
    <row r="1883" spans="8:8">
      <c r="H1883" s="464"/>
    </row>
    <row r="1884" spans="8:8">
      <c r="H1884" s="464"/>
    </row>
    <row r="1885" spans="8:8">
      <c r="H1885" s="464"/>
    </row>
    <row r="1886" spans="8:8">
      <c r="H1886" s="464"/>
    </row>
    <row r="1887" spans="8:8">
      <c r="H1887" s="464"/>
    </row>
    <row r="1888" spans="8:8">
      <c r="H1888" s="464"/>
    </row>
    <row r="1889" spans="8:8">
      <c r="H1889" s="464"/>
    </row>
    <row r="1890" spans="8:8">
      <c r="H1890" s="464"/>
    </row>
    <row r="1891" spans="8:8">
      <c r="H1891" s="464"/>
    </row>
    <row r="1892" spans="8:8">
      <c r="H1892" s="464"/>
    </row>
    <row r="1893" spans="8:8">
      <c r="H1893" s="464"/>
    </row>
    <row r="1894" spans="8:8">
      <c r="H1894" s="464"/>
    </row>
    <row r="1895" spans="8:8">
      <c r="H1895" s="464"/>
    </row>
    <row r="1896" spans="8:8">
      <c r="H1896" s="464"/>
    </row>
    <row r="1897" spans="8:8">
      <c r="H1897" s="464"/>
    </row>
    <row r="1898" spans="8:8">
      <c r="H1898" s="464"/>
    </row>
    <row r="1899" spans="8:8">
      <c r="H1899" s="464"/>
    </row>
    <row r="1900" spans="8:8">
      <c r="H1900" s="464"/>
    </row>
    <row r="1901" spans="8:8">
      <c r="H1901" s="464"/>
    </row>
    <row r="1902" spans="8:8">
      <c r="H1902" s="464"/>
    </row>
    <row r="1903" spans="8:8">
      <c r="H1903" s="464"/>
    </row>
    <row r="1904" spans="8:8">
      <c r="H1904" s="464"/>
    </row>
    <row r="1905" spans="8:8">
      <c r="H1905" s="464"/>
    </row>
    <row r="1906" spans="8:8">
      <c r="H1906" s="464"/>
    </row>
    <row r="1907" spans="8:8">
      <c r="H1907" s="464"/>
    </row>
    <row r="1908" spans="8:8">
      <c r="H1908" s="464"/>
    </row>
    <row r="1909" spans="8:8">
      <c r="H1909" s="464"/>
    </row>
    <row r="1910" spans="8:8">
      <c r="H1910" s="464"/>
    </row>
    <row r="1911" spans="8:8">
      <c r="H1911" s="464"/>
    </row>
    <row r="1912" spans="8:8">
      <c r="H1912" s="464"/>
    </row>
    <row r="1913" spans="8:8">
      <c r="H1913" s="464"/>
    </row>
    <row r="1914" spans="8:8">
      <c r="H1914" s="464"/>
    </row>
    <row r="1915" spans="8:8">
      <c r="H1915" s="464"/>
    </row>
    <row r="1916" spans="8:8">
      <c r="H1916" s="464"/>
    </row>
    <row r="1917" spans="8:8">
      <c r="H1917" s="464"/>
    </row>
    <row r="1918" spans="8:8">
      <c r="H1918" s="464"/>
    </row>
    <row r="1919" spans="8:8">
      <c r="H1919" s="464"/>
    </row>
    <row r="1920" spans="8:8">
      <c r="H1920" s="464"/>
    </row>
    <row r="1921" spans="8:8">
      <c r="H1921" s="464"/>
    </row>
    <row r="1922" spans="8:8">
      <c r="H1922" s="464"/>
    </row>
    <row r="1923" spans="8:8">
      <c r="H1923" s="464"/>
    </row>
    <row r="1924" spans="8:8">
      <c r="H1924" s="464"/>
    </row>
    <row r="1925" spans="8:8">
      <c r="H1925" s="464"/>
    </row>
    <row r="1926" spans="8:8">
      <c r="H1926" s="464"/>
    </row>
    <row r="1927" spans="8:8">
      <c r="H1927" s="464"/>
    </row>
    <row r="1928" spans="8:8">
      <c r="H1928" s="464"/>
    </row>
    <row r="1929" spans="8:8">
      <c r="H1929" s="464"/>
    </row>
    <row r="1930" spans="8:8">
      <c r="H1930" s="464"/>
    </row>
    <row r="1931" spans="8:8">
      <c r="H1931" s="464"/>
    </row>
    <row r="1932" spans="8:8">
      <c r="H1932" s="464"/>
    </row>
    <row r="1933" spans="8:8">
      <c r="H1933" s="464"/>
    </row>
    <row r="1934" spans="8:8">
      <c r="H1934" s="464"/>
    </row>
    <row r="1935" spans="8:8">
      <c r="H1935" s="464"/>
    </row>
    <row r="1936" spans="8:8">
      <c r="H1936" s="464"/>
    </row>
    <row r="1937" spans="8:8">
      <c r="H1937" s="464"/>
    </row>
    <row r="1938" spans="8:8">
      <c r="H1938" s="464"/>
    </row>
    <row r="1939" spans="8:8">
      <c r="H1939" s="464"/>
    </row>
    <row r="1940" spans="8:8">
      <c r="H1940" s="464"/>
    </row>
    <row r="1941" spans="8:8">
      <c r="H1941" s="464"/>
    </row>
    <row r="1942" spans="8:8">
      <c r="H1942" s="464"/>
    </row>
    <row r="1943" spans="8:8">
      <c r="H1943" s="464"/>
    </row>
    <row r="1944" spans="8:8">
      <c r="H1944" s="464"/>
    </row>
    <row r="1945" spans="8:8">
      <c r="H1945" s="464"/>
    </row>
    <row r="1946" spans="8:8">
      <c r="H1946" s="464"/>
    </row>
    <row r="1947" spans="8:8">
      <c r="H1947" s="464"/>
    </row>
    <row r="1948" spans="8:8">
      <c r="H1948" s="464"/>
    </row>
    <row r="1949" spans="8:8">
      <c r="H1949" s="464"/>
    </row>
    <row r="1950" spans="8:8">
      <c r="H1950" s="464"/>
    </row>
    <row r="1951" spans="8:8">
      <c r="H1951" s="464"/>
    </row>
    <row r="1952" spans="8:8">
      <c r="H1952" s="464"/>
    </row>
    <row r="1953" spans="8:8">
      <c r="H1953" s="464"/>
    </row>
    <row r="1954" spans="8:8">
      <c r="H1954" s="464"/>
    </row>
    <row r="1955" spans="8:8">
      <c r="H1955" s="464"/>
    </row>
    <row r="1956" spans="8:8">
      <c r="H1956" s="464"/>
    </row>
    <row r="1957" spans="8:8">
      <c r="H1957" s="464"/>
    </row>
    <row r="1958" spans="8:8">
      <c r="H1958" s="464"/>
    </row>
    <row r="1959" spans="8:8">
      <c r="H1959" s="464"/>
    </row>
    <row r="1960" spans="8:8">
      <c r="H1960" s="464"/>
    </row>
    <row r="1961" spans="8:8">
      <c r="H1961" s="464"/>
    </row>
    <row r="1962" spans="8:8">
      <c r="H1962" s="464"/>
    </row>
    <row r="1963" spans="8:8">
      <c r="H1963" s="464"/>
    </row>
    <row r="1964" spans="8:8">
      <c r="H1964" s="464"/>
    </row>
    <row r="1965" spans="8:8">
      <c r="H1965" s="464"/>
    </row>
    <row r="1966" spans="8:8">
      <c r="H1966" s="464"/>
    </row>
    <row r="1967" spans="8:8">
      <c r="H1967" s="464"/>
    </row>
    <row r="1968" spans="8:8">
      <c r="H1968" s="464"/>
    </row>
    <row r="1969" spans="8:8">
      <c r="H1969" s="464"/>
    </row>
    <row r="1970" spans="8:8">
      <c r="H1970" s="464"/>
    </row>
    <row r="1971" spans="8:8">
      <c r="H1971" s="464"/>
    </row>
    <row r="1972" spans="8:8">
      <c r="H1972" s="464"/>
    </row>
    <row r="1973" spans="8:8">
      <c r="H1973" s="464"/>
    </row>
    <row r="1974" spans="8:8">
      <c r="H1974" s="464"/>
    </row>
    <row r="1975" spans="8:8">
      <c r="H1975" s="464"/>
    </row>
    <row r="1976" spans="8:8">
      <c r="H1976" s="464"/>
    </row>
    <row r="1977" spans="8:8">
      <c r="H1977" s="464"/>
    </row>
    <row r="1978" spans="8:8">
      <c r="H1978" s="464"/>
    </row>
    <row r="1979" spans="8:8">
      <c r="H1979" s="464"/>
    </row>
    <row r="1980" spans="8:8">
      <c r="H1980" s="464"/>
    </row>
    <row r="1981" spans="8:8">
      <c r="H1981" s="464"/>
    </row>
    <row r="1982" spans="8:8">
      <c r="H1982" s="464"/>
    </row>
    <row r="1983" spans="8:8">
      <c r="H1983" s="464"/>
    </row>
    <row r="1984" spans="8:8">
      <c r="H1984" s="464"/>
    </row>
    <row r="1985" spans="8:8">
      <c r="H1985" s="464"/>
    </row>
    <row r="1986" spans="8:8">
      <c r="H1986" s="464"/>
    </row>
    <row r="1987" spans="8:8">
      <c r="H1987" s="464"/>
    </row>
    <row r="1988" spans="8:8">
      <c r="H1988" s="464"/>
    </row>
    <row r="1989" spans="8:8">
      <c r="H1989" s="464"/>
    </row>
    <row r="1990" spans="8:8">
      <c r="H1990" s="464"/>
    </row>
    <row r="1991" spans="8:8">
      <c r="H1991" s="464"/>
    </row>
    <row r="1992" spans="8:8">
      <c r="H1992" s="464"/>
    </row>
    <row r="1993" spans="8:8">
      <c r="H1993" s="464"/>
    </row>
    <row r="1994" spans="8:8">
      <c r="H1994" s="464"/>
    </row>
    <row r="1995" spans="8:8">
      <c r="H1995" s="464"/>
    </row>
    <row r="1996" spans="8:8">
      <c r="H1996" s="464"/>
    </row>
    <row r="1997" spans="8:8">
      <c r="H1997" s="464"/>
    </row>
    <row r="1998" spans="8:8">
      <c r="H1998" s="464"/>
    </row>
    <row r="1999" spans="8:8">
      <c r="H1999" s="464"/>
    </row>
    <row r="2000" spans="8:8">
      <c r="H2000" s="464"/>
    </row>
    <row r="2001" spans="8:8">
      <c r="H2001" s="464"/>
    </row>
    <row r="2002" spans="8:8">
      <c r="H2002" s="464"/>
    </row>
    <row r="2003" spans="8:8">
      <c r="H2003" s="464"/>
    </row>
    <row r="2004" spans="8:8">
      <c r="H2004" s="464"/>
    </row>
    <row r="2005" spans="8:8">
      <c r="H2005" s="464"/>
    </row>
    <row r="2006" spans="8:8">
      <c r="H2006" s="464"/>
    </row>
    <row r="2007" spans="8:8">
      <c r="H2007" s="464"/>
    </row>
    <row r="2008" spans="8:8">
      <c r="H2008" s="464"/>
    </row>
    <row r="2009" spans="8:8">
      <c r="H2009" s="464"/>
    </row>
    <row r="2010" spans="8:8">
      <c r="H2010" s="464"/>
    </row>
    <row r="2011" spans="8:8">
      <c r="H2011" s="464"/>
    </row>
    <row r="2012" spans="8:8">
      <c r="H2012" s="464"/>
    </row>
    <row r="2013" spans="8:8">
      <c r="H2013" s="464"/>
    </row>
    <row r="2014" spans="8:8">
      <c r="H2014" s="464"/>
    </row>
    <row r="2015" spans="8:8">
      <c r="H2015" s="464"/>
    </row>
    <row r="2016" spans="8:8">
      <c r="H2016" s="464"/>
    </row>
    <row r="2017" spans="8:8">
      <c r="H2017" s="464"/>
    </row>
    <row r="2018" spans="8:8">
      <c r="H2018" s="464"/>
    </row>
    <row r="2019" spans="8:8">
      <c r="H2019" s="464"/>
    </row>
    <row r="2020" spans="8:8">
      <c r="H2020" s="464"/>
    </row>
    <row r="2021" spans="8:8">
      <c r="H2021" s="464"/>
    </row>
    <row r="2022" spans="8:8">
      <c r="H2022" s="464"/>
    </row>
    <row r="2023" spans="8:8">
      <c r="H2023" s="464"/>
    </row>
    <row r="2024" spans="8:8">
      <c r="H2024" s="464"/>
    </row>
    <row r="2025" spans="8:8">
      <c r="H2025" s="464"/>
    </row>
    <row r="2026" spans="8:8">
      <c r="H2026" s="464"/>
    </row>
    <row r="2027" spans="8:8">
      <c r="H2027" s="464"/>
    </row>
    <row r="2028" spans="8:8">
      <c r="H2028" s="464"/>
    </row>
    <row r="2029" spans="8:8">
      <c r="H2029" s="464"/>
    </row>
    <row r="2030" spans="8:8">
      <c r="H2030" s="464"/>
    </row>
    <row r="2031" spans="8:8">
      <c r="H2031" s="464"/>
    </row>
    <row r="2032" spans="8:8">
      <c r="H2032" s="464"/>
    </row>
    <row r="2033" spans="8:8">
      <c r="H2033" s="464"/>
    </row>
    <row r="2034" spans="8:8">
      <c r="H2034" s="464"/>
    </row>
    <row r="2035" spans="8:8">
      <c r="H2035" s="464"/>
    </row>
    <row r="2036" spans="8:8">
      <c r="H2036" s="464"/>
    </row>
    <row r="2037" spans="8:8">
      <c r="H2037" s="464"/>
    </row>
    <row r="2038" spans="8:8">
      <c r="H2038" s="464"/>
    </row>
    <row r="2039" spans="8:8">
      <c r="H2039" s="464"/>
    </row>
    <row r="2040" spans="8:8">
      <c r="H2040" s="464"/>
    </row>
    <row r="2041" spans="8:8">
      <c r="H2041" s="464"/>
    </row>
    <row r="2042" spans="8:8">
      <c r="H2042" s="464"/>
    </row>
    <row r="2043" spans="8:8">
      <c r="H2043" s="464"/>
    </row>
    <row r="2044" spans="8:8">
      <c r="H2044" s="464"/>
    </row>
    <row r="2045" spans="8:8">
      <c r="H2045" s="464"/>
    </row>
    <row r="2046" spans="8:8">
      <c r="H2046" s="464"/>
    </row>
    <row r="2047" spans="8:8">
      <c r="H2047" s="464"/>
    </row>
    <row r="2048" spans="8:8">
      <c r="H2048" s="464"/>
    </row>
    <row r="2049" spans="8:8">
      <c r="H2049" s="464"/>
    </row>
    <row r="2050" spans="8:8">
      <c r="H2050" s="464"/>
    </row>
    <row r="2051" spans="8:8">
      <c r="H2051" s="464"/>
    </row>
    <row r="2052" spans="8:8">
      <c r="H2052" s="464"/>
    </row>
    <row r="2053" spans="8:8">
      <c r="H2053" s="464"/>
    </row>
    <row r="2054" spans="8:8">
      <c r="H2054" s="464"/>
    </row>
    <row r="2055" spans="8:8">
      <c r="H2055" s="464"/>
    </row>
    <row r="2056" spans="8:8">
      <c r="H2056" s="464"/>
    </row>
    <row r="2057" spans="8:8">
      <c r="H2057" s="464"/>
    </row>
    <row r="2058" spans="8:8">
      <c r="H2058" s="464"/>
    </row>
    <row r="2059" spans="8:8">
      <c r="H2059" s="464"/>
    </row>
    <row r="2060" spans="8:8">
      <c r="H2060" s="464"/>
    </row>
    <row r="2061" spans="8:8">
      <c r="H2061" s="464"/>
    </row>
    <row r="2062" spans="8:8">
      <c r="H2062" s="464"/>
    </row>
    <row r="2063" spans="8:8">
      <c r="H2063" s="464"/>
    </row>
    <row r="2064" spans="8:8">
      <c r="H2064" s="464"/>
    </row>
    <row r="2065" spans="8:8">
      <c r="H2065" s="464"/>
    </row>
    <row r="2066" spans="8:8">
      <c r="H2066" s="464"/>
    </row>
    <row r="2067" spans="8:8">
      <c r="H2067" s="464"/>
    </row>
    <row r="2068" spans="8:8">
      <c r="H2068" s="464"/>
    </row>
    <row r="2069" spans="8:8">
      <c r="H2069" s="464"/>
    </row>
    <row r="2070" spans="8:8">
      <c r="H2070" s="464"/>
    </row>
    <row r="2071" spans="8:8">
      <c r="H2071" s="464"/>
    </row>
    <row r="2072" spans="8:8">
      <c r="H2072" s="464"/>
    </row>
    <row r="2073" spans="8:8">
      <c r="H2073" s="464"/>
    </row>
    <row r="2074" spans="8:8">
      <c r="H2074" s="464"/>
    </row>
    <row r="2075" spans="8:8">
      <c r="H2075" s="464"/>
    </row>
    <row r="2076" spans="8:8">
      <c r="H2076" s="464"/>
    </row>
    <row r="2077" spans="8:8">
      <c r="H2077" s="464"/>
    </row>
    <row r="2078" spans="8:8">
      <c r="H2078" s="464"/>
    </row>
    <row r="2079" spans="8:8">
      <c r="H2079" s="464"/>
    </row>
    <row r="2080" spans="8:8">
      <c r="H2080" s="464"/>
    </row>
    <row r="2081" spans="8:8">
      <c r="H2081" s="464"/>
    </row>
    <row r="2082" spans="8:8">
      <c r="H2082" s="464"/>
    </row>
    <row r="2083" spans="8:8">
      <c r="H2083" s="464"/>
    </row>
    <row r="2084" spans="8:8">
      <c r="H2084" s="464"/>
    </row>
    <row r="2085" spans="8:8">
      <c r="H2085" s="464"/>
    </row>
    <row r="2086" spans="8:8">
      <c r="H2086" s="464"/>
    </row>
    <row r="2087" spans="8:8">
      <c r="H2087" s="464"/>
    </row>
    <row r="2088" spans="8:8">
      <c r="H2088" s="464"/>
    </row>
    <row r="2089" spans="8:8">
      <c r="H2089" s="464"/>
    </row>
    <row r="2090" spans="8:8">
      <c r="H2090" s="464"/>
    </row>
    <row r="2091" spans="8:8">
      <c r="H2091" s="464"/>
    </row>
    <row r="2092" spans="8:8">
      <c r="H2092" s="464"/>
    </row>
    <row r="2093" spans="8:8">
      <c r="H2093" s="464"/>
    </row>
    <row r="2094" spans="8:8">
      <c r="H2094" s="464"/>
    </row>
    <row r="2095" spans="8:8">
      <c r="H2095" s="464"/>
    </row>
    <row r="2096" spans="8:8">
      <c r="H2096" s="464"/>
    </row>
    <row r="2097" spans="8:8">
      <c r="H2097" s="464"/>
    </row>
    <row r="2098" spans="8:8">
      <c r="H2098" s="464"/>
    </row>
    <row r="2099" spans="8:8">
      <c r="H2099" s="464"/>
    </row>
    <row r="2100" spans="8:8">
      <c r="H2100" s="464"/>
    </row>
    <row r="2101" spans="8:8">
      <c r="H2101" s="464"/>
    </row>
    <row r="2102" spans="8:8">
      <c r="H2102" s="464"/>
    </row>
    <row r="2103" spans="8:8">
      <c r="H2103" s="464"/>
    </row>
    <row r="2104" spans="8:8">
      <c r="H2104" s="464"/>
    </row>
    <row r="2105" spans="8:8">
      <c r="H2105" s="464"/>
    </row>
    <row r="2106" spans="8:8">
      <c r="H2106" s="464"/>
    </row>
    <row r="2107" spans="8:8">
      <c r="H2107" s="464"/>
    </row>
    <row r="2108" spans="8:8">
      <c r="H2108" s="464"/>
    </row>
    <row r="2109" spans="8:8">
      <c r="H2109" s="464"/>
    </row>
    <row r="2110" spans="8:8">
      <c r="H2110" s="464"/>
    </row>
    <row r="2111" spans="8:8">
      <c r="H2111" s="464"/>
    </row>
    <row r="2112" spans="8:8">
      <c r="H2112" s="464"/>
    </row>
    <row r="2113" spans="8:8">
      <c r="H2113" s="464"/>
    </row>
    <row r="2114" spans="8:8">
      <c r="H2114" s="464"/>
    </row>
    <row r="2115" spans="8:8">
      <c r="H2115" s="464"/>
    </row>
    <row r="2116" spans="8:8">
      <c r="H2116" s="464"/>
    </row>
    <row r="2117" spans="8:8">
      <c r="H2117" s="464"/>
    </row>
    <row r="2118" spans="8:8">
      <c r="H2118" s="464"/>
    </row>
    <row r="2119" spans="8:8">
      <c r="H2119" s="464"/>
    </row>
    <row r="2120" spans="8:8">
      <c r="H2120" s="464"/>
    </row>
    <row r="2121" spans="8:8">
      <c r="H2121" s="464"/>
    </row>
    <row r="2122" spans="8:8">
      <c r="H2122" s="464"/>
    </row>
    <row r="2123" spans="8:8">
      <c r="H2123" s="464"/>
    </row>
    <row r="2124" spans="8:8">
      <c r="H2124" s="464"/>
    </row>
    <row r="2125" spans="8:8">
      <c r="H2125" s="464"/>
    </row>
    <row r="2126" spans="8:8">
      <c r="H2126" s="464"/>
    </row>
    <row r="2127" spans="8:8">
      <c r="H2127" s="464"/>
    </row>
    <row r="2128" spans="8:8">
      <c r="H2128" s="464"/>
    </row>
    <row r="2129" spans="8:8">
      <c r="H2129" s="464"/>
    </row>
    <row r="2130" spans="8:8">
      <c r="H2130" s="464"/>
    </row>
    <row r="2131" spans="8:8">
      <c r="H2131" s="464"/>
    </row>
    <row r="2132" spans="8:8">
      <c r="H2132" s="464"/>
    </row>
    <row r="2133" spans="8:8">
      <c r="H2133" s="464"/>
    </row>
    <row r="2134" spans="8:8">
      <c r="H2134" s="464"/>
    </row>
    <row r="2135" spans="8:8">
      <c r="H2135" s="464"/>
    </row>
    <row r="2136" spans="8:8">
      <c r="H2136" s="464"/>
    </row>
    <row r="2137" spans="8:8">
      <c r="H2137" s="464"/>
    </row>
    <row r="2138" spans="8:8">
      <c r="H2138" s="464"/>
    </row>
    <row r="2139" spans="8:8">
      <c r="H2139" s="464"/>
    </row>
    <row r="2140" spans="8:8">
      <c r="H2140" s="464"/>
    </row>
    <row r="2141" spans="8:8">
      <c r="H2141" s="464"/>
    </row>
    <row r="2142" spans="8:8">
      <c r="H2142" s="464"/>
    </row>
    <row r="2143" spans="8:8">
      <c r="H2143" s="464"/>
    </row>
    <row r="2144" spans="8:8">
      <c r="H2144" s="464"/>
    </row>
    <row r="2145" spans="8:8">
      <c r="H2145" s="464"/>
    </row>
    <row r="2146" spans="8:8">
      <c r="H2146" s="464"/>
    </row>
    <row r="2147" spans="8:8">
      <c r="H2147" s="464"/>
    </row>
    <row r="2148" spans="8:8">
      <c r="H2148" s="464"/>
    </row>
    <row r="2149" spans="8:8">
      <c r="H2149" s="464"/>
    </row>
    <row r="2150" spans="8:8">
      <c r="H2150" s="464"/>
    </row>
    <row r="2151" spans="8:8">
      <c r="H2151" s="464"/>
    </row>
    <row r="2152" spans="8:8">
      <c r="H2152" s="464"/>
    </row>
    <row r="2153" spans="8:8">
      <c r="H2153" s="464"/>
    </row>
    <row r="2154" spans="8:8">
      <c r="H2154" s="464"/>
    </row>
    <row r="2155" spans="8:8">
      <c r="H2155" s="464"/>
    </row>
    <row r="2156" spans="8:8">
      <c r="H2156" s="464"/>
    </row>
    <row r="2157" spans="8:8">
      <c r="H2157" s="464"/>
    </row>
    <row r="2158" spans="8:8">
      <c r="H2158" s="464"/>
    </row>
    <row r="2159" spans="8:8">
      <c r="H2159" s="464"/>
    </row>
    <row r="2160" spans="8:8">
      <c r="H2160" s="464"/>
    </row>
    <row r="2161" spans="8:8">
      <c r="H2161" s="464"/>
    </row>
    <row r="2162" spans="8:8">
      <c r="H2162" s="464"/>
    </row>
    <row r="2163" spans="8:8">
      <c r="H2163" s="464"/>
    </row>
    <row r="2164" spans="8:8">
      <c r="H2164" s="464"/>
    </row>
    <row r="2165" spans="8:8">
      <c r="H2165" s="464"/>
    </row>
    <row r="2166" spans="8:8">
      <c r="H2166" s="464"/>
    </row>
    <row r="2167" spans="8:8">
      <c r="H2167" s="464"/>
    </row>
    <row r="2168" spans="8:8">
      <c r="H2168" s="464"/>
    </row>
    <row r="2169" spans="8:8">
      <c r="H2169" s="464"/>
    </row>
    <row r="2170" spans="8:8">
      <c r="H2170" s="464"/>
    </row>
    <row r="2171" spans="8:8">
      <c r="H2171" s="464"/>
    </row>
    <row r="2172" spans="8:8">
      <c r="H2172" s="464"/>
    </row>
    <row r="2173" spans="8:8">
      <c r="H2173" s="464"/>
    </row>
    <row r="2174" spans="8:8">
      <c r="H2174" s="464"/>
    </row>
    <row r="2175" spans="8:8">
      <c r="H2175" s="464"/>
    </row>
    <row r="2176" spans="8:8">
      <c r="H2176" s="464"/>
    </row>
    <row r="2177" spans="8:8">
      <c r="H2177" s="464"/>
    </row>
    <row r="2178" spans="8:8">
      <c r="H2178" s="464"/>
    </row>
    <row r="2179" spans="8:8">
      <c r="H2179" s="464"/>
    </row>
    <row r="2180" spans="8:8">
      <c r="H2180" s="464"/>
    </row>
    <row r="2181" spans="8:8">
      <c r="H2181" s="464"/>
    </row>
    <row r="2182" spans="8:8">
      <c r="H2182" s="464"/>
    </row>
    <row r="2183" spans="8:8">
      <c r="H2183" s="464"/>
    </row>
    <row r="2184" spans="8:8">
      <c r="H2184" s="464"/>
    </row>
    <row r="2185" spans="8:8">
      <c r="H2185" s="464"/>
    </row>
    <row r="2186" spans="8:8">
      <c r="H2186" s="464"/>
    </row>
    <row r="2187" spans="8:8">
      <c r="H2187" s="464"/>
    </row>
    <row r="2188" spans="8:8">
      <c r="H2188" s="464"/>
    </row>
    <row r="2189" spans="8:8">
      <c r="H2189" s="464"/>
    </row>
    <row r="2190" spans="8:8">
      <c r="H2190" s="464"/>
    </row>
    <row r="2191" spans="8:8">
      <c r="H2191" s="464"/>
    </row>
    <row r="2192" spans="8:8">
      <c r="H2192" s="464"/>
    </row>
    <row r="2193" spans="8:8">
      <c r="H2193" s="464"/>
    </row>
    <row r="2194" spans="8:8">
      <c r="H2194" s="464"/>
    </row>
    <row r="2195" spans="8:8">
      <c r="H2195" s="464"/>
    </row>
    <row r="2196" spans="8:8">
      <c r="H2196" s="464"/>
    </row>
    <row r="2197" spans="8:8">
      <c r="H2197" s="464"/>
    </row>
    <row r="2198" spans="8:8">
      <c r="H2198" s="464"/>
    </row>
    <row r="2199" spans="8:8">
      <c r="H2199" s="464"/>
    </row>
    <row r="2200" spans="8:8">
      <c r="H2200" s="464"/>
    </row>
    <row r="2201" spans="8:8">
      <c r="H2201" s="464"/>
    </row>
    <row r="2202" spans="8:8">
      <c r="H2202" s="464"/>
    </row>
    <row r="2203" spans="8:8">
      <c r="H2203" s="464"/>
    </row>
    <row r="2204" spans="8:8">
      <c r="H2204" s="464"/>
    </row>
    <row r="2205" spans="8:8">
      <c r="H2205" s="464"/>
    </row>
    <row r="2206" spans="8:8">
      <c r="H2206" s="464"/>
    </row>
    <row r="2207" spans="8:8">
      <c r="H2207" s="464"/>
    </row>
    <row r="2208" spans="8:8">
      <c r="H2208" s="464"/>
    </row>
    <row r="2209" spans="8:8">
      <c r="H2209" s="464"/>
    </row>
    <row r="2210" spans="8:8">
      <c r="H2210" s="464"/>
    </row>
    <row r="2211" spans="8:8">
      <c r="H2211" s="464"/>
    </row>
    <row r="2212" spans="8:8">
      <c r="H2212" s="464"/>
    </row>
    <row r="2213" spans="8:8">
      <c r="H2213" s="464"/>
    </row>
    <row r="2214" spans="8:8">
      <c r="H2214" s="464"/>
    </row>
    <row r="2215" spans="8:8">
      <c r="H2215" s="464"/>
    </row>
    <row r="2216" spans="8:8">
      <c r="H2216" s="464"/>
    </row>
    <row r="2217" spans="8:8">
      <c r="H2217" s="464"/>
    </row>
    <row r="2218" spans="8:8">
      <c r="H2218" s="464"/>
    </row>
    <row r="2219" spans="8:8">
      <c r="H2219" s="464"/>
    </row>
    <row r="2220" spans="8:8">
      <c r="H2220" s="464"/>
    </row>
    <row r="2221" spans="8:8">
      <c r="H2221" s="464"/>
    </row>
    <row r="2222" spans="8:8">
      <c r="H2222" s="464"/>
    </row>
    <row r="2223" spans="8:8">
      <c r="H2223" s="464"/>
    </row>
    <row r="2224" spans="8:8">
      <c r="H2224" s="464"/>
    </row>
    <row r="2225" spans="8:8">
      <c r="H2225" s="464"/>
    </row>
    <row r="2226" spans="8:8">
      <c r="H2226" s="464"/>
    </row>
    <row r="2227" spans="8:8">
      <c r="H2227" s="464"/>
    </row>
    <row r="2228" spans="8:8">
      <c r="H2228" s="464"/>
    </row>
    <row r="2229" spans="8:8">
      <c r="H2229" s="464"/>
    </row>
    <row r="2230" spans="8:8">
      <c r="H2230" s="464"/>
    </row>
    <row r="2231" spans="8:8">
      <c r="H2231" s="464"/>
    </row>
    <row r="2232" spans="8:8">
      <c r="H2232" s="464"/>
    </row>
    <row r="2233" spans="8:8">
      <c r="H2233" s="464"/>
    </row>
    <row r="2234" spans="8:8">
      <c r="H2234" s="464"/>
    </row>
    <row r="2235" spans="8:8">
      <c r="H2235" s="464"/>
    </row>
    <row r="2236" spans="8:8">
      <c r="H2236" s="464"/>
    </row>
    <row r="2237" spans="8:8">
      <c r="H2237" s="464"/>
    </row>
    <row r="2238" spans="8:8">
      <c r="H2238" s="464"/>
    </row>
    <row r="2239" spans="8:8">
      <c r="H2239" s="464"/>
    </row>
    <row r="2240" spans="8:8">
      <c r="H2240" s="464"/>
    </row>
    <row r="2241" spans="8:8">
      <c r="H2241" s="464"/>
    </row>
    <row r="2242" spans="8:8">
      <c r="H2242" s="464"/>
    </row>
    <row r="2243" spans="8:8">
      <c r="H2243" s="464"/>
    </row>
    <row r="2244" spans="8:8">
      <c r="H2244" s="464"/>
    </row>
    <row r="2245" spans="8:8">
      <c r="H2245" s="464"/>
    </row>
    <row r="2246" spans="8:8">
      <c r="H2246" s="464"/>
    </row>
    <row r="2247" spans="8:8">
      <c r="H2247" s="464"/>
    </row>
    <row r="2248" spans="8:8">
      <c r="H2248" s="464"/>
    </row>
    <row r="2249" spans="8:8">
      <c r="H2249" s="464"/>
    </row>
    <row r="2250" spans="8:8">
      <c r="H2250" s="464"/>
    </row>
    <row r="2251" spans="8:8">
      <c r="H2251" s="464"/>
    </row>
    <row r="2252" spans="8:8">
      <c r="H2252" s="464"/>
    </row>
    <row r="2253" spans="8:8">
      <c r="H2253" s="464"/>
    </row>
    <row r="2254" spans="8:8">
      <c r="H2254" s="464"/>
    </row>
    <row r="2255" spans="8:8">
      <c r="H2255" s="464"/>
    </row>
    <row r="2256" spans="8:8">
      <c r="H2256" s="464"/>
    </row>
    <row r="2257" spans="8:8">
      <c r="H2257" s="464"/>
    </row>
    <row r="2258" spans="8:8">
      <c r="H2258" s="464"/>
    </row>
    <row r="2259" spans="8:8">
      <c r="H2259" s="464"/>
    </row>
    <row r="2260" spans="8:8">
      <c r="H2260" s="464"/>
    </row>
    <row r="2261" spans="8:8">
      <c r="H2261" s="464"/>
    </row>
    <row r="2262" spans="8:8">
      <c r="H2262" s="464"/>
    </row>
    <row r="2263" spans="8:8">
      <c r="H2263" s="464"/>
    </row>
    <row r="2264" spans="8:8">
      <c r="H2264" s="464"/>
    </row>
    <row r="2265" spans="8:8">
      <c r="H2265" s="464"/>
    </row>
    <row r="2266" spans="8:8">
      <c r="H2266" s="464"/>
    </row>
    <row r="2267" spans="8:8">
      <c r="H2267" s="464"/>
    </row>
    <row r="2268" spans="8:8">
      <c r="H2268" s="464"/>
    </row>
    <row r="2269" spans="8:8">
      <c r="H2269" s="464"/>
    </row>
    <row r="2270" spans="8:8">
      <c r="H2270" s="464"/>
    </row>
    <row r="2271" spans="8:8">
      <c r="H2271" s="464"/>
    </row>
    <row r="2272" spans="8:8">
      <c r="H2272" s="464"/>
    </row>
    <row r="2273" spans="8:8">
      <c r="H2273" s="464"/>
    </row>
    <row r="2274" spans="8:8">
      <c r="H2274" s="464"/>
    </row>
    <row r="2275" spans="8:8">
      <c r="H2275" s="464"/>
    </row>
    <row r="2276" spans="8:8">
      <c r="H2276" s="464"/>
    </row>
    <row r="2277" spans="8:8">
      <c r="H2277" s="464"/>
    </row>
    <row r="2278" spans="8:8">
      <c r="H2278" s="464"/>
    </row>
    <row r="2279" spans="8:8">
      <c r="H2279" s="464"/>
    </row>
    <row r="2280" spans="8:8">
      <c r="H2280" s="464"/>
    </row>
    <row r="2281" spans="8:8">
      <c r="H2281" s="464"/>
    </row>
    <row r="2282" spans="8:8">
      <c r="H2282" s="464"/>
    </row>
    <row r="2283" spans="8:8">
      <c r="H2283" s="464"/>
    </row>
    <row r="2284" spans="8:8">
      <c r="H2284" s="464"/>
    </row>
    <row r="2285" spans="8:8">
      <c r="H2285" s="464"/>
    </row>
    <row r="2286" spans="8:8">
      <c r="H2286" s="464"/>
    </row>
    <row r="2287" spans="8:8">
      <c r="H2287" s="464"/>
    </row>
    <row r="2288" spans="8:8">
      <c r="H2288" s="464"/>
    </row>
    <row r="2289" spans="8:8">
      <c r="H2289" s="464"/>
    </row>
    <row r="2290" spans="8:8">
      <c r="H2290" s="464"/>
    </row>
    <row r="2291" spans="8:8">
      <c r="H2291" s="464"/>
    </row>
    <row r="2292" spans="8:8">
      <c r="H2292" s="464"/>
    </row>
    <row r="2293" spans="8:8">
      <c r="H2293" s="464"/>
    </row>
    <row r="2294" spans="8:8">
      <c r="H2294" s="464"/>
    </row>
    <row r="2295" spans="8:8">
      <c r="H2295" s="464"/>
    </row>
    <row r="2296" spans="8:8">
      <c r="H2296" s="464"/>
    </row>
    <row r="2297" spans="8:8">
      <c r="H2297" s="464"/>
    </row>
    <row r="2298" spans="8:8">
      <c r="H2298" s="464"/>
    </row>
    <row r="2299" spans="8:8">
      <c r="H2299" s="464"/>
    </row>
    <row r="2300" spans="8:8">
      <c r="H2300" s="464"/>
    </row>
    <row r="2301" spans="8:8">
      <c r="H2301" s="464"/>
    </row>
    <row r="2302" spans="8:8">
      <c r="H2302" s="464"/>
    </row>
    <row r="2303" spans="8:8">
      <c r="H2303" s="464"/>
    </row>
    <row r="2304" spans="8:8">
      <c r="H2304" s="464"/>
    </row>
    <row r="2305" spans="8:8">
      <c r="H2305" s="464"/>
    </row>
    <row r="2306" spans="8:8">
      <c r="H2306" s="464"/>
    </row>
    <row r="2307" spans="8:8">
      <c r="H2307" s="464"/>
    </row>
    <row r="2308" spans="8:8">
      <c r="H2308" s="464"/>
    </row>
    <row r="2309" spans="8:8">
      <c r="H2309" s="464"/>
    </row>
    <row r="2310" spans="8:8">
      <c r="H2310" s="464"/>
    </row>
    <row r="2311" spans="8:8">
      <c r="H2311" s="464"/>
    </row>
    <row r="2312" spans="8:8">
      <c r="H2312" s="464"/>
    </row>
    <row r="2313" spans="8:8">
      <c r="H2313" s="464"/>
    </row>
    <row r="2314" spans="8:8">
      <c r="H2314" s="464"/>
    </row>
    <row r="2315" spans="8:8">
      <c r="H2315" s="464"/>
    </row>
    <row r="2316" spans="8:8">
      <c r="H2316" s="464"/>
    </row>
    <row r="2317" spans="8:8">
      <c r="H2317" s="464"/>
    </row>
    <row r="2318" spans="8:8">
      <c r="H2318" s="464"/>
    </row>
    <row r="2319" spans="8:8">
      <c r="H2319" s="464"/>
    </row>
    <row r="2320" spans="8:8">
      <c r="H2320" s="464"/>
    </row>
    <row r="2321" spans="8:8">
      <c r="H2321" s="464"/>
    </row>
    <row r="2322" spans="8:8">
      <c r="H2322" s="464"/>
    </row>
    <row r="2323" spans="8:8">
      <c r="H2323" s="464"/>
    </row>
    <row r="2324" spans="8:8">
      <c r="H2324" s="464"/>
    </row>
    <row r="2325" spans="8:8">
      <c r="H2325" s="464"/>
    </row>
    <row r="2326" spans="8:8">
      <c r="H2326" s="464"/>
    </row>
    <row r="2327" spans="8:8">
      <c r="H2327" s="464"/>
    </row>
    <row r="2328" spans="8:8">
      <c r="H2328" s="464"/>
    </row>
    <row r="2329" spans="8:8">
      <c r="H2329" s="464"/>
    </row>
    <row r="2330" spans="8:8">
      <c r="H2330" s="464"/>
    </row>
    <row r="2331" spans="8:8">
      <c r="H2331" s="464"/>
    </row>
    <row r="2332" spans="8:8">
      <c r="H2332" s="464"/>
    </row>
    <row r="2333" spans="8:8">
      <c r="H2333" s="464"/>
    </row>
    <row r="2334" spans="8:8">
      <c r="H2334" s="464"/>
    </row>
    <row r="2335" spans="8:8">
      <c r="H2335" s="464"/>
    </row>
    <row r="2336" spans="8:8">
      <c r="H2336" s="464"/>
    </row>
    <row r="2337" spans="8:8">
      <c r="H2337" s="464"/>
    </row>
    <row r="2338" spans="8:8">
      <c r="H2338" s="464"/>
    </row>
    <row r="2339" spans="8:8">
      <c r="H2339" s="464"/>
    </row>
    <row r="2340" spans="8:8">
      <c r="H2340" s="464"/>
    </row>
    <row r="2341" spans="8:8">
      <c r="H2341" s="464"/>
    </row>
    <row r="2342" spans="8:8">
      <c r="H2342" s="464"/>
    </row>
    <row r="2343" spans="8:8">
      <c r="H2343" s="464"/>
    </row>
    <row r="2344" spans="8:8">
      <c r="H2344" s="464"/>
    </row>
    <row r="2345" spans="8:8">
      <c r="H2345" s="464"/>
    </row>
    <row r="2346" spans="8:8">
      <c r="H2346" s="464"/>
    </row>
    <row r="2347" spans="8:8">
      <c r="H2347" s="464"/>
    </row>
    <row r="2348" spans="8:8">
      <c r="H2348" s="464"/>
    </row>
    <row r="2349" spans="8:8">
      <c r="H2349" s="464"/>
    </row>
    <row r="2350" spans="8:8">
      <c r="H2350" s="464"/>
    </row>
    <row r="2351" spans="8:8">
      <c r="H2351" s="464"/>
    </row>
    <row r="2352" spans="8:8">
      <c r="H2352" s="464"/>
    </row>
    <row r="2353" spans="8:8">
      <c r="H2353" s="464"/>
    </row>
    <row r="2354" spans="8:8">
      <c r="H2354" s="464"/>
    </row>
    <row r="2355" spans="8:8">
      <c r="H2355" s="464"/>
    </row>
    <row r="2356" spans="8:8">
      <c r="H2356" s="464"/>
    </row>
    <row r="2357" spans="8:8">
      <c r="H2357" s="464"/>
    </row>
    <row r="2358" spans="8:8">
      <c r="H2358" s="464"/>
    </row>
    <row r="2359" spans="8:8">
      <c r="H2359" s="464"/>
    </row>
    <row r="2360" spans="8:8">
      <c r="H2360" s="464"/>
    </row>
    <row r="2361" spans="8:8">
      <c r="H2361" s="464"/>
    </row>
    <row r="2362" spans="8:8">
      <c r="H2362" s="464"/>
    </row>
    <row r="2363" spans="8:8">
      <c r="H2363" s="464"/>
    </row>
    <row r="2364" spans="8:8">
      <c r="H2364" s="464"/>
    </row>
    <row r="2365" spans="8:8">
      <c r="H2365" s="464"/>
    </row>
    <row r="2366" spans="8:8">
      <c r="H2366" s="464"/>
    </row>
    <row r="2367" spans="8:8">
      <c r="H2367" s="464"/>
    </row>
    <row r="2368" spans="8:8">
      <c r="H2368" s="464"/>
    </row>
    <row r="2369" spans="8:8">
      <c r="H2369" s="464"/>
    </row>
    <row r="2370" spans="8:8">
      <c r="H2370" s="464"/>
    </row>
    <row r="2371" spans="8:8">
      <c r="H2371" s="464"/>
    </row>
    <row r="2372" spans="8:8">
      <c r="H2372" s="464"/>
    </row>
    <row r="2373" spans="8:8">
      <c r="H2373" s="464"/>
    </row>
    <row r="2374" spans="8:8">
      <c r="H2374" s="464"/>
    </row>
    <row r="2375" spans="8:8">
      <c r="H2375" s="464"/>
    </row>
    <row r="2376" spans="8:8">
      <c r="H2376" s="464"/>
    </row>
    <row r="2377" spans="8:8">
      <c r="H2377" s="464"/>
    </row>
    <row r="2378" spans="8:8">
      <c r="H2378" s="464"/>
    </row>
    <row r="2379" spans="8:8">
      <c r="H2379" s="464"/>
    </row>
    <row r="2380" spans="8:8">
      <c r="H2380" s="464"/>
    </row>
    <row r="2381" spans="8:8">
      <c r="H2381" s="464"/>
    </row>
    <row r="2382" spans="8:8">
      <c r="H2382" s="464"/>
    </row>
    <row r="2383" spans="8:8">
      <c r="H2383" s="464"/>
    </row>
    <row r="2384" spans="8:8">
      <c r="H2384" s="464"/>
    </row>
    <row r="2385" spans="8:8">
      <c r="H2385" s="464"/>
    </row>
    <row r="2386" spans="8:8">
      <c r="H2386" s="464"/>
    </row>
    <row r="2387" spans="8:8">
      <c r="H2387" s="464"/>
    </row>
    <row r="2388" spans="8:8">
      <c r="H2388" s="464"/>
    </row>
    <row r="2389" spans="8:8">
      <c r="H2389" s="464"/>
    </row>
    <row r="2390" spans="8:8">
      <c r="H2390" s="464"/>
    </row>
    <row r="2391" spans="8:8">
      <c r="H2391" s="464"/>
    </row>
    <row r="2392" spans="8:8">
      <c r="H2392" s="464"/>
    </row>
    <row r="2393" spans="8:8">
      <c r="H2393" s="464"/>
    </row>
    <row r="2394" spans="8:8">
      <c r="H2394" s="464"/>
    </row>
    <row r="2395" spans="8:8">
      <c r="H2395" s="464"/>
    </row>
    <row r="2396" spans="8:8">
      <c r="H2396" s="464"/>
    </row>
    <row r="2397" spans="8:8">
      <c r="H2397" s="464"/>
    </row>
    <row r="2398" spans="8:8">
      <c r="H2398" s="464"/>
    </row>
    <row r="2399" spans="8:8">
      <c r="H2399" s="464"/>
    </row>
    <row r="2400" spans="8:8">
      <c r="H2400" s="464"/>
    </row>
    <row r="2401" spans="8:8">
      <c r="H2401" s="464"/>
    </row>
    <row r="2402" spans="8:8">
      <c r="H2402" s="464"/>
    </row>
    <row r="2403" spans="8:8">
      <c r="H2403" s="464"/>
    </row>
    <row r="2404" spans="8:8">
      <c r="H2404" s="464"/>
    </row>
    <row r="2405" spans="8:8">
      <c r="H2405" s="464"/>
    </row>
    <row r="2406" spans="8:8">
      <c r="H2406" s="464"/>
    </row>
    <row r="2407" spans="8:8">
      <c r="H2407" s="464"/>
    </row>
    <row r="2408" spans="8:8">
      <c r="H2408" s="464"/>
    </row>
    <row r="2409" spans="8:8">
      <c r="H2409" s="464"/>
    </row>
    <row r="2410" spans="8:8">
      <c r="H2410" s="464"/>
    </row>
    <row r="2411" spans="8:8">
      <c r="H2411" s="464"/>
    </row>
    <row r="2412" spans="8:8">
      <c r="H2412" s="464"/>
    </row>
    <row r="2413" spans="8:8">
      <c r="H2413" s="464"/>
    </row>
    <row r="2414" spans="8:8">
      <c r="H2414" s="464"/>
    </row>
    <row r="2415" spans="8:8">
      <c r="H2415" s="464"/>
    </row>
    <row r="2416" spans="8:8">
      <c r="H2416" s="464"/>
    </row>
    <row r="2417" spans="8:8">
      <c r="H2417" s="464"/>
    </row>
    <row r="2418" spans="8:8">
      <c r="H2418" s="464"/>
    </row>
    <row r="2419" spans="8:8">
      <c r="H2419" s="464"/>
    </row>
    <row r="2420" spans="8:8">
      <c r="H2420" s="464"/>
    </row>
    <row r="2421" spans="8:8">
      <c r="H2421" s="464"/>
    </row>
    <row r="2422" spans="8:8">
      <c r="H2422" s="464"/>
    </row>
    <row r="2423" spans="8:8">
      <c r="H2423" s="464"/>
    </row>
    <row r="2424" spans="8:8">
      <c r="H2424" s="464"/>
    </row>
    <row r="2425" spans="8:8">
      <c r="H2425" s="464"/>
    </row>
    <row r="2426" spans="8:8">
      <c r="H2426" s="464"/>
    </row>
    <row r="2427" spans="8:8">
      <c r="H2427" s="464"/>
    </row>
    <row r="2428" spans="8:8">
      <c r="H2428" s="464"/>
    </row>
    <row r="2429" spans="8:8">
      <c r="H2429" s="464"/>
    </row>
    <row r="2430" spans="8:8">
      <c r="H2430" s="464"/>
    </row>
    <row r="2431" spans="8:8">
      <c r="H2431" s="464"/>
    </row>
    <row r="2432" spans="8:8">
      <c r="H2432" s="464"/>
    </row>
    <row r="2433" spans="8:8">
      <c r="H2433" s="464"/>
    </row>
    <row r="2434" spans="8:8">
      <c r="H2434" s="464"/>
    </row>
    <row r="2435" spans="8:8">
      <c r="H2435" s="464"/>
    </row>
    <row r="2436" spans="8:8">
      <c r="H2436" s="464"/>
    </row>
    <row r="2437" spans="8:8">
      <c r="H2437" s="464"/>
    </row>
    <row r="2438" spans="8:8">
      <c r="H2438" s="464"/>
    </row>
    <row r="2439" spans="8:8">
      <c r="H2439" s="464"/>
    </row>
    <row r="2440" spans="8:8">
      <c r="H2440" s="464"/>
    </row>
    <row r="2441" spans="8:8">
      <c r="H2441" s="464"/>
    </row>
    <row r="2442" spans="8:8">
      <c r="H2442" s="464"/>
    </row>
    <row r="2443" spans="8:8">
      <c r="H2443" s="464"/>
    </row>
    <row r="2444" spans="8:8">
      <c r="H2444" s="464"/>
    </row>
    <row r="2445" spans="8:8">
      <c r="H2445" s="464"/>
    </row>
    <row r="2446" spans="8:8">
      <c r="H2446" s="464"/>
    </row>
    <row r="2447" spans="8:8">
      <c r="H2447" s="464"/>
    </row>
    <row r="2448" spans="8:8">
      <c r="H2448" s="464"/>
    </row>
    <row r="2449" spans="8:8">
      <c r="H2449" s="464"/>
    </row>
    <row r="2450" spans="8:8">
      <c r="H2450" s="464"/>
    </row>
    <row r="2451" spans="8:8">
      <c r="H2451" s="464"/>
    </row>
    <row r="2452" spans="8:8">
      <c r="H2452" s="464"/>
    </row>
    <row r="2453" spans="8:8">
      <c r="H2453" s="464"/>
    </row>
    <row r="2454" spans="8:8">
      <c r="H2454" s="464"/>
    </row>
    <row r="2455" spans="8:8">
      <c r="H2455" s="464"/>
    </row>
    <row r="2456" spans="8:8">
      <c r="H2456" s="464"/>
    </row>
    <row r="2457" spans="8:8">
      <c r="H2457" s="464"/>
    </row>
    <row r="2458" spans="8:8">
      <c r="H2458" s="464"/>
    </row>
    <row r="2459" spans="8:8">
      <c r="H2459" s="464"/>
    </row>
    <row r="2460" spans="8:8">
      <c r="H2460" s="464"/>
    </row>
    <row r="2461" spans="8:8">
      <c r="H2461" s="464"/>
    </row>
    <row r="2462" spans="8:8">
      <c r="H2462" s="464"/>
    </row>
    <row r="2463" spans="8:8">
      <c r="H2463" s="464"/>
    </row>
    <row r="2464" spans="8:8">
      <c r="H2464" s="464"/>
    </row>
    <row r="2465" spans="8:8">
      <c r="H2465" s="464"/>
    </row>
    <row r="2466" spans="8:8">
      <c r="H2466" s="464"/>
    </row>
    <row r="2467" spans="8:8">
      <c r="H2467" s="464"/>
    </row>
    <row r="2468" spans="8:8">
      <c r="H2468" s="464"/>
    </row>
    <row r="2469" spans="8:8">
      <c r="H2469" s="464"/>
    </row>
    <row r="2470" spans="8:8">
      <c r="H2470" s="464"/>
    </row>
    <row r="2471" spans="8:8">
      <c r="H2471" s="464"/>
    </row>
    <row r="2472" spans="8:8">
      <c r="H2472" s="464"/>
    </row>
    <row r="2473" spans="8:8">
      <c r="H2473" s="464"/>
    </row>
    <row r="2474" spans="8:8">
      <c r="H2474" s="464"/>
    </row>
    <row r="2475" spans="8:8">
      <c r="H2475" s="464"/>
    </row>
    <row r="2476" spans="8:8">
      <c r="H2476" s="464"/>
    </row>
    <row r="2477" spans="8:8">
      <c r="H2477" s="464"/>
    </row>
    <row r="2478" spans="8:8">
      <c r="H2478" s="464"/>
    </row>
    <row r="2479" spans="8:8">
      <c r="H2479" s="464"/>
    </row>
    <row r="2480" spans="8:8">
      <c r="H2480" s="464"/>
    </row>
    <row r="2481" spans="8:8">
      <c r="H2481" s="464"/>
    </row>
    <row r="2482" spans="8:8">
      <c r="H2482" s="464"/>
    </row>
    <row r="2483" spans="8:8">
      <c r="H2483" s="464"/>
    </row>
    <row r="2484" spans="8:8">
      <c r="H2484" s="464"/>
    </row>
    <row r="2485" spans="8:8">
      <c r="H2485" s="464"/>
    </row>
    <row r="2486" spans="8:8">
      <c r="H2486" s="464"/>
    </row>
    <row r="2487" spans="8:8">
      <c r="H2487" s="464"/>
    </row>
    <row r="2488" spans="8:8">
      <c r="H2488" s="464"/>
    </row>
    <row r="2489" spans="8:8">
      <c r="H2489" s="464"/>
    </row>
    <row r="2490" spans="8:8">
      <c r="H2490" s="464"/>
    </row>
    <row r="2491" spans="8:8">
      <c r="H2491" s="464"/>
    </row>
    <row r="2492" spans="8:8">
      <c r="H2492" s="464"/>
    </row>
    <row r="2493" spans="8:8">
      <c r="H2493" s="464"/>
    </row>
    <row r="2494" spans="8:8">
      <c r="H2494" s="464"/>
    </row>
    <row r="2495" spans="8:8">
      <c r="H2495" s="464"/>
    </row>
    <row r="2496" spans="8:8">
      <c r="H2496" s="464"/>
    </row>
    <row r="2497" spans="8:8">
      <c r="H2497" s="464"/>
    </row>
    <row r="2498" spans="8:8">
      <c r="H2498" s="464"/>
    </row>
    <row r="2499" spans="8:8">
      <c r="H2499" s="464"/>
    </row>
    <row r="2500" spans="8:8">
      <c r="H2500" s="464"/>
    </row>
    <row r="2501" spans="8:8">
      <c r="H2501" s="464"/>
    </row>
    <row r="2502" spans="8:8">
      <c r="H2502" s="464"/>
    </row>
    <row r="2503" spans="8:8">
      <c r="H2503" s="464"/>
    </row>
    <row r="2504" spans="8:8">
      <c r="H2504" s="464"/>
    </row>
    <row r="2505" spans="8:8">
      <c r="H2505" s="464"/>
    </row>
    <row r="2506" spans="8:8">
      <c r="H2506" s="464"/>
    </row>
    <row r="2507" spans="8:8">
      <c r="H2507" s="464"/>
    </row>
    <row r="2508" spans="8:8">
      <c r="H2508" s="464"/>
    </row>
    <row r="2509" spans="8:8">
      <c r="H2509" s="464"/>
    </row>
    <row r="2510" spans="8:8">
      <c r="H2510" s="464"/>
    </row>
    <row r="2511" spans="8:8">
      <c r="H2511" s="464"/>
    </row>
    <row r="2512" spans="8:8">
      <c r="H2512" s="464"/>
    </row>
    <row r="2513" spans="8:8">
      <c r="H2513" s="464"/>
    </row>
    <row r="2514" spans="8:8">
      <c r="H2514" s="464"/>
    </row>
    <row r="2515" spans="8:8">
      <c r="H2515" s="464"/>
    </row>
    <row r="2516" spans="8:8">
      <c r="H2516" s="464"/>
    </row>
    <row r="2517" spans="8:8">
      <c r="H2517" s="464"/>
    </row>
    <row r="2518" spans="8:8">
      <c r="H2518" s="464"/>
    </row>
    <row r="2519" spans="8:8">
      <c r="H2519" s="464"/>
    </row>
    <row r="2520" spans="8:8">
      <c r="H2520" s="464"/>
    </row>
    <row r="2521" spans="8:8">
      <c r="H2521" s="464"/>
    </row>
    <row r="2522" spans="8:8">
      <c r="H2522" s="464"/>
    </row>
    <row r="2523" spans="8:8">
      <c r="H2523" s="464"/>
    </row>
    <row r="2524" spans="8:8">
      <c r="H2524" s="464"/>
    </row>
    <row r="2525" spans="8:8">
      <c r="H2525" s="464"/>
    </row>
    <row r="2526" spans="8:8">
      <c r="H2526" s="464"/>
    </row>
    <row r="2527" spans="8:8">
      <c r="H2527" s="464"/>
    </row>
    <row r="2528" spans="8:8">
      <c r="H2528" s="464"/>
    </row>
    <row r="2529" spans="8:8">
      <c r="H2529" s="464"/>
    </row>
    <row r="2530" spans="8:8">
      <c r="H2530" s="464"/>
    </row>
    <row r="2531" spans="8:8">
      <c r="H2531" s="464"/>
    </row>
    <row r="2532" spans="8:8">
      <c r="H2532" s="464"/>
    </row>
    <row r="2533" spans="8:8">
      <c r="H2533" s="464"/>
    </row>
    <row r="2534" spans="8:8">
      <c r="H2534" s="464"/>
    </row>
    <row r="2535" spans="8:8">
      <c r="H2535" s="464"/>
    </row>
    <row r="2536" spans="8:8">
      <c r="H2536" s="464"/>
    </row>
    <row r="2537" spans="8:8">
      <c r="H2537" s="464"/>
    </row>
    <row r="2538" spans="8:8">
      <c r="H2538" s="464"/>
    </row>
    <row r="2539" spans="8:8">
      <c r="H2539" s="464"/>
    </row>
    <row r="2540" spans="8:8">
      <c r="H2540" s="464"/>
    </row>
    <row r="2541" spans="8:8">
      <c r="H2541" s="464"/>
    </row>
    <row r="2542" spans="8:8">
      <c r="H2542" s="464"/>
    </row>
    <row r="2543" spans="8:8">
      <c r="H2543" s="464"/>
    </row>
    <row r="2544" spans="8:8">
      <c r="H2544" s="464"/>
    </row>
    <row r="2545" spans="8:8">
      <c r="H2545" s="464"/>
    </row>
    <row r="2546" spans="8:8">
      <c r="H2546" s="464"/>
    </row>
    <row r="2547" spans="8:8">
      <c r="H2547" s="464"/>
    </row>
    <row r="2548" spans="8:8">
      <c r="H2548" s="464"/>
    </row>
    <row r="2549" spans="8:8">
      <c r="H2549" s="464"/>
    </row>
    <row r="2550" spans="8:8">
      <c r="H2550" s="464"/>
    </row>
    <row r="2551" spans="8:8">
      <c r="H2551" s="464"/>
    </row>
    <row r="2552" spans="8:8">
      <c r="H2552" s="464"/>
    </row>
    <row r="2553" spans="8:8">
      <c r="H2553" s="464"/>
    </row>
    <row r="2554" spans="8:8">
      <c r="H2554" s="464"/>
    </row>
    <row r="2555" spans="8:8">
      <c r="H2555" s="464"/>
    </row>
    <row r="2556" spans="8:8">
      <c r="H2556" s="464"/>
    </row>
    <row r="2557" spans="8:8">
      <c r="H2557" s="464"/>
    </row>
    <row r="2558" spans="8:8">
      <c r="H2558" s="464"/>
    </row>
    <row r="2559" spans="8:8">
      <c r="H2559" s="464"/>
    </row>
    <row r="2560" spans="8:8">
      <c r="H2560" s="464"/>
    </row>
    <row r="2561" spans="8:8">
      <c r="H2561" s="464"/>
    </row>
    <row r="2562" spans="8:8">
      <c r="H2562" s="464"/>
    </row>
    <row r="2563" spans="8:8">
      <c r="H2563" s="464"/>
    </row>
    <row r="2564" spans="8:8">
      <c r="H2564" s="464"/>
    </row>
    <row r="2565" spans="8:8">
      <c r="H2565" s="464"/>
    </row>
    <row r="2566" spans="8:8">
      <c r="H2566" s="464"/>
    </row>
    <row r="2567" spans="8:8">
      <c r="H2567" s="464"/>
    </row>
    <row r="2568" spans="8:8">
      <c r="H2568" s="464"/>
    </row>
    <row r="2569" spans="8:8">
      <c r="H2569" s="464"/>
    </row>
    <row r="2570" spans="8:8">
      <c r="H2570" s="464"/>
    </row>
    <row r="2571" spans="8:8">
      <c r="H2571" s="464"/>
    </row>
    <row r="2572" spans="8:8">
      <c r="H2572" s="464"/>
    </row>
    <row r="2573" spans="8:8">
      <c r="H2573" s="464"/>
    </row>
    <row r="2574" spans="8:8">
      <c r="H2574" s="464"/>
    </row>
    <row r="2575" spans="8:8">
      <c r="H2575" s="464"/>
    </row>
    <row r="2576" spans="8:8">
      <c r="H2576" s="464"/>
    </row>
    <row r="2577" spans="8:8">
      <c r="H2577" s="464"/>
    </row>
    <row r="2578" spans="8:8">
      <c r="H2578" s="464"/>
    </row>
    <row r="2579" spans="8:8">
      <c r="H2579" s="464"/>
    </row>
    <row r="2580" spans="8:8">
      <c r="H2580" s="464"/>
    </row>
    <row r="2581" spans="8:8">
      <c r="H2581" s="464"/>
    </row>
    <row r="2582" spans="8:8">
      <c r="H2582" s="464"/>
    </row>
    <row r="2583" spans="8:8">
      <c r="H2583" s="464"/>
    </row>
    <row r="2584" spans="8:8">
      <c r="H2584" s="464"/>
    </row>
    <row r="2585" spans="8:8">
      <c r="H2585" s="464"/>
    </row>
    <row r="2586" spans="8:8">
      <c r="H2586" s="464"/>
    </row>
    <row r="2587" spans="8:8">
      <c r="H2587" s="464"/>
    </row>
    <row r="2588" spans="8:8">
      <c r="H2588" s="464"/>
    </row>
    <row r="2589" spans="8:8">
      <c r="H2589" s="464"/>
    </row>
    <row r="2590" spans="8:8">
      <c r="H2590" s="464"/>
    </row>
    <row r="2591" spans="8:8">
      <c r="H2591" s="464"/>
    </row>
    <row r="2592" spans="8:8">
      <c r="H2592" s="464"/>
    </row>
    <row r="2593" spans="8:8">
      <c r="H2593" s="464"/>
    </row>
    <row r="2594" spans="8:8">
      <c r="H2594" s="464"/>
    </row>
    <row r="2595" spans="8:8">
      <c r="H2595" s="464"/>
    </row>
    <row r="2596" spans="8:8">
      <c r="H2596" s="464"/>
    </row>
    <row r="2597" spans="8:8">
      <c r="H2597" s="464"/>
    </row>
    <row r="2598" spans="8:8">
      <c r="H2598" s="464"/>
    </row>
    <row r="2599" spans="8:8">
      <c r="H2599" s="464"/>
    </row>
    <row r="2600" spans="8:8">
      <c r="H2600" s="464"/>
    </row>
    <row r="2601" spans="8:8">
      <c r="H2601" s="464"/>
    </row>
    <row r="2602" spans="8:8">
      <c r="H2602" s="464"/>
    </row>
    <row r="2603" spans="8:8">
      <c r="H2603" s="464"/>
    </row>
    <row r="2604" spans="8:8">
      <c r="H2604" s="464"/>
    </row>
    <row r="2605" spans="8:8">
      <c r="H2605" s="464"/>
    </row>
    <row r="2606" spans="8:8">
      <c r="H2606" s="464"/>
    </row>
    <row r="2607" spans="8:8">
      <c r="H2607" s="464"/>
    </row>
    <row r="2608" spans="8:8">
      <c r="H2608" s="464"/>
    </row>
    <row r="2609" spans="8:8">
      <c r="H2609" s="464"/>
    </row>
    <row r="2610" spans="8:8">
      <c r="H2610" s="464"/>
    </row>
    <row r="2611" spans="8:8">
      <c r="H2611" s="464"/>
    </row>
    <row r="2612" spans="8:8">
      <c r="H2612" s="464"/>
    </row>
    <row r="2613" spans="8:8">
      <c r="H2613" s="464"/>
    </row>
    <row r="2614" spans="8:8">
      <c r="H2614" s="464"/>
    </row>
    <row r="2615" spans="8:8">
      <c r="H2615" s="464"/>
    </row>
    <row r="2616" spans="8:8">
      <c r="H2616" s="464"/>
    </row>
    <row r="2617" spans="8:8">
      <c r="H2617" s="464"/>
    </row>
    <row r="2618" spans="8:8">
      <c r="H2618" s="464"/>
    </row>
    <row r="2619" spans="8:8">
      <c r="H2619" s="464"/>
    </row>
    <row r="2620" spans="8:8">
      <c r="H2620" s="464"/>
    </row>
    <row r="2621" spans="8:8">
      <c r="H2621" s="464"/>
    </row>
    <row r="2622" spans="8:8">
      <c r="H2622" s="464"/>
    </row>
    <row r="2623" spans="8:8">
      <c r="H2623" s="464"/>
    </row>
    <row r="2624" spans="8:8">
      <c r="H2624" s="464"/>
    </row>
    <row r="2625" spans="8:8">
      <c r="H2625" s="464"/>
    </row>
    <row r="2626" spans="8:8">
      <c r="H2626" s="464"/>
    </row>
    <row r="2627" spans="8:8">
      <c r="H2627" s="464"/>
    </row>
    <row r="2628" spans="8:8">
      <c r="H2628" s="464"/>
    </row>
    <row r="2629" spans="8:8">
      <c r="H2629" s="464"/>
    </row>
    <row r="2630" spans="8:8">
      <c r="H2630" s="464"/>
    </row>
    <row r="2631" spans="8:8">
      <c r="H2631" s="464"/>
    </row>
    <row r="2632" spans="8:8">
      <c r="H2632" s="464"/>
    </row>
    <row r="2633" spans="8:8">
      <c r="H2633" s="464"/>
    </row>
    <row r="2634" spans="8:8">
      <c r="H2634" s="464"/>
    </row>
    <row r="2635" spans="8:8">
      <c r="H2635" s="464"/>
    </row>
    <row r="2636" spans="8:8">
      <c r="H2636" s="464"/>
    </row>
    <row r="2637" spans="8:8">
      <c r="H2637" s="464"/>
    </row>
    <row r="2638" spans="8:8">
      <c r="H2638" s="464"/>
    </row>
    <row r="2639" spans="8:8">
      <c r="H2639" s="464"/>
    </row>
    <row r="2640" spans="8:8">
      <c r="H2640" s="464"/>
    </row>
    <row r="2641" spans="8:8">
      <c r="H2641" s="464"/>
    </row>
    <row r="2642" spans="8:8">
      <c r="H2642" s="464"/>
    </row>
    <row r="2643" spans="8:8">
      <c r="H2643" s="464"/>
    </row>
    <row r="2644" spans="8:8">
      <c r="H2644" s="464"/>
    </row>
    <row r="2645" spans="8:8">
      <c r="H2645" s="464"/>
    </row>
    <row r="2646" spans="8:8">
      <c r="H2646" s="464"/>
    </row>
    <row r="2647" spans="8:8">
      <c r="H2647" s="464"/>
    </row>
    <row r="2648" spans="8:8">
      <c r="H2648" s="464"/>
    </row>
    <row r="2649" spans="8:8">
      <c r="H2649" s="464"/>
    </row>
    <row r="2650" spans="8:8">
      <c r="H2650" s="464"/>
    </row>
    <row r="2651" spans="8:8">
      <c r="H2651" s="464"/>
    </row>
    <row r="2652" spans="8:8">
      <c r="H2652" s="464"/>
    </row>
    <row r="2653" spans="8:8">
      <c r="H2653" s="464"/>
    </row>
    <row r="2654" spans="8:8">
      <c r="H2654" s="464"/>
    </row>
    <row r="2655" spans="8:8">
      <c r="H2655" s="464"/>
    </row>
    <row r="2656" spans="8:8">
      <c r="H2656" s="464"/>
    </row>
    <row r="2657" spans="8:8">
      <c r="H2657" s="464"/>
    </row>
    <row r="2658" spans="8:8">
      <c r="H2658" s="464"/>
    </row>
    <row r="2659" spans="8:8">
      <c r="H2659" s="464"/>
    </row>
    <row r="2660" spans="8:8">
      <c r="H2660" s="464"/>
    </row>
    <row r="2661" spans="8:8">
      <c r="H2661" s="464"/>
    </row>
    <row r="2662" spans="8:8">
      <c r="H2662" s="464"/>
    </row>
    <row r="2663" spans="8:8">
      <c r="H2663" s="464"/>
    </row>
    <row r="2664" spans="8:8">
      <c r="H2664" s="464"/>
    </row>
    <row r="2665" spans="8:8">
      <c r="H2665" s="464"/>
    </row>
    <row r="2666" spans="8:8">
      <c r="H2666" s="464"/>
    </row>
    <row r="2667" spans="8:8">
      <c r="H2667" s="464"/>
    </row>
    <row r="2668" spans="8:8">
      <c r="H2668" s="464"/>
    </row>
    <row r="2669" spans="8:8">
      <c r="H2669" s="464"/>
    </row>
    <row r="2670" spans="8:8">
      <c r="H2670" s="464"/>
    </row>
    <row r="2671" spans="8:8">
      <c r="H2671" s="464"/>
    </row>
    <row r="2672" spans="8:8">
      <c r="H2672" s="464"/>
    </row>
    <row r="2673" spans="8:8">
      <c r="H2673" s="464"/>
    </row>
    <row r="2674" spans="8:8">
      <c r="H2674" s="464"/>
    </row>
    <row r="2675" spans="8:8">
      <c r="H2675" s="464"/>
    </row>
    <row r="2676" spans="8:8">
      <c r="H2676" s="464"/>
    </row>
    <row r="2677" spans="8:8">
      <c r="H2677" s="464"/>
    </row>
    <row r="2678" spans="8:8">
      <c r="H2678" s="464"/>
    </row>
    <row r="2679" spans="8:8">
      <c r="H2679" s="464"/>
    </row>
    <row r="2680" spans="8:8">
      <c r="H2680" s="464"/>
    </row>
    <row r="2681" spans="8:8">
      <c r="H2681" s="464"/>
    </row>
    <row r="2682" spans="8:8">
      <c r="H2682" s="464"/>
    </row>
    <row r="2683" spans="8:8">
      <c r="H2683" s="464"/>
    </row>
    <row r="2684" spans="8:8">
      <c r="H2684" s="464"/>
    </row>
    <row r="2685" spans="8:8">
      <c r="H2685" s="464"/>
    </row>
    <row r="2686" spans="8:8">
      <c r="H2686" s="464"/>
    </row>
    <row r="2687" spans="8:8">
      <c r="H2687" s="464"/>
    </row>
    <row r="2688" spans="8:8">
      <c r="H2688" s="464"/>
    </row>
    <row r="2689" spans="8:8">
      <c r="H2689" s="464"/>
    </row>
    <row r="2690" spans="8:8">
      <c r="H2690" s="464"/>
    </row>
    <row r="2691" spans="8:8">
      <c r="H2691" s="464"/>
    </row>
    <row r="2692" spans="8:8">
      <c r="H2692" s="464"/>
    </row>
    <row r="2693" spans="8:8">
      <c r="H2693" s="464"/>
    </row>
    <row r="2694" spans="8:8">
      <c r="H2694" s="464"/>
    </row>
    <row r="2695" spans="8:8">
      <c r="H2695" s="464"/>
    </row>
    <row r="2696" spans="8:8">
      <c r="H2696" s="464"/>
    </row>
    <row r="2697" spans="8:8">
      <c r="H2697" s="464"/>
    </row>
    <row r="2698" spans="8:8">
      <c r="H2698" s="464"/>
    </row>
    <row r="2699" spans="8:8">
      <c r="H2699" s="464"/>
    </row>
    <row r="2700" spans="8:8">
      <c r="H2700" s="464"/>
    </row>
    <row r="2701" spans="8:8">
      <c r="H2701" s="464"/>
    </row>
    <row r="2702" spans="8:8">
      <c r="H2702" s="464"/>
    </row>
    <row r="2703" spans="8:8">
      <c r="H2703" s="464"/>
    </row>
    <row r="2704" spans="8:8">
      <c r="H2704" s="464"/>
    </row>
    <row r="2705" spans="8:8">
      <c r="H2705" s="464"/>
    </row>
    <row r="2706" spans="8:8">
      <c r="H2706" s="464"/>
    </row>
    <row r="2707" spans="8:8">
      <c r="H2707" s="464"/>
    </row>
    <row r="2708" spans="8:8">
      <c r="H2708" s="464"/>
    </row>
    <row r="2709" spans="8:8">
      <c r="H2709" s="464"/>
    </row>
    <row r="2710" spans="8:8">
      <c r="H2710" s="464"/>
    </row>
    <row r="2711" spans="8:8">
      <c r="H2711" s="464"/>
    </row>
    <row r="2712" spans="8:8">
      <c r="H2712" s="464"/>
    </row>
    <row r="2713" spans="8:8">
      <c r="H2713" s="464"/>
    </row>
    <row r="2714" spans="8:8">
      <c r="H2714" s="464"/>
    </row>
    <row r="2715" spans="8:8">
      <c r="H2715" s="464"/>
    </row>
    <row r="2716" spans="8:8">
      <c r="H2716" s="464"/>
    </row>
    <row r="2717" spans="8:8">
      <c r="H2717" s="464"/>
    </row>
    <row r="2718" spans="8:8">
      <c r="H2718" s="464"/>
    </row>
    <row r="2719" spans="8:8">
      <c r="H2719" s="464"/>
    </row>
    <row r="2720" spans="8:8">
      <c r="H2720" s="464"/>
    </row>
    <row r="2721" spans="8:8">
      <c r="H2721" s="464"/>
    </row>
    <row r="2722" spans="8:8">
      <c r="H2722" s="464"/>
    </row>
    <row r="2723" spans="8:8">
      <c r="H2723" s="464"/>
    </row>
    <row r="2724" spans="8:8">
      <c r="H2724" s="464"/>
    </row>
    <row r="2725" spans="8:8">
      <c r="H2725" s="464"/>
    </row>
    <row r="2726" spans="8:8">
      <c r="H2726" s="464"/>
    </row>
    <row r="2727" spans="8:8">
      <c r="H2727" s="464"/>
    </row>
    <row r="2728" spans="8:8">
      <c r="H2728" s="464"/>
    </row>
    <row r="2729" spans="8:8">
      <c r="H2729" s="464"/>
    </row>
    <row r="2730" spans="8:8">
      <c r="H2730" s="464"/>
    </row>
    <row r="2731" spans="8:8">
      <c r="H2731" s="464"/>
    </row>
    <row r="2732" spans="8:8">
      <c r="H2732" s="464"/>
    </row>
    <row r="2733" spans="8:8">
      <c r="H2733" s="464"/>
    </row>
    <row r="2734" spans="8:8">
      <c r="H2734" s="464"/>
    </row>
    <row r="2735" spans="8:8">
      <c r="H2735" s="464"/>
    </row>
    <row r="2736" spans="8:8">
      <c r="H2736" s="464"/>
    </row>
    <row r="2737" spans="8:8">
      <c r="H2737" s="464"/>
    </row>
    <row r="2738" spans="8:8">
      <c r="H2738" s="464"/>
    </row>
    <row r="2739" spans="8:8">
      <c r="H2739" s="464"/>
    </row>
    <row r="2740" spans="8:8">
      <c r="H2740" s="464"/>
    </row>
    <row r="2741" spans="8:8">
      <c r="H2741" s="464"/>
    </row>
    <row r="2742" spans="8:8">
      <c r="H2742" s="464"/>
    </row>
    <row r="2743" spans="8:8">
      <c r="H2743" s="464"/>
    </row>
    <row r="2744" spans="8:8">
      <c r="H2744" s="464"/>
    </row>
    <row r="2745" spans="8:8">
      <c r="H2745" s="464"/>
    </row>
    <row r="2746" spans="8:8">
      <c r="H2746" s="464"/>
    </row>
  </sheetData>
  <mergeCells count="9">
    <mergeCell ref="B4:C4"/>
    <mergeCell ref="D4:E4"/>
    <mergeCell ref="F4:G4"/>
    <mergeCell ref="B1:C1"/>
    <mergeCell ref="D1:E1"/>
    <mergeCell ref="F1:G1"/>
    <mergeCell ref="B3:C3"/>
    <mergeCell ref="D3:E3"/>
    <mergeCell ref="F3:G3"/>
  </mergeCells>
  <hyperlinks>
    <hyperlink ref="A1" location="Content!A1" display="&lt;&lt;"/>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H45"/>
  <sheetViews>
    <sheetView showGridLines="0" workbookViewId="0">
      <selection activeCell="A3" sqref="A2:XFD3"/>
    </sheetView>
  </sheetViews>
  <sheetFormatPr defaultColWidth="9.140625" defaultRowHeight="12.75"/>
  <cols>
    <col min="1" max="1" width="9.140625" style="469"/>
    <col min="2" max="16384" width="9.140625" style="441"/>
  </cols>
  <sheetData>
    <row r="1" spans="1:8">
      <c r="A1" s="463" t="s">
        <v>102</v>
      </c>
      <c r="B1" s="459" t="str">
        <f>IF(Content!$E$1=1,B2,B3)</f>
        <v>10-річні облігації уряду США</v>
      </c>
      <c r="C1" s="459" t="str">
        <f>IF(Content!$E$1=1,C2,C3)</f>
        <v>10-річні облігації уряду Німеччини</v>
      </c>
      <c r="H1" s="459" t="str">
        <f>IF(Content!$E$1=1,H2,H3)</f>
        <v>Дохідність 10-річних державних облігацій США та Німеччини, %</v>
      </c>
    </row>
    <row r="2" spans="1:8" hidden="1">
      <c r="B2" s="441" t="s">
        <v>1205</v>
      </c>
      <c r="C2" s="441" t="s">
        <v>1206</v>
      </c>
      <c r="H2" s="441" t="s">
        <v>1207</v>
      </c>
    </row>
    <row r="3" spans="1:8" hidden="1">
      <c r="B3" s="441" t="s">
        <v>1208</v>
      </c>
      <c r="C3" s="441" t="s">
        <v>1209</v>
      </c>
      <c r="H3" s="441" t="s">
        <v>1212</v>
      </c>
    </row>
    <row r="4" spans="1:8">
      <c r="A4" s="469">
        <v>42766</v>
      </c>
    </row>
    <row r="5" spans="1:8">
      <c r="A5" s="469">
        <v>42794</v>
      </c>
    </row>
    <row r="6" spans="1:8">
      <c r="A6" s="469">
        <v>42825</v>
      </c>
    </row>
    <row r="7" spans="1:8">
      <c r="A7" s="469">
        <v>42855</v>
      </c>
    </row>
    <row r="8" spans="1:8">
      <c r="A8" s="469">
        <v>42886</v>
      </c>
    </row>
    <row r="9" spans="1:8">
      <c r="A9" s="469">
        <v>42916</v>
      </c>
    </row>
    <row r="10" spans="1:8">
      <c r="A10" s="469">
        <v>42947</v>
      </c>
    </row>
    <row r="11" spans="1:8">
      <c r="A11" s="469">
        <v>42978</v>
      </c>
    </row>
    <row r="12" spans="1:8">
      <c r="A12" s="469">
        <v>43008</v>
      </c>
    </row>
    <row r="13" spans="1:8">
      <c r="A13" s="469">
        <v>43039</v>
      </c>
    </row>
    <row r="14" spans="1:8">
      <c r="A14" s="469">
        <v>43069</v>
      </c>
    </row>
    <row r="15" spans="1:8">
      <c r="A15" s="469">
        <v>43100</v>
      </c>
    </row>
    <row r="16" spans="1:8">
      <c r="A16" s="469">
        <v>43131</v>
      </c>
    </row>
    <row r="17" spans="1:8">
      <c r="A17" s="469">
        <v>43159</v>
      </c>
      <c r="H17" s="460" t="str">
        <f>IF(Content!$E$1=1,H18,H19)</f>
        <v>Джерело: Refinitiv Datastream, прогноз НБУ.</v>
      </c>
    </row>
    <row r="18" spans="1:8">
      <c r="A18" s="469">
        <v>43190</v>
      </c>
      <c r="H18" s="468" t="s">
        <v>1210</v>
      </c>
    </row>
    <row r="19" spans="1:8">
      <c r="A19" s="469">
        <v>43220</v>
      </c>
      <c r="H19" s="468" t="s">
        <v>1211</v>
      </c>
    </row>
    <row r="20" spans="1:8">
      <c r="A20" s="469">
        <v>43251</v>
      </c>
    </row>
    <row r="21" spans="1:8">
      <c r="A21" s="469">
        <v>43281</v>
      </c>
    </row>
    <row r="22" spans="1:8">
      <c r="A22" s="469">
        <v>43312</v>
      </c>
    </row>
    <row r="23" spans="1:8">
      <c r="A23" s="469">
        <v>43343</v>
      </c>
    </row>
    <row r="24" spans="1:8">
      <c r="A24" s="469">
        <v>43373</v>
      </c>
    </row>
    <row r="25" spans="1:8">
      <c r="A25" s="469">
        <v>43404</v>
      </c>
    </row>
    <row r="26" spans="1:8">
      <c r="A26" s="469">
        <v>43434</v>
      </c>
    </row>
    <row r="27" spans="1:8">
      <c r="A27" s="469">
        <v>43465</v>
      </c>
    </row>
    <row r="28" spans="1:8">
      <c r="A28" s="469">
        <v>43496</v>
      </c>
    </row>
    <row r="29" spans="1:8">
      <c r="A29" s="469">
        <v>43524</v>
      </c>
    </row>
    <row r="30" spans="1:8">
      <c r="A30" s="469">
        <v>43555</v>
      </c>
    </row>
    <row r="31" spans="1:8">
      <c r="A31" s="469">
        <v>43585</v>
      </c>
    </row>
    <row r="32" spans="1:8">
      <c r="A32" s="469">
        <v>43616</v>
      </c>
    </row>
    <row r="33" spans="1:3">
      <c r="A33" s="469">
        <v>43646</v>
      </c>
    </row>
    <row r="34" spans="1:3">
      <c r="A34" s="469">
        <v>43677</v>
      </c>
    </row>
    <row r="35" spans="1:3">
      <c r="A35" s="470">
        <v>43708</v>
      </c>
      <c r="B35" s="471"/>
      <c r="C35" s="471"/>
    </row>
    <row r="36" spans="1:3">
      <c r="A36" s="470">
        <v>43738</v>
      </c>
      <c r="B36" s="471">
        <v>2.1</v>
      </c>
      <c r="C36" s="471">
        <v>-0.1</v>
      </c>
    </row>
    <row r="37" spans="1:3">
      <c r="A37" s="470">
        <v>43769</v>
      </c>
      <c r="B37" s="471"/>
      <c r="C37" s="471"/>
    </row>
    <row r="38" spans="1:3">
      <c r="A38" s="470">
        <v>43799</v>
      </c>
      <c r="B38" s="471"/>
      <c r="C38" s="471"/>
    </row>
    <row r="39" spans="1:3">
      <c r="A39" s="470">
        <v>43830</v>
      </c>
      <c r="B39" s="471"/>
      <c r="C39" s="471"/>
    </row>
    <row r="40" spans="1:3">
      <c r="A40" s="470">
        <v>43861</v>
      </c>
      <c r="B40" s="471"/>
      <c r="C40" s="471"/>
    </row>
    <row r="41" spans="1:3">
      <c r="A41" s="470">
        <v>43890</v>
      </c>
      <c r="B41" s="471"/>
      <c r="C41" s="471"/>
    </row>
    <row r="42" spans="1:3">
      <c r="A42" s="470">
        <v>43921</v>
      </c>
      <c r="B42" s="471"/>
      <c r="C42" s="471"/>
    </row>
    <row r="43" spans="1:3">
      <c r="A43" s="470">
        <v>43951</v>
      </c>
      <c r="B43" s="471"/>
      <c r="C43" s="471"/>
    </row>
    <row r="44" spans="1:3">
      <c r="A44" s="470">
        <v>43982</v>
      </c>
      <c r="B44" s="471"/>
      <c r="C44" s="471"/>
    </row>
    <row r="45" spans="1:3">
      <c r="A45" s="470">
        <v>44012</v>
      </c>
      <c r="B45" s="471">
        <v>2.2999999999999998</v>
      </c>
      <c r="C45" s="471">
        <v>0</v>
      </c>
    </row>
  </sheetData>
  <hyperlinks>
    <hyperlink ref="A1" location="Content!A1" display="&lt;&lt;"/>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tabColor theme="2"/>
  </sheetPr>
  <dimension ref="A1:Q808"/>
  <sheetViews>
    <sheetView showGridLines="0" zoomScaleNormal="100" workbookViewId="0">
      <selection activeCell="A3" sqref="A2:XFD3"/>
    </sheetView>
  </sheetViews>
  <sheetFormatPr defaultRowHeight="12.75"/>
  <cols>
    <col min="1" max="1" width="13" customWidth="1"/>
    <col min="2" max="7" width="9.140625" customWidth="1"/>
    <col min="8" max="16" width="9.140625" style="273"/>
  </cols>
  <sheetData>
    <row r="1" spans="1:16">
      <c r="A1" s="19" t="s">
        <v>102</v>
      </c>
      <c r="E1" t="str">
        <f>IF(Content!$E$1=1,B2,B3)</f>
        <v xml:space="preserve">Індекси світового фондового ринку та MSCI EM Currency, 01.01.2016 = 100  </v>
      </c>
      <c r="H1"/>
    </row>
    <row r="2" spans="1:16" hidden="1">
      <c r="A2" s="272"/>
      <c r="B2" s="1" t="s">
        <v>1239</v>
      </c>
      <c r="H2"/>
    </row>
    <row r="3" spans="1:16" hidden="1">
      <c r="A3" s="272"/>
      <c r="B3" s="1" t="s">
        <v>1509</v>
      </c>
      <c r="H3"/>
    </row>
    <row r="4" spans="1:16">
      <c r="A4" s="272"/>
      <c r="H4"/>
      <c r="N4" s="262"/>
      <c r="O4" s="262"/>
      <c r="P4" s="262"/>
    </row>
    <row r="5" spans="1:16">
      <c r="A5" s="272"/>
      <c r="B5" s="175" t="str">
        <f>IF(Content!$E$1=1,B6,B7)</f>
        <v>немає дозволу</v>
      </c>
      <c r="H5"/>
      <c r="N5" s="262"/>
      <c r="O5" s="262"/>
      <c r="P5" s="262"/>
    </row>
    <row r="6" spans="1:16">
      <c r="A6" s="272"/>
      <c r="B6" s="125" t="s">
        <v>464</v>
      </c>
      <c r="H6"/>
      <c r="N6" s="262"/>
      <c r="O6" s="262"/>
      <c r="P6" s="262"/>
    </row>
    <row r="7" spans="1:16">
      <c r="A7" s="272"/>
      <c r="B7" s="125" t="s">
        <v>465</v>
      </c>
      <c r="H7"/>
      <c r="N7" s="262"/>
      <c r="O7" s="262"/>
      <c r="P7" s="262"/>
    </row>
    <row r="8" spans="1:16">
      <c r="A8" s="272"/>
      <c r="H8"/>
      <c r="N8" s="262"/>
      <c r="O8" s="262"/>
      <c r="P8" s="262"/>
    </row>
    <row r="9" spans="1:16">
      <c r="A9" s="272"/>
      <c r="H9"/>
      <c r="N9" s="262"/>
      <c r="O9" s="262"/>
      <c r="P9" s="262"/>
    </row>
    <row r="10" spans="1:16">
      <c r="A10" s="272"/>
      <c r="H10"/>
      <c r="N10" s="262"/>
      <c r="O10" s="262"/>
      <c r="P10" s="262"/>
    </row>
    <row r="11" spans="1:16">
      <c r="A11" s="272"/>
      <c r="H11"/>
      <c r="N11" s="262"/>
      <c r="O11" s="262"/>
      <c r="P11" s="262"/>
    </row>
    <row r="12" spans="1:16">
      <c r="A12" s="272"/>
      <c r="H12"/>
      <c r="N12" s="262"/>
      <c r="O12" s="262"/>
      <c r="P12" s="262"/>
    </row>
    <row r="13" spans="1:16">
      <c r="A13" s="272"/>
      <c r="H13"/>
      <c r="N13" s="262"/>
      <c r="O13" s="262"/>
      <c r="P13" s="262"/>
    </row>
    <row r="14" spans="1:16">
      <c r="A14" s="272"/>
      <c r="H14"/>
      <c r="N14" s="262"/>
      <c r="O14" s="262"/>
      <c r="P14" s="262"/>
    </row>
    <row r="15" spans="1:16">
      <c r="A15" s="272"/>
      <c r="H15"/>
      <c r="N15" s="262"/>
      <c r="O15" s="262"/>
      <c r="P15" s="262"/>
    </row>
    <row r="16" spans="1:16">
      <c r="A16" s="272"/>
      <c r="H16"/>
      <c r="N16" s="262"/>
      <c r="O16" s="262"/>
      <c r="P16" s="262"/>
    </row>
    <row r="17" spans="1:17">
      <c r="A17" s="272"/>
      <c r="H17"/>
      <c r="N17" s="262"/>
      <c r="O17" s="262"/>
      <c r="P17" s="262"/>
    </row>
    <row r="18" spans="1:17">
      <c r="A18" s="272"/>
      <c r="H18"/>
      <c r="N18" s="262"/>
      <c r="O18" s="262"/>
      <c r="P18" s="262"/>
    </row>
    <row r="19" spans="1:17">
      <c r="A19" s="272"/>
      <c r="H19"/>
      <c r="N19" s="262"/>
      <c r="O19" s="262"/>
      <c r="P19" s="262"/>
      <c r="Q19" s="65"/>
    </row>
    <row r="20" spans="1:17">
      <c r="A20" s="272"/>
      <c r="B20" s="2"/>
      <c r="E20" t="str">
        <f>IF(Content!$E$1=1,E21,E22)</f>
        <v>Джерело: Refinitiv Datastream.</v>
      </c>
      <c r="H20"/>
      <c r="N20" s="262"/>
      <c r="O20" s="262"/>
      <c r="P20" s="262"/>
    </row>
    <row r="21" spans="1:17">
      <c r="A21" s="272"/>
      <c r="B21" s="2"/>
      <c r="E21" s="2" t="s">
        <v>1240</v>
      </c>
      <c r="H21"/>
      <c r="N21" s="262"/>
      <c r="O21" s="262"/>
      <c r="P21" s="262"/>
    </row>
    <row r="22" spans="1:17">
      <c r="A22" s="272"/>
      <c r="B22" s="72"/>
      <c r="D22" s="2"/>
      <c r="E22" s="2" t="s">
        <v>1241</v>
      </c>
      <c r="H22"/>
      <c r="N22" s="262"/>
      <c r="O22" s="262"/>
      <c r="P22" s="262"/>
    </row>
    <row r="23" spans="1:17">
      <c r="A23" s="272"/>
      <c r="B23" s="72"/>
      <c r="D23" s="2"/>
      <c r="H23"/>
      <c r="N23" s="262"/>
      <c r="O23" s="262"/>
      <c r="P23" s="262"/>
    </row>
    <row r="24" spans="1:17">
      <c r="A24" s="272"/>
      <c r="B24" s="72"/>
      <c r="H24"/>
      <c r="N24" s="262"/>
      <c r="O24" s="262"/>
      <c r="P24" s="262"/>
    </row>
    <row r="25" spans="1:17">
      <c r="A25" s="272"/>
      <c r="B25" s="72"/>
      <c r="H25"/>
      <c r="N25" s="262"/>
      <c r="O25" s="262"/>
      <c r="P25" s="262"/>
    </row>
    <row r="26" spans="1:17">
      <c r="A26" s="272"/>
      <c r="B26" s="72"/>
      <c r="H26"/>
      <c r="N26" s="262"/>
      <c r="O26" s="262"/>
      <c r="P26" s="262"/>
    </row>
    <row r="27" spans="1:17">
      <c r="A27" s="272"/>
      <c r="B27" s="72"/>
      <c r="H27"/>
      <c r="N27" s="262"/>
      <c r="O27" s="262"/>
      <c r="P27" s="262"/>
    </row>
    <row r="28" spans="1:17">
      <c r="A28" s="272"/>
      <c r="B28" s="72"/>
      <c r="H28"/>
      <c r="N28" s="262"/>
      <c r="O28" s="262"/>
      <c r="P28" s="262"/>
    </row>
    <row r="29" spans="1:17">
      <c r="A29" s="272"/>
      <c r="B29" s="72"/>
      <c r="H29"/>
      <c r="N29" s="262"/>
      <c r="O29" s="262"/>
      <c r="P29" s="262"/>
    </row>
    <row r="30" spans="1:17">
      <c r="A30" s="272"/>
      <c r="B30" s="72"/>
      <c r="H30"/>
      <c r="N30" s="262"/>
      <c r="O30" s="262"/>
      <c r="P30" s="262"/>
    </row>
    <row r="31" spans="1:17">
      <c r="A31" s="272"/>
      <c r="B31" s="282"/>
      <c r="C31" s="282"/>
      <c r="D31" s="282"/>
      <c r="E31" s="282"/>
      <c r="F31" s="282"/>
      <c r="G31" s="75"/>
      <c r="N31" s="262"/>
      <c r="O31" s="262"/>
      <c r="P31" s="262"/>
    </row>
    <row r="32" spans="1:17">
      <c r="A32" s="272"/>
      <c r="B32" s="282"/>
      <c r="C32" s="282"/>
      <c r="D32" s="282"/>
      <c r="E32" s="282"/>
      <c r="F32" s="282"/>
      <c r="G32" s="75"/>
      <c r="N32" s="262"/>
      <c r="O32" s="262"/>
      <c r="P32" s="262"/>
    </row>
    <row r="33" spans="1:16">
      <c r="A33" s="272"/>
      <c r="B33" s="282"/>
      <c r="C33" s="282"/>
      <c r="D33" s="282"/>
      <c r="E33" s="282"/>
      <c r="F33" s="282"/>
      <c r="G33" s="75"/>
      <c r="N33" s="262"/>
      <c r="O33" s="262"/>
      <c r="P33" s="262"/>
    </row>
    <row r="34" spans="1:16">
      <c r="A34" s="272"/>
      <c r="B34" s="282"/>
      <c r="C34" s="282"/>
      <c r="D34" s="282"/>
      <c r="E34" s="282"/>
      <c r="F34" s="282"/>
      <c r="G34" s="75"/>
      <c r="N34" s="262"/>
      <c r="O34" s="262"/>
      <c r="P34" s="262"/>
    </row>
    <row r="35" spans="1:16">
      <c r="A35" s="272"/>
      <c r="B35" s="282"/>
      <c r="C35" s="282"/>
      <c r="D35" s="282"/>
      <c r="E35" s="282"/>
      <c r="F35" s="282"/>
      <c r="G35" s="75"/>
      <c r="N35" s="262"/>
      <c r="O35" s="262"/>
      <c r="P35" s="262"/>
    </row>
    <row r="36" spans="1:16">
      <c r="A36" s="272"/>
      <c r="B36" s="282"/>
      <c r="C36" s="282"/>
      <c r="D36" s="282"/>
      <c r="E36" s="282"/>
      <c r="F36" s="282"/>
      <c r="G36" s="75"/>
      <c r="N36" s="262"/>
      <c r="O36" s="262"/>
      <c r="P36" s="262"/>
    </row>
    <row r="37" spans="1:16">
      <c r="A37" s="272"/>
      <c r="B37" s="282"/>
      <c r="C37" s="282"/>
      <c r="D37" s="282"/>
      <c r="E37" s="282"/>
      <c r="F37" s="282"/>
      <c r="G37" s="75"/>
      <c r="N37" s="262"/>
      <c r="O37" s="262"/>
      <c r="P37" s="262"/>
    </row>
    <row r="38" spans="1:16">
      <c r="A38" s="272"/>
      <c r="B38" s="282"/>
      <c r="C38" s="282"/>
      <c r="D38" s="282"/>
      <c r="E38" s="282"/>
      <c r="F38" s="282"/>
      <c r="G38" s="75"/>
      <c r="N38" s="262"/>
      <c r="O38" s="262"/>
      <c r="P38" s="262"/>
    </row>
    <row r="39" spans="1:16">
      <c r="A39" s="272"/>
      <c r="B39" s="282"/>
      <c r="C39" s="282"/>
      <c r="D39" s="282"/>
      <c r="E39" s="282"/>
      <c r="F39" s="282"/>
      <c r="G39" s="75"/>
      <c r="N39" s="262"/>
      <c r="O39" s="262"/>
      <c r="P39" s="262"/>
    </row>
    <row r="40" spans="1:16">
      <c r="A40" s="272"/>
      <c r="B40" s="282"/>
      <c r="C40" s="282"/>
      <c r="D40" s="282"/>
      <c r="E40" s="282"/>
      <c r="F40" s="282"/>
      <c r="G40" s="75"/>
      <c r="N40" s="262"/>
      <c r="O40" s="262"/>
      <c r="P40" s="262"/>
    </row>
    <row r="41" spans="1:16">
      <c r="A41" s="272"/>
      <c r="B41" s="282"/>
      <c r="C41" s="282"/>
      <c r="D41" s="282"/>
      <c r="E41" s="282"/>
      <c r="F41" s="282"/>
      <c r="G41" s="75"/>
      <c r="N41" s="262"/>
      <c r="O41" s="262"/>
      <c r="P41" s="262"/>
    </row>
    <row r="42" spans="1:16">
      <c r="A42" s="272"/>
      <c r="B42" s="282"/>
      <c r="C42" s="282"/>
      <c r="D42" s="282"/>
      <c r="E42" s="282"/>
      <c r="F42" s="282"/>
      <c r="G42" s="75"/>
      <c r="N42" s="262"/>
      <c r="O42" s="262"/>
      <c r="P42" s="262"/>
    </row>
    <row r="43" spans="1:16">
      <c r="A43" s="272"/>
      <c r="B43" s="282"/>
      <c r="C43" s="282"/>
      <c r="D43" s="282"/>
      <c r="E43" s="282"/>
      <c r="F43" s="282"/>
      <c r="G43" s="75"/>
      <c r="N43" s="262"/>
      <c r="O43" s="262"/>
      <c r="P43" s="262"/>
    </row>
    <row r="44" spans="1:16">
      <c r="A44" s="272"/>
      <c r="B44" s="282"/>
      <c r="C44" s="282"/>
      <c r="D44" s="282"/>
      <c r="E44" s="282"/>
      <c r="F44" s="282"/>
      <c r="G44" s="75"/>
      <c r="N44" s="262"/>
      <c r="O44" s="262"/>
      <c r="P44" s="262"/>
    </row>
    <row r="45" spans="1:16">
      <c r="A45" s="272"/>
      <c r="B45" s="282"/>
      <c r="C45" s="282"/>
      <c r="D45" s="282"/>
      <c r="E45" s="282"/>
      <c r="F45" s="282"/>
      <c r="G45" s="75"/>
      <c r="N45" s="262"/>
      <c r="O45" s="262"/>
      <c r="P45" s="262"/>
    </row>
    <row r="46" spans="1:16">
      <c r="A46" s="272"/>
      <c r="B46" s="282"/>
      <c r="C46" s="282"/>
      <c r="D46" s="282"/>
      <c r="E46" s="282"/>
      <c r="F46" s="282"/>
      <c r="G46" s="75"/>
      <c r="N46" s="262"/>
      <c r="O46" s="262"/>
      <c r="P46" s="262"/>
    </row>
    <row r="47" spans="1:16">
      <c r="A47" s="272"/>
      <c r="B47" s="282"/>
      <c r="C47" s="282"/>
      <c r="D47" s="282"/>
      <c r="E47" s="282"/>
      <c r="F47" s="282"/>
      <c r="G47" s="75"/>
      <c r="N47" s="262"/>
      <c r="O47" s="262"/>
      <c r="P47" s="262"/>
    </row>
    <row r="48" spans="1:16">
      <c r="A48" s="272"/>
      <c r="B48" s="282"/>
      <c r="C48" s="282"/>
      <c r="D48" s="282"/>
      <c r="E48" s="282"/>
      <c r="F48" s="282"/>
      <c r="G48" s="75"/>
      <c r="N48" s="262"/>
      <c r="O48" s="262"/>
      <c r="P48" s="262"/>
    </row>
    <row r="49" spans="1:16">
      <c r="A49" s="272"/>
      <c r="B49" s="282"/>
      <c r="C49" s="282"/>
      <c r="D49" s="282"/>
      <c r="E49" s="282"/>
      <c r="F49" s="282"/>
      <c r="G49" s="75"/>
      <c r="N49" s="262"/>
      <c r="O49" s="262"/>
      <c r="P49" s="262"/>
    </row>
    <row r="50" spans="1:16">
      <c r="A50" s="272"/>
      <c r="B50" s="282"/>
      <c r="C50" s="282"/>
      <c r="D50" s="282"/>
      <c r="E50" s="282"/>
      <c r="F50" s="282"/>
      <c r="G50" s="75"/>
      <c r="N50" s="262"/>
      <c r="O50" s="262"/>
      <c r="P50" s="262"/>
    </row>
    <row r="51" spans="1:16">
      <c r="A51" s="272"/>
      <c r="B51" s="282"/>
      <c r="C51" s="282"/>
      <c r="D51" s="282"/>
      <c r="E51" s="282"/>
      <c r="F51" s="282"/>
      <c r="G51" s="75"/>
      <c r="N51" s="262"/>
      <c r="O51" s="262"/>
      <c r="P51" s="262"/>
    </row>
    <row r="52" spans="1:16">
      <c r="A52" s="272"/>
      <c r="B52" s="282"/>
      <c r="C52" s="282"/>
      <c r="D52" s="282"/>
      <c r="E52" s="282"/>
      <c r="F52" s="282"/>
      <c r="G52" s="75"/>
      <c r="N52" s="262"/>
      <c r="O52" s="262"/>
      <c r="P52" s="262"/>
    </row>
    <row r="53" spans="1:16">
      <c r="A53" s="272"/>
      <c r="B53" s="282"/>
      <c r="C53" s="282"/>
      <c r="D53" s="282"/>
      <c r="E53" s="282"/>
      <c r="F53" s="282"/>
      <c r="G53" s="75"/>
      <c r="N53" s="262"/>
      <c r="O53" s="262"/>
      <c r="P53" s="262"/>
    </row>
    <row r="54" spans="1:16">
      <c r="A54" s="272"/>
      <c r="B54" s="282"/>
      <c r="C54" s="282"/>
      <c r="D54" s="282"/>
      <c r="E54" s="282"/>
      <c r="F54" s="282"/>
      <c r="G54" s="75"/>
      <c r="N54" s="262"/>
      <c r="O54" s="262"/>
      <c r="P54" s="262"/>
    </row>
    <row r="55" spans="1:16">
      <c r="A55" s="272"/>
      <c r="B55" s="282"/>
      <c r="C55" s="282"/>
      <c r="D55" s="282"/>
      <c r="E55" s="282"/>
      <c r="F55" s="282"/>
      <c r="G55" s="75"/>
      <c r="N55" s="262"/>
      <c r="O55" s="262"/>
      <c r="P55" s="262"/>
    </row>
    <row r="56" spans="1:16">
      <c r="A56" s="272"/>
      <c r="B56" s="282"/>
      <c r="C56" s="282"/>
      <c r="D56" s="282"/>
      <c r="E56" s="282"/>
      <c r="F56" s="282"/>
      <c r="G56" s="75"/>
      <c r="N56" s="262"/>
      <c r="O56" s="262"/>
      <c r="P56" s="262"/>
    </row>
    <row r="57" spans="1:16">
      <c r="A57" s="272"/>
      <c r="B57" s="282"/>
      <c r="C57" s="282"/>
      <c r="D57" s="282"/>
      <c r="E57" s="282"/>
      <c r="F57" s="282"/>
      <c r="G57" s="75"/>
      <c r="N57" s="262"/>
      <c r="O57" s="262"/>
      <c r="P57" s="262"/>
    </row>
    <row r="58" spans="1:16">
      <c r="A58" s="272"/>
      <c r="B58" s="282"/>
      <c r="C58" s="282"/>
      <c r="D58" s="282"/>
      <c r="E58" s="282"/>
      <c r="F58" s="282"/>
      <c r="G58" s="75"/>
      <c r="N58" s="262"/>
      <c r="O58" s="262"/>
      <c r="P58" s="262"/>
    </row>
    <row r="59" spans="1:16">
      <c r="A59" s="272"/>
      <c r="B59" s="282"/>
      <c r="C59" s="282"/>
      <c r="D59" s="282"/>
      <c r="E59" s="282"/>
      <c r="F59" s="282"/>
      <c r="G59" s="75"/>
      <c r="N59" s="262"/>
      <c r="O59" s="262"/>
      <c r="P59" s="262"/>
    </row>
    <row r="60" spans="1:16">
      <c r="A60" s="272"/>
      <c r="B60" s="282"/>
      <c r="C60" s="282"/>
      <c r="D60" s="282"/>
      <c r="E60" s="282"/>
      <c r="F60" s="282"/>
      <c r="G60" s="75"/>
      <c r="N60" s="262"/>
      <c r="O60" s="262"/>
      <c r="P60" s="262"/>
    </row>
    <row r="61" spans="1:16">
      <c r="A61" s="272"/>
      <c r="B61" s="282"/>
      <c r="C61" s="282"/>
      <c r="D61" s="282"/>
      <c r="E61" s="282"/>
      <c r="F61" s="282"/>
      <c r="G61" s="75"/>
      <c r="N61" s="262"/>
      <c r="O61" s="262"/>
      <c r="P61" s="262"/>
    </row>
    <row r="62" spans="1:16">
      <c r="A62" s="272"/>
      <c r="B62" s="282"/>
      <c r="C62" s="282"/>
      <c r="D62" s="282"/>
      <c r="E62" s="282"/>
      <c r="F62" s="282"/>
      <c r="G62" s="75"/>
      <c r="N62" s="262"/>
      <c r="O62" s="262"/>
      <c r="P62" s="262"/>
    </row>
    <row r="63" spans="1:16">
      <c r="A63" s="272"/>
      <c r="B63" s="282"/>
      <c r="C63" s="282"/>
      <c r="D63" s="282"/>
      <c r="E63" s="282"/>
      <c r="F63" s="282"/>
      <c r="G63" s="75"/>
      <c r="N63" s="262"/>
      <c r="O63" s="262"/>
      <c r="P63" s="262"/>
    </row>
    <row r="64" spans="1:16">
      <c r="A64" s="272"/>
      <c r="B64" s="282"/>
      <c r="C64" s="282"/>
      <c r="D64" s="282"/>
      <c r="E64" s="282"/>
      <c r="F64" s="282"/>
      <c r="G64" s="75"/>
      <c r="N64" s="262"/>
      <c r="O64" s="262"/>
      <c r="P64" s="262"/>
    </row>
    <row r="65" spans="1:16">
      <c r="A65" s="272"/>
      <c r="B65" s="282"/>
      <c r="C65" s="282"/>
      <c r="D65" s="282"/>
      <c r="E65" s="282"/>
      <c r="F65" s="282"/>
      <c r="G65" s="75"/>
      <c r="N65" s="262"/>
      <c r="O65" s="262"/>
      <c r="P65" s="262"/>
    </row>
    <row r="66" spans="1:16">
      <c r="A66" s="272"/>
      <c r="B66" s="282"/>
      <c r="C66" s="282"/>
      <c r="D66" s="282"/>
      <c r="E66" s="282"/>
      <c r="F66" s="282"/>
      <c r="G66" s="75"/>
      <c r="N66" s="262"/>
      <c r="O66" s="262"/>
      <c r="P66" s="262"/>
    </row>
    <row r="67" spans="1:16">
      <c r="A67" s="272"/>
      <c r="B67" s="282"/>
      <c r="C67" s="282"/>
      <c r="D67" s="282"/>
      <c r="E67" s="282"/>
      <c r="F67" s="282"/>
      <c r="G67" s="75"/>
      <c r="N67" s="262"/>
      <c r="O67" s="262"/>
      <c r="P67" s="262"/>
    </row>
    <row r="68" spans="1:16">
      <c r="A68" s="272"/>
      <c r="B68" s="282"/>
      <c r="C68" s="282"/>
      <c r="D68" s="282"/>
      <c r="E68" s="282"/>
      <c r="F68" s="282"/>
      <c r="G68" s="75"/>
      <c r="N68" s="262"/>
      <c r="O68" s="262"/>
      <c r="P68" s="262"/>
    </row>
    <row r="69" spans="1:16">
      <c r="A69" s="272"/>
      <c r="B69" s="282"/>
      <c r="C69" s="282"/>
      <c r="D69" s="282"/>
      <c r="E69" s="282"/>
      <c r="F69" s="282"/>
      <c r="G69" s="75"/>
      <c r="N69" s="262"/>
      <c r="O69" s="262"/>
      <c r="P69" s="262"/>
    </row>
    <row r="70" spans="1:16">
      <c r="A70" s="272"/>
      <c r="B70" s="282"/>
      <c r="C70" s="282"/>
      <c r="D70" s="282"/>
      <c r="E70" s="282"/>
      <c r="F70" s="282"/>
      <c r="G70" s="75"/>
      <c r="N70" s="262"/>
      <c r="O70" s="262"/>
      <c r="P70" s="262"/>
    </row>
    <row r="71" spans="1:16">
      <c r="A71" s="272"/>
      <c r="B71" s="282"/>
      <c r="C71" s="282"/>
      <c r="D71" s="282"/>
      <c r="E71" s="282"/>
      <c r="F71" s="282"/>
      <c r="G71" s="75"/>
      <c r="N71" s="262"/>
      <c r="O71" s="262"/>
      <c r="P71" s="262"/>
    </row>
    <row r="72" spans="1:16">
      <c r="A72" s="272"/>
      <c r="B72" s="282"/>
      <c r="C72" s="282"/>
      <c r="D72" s="282"/>
      <c r="E72" s="282"/>
      <c r="F72" s="282"/>
      <c r="G72" s="75"/>
      <c r="N72" s="262"/>
      <c r="O72" s="262"/>
      <c r="P72" s="262"/>
    </row>
    <row r="73" spans="1:16">
      <c r="A73" s="272"/>
      <c r="B73" s="282"/>
      <c r="C73" s="282"/>
      <c r="D73" s="282"/>
      <c r="E73" s="282"/>
      <c r="F73" s="282"/>
      <c r="G73" s="75"/>
      <c r="N73" s="262"/>
      <c r="O73" s="262"/>
      <c r="P73" s="262"/>
    </row>
    <row r="74" spans="1:16">
      <c r="A74" s="272"/>
      <c r="B74" s="282"/>
      <c r="C74" s="282"/>
      <c r="D74" s="282"/>
      <c r="E74" s="282"/>
      <c r="F74" s="282"/>
      <c r="G74" s="75"/>
      <c r="N74" s="262"/>
      <c r="O74" s="262"/>
      <c r="P74" s="262"/>
    </row>
    <row r="75" spans="1:16">
      <c r="A75" s="272"/>
      <c r="B75" s="282"/>
      <c r="C75" s="282"/>
      <c r="D75" s="282"/>
      <c r="E75" s="282"/>
      <c r="F75" s="282"/>
      <c r="G75" s="75"/>
      <c r="N75" s="262"/>
      <c r="O75" s="262"/>
      <c r="P75" s="262"/>
    </row>
    <row r="76" spans="1:16">
      <c r="A76" s="272"/>
      <c r="B76" s="282"/>
      <c r="C76" s="282"/>
      <c r="D76" s="282"/>
      <c r="E76" s="282"/>
      <c r="F76" s="282"/>
      <c r="G76" s="75"/>
      <c r="N76" s="262"/>
      <c r="O76" s="262"/>
      <c r="P76" s="262"/>
    </row>
    <row r="77" spans="1:16">
      <c r="A77" s="272"/>
      <c r="B77" s="282"/>
      <c r="C77" s="282"/>
      <c r="D77" s="282"/>
      <c r="E77" s="282"/>
      <c r="F77" s="282"/>
      <c r="G77" s="75"/>
      <c r="N77" s="262"/>
      <c r="O77" s="262"/>
      <c r="P77" s="262"/>
    </row>
    <row r="78" spans="1:16">
      <c r="A78" s="272"/>
      <c r="B78" s="282"/>
      <c r="C78" s="282"/>
      <c r="D78" s="282"/>
      <c r="E78" s="282"/>
      <c r="F78" s="282"/>
      <c r="G78" s="75"/>
      <c r="N78" s="262"/>
      <c r="O78" s="262"/>
      <c r="P78" s="262"/>
    </row>
    <row r="79" spans="1:16">
      <c r="A79" s="272"/>
      <c r="B79" s="282"/>
      <c r="C79" s="282"/>
      <c r="D79" s="282"/>
      <c r="E79" s="282"/>
      <c r="F79" s="282"/>
      <c r="G79" s="75"/>
      <c r="N79" s="262"/>
      <c r="O79" s="262"/>
      <c r="P79" s="262"/>
    </row>
    <row r="80" spans="1:16">
      <c r="A80" s="272"/>
      <c r="B80" s="282"/>
      <c r="C80" s="282"/>
      <c r="D80" s="282"/>
      <c r="E80" s="282"/>
      <c r="F80" s="282"/>
      <c r="G80" s="75"/>
      <c r="N80" s="262"/>
      <c r="O80" s="262"/>
      <c r="P80" s="262"/>
    </row>
    <row r="81" spans="1:16">
      <c r="A81" s="272"/>
      <c r="B81" s="282"/>
      <c r="C81" s="282"/>
      <c r="D81" s="282"/>
      <c r="E81" s="282"/>
      <c r="F81" s="282"/>
      <c r="G81" s="75"/>
      <c r="N81" s="262"/>
      <c r="O81" s="262"/>
      <c r="P81" s="262"/>
    </row>
    <row r="82" spans="1:16">
      <c r="A82" s="272"/>
      <c r="B82" s="282"/>
      <c r="C82" s="282"/>
      <c r="D82" s="282"/>
      <c r="E82" s="282"/>
      <c r="F82" s="282"/>
      <c r="G82" s="75"/>
      <c r="N82" s="262"/>
      <c r="O82" s="262"/>
      <c r="P82" s="262"/>
    </row>
    <row r="83" spans="1:16">
      <c r="A83" s="272"/>
      <c r="B83" s="282"/>
      <c r="C83" s="282"/>
      <c r="D83" s="282"/>
      <c r="E83" s="282"/>
      <c r="F83" s="282"/>
      <c r="G83" s="75"/>
      <c r="N83" s="262"/>
      <c r="O83" s="262"/>
      <c r="P83" s="262"/>
    </row>
    <row r="84" spans="1:16">
      <c r="A84" s="272"/>
      <c r="B84" s="282"/>
      <c r="C84" s="282"/>
      <c r="D84" s="282"/>
      <c r="E84" s="282"/>
      <c r="F84" s="282"/>
      <c r="G84" s="75"/>
      <c r="N84" s="262"/>
      <c r="O84" s="262"/>
      <c r="P84" s="262"/>
    </row>
    <row r="85" spans="1:16">
      <c r="A85" s="272"/>
      <c r="B85" s="282"/>
      <c r="C85" s="282"/>
      <c r="D85" s="282"/>
      <c r="E85" s="282"/>
      <c r="F85" s="282"/>
      <c r="G85" s="75"/>
      <c r="N85" s="262"/>
      <c r="O85" s="262"/>
      <c r="P85" s="262"/>
    </row>
    <row r="86" spans="1:16">
      <c r="A86" s="272"/>
      <c r="B86" s="282"/>
      <c r="C86" s="282"/>
      <c r="D86" s="282"/>
      <c r="E86" s="282"/>
      <c r="F86" s="282"/>
      <c r="G86" s="75"/>
      <c r="N86" s="262"/>
      <c r="O86" s="262"/>
      <c r="P86" s="262"/>
    </row>
    <row r="87" spans="1:16">
      <c r="A87" s="272"/>
      <c r="B87" s="282"/>
      <c r="C87" s="282"/>
      <c r="D87" s="282"/>
      <c r="E87" s="282"/>
      <c r="F87" s="282"/>
      <c r="G87" s="75"/>
      <c r="N87" s="262"/>
      <c r="O87" s="262"/>
      <c r="P87" s="262"/>
    </row>
    <row r="88" spans="1:16">
      <c r="A88" s="272"/>
      <c r="B88" s="282"/>
      <c r="C88" s="282"/>
      <c r="D88" s="282"/>
      <c r="E88" s="282"/>
      <c r="F88" s="282"/>
      <c r="G88" s="75"/>
      <c r="N88" s="262"/>
      <c r="O88" s="262"/>
      <c r="P88" s="262"/>
    </row>
    <row r="89" spans="1:16">
      <c r="A89" s="272"/>
      <c r="B89" s="282"/>
      <c r="C89" s="282"/>
      <c r="D89" s="282"/>
      <c r="E89" s="282"/>
      <c r="F89" s="282"/>
      <c r="G89" s="75"/>
      <c r="N89" s="262"/>
      <c r="O89" s="262"/>
      <c r="P89" s="262"/>
    </row>
    <row r="90" spans="1:16">
      <c r="A90" s="272"/>
      <c r="B90" s="282"/>
      <c r="C90" s="282"/>
      <c r="D90" s="282"/>
      <c r="E90" s="282"/>
      <c r="F90" s="282"/>
      <c r="G90" s="75"/>
      <c r="N90" s="262"/>
      <c r="O90" s="262"/>
      <c r="P90" s="262"/>
    </row>
    <row r="91" spans="1:16">
      <c r="A91" s="272"/>
      <c r="B91" s="282"/>
      <c r="C91" s="282"/>
      <c r="D91" s="282"/>
      <c r="E91" s="282"/>
      <c r="F91" s="282"/>
      <c r="G91" s="75"/>
      <c r="N91" s="262"/>
      <c r="O91" s="262"/>
      <c r="P91" s="262"/>
    </row>
    <row r="92" spans="1:16">
      <c r="A92" s="272"/>
      <c r="B92" s="282"/>
      <c r="C92" s="282"/>
      <c r="D92" s="282"/>
      <c r="E92" s="282"/>
      <c r="F92" s="282"/>
      <c r="G92" s="75"/>
      <c r="N92" s="262"/>
      <c r="O92" s="262"/>
      <c r="P92" s="262"/>
    </row>
    <row r="93" spans="1:16">
      <c r="A93" s="272"/>
      <c r="B93" s="282"/>
      <c r="C93" s="282"/>
      <c r="D93" s="282"/>
      <c r="E93" s="282"/>
      <c r="F93" s="282"/>
      <c r="G93" s="75"/>
      <c r="N93" s="262"/>
      <c r="O93" s="262"/>
      <c r="P93" s="262"/>
    </row>
    <row r="94" spans="1:16">
      <c r="A94" s="272"/>
      <c r="B94" s="282"/>
      <c r="C94" s="282"/>
      <c r="D94" s="282"/>
      <c r="E94" s="282"/>
      <c r="F94" s="282"/>
      <c r="G94" s="75"/>
      <c r="N94" s="262"/>
      <c r="O94" s="262"/>
      <c r="P94" s="262"/>
    </row>
    <row r="95" spans="1:16">
      <c r="A95" s="272"/>
      <c r="B95" s="282"/>
      <c r="C95" s="282"/>
      <c r="D95" s="282"/>
      <c r="E95" s="282"/>
      <c r="F95" s="282"/>
      <c r="G95" s="75"/>
      <c r="N95" s="262"/>
      <c r="O95" s="262"/>
      <c r="P95" s="262"/>
    </row>
    <row r="96" spans="1:16">
      <c r="A96" s="272"/>
      <c r="B96" s="282"/>
      <c r="C96" s="282"/>
      <c r="D96" s="282"/>
      <c r="E96" s="282"/>
      <c r="F96" s="282"/>
      <c r="G96" s="75"/>
      <c r="N96" s="262"/>
      <c r="O96" s="262"/>
      <c r="P96" s="262"/>
    </row>
    <row r="97" spans="1:16">
      <c r="A97" s="272"/>
      <c r="B97" s="282"/>
      <c r="C97" s="282"/>
      <c r="D97" s="282"/>
      <c r="E97" s="282"/>
      <c r="F97" s="282"/>
      <c r="G97" s="75"/>
      <c r="N97" s="262"/>
      <c r="O97" s="262"/>
      <c r="P97" s="262"/>
    </row>
    <row r="98" spans="1:16">
      <c r="A98" s="272"/>
      <c r="B98" s="282"/>
      <c r="C98" s="282"/>
      <c r="D98" s="282"/>
      <c r="E98" s="282"/>
      <c r="F98" s="282"/>
      <c r="G98" s="75"/>
      <c r="N98" s="262"/>
      <c r="O98" s="262"/>
      <c r="P98" s="262"/>
    </row>
    <row r="99" spans="1:16">
      <c r="A99" s="272"/>
      <c r="B99" s="282"/>
      <c r="C99" s="282"/>
      <c r="D99" s="282"/>
      <c r="E99" s="282"/>
      <c r="F99" s="282"/>
      <c r="G99" s="75"/>
      <c r="N99" s="262"/>
      <c r="O99" s="262"/>
      <c r="P99" s="262"/>
    </row>
    <row r="100" spans="1:16">
      <c r="A100" s="272"/>
      <c r="B100" s="282"/>
      <c r="C100" s="282"/>
      <c r="D100" s="282"/>
      <c r="E100" s="282"/>
      <c r="F100" s="282"/>
      <c r="G100" s="75"/>
      <c r="N100" s="262"/>
      <c r="O100" s="262"/>
      <c r="P100" s="262"/>
    </row>
    <row r="101" spans="1:16">
      <c r="A101" s="272"/>
      <c r="B101" s="282"/>
      <c r="C101" s="282"/>
      <c r="D101" s="282"/>
      <c r="E101" s="282"/>
      <c r="F101" s="282"/>
      <c r="G101" s="75"/>
      <c r="N101" s="262"/>
      <c r="O101" s="262"/>
      <c r="P101" s="262"/>
    </row>
    <row r="102" spans="1:16">
      <c r="A102" s="272"/>
      <c r="B102" s="282"/>
      <c r="C102" s="282"/>
      <c r="D102" s="282"/>
      <c r="E102" s="282"/>
      <c r="F102" s="282"/>
      <c r="G102" s="75"/>
      <c r="N102" s="262"/>
      <c r="O102" s="262"/>
      <c r="P102" s="262"/>
    </row>
    <row r="103" spans="1:16">
      <c r="A103" s="272"/>
      <c r="B103" s="282"/>
      <c r="C103" s="282"/>
      <c r="D103" s="282"/>
      <c r="E103" s="282"/>
      <c r="F103" s="282"/>
      <c r="G103" s="75"/>
      <c r="N103" s="262"/>
      <c r="O103" s="262"/>
      <c r="P103" s="262"/>
    </row>
    <row r="104" spans="1:16">
      <c r="A104" s="272"/>
      <c r="B104" s="282"/>
      <c r="C104" s="282"/>
      <c r="D104" s="282"/>
      <c r="E104" s="282"/>
      <c r="F104" s="282"/>
      <c r="G104" s="75"/>
      <c r="N104" s="262"/>
      <c r="O104" s="262"/>
      <c r="P104" s="262"/>
    </row>
    <row r="105" spans="1:16">
      <c r="A105" s="272"/>
      <c r="B105" s="282"/>
      <c r="C105" s="282"/>
      <c r="D105" s="282"/>
      <c r="E105" s="282"/>
      <c r="F105" s="282"/>
      <c r="G105" s="75"/>
      <c r="N105" s="262"/>
      <c r="O105" s="262"/>
      <c r="P105" s="262"/>
    </row>
    <row r="106" spans="1:16">
      <c r="A106" s="272"/>
      <c r="B106" s="282"/>
      <c r="C106" s="282"/>
      <c r="D106" s="282"/>
      <c r="E106" s="282"/>
      <c r="F106" s="282"/>
      <c r="G106" s="75"/>
      <c r="N106" s="262"/>
      <c r="O106" s="262"/>
      <c r="P106" s="262"/>
    </row>
    <row r="107" spans="1:16">
      <c r="A107" s="272"/>
      <c r="B107" s="282"/>
      <c r="C107" s="282"/>
      <c r="D107" s="282"/>
      <c r="E107" s="282"/>
      <c r="F107" s="282"/>
      <c r="G107" s="75"/>
      <c r="N107" s="262"/>
      <c r="O107" s="262"/>
      <c r="P107" s="262"/>
    </row>
    <row r="108" spans="1:16">
      <c r="A108" s="272"/>
      <c r="B108" s="282"/>
      <c r="C108" s="282"/>
      <c r="D108" s="282"/>
      <c r="E108" s="282"/>
      <c r="F108" s="282"/>
      <c r="G108" s="75"/>
      <c r="N108" s="262"/>
      <c r="O108" s="262"/>
      <c r="P108" s="262"/>
    </row>
    <row r="109" spans="1:16">
      <c r="A109" s="272"/>
      <c r="B109" s="282"/>
      <c r="C109" s="282"/>
      <c r="D109" s="282"/>
      <c r="E109" s="282"/>
      <c r="F109" s="282"/>
      <c r="G109" s="75"/>
      <c r="N109" s="262"/>
      <c r="O109" s="262"/>
      <c r="P109" s="262"/>
    </row>
    <row r="110" spans="1:16">
      <c r="A110" s="272"/>
      <c r="B110" s="282"/>
      <c r="C110" s="282"/>
      <c r="D110" s="282"/>
      <c r="E110" s="282"/>
      <c r="F110" s="282"/>
      <c r="G110" s="75"/>
      <c r="N110" s="262"/>
      <c r="O110" s="262"/>
      <c r="P110" s="262"/>
    </row>
    <row r="111" spans="1:16">
      <c r="A111" s="272"/>
      <c r="B111" s="282"/>
      <c r="C111" s="282"/>
      <c r="D111" s="282"/>
      <c r="E111" s="282"/>
      <c r="F111" s="282"/>
      <c r="G111" s="75"/>
      <c r="N111" s="262"/>
      <c r="O111" s="262"/>
      <c r="P111" s="262"/>
    </row>
    <row r="112" spans="1:16">
      <c r="A112" s="272"/>
      <c r="B112" s="282"/>
      <c r="C112" s="282"/>
      <c r="D112" s="282"/>
      <c r="E112" s="282"/>
      <c r="F112" s="282"/>
      <c r="G112" s="75"/>
      <c r="N112" s="262"/>
      <c r="O112" s="262"/>
      <c r="P112" s="262"/>
    </row>
    <row r="113" spans="1:16">
      <c r="A113" s="272"/>
      <c r="B113" s="282"/>
      <c r="C113" s="282"/>
      <c r="D113" s="282"/>
      <c r="E113" s="282"/>
      <c r="F113" s="282"/>
      <c r="G113" s="75"/>
      <c r="N113" s="262"/>
      <c r="O113" s="262"/>
      <c r="P113" s="262"/>
    </row>
    <row r="114" spans="1:16">
      <c r="A114" s="272"/>
      <c r="B114" s="282"/>
      <c r="C114" s="282"/>
      <c r="D114" s="282"/>
      <c r="E114" s="282"/>
      <c r="F114" s="282"/>
      <c r="G114" s="75"/>
      <c r="N114" s="262"/>
      <c r="O114" s="262"/>
      <c r="P114" s="262"/>
    </row>
    <row r="115" spans="1:16">
      <c r="A115" s="272"/>
      <c r="B115" s="282"/>
      <c r="C115" s="282"/>
      <c r="D115" s="282"/>
      <c r="E115" s="282"/>
      <c r="F115" s="282"/>
      <c r="G115" s="75"/>
      <c r="N115" s="262"/>
      <c r="O115" s="262"/>
      <c r="P115" s="262"/>
    </row>
    <row r="116" spans="1:16">
      <c r="A116" s="272"/>
      <c r="B116" s="282"/>
      <c r="C116" s="282"/>
      <c r="D116" s="282"/>
      <c r="E116" s="282"/>
      <c r="F116" s="282"/>
      <c r="G116" s="75"/>
      <c r="N116" s="262"/>
      <c r="O116" s="262"/>
      <c r="P116" s="262"/>
    </row>
    <row r="117" spans="1:16">
      <c r="A117" s="272"/>
      <c r="B117" s="282"/>
      <c r="C117" s="282"/>
      <c r="D117" s="282"/>
      <c r="E117" s="282"/>
      <c r="F117" s="282"/>
      <c r="G117" s="75"/>
      <c r="N117" s="262"/>
      <c r="O117" s="262"/>
      <c r="P117" s="262"/>
    </row>
    <row r="118" spans="1:16">
      <c r="A118" s="272"/>
      <c r="B118" s="282"/>
      <c r="C118" s="282"/>
      <c r="D118" s="282"/>
      <c r="E118" s="282"/>
      <c r="F118" s="282"/>
      <c r="G118" s="75"/>
      <c r="N118" s="262"/>
      <c r="O118" s="262"/>
      <c r="P118" s="262"/>
    </row>
    <row r="119" spans="1:16">
      <c r="A119" s="272"/>
      <c r="B119" s="282"/>
      <c r="C119" s="282"/>
      <c r="D119" s="282"/>
      <c r="E119" s="282"/>
      <c r="F119" s="282"/>
      <c r="G119" s="75"/>
      <c r="N119" s="262"/>
      <c r="O119" s="262"/>
      <c r="P119" s="262"/>
    </row>
    <row r="120" spans="1:16">
      <c r="A120" s="272"/>
      <c r="B120" s="282"/>
      <c r="C120" s="282"/>
      <c r="D120" s="282"/>
      <c r="E120" s="282"/>
      <c r="F120" s="282"/>
      <c r="G120" s="75"/>
      <c r="N120" s="262"/>
      <c r="O120" s="262"/>
      <c r="P120" s="262"/>
    </row>
    <row r="121" spans="1:16">
      <c r="A121" s="272"/>
      <c r="B121" s="282"/>
      <c r="C121" s="282"/>
      <c r="D121" s="282"/>
      <c r="E121" s="282"/>
      <c r="F121" s="282"/>
      <c r="G121" s="75"/>
      <c r="N121" s="262"/>
      <c r="O121" s="262"/>
      <c r="P121" s="262"/>
    </row>
    <row r="122" spans="1:16">
      <c r="A122" s="272"/>
      <c r="B122" s="282"/>
      <c r="C122" s="282"/>
      <c r="D122" s="282"/>
      <c r="E122" s="282"/>
      <c r="F122" s="282"/>
      <c r="G122" s="75"/>
      <c r="N122" s="262"/>
      <c r="O122" s="262"/>
      <c r="P122" s="262"/>
    </row>
    <row r="123" spans="1:16">
      <c r="A123" s="272"/>
      <c r="B123" s="282"/>
      <c r="C123" s="282"/>
      <c r="D123" s="282"/>
      <c r="E123" s="282"/>
      <c r="F123" s="282"/>
      <c r="G123" s="75"/>
      <c r="N123" s="262"/>
      <c r="O123" s="262"/>
      <c r="P123" s="262"/>
    </row>
    <row r="124" spans="1:16">
      <c r="A124" s="272"/>
      <c r="B124" s="282"/>
      <c r="C124" s="282"/>
      <c r="D124" s="282"/>
      <c r="E124" s="282"/>
      <c r="F124" s="282"/>
      <c r="G124" s="75"/>
      <c r="N124" s="262"/>
      <c r="O124" s="262"/>
      <c r="P124" s="262"/>
    </row>
    <row r="125" spans="1:16">
      <c r="A125" s="272"/>
      <c r="B125" s="282"/>
      <c r="C125" s="282"/>
      <c r="D125" s="282"/>
      <c r="E125" s="282"/>
      <c r="F125" s="282"/>
      <c r="G125" s="75"/>
      <c r="N125" s="262"/>
      <c r="O125" s="262"/>
      <c r="P125" s="262"/>
    </row>
    <row r="126" spans="1:16">
      <c r="A126" s="272"/>
      <c r="B126" s="282"/>
      <c r="C126" s="282"/>
      <c r="D126" s="282"/>
      <c r="E126" s="282"/>
      <c r="F126" s="282"/>
      <c r="G126" s="75"/>
      <c r="N126" s="262"/>
      <c r="O126" s="262"/>
      <c r="P126" s="262"/>
    </row>
    <row r="127" spans="1:16">
      <c r="A127" s="272"/>
      <c r="B127" s="282"/>
      <c r="C127" s="282"/>
      <c r="D127" s="282"/>
      <c r="E127" s="282"/>
      <c r="F127" s="282"/>
      <c r="G127" s="75"/>
      <c r="N127" s="262"/>
      <c r="O127" s="262"/>
      <c r="P127" s="262"/>
    </row>
    <row r="128" spans="1:16">
      <c r="A128" s="272"/>
      <c r="B128" s="282"/>
      <c r="C128" s="282"/>
      <c r="D128" s="282"/>
      <c r="E128" s="282"/>
      <c r="F128" s="282"/>
      <c r="G128" s="75"/>
      <c r="N128" s="262"/>
      <c r="O128" s="262"/>
      <c r="P128" s="262"/>
    </row>
    <row r="129" spans="1:16">
      <c r="A129" s="272"/>
      <c r="B129" s="282"/>
      <c r="C129" s="282"/>
      <c r="D129" s="282"/>
      <c r="E129" s="282"/>
      <c r="F129" s="282"/>
      <c r="G129" s="75"/>
      <c r="N129" s="262"/>
      <c r="O129" s="262"/>
      <c r="P129" s="262"/>
    </row>
    <row r="130" spans="1:16">
      <c r="A130" s="272"/>
      <c r="B130" s="282"/>
      <c r="C130" s="282"/>
      <c r="D130" s="282"/>
      <c r="E130" s="282"/>
      <c r="F130" s="282"/>
      <c r="G130" s="75"/>
      <c r="N130" s="262"/>
      <c r="O130" s="262"/>
      <c r="P130" s="262"/>
    </row>
    <row r="131" spans="1:16">
      <c r="A131" s="272"/>
      <c r="B131" s="282"/>
      <c r="C131" s="282"/>
      <c r="D131" s="282"/>
      <c r="E131" s="282"/>
      <c r="F131" s="282"/>
      <c r="G131" s="75"/>
      <c r="N131" s="262"/>
      <c r="O131" s="262"/>
      <c r="P131" s="262"/>
    </row>
    <row r="132" spans="1:16">
      <c r="A132" s="272"/>
      <c r="B132" s="282"/>
      <c r="C132" s="282"/>
      <c r="D132" s="282"/>
      <c r="E132" s="282"/>
      <c r="F132" s="282"/>
      <c r="G132" s="75"/>
      <c r="N132" s="262"/>
      <c r="O132" s="262"/>
      <c r="P132" s="262"/>
    </row>
    <row r="133" spans="1:16">
      <c r="A133" s="272"/>
      <c r="B133" s="282"/>
      <c r="C133" s="282"/>
      <c r="D133" s="282"/>
      <c r="E133" s="282"/>
      <c r="F133" s="282"/>
      <c r="G133" s="75"/>
      <c r="N133" s="262"/>
      <c r="O133" s="262"/>
      <c r="P133" s="262"/>
    </row>
    <row r="134" spans="1:16">
      <c r="A134" s="272"/>
      <c r="B134" s="282"/>
      <c r="C134" s="282"/>
      <c r="D134" s="282"/>
      <c r="E134" s="282"/>
      <c r="F134" s="282"/>
      <c r="G134" s="75"/>
      <c r="N134" s="262"/>
      <c r="O134" s="262"/>
      <c r="P134" s="262"/>
    </row>
    <row r="135" spans="1:16">
      <c r="A135" s="272"/>
      <c r="B135" s="282"/>
      <c r="C135" s="282"/>
      <c r="D135" s="282"/>
      <c r="E135" s="282"/>
      <c r="F135" s="282"/>
      <c r="G135" s="75"/>
      <c r="N135" s="262"/>
      <c r="O135" s="262"/>
      <c r="P135" s="262"/>
    </row>
    <row r="136" spans="1:16">
      <c r="A136" s="272"/>
      <c r="B136" s="282"/>
      <c r="C136" s="282"/>
      <c r="D136" s="282"/>
      <c r="E136" s="282"/>
      <c r="F136" s="282"/>
      <c r="G136" s="75"/>
      <c r="N136" s="262"/>
      <c r="O136" s="262"/>
      <c r="P136" s="262"/>
    </row>
    <row r="137" spans="1:16">
      <c r="A137" s="272"/>
      <c r="B137" s="282"/>
      <c r="C137" s="282"/>
      <c r="D137" s="282"/>
      <c r="E137" s="282"/>
      <c r="F137" s="282"/>
      <c r="G137" s="75"/>
      <c r="N137" s="262"/>
      <c r="O137" s="262"/>
      <c r="P137" s="262"/>
    </row>
    <row r="138" spans="1:16">
      <c r="A138" s="272"/>
      <c r="B138" s="282"/>
      <c r="C138" s="282"/>
      <c r="D138" s="282"/>
      <c r="E138" s="282"/>
      <c r="F138" s="282"/>
      <c r="G138" s="75"/>
      <c r="N138" s="262"/>
      <c r="O138" s="262"/>
      <c r="P138" s="262"/>
    </row>
    <row r="139" spans="1:16">
      <c r="A139" s="272"/>
      <c r="B139" s="282"/>
      <c r="C139" s="282"/>
      <c r="D139" s="282"/>
      <c r="E139" s="282"/>
      <c r="F139" s="282"/>
      <c r="G139" s="75"/>
      <c r="N139" s="262"/>
      <c r="O139" s="262"/>
      <c r="P139" s="262"/>
    </row>
    <row r="140" spans="1:16">
      <c r="A140" s="272"/>
      <c r="B140" s="282"/>
      <c r="C140" s="282"/>
      <c r="D140" s="282"/>
      <c r="E140" s="282"/>
      <c r="F140" s="282"/>
      <c r="G140" s="75"/>
      <c r="N140" s="262"/>
      <c r="O140" s="262"/>
      <c r="P140" s="262"/>
    </row>
    <row r="141" spans="1:16">
      <c r="A141" s="272"/>
      <c r="B141" s="282"/>
      <c r="C141" s="282"/>
      <c r="D141" s="282"/>
      <c r="E141" s="282"/>
      <c r="F141" s="282"/>
      <c r="G141" s="75"/>
      <c r="N141" s="262"/>
      <c r="O141" s="262"/>
      <c r="P141" s="262"/>
    </row>
    <row r="142" spans="1:16">
      <c r="A142" s="272"/>
      <c r="B142" s="282"/>
      <c r="C142" s="282"/>
      <c r="D142" s="282"/>
      <c r="E142" s="282"/>
      <c r="F142" s="282"/>
      <c r="G142" s="75"/>
      <c r="N142" s="262"/>
      <c r="O142" s="262"/>
      <c r="P142" s="262"/>
    </row>
    <row r="143" spans="1:16">
      <c r="A143" s="272"/>
      <c r="B143" s="282"/>
      <c r="C143" s="282"/>
      <c r="D143" s="282"/>
      <c r="E143" s="282"/>
      <c r="F143" s="282"/>
      <c r="G143" s="75"/>
      <c r="N143" s="262"/>
      <c r="O143" s="262"/>
      <c r="P143" s="262"/>
    </row>
    <row r="144" spans="1:16">
      <c r="A144" s="272"/>
      <c r="B144" s="282"/>
      <c r="C144" s="282"/>
      <c r="D144" s="282"/>
      <c r="E144" s="282"/>
      <c r="F144" s="282"/>
      <c r="G144" s="75"/>
      <c r="N144" s="262"/>
      <c r="O144" s="262"/>
      <c r="P144" s="262"/>
    </row>
    <row r="145" spans="1:16">
      <c r="A145" s="272"/>
      <c r="B145" s="282"/>
      <c r="C145" s="282"/>
      <c r="D145" s="282"/>
      <c r="E145" s="282"/>
      <c r="F145" s="282"/>
      <c r="G145" s="75"/>
      <c r="N145" s="262"/>
      <c r="O145" s="262"/>
      <c r="P145" s="262"/>
    </row>
    <row r="146" spans="1:16">
      <c r="A146" s="272"/>
      <c r="B146" s="282"/>
      <c r="C146" s="282"/>
      <c r="D146" s="282"/>
      <c r="E146" s="282"/>
      <c r="F146" s="282"/>
      <c r="G146" s="75"/>
      <c r="N146" s="262"/>
      <c r="O146" s="262"/>
      <c r="P146" s="262"/>
    </row>
    <row r="147" spans="1:16">
      <c r="A147" s="272"/>
      <c r="B147" s="282"/>
      <c r="C147" s="282"/>
      <c r="D147" s="282"/>
      <c r="E147" s="282"/>
      <c r="F147" s="282"/>
      <c r="G147" s="75"/>
      <c r="N147" s="262"/>
      <c r="O147" s="262"/>
      <c r="P147" s="262"/>
    </row>
    <row r="148" spans="1:16">
      <c r="A148" s="272"/>
      <c r="B148" s="282"/>
      <c r="C148" s="282"/>
      <c r="D148" s="282"/>
      <c r="E148" s="282"/>
      <c r="F148" s="282"/>
      <c r="G148" s="75"/>
      <c r="N148" s="262"/>
      <c r="O148" s="262"/>
      <c r="P148" s="262"/>
    </row>
    <row r="149" spans="1:16">
      <c r="A149" s="272"/>
      <c r="B149" s="282"/>
      <c r="C149" s="282"/>
      <c r="D149" s="282"/>
      <c r="E149" s="282"/>
      <c r="F149" s="282"/>
      <c r="G149" s="75"/>
      <c r="N149" s="262"/>
      <c r="O149" s="262"/>
      <c r="P149" s="262"/>
    </row>
    <row r="150" spans="1:16">
      <c r="A150" s="272"/>
      <c r="B150" s="282"/>
      <c r="C150" s="282"/>
      <c r="D150" s="282"/>
      <c r="E150" s="282"/>
      <c r="F150" s="282"/>
      <c r="G150" s="75"/>
      <c r="N150" s="262"/>
      <c r="O150" s="262"/>
      <c r="P150" s="262"/>
    </row>
    <row r="151" spans="1:16">
      <c r="A151" s="272"/>
      <c r="B151" s="282"/>
      <c r="C151" s="282"/>
      <c r="D151" s="282"/>
      <c r="E151" s="282"/>
      <c r="F151" s="282"/>
      <c r="G151" s="75"/>
      <c r="N151" s="262"/>
      <c r="O151" s="262"/>
      <c r="P151" s="262"/>
    </row>
    <row r="152" spans="1:16">
      <c r="A152" s="272"/>
      <c r="B152" s="282"/>
      <c r="C152" s="282"/>
      <c r="D152" s="282"/>
      <c r="E152" s="282"/>
      <c r="F152" s="282"/>
      <c r="G152" s="75"/>
      <c r="N152" s="262"/>
      <c r="O152" s="262"/>
      <c r="P152" s="262"/>
    </row>
    <row r="153" spans="1:16">
      <c r="A153" s="272"/>
      <c r="B153" s="282"/>
      <c r="C153" s="282"/>
      <c r="D153" s="282"/>
      <c r="E153" s="282"/>
      <c r="F153" s="282"/>
      <c r="G153" s="75"/>
      <c r="N153" s="262"/>
      <c r="O153" s="262"/>
      <c r="P153" s="262"/>
    </row>
    <row r="154" spans="1:16">
      <c r="A154" s="272"/>
      <c r="B154" s="282"/>
      <c r="C154" s="282"/>
      <c r="D154" s="282"/>
      <c r="E154" s="282"/>
      <c r="F154" s="282"/>
      <c r="G154" s="75"/>
      <c r="N154" s="262"/>
      <c r="O154" s="262"/>
      <c r="P154" s="262"/>
    </row>
    <row r="155" spans="1:16">
      <c r="A155" s="272"/>
      <c r="B155" s="282"/>
      <c r="C155" s="282"/>
      <c r="D155" s="282"/>
      <c r="E155" s="282"/>
      <c r="F155" s="282"/>
      <c r="G155" s="75"/>
      <c r="N155" s="262"/>
      <c r="O155" s="262"/>
      <c r="P155" s="262"/>
    </row>
    <row r="156" spans="1:16">
      <c r="A156" s="272"/>
      <c r="B156" s="282"/>
      <c r="C156" s="282"/>
      <c r="D156" s="282"/>
      <c r="E156" s="282"/>
      <c r="F156" s="282"/>
      <c r="G156" s="75"/>
      <c r="N156" s="262"/>
      <c r="O156" s="262"/>
      <c r="P156" s="262"/>
    </row>
    <row r="157" spans="1:16">
      <c r="A157" s="272"/>
      <c r="B157" s="282"/>
      <c r="C157" s="282"/>
      <c r="D157" s="282"/>
      <c r="E157" s="282"/>
      <c r="F157" s="282"/>
      <c r="G157" s="75"/>
      <c r="N157" s="262"/>
      <c r="O157" s="262"/>
      <c r="P157" s="262"/>
    </row>
    <row r="158" spans="1:16">
      <c r="A158" s="272"/>
      <c r="B158" s="282"/>
      <c r="C158" s="282"/>
      <c r="D158" s="282"/>
      <c r="E158" s="282"/>
      <c r="F158" s="282"/>
      <c r="G158" s="75"/>
      <c r="N158" s="262"/>
      <c r="O158" s="262"/>
      <c r="P158" s="262"/>
    </row>
    <row r="159" spans="1:16">
      <c r="A159" s="272"/>
      <c r="B159" s="282"/>
      <c r="C159" s="282"/>
      <c r="D159" s="282"/>
      <c r="E159" s="282"/>
      <c r="F159" s="282"/>
      <c r="G159" s="75"/>
      <c r="N159" s="262"/>
      <c r="O159" s="262"/>
      <c r="P159" s="262"/>
    </row>
    <row r="160" spans="1:16">
      <c r="A160" s="272"/>
      <c r="B160" s="282"/>
      <c r="C160" s="282"/>
      <c r="D160" s="282"/>
      <c r="E160" s="282"/>
      <c r="F160" s="282"/>
      <c r="G160" s="75"/>
      <c r="N160" s="262"/>
      <c r="O160" s="262"/>
      <c r="P160" s="262"/>
    </row>
    <row r="161" spans="1:16">
      <c r="A161" s="272"/>
      <c r="B161" s="282"/>
      <c r="C161" s="282"/>
      <c r="D161" s="282"/>
      <c r="E161" s="282"/>
      <c r="F161" s="282"/>
      <c r="G161" s="75"/>
      <c r="N161" s="262"/>
      <c r="O161" s="262"/>
      <c r="P161" s="262"/>
    </row>
    <row r="162" spans="1:16">
      <c r="A162" s="272"/>
      <c r="B162" s="282"/>
      <c r="C162" s="282"/>
      <c r="D162" s="282"/>
      <c r="E162" s="282"/>
      <c r="F162" s="282"/>
      <c r="G162" s="75"/>
      <c r="N162" s="262"/>
      <c r="O162" s="262"/>
      <c r="P162" s="262"/>
    </row>
    <row r="163" spans="1:16">
      <c r="A163" s="272"/>
      <c r="B163" s="282"/>
      <c r="C163" s="282"/>
      <c r="D163" s="282"/>
      <c r="E163" s="282"/>
      <c r="F163" s="282"/>
      <c r="G163" s="75"/>
      <c r="N163" s="262"/>
      <c r="O163" s="262"/>
      <c r="P163" s="262"/>
    </row>
    <row r="164" spans="1:16">
      <c r="A164" s="272"/>
      <c r="B164" s="282"/>
      <c r="C164" s="282"/>
      <c r="D164" s="282"/>
      <c r="E164" s="282"/>
      <c r="F164" s="282"/>
      <c r="G164" s="75"/>
      <c r="N164" s="262"/>
      <c r="O164" s="262"/>
      <c r="P164" s="262"/>
    </row>
    <row r="165" spans="1:16">
      <c r="A165" s="272"/>
      <c r="B165" s="282"/>
      <c r="C165" s="282"/>
      <c r="D165" s="282"/>
      <c r="E165" s="282"/>
      <c r="F165" s="282"/>
      <c r="G165" s="75"/>
      <c r="N165" s="262"/>
      <c r="O165" s="262"/>
      <c r="P165" s="262"/>
    </row>
    <row r="166" spans="1:16">
      <c r="A166" s="272"/>
      <c r="B166" s="282"/>
      <c r="C166" s="282"/>
      <c r="D166" s="282"/>
      <c r="E166" s="282"/>
      <c r="F166" s="282"/>
      <c r="G166" s="97"/>
      <c r="N166" s="262"/>
      <c r="O166" s="262"/>
      <c r="P166" s="262"/>
    </row>
    <row r="167" spans="1:16">
      <c r="A167" s="272"/>
      <c r="B167" s="282"/>
      <c r="C167" s="282"/>
      <c r="D167" s="282"/>
      <c r="E167" s="282"/>
      <c r="F167" s="282"/>
      <c r="G167" s="75"/>
      <c r="N167" s="262"/>
      <c r="O167" s="262"/>
      <c r="P167" s="262"/>
    </row>
    <row r="168" spans="1:16">
      <c r="A168" s="272"/>
      <c r="B168" s="282"/>
      <c r="C168" s="282"/>
      <c r="D168" s="282"/>
      <c r="E168" s="282"/>
      <c r="F168" s="282"/>
      <c r="G168" s="75"/>
      <c r="N168" s="262"/>
      <c r="O168" s="262"/>
      <c r="P168" s="262"/>
    </row>
    <row r="169" spans="1:16">
      <c r="A169" s="272"/>
      <c r="B169" s="282"/>
      <c r="C169" s="282"/>
      <c r="D169" s="282"/>
      <c r="E169" s="282"/>
      <c r="F169" s="282"/>
      <c r="G169" s="75"/>
      <c r="N169" s="262"/>
      <c r="O169" s="262"/>
      <c r="P169" s="262"/>
    </row>
    <row r="170" spans="1:16">
      <c r="A170" s="272"/>
      <c r="B170" s="282"/>
      <c r="C170" s="282"/>
      <c r="D170" s="282"/>
      <c r="E170" s="282"/>
      <c r="F170" s="282"/>
      <c r="G170" s="75"/>
      <c r="N170" s="262"/>
      <c r="O170" s="262"/>
      <c r="P170" s="262"/>
    </row>
    <row r="171" spans="1:16">
      <c r="A171" s="272"/>
      <c r="B171" s="282"/>
      <c r="C171" s="282"/>
      <c r="D171" s="282"/>
      <c r="E171" s="282"/>
      <c r="F171" s="282"/>
      <c r="G171" s="75"/>
      <c r="N171" s="262"/>
      <c r="O171" s="262"/>
      <c r="P171" s="262"/>
    </row>
    <row r="172" spans="1:16">
      <c r="A172" s="272"/>
      <c r="B172" s="282"/>
      <c r="C172" s="282"/>
      <c r="D172" s="282"/>
      <c r="E172" s="282"/>
      <c r="F172" s="282"/>
      <c r="G172" s="75"/>
      <c r="N172" s="262"/>
      <c r="O172" s="262"/>
      <c r="P172" s="262"/>
    </row>
    <row r="173" spans="1:16">
      <c r="A173" s="272"/>
      <c r="B173" s="282"/>
      <c r="C173" s="282"/>
      <c r="D173" s="282"/>
      <c r="E173" s="282"/>
      <c r="F173" s="282"/>
      <c r="G173" s="75"/>
      <c r="N173" s="262"/>
      <c r="O173" s="262"/>
      <c r="P173" s="262"/>
    </row>
    <row r="174" spans="1:16">
      <c r="A174" s="272"/>
      <c r="B174" s="282"/>
      <c r="C174" s="282"/>
      <c r="D174" s="282"/>
      <c r="E174" s="282"/>
      <c r="F174" s="282"/>
      <c r="G174" s="75"/>
      <c r="N174" s="262"/>
      <c r="O174" s="262"/>
      <c r="P174" s="262"/>
    </row>
    <row r="175" spans="1:16">
      <c r="A175" s="272"/>
      <c r="B175" s="282"/>
      <c r="C175" s="282"/>
      <c r="D175" s="282"/>
      <c r="E175" s="282"/>
      <c r="F175" s="282"/>
      <c r="G175" s="75"/>
      <c r="N175" s="262"/>
      <c r="O175" s="262"/>
      <c r="P175" s="262"/>
    </row>
    <row r="176" spans="1:16">
      <c r="A176" s="272"/>
      <c r="B176" s="282"/>
      <c r="C176" s="282"/>
      <c r="D176" s="282"/>
      <c r="E176" s="282"/>
      <c r="F176" s="282"/>
      <c r="G176" s="75"/>
      <c r="N176" s="262"/>
      <c r="O176" s="262"/>
      <c r="P176" s="262"/>
    </row>
    <row r="177" spans="1:16">
      <c r="A177" s="272"/>
      <c r="B177" s="282"/>
      <c r="C177" s="282"/>
      <c r="D177" s="282"/>
      <c r="E177" s="282"/>
      <c r="F177" s="282"/>
      <c r="G177" s="75"/>
      <c r="N177" s="262"/>
      <c r="O177" s="262"/>
      <c r="P177" s="262"/>
    </row>
    <row r="178" spans="1:16">
      <c r="A178" s="272"/>
      <c r="B178" s="282"/>
      <c r="C178" s="282"/>
      <c r="D178" s="282"/>
      <c r="E178" s="282"/>
      <c r="F178" s="282"/>
      <c r="G178" s="75"/>
      <c r="N178" s="262"/>
      <c r="O178" s="262"/>
      <c r="P178" s="262"/>
    </row>
    <row r="179" spans="1:16">
      <c r="A179" s="272"/>
      <c r="B179" s="282"/>
      <c r="C179" s="282"/>
      <c r="D179" s="282"/>
      <c r="E179" s="282"/>
      <c r="F179" s="282"/>
      <c r="G179" s="75"/>
      <c r="N179" s="262"/>
      <c r="O179" s="262"/>
      <c r="P179" s="262"/>
    </row>
    <row r="180" spans="1:16">
      <c r="A180" s="272"/>
      <c r="B180" s="282"/>
      <c r="C180" s="282"/>
      <c r="D180" s="282"/>
      <c r="E180" s="282"/>
      <c r="F180" s="282"/>
      <c r="G180" s="75"/>
      <c r="N180" s="262"/>
      <c r="O180" s="262"/>
      <c r="P180" s="262"/>
    </row>
    <row r="181" spans="1:16">
      <c r="A181" s="272"/>
      <c r="B181" s="282"/>
      <c r="C181" s="282"/>
      <c r="D181" s="282"/>
      <c r="E181" s="282"/>
      <c r="F181" s="282"/>
      <c r="G181" s="75"/>
      <c r="N181" s="262"/>
      <c r="O181" s="262"/>
      <c r="P181" s="262"/>
    </row>
    <row r="182" spans="1:16">
      <c r="A182" s="272"/>
      <c r="B182" s="282"/>
      <c r="C182" s="282"/>
      <c r="D182" s="282"/>
      <c r="E182" s="282"/>
      <c r="F182" s="282"/>
      <c r="G182" s="75"/>
      <c r="N182" s="262"/>
      <c r="O182" s="262"/>
      <c r="P182" s="262"/>
    </row>
    <row r="183" spans="1:16">
      <c r="A183" s="272"/>
      <c r="B183" s="282"/>
      <c r="C183" s="282"/>
      <c r="D183" s="282"/>
      <c r="E183" s="282"/>
      <c r="F183" s="282"/>
      <c r="G183" s="75"/>
      <c r="N183" s="262"/>
      <c r="O183" s="262"/>
      <c r="P183" s="262"/>
    </row>
    <row r="184" spans="1:16">
      <c r="A184" s="272"/>
      <c r="B184" s="282"/>
      <c r="C184" s="282"/>
      <c r="D184" s="282"/>
      <c r="E184" s="282"/>
      <c r="F184" s="282"/>
      <c r="G184" s="75"/>
      <c r="N184" s="262"/>
      <c r="O184" s="262"/>
      <c r="P184" s="262"/>
    </row>
    <row r="185" spans="1:16">
      <c r="A185" s="272"/>
      <c r="B185" s="282"/>
      <c r="C185" s="282"/>
      <c r="D185" s="282"/>
      <c r="E185" s="282"/>
      <c r="F185" s="282"/>
      <c r="G185" s="75"/>
      <c r="N185" s="262"/>
      <c r="O185" s="262"/>
      <c r="P185" s="262"/>
    </row>
    <row r="186" spans="1:16">
      <c r="A186" s="272"/>
      <c r="B186" s="282"/>
      <c r="C186" s="282"/>
      <c r="D186" s="282"/>
      <c r="E186" s="282"/>
      <c r="F186" s="282"/>
      <c r="G186" s="75"/>
      <c r="N186" s="262"/>
      <c r="O186" s="262"/>
      <c r="P186" s="262"/>
    </row>
    <row r="187" spans="1:16">
      <c r="A187" s="272"/>
      <c r="B187" s="282"/>
      <c r="C187" s="282"/>
      <c r="D187" s="282"/>
      <c r="E187" s="282"/>
      <c r="F187" s="282"/>
      <c r="G187" s="75"/>
      <c r="N187" s="262"/>
      <c r="O187" s="262"/>
      <c r="P187" s="262"/>
    </row>
    <row r="188" spans="1:16">
      <c r="A188" s="272"/>
      <c r="B188" s="282"/>
      <c r="C188" s="282"/>
      <c r="D188" s="282"/>
      <c r="E188" s="282"/>
      <c r="F188" s="282"/>
      <c r="G188" s="75"/>
      <c r="N188" s="262"/>
      <c r="O188" s="262"/>
      <c r="P188" s="262"/>
    </row>
    <row r="189" spans="1:16">
      <c r="A189" s="272"/>
      <c r="B189" s="282"/>
      <c r="C189" s="282"/>
      <c r="D189" s="282"/>
      <c r="E189" s="282"/>
      <c r="F189" s="282"/>
      <c r="G189" s="75"/>
      <c r="N189" s="262"/>
      <c r="O189" s="262"/>
      <c r="P189" s="262"/>
    </row>
    <row r="190" spans="1:16">
      <c r="A190" s="272"/>
      <c r="B190" s="282"/>
      <c r="C190" s="282"/>
      <c r="D190" s="282"/>
      <c r="E190" s="282"/>
      <c r="F190" s="282"/>
      <c r="G190" s="75"/>
      <c r="N190" s="262"/>
      <c r="O190" s="262"/>
      <c r="P190" s="262"/>
    </row>
    <row r="191" spans="1:16">
      <c r="A191" s="272"/>
      <c r="B191" s="282"/>
      <c r="C191" s="282"/>
      <c r="D191" s="282"/>
      <c r="E191" s="282"/>
      <c r="F191" s="282"/>
      <c r="G191" s="75"/>
      <c r="N191" s="262"/>
      <c r="O191" s="262"/>
      <c r="P191" s="262"/>
    </row>
    <row r="192" spans="1:16">
      <c r="A192" s="272"/>
      <c r="B192" s="282"/>
      <c r="C192" s="282"/>
      <c r="D192" s="282"/>
      <c r="E192" s="282"/>
      <c r="F192" s="282"/>
      <c r="G192" s="75"/>
      <c r="N192" s="262"/>
      <c r="O192" s="262"/>
      <c r="P192" s="262"/>
    </row>
    <row r="193" spans="1:16">
      <c r="A193" s="272"/>
      <c r="B193" s="282"/>
      <c r="C193" s="282"/>
      <c r="D193" s="282"/>
      <c r="E193" s="282"/>
      <c r="F193" s="282"/>
      <c r="G193" s="75"/>
      <c r="N193" s="262"/>
      <c r="O193" s="262"/>
      <c r="P193" s="262"/>
    </row>
    <row r="194" spans="1:16">
      <c r="A194" s="272"/>
      <c r="B194" s="282"/>
      <c r="C194" s="282"/>
      <c r="D194" s="282"/>
      <c r="E194" s="282"/>
      <c r="F194" s="282"/>
      <c r="G194" s="75"/>
      <c r="N194" s="262"/>
      <c r="O194" s="262"/>
      <c r="P194" s="262"/>
    </row>
    <row r="195" spans="1:16">
      <c r="A195" s="272"/>
      <c r="B195" s="282"/>
      <c r="C195" s="282"/>
      <c r="D195" s="282"/>
      <c r="E195" s="282"/>
      <c r="F195" s="282"/>
      <c r="G195" s="75"/>
      <c r="N195" s="262"/>
      <c r="O195" s="262"/>
      <c r="P195" s="262"/>
    </row>
    <row r="196" spans="1:16">
      <c r="A196" s="272"/>
      <c r="B196" s="282"/>
      <c r="C196" s="282"/>
      <c r="D196" s="282"/>
      <c r="E196" s="282"/>
      <c r="F196" s="282"/>
      <c r="G196" s="75"/>
      <c r="N196" s="262"/>
      <c r="O196" s="262"/>
      <c r="P196" s="262"/>
    </row>
    <row r="197" spans="1:16">
      <c r="A197" s="272"/>
      <c r="B197" s="282"/>
      <c r="C197" s="282"/>
      <c r="D197" s="282"/>
      <c r="E197" s="282"/>
      <c r="F197" s="282"/>
      <c r="G197" s="75"/>
      <c r="N197" s="262"/>
      <c r="O197" s="262"/>
      <c r="P197" s="262"/>
    </row>
    <row r="198" spans="1:16">
      <c r="A198" s="272"/>
      <c r="B198" s="282"/>
      <c r="C198" s="282"/>
      <c r="D198" s="282"/>
      <c r="E198" s="282"/>
      <c r="F198" s="282"/>
      <c r="G198" s="75"/>
      <c r="N198" s="262"/>
      <c r="O198" s="262"/>
      <c r="P198" s="262"/>
    </row>
    <row r="199" spans="1:16">
      <c r="A199" s="272"/>
      <c r="B199" s="282"/>
      <c r="C199" s="282"/>
      <c r="D199" s="282"/>
      <c r="E199" s="282"/>
      <c r="F199" s="282"/>
      <c r="G199" s="75"/>
      <c r="N199" s="262"/>
      <c r="O199" s="262"/>
      <c r="P199" s="262"/>
    </row>
    <row r="200" spans="1:16">
      <c r="A200" s="272"/>
      <c r="B200" s="282"/>
      <c r="C200" s="282"/>
      <c r="D200" s="282"/>
      <c r="E200" s="282"/>
      <c r="F200" s="282"/>
      <c r="G200" s="75"/>
      <c r="N200" s="262"/>
      <c r="O200" s="262"/>
      <c r="P200" s="262"/>
    </row>
    <row r="201" spans="1:16">
      <c r="A201" s="272"/>
      <c r="B201" s="282"/>
      <c r="C201" s="282"/>
      <c r="D201" s="282"/>
      <c r="E201" s="282"/>
      <c r="F201" s="282"/>
      <c r="G201" s="75"/>
      <c r="N201" s="262"/>
      <c r="O201" s="262"/>
      <c r="P201" s="262"/>
    </row>
    <row r="202" spans="1:16">
      <c r="A202" s="272"/>
      <c r="B202" s="282"/>
      <c r="C202" s="282"/>
      <c r="D202" s="282"/>
      <c r="E202" s="282"/>
      <c r="F202" s="282"/>
      <c r="G202" s="75"/>
      <c r="N202" s="262"/>
      <c r="O202" s="262"/>
      <c r="P202" s="262"/>
    </row>
    <row r="203" spans="1:16">
      <c r="A203" s="272"/>
      <c r="B203" s="282"/>
      <c r="C203" s="282"/>
      <c r="D203" s="282"/>
      <c r="E203" s="282"/>
      <c r="F203" s="282"/>
      <c r="G203" s="75"/>
      <c r="N203" s="262"/>
      <c r="O203" s="262"/>
      <c r="P203" s="262"/>
    </row>
    <row r="204" spans="1:16">
      <c r="A204" s="272"/>
      <c r="B204" s="282"/>
      <c r="C204" s="282"/>
      <c r="D204" s="282"/>
      <c r="E204" s="282"/>
      <c r="F204" s="282"/>
      <c r="G204" s="75"/>
      <c r="N204" s="262"/>
      <c r="O204" s="262"/>
      <c r="P204" s="262"/>
    </row>
    <row r="205" spans="1:16">
      <c r="A205" s="272"/>
      <c r="B205" s="282"/>
      <c r="C205" s="282"/>
      <c r="D205" s="282"/>
      <c r="E205" s="282"/>
      <c r="F205" s="282"/>
      <c r="G205" s="75"/>
      <c r="N205" s="262"/>
      <c r="O205" s="262"/>
      <c r="P205" s="262"/>
    </row>
    <row r="206" spans="1:16">
      <c r="A206" s="272"/>
      <c r="B206" s="282"/>
      <c r="C206" s="282"/>
      <c r="D206" s="282"/>
      <c r="E206" s="282"/>
      <c r="F206" s="282"/>
      <c r="G206" s="75"/>
      <c r="N206" s="262"/>
      <c r="O206" s="262"/>
      <c r="P206" s="262"/>
    </row>
    <row r="207" spans="1:16">
      <c r="A207" s="272"/>
      <c r="B207" s="282"/>
      <c r="C207" s="282"/>
      <c r="D207" s="282"/>
      <c r="E207" s="282"/>
      <c r="F207" s="282"/>
      <c r="G207" s="75"/>
      <c r="N207" s="262"/>
      <c r="O207" s="262"/>
      <c r="P207" s="262"/>
    </row>
    <row r="208" spans="1:16">
      <c r="A208" s="272"/>
      <c r="B208" s="282"/>
      <c r="C208" s="282"/>
      <c r="D208" s="282"/>
      <c r="E208" s="282"/>
      <c r="F208" s="282"/>
      <c r="G208" s="75"/>
      <c r="N208" s="262"/>
      <c r="O208" s="262"/>
      <c r="P208" s="262"/>
    </row>
    <row r="209" spans="1:16">
      <c r="A209" s="272"/>
      <c r="B209" s="282"/>
      <c r="C209" s="282"/>
      <c r="D209" s="282"/>
      <c r="E209" s="282"/>
      <c r="F209" s="282"/>
      <c r="G209" s="75"/>
      <c r="N209" s="262"/>
      <c r="O209" s="262"/>
      <c r="P209" s="262"/>
    </row>
    <row r="210" spans="1:16">
      <c r="A210" s="272"/>
      <c r="B210" s="282"/>
      <c r="C210" s="282"/>
      <c r="D210" s="282"/>
      <c r="E210" s="282"/>
      <c r="F210" s="282"/>
      <c r="G210" s="75"/>
      <c r="N210" s="262"/>
      <c r="O210" s="262"/>
      <c r="P210" s="262"/>
    </row>
    <row r="211" spans="1:16">
      <c r="A211" s="272"/>
      <c r="B211" s="282"/>
      <c r="C211" s="282"/>
      <c r="D211" s="282"/>
      <c r="E211" s="282"/>
      <c r="F211" s="282"/>
      <c r="G211" s="75"/>
      <c r="N211" s="262"/>
      <c r="O211" s="262"/>
      <c r="P211" s="262"/>
    </row>
    <row r="212" spans="1:16">
      <c r="A212" s="272"/>
      <c r="B212" s="282"/>
      <c r="C212" s="282"/>
      <c r="D212" s="282"/>
      <c r="E212" s="282"/>
      <c r="F212" s="282"/>
      <c r="G212" s="75"/>
      <c r="N212" s="262"/>
      <c r="O212" s="262"/>
      <c r="P212" s="262"/>
    </row>
    <row r="213" spans="1:16">
      <c r="A213" s="272"/>
      <c r="B213" s="282"/>
      <c r="C213" s="282"/>
      <c r="D213" s="282"/>
      <c r="E213" s="282"/>
      <c r="F213" s="282"/>
      <c r="G213" s="75"/>
      <c r="N213" s="262"/>
      <c r="O213" s="262"/>
      <c r="P213" s="262"/>
    </row>
    <row r="214" spans="1:16">
      <c r="A214" s="272"/>
      <c r="B214" s="282"/>
      <c r="C214" s="282"/>
      <c r="D214" s="282"/>
      <c r="E214" s="282"/>
      <c r="F214" s="282"/>
      <c r="G214" s="75"/>
      <c r="N214" s="262"/>
      <c r="O214" s="262"/>
      <c r="P214" s="262"/>
    </row>
    <row r="215" spans="1:16">
      <c r="A215" s="272"/>
      <c r="B215" s="282"/>
      <c r="C215" s="282"/>
      <c r="D215" s="282"/>
      <c r="E215" s="282"/>
      <c r="F215" s="282"/>
      <c r="G215" s="75"/>
      <c r="N215" s="262"/>
      <c r="O215" s="262"/>
      <c r="P215" s="262"/>
    </row>
    <row r="216" spans="1:16">
      <c r="A216" s="272"/>
      <c r="B216" s="282"/>
      <c r="C216" s="282"/>
      <c r="D216" s="282"/>
      <c r="E216" s="282"/>
      <c r="F216" s="282"/>
      <c r="G216" s="75"/>
      <c r="N216" s="262"/>
      <c r="O216" s="262"/>
      <c r="P216" s="262"/>
    </row>
    <row r="217" spans="1:16">
      <c r="A217" s="272"/>
      <c r="B217" s="282"/>
      <c r="C217" s="282"/>
      <c r="D217" s="282"/>
      <c r="E217" s="282"/>
      <c r="F217" s="282"/>
      <c r="G217" s="75"/>
      <c r="N217" s="262"/>
      <c r="O217" s="262"/>
      <c r="P217" s="262"/>
    </row>
    <row r="218" spans="1:16">
      <c r="A218" s="272"/>
      <c r="B218" s="282"/>
      <c r="C218" s="282"/>
      <c r="D218" s="282"/>
      <c r="E218" s="282"/>
      <c r="F218" s="282"/>
      <c r="G218" s="75"/>
      <c r="N218" s="262"/>
      <c r="O218" s="262"/>
      <c r="P218" s="262"/>
    </row>
    <row r="219" spans="1:16">
      <c r="A219" s="272"/>
      <c r="B219" s="282"/>
      <c r="C219" s="282"/>
      <c r="D219" s="282"/>
      <c r="E219" s="282"/>
      <c r="F219" s="282"/>
      <c r="G219" s="75"/>
      <c r="N219" s="262"/>
      <c r="O219" s="262"/>
      <c r="P219" s="262"/>
    </row>
    <row r="220" spans="1:16">
      <c r="A220" s="272"/>
      <c r="B220" s="282"/>
      <c r="C220" s="282"/>
      <c r="D220" s="282"/>
      <c r="E220" s="282"/>
      <c r="F220" s="282"/>
      <c r="G220" s="75"/>
      <c r="N220" s="262"/>
      <c r="O220" s="262"/>
      <c r="P220" s="262"/>
    </row>
    <row r="221" spans="1:16">
      <c r="A221" s="272"/>
      <c r="B221" s="282"/>
      <c r="C221" s="282"/>
      <c r="D221" s="282"/>
      <c r="E221" s="282"/>
      <c r="F221" s="282"/>
      <c r="G221" s="75"/>
      <c r="N221" s="262"/>
      <c r="O221" s="262"/>
      <c r="P221" s="262"/>
    </row>
    <row r="222" spans="1:16">
      <c r="A222" s="272"/>
      <c r="B222" s="282"/>
      <c r="C222" s="282"/>
      <c r="D222" s="282"/>
      <c r="E222" s="282"/>
      <c r="F222" s="282"/>
      <c r="G222" s="75"/>
      <c r="N222" s="262"/>
      <c r="O222" s="262"/>
      <c r="P222" s="262"/>
    </row>
    <row r="223" spans="1:16">
      <c r="A223" s="272"/>
      <c r="B223" s="282"/>
      <c r="C223" s="282"/>
      <c r="D223" s="282"/>
      <c r="E223" s="282"/>
      <c r="F223" s="282"/>
      <c r="G223" s="75"/>
      <c r="N223" s="262"/>
      <c r="O223" s="262"/>
      <c r="P223" s="262"/>
    </row>
    <row r="224" spans="1:16">
      <c r="A224" s="272"/>
      <c r="B224" s="282"/>
      <c r="C224" s="282"/>
      <c r="D224" s="282"/>
      <c r="E224" s="282"/>
      <c r="F224" s="282"/>
      <c r="G224" s="75"/>
      <c r="N224" s="262"/>
      <c r="O224" s="262"/>
      <c r="P224" s="262"/>
    </row>
    <row r="225" spans="1:16">
      <c r="A225" s="272"/>
      <c r="B225" s="282"/>
      <c r="C225" s="282"/>
      <c r="D225" s="282"/>
      <c r="E225" s="282"/>
      <c r="F225" s="282"/>
      <c r="G225" s="75"/>
      <c r="N225" s="262"/>
      <c r="O225" s="262"/>
      <c r="P225" s="262"/>
    </row>
    <row r="226" spans="1:16">
      <c r="A226" s="272"/>
      <c r="B226" s="282"/>
      <c r="C226" s="282"/>
      <c r="D226" s="282"/>
      <c r="E226" s="282"/>
      <c r="F226" s="282"/>
      <c r="G226" s="75"/>
      <c r="N226" s="262"/>
      <c r="O226" s="262"/>
      <c r="P226" s="262"/>
    </row>
    <row r="227" spans="1:16">
      <c r="A227" s="272"/>
      <c r="B227" s="282"/>
      <c r="C227" s="282"/>
      <c r="D227" s="282"/>
      <c r="E227" s="282"/>
      <c r="F227" s="282"/>
      <c r="G227" s="75"/>
      <c r="N227" s="262"/>
      <c r="O227" s="262"/>
      <c r="P227" s="262"/>
    </row>
    <row r="228" spans="1:16">
      <c r="A228" s="272"/>
      <c r="B228" s="282"/>
      <c r="C228" s="282"/>
      <c r="D228" s="282"/>
      <c r="E228" s="282"/>
      <c r="F228" s="282"/>
      <c r="G228" s="75"/>
      <c r="N228" s="262"/>
      <c r="O228" s="262"/>
      <c r="P228" s="262"/>
    </row>
    <row r="229" spans="1:16">
      <c r="A229" s="272"/>
      <c r="B229" s="282"/>
      <c r="C229" s="282"/>
      <c r="D229" s="282"/>
      <c r="E229" s="282"/>
      <c r="F229" s="282"/>
      <c r="G229" s="75"/>
      <c r="N229" s="262"/>
      <c r="O229" s="262"/>
      <c r="P229" s="262"/>
    </row>
    <row r="230" spans="1:16">
      <c r="A230" s="272"/>
      <c r="B230" s="282"/>
      <c r="C230" s="282"/>
      <c r="D230" s="282"/>
      <c r="E230" s="282"/>
      <c r="F230" s="282"/>
      <c r="G230" s="75"/>
      <c r="N230" s="262"/>
      <c r="O230" s="262"/>
      <c r="P230" s="262"/>
    </row>
    <row r="231" spans="1:16">
      <c r="A231" s="272"/>
      <c r="B231" s="282"/>
      <c r="C231" s="282"/>
      <c r="D231" s="282"/>
      <c r="E231" s="282"/>
      <c r="F231" s="282"/>
      <c r="G231" s="75"/>
      <c r="N231" s="262"/>
      <c r="O231" s="262"/>
      <c r="P231" s="262"/>
    </row>
    <row r="232" spans="1:16">
      <c r="A232" s="272"/>
      <c r="B232" s="282"/>
      <c r="C232" s="282"/>
      <c r="D232" s="282"/>
      <c r="E232" s="282"/>
      <c r="F232" s="282"/>
      <c r="G232" s="75"/>
      <c r="N232" s="262"/>
      <c r="O232" s="262"/>
      <c r="P232" s="262"/>
    </row>
    <row r="233" spans="1:16">
      <c r="A233" s="272"/>
      <c r="B233" s="282"/>
      <c r="C233" s="282"/>
      <c r="D233" s="282"/>
      <c r="E233" s="282"/>
      <c r="F233" s="282"/>
      <c r="G233" s="75"/>
      <c r="N233" s="262"/>
      <c r="O233" s="262"/>
      <c r="P233" s="262"/>
    </row>
    <row r="234" spans="1:16">
      <c r="A234" s="272"/>
      <c r="B234" s="282"/>
      <c r="C234" s="282"/>
      <c r="D234" s="282"/>
      <c r="E234" s="282"/>
      <c r="F234" s="282"/>
      <c r="G234" s="75"/>
      <c r="N234" s="262"/>
      <c r="O234" s="262"/>
      <c r="P234" s="262"/>
    </row>
    <row r="235" spans="1:16">
      <c r="A235" s="272"/>
      <c r="B235" s="282"/>
      <c r="C235" s="282"/>
      <c r="D235" s="282"/>
      <c r="E235" s="282"/>
      <c r="F235" s="282"/>
      <c r="G235" s="75"/>
      <c r="N235" s="262"/>
      <c r="O235" s="262"/>
      <c r="P235" s="262"/>
    </row>
    <row r="236" spans="1:16">
      <c r="A236" s="272"/>
      <c r="B236" s="282"/>
      <c r="C236" s="282"/>
      <c r="D236" s="282"/>
      <c r="E236" s="282"/>
      <c r="F236" s="282"/>
      <c r="G236" s="75"/>
      <c r="N236" s="262"/>
      <c r="O236" s="262"/>
      <c r="P236" s="262"/>
    </row>
    <row r="237" spans="1:16">
      <c r="A237" s="272"/>
      <c r="B237" s="282"/>
      <c r="C237" s="282"/>
      <c r="D237" s="282"/>
      <c r="E237" s="282"/>
      <c r="F237" s="282"/>
      <c r="G237" s="75"/>
      <c r="N237" s="262"/>
      <c r="O237" s="262"/>
      <c r="P237" s="262"/>
    </row>
    <row r="238" spans="1:16">
      <c r="A238" s="272"/>
      <c r="B238" s="282"/>
      <c r="C238" s="282"/>
      <c r="D238" s="282"/>
      <c r="E238" s="282"/>
      <c r="F238" s="282"/>
      <c r="G238" s="75"/>
      <c r="N238" s="262"/>
      <c r="O238" s="262"/>
      <c r="P238" s="262"/>
    </row>
    <row r="239" spans="1:16">
      <c r="A239" s="272"/>
      <c r="B239" s="282"/>
      <c r="C239" s="282"/>
      <c r="D239" s="282"/>
      <c r="E239" s="282"/>
      <c r="F239" s="282"/>
      <c r="G239" s="75"/>
      <c r="N239" s="262"/>
      <c r="O239" s="262"/>
      <c r="P239" s="262"/>
    </row>
    <row r="240" spans="1:16">
      <c r="A240" s="272"/>
      <c r="B240" s="282"/>
      <c r="C240" s="282"/>
      <c r="D240" s="282"/>
      <c r="E240" s="282"/>
      <c r="F240" s="282"/>
      <c r="G240" s="75"/>
      <c r="N240" s="262"/>
      <c r="O240" s="262"/>
      <c r="P240" s="262"/>
    </row>
    <row r="241" spans="1:16">
      <c r="A241" s="272"/>
      <c r="B241" s="282"/>
      <c r="C241" s="282"/>
      <c r="D241" s="282"/>
      <c r="E241" s="282"/>
      <c r="F241" s="282"/>
      <c r="G241" s="75"/>
      <c r="N241" s="262"/>
      <c r="O241" s="262"/>
      <c r="P241" s="262"/>
    </row>
    <row r="242" spans="1:16">
      <c r="A242" s="272"/>
      <c r="B242" s="282"/>
      <c r="C242" s="282"/>
      <c r="D242" s="282"/>
      <c r="E242" s="282"/>
      <c r="F242" s="282"/>
      <c r="G242" s="75"/>
      <c r="N242" s="262"/>
      <c r="O242" s="262"/>
      <c r="P242" s="262"/>
    </row>
    <row r="243" spans="1:16">
      <c r="A243" s="272"/>
      <c r="B243" s="282"/>
      <c r="C243" s="282"/>
      <c r="D243" s="282"/>
      <c r="E243" s="282"/>
      <c r="F243" s="282"/>
      <c r="G243" s="75"/>
      <c r="N243" s="262"/>
      <c r="O243" s="262"/>
      <c r="P243" s="262"/>
    </row>
    <row r="244" spans="1:16">
      <c r="A244" s="272"/>
      <c r="B244" s="282"/>
      <c r="C244" s="282"/>
      <c r="D244" s="282"/>
      <c r="E244" s="282"/>
      <c r="F244" s="282"/>
      <c r="G244" s="75"/>
      <c r="N244" s="262"/>
      <c r="O244" s="262"/>
      <c r="P244" s="262"/>
    </row>
    <row r="245" spans="1:16">
      <c r="A245" s="272"/>
      <c r="B245" s="282"/>
      <c r="C245" s="282"/>
      <c r="D245" s="282"/>
      <c r="E245" s="282"/>
      <c r="F245" s="282"/>
      <c r="G245" s="75"/>
      <c r="N245" s="262"/>
      <c r="O245" s="262"/>
      <c r="P245" s="262"/>
    </row>
    <row r="246" spans="1:16">
      <c r="A246" s="272"/>
      <c r="B246" s="282"/>
      <c r="C246" s="282"/>
      <c r="D246" s="282"/>
      <c r="E246" s="282"/>
      <c r="F246" s="282"/>
      <c r="G246" s="75"/>
      <c r="N246" s="262"/>
      <c r="O246" s="262"/>
      <c r="P246" s="262"/>
    </row>
    <row r="247" spans="1:16">
      <c r="A247" s="272"/>
      <c r="B247" s="282"/>
      <c r="C247" s="282"/>
      <c r="D247" s="282"/>
      <c r="E247" s="282"/>
      <c r="F247" s="282"/>
      <c r="G247" s="75"/>
      <c r="N247" s="262"/>
      <c r="O247" s="262"/>
      <c r="P247" s="262"/>
    </row>
    <row r="248" spans="1:16">
      <c r="A248" s="272"/>
      <c r="B248" s="282"/>
      <c r="C248" s="282"/>
      <c r="D248" s="282"/>
      <c r="E248" s="282"/>
      <c r="F248" s="282"/>
      <c r="G248" s="75"/>
      <c r="N248" s="262"/>
      <c r="O248" s="262"/>
      <c r="P248" s="262"/>
    </row>
    <row r="249" spans="1:16">
      <c r="A249" s="272"/>
      <c r="B249" s="282"/>
      <c r="C249" s="282"/>
      <c r="D249" s="282"/>
      <c r="E249" s="282"/>
      <c r="F249" s="282"/>
      <c r="G249" s="75"/>
      <c r="N249" s="262"/>
      <c r="O249" s="262"/>
      <c r="P249" s="262"/>
    </row>
    <row r="250" spans="1:16">
      <c r="A250" s="272"/>
      <c r="B250" s="282"/>
      <c r="C250" s="282"/>
      <c r="D250" s="282"/>
      <c r="E250" s="282"/>
      <c r="F250" s="282"/>
      <c r="G250" s="75"/>
      <c r="N250" s="262"/>
      <c r="O250" s="262"/>
      <c r="P250" s="262"/>
    </row>
    <row r="251" spans="1:16">
      <c r="A251" s="272"/>
      <c r="B251" s="282"/>
      <c r="C251" s="282"/>
      <c r="D251" s="282"/>
      <c r="E251" s="282"/>
      <c r="F251" s="282"/>
      <c r="G251" s="75"/>
      <c r="N251" s="262"/>
      <c r="O251" s="262"/>
      <c r="P251" s="262"/>
    </row>
    <row r="252" spans="1:16">
      <c r="A252" s="272"/>
      <c r="B252" s="282"/>
      <c r="C252" s="282"/>
      <c r="D252" s="282"/>
      <c r="E252" s="282"/>
      <c r="F252" s="282"/>
      <c r="G252" s="75"/>
      <c r="N252" s="262"/>
      <c r="O252" s="262"/>
      <c r="P252" s="262"/>
    </row>
    <row r="253" spans="1:16">
      <c r="A253" s="272"/>
      <c r="B253" s="282"/>
      <c r="C253" s="282"/>
      <c r="D253" s="282"/>
      <c r="E253" s="282"/>
      <c r="F253" s="282"/>
      <c r="G253" s="75"/>
      <c r="N253" s="262"/>
      <c r="O253" s="262"/>
      <c r="P253" s="262"/>
    </row>
    <row r="254" spans="1:16">
      <c r="A254" s="272"/>
      <c r="B254" s="282"/>
      <c r="C254" s="282"/>
      <c r="D254" s="282"/>
      <c r="E254" s="282"/>
      <c r="F254" s="282"/>
      <c r="G254" s="75"/>
      <c r="N254" s="262"/>
      <c r="O254" s="262"/>
      <c r="P254" s="262"/>
    </row>
    <row r="255" spans="1:16">
      <c r="A255" s="272"/>
      <c r="B255" s="282"/>
      <c r="C255" s="282"/>
      <c r="D255" s="282"/>
      <c r="E255" s="282"/>
      <c r="F255" s="282"/>
      <c r="G255" s="75"/>
      <c r="N255" s="262"/>
      <c r="O255" s="262"/>
      <c r="P255" s="262"/>
    </row>
    <row r="256" spans="1:16">
      <c r="A256" s="272"/>
      <c r="B256" s="282"/>
      <c r="C256" s="282"/>
      <c r="D256" s="282"/>
      <c r="E256" s="282"/>
      <c r="F256" s="282"/>
      <c r="G256" s="75"/>
      <c r="N256" s="262"/>
      <c r="O256" s="262"/>
      <c r="P256" s="262"/>
    </row>
    <row r="257" spans="1:16">
      <c r="A257" s="272"/>
      <c r="B257" s="282"/>
      <c r="C257" s="282"/>
      <c r="D257" s="282"/>
      <c r="E257" s="282"/>
      <c r="F257" s="282"/>
      <c r="G257" s="75"/>
      <c r="N257" s="262"/>
      <c r="O257" s="262"/>
      <c r="P257" s="262"/>
    </row>
    <row r="258" spans="1:16">
      <c r="A258" s="272"/>
      <c r="B258" s="282"/>
      <c r="C258" s="282"/>
      <c r="D258" s="282"/>
      <c r="E258" s="282"/>
      <c r="F258" s="282"/>
      <c r="G258" s="75"/>
      <c r="N258" s="262"/>
      <c r="O258" s="262"/>
      <c r="P258" s="262"/>
    </row>
    <row r="259" spans="1:16">
      <c r="A259" s="272"/>
      <c r="B259" s="282"/>
      <c r="C259" s="282"/>
      <c r="D259" s="282"/>
      <c r="E259" s="282"/>
      <c r="F259" s="282"/>
      <c r="G259" s="75"/>
      <c r="N259" s="262"/>
      <c r="O259" s="262"/>
      <c r="P259" s="262"/>
    </row>
    <row r="260" spans="1:16">
      <c r="A260" s="272"/>
      <c r="B260" s="282"/>
      <c r="C260" s="282"/>
      <c r="D260" s="282"/>
      <c r="E260" s="282"/>
      <c r="F260" s="282"/>
      <c r="G260" s="75"/>
      <c r="N260" s="262"/>
      <c r="O260" s="262"/>
      <c r="P260" s="262"/>
    </row>
    <row r="261" spans="1:16">
      <c r="A261" s="272"/>
      <c r="B261" s="282"/>
      <c r="C261" s="282"/>
      <c r="D261" s="282"/>
      <c r="E261" s="282"/>
      <c r="F261" s="282"/>
      <c r="G261" s="75"/>
      <c r="N261" s="262"/>
      <c r="O261" s="262"/>
      <c r="P261" s="262"/>
    </row>
    <row r="262" spans="1:16">
      <c r="A262" s="272"/>
      <c r="B262" s="282"/>
      <c r="C262" s="282"/>
      <c r="D262" s="282"/>
      <c r="E262" s="282"/>
      <c r="F262" s="282"/>
      <c r="G262" s="75"/>
      <c r="N262" s="262"/>
      <c r="O262" s="262"/>
      <c r="P262" s="262"/>
    </row>
    <row r="263" spans="1:16">
      <c r="A263" s="272"/>
      <c r="B263" s="282"/>
      <c r="C263" s="282"/>
      <c r="D263" s="282"/>
      <c r="E263" s="282"/>
      <c r="F263" s="282"/>
      <c r="G263" s="75"/>
      <c r="N263" s="262"/>
      <c r="O263" s="262"/>
      <c r="P263" s="262"/>
    </row>
    <row r="264" spans="1:16">
      <c r="A264" s="272"/>
      <c r="B264" s="282"/>
      <c r="C264" s="282"/>
      <c r="D264" s="282"/>
      <c r="E264" s="282"/>
      <c r="F264" s="282"/>
      <c r="G264" s="75"/>
      <c r="N264" s="262"/>
      <c r="O264" s="262"/>
      <c r="P264" s="262"/>
    </row>
    <row r="265" spans="1:16">
      <c r="A265" s="272"/>
      <c r="B265" s="282"/>
      <c r="C265" s="282"/>
      <c r="D265" s="282"/>
      <c r="E265" s="282"/>
      <c r="F265" s="282"/>
      <c r="G265" s="75"/>
      <c r="N265" s="262"/>
      <c r="O265" s="262"/>
      <c r="P265" s="262"/>
    </row>
    <row r="266" spans="1:16">
      <c r="A266" s="272"/>
      <c r="B266" s="282"/>
      <c r="C266" s="282"/>
      <c r="D266" s="282"/>
      <c r="E266" s="282"/>
      <c r="F266" s="282"/>
      <c r="G266" s="75"/>
      <c r="N266" s="262"/>
      <c r="O266" s="262"/>
      <c r="P266" s="262"/>
    </row>
    <row r="267" spans="1:16">
      <c r="A267" s="272"/>
      <c r="B267" s="282"/>
      <c r="C267" s="282"/>
      <c r="D267" s="282"/>
      <c r="E267" s="282"/>
      <c r="F267" s="282"/>
      <c r="G267" s="75"/>
      <c r="N267" s="262"/>
      <c r="O267" s="262"/>
      <c r="P267" s="262"/>
    </row>
    <row r="268" spans="1:16">
      <c r="A268" s="272"/>
      <c r="B268" s="282"/>
      <c r="C268" s="282"/>
      <c r="D268" s="282"/>
      <c r="E268" s="282"/>
      <c r="F268" s="282"/>
      <c r="G268" s="75"/>
      <c r="N268" s="262"/>
      <c r="O268" s="262"/>
      <c r="P268" s="262"/>
    </row>
    <row r="269" spans="1:16">
      <c r="A269" s="272"/>
      <c r="B269" s="282"/>
      <c r="C269" s="282"/>
      <c r="D269" s="282"/>
      <c r="E269" s="282"/>
      <c r="F269" s="282"/>
      <c r="G269" s="75"/>
      <c r="N269" s="262"/>
      <c r="O269" s="262"/>
      <c r="P269" s="262"/>
    </row>
    <row r="270" spans="1:16">
      <c r="A270" s="272"/>
      <c r="B270" s="282"/>
      <c r="C270" s="282"/>
      <c r="D270" s="282"/>
      <c r="E270" s="282"/>
      <c r="F270" s="282"/>
      <c r="G270" s="75"/>
      <c r="N270" s="262"/>
      <c r="O270" s="262"/>
      <c r="P270" s="262"/>
    </row>
    <row r="271" spans="1:16">
      <c r="A271" s="272"/>
      <c r="B271" s="282"/>
      <c r="C271" s="282"/>
      <c r="D271" s="282"/>
      <c r="E271" s="282"/>
      <c r="F271" s="282"/>
      <c r="G271" s="75"/>
      <c r="N271" s="262"/>
      <c r="O271" s="262"/>
      <c r="P271" s="262"/>
    </row>
    <row r="272" spans="1:16">
      <c r="A272" s="272"/>
      <c r="B272" s="282"/>
      <c r="C272" s="282"/>
      <c r="D272" s="282"/>
      <c r="E272" s="282"/>
      <c r="F272" s="282"/>
      <c r="G272" s="75"/>
      <c r="N272" s="262"/>
      <c r="O272" s="262"/>
      <c r="P272" s="262"/>
    </row>
    <row r="273" spans="1:16">
      <c r="A273" s="272"/>
      <c r="B273" s="282"/>
      <c r="C273" s="282"/>
      <c r="D273" s="282"/>
      <c r="E273" s="282"/>
      <c r="F273" s="282"/>
      <c r="G273" s="75"/>
      <c r="N273" s="262"/>
      <c r="O273" s="262"/>
      <c r="P273" s="262"/>
    </row>
    <row r="274" spans="1:16">
      <c r="A274" s="272"/>
      <c r="B274" s="282"/>
      <c r="C274" s="282"/>
      <c r="D274" s="282"/>
      <c r="E274" s="282"/>
      <c r="F274" s="282"/>
      <c r="G274" s="75"/>
      <c r="N274" s="262"/>
      <c r="O274" s="262"/>
      <c r="P274" s="262"/>
    </row>
    <row r="275" spans="1:16">
      <c r="A275" s="272"/>
      <c r="B275" s="282"/>
      <c r="C275" s="282"/>
      <c r="D275" s="282"/>
      <c r="E275" s="282"/>
      <c r="F275" s="282"/>
      <c r="G275" s="75"/>
      <c r="N275" s="262"/>
      <c r="O275" s="262"/>
      <c r="P275" s="262"/>
    </row>
    <row r="276" spans="1:16">
      <c r="A276" s="272"/>
      <c r="B276" s="282"/>
      <c r="C276" s="282"/>
      <c r="D276" s="282"/>
      <c r="E276" s="282"/>
      <c r="F276" s="282"/>
      <c r="G276" s="75"/>
      <c r="N276" s="262"/>
      <c r="O276" s="262"/>
      <c r="P276" s="262"/>
    </row>
    <row r="277" spans="1:16">
      <c r="A277" s="272"/>
      <c r="B277" s="282"/>
      <c r="C277" s="282"/>
      <c r="D277" s="282"/>
      <c r="E277" s="282"/>
      <c r="F277" s="282"/>
      <c r="G277" s="75"/>
      <c r="N277" s="262"/>
      <c r="O277" s="262"/>
      <c r="P277" s="262"/>
    </row>
    <row r="278" spans="1:16">
      <c r="A278" s="272"/>
      <c r="B278" s="282"/>
      <c r="C278" s="282"/>
      <c r="D278" s="282"/>
      <c r="E278" s="282"/>
      <c r="F278" s="282"/>
      <c r="G278" s="75"/>
      <c r="N278" s="262"/>
      <c r="O278" s="262"/>
      <c r="P278" s="262"/>
    </row>
    <row r="279" spans="1:16">
      <c r="A279" s="272"/>
      <c r="B279" s="282"/>
      <c r="C279" s="282"/>
      <c r="D279" s="282"/>
      <c r="E279" s="282"/>
      <c r="F279" s="282"/>
      <c r="G279" s="75"/>
      <c r="N279" s="262"/>
      <c r="O279" s="262"/>
      <c r="P279" s="262"/>
    </row>
    <row r="280" spans="1:16">
      <c r="A280" s="272"/>
      <c r="B280" s="282"/>
      <c r="C280" s="282"/>
      <c r="D280" s="282"/>
      <c r="E280" s="282"/>
      <c r="F280" s="282"/>
      <c r="G280" s="75"/>
      <c r="N280" s="262"/>
      <c r="O280" s="262"/>
      <c r="P280" s="262"/>
    </row>
    <row r="281" spans="1:16">
      <c r="A281" s="272"/>
      <c r="B281" s="282"/>
      <c r="C281" s="282"/>
      <c r="D281" s="282"/>
      <c r="E281" s="282"/>
      <c r="F281" s="282"/>
      <c r="G281" s="75"/>
      <c r="N281" s="262"/>
      <c r="O281" s="262"/>
      <c r="P281" s="262"/>
    </row>
    <row r="282" spans="1:16">
      <c r="A282" s="272"/>
      <c r="B282" s="282"/>
      <c r="C282" s="282"/>
      <c r="D282" s="282"/>
      <c r="E282" s="282"/>
      <c r="F282" s="282"/>
      <c r="G282" s="75"/>
      <c r="N282" s="262"/>
      <c r="O282" s="262"/>
      <c r="P282" s="262"/>
    </row>
    <row r="283" spans="1:16">
      <c r="A283" s="272"/>
      <c r="B283" s="282"/>
      <c r="C283" s="282"/>
      <c r="D283" s="282"/>
      <c r="E283" s="282"/>
      <c r="F283" s="282"/>
      <c r="G283" s="75"/>
      <c r="N283" s="262"/>
      <c r="O283" s="262"/>
      <c r="P283" s="262"/>
    </row>
    <row r="284" spans="1:16">
      <c r="A284" s="272"/>
      <c r="B284" s="282"/>
      <c r="C284" s="282"/>
      <c r="D284" s="282"/>
      <c r="E284" s="282"/>
      <c r="F284" s="282"/>
      <c r="G284" s="75"/>
      <c r="N284" s="262"/>
      <c r="O284" s="262"/>
      <c r="P284" s="262"/>
    </row>
    <row r="285" spans="1:16">
      <c r="A285" s="272"/>
      <c r="B285" s="282"/>
      <c r="C285" s="282"/>
      <c r="D285" s="282"/>
      <c r="E285" s="282"/>
      <c r="F285" s="282"/>
      <c r="G285" s="75"/>
      <c r="N285" s="262"/>
      <c r="O285" s="262"/>
      <c r="P285" s="262"/>
    </row>
    <row r="286" spans="1:16">
      <c r="A286" s="272"/>
      <c r="B286" s="282"/>
      <c r="C286" s="282"/>
      <c r="D286" s="282"/>
      <c r="E286" s="282"/>
      <c r="F286" s="282"/>
      <c r="G286" s="75"/>
      <c r="N286" s="262"/>
      <c r="O286" s="262"/>
      <c r="P286" s="262"/>
    </row>
    <row r="287" spans="1:16">
      <c r="A287" s="272"/>
      <c r="B287" s="282"/>
      <c r="C287" s="282"/>
      <c r="D287" s="282"/>
      <c r="E287" s="282"/>
      <c r="F287" s="282"/>
      <c r="G287" s="75"/>
      <c r="N287" s="262"/>
      <c r="O287" s="262"/>
      <c r="P287" s="262"/>
    </row>
    <row r="288" spans="1:16">
      <c r="A288" s="272"/>
      <c r="B288" s="282"/>
      <c r="C288" s="282"/>
      <c r="D288" s="282"/>
      <c r="E288" s="282"/>
      <c r="F288" s="282"/>
      <c r="G288" s="75"/>
      <c r="N288" s="262"/>
      <c r="O288" s="262"/>
      <c r="P288" s="262"/>
    </row>
    <row r="289" spans="1:16">
      <c r="A289" s="272"/>
      <c r="B289" s="282"/>
      <c r="C289" s="282"/>
      <c r="D289" s="282"/>
      <c r="E289" s="282"/>
      <c r="F289" s="282"/>
      <c r="G289" s="75"/>
      <c r="N289" s="262"/>
      <c r="O289" s="262"/>
      <c r="P289" s="262"/>
    </row>
    <row r="290" spans="1:16">
      <c r="A290" s="272"/>
      <c r="B290" s="282"/>
      <c r="C290" s="282"/>
      <c r="D290" s="282"/>
      <c r="E290" s="282"/>
      <c r="F290" s="282"/>
      <c r="G290" s="75"/>
      <c r="N290" s="262"/>
      <c r="O290" s="262"/>
      <c r="P290" s="262"/>
    </row>
    <row r="291" spans="1:16">
      <c r="A291" s="272"/>
      <c r="B291" s="282"/>
      <c r="C291" s="282"/>
      <c r="D291" s="282"/>
      <c r="E291" s="282"/>
      <c r="F291" s="282"/>
      <c r="G291" s="75"/>
      <c r="N291" s="262"/>
      <c r="O291" s="262"/>
      <c r="P291" s="262"/>
    </row>
    <row r="292" spans="1:16">
      <c r="A292" s="272"/>
      <c r="B292" s="282"/>
      <c r="C292" s="282"/>
      <c r="D292" s="282"/>
      <c r="E292" s="282"/>
      <c r="F292" s="282"/>
      <c r="G292" s="75"/>
      <c r="N292" s="262"/>
      <c r="O292" s="262"/>
      <c r="P292" s="262"/>
    </row>
    <row r="293" spans="1:16">
      <c r="A293" s="272"/>
      <c r="B293" s="282"/>
      <c r="C293" s="282"/>
      <c r="D293" s="282"/>
      <c r="E293" s="282"/>
      <c r="F293" s="282"/>
      <c r="G293" s="75"/>
      <c r="N293" s="262"/>
      <c r="O293" s="262"/>
      <c r="P293" s="262"/>
    </row>
    <row r="294" spans="1:16">
      <c r="A294" s="272"/>
      <c r="B294" s="282"/>
      <c r="C294" s="282"/>
      <c r="D294" s="282"/>
      <c r="E294" s="282"/>
      <c r="F294" s="282"/>
      <c r="G294" s="75"/>
      <c r="N294" s="262"/>
      <c r="O294" s="262"/>
      <c r="P294" s="262"/>
    </row>
    <row r="295" spans="1:16">
      <c r="A295" s="272"/>
      <c r="B295" s="282"/>
      <c r="C295" s="282"/>
      <c r="D295" s="282"/>
      <c r="E295" s="282"/>
      <c r="F295" s="282"/>
      <c r="G295" s="75"/>
      <c r="N295" s="262"/>
      <c r="O295" s="262"/>
      <c r="P295" s="262"/>
    </row>
    <row r="296" spans="1:16">
      <c r="A296" s="272"/>
      <c r="B296" s="282"/>
      <c r="C296" s="282"/>
      <c r="D296" s="282"/>
      <c r="E296" s="282"/>
      <c r="F296" s="282"/>
      <c r="G296" s="75"/>
      <c r="N296" s="262"/>
      <c r="O296" s="262"/>
      <c r="P296" s="262"/>
    </row>
    <row r="297" spans="1:16">
      <c r="A297" s="272"/>
      <c r="B297" s="282"/>
      <c r="C297" s="282"/>
      <c r="D297" s="282"/>
      <c r="E297" s="282"/>
      <c r="F297" s="282"/>
      <c r="G297" s="75"/>
      <c r="N297" s="262"/>
      <c r="O297" s="262"/>
      <c r="P297" s="262"/>
    </row>
    <row r="298" spans="1:16">
      <c r="A298" s="272"/>
      <c r="B298" s="282"/>
      <c r="C298" s="282"/>
      <c r="D298" s="282"/>
      <c r="E298" s="282"/>
      <c r="F298" s="282"/>
      <c r="G298" s="75"/>
      <c r="N298" s="262"/>
      <c r="O298" s="262"/>
      <c r="P298" s="262"/>
    </row>
    <row r="299" spans="1:16">
      <c r="A299" s="272"/>
      <c r="B299" s="282"/>
      <c r="C299" s="282"/>
      <c r="D299" s="282"/>
      <c r="E299" s="282"/>
      <c r="F299" s="282"/>
      <c r="G299" s="75"/>
      <c r="N299" s="262"/>
      <c r="O299" s="262"/>
      <c r="P299" s="262"/>
    </row>
    <row r="300" spans="1:16">
      <c r="A300" s="272"/>
      <c r="B300" s="282"/>
      <c r="C300" s="282"/>
      <c r="D300" s="282"/>
      <c r="E300" s="282"/>
      <c r="F300" s="282"/>
      <c r="G300" s="75"/>
      <c r="N300" s="262"/>
      <c r="O300" s="262"/>
      <c r="P300" s="262"/>
    </row>
    <row r="301" spans="1:16">
      <c r="A301" s="272"/>
      <c r="B301" s="282"/>
      <c r="C301" s="282"/>
      <c r="D301" s="282"/>
      <c r="E301" s="282"/>
      <c r="F301" s="282"/>
      <c r="G301" s="75"/>
      <c r="N301" s="262"/>
      <c r="O301" s="262"/>
      <c r="P301" s="262"/>
    </row>
    <row r="302" spans="1:16">
      <c r="A302" s="272"/>
      <c r="B302" s="282"/>
      <c r="C302" s="282"/>
      <c r="D302" s="282"/>
      <c r="E302" s="282"/>
      <c r="F302" s="282"/>
      <c r="G302" s="75"/>
      <c r="N302" s="262"/>
      <c r="O302" s="262"/>
      <c r="P302" s="262"/>
    </row>
    <row r="303" spans="1:16">
      <c r="A303" s="272"/>
      <c r="B303" s="282"/>
      <c r="C303" s="282"/>
      <c r="D303" s="282"/>
      <c r="E303" s="282"/>
      <c r="F303" s="282"/>
      <c r="G303" s="75"/>
      <c r="N303" s="262"/>
      <c r="O303" s="262"/>
      <c r="P303" s="262"/>
    </row>
    <row r="304" spans="1:16">
      <c r="A304" s="272"/>
      <c r="B304" s="282"/>
      <c r="C304" s="282"/>
      <c r="D304" s="282"/>
      <c r="E304" s="282"/>
      <c r="F304" s="282"/>
      <c r="G304" s="75"/>
      <c r="N304" s="262"/>
      <c r="O304" s="262"/>
      <c r="P304" s="262"/>
    </row>
    <row r="305" spans="1:16">
      <c r="A305" s="272"/>
      <c r="B305" s="282"/>
      <c r="C305" s="282"/>
      <c r="D305" s="282"/>
      <c r="E305" s="282"/>
      <c r="F305" s="282"/>
      <c r="G305" s="75"/>
      <c r="N305" s="262"/>
      <c r="O305" s="262"/>
      <c r="P305" s="262"/>
    </row>
    <row r="306" spans="1:16">
      <c r="A306" s="272"/>
      <c r="B306" s="282"/>
      <c r="C306" s="282"/>
      <c r="D306" s="282"/>
      <c r="E306" s="282"/>
      <c r="F306" s="282"/>
      <c r="G306" s="75"/>
      <c r="N306" s="262"/>
      <c r="O306" s="262"/>
      <c r="P306" s="262"/>
    </row>
    <row r="307" spans="1:16">
      <c r="A307" s="272"/>
      <c r="B307" s="282"/>
      <c r="C307" s="282"/>
      <c r="D307" s="282"/>
      <c r="E307" s="282"/>
      <c r="F307" s="282"/>
      <c r="G307" s="75"/>
      <c r="N307" s="262"/>
      <c r="O307" s="262"/>
      <c r="P307" s="262"/>
    </row>
    <row r="308" spans="1:16">
      <c r="A308" s="272"/>
      <c r="B308" s="282"/>
      <c r="C308" s="282"/>
      <c r="D308" s="282"/>
      <c r="E308" s="282"/>
      <c r="F308" s="282"/>
      <c r="G308" s="75"/>
      <c r="N308" s="262"/>
      <c r="O308" s="262"/>
      <c r="P308" s="262"/>
    </row>
    <row r="309" spans="1:16">
      <c r="A309" s="272"/>
      <c r="B309" s="282"/>
      <c r="C309" s="282"/>
      <c r="D309" s="282"/>
      <c r="E309" s="282"/>
      <c r="F309" s="282"/>
      <c r="G309" s="75"/>
      <c r="N309" s="262"/>
      <c r="O309" s="262"/>
      <c r="P309" s="262"/>
    </row>
    <row r="310" spans="1:16">
      <c r="A310" s="272"/>
      <c r="B310" s="282"/>
      <c r="C310" s="282"/>
      <c r="D310" s="282"/>
      <c r="E310" s="282"/>
      <c r="F310" s="282"/>
      <c r="G310" s="75"/>
      <c r="N310" s="262"/>
      <c r="O310" s="262"/>
      <c r="P310" s="262"/>
    </row>
    <row r="311" spans="1:16">
      <c r="A311" s="272"/>
      <c r="B311" s="282"/>
      <c r="C311" s="282"/>
      <c r="D311" s="282"/>
      <c r="E311" s="282"/>
      <c r="F311" s="282"/>
      <c r="G311" s="75"/>
      <c r="N311" s="262"/>
      <c r="O311" s="262"/>
      <c r="P311" s="262"/>
    </row>
    <row r="312" spans="1:16">
      <c r="A312" s="272"/>
      <c r="B312" s="282"/>
      <c r="C312" s="282"/>
      <c r="D312" s="282"/>
      <c r="E312" s="282"/>
      <c r="F312" s="282"/>
      <c r="G312" s="75"/>
      <c r="N312" s="262"/>
      <c r="O312" s="262"/>
      <c r="P312" s="262"/>
    </row>
    <row r="313" spans="1:16">
      <c r="A313" s="272"/>
      <c r="B313" s="282"/>
      <c r="C313" s="282"/>
      <c r="D313" s="282"/>
      <c r="E313" s="282"/>
      <c r="F313" s="282"/>
      <c r="G313" s="75"/>
      <c r="N313" s="262"/>
      <c r="O313" s="262"/>
      <c r="P313" s="262"/>
    </row>
    <row r="314" spans="1:16">
      <c r="A314" s="272"/>
      <c r="B314" s="282"/>
      <c r="C314" s="282"/>
      <c r="D314" s="282"/>
      <c r="E314" s="282"/>
      <c r="F314" s="282"/>
      <c r="G314" s="75"/>
      <c r="N314" s="262"/>
      <c r="O314" s="262"/>
      <c r="P314" s="262"/>
    </row>
    <row r="315" spans="1:16">
      <c r="A315" s="272"/>
      <c r="B315" s="282"/>
      <c r="C315" s="282"/>
      <c r="D315" s="282"/>
      <c r="E315" s="282"/>
      <c r="F315" s="282"/>
      <c r="G315" s="75"/>
      <c r="N315" s="262"/>
      <c r="O315" s="262"/>
      <c r="P315" s="262"/>
    </row>
    <row r="316" spans="1:16">
      <c r="A316" s="272"/>
      <c r="B316" s="282"/>
      <c r="C316" s="282"/>
      <c r="D316" s="282"/>
      <c r="E316" s="282"/>
      <c r="F316" s="282"/>
      <c r="G316" s="75"/>
      <c r="N316" s="262"/>
      <c r="O316" s="262"/>
      <c r="P316" s="262"/>
    </row>
    <row r="317" spans="1:16">
      <c r="A317" s="272"/>
      <c r="B317" s="282"/>
      <c r="C317" s="282"/>
      <c r="D317" s="282"/>
      <c r="E317" s="282"/>
      <c r="F317" s="282"/>
      <c r="G317" s="75"/>
      <c r="N317" s="262"/>
      <c r="O317" s="262"/>
      <c r="P317" s="262"/>
    </row>
    <row r="318" spans="1:16">
      <c r="A318" s="272"/>
      <c r="B318" s="282"/>
      <c r="C318" s="282"/>
      <c r="D318" s="282"/>
      <c r="E318" s="282"/>
      <c r="F318" s="282"/>
      <c r="G318" s="75"/>
      <c r="N318" s="262"/>
      <c r="O318" s="262"/>
      <c r="P318" s="262"/>
    </row>
    <row r="319" spans="1:16">
      <c r="A319" s="272"/>
      <c r="B319" s="282"/>
      <c r="C319" s="282"/>
      <c r="D319" s="282"/>
      <c r="E319" s="282"/>
      <c r="F319" s="282"/>
      <c r="G319" s="75"/>
      <c r="N319" s="262"/>
      <c r="O319" s="262"/>
      <c r="P319" s="262"/>
    </row>
    <row r="320" spans="1:16">
      <c r="A320" s="272"/>
      <c r="B320" s="282"/>
      <c r="C320" s="282"/>
      <c r="D320" s="282"/>
      <c r="E320" s="282"/>
      <c r="F320" s="282"/>
      <c r="G320" s="75"/>
      <c r="N320" s="262"/>
      <c r="O320" s="262"/>
      <c r="P320" s="262"/>
    </row>
    <row r="321" spans="1:16">
      <c r="A321" s="272"/>
      <c r="B321" s="282"/>
      <c r="C321" s="282"/>
      <c r="D321" s="282"/>
      <c r="E321" s="282"/>
      <c r="F321" s="282"/>
      <c r="G321" s="75"/>
      <c r="N321" s="262"/>
      <c r="O321" s="262"/>
      <c r="P321" s="262"/>
    </row>
    <row r="322" spans="1:16">
      <c r="A322" s="272"/>
      <c r="B322" s="282"/>
      <c r="C322" s="282"/>
      <c r="D322" s="282"/>
      <c r="E322" s="282"/>
      <c r="F322" s="282"/>
      <c r="G322" s="75"/>
      <c r="N322" s="262"/>
      <c r="O322" s="262"/>
      <c r="P322" s="262"/>
    </row>
    <row r="323" spans="1:16">
      <c r="A323" s="272"/>
      <c r="B323" s="282"/>
      <c r="C323" s="282"/>
      <c r="D323" s="282"/>
      <c r="E323" s="282"/>
      <c r="F323" s="282"/>
      <c r="G323" s="75"/>
      <c r="N323" s="262"/>
      <c r="O323" s="262"/>
      <c r="P323" s="262"/>
    </row>
    <row r="324" spans="1:16">
      <c r="A324" s="272"/>
      <c r="B324" s="282"/>
      <c r="C324" s="282"/>
      <c r="D324" s="282"/>
      <c r="E324" s="282"/>
      <c r="F324" s="282"/>
      <c r="G324" s="75"/>
      <c r="N324" s="262"/>
      <c r="O324" s="262"/>
      <c r="P324" s="262"/>
    </row>
    <row r="325" spans="1:16">
      <c r="A325" s="272"/>
      <c r="B325" s="282"/>
      <c r="C325" s="282"/>
      <c r="D325" s="282"/>
      <c r="E325" s="282"/>
      <c r="F325" s="282"/>
      <c r="G325" s="75"/>
      <c r="N325" s="262"/>
      <c r="O325" s="262"/>
      <c r="P325" s="262"/>
    </row>
    <row r="326" spans="1:16">
      <c r="A326" s="272"/>
      <c r="B326" s="282"/>
      <c r="C326" s="282"/>
      <c r="D326" s="282"/>
      <c r="E326" s="282"/>
      <c r="F326" s="282"/>
      <c r="G326" s="75"/>
      <c r="N326" s="262"/>
      <c r="O326" s="262"/>
      <c r="P326" s="262"/>
    </row>
    <row r="327" spans="1:16">
      <c r="A327" s="272"/>
      <c r="B327" s="282"/>
      <c r="C327" s="282"/>
      <c r="D327" s="282"/>
      <c r="E327" s="282"/>
      <c r="F327" s="282"/>
      <c r="G327" s="75"/>
      <c r="N327" s="262"/>
      <c r="O327" s="262"/>
      <c r="P327" s="262"/>
    </row>
    <row r="328" spans="1:16">
      <c r="A328" s="272"/>
      <c r="B328" s="282"/>
      <c r="C328" s="282"/>
      <c r="D328" s="282"/>
      <c r="E328" s="282"/>
      <c r="F328" s="282"/>
      <c r="G328" s="75"/>
      <c r="N328" s="262"/>
      <c r="O328" s="262"/>
      <c r="P328" s="262"/>
    </row>
    <row r="329" spans="1:16">
      <c r="A329" s="272"/>
      <c r="B329" s="282"/>
      <c r="C329" s="282"/>
      <c r="D329" s="282"/>
      <c r="E329" s="282"/>
      <c r="F329" s="282"/>
      <c r="G329" s="75"/>
      <c r="N329" s="262"/>
      <c r="O329" s="262"/>
      <c r="P329" s="262"/>
    </row>
    <row r="330" spans="1:16">
      <c r="A330" s="272"/>
      <c r="B330" s="282"/>
      <c r="C330" s="282"/>
      <c r="D330" s="282"/>
      <c r="E330" s="282"/>
      <c r="F330" s="282"/>
      <c r="G330" s="75"/>
      <c r="N330" s="262"/>
      <c r="O330" s="262"/>
      <c r="P330" s="262"/>
    </row>
    <row r="331" spans="1:16">
      <c r="A331" s="272"/>
      <c r="B331" s="282"/>
      <c r="C331" s="282"/>
      <c r="D331" s="282"/>
      <c r="E331" s="282"/>
      <c r="F331" s="282"/>
      <c r="G331" s="75"/>
      <c r="N331" s="262"/>
      <c r="O331" s="262"/>
      <c r="P331" s="262"/>
    </row>
    <row r="332" spans="1:16">
      <c r="A332" s="272"/>
      <c r="B332" s="282"/>
      <c r="C332" s="282"/>
      <c r="D332" s="282"/>
      <c r="E332" s="282"/>
      <c r="F332" s="282"/>
      <c r="G332" s="75"/>
      <c r="N332" s="262"/>
      <c r="O332" s="262"/>
      <c r="P332" s="262"/>
    </row>
    <row r="333" spans="1:16">
      <c r="A333" s="272"/>
      <c r="B333" s="282"/>
      <c r="C333" s="282"/>
      <c r="D333" s="282"/>
      <c r="E333" s="282"/>
      <c r="F333" s="282"/>
      <c r="G333" s="98"/>
      <c r="N333" s="262"/>
      <c r="O333" s="262"/>
      <c r="P333" s="262"/>
    </row>
    <row r="334" spans="1:16">
      <c r="A334" s="272"/>
      <c r="B334" s="282"/>
      <c r="C334" s="282"/>
      <c r="D334" s="282"/>
      <c r="E334" s="282"/>
      <c r="F334" s="282"/>
      <c r="G334" s="98"/>
      <c r="N334" s="262"/>
      <c r="O334" s="262"/>
      <c r="P334" s="262"/>
    </row>
    <row r="335" spans="1:16">
      <c r="A335" s="272"/>
      <c r="B335" s="282"/>
      <c r="C335" s="282"/>
      <c r="D335" s="282"/>
      <c r="E335" s="282"/>
      <c r="F335" s="282"/>
      <c r="G335" s="98"/>
      <c r="N335" s="262"/>
      <c r="O335" s="262"/>
      <c r="P335" s="262"/>
    </row>
    <row r="336" spans="1:16">
      <c r="A336" s="272"/>
      <c r="B336" s="282"/>
      <c r="C336" s="282"/>
      <c r="D336" s="282"/>
      <c r="E336" s="282"/>
      <c r="F336" s="282"/>
      <c r="G336" s="98"/>
      <c r="N336" s="262"/>
      <c r="O336" s="262"/>
      <c r="P336" s="262"/>
    </row>
    <row r="337" spans="1:16">
      <c r="A337" s="272"/>
      <c r="B337" s="282"/>
      <c r="C337" s="282"/>
      <c r="D337" s="282"/>
      <c r="E337" s="282"/>
      <c r="F337" s="282"/>
      <c r="G337" s="98"/>
      <c r="N337" s="262"/>
      <c r="O337" s="262"/>
      <c r="P337" s="262"/>
    </row>
    <row r="338" spans="1:16">
      <c r="A338" s="272"/>
      <c r="B338" s="282"/>
      <c r="C338" s="282"/>
      <c r="D338" s="282"/>
      <c r="E338" s="282"/>
      <c r="F338" s="282"/>
      <c r="G338" s="98"/>
      <c r="N338" s="262"/>
      <c r="O338" s="262"/>
      <c r="P338" s="262"/>
    </row>
    <row r="339" spans="1:16">
      <c r="A339" s="272"/>
      <c r="B339" s="282"/>
      <c r="C339" s="282"/>
      <c r="D339" s="282"/>
      <c r="E339" s="282"/>
      <c r="F339" s="282"/>
      <c r="G339" s="98"/>
      <c r="N339" s="262"/>
      <c r="O339" s="262"/>
      <c r="P339" s="262"/>
    </row>
    <row r="340" spans="1:16">
      <c r="A340" s="272"/>
      <c r="B340" s="282"/>
      <c r="C340" s="282"/>
      <c r="D340" s="282"/>
      <c r="E340" s="282"/>
      <c r="F340" s="282"/>
      <c r="G340" s="98"/>
      <c r="N340" s="262"/>
      <c r="O340" s="262"/>
      <c r="P340" s="262"/>
    </row>
    <row r="341" spans="1:16">
      <c r="A341" s="272"/>
      <c r="B341" s="282"/>
      <c r="C341" s="282"/>
      <c r="D341" s="282"/>
      <c r="E341" s="282"/>
      <c r="F341" s="282"/>
      <c r="G341" s="98"/>
      <c r="N341" s="262"/>
      <c r="O341" s="262"/>
      <c r="P341" s="262"/>
    </row>
    <row r="342" spans="1:16">
      <c r="A342" s="272"/>
      <c r="B342" s="282"/>
      <c r="C342" s="282"/>
      <c r="D342" s="282"/>
      <c r="E342" s="282"/>
      <c r="F342" s="282"/>
      <c r="G342" s="98"/>
      <c r="N342" s="262"/>
      <c r="O342" s="262"/>
      <c r="P342" s="262"/>
    </row>
    <row r="343" spans="1:16">
      <c r="A343" s="272"/>
      <c r="B343" s="282"/>
      <c r="C343" s="282"/>
      <c r="D343" s="282"/>
      <c r="E343" s="282"/>
      <c r="F343" s="282"/>
      <c r="G343" s="98"/>
      <c r="N343" s="262"/>
      <c r="O343" s="262"/>
      <c r="P343" s="262"/>
    </row>
    <row r="344" spans="1:16">
      <c r="A344" s="272"/>
      <c r="B344" s="282"/>
      <c r="C344" s="282"/>
      <c r="D344" s="282"/>
      <c r="E344" s="282"/>
      <c r="F344" s="282"/>
      <c r="G344" s="98"/>
      <c r="N344" s="262"/>
      <c r="O344" s="262"/>
      <c r="P344" s="262"/>
    </row>
    <row r="345" spans="1:16">
      <c r="A345" s="272"/>
      <c r="B345" s="282"/>
      <c r="C345" s="282"/>
      <c r="D345" s="282"/>
      <c r="E345" s="282"/>
      <c r="F345" s="282"/>
      <c r="G345" s="98"/>
      <c r="N345" s="262"/>
      <c r="O345" s="262"/>
      <c r="P345" s="262"/>
    </row>
    <row r="346" spans="1:16">
      <c r="A346" s="272"/>
      <c r="B346" s="282"/>
      <c r="C346" s="282"/>
      <c r="D346" s="282"/>
      <c r="E346" s="282"/>
      <c r="F346" s="282"/>
      <c r="G346" s="98"/>
      <c r="N346" s="262"/>
      <c r="O346" s="262"/>
      <c r="P346" s="262"/>
    </row>
    <row r="347" spans="1:16">
      <c r="A347" s="272"/>
      <c r="B347" s="282"/>
      <c r="C347" s="282"/>
      <c r="D347" s="282"/>
      <c r="E347" s="282"/>
      <c r="F347" s="282"/>
      <c r="G347" s="98"/>
      <c r="N347" s="262"/>
      <c r="O347" s="262"/>
      <c r="P347" s="262"/>
    </row>
    <row r="348" spans="1:16">
      <c r="A348" s="272"/>
      <c r="B348" s="282"/>
      <c r="C348" s="282"/>
      <c r="D348" s="282"/>
      <c r="E348" s="282"/>
      <c r="F348" s="282"/>
      <c r="G348" s="98"/>
      <c r="N348" s="262"/>
      <c r="O348" s="262"/>
      <c r="P348" s="262"/>
    </row>
    <row r="349" spans="1:16">
      <c r="A349" s="272"/>
      <c r="B349" s="282"/>
      <c r="C349" s="282"/>
      <c r="D349" s="282"/>
      <c r="E349" s="282"/>
      <c r="F349" s="282"/>
      <c r="G349" s="99"/>
      <c r="N349" s="262"/>
      <c r="O349" s="262"/>
      <c r="P349" s="262"/>
    </row>
    <row r="350" spans="1:16">
      <c r="A350" s="272"/>
      <c r="B350" s="282"/>
      <c r="C350" s="282"/>
      <c r="D350" s="282"/>
      <c r="E350" s="282"/>
      <c r="F350" s="282"/>
      <c r="G350" s="99"/>
      <c r="N350" s="262"/>
      <c r="O350" s="262"/>
      <c r="P350" s="262"/>
    </row>
    <row r="351" spans="1:16">
      <c r="A351" s="272"/>
      <c r="B351" s="282"/>
      <c r="C351" s="282"/>
      <c r="D351" s="282"/>
      <c r="E351" s="282"/>
      <c r="F351" s="282"/>
      <c r="G351" s="99"/>
      <c r="N351" s="262"/>
      <c r="O351" s="262"/>
      <c r="P351" s="262"/>
    </row>
    <row r="352" spans="1:16">
      <c r="A352" s="272"/>
      <c r="B352" s="282"/>
      <c r="C352" s="282"/>
      <c r="D352" s="282"/>
      <c r="E352" s="282"/>
      <c r="F352" s="282"/>
      <c r="G352" s="99"/>
      <c r="N352" s="262"/>
      <c r="O352" s="262"/>
      <c r="P352" s="262"/>
    </row>
    <row r="353" spans="1:16">
      <c r="A353" s="272"/>
      <c r="B353" s="282"/>
      <c r="C353" s="282"/>
      <c r="D353" s="282"/>
      <c r="E353" s="282"/>
      <c r="F353" s="282"/>
      <c r="G353" s="99"/>
      <c r="N353" s="262"/>
      <c r="O353" s="262"/>
      <c r="P353" s="262"/>
    </row>
    <row r="354" spans="1:16">
      <c r="A354" s="272"/>
      <c r="B354" s="282"/>
      <c r="C354" s="282"/>
      <c r="D354" s="282"/>
      <c r="E354" s="282"/>
      <c r="F354" s="282"/>
      <c r="G354" s="99"/>
      <c r="N354" s="262"/>
      <c r="O354" s="262"/>
      <c r="P354" s="262"/>
    </row>
    <row r="355" spans="1:16">
      <c r="A355" s="272"/>
      <c r="B355" s="282"/>
      <c r="C355" s="282"/>
      <c r="D355" s="282"/>
      <c r="E355" s="282"/>
      <c r="F355" s="282"/>
      <c r="G355" s="99"/>
      <c r="N355" s="262"/>
      <c r="O355" s="262"/>
      <c r="P355" s="262"/>
    </row>
    <row r="356" spans="1:16">
      <c r="A356" s="272"/>
      <c r="B356" s="282"/>
      <c r="C356" s="282"/>
      <c r="D356" s="282"/>
      <c r="E356" s="282"/>
      <c r="F356" s="282"/>
      <c r="G356" s="99"/>
      <c r="N356" s="262"/>
      <c r="O356" s="262"/>
      <c r="P356" s="262"/>
    </row>
    <row r="357" spans="1:16">
      <c r="A357" s="272"/>
      <c r="B357" s="282"/>
      <c r="C357" s="282"/>
      <c r="D357" s="282"/>
      <c r="E357" s="282"/>
      <c r="F357" s="282"/>
      <c r="G357" s="99"/>
      <c r="N357" s="262"/>
      <c r="O357" s="262"/>
      <c r="P357" s="262"/>
    </row>
    <row r="358" spans="1:16">
      <c r="A358" s="272"/>
      <c r="B358" s="282"/>
      <c r="C358" s="282"/>
      <c r="D358" s="282"/>
      <c r="E358" s="282"/>
      <c r="F358" s="282"/>
      <c r="G358" s="99"/>
      <c r="N358" s="262"/>
      <c r="O358" s="262"/>
      <c r="P358" s="262"/>
    </row>
    <row r="359" spans="1:16">
      <c r="A359" s="272"/>
      <c r="B359" s="282"/>
      <c r="C359" s="282"/>
      <c r="D359" s="282"/>
      <c r="E359" s="282"/>
      <c r="F359" s="282"/>
      <c r="G359" s="99"/>
      <c r="N359" s="262"/>
      <c r="O359" s="262"/>
      <c r="P359" s="262"/>
    </row>
    <row r="360" spans="1:16">
      <c r="A360" s="272"/>
      <c r="B360" s="282"/>
      <c r="C360" s="282"/>
      <c r="D360" s="282"/>
      <c r="E360" s="282"/>
      <c r="F360" s="282"/>
      <c r="G360" s="99"/>
      <c r="N360" s="262"/>
      <c r="O360" s="262"/>
      <c r="P360" s="262"/>
    </row>
    <row r="361" spans="1:16">
      <c r="A361" s="272"/>
      <c r="B361" s="282"/>
      <c r="C361" s="282"/>
      <c r="D361" s="282"/>
      <c r="E361" s="282"/>
      <c r="F361" s="282"/>
      <c r="G361" s="99"/>
      <c r="N361" s="262"/>
      <c r="O361" s="262"/>
      <c r="P361" s="262"/>
    </row>
    <row r="362" spans="1:16">
      <c r="A362" s="272"/>
      <c r="B362" s="282"/>
      <c r="C362" s="282"/>
      <c r="D362" s="282"/>
      <c r="E362" s="282"/>
      <c r="F362" s="282"/>
      <c r="G362" s="99"/>
      <c r="N362" s="262"/>
      <c r="O362" s="262"/>
      <c r="P362" s="262"/>
    </row>
    <row r="363" spans="1:16">
      <c r="A363" s="272"/>
      <c r="B363" s="282"/>
      <c r="C363" s="282"/>
      <c r="D363" s="282"/>
      <c r="E363" s="282"/>
      <c r="F363" s="282"/>
      <c r="G363" s="99"/>
      <c r="N363" s="262"/>
      <c r="O363" s="262"/>
      <c r="P363" s="262"/>
    </row>
    <row r="364" spans="1:16">
      <c r="A364" s="272"/>
      <c r="B364" s="282"/>
      <c r="C364" s="282"/>
      <c r="D364" s="282"/>
      <c r="E364" s="282"/>
      <c r="F364" s="282"/>
      <c r="G364" s="100"/>
      <c r="N364" s="262"/>
      <c r="O364" s="262"/>
      <c r="P364" s="262"/>
    </row>
    <row r="365" spans="1:16">
      <c r="A365" s="272"/>
      <c r="B365" s="282"/>
      <c r="C365" s="282"/>
      <c r="D365" s="282"/>
      <c r="E365" s="282"/>
      <c r="F365" s="282"/>
      <c r="G365" s="100"/>
      <c r="N365" s="262"/>
      <c r="O365" s="262"/>
      <c r="P365" s="262"/>
    </row>
    <row r="366" spans="1:16">
      <c r="A366" s="272"/>
      <c r="B366" s="282"/>
      <c r="C366" s="282"/>
      <c r="D366" s="282"/>
      <c r="E366" s="282"/>
      <c r="F366" s="282"/>
      <c r="G366" s="100"/>
      <c r="N366" s="262"/>
      <c r="O366" s="262"/>
      <c r="P366" s="262"/>
    </row>
    <row r="367" spans="1:16">
      <c r="A367" s="272"/>
      <c r="B367" s="282"/>
      <c r="C367" s="282"/>
      <c r="D367" s="282"/>
      <c r="E367" s="282"/>
      <c r="F367" s="282"/>
      <c r="G367" s="100"/>
      <c r="N367" s="262"/>
      <c r="O367" s="262"/>
      <c r="P367" s="262"/>
    </row>
    <row r="368" spans="1:16">
      <c r="A368" s="272"/>
      <c r="B368" s="282"/>
      <c r="C368" s="282"/>
      <c r="D368" s="282"/>
      <c r="E368" s="282"/>
      <c r="F368" s="282"/>
      <c r="G368" s="100"/>
      <c r="N368" s="262"/>
      <c r="O368" s="262"/>
      <c r="P368" s="262"/>
    </row>
    <row r="369" spans="1:16">
      <c r="A369" s="272"/>
      <c r="B369" s="282"/>
      <c r="C369" s="282"/>
      <c r="D369" s="282"/>
      <c r="E369" s="282"/>
      <c r="F369" s="282"/>
      <c r="G369" s="100"/>
      <c r="N369" s="262"/>
      <c r="O369" s="262"/>
      <c r="P369" s="262"/>
    </row>
    <row r="370" spans="1:16">
      <c r="A370" s="272"/>
      <c r="B370" s="282"/>
      <c r="C370" s="282"/>
      <c r="D370" s="282"/>
      <c r="E370" s="282"/>
      <c r="F370" s="282"/>
      <c r="G370" s="100"/>
      <c r="N370" s="262"/>
      <c r="O370" s="262"/>
      <c r="P370" s="262"/>
    </row>
    <row r="371" spans="1:16">
      <c r="A371" s="272"/>
      <c r="B371" s="282"/>
      <c r="C371" s="282"/>
      <c r="D371" s="282"/>
      <c r="E371" s="282"/>
      <c r="F371" s="282"/>
      <c r="G371" s="100"/>
      <c r="N371" s="262"/>
      <c r="O371" s="262"/>
      <c r="P371" s="262"/>
    </row>
    <row r="372" spans="1:16">
      <c r="A372" s="272"/>
      <c r="B372" s="282"/>
      <c r="C372" s="282"/>
      <c r="D372" s="282"/>
      <c r="E372" s="282"/>
      <c r="F372" s="282"/>
      <c r="G372" s="99"/>
      <c r="N372" s="262"/>
      <c r="O372" s="262"/>
      <c r="P372" s="262"/>
    </row>
    <row r="373" spans="1:16">
      <c r="A373" s="272"/>
      <c r="B373" s="282"/>
      <c r="C373" s="282"/>
      <c r="D373" s="282"/>
      <c r="E373" s="282"/>
      <c r="F373" s="282"/>
      <c r="G373" s="99"/>
      <c r="N373" s="262"/>
      <c r="O373" s="262"/>
      <c r="P373" s="262"/>
    </row>
    <row r="374" spans="1:16">
      <c r="A374" s="272"/>
      <c r="B374" s="282"/>
      <c r="C374" s="282"/>
      <c r="D374" s="282"/>
      <c r="E374" s="282"/>
      <c r="F374" s="282"/>
      <c r="G374" s="99"/>
      <c r="N374" s="262"/>
      <c r="O374" s="262"/>
      <c r="P374" s="262"/>
    </row>
    <row r="375" spans="1:16">
      <c r="A375" s="272"/>
      <c r="B375" s="282"/>
      <c r="C375" s="282"/>
      <c r="D375" s="282"/>
      <c r="E375" s="282"/>
      <c r="F375" s="282"/>
      <c r="G375" s="99"/>
      <c r="N375" s="262"/>
      <c r="O375" s="262"/>
      <c r="P375" s="262"/>
    </row>
    <row r="376" spans="1:16">
      <c r="A376" s="272"/>
      <c r="B376" s="282"/>
      <c r="C376" s="282"/>
      <c r="D376" s="282"/>
      <c r="E376" s="282"/>
      <c r="F376" s="282"/>
      <c r="G376" s="99"/>
      <c r="N376" s="262"/>
      <c r="O376" s="262"/>
      <c r="P376" s="262"/>
    </row>
    <row r="377" spans="1:16">
      <c r="A377" s="272"/>
      <c r="B377" s="282"/>
      <c r="C377" s="282"/>
      <c r="D377" s="282"/>
      <c r="E377" s="282"/>
      <c r="F377" s="282"/>
      <c r="G377" s="99"/>
      <c r="N377" s="262"/>
      <c r="O377" s="262"/>
      <c r="P377" s="262"/>
    </row>
    <row r="378" spans="1:16">
      <c r="A378" s="272"/>
      <c r="B378" s="282"/>
      <c r="C378" s="282"/>
      <c r="D378" s="282"/>
      <c r="E378" s="282"/>
      <c r="F378" s="282"/>
      <c r="G378" s="99"/>
      <c r="N378" s="262"/>
      <c r="O378" s="262"/>
      <c r="P378" s="262"/>
    </row>
    <row r="379" spans="1:16">
      <c r="A379" s="272"/>
      <c r="B379" s="282"/>
      <c r="C379" s="282"/>
      <c r="D379" s="282"/>
      <c r="E379" s="282"/>
      <c r="F379" s="282"/>
      <c r="G379" s="99"/>
      <c r="N379" s="262"/>
      <c r="O379" s="262"/>
      <c r="P379" s="262"/>
    </row>
    <row r="380" spans="1:16">
      <c r="A380" s="272"/>
      <c r="B380" s="282"/>
      <c r="C380" s="282"/>
      <c r="D380" s="282"/>
      <c r="E380" s="282"/>
      <c r="F380" s="282"/>
      <c r="G380" s="99"/>
      <c r="N380" s="262"/>
      <c r="O380" s="262"/>
      <c r="P380" s="262"/>
    </row>
    <row r="381" spans="1:16">
      <c r="A381" s="272"/>
      <c r="B381" s="282"/>
      <c r="C381" s="282"/>
      <c r="D381" s="282"/>
      <c r="E381" s="282"/>
      <c r="F381" s="282"/>
      <c r="G381" s="99"/>
      <c r="N381" s="262"/>
      <c r="O381" s="262"/>
      <c r="P381" s="262"/>
    </row>
    <row r="382" spans="1:16">
      <c r="A382" s="272"/>
      <c r="B382" s="282"/>
      <c r="C382" s="282"/>
      <c r="D382" s="282"/>
      <c r="E382" s="282"/>
      <c r="F382" s="282"/>
      <c r="G382" s="99"/>
      <c r="N382" s="262"/>
      <c r="O382" s="262"/>
      <c r="P382" s="262"/>
    </row>
    <row r="383" spans="1:16">
      <c r="A383" s="272"/>
      <c r="B383" s="282"/>
      <c r="C383" s="282"/>
      <c r="D383" s="282"/>
      <c r="E383" s="282"/>
      <c r="F383" s="282"/>
      <c r="G383" s="99"/>
      <c r="N383" s="262"/>
      <c r="O383" s="262"/>
      <c r="P383" s="262"/>
    </row>
    <row r="384" spans="1:16">
      <c r="A384" s="272"/>
      <c r="B384" s="282"/>
      <c r="C384" s="282"/>
      <c r="D384" s="282"/>
      <c r="E384" s="282"/>
      <c r="F384" s="282"/>
      <c r="G384" s="99"/>
      <c r="N384" s="262"/>
      <c r="O384" s="262"/>
      <c r="P384" s="262"/>
    </row>
    <row r="385" spans="1:16">
      <c r="A385" s="272"/>
      <c r="B385" s="282"/>
      <c r="C385" s="282"/>
      <c r="D385" s="282"/>
      <c r="E385" s="282"/>
      <c r="F385" s="282"/>
      <c r="G385" s="99"/>
      <c r="N385" s="262"/>
      <c r="O385" s="262"/>
      <c r="P385" s="262"/>
    </row>
    <row r="386" spans="1:16">
      <c r="A386" s="272"/>
      <c r="B386" s="282"/>
      <c r="C386" s="282"/>
      <c r="D386" s="282"/>
      <c r="E386" s="282"/>
      <c r="F386" s="282"/>
      <c r="G386" s="99"/>
      <c r="N386" s="262"/>
      <c r="O386" s="262"/>
      <c r="P386" s="262"/>
    </row>
    <row r="387" spans="1:16">
      <c r="A387" s="272"/>
      <c r="B387" s="282"/>
      <c r="C387" s="282"/>
      <c r="D387" s="282"/>
      <c r="E387" s="282"/>
      <c r="F387" s="282"/>
      <c r="G387" s="99"/>
      <c r="N387" s="262"/>
      <c r="O387" s="262"/>
      <c r="P387" s="262"/>
    </row>
    <row r="388" spans="1:16">
      <c r="A388" s="272"/>
      <c r="B388" s="282"/>
      <c r="C388" s="282"/>
      <c r="D388" s="282"/>
      <c r="E388" s="282"/>
      <c r="F388" s="282"/>
      <c r="G388" s="99"/>
      <c r="N388" s="262"/>
      <c r="O388" s="262"/>
      <c r="P388" s="262"/>
    </row>
    <row r="389" spans="1:16">
      <c r="A389" s="272"/>
      <c r="B389" s="282"/>
      <c r="C389" s="282"/>
      <c r="D389" s="282"/>
      <c r="E389" s="282"/>
      <c r="F389" s="282"/>
      <c r="G389" s="99"/>
      <c r="N389" s="262"/>
      <c r="O389" s="262"/>
      <c r="P389" s="262"/>
    </row>
    <row r="390" spans="1:16">
      <c r="A390" s="272"/>
      <c r="B390" s="282"/>
      <c r="C390" s="282"/>
      <c r="D390" s="282"/>
      <c r="E390" s="282"/>
      <c r="F390" s="282"/>
      <c r="G390" s="99"/>
      <c r="N390" s="262"/>
      <c r="O390" s="262"/>
      <c r="P390" s="262"/>
    </row>
    <row r="391" spans="1:16">
      <c r="A391" s="272"/>
      <c r="B391" s="282"/>
      <c r="C391" s="282"/>
      <c r="D391" s="282"/>
      <c r="E391" s="282"/>
      <c r="F391" s="282"/>
      <c r="G391" s="99"/>
      <c r="N391" s="262"/>
      <c r="O391" s="262"/>
      <c r="P391" s="262"/>
    </row>
    <row r="392" spans="1:16">
      <c r="A392" s="272"/>
      <c r="B392" s="282"/>
      <c r="C392" s="282"/>
      <c r="D392" s="282"/>
      <c r="E392" s="282"/>
      <c r="F392" s="282"/>
      <c r="G392" s="99"/>
      <c r="N392" s="262"/>
      <c r="O392" s="262"/>
      <c r="P392" s="262"/>
    </row>
    <row r="393" spans="1:16">
      <c r="A393" s="272"/>
      <c r="B393" s="282"/>
      <c r="C393" s="282"/>
      <c r="D393" s="282"/>
      <c r="E393" s="282"/>
      <c r="F393" s="282"/>
      <c r="G393" s="99"/>
      <c r="N393" s="262"/>
      <c r="O393" s="262"/>
      <c r="P393" s="262"/>
    </row>
    <row r="394" spans="1:16">
      <c r="A394" s="272"/>
      <c r="B394" s="282"/>
      <c r="C394" s="282"/>
      <c r="D394" s="282"/>
      <c r="E394" s="282"/>
      <c r="F394" s="282"/>
      <c r="G394" s="99"/>
      <c r="N394" s="262"/>
      <c r="O394" s="262"/>
      <c r="P394" s="262"/>
    </row>
    <row r="395" spans="1:16">
      <c r="A395" s="272"/>
      <c r="B395" s="282"/>
      <c r="C395" s="282"/>
      <c r="D395" s="282"/>
      <c r="E395" s="282"/>
      <c r="F395" s="282"/>
      <c r="G395" s="99"/>
      <c r="N395" s="262"/>
      <c r="O395" s="262"/>
      <c r="P395" s="262"/>
    </row>
    <row r="396" spans="1:16">
      <c r="A396" s="272"/>
      <c r="B396" s="282"/>
      <c r="C396" s="282"/>
      <c r="D396" s="282"/>
      <c r="E396" s="282"/>
      <c r="F396" s="282"/>
      <c r="G396" s="99"/>
      <c r="N396" s="262"/>
      <c r="O396" s="262"/>
      <c r="P396" s="262"/>
    </row>
    <row r="397" spans="1:16">
      <c r="A397" s="272"/>
      <c r="B397" s="282"/>
      <c r="C397" s="282"/>
      <c r="D397" s="282"/>
      <c r="E397" s="282"/>
      <c r="F397" s="282"/>
      <c r="G397" s="99"/>
      <c r="N397" s="262"/>
      <c r="O397" s="262"/>
      <c r="P397" s="262"/>
    </row>
    <row r="398" spans="1:16">
      <c r="A398" s="272"/>
      <c r="B398" s="282"/>
      <c r="C398" s="282"/>
      <c r="D398" s="282"/>
      <c r="E398" s="282"/>
      <c r="F398" s="282"/>
      <c r="G398" s="99"/>
      <c r="N398" s="262"/>
      <c r="O398" s="262"/>
      <c r="P398" s="262"/>
    </row>
    <row r="399" spans="1:16">
      <c r="A399" s="272"/>
      <c r="B399" s="282"/>
      <c r="C399" s="282"/>
      <c r="D399" s="282"/>
      <c r="E399" s="282"/>
      <c r="F399" s="282"/>
      <c r="G399" s="99"/>
      <c r="N399" s="262"/>
      <c r="O399" s="262"/>
      <c r="P399" s="262"/>
    </row>
    <row r="400" spans="1:16">
      <c r="A400" s="272"/>
      <c r="B400" s="282"/>
      <c r="C400" s="282"/>
      <c r="D400" s="282"/>
      <c r="E400" s="282"/>
      <c r="F400" s="282"/>
      <c r="G400" s="99"/>
      <c r="N400" s="262"/>
      <c r="O400" s="262"/>
      <c r="P400" s="262"/>
    </row>
    <row r="401" spans="1:16">
      <c r="A401" s="272"/>
      <c r="B401" s="282"/>
      <c r="C401" s="282"/>
      <c r="D401" s="282"/>
      <c r="E401" s="282"/>
      <c r="F401" s="282"/>
      <c r="G401" s="99"/>
      <c r="N401" s="262"/>
      <c r="O401" s="262"/>
      <c r="P401" s="262"/>
    </row>
    <row r="402" spans="1:16">
      <c r="A402" s="272"/>
      <c r="B402" s="282"/>
      <c r="C402" s="282"/>
      <c r="D402" s="282"/>
      <c r="E402" s="282"/>
      <c r="F402" s="282"/>
      <c r="G402" s="99"/>
      <c r="N402" s="262"/>
      <c r="O402" s="262"/>
      <c r="P402" s="262"/>
    </row>
    <row r="403" spans="1:16">
      <c r="A403" s="272"/>
      <c r="B403" s="282"/>
      <c r="C403" s="282"/>
      <c r="D403" s="282"/>
      <c r="E403" s="282"/>
      <c r="F403" s="282"/>
      <c r="G403" s="99"/>
      <c r="N403" s="262"/>
      <c r="O403" s="262"/>
      <c r="P403" s="262"/>
    </row>
    <row r="404" spans="1:16">
      <c r="A404" s="272"/>
      <c r="B404" s="282"/>
      <c r="C404" s="282"/>
      <c r="D404" s="282"/>
      <c r="E404" s="282"/>
      <c r="F404" s="282"/>
      <c r="G404" s="99"/>
      <c r="N404" s="262"/>
      <c r="O404" s="262"/>
      <c r="P404" s="262"/>
    </row>
    <row r="405" spans="1:16">
      <c r="A405" s="272"/>
      <c r="B405" s="282"/>
      <c r="C405" s="282"/>
      <c r="D405" s="282"/>
      <c r="E405" s="282"/>
      <c r="F405" s="282"/>
      <c r="G405" s="99"/>
      <c r="N405" s="262"/>
      <c r="O405" s="262"/>
      <c r="P405" s="262"/>
    </row>
    <row r="406" spans="1:16">
      <c r="A406" s="272"/>
      <c r="B406" s="282"/>
      <c r="C406" s="282"/>
      <c r="D406" s="282"/>
      <c r="E406" s="282"/>
      <c r="F406" s="282"/>
      <c r="G406" s="99"/>
      <c r="N406" s="262"/>
      <c r="O406" s="262"/>
      <c r="P406" s="262"/>
    </row>
    <row r="407" spans="1:16">
      <c r="A407" s="272"/>
      <c r="B407" s="282"/>
      <c r="C407" s="282"/>
      <c r="D407" s="282"/>
      <c r="E407" s="282"/>
      <c r="F407" s="282"/>
      <c r="G407" s="99"/>
      <c r="N407" s="262"/>
      <c r="O407" s="262"/>
      <c r="P407" s="262"/>
    </row>
    <row r="408" spans="1:16">
      <c r="A408" s="272"/>
      <c r="B408" s="282"/>
      <c r="C408" s="282"/>
      <c r="D408" s="282"/>
      <c r="E408" s="282"/>
      <c r="F408" s="282"/>
      <c r="G408" s="99"/>
      <c r="N408" s="262"/>
      <c r="O408" s="262"/>
      <c r="P408" s="262"/>
    </row>
    <row r="409" spans="1:16">
      <c r="A409" s="272"/>
      <c r="B409" s="282"/>
      <c r="C409" s="282"/>
      <c r="D409" s="282"/>
      <c r="E409" s="282"/>
      <c r="F409" s="282"/>
      <c r="G409" s="99"/>
      <c r="N409" s="262"/>
      <c r="O409" s="262"/>
      <c r="P409" s="262"/>
    </row>
    <row r="410" spans="1:16">
      <c r="A410" s="272"/>
      <c r="B410" s="282"/>
      <c r="C410" s="282"/>
      <c r="D410" s="282"/>
      <c r="E410" s="282"/>
      <c r="F410" s="282"/>
      <c r="G410" s="99"/>
      <c r="N410" s="262"/>
      <c r="O410" s="262"/>
      <c r="P410" s="262"/>
    </row>
    <row r="411" spans="1:16">
      <c r="A411" s="272"/>
      <c r="B411" s="282"/>
      <c r="C411" s="282"/>
      <c r="D411" s="282"/>
      <c r="E411" s="282"/>
      <c r="F411" s="282"/>
      <c r="G411" s="99"/>
      <c r="N411" s="262"/>
      <c r="O411" s="262"/>
      <c r="P411" s="262"/>
    </row>
    <row r="412" spans="1:16">
      <c r="A412" s="272"/>
      <c r="B412" s="282"/>
      <c r="C412" s="282"/>
      <c r="D412" s="282"/>
      <c r="E412" s="282"/>
      <c r="F412" s="282"/>
      <c r="G412" s="99"/>
      <c r="N412" s="262"/>
      <c r="O412" s="262"/>
      <c r="P412" s="262"/>
    </row>
    <row r="413" spans="1:16">
      <c r="A413" s="272"/>
      <c r="B413" s="282"/>
      <c r="C413" s="282"/>
      <c r="D413" s="282"/>
      <c r="E413" s="282"/>
      <c r="F413" s="282"/>
      <c r="G413" s="99"/>
      <c r="N413" s="262"/>
      <c r="O413" s="262"/>
      <c r="P413" s="262"/>
    </row>
    <row r="414" spans="1:16">
      <c r="A414" s="272"/>
      <c r="B414" s="282"/>
      <c r="C414" s="282"/>
      <c r="D414" s="282"/>
      <c r="E414" s="282"/>
      <c r="F414" s="282"/>
      <c r="G414" s="99"/>
      <c r="N414" s="262"/>
      <c r="O414" s="262"/>
      <c r="P414" s="262"/>
    </row>
    <row r="415" spans="1:16">
      <c r="A415" s="272"/>
      <c r="B415" s="282"/>
      <c r="C415" s="282"/>
      <c r="D415" s="282"/>
      <c r="E415" s="282"/>
      <c r="F415" s="282"/>
      <c r="G415" s="99"/>
      <c r="N415" s="262"/>
      <c r="O415" s="262"/>
      <c r="P415" s="262"/>
    </row>
    <row r="416" spans="1:16">
      <c r="A416" s="272"/>
      <c r="B416" s="282"/>
      <c r="C416" s="282"/>
      <c r="D416" s="282"/>
      <c r="E416" s="282"/>
      <c r="F416" s="282"/>
      <c r="G416" s="99"/>
      <c r="N416" s="262"/>
      <c r="O416" s="262"/>
      <c r="P416" s="262"/>
    </row>
    <row r="417" spans="1:16">
      <c r="A417" s="272"/>
      <c r="B417" s="282"/>
      <c r="C417" s="282"/>
      <c r="D417" s="282"/>
      <c r="E417" s="282"/>
      <c r="F417" s="282"/>
      <c r="G417" s="99"/>
      <c r="N417" s="262"/>
      <c r="O417" s="262"/>
      <c r="P417" s="262"/>
    </row>
    <row r="418" spans="1:16">
      <c r="A418" s="272"/>
      <c r="B418" s="282"/>
      <c r="C418" s="282"/>
      <c r="D418" s="282"/>
      <c r="E418" s="282"/>
      <c r="F418" s="282"/>
      <c r="G418" s="99"/>
      <c r="N418" s="262"/>
      <c r="O418" s="262"/>
      <c r="P418" s="262"/>
    </row>
    <row r="419" spans="1:16">
      <c r="A419" s="272"/>
      <c r="B419" s="282"/>
      <c r="C419" s="282"/>
      <c r="D419" s="282"/>
      <c r="E419" s="282"/>
      <c r="F419" s="282"/>
      <c r="G419" s="99"/>
      <c r="N419" s="262"/>
      <c r="O419" s="262"/>
      <c r="P419" s="262"/>
    </row>
    <row r="420" spans="1:16">
      <c r="A420" s="272"/>
      <c r="B420" s="282"/>
      <c r="C420" s="282"/>
      <c r="D420" s="282"/>
      <c r="E420" s="282"/>
      <c r="F420" s="282"/>
      <c r="G420" s="99"/>
      <c r="N420" s="262"/>
      <c r="O420" s="262"/>
      <c r="P420" s="262"/>
    </row>
    <row r="421" spans="1:16">
      <c r="A421" s="272"/>
      <c r="B421" s="282"/>
      <c r="C421" s="282"/>
      <c r="D421" s="282"/>
      <c r="E421" s="282"/>
      <c r="F421" s="282"/>
      <c r="G421" s="99"/>
      <c r="N421" s="262"/>
      <c r="O421" s="262"/>
      <c r="P421" s="262"/>
    </row>
    <row r="422" spans="1:16">
      <c r="A422" s="272"/>
      <c r="B422" s="282"/>
      <c r="C422" s="282"/>
      <c r="D422" s="282"/>
      <c r="E422" s="282"/>
      <c r="F422" s="282"/>
      <c r="G422" s="99"/>
      <c r="N422" s="262"/>
      <c r="O422" s="262"/>
      <c r="P422" s="262"/>
    </row>
    <row r="423" spans="1:16">
      <c r="A423" s="272"/>
      <c r="B423" s="282"/>
      <c r="C423" s="282"/>
      <c r="D423" s="282"/>
      <c r="E423" s="282"/>
      <c r="F423" s="282"/>
      <c r="G423" s="99"/>
      <c r="N423" s="262"/>
      <c r="O423" s="262"/>
      <c r="P423" s="262"/>
    </row>
    <row r="424" spans="1:16">
      <c r="A424" s="272"/>
      <c r="B424" s="282"/>
      <c r="C424" s="282"/>
      <c r="D424" s="282"/>
      <c r="E424" s="282"/>
      <c r="F424" s="282"/>
      <c r="G424" s="99"/>
      <c r="N424" s="262"/>
      <c r="O424" s="262"/>
      <c r="P424" s="262"/>
    </row>
    <row r="425" spans="1:16">
      <c r="A425" s="272"/>
      <c r="B425" s="282"/>
      <c r="C425" s="282"/>
      <c r="D425" s="282"/>
      <c r="E425" s="282"/>
      <c r="F425" s="282"/>
      <c r="G425" s="99"/>
      <c r="N425" s="262"/>
      <c r="O425" s="262"/>
      <c r="P425" s="262"/>
    </row>
    <row r="426" spans="1:16">
      <c r="A426" s="272"/>
      <c r="B426" s="282"/>
      <c r="C426" s="282"/>
      <c r="D426" s="282"/>
      <c r="E426" s="282"/>
      <c r="F426" s="282"/>
      <c r="G426" s="99"/>
      <c r="N426" s="262"/>
      <c r="O426" s="262"/>
      <c r="P426" s="262"/>
    </row>
    <row r="427" spans="1:16">
      <c r="A427" s="272"/>
      <c r="B427" s="282"/>
      <c r="C427" s="282"/>
      <c r="D427" s="282"/>
      <c r="E427" s="282"/>
      <c r="F427" s="282"/>
      <c r="G427" s="99"/>
      <c r="N427" s="262"/>
      <c r="O427" s="262"/>
      <c r="P427" s="262"/>
    </row>
    <row r="428" spans="1:16">
      <c r="A428" s="272"/>
      <c r="B428" s="282"/>
      <c r="C428" s="282"/>
      <c r="D428" s="282"/>
      <c r="E428" s="282"/>
      <c r="F428" s="282"/>
      <c r="G428" s="99"/>
      <c r="N428" s="262"/>
      <c r="O428" s="262"/>
      <c r="P428" s="262"/>
    </row>
    <row r="429" spans="1:16">
      <c r="A429" s="272"/>
      <c r="B429" s="282"/>
      <c r="C429" s="282"/>
      <c r="D429" s="282"/>
      <c r="E429" s="282"/>
      <c r="F429" s="282"/>
      <c r="G429" s="99"/>
      <c r="N429" s="262"/>
      <c r="O429" s="262"/>
      <c r="P429" s="262"/>
    </row>
    <row r="430" spans="1:16">
      <c r="A430" s="272"/>
      <c r="B430" s="282"/>
      <c r="C430" s="282"/>
      <c r="D430" s="282"/>
      <c r="E430" s="282"/>
      <c r="F430" s="282"/>
      <c r="G430" s="99"/>
      <c r="N430" s="262"/>
      <c r="O430" s="262"/>
      <c r="P430" s="262"/>
    </row>
    <row r="431" spans="1:16">
      <c r="A431" s="272"/>
      <c r="B431" s="282"/>
      <c r="C431" s="282"/>
      <c r="D431" s="282"/>
      <c r="E431" s="282"/>
      <c r="F431" s="282"/>
      <c r="G431" s="99"/>
      <c r="N431" s="262"/>
      <c r="O431" s="262"/>
      <c r="P431" s="262"/>
    </row>
    <row r="432" spans="1:16">
      <c r="A432" s="272"/>
      <c r="B432" s="282"/>
      <c r="C432" s="282"/>
      <c r="D432" s="282"/>
      <c r="E432" s="282"/>
      <c r="F432" s="282"/>
      <c r="G432" s="99"/>
      <c r="N432" s="262"/>
      <c r="O432" s="262"/>
      <c r="P432" s="262"/>
    </row>
    <row r="433" spans="1:16">
      <c r="A433" s="272"/>
      <c r="B433" s="282"/>
      <c r="C433" s="282"/>
      <c r="D433" s="282"/>
      <c r="E433" s="282"/>
      <c r="F433" s="282"/>
      <c r="G433" s="99"/>
      <c r="N433" s="262"/>
      <c r="O433" s="262"/>
      <c r="P433" s="262"/>
    </row>
    <row r="434" spans="1:16">
      <c r="A434" s="272"/>
      <c r="B434" s="282"/>
      <c r="C434" s="282"/>
      <c r="D434" s="282"/>
      <c r="E434" s="282"/>
      <c r="F434" s="282"/>
      <c r="G434" s="99"/>
      <c r="N434" s="262"/>
      <c r="O434" s="262"/>
      <c r="P434" s="262"/>
    </row>
    <row r="435" spans="1:16">
      <c r="A435" s="272"/>
      <c r="B435" s="282"/>
      <c r="C435" s="282"/>
      <c r="D435" s="282"/>
      <c r="E435" s="282"/>
      <c r="F435" s="282"/>
      <c r="G435" s="99"/>
      <c r="N435" s="262"/>
      <c r="O435" s="262"/>
      <c r="P435" s="262"/>
    </row>
    <row r="436" spans="1:16">
      <c r="A436" s="272"/>
      <c r="B436" s="282"/>
      <c r="C436" s="282"/>
      <c r="D436" s="282"/>
      <c r="E436" s="282"/>
      <c r="F436" s="282"/>
      <c r="G436" s="99"/>
      <c r="N436" s="262"/>
      <c r="O436" s="262"/>
      <c r="P436" s="262"/>
    </row>
    <row r="437" spans="1:16">
      <c r="A437" s="272"/>
      <c r="B437" s="282"/>
      <c r="C437" s="282"/>
      <c r="D437" s="282"/>
      <c r="E437" s="282"/>
      <c r="F437" s="282"/>
      <c r="G437" s="99"/>
      <c r="N437" s="262"/>
      <c r="O437" s="262"/>
      <c r="P437" s="262"/>
    </row>
    <row r="438" spans="1:16">
      <c r="A438" s="272"/>
      <c r="B438" s="282"/>
      <c r="C438" s="282"/>
      <c r="D438" s="282"/>
      <c r="E438" s="282"/>
      <c r="F438" s="282"/>
      <c r="G438" s="99"/>
      <c r="N438" s="262"/>
      <c r="O438" s="262"/>
      <c r="P438" s="262"/>
    </row>
    <row r="439" spans="1:16">
      <c r="A439" s="272"/>
      <c r="B439" s="282"/>
      <c r="C439" s="282"/>
      <c r="D439" s="282"/>
      <c r="E439" s="282"/>
      <c r="F439" s="282"/>
      <c r="G439" s="99"/>
      <c r="N439" s="262"/>
      <c r="O439" s="262"/>
      <c r="P439" s="262"/>
    </row>
    <row r="440" spans="1:16">
      <c r="A440" s="272"/>
      <c r="B440" s="282"/>
      <c r="C440" s="282"/>
      <c r="D440" s="282"/>
      <c r="E440" s="282"/>
      <c r="F440" s="282"/>
      <c r="G440" s="99"/>
      <c r="N440" s="262"/>
      <c r="O440" s="262"/>
      <c r="P440" s="262"/>
    </row>
    <row r="441" spans="1:16">
      <c r="A441" s="272"/>
      <c r="B441" s="282"/>
      <c r="C441" s="282"/>
      <c r="D441" s="282"/>
      <c r="E441" s="282"/>
      <c r="F441" s="282"/>
      <c r="G441" s="99"/>
      <c r="N441" s="262"/>
      <c r="O441" s="262"/>
      <c r="P441" s="262"/>
    </row>
    <row r="442" spans="1:16">
      <c r="A442" s="272"/>
      <c r="B442" s="282"/>
      <c r="C442" s="282"/>
      <c r="D442" s="282"/>
      <c r="E442" s="282"/>
      <c r="F442" s="282"/>
      <c r="G442" s="99"/>
      <c r="N442" s="262"/>
      <c r="O442" s="262"/>
      <c r="P442" s="262"/>
    </row>
    <row r="443" spans="1:16">
      <c r="A443" s="272"/>
      <c r="B443" s="282"/>
      <c r="C443" s="282"/>
      <c r="D443" s="282"/>
      <c r="E443" s="282"/>
      <c r="F443" s="282"/>
      <c r="G443" s="99"/>
      <c r="N443" s="262"/>
      <c r="O443" s="262"/>
      <c r="P443" s="262"/>
    </row>
    <row r="444" spans="1:16">
      <c r="A444" s="272"/>
      <c r="B444" s="282"/>
      <c r="C444" s="282"/>
      <c r="D444" s="282"/>
      <c r="E444" s="282"/>
      <c r="F444" s="282"/>
      <c r="G444" s="99"/>
      <c r="N444" s="262"/>
      <c r="O444" s="262"/>
      <c r="P444" s="262"/>
    </row>
    <row r="445" spans="1:16">
      <c r="A445" s="272"/>
      <c r="B445" s="282"/>
      <c r="C445" s="282"/>
      <c r="D445" s="282"/>
      <c r="E445" s="282"/>
      <c r="F445" s="282"/>
      <c r="G445" s="99"/>
      <c r="N445" s="262"/>
      <c r="O445" s="262"/>
      <c r="P445" s="262"/>
    </row>
    <row r="446" spans="1:16">
      <c r="A446" s="272"/>
      <c r="B446" s="282"/>
      <c r="C446" s="282"/>
      <c r="D446" s="282"/>
      <c r="E446" s="282"/>
      <c r="F446" s="282"/>
      <c r="G446" s="99"/>
      <c r="N446" s="262"/>
      <c r="O446" s="262"/>
      <c r="P446" s="262"/>
    </row>
    <row r="447" spans="1:16">
      <c r="A447" s="272"/>
      <c r="B447" s="282"/>
      <c r="C447" s="282"/>
      <c r="D447" s="282"/>
      <c r="E447" s="282"/>
      <c r="F447" s="282"/>
      <c r="G447" s="99"/>
      <c r="N447" s="262"/>
      <c r="O447" s="262"/>
      <c r="P447" s="262"/>
    </row>
    <row r="448" spans="1:16">
      <c r="A448" s="272"/>
      <c r="B448" s="282"/>
      <c r="C448" s="282"/>
      <c r="D448" s="282"/>
      <c r="E448" s="282"/>
      <c r="F448" s="282"/>
      <c r="G448" s="99"/>
      <c r="N448" s="262"/>
      <c r="O448" s="262"/>
      <c r="P448" s="262"/>
    </row>
    <row r="449" spans="1:16">
      <c r="A449" s="272"/>
      <c r="B449" s="282"/>
      <c r="C449" s="282"/>
      <c r="D449" s="282"/>
      <c r="E449" s="282"/>
      <c r="F449" s="282"/>
      <c r="G449" s="99"/>
      <c r="N449" s="262"/>
      <c r="O449" s="262"/>
      <c r="P449" s="262"/>
    </row>
    <row r="450" spans="1:16">
      <c r="A450" s="272"/>
      <c r="B450" s="282"/>
      <c r="C450" s="282"/>
      <c r="D450" s="282"/>
      <c r="E450" s="282"/>
      <c r="F450" s="282"/>
      <c r="G450" s="99"/>
      <c r="N450" s="262"/>
      <c r="O450" s="262"/>
      <c r="P450" s="262"/>
    </row>
    <row r="451" spans="1:16">
      <c r="A451" s="272"/>
      <c r="B451" s="282"/>
      <c r="C451" s="282"/>
      <c r="D451" s="282"/>
      <c r="E451" s="282"/>
      <c r="F451" s="282"/>
      <c r="G451" s="99"/>
      <c r="N451" s="262"/>
      <c r="O451" s="262"/>
      <c r="P451" s="262"/>
    </row>
    <row r="452" spans="1:16">
      <c r="A452" s="272"/>
      <c r="B452" s="282"/>
      <c r="C452" s="282"/>
      <c r="D452" s="282"/>
      <c r="E452" s="282"/>
      <c r="F452" s="282"/>
      <c r="G452" s="99"/>
      <c r="N452" s="262"/>
      <c r="O452" s="262"/>
      <c r="P452" s="262"/>
    </row>
    <row r="453" spans="1:16">
      <c r="A453" s="272"/>
      <c r="B453" s="282"/>
      <c r="C453" s="282"/>
      <c r="D453" s="282"/>
      <c r="E453" s="282"/>
      <c r="F453" s="282"/>
      <c r="G453" s="99"/>
      <c r="N453" s="262"/>
      <c r="O453" s="262"/>
      <c r="P453" s="262"/>
    </row>
    <row r="454" spans="1:16">
      <c r="A454" s="272"/>
      <c r="B454" s="282"/>
      <c r="C454" s="282"/>
      <c r="D454" s="282"/>
      <c r="E454" s="282"/>
      <c r="F454" s="282"/>
      <c r="G454" s="99"/>
      <c r="N454" s="262"/>
      <c r="O454" s="262"/>
      <c r="P454" s="262"/>
    </row>
    <row r="455" spans="1:16">
      <c r="A455" s="272"/>
      <c r="B455" s="282"/>
      <c r="C455" s="282"/>
      <c r="D455" s="282"/>
      <c r="E455" s="282"/>
      <c r="F455" s="282"/>
      <c r="G455" s="99"/>
      <c r="N455" s="262"/>
      <c r="O455" s="262"/>
      <c r="P455" s="262"/>
    </row>
    <row r="456" spans="1:16">
      <c r="A456" s="272"/>
      <c r="B456" s="282"/>
      <c r="C456" s="282"/>
      <c r="D456" s="282"/>
      <c r="E456" s="282"/>
      <c r="F456" s="282"/>
      <c r="G456" s="99"/>
      <c r="N456" s="262"/>
      <c r="O456" s="262"/>
      <c r="P456" s="262"/>
    </row>
    <row r="457" spans="1:16">
      <c r="A457" s="272"/>
      <c r="B457" s="282"/>
      <c r="C457" s="282"/>
      <c r="D457" s="282"/>
      <c r="E457" s="282"/>
      <c r="F457" s="282"/>
      <c r="G457" s="99"/>
      <c r="N457" s="262"/>
      <c r="O457" s="262"/>
      <c r="P457" s="262"/>
    </row>
    <row r="458" spans="1:16">
      <c r="A458" s="272"/>
      <c r="B458" s="282"/>
      <c r="C458" s="282"/>
      <c r="D458" s="282"/>
      <c r="E458" s="282"/>
      <c r="F458" s="282"/>
      <c r="G458" s="99"/>
      <c r="N458" s="262"/>
      <c r="O458" s="262"/>
      <c r="P458" s="262"/>
    </row>
    <row r="459" spans="1:16">
      <c r="A459" s="272"/>
      <c r="B459" s="282"/>
      <c r="C459" s="282"/>
      <c r="D459" s="282"/>
      <c r="E459" s="282"/>
      <c r="F459" s="282"/>
      <c r="G459" s="99"/>
      <c r="N459" s="262"/>
      <c r="O459" s="262"/>
      <c r="P459" s="262"/>
    </row>
    <row r="460" spans="1:16">
      <c r="A460" s="272"/>
      <c r="B460" s="282"/>
      <c r="C460" s="282"/>
      <c r="D460" s="282"/>
      <c r="E460" s="282"/>
      <c r="F460" s="282"/>
      <c r="G460" s="99"/>
      <c r="N460" s="262"/>
      <c r="O460" s="262"/>
      <c r="P460" s="262"/>
    </row>
    <row r="461" spans="1:16">
      <c r="A461" s="272"/>
      <c r="B461" s="282"/>
      <c r="C461" s="282"/>
      <c r="D461" s="282"/>
      <c r="E461" s="282"/>
      <c r="F461" s="282"/>
      <c r="G461" s="99"/>
      <c r="N461" s="262"/>
      <c r="O461" s="262"/>
      <c r="P461" s="262"/>
    </row>
    <row r="462" spans="1:16">
      <c r="A462" s="272"/>
      <c r="B462" s="282"/>
      <c r="C462" s="282"/>
      <c r="D462" s="282"/>
      <c r="E462" s="282"/>
      <c r="F462" s="282"/>
      <c r="G462" s="99"/>
      <c r="N462" s="262"/>
      <c r="O462" s="262"/>
      <c r="P462" s="262"/>
    </row>
    <row r="463" spans="1:16">
      <c r="A463" s="272"/>
      <c r="B463" s="282"/>
      <c r="C463" s="282"/>
      <c r="D463" s="282"/>
      <c r="E463" s="282"/>
      <c r="F463" s="282"/>
      <c r="G463" s="99"/>
      <c r="N463" s="262"/>
      <c r="O463" s="262"/>
      <c r="P463" s="262"/>
    </row>
    <row r="464" spans="1:16">
      <c r="A464" s="272"/>
      <c r="B464" s="282"/>
      <c r="C464" s="282"/>
      <c r="D464" s="282"/>
      <c r="E464" s="282"/>
      <c r="F464" s="282"/>
      <c r="G464" s="99"/>
      <c r="N464" s="262"/>
      <c r="O464" s="262"/>
      <c r="P464" s="262"/>
    </row>
    <row r="465" spans="1:16">
      <c r="A465" s="272"/>
      <c r="B465" s="282"/>
      <c r="C465" s="282"/>
      <c r="D465" s="282"/>
      <c r="E465" s="282"/>
      <c r="F465" s="282"/>
      <c r="G465" s="99"/>
      <c r="N465" s="262"/>
      <c r="O465" s="262"/>
      <c r="P465" s="262"/>
    </row>
    <row r="466" spans="1:16">
      <c r="A466" s="272"/>
      <c r="B466" s="282"/>
      <c r="C466" s="282"/>
      <c r="D466" s="282"/>
      <c r="E466" s="282"/>
      <c r="F466" s="282"/>
      <c r="G466" s="99"/>
      <c r="N466" s="262"/>
      <c r="O466" s="262"/>
      <c r="P466" s="262"/>
    </row>
    <row r="467" spans="1:16">
      <c r="A467" s="272"/>
      <c r="B467" s="282"/>
      <c r="C467" s="282"/>
      <c r="D467" s="282"/>
      <c r="E467" s="282"/>
      <c r="F467" s="282"/>
      <c r="G467" s="99"/>
      <c r="N467" s="262"/>
      <c r="O467" s="262"/>
      <c r="P467" s="262"/>
    </row>
    <row r="468" spans="1:16">
      <c r="A468" s="272"/>
      <c r="B468" s="282"/>
      <c r="C468" s="282"/>
      <c r="D468" s="282"/>
      <c r="E468" s="282"/>
      <c r="F468" s="282"/>
      <c r="G468" s="99"/>
      <c r="N468" s="262"/>
      <c r="O468" s="262"/>
      <c r="P468" s="262"/>
    </row>
    <row r="469" spans="1:16">
      <c r="A469" s="272"/>
      <c r="B469" s="282"/>
      <c r="C469" s="282"/>
      <c r="D469" s="282"/>
      <c r="E469" s="282"/>
      <c r="F469" s="282"/>
      <c r="G469" s="99"/>
      <c r="N469" s="262"/>
      <c r="O469" s="262"/>
      <c r="P469" s="262"/>
    </row>
    <row r="470" spans="1:16">
      <c r="A470" s="272"/>
      <c r="B470" s="282"/>
      <c r="C470" s="282"/>
      <c r="D470" s="282"/>
      <c r="E470" s="282"/>
      <c r="F470" s="282"/>
      <c r="G470" s="99"/>
      <c r="N470" s="262"/>
      <c r="O470" s="262"/>
      <c r="P470" s="262"/>
    </row>
    <row r="471" spans="1:16">
      <c r="A471" s="272"/>
      <c r="B471" s="282"/>
      <c r="C471" s="282"/>
      <c r="D471" s="282"/>
      <c r="E471" s="282"/>
      <c r="F471" s="282"/>
      <c r="G471" s="99"/>
      <c r="N471" s="262"/>
      <c r="O471" s="262"/>
      <c r="P471" s="262"/>
    </row>
    <row r="472" spans="1:16">
      <c r="A472" s="272"/>
      <c r="B472" s="282"/>
      <c r="C472" s="282"/>
      <c r="D472" s="282"/>
      <c r="E472" s="282"/>
      <c r="F472" s="282"/>
      <c r="G472" s="99"/>
      <c r="N472" s="262"/>
      <c r="O472" s="262"/>
      <c r="P472" s="262"/>
    </row>
    <row r="473" spans="1:16">
      <c r="A473" s="272"/>
      <c r="B473" s="282"/>
      <c r="C473" s="282"/>
      <c r="D473" s="282"/>
      <c r="E473" s="282"/>
      <c r="F473" s="282"/>
      <c r="G473" s="99"/>
      <c r="N473" s="262"/>
      <c r="O473" s="262"/>
      <c r="P473" s="262"/>
    </row>
    <row r="474" spans="1:16">
      <c r="A474" s="272"/>
      <c r="B474" s="282"/>
      <c r="C474" s="282"/>
      <c r="D474" s="282"/>
      <c r="E474" s="282"/>
      <c r="F474" s="282"/>
      <c r="G474" s="99"/>
      <c r="N474" s="262"/>
      <c r="O474" s="262"/>
      <c r="P474" s="262"/>
    </row>
    <row r="475" spans="1:16">
      <c r="A475" s="272"/>
      <c r="B475" s="282"/>
      <c r="C475" s="282"/>
      <c r="D475" s="282"/>
      <c r="E475" s="282"/>
      <c r="F475" s="282"/>
      <c r="G475" s="99"/>
      <c r="N475" s="262"/>
      <c r="O475" s="262"/>
      <c r="P475" s="262"/>
    </row>
    <row r="476" spans="1:16">
      <c r="A476" s="272"/>
      <c r="B476" s="282"/>
      <c r="C476" s="282"/>
      <c r="D476" s="282"/>
      <c r="E476" s="282"/>
      <c r="F476" s="282"/>
      <c r="G476" s="99"/>
      <c r="N476" s="262"/>
      <c r="O476" s="262"/>
      <c r="P476" s="262"/>
    </row>
    <row r="477" spans="1:16">
      <c r="A477" s="272"/>
      <c r="B477" s="282"/>
      <c r="C477" s="282"/>
      <c r="D477" s="282"/>
      <c r="E477" s="282"/>
      <c r="F477" s="282"/>
      <c r="G477" s="99"/>
      <c r="N477" s="262"/>
      <c r="O477" s="262"/>
      <c r="P477" s="262"/>
    </row>
    <row r="478" spans="1:16">
      <c r="A478" s="272"/>
      <c r="B478" s="282"/>
      <c r="C478" s="282"/>
      <c r="D478" s="282"/>
      <c r="E478" s="282"/>
      <c r="F478" s="282"/>
      <c r="G478" s="99"/>
      <c r="N478" s="262"/>
      <c r="O478" s="262"/>
      <c r="P478" s="262"/>
    </row>
    <row r="479" spans="1:16">
      <c r="A479" s="272"/>
      <c r="B479" s="282"/>
      <c r="C479" s="282"/>
      <c r="D479" s="282"/>
      <c r="E479" s="282"/>
      <c r="F479" s="282"/>
      <c r="G479" s="99"/>
      <c r="N479" s="262"/>
      <c r="O479" s="262"/>
      <c r="P479" s="262"/>
    </row>
    <row r="480" spans="1:16">
      <c r="A480" s="272"/>
      <c r="B480" s="282"/>
      <c r="C480" s="282"/>
      <c r="D480" s="282"/>
      <c r="E480" s="282"/>
      <c r="F480" s="282"/>
      <c r="G480" s="99"/>
      <c r="N480" s="262"/>
      <c r="O480" s="262"/>
      <c r="P480" s="262"/>
    </row>
    <row r="481" spans="1:16">
      <c r="A481" s="272"/>
      <c r="B481" s="282"/>
      <c r="C481" s="282"/>
      <c r="D481" s="282"/>
      <c r="E481" s="282"/>
      <c r="F481" s="282"/>
      <c r="G481" s="99"/>
      <c r="N481" s="262"/>
      <c r="O481" s="262"/>
      <c r="P481" s="262"/>
    </row>
    <row r="482" spans="1:16">
      <c r="A482" s="272"/>
      <c r="B482" s="282"/>
      <c r="C482" s="282"/>
      <c r="D482" s="282"/>
      <c r="E482" s="282"/>
      <c r="F482" s="282"/>
      <c r="G482" s="99"/>
      <c r="N482" s="262"/>
      <c r="O482" s="262"/>
      <c r="P482" s="262"/>
    </row>
    <row r="483" spans="1:16">
      <c r="A483" s="272"/>
      <c r="B483" s="282"/>
      <c r="C483" s="282"/>
      <c r="D483" s="282"/>
      <c r="E483" s="282"/>
      <c r="F483" s="282"/>
      <c r="G483" s="99"/>
      <c r="N483" s="262"/>
      <c r="O483" s="262"/>
      <c r="P483" s="262"/>
    </row>
    <row r="484" spans="1:16">
      <c r="A484" s="272"/>
      <c r="B484" s="282"/>
      <c r="C484" s="282"/>
      <c r="D484" s="282"/>
      <c r="E484" s="282"/>
      <c r="F484" s="282"/>
      <c r="G484" s="99"/>
      <c r="N484" s="262"/>
      <c r="O484" s="262"/>
      <c r="P484" s="262"/>
    </row>
    <row r="485" spans="1:16">
      <c r="A485" s="272"/>
      <c r="B485" s="282"/>
      <c r="C485" s="282"/>
      <c r="D485" s="282"/>
      <c r="E485" s="282"/>
      <c r="F485" s="282"/>
      <c r="G485" s="99"/>
      <c r="N485" s="262"/>
      <c r="O485" s="262"/>
      <c r="P485" s="262"/>
    </row>
    <row r="486" spans="1:16">
      <c r="A486" s="272"/>
      <c r="B486" s="282"/>
      <c r="C486" s="282"/>
      <c r="D486" s="282"/>
      <c r="E486" s="282"/>
      <c r="F486" s="282"/>
      <c r="G486" s="99"/>
      <c r="N486" s="262"/>
      <c r="O486" s="262"/>
      <c r="P486" s="262"/>
    </row>
    <row r="487" spans="1:16">
      <c r="A487" s="272"/>
      <c r="B487" s="282"/>
      <c r="C487" s="282"/>
      <c r="D487" s="282"/>
      <c r="E487" s="282"/>
      <c r="F487" s="282"/>
      <c r="G487" s="99"/>
      <c r="N487" s="262"/>
      <c r="O487" s="262"/>
      <c r="P487" s="262"/>
    </row>
    <row r="488" spans="1:16">
      <c r="A488" s="272"/>
      <c r="B488" s="282"/>
      <c r="C488" s="282"/>
      <c r="D488" s="282"/>
      <c r="E488" s="282"/>
      <c r="F488" s="282"/>
      <c r="G488" s="99"/>
      <c r="N488" s="262"/>
      <c r="O488" s="262"/>
      <c r="P488" s="262"/>
    </row>
    <row r="489" spans="1:16">
      <c r="A489" s="272"/>
      <c r="B489" s="282"/>
      <c r="C489" s="282"/>
      <c r="D489" s="282"/>
      <c r="E489" s="282"/>
      <c r="F489" s="282"/>
      <c r="G489" s="99"/>
      <c r="N489" s="262"/>
      <c r="O489" s="262"/>
      <c r="P489" s="262"/>
    </row>
    <row r="490" spans="1:16">
      <c r="A490" s="272"/>
      <c r="B490" s="282"/>
      <c r="C490" s="282"/>
      <c r="D490" s="282"/>
      <c r="E490" s="282"/>
      <c r="F490" s="282"/>
      <c r="G490" s="99"/>
      <c r="N490" s="262"/>
      <c r="O490" s="262"/>
      <c r="P490" s="262"/>
    </row>
    <row r="491" spans="1:16">
      <c r="A491" s="272"/>
      <c r="B491" s="282"/>
      <c r="C491" s="282"/>
      <c r="D491" s="282"/>
      <c r="E491" s="282"/>
      <c r="F491" s="282"/>
      <c r="G491" s="99"/>
      <c r="N491" s="262"/>
      <c r="O491" s="262"/>
      <c r="P491" s="262"/>
    </row>
    <row r="492" spans="1:16">
      <c r="A492" s="272"/>
      <c r="B492" s="282"/>
      <c r="C492" s="282"/>
      <c r="D492" s="282"/>
      <c r="E492" s="282"/>
      <c r="F492" s="282"/>
      <c r="G492" s="99"/>
      <c r="N492" s="262"/>
      <c r="O492" s="262"/>
      <c r="P492" s="262"/>
    </row>
    <row r="493" spans="1:16">
      <c r="A493" s="272"/>
      <c r="B493" s="282"/>
      <c r="C493" s="282"/>
      <c r="D493" s="282"/>
      <c r="E493" s="282"/>
      <c r="F493" s="282"/>
      <c r="G493" s="99"/>
      <c r="N493" s="262"/>
      <c r="O493" s="262"/>
      <c r="P493" s="262"/>
    </row>
    <row r="494" spans="1:16">
      <c r="A494" s="272"/>
      <c r="B494" s="282"/>
      <c r="C494" s="282"/>
      <c r="D494" s="282"/>
      <c r="E494" s="282"/>
      <c r="F494" s="282"/>
      <c r="G494" s="99"/>
      <c r="N494" s="262"/>
      <c r="O494" s="262"/>
      <c r="P494" s="262"/>
    </row>
    <row r="495" spans="1:16">
      <c r="A495" s="272"/>
      <c r="B495" s="282"/>
      <c r="C495" s="282"/>
      <c r="D495" s="282"/>
      <c r="E495" s="282"/>
      <c r="F495" s="282"/>
      <c r="G495" s="99"/>
      <c r="N495" s="262"/>
      <c r="O495" s="262"/>
      <c r="P495" s="262"/>
    </row>
    <row r="496" spans="1:16">
      <c r="A496" s="272"/>
      <c r="B496" s="282"/>
      <c r="C496" s="282"/>
      <c r="D496" s="282"/>
      <c r="E496" s="282"/>
      <c r="F496" s="282"/>
      <c r="G496" s="99"/>
      <c r="N496" s="262"/>
      <c r="O496" s="262"/>
      <c r="P496" s="262"/>
    </row>
    <row r="497" spans="1:16">
      <c r="A497" s="272"/>
      <c r="B497" s="282"/>
      <c r="C497" s="282"/>
      <c r="D497" s="282"/>
      <c r="E497" s="282"/>
      <c r="F497" s="282"/>
      <c r="G497" s="99"/>
      <c r="N497" s="262"/>
      <c r="O497" s="262"/>
      <c r="P497" s="262"/>
    </row>
    <row r="498" spans="1:16">
      <c r="A498" s="272"/>
      <c r="B498" s="282"/>
      <c r="C498" s="282"/>
      <c r="D498" s="282"/>
      <c r="E498" s="282"/>
      <c r="F498" s="282"/>
      <c r="G498" s="99"/>
      <c r="N498" s="262"/>
      <c r="O498" s="262"/>
      <c r="P498" s="262"/>
    </row>
    <row r="499" spans="1:16">
      <c r="A499" s="272"/>
      <c r="B499" s="282"/>
      <c r="C499" s="282"/>
      <c r="D499" s="282"/>
      <c r="E499" s="282"/>
      <c r="F499" s="282"/>
      <c r="G499" s="99"/>
      <c r="N499" s="262"/>
      <c r="O499" s="262"/>
      <c r="P499" s="262"/>
    </row>
    <row r="500" spans="1:16">
      <c r="A500" s="272"/>
      <c r="B500" s="282"/>
      <c r="C500" s="282"/>
      <c r="D500" s="282"/>
      <c r="E500" s="282"/>
      <c r="F500" s="282"/>
      <c r="G500" s="99"/>
      <c r="N500" s="262"/>
      <c r="O500" s="262"/>
      <c r="P500" s="262"/>
    </row>
    <row r="501" spans="1:16">
      <c r="A501" s="272"/>
      <c r="B501" s="282"/>
      <c r="C501" s="282"/>
      <c r="D501" s="282"/>
      <c r="E501" s="282"/>
      <c r="F501" s="282"/>
      <c r="G501" s="99"/>
      <c r="N501" s="262"/>
      <c r="O501" s="262"/>
      <c r="P501" s="262"/>
    </row>
    <row r="502" spans="1:16">
      <c r="A502" s="272"/>
      <c r="B502" s="282"/>
      <c r="C502" s="282"/>
      <c r="D502" s="282"/>
      <c r="E502" s="282"/>
      <c r="F502" s="282"/>
      <c r="G502" s="99"/>
      <c r="N502" s="262"/>
      <c r="O502" s="262"/>
      <c r="P502" s="262"/>
    </row>
    <row r="503" spans="1:16">
      <c r="A503" s="272"/>
      <c r="B503" s="282"/>
      <c r="C503" s="282"/>
      <c r="D503" s="282"/>
      <c r="E503" s="282"/>
      <c r="F503" s="282"/>
      <c r="G503" s="99"/>
      <c r="N503" s="262"/>
      <c r="O503" s="262"/>
      <c r="P503" s="262"/>
    </row>
    <row r="504" spans="1:16">
      <c r="A504" s="272"/>
      <c r="B504" s="282"/>
      <c r="C504" s="282"/>
      <c r="D504" s="282"/>
      <c r="E504" s="282"/>
      <c r="F504" s="282"/>
      <c r="G504" s="99"/>
      <c r="N504" s="262"/>
      <c r="O504" s="262"/>
      <c r="P504" s="262"/>
    </row>
    <row r="505" spans="1:16">
      <c r="A505" s="272"/>
      <c r="B505" s="282"/>
      <c r="C505" s="282"/>
      <c r="D505" s="282"/>
      <c r="E505" s="282"/>
      <c r="F505" s="282"/>
      <c r="G505" s="99"/>
      <c r="N505" s="262"/>
      <c r="O505" s="262"/>
      <c r="P505" s="262"/>
    </row>
    <row r="506" spans="1:16">
      <c r="A506" s="272"/>
      <c r="B506" s="282"/>
      <c r="C506" s="282"/>
      <c r="D506" s="282"/>
      <c r="E506" s="282"/>
      <c r="F506" s="282"/>
      <c r="G506" s="99"/>
      <c r="N506" s="262"/>
      <c r="O506" s="262"/>
      <c r="P506" s="262"/>
    </row>
    <row r="507" spans="1:16">
      <c r="A507" s="272"/>
      <c r="B507" s="282"/>
      <c r="C507" s="282"/>
      <c r="D507" s="282"/>
      <c r="E507" s="282"/>
      <c r="F507" s="282"/>
      <c r="G507" s="99"/>
      <c r="N507" s="262"/>
      <c r="O507" s="262"/>
      <c r="P507" s="262"/>
    </row>
    <row r="508" spans="1:16">
      <c r="A508" s="272"/>
      <c r="B508" s="282"/>
      <c r="C508" s="282"/>
      <c r="D508" s="282"/>
      <c r="E508" s="282"/>
      <c r="F508" s="282"/>
      <c r="G508" s="99"/>
      <c r="N508" s="262"/>
      <c r="O508" s="262"/>
      <c r="P508" s="262"/>
    </row>
    <row r="509" spans="1:16">
      <c r="A509" s="272"/>
      <c r="B509" s="282"/>
      <c r="C509" s="282"/>
      <c r="D509" s="282"/>
      <c r="E509" s="282"/>
      <c r="F509" s="282"/>
      <c r="G509" s="99"/>
      <c r="N509" s="262"/>
      <c r="O509" s="262"/>
      <c r="P509" s="262"/>
    </row>
    <row r="510" spans="1:16">
      <c r="A510" s="272"/>
      <c r="B510" s="282"/>
      <c r="C510" s="282"/>
      <c r="D510" s="282"/>
      <c r="E510" s="282"/>
      <c r="F510" s="282"/>
      <c r="G510" s="99"/>
      <c r="N510" s="262"/>
      <c r="O510" s="262"/>
      <c r="P510" s="262"/>
    </row>
    <row r="511" spans="1:16">
      <c r="A511" s="272"/>
      <c r="B511" s="282"/>
      <c r="C511" s="282"/>
      <c r="D511" s="282"/>
      <c r="E511" s="282"/>
      <c r="F511" s="282"/>
      <c r="G511" s="99"/>
      <c r="N511" s="262"/>
      <c r="O511" s="262"/>
      <c r="P511" s="262"/>
    </row>
    <row r="512" spans="1:16">
      <c r="A512" s="272"/>
      <c r="B512" s="282"/>
      <c r="C512" s="282"/>
      <c r="D512" s="282"/>
      <c r="E512" s="282"/>
      <c r="F512" s="282"/>
      <c r="G512" s="99"/>
      <c r="N512" s="262"/>
      <c r="O512" s="262"/>
      <c r="P512" s="262"/>
    </row>
    <row r="513" spans="1:16">
      <c r="A513" s="272"/>
      <c r="B513" s="282"/>
      <c r="C513" s="282"/>
      <c r="D513" s="282"/>
      <c r="E513" s="282"/>
      <c r="F513" s="282"/>
      <c r="G513" s="99"/>
      <c r="N513" s="262"/>
      <c r="O513" s="262"/>
      <c r="P513" s="262"/>
    </row>
    <row r="514" spans="1:16">
      <c r="A514" s="272"/>
      <c r="B514" s="282"/>
      <c r="C514" s="282"/>
      <c r="D514" s="282"/>
      <c r="E514" s="282"/>
      <c r="F514" s="282"/>
      <c r="G514" s="99"/>
      <c r="N514" s="262"/>
      <c r="O514" s="262"/>
      <c r="P514" s="262"/>
    </row>
    <row r="515" spans="1:16">
      <c r="A515" s="272"/>
      <c r="B515" s="282"/>
      <c r="C515" s="282"/>
      <c r="D515" s="282"/>
      <c r="E515" s="282"/>
      <c r="F515" s="282"/>
      <c r="G515" s="99"/>
      <c r="N515" s="262"/>
      <c r="O515" s="262"/>
      <c r="P515" s="262"/>
    </row>
    <row r="516" spans="1:16">
      <c r="A516" s="272"/>
      <c r="B516" s="282"/>
      <c r="C516" s="282"/>
      <c r="D516" s="282"/>
      <c r="E516" s="282"/>
      <c r="F516" s="282"/>
      <c r="G516" s="99"/>
      <c r="N516" s="262"/>
      <c r="O516" s="262"/>
      <c r="P516" s="262"/>
    </row>
    <row r="517" spans="1:16">
      <c r="A517" s="272"/>
      <c r="B517" s="282"/>
      <c r="C517" s="282"/>
      <c r="D517" s="282"/>
      <c r="E517" s="282"/>
      <c r="F517" s="282"/>
      <c r="G517" s="99"/>
      <c r="N517" s="262"/>
      <c r="O517" s="262"/>
      <c r="P517" s="262"/>
    </row>
    <row r="518" spans="1:16">
      <c r="A518" s="272"/>
      <c r="B518" s="282"/>
      <c r="C518" s="282"/>
      <c r="D518" s="282"/>
      <c r="E518" s="282"/>
      <c r="F518" s="282"/>
      <c r="G518" s="99"/>
      <c r="N518" s="262"/>
      <c r="O518" s="262"/>
      <c r="P518" s="262"/>
    </row>
    <row r="519" spans="1:16">
      <c r="A519" s="272"/>
      <c r="B519" s="282"/>
      <c r="C519" s="282"/>
      <c r="D519" s="282"/>
      <c r="E519" s="282"/>
      <c r="F519" s="282"/>
      <c r="G519" s="99"/>
      <c r="N519" s="262"/>
      <c r="O519" s="262"/>
      <c r="P519" s="262"/>
    </row>
    <row r="520" spans="1:16">
      <c r="A520" s="272"/>
      <c r="B520" s="282"/>
      <c r="C520" s="282"/>
      <c r="D520" s="282"/>
      <c r="E520" s="282"/>
      <c r="F520" s="282"/>
      <c r="G520" s="99"/>
      <c r="N520" s="262"/>
      <c r="O520" s="262"/>
      <c r="P520" s="262"/>
    </row>
    <row r="521" spans="1:16">
      <c r="A521" s="272"/>
      <c r="B521" s="282"/>
      <c r="C521" s="282"/>
      <c r="D521" s="282"/>
      <c r="E521" s="282"/>
      <c r="F521" s="282"/>
      <c r="G521" s="99"/>
      <c r="N521" s="262"/>
      <c r="O521" s="262"/>
      <c r="P521" s="262"/>
    </row>
    <row r="522" spans="1:16">
      <c r="A522" s="272"/>
      <c r="B522" s="282"/>
      <c r="C522" s="282"/>
      <c r="D522" s="282"/>
      <c r="E522" s="282"/>
      <c r="F522" s="282"/>
      <c r="G522" s="99"/>
      <c r="N522" s="262"/>
      <c r="O522" s="262"/>
      <c r="P522" s="262"/>
    </row>
    <row r="523" spans="1:16">
      <c r="A523" s="272"/>
      <c r="B523" s="282"/>
      <c r="C523" s="282"/>
      <c r="D523" s="282"/>
      <c r="E523" s="282"/>
      <c r="F523" s="282"/>
      <c r="G523" s="99"/>
      <c r="N523" s="262"/>
      <c r="O523" s="262"/>
      <c r="P523" s="262"/>
    </row>
    <row r="524" spans="1:16">
      <c r="A524" s="272"/>
      <c r="B524" s="282"/>
      <c r="C524" s="282"/>
      <c r="D524" s="282"/>
      <c r="E524" s="282"/>
      <c r="F524" s="282"/>
      <c r="G524" s="99"/>
      <c r="N524" s="262"/>
      <c r="O524" s="262"/>
      <c r="P524" s="262"/>
    </row>
    <row r="525" spans="1:16">
      <c r="A525" s="272"/>
      <c r="B525" s="282"/>
      <c r="C525" s="282"/>
      <c r="D525" s="282"/>
      <c r="E525" s="282"/>
      <c r="F525" s="282"/>
      <c r="G525" s="99"/>
      <c r="N525" s="262"/>
      <c r="O525" s="262"/>
      <c r="P525" s="262"/>
    </row>
    <row r="526" spans="1:16">
      <c r="A526" s="272"/>
      <c r="B526" s="282"/>
      <c r="C526" s="282"/>
      <c r="D526" s="282"/>
      <c r="E526" s="282"/>
      <c r="F526" s="282"/>
      <c r="G526" s="99"/>
      <c r="N526" s="262"/>
      <c r="O526" s="262"/>
      <c r="P526" s="262"/>
    </row>
    <row r="527" spans="1:16">
      <c r="A527" s="272"/>
      <c r="B527" s="282"/>
      <c r="C527" s="282"/>
      <c r="D527" s="282"/>
      <c r="E527" s="282"/>
      <c r="F527" s="282"/>
      <c r="G527" s="99"/>
      <c r="N527" s="262"/>
      <c r="O527" s="262"/>
      <c r="P527" s="262"/>
    </row>
    <row r="528" spans="1:16">
      <c r="A528" s="272"/>
      <c r="B528" s="282"/>
      <c r="C528" s="282"/>
      <c r="D528" s="282"/>
      <c r="E528" s="282"/>
      <c r="F528" s="282"/>
      <c r="G528" s="99"/>
      <c r="N528" s="262"/>
      <c r="O528" s="262"/>
      <c r="P528" s="262"/>
    </row>
    <row r="529" spans="1:16">
      <c r="A529" s="272"/>
      <c r="B529" s="282"/>
      <c r="C529" s="282"/>
      <c r="D529" s="282"/>
      <c r="E529" s="282"/>
      <c r="F529" s="282"/>
      <c r="G529" s="99"/>
      <c r="N529" s="262"/>
      <c r="O529" s="262"/>
      <c r="P529" s="262"/>
    </row>
    <row r="530" spans="1:16">
      <c r="A530" s="272"/>
      <c r="B530" s="282"/>
      <c r="C530" s="282"/>
      <c r="D530" s="282"/>
      <c r="E530" s="282"/>
      <c r="F530" s="282"/>
      <c r="G530" s="99"/>
      <c r="N530" s="262"/>
      <c r="O530" s="262"/>
      <c r="P530" s="262"/>
    </row>
    <row r="531" spans="1:16">
      <c r="A531" s="272"/>
      <c r="B531" s="282"/>
      <c r="C531" s="282"/>
      <c r="D531" s="282"/>
      <c r="E531" s="282"/>
      <c r="F531" s="282"/>
      <c r="G531" s="99"/>
      <c r="N531" s="262"/>
      <c r="O531" s="262"/>
      <c r="P531" s="262"/>
    </row>
    <row r="532" spans="1:16">
      <c r="A532" s="272"/>
      <c r="B532" s="282"/>
      <c r="C532" s="282"/>
      <c r="D532" s="282"/>
      <c r="E532" s="282"/>
      <c r="F532" s="282"/>
      <c r="G532" s="99"/>
      <c r="N532" s="262"/>
      <c r="O532" s="262"/>
      <c r="P532" s="262"/>
    </row>
    <row r="533" spans="1:16">
      <c r="A533" s="272"/>
      <c r="B533" s="282"/>
      <c r="C533" s="282"/>
      <c r="D533" s="282"/>
      <c r="E533" s="282"/>
      <c r="F533" s="282"/>
      <c r="G533" s="99"/>
      <c r="N533" s="262"/>
      <c r="O533" s="262"/>
      <c r="P533" s="262"/>
    </row>
    <row r="534" spans="1:16">
      <c r="A534" s="272"/>
      <c r="B534" s="282"/>
      <c r="C534" s="282"/>
      <c r="D534" s="282"/>
      <c r="E534" s="282"/>
      <c r="F534" s="282"/>
      <c r="G534" s="99"/>
      <c r="N534" s="262"/>
      <c r="O534" s="262"/>
      <c r="P534" s="262"/>
    </row>
    <row r="535" spans="1:16">
      <c r="A535" s="272"/>
      <c r="B535" s="282"/>
      <c r="C535" s="282"/>
      <c r="D535" s="282"/>
      <c r="E535" s="282"/>
      <c r="F535" s="282"/>
      <c r="G535" s="99"/>
      <c r="N535" s="262"/>
      <c r="O535" s="262"/>
      <c r="P535" s="262"/>
    </row>
    <row r="536" spans="1:16">
      <c r="A536" s="272"/>
      <c r="B536" s="282"/>
      <c r="C536" s="282"/>
      <c r="D536" s="282"/>
      <c r="E536" s="282"/>
      <c r="F536" s="282"/>
      <c r="G536" s="99"/>
      <c r="N536" s="262"/>
      <c r="O536" s="262"/>
      <c r="P536" s="262"/>
    </row>
    <row r="537" spans="1:16">
      <c r="A537" s="272"/>
      <c r="B537" s="282"/>
      <c r="C537" s="282"/>
      <c r="D537" s="282"/>
      <c r="E537" s="282"/>
      <c r="F537" s="282"/>
      <c r="G537" s="99"/>
      <c r="N537" s="262"/>
      <c r="O537" s="262"/>
      <c r="P537" s="262"/>
    </row>
    <row r="538" spans="1:16">
      <c r="A538" s="272"/>
      <c r="B538" s="282"/>
      <c r="C538" s="282"/>
      <c r="D538" s="282"/>
      <c r="E538" s="282"/>
      <c r="F538" s="282"/>
      <c r="G538" s="99"/>
      <c r="N538" s="262"/>
      <c r="O538" s="262"/>
      <c r="P538" s="262"/>
    </row>
    <row r="539" spans="1:16">
      <c r="A539" s="272"/>
      <c r="B539" s="282"/>
      <c r="C539" s="282"/>
      <c r="D539" s="282"/>
      <c r="E539" s="282"/>
      <c r="F539" s="282"/>
      <c r="G539" s="99"/>
      <c r="N539" s="262"/>
      <c r="O539" s="262"/>
      <c r="P539" s="262"/>
    </row>
    <row r="540" spans="1:16">
      <c r="A540" s="272"/>
      <c r="B540" s="282"/>
      <c r="C540" s="282"/>
      <c r="D540" s="282"/>
      <c r="E540" s="282"/>
      <c r="F540" s="282"/>
      <c r="G540" s="99"/>
      <c r="N540" s="262"/>
      <c r="O540" s="262"/>
      <c r="P540" s="262"/>
    </row>
    <row r="541" spans="1:16">
      <c r="A541" s="272"/>
      <c r="B541" s="282"/>
      <c r="C541" s="282"/>
      <c r="D541" s="282"/>
      <c r="E541" s="282"/>
      <c r="F541" s="282"/>
      <c r="G541" s="99"/>
      <c r="N541" s="262"/>
      <c r="O541" s="262"/>
      <c r="P541" s="262"/>
    </row>
    <row r="542" spans="1:16">
      <c r="A542" s="272"/>
      <c r="B542" s="282"/>
      <c r="C542" s="282"/>
      <c r="D542" s="282"/>
      <c r="E542" s="282"/>
      <c r="F542" s="282"/>
      <c r="G542" s="99"/>
      <c r="N542" s="262"/>
      <c r="O542" s="262"/>
      <c r="P542" s="262"/>
    </row>
    <row r="543" spans="1:16">
      <c r="A543" s="272"/>
      <c r="B543" s="282"/>
      <c r="C543" s="282"/>
      <c r="D543" s="282"/>
      <c r="E543" s="282"/>
      <c r="F543" s="282"/>
      <c r="G543" s="99"/>
      <c r="N543" s="262"/>
      <c r="O543" s="262"/>
      <c r="P543" s="262"/>
    </row>
    <row r="544" spans="1:16">
      <c r="A544" s="272"/>
      <c r="B544" s="282"/>
      <c r="C544" s="282"/>
      <c r="D544" s="282"/>
      <c r="E544" s="282"/>
      <c r="F544" s="282"/>
      <c r="G544" s="99"/>
      <c r="N544" s="262"/>
      <c r="O544" s="262"/>
      <c r="P544" s="262"/>
    </row>
    <row r="545" spans="1:16">
      <c r="A545" s="272"/>
      <c r="B545" s="282"/>
      <c r="C545" s="282"/>
      <c r="D545" s="282"/>
      <c r="E545" s="282"/>
      <c r="F545" s="282"/>
      <c r="G545" s="99"/>
      <c r="N545" s="262"/>
      <c r="O545" s="262"/>
      <c r="P545" s="262"/>
    </row>
    <row r="546" spans="1:16">
      <c r="A546" s="272"/>
      <c r="B546" s="282"/>
      <c r="C546" s="282"/>
      <c r="D546" s="282"/>
      <c r="E546" s="282"/>
      <c r="F546" s="282"/>
      <c r="G546" s="99"/>
      <c r="N546" s="262"/>
      <c r="O546" s="262"/>
      <c r="P546" s="262"/>
    </row>
    <row r="547" spans="1:16">
      <c r="A547" s="272"/>
      <c r="B547" s="282"/>
      <c r="C547" s="282"/>
      <c r="D547" s="282"/>
      <c r="E547" s="282"/>
      <c r="F547" s="282"/>
      <c r="G547" s="99"/>
      <c r="N547" s="262"/>
      <c r="O547" s="262"/>
      <c r="P547" s="262"/>
    </row>
    <row r="548" spans="1:16">
      <c r="A548" s="272"/>
      <c r="B548" s="282"/>
      <c r="C548" s="282"/>
      <c r="D548" s="282"/>
      <c r="E548" s="282"/>
      <c r="F548" s="282"/>
      <c r="G548" s="99"/>
      <c r="N548" s="262"/>
      <c r="O548" s="262"/>
      <c r="P548" s="262"/>
    </row>
    <row r="549" spans="1:16">
      <c r="A549" s="272"/>
      <c r="B549" s="282"/>
      <c r="C549" s="282"/>
      <c r="D549" s="282"/>
      <c r="E549" s="282"/>
      <c r="F549" s="282"/>
      <c r="G549" s="99"/>
      <c r="N549" s="262"/>
      <c r="O549" s="262"/>
      <c r="P549" s="262"/>
    </row>
    <row r="550" spans="1:16">
      <c r="A550" s="272"/>
      <c r="B550" s="282"/>
      <c r="C550" s="282"/>
      <c r="D550" s="282"/>
      <c r="E550" s="282"/>
      <c r="F550" s="282"/>
      <c r="G550" s="99"/>
      <c r="N550" s="262"/>
      <c r="O550" s="262"/>
      <c r="P550" s="262"/>
    </row>
    <row r="551" spans="1:16">
      <c r="A551" s="272"/>
      <c r="B551" s="282"/>
      <c r="C551" s="282"/>
      <c r="D551" s="282"/>
      <c r="E551" s="282"/>
      <c r="F551" s="282"/>
      <c r="G551" s="99"/>
      <c r="N551" s="262"/>
      <c r="O551" s="262"/>
      <c r="P551" s="262"/>
    </row>
    <row r="552" spans="1:16">
      <c r="A552" s="272"/>
      <c r="B552" s="282"/>
      <c r="C552" s="282"/>
      <c r="D552" s="282"/>
      <c r="E552" s="282"/>
      <c r="F552" s="282"/>
      <c r="G552" s="99"/>
      <c r="N552" s="262"/>
      <c r="O552" s="262"/>
      <c r="P552" s="262"/>
    </row>
    <row r="553" spans="1:16">
      <c r="A553" s="272"/>
      <c r="B553" s="282"/>
      <c r="C553" s="282"/>
      <c r="D553" s="282"/>
      <c r="E553" s="282"/>
      <c r="F553" s="282"/>
      <c r="G553" s="99"/>
      <c r="N553" s="262"/>
      <c r="O553" s="262"/>
      <c r="P553" s="262"/>
    </row>
    <row r="554" spans="1:16">
      <c r="A554" s="272"/>
      <c r="B554" s="282"/>
      <c r="C554" s="282"/>
      <c r="D554" s="282"/>
      <c r="E554" s="282"/>
      <c r="F554" s="282"/>
      <c r="G554" s="99"/>
      <c r="N554" s="262"/>
      <c r="O554" s="262"/>
      <c r="P554" s="262"/>
    </row>
    <row r="555" spans="1:16">
      <c r="A555" s="272"/>
      <c r="B555" s="282"/>
      <c r="C555" s="282"/>
      <c r="D555" s="282"/>
      <c r="E555" s="282"/>
      <c r="F555" s="282"/>
      <c r="G555" s="99"/>
      <c r="N555" s="262"/>
      <c r="O555" s="262"/>
      <c r="P555" s="262"/>
    </row>
    <row r="556" spans="1:16">
      <c r="A556" s="272"/>
      <c r="B556" s="282"/>
      <c r="C556" s="282"/>
      <c r="D556" s="282"/>
      <c r="E556" s="282"/>
      <c r="F556" s="282"/>
      <c r="G556" s="99"/>
      <c r="N556" s="262"/>
      <c r="O556" s="262"/>
      <c r="P556" s="262"/>
    </row>
    <row r="557" spans="1:16">
      <c r="A557" s="272"/>
      <c r="B557" s="282"/>
      <c r="C557" s="282"/>
      <c r="D557" s="282"/>
      <c r="E557" s="282"/>
      <c r="F557" s="282"/>
      <c r="G557" s="99"/>
      <c r="N557" s="262"/>
      <c r="O557" s="262"/>
      <c r="P557" s="262"/>
    </row>
    <row r="558" spans="1:16">
      <c r="A558" s="272"/>
      <c r="B558" s="282"/>
      <c r="C558" s="282"/>
      <c r="D558" s="282"/>
      <c r="E558" s="282"/>
      <c r="F558" s="282"/>
      <c r="G558" s="99"/>
      <c r="N558" s="262"/>
      <c r="O558" s="262"/>
      <c r="P558" s="262"/>
    </row>
    <row r="559" spans="1:16">
      <c r="A559" s="272"/>
      <c r="B559" s="282"/>
      <c r="C559" s="282"/>
      <c r="D559" s="282"/>
      <c r="E559" s="282"/>
      <c r="F559" s="282"/>
      <c r="G559" s="99"/>
      <c r="N559" s="262"/>
      <c r="O559" s="262"/>
      <c r="P559" s="262"/>
    </row>
    <row r="560" spans="1:16">
      <c r="A560" s="272"/>
      <c r="B560" s="282"/>
      <c r="C560" s="282"/>
      <c r="D560" s="282"/>
      <c r="E560" s="282"/>
      <c r="F560" s="282"/>
      <c r="G560" s="99"/>
      <c r="N560" s="262"/>
      <c r="O560" s="262"/>
      <c r="P560" s="262"/>
    </row>
    <row r="561" spans="1:16">
      <c r="A561" s="272"/>
      <c r="B561" s="282"/>
      <c r="C561" s="282"/>
      <c r="D561" s="282"/>
      <c r="E561" s="282"/>
      <c r="F561" s="282"/>
      <c r="G561" s="99"/>
      <c r="N561" s="262"/>
      <c r="O561" s="262"/>
      <c r="P561" s="262"/>
    </row>
    <row r="562" spans="1:16">
      <c r="A562" s="272"/>
      <c r="B562" s="282"/>
      <c r="C562" s="282"/>
      <c r="D562" s="282"/>
      <c r="E562" s="282"/>
      <c r="F562" s="282"/>
      <c r="G562" s="99"/>
      <c r="N562" s="262"/>
      <c r="O562" s="262"/>
      <c r="P562" s="262"/>
    </row>
    <row r="563" spans="1:16">
      <c r="A563" s="272"/>
      <c r="B563" s="282"/>
      <c r="C563" s="282"/>
      <c r="D563" s="282"/>
      <c r="E563" s="282"/>
      <c r="F563" s="282"/>
      <c r="G563" s="99"/>
      <c r="N563" s="262"/>
      <c r="O563" s="262"/>
      <c r="P563" s="262"/>
    </row>
    <row r="564" spans="1:16">
      <c r="A564" s="272"/>
      <c r="B564" s="282"/>
      <c r="C564" s="282"/>
      <c r="D564" s="282"/>
      <c r="E564" s="282"/>
      <c r="F564" s="282"/>
      <c r="G564" s="99"/>
      <c r="N564" s="262"/>
      <c r="O564" s="262"/>
      <c r="P564" s="262"/>
    </row>
    <row r="565" spans="1:16">
      <c r="A565" s="272"/>
      <c r="B565" s="282"/>
      <c r="C565" s="282"/>
      <c r="D565" s="282"/>
      <c r="E565" s="282"/>
      <c r="F565" s="282"/>
      <c r="G565" s="99"/>
      <c r="N565" s="262"/>
      <c r="O565" s="262"/>
      <c r="P565" s="262"/>
    </row>
    <row r="566" spans="1:16">
      <c r="A566" s="272"/>
      <c r="B566" s="282"/>
      <c r="C566" s="282"/>
      <c r="D566" s="282"/>
      <c r="E566" s="282"/>
      <c r="F566" s="282"/>
      <c r="G566" s="99"/>
      <c r="N566" s="262"/>
      <c r="O566" s="262"/>
      <c r="P566" s="262"/>
    </row>
    <row r="567" spans="1:16">
      <c r="A567" s="272"/>
      <c r="B567" s="282"/>
      <c r="C567" s="282"/>
      <c r="D567" s="282"/>
      <c r="E567" s="282"/>
      <c r="F567" s="282"/>
      <c r="G567" s="99"/>
      <c r="N567" s="262"/>
      <c r="O567" s="262"/>
      <c r="P567" s="262"/>
    </row>
    <row r="568" spans="1:16">
      <c r="A568" s="272"/>
      <c r="B568" s="282"/>
      <c r="C568" s="282"/>
      <c r="D568" s="282"/>
      <c r="E568" s="282"/>
      <c r="F568" s="282"/>
      <c r="G568" s="99"/>
      <c r="N568" s="262"/>
      <c r="O568" s="262"/>
      <c r="P568" s="262"/>
    </row>
    <row r="569" spans="1:16">
      <c r="A569" s="272"/>
      <c r="B569" s="282"/>
      <c r="C569" s="282"/>
      <c r="D569" s="282"/>
      <c r="E569" s="282"/>
      <c r="F569" s="282"/>
      <c r="G569" s="99"/>
      <c r="N569" s="262"/>
      <c r="O569" s="262"/>
      <c r="P569" s="262"/>
    </row>
    <row r="570" spans="1:16">
      <c r="A570" s="272"/>
      <c r="B570" s="282"/>
      <c r="C570" s="282"/>
      <c r="D570" s="282"/>
      <c r="E570" s="282"/>
      <c r="F570" s="282"/>
      <c r="G570" s="99"/>
      <c r="N570" s="262"/>
      <c r="O570" s="262"/>
      <c r="P570" s="262"/>
    </row>
    <row r="571" spans="1:16">
      <c r="A571" s="272"/>
      <c r="B571" s="282"/>
      <c r="C571" s="282"/>
      <c r="D571" s="282"/>
      <c r="E571" s="282"/>
      <c r="F571" s="282"/>
      <c r="G571" s="99"/>
      <c r="N571" s="262"/>
      <c r="O571" s="262"/>
      <c r="P571" s="262"/>
    </row>
    <row r="572" spans="1:16">
      <c r="A572" s="272"/>
      <c r="B572" s="282"/>
      <c r="C572" s="282"/>
      <c r="D572" s="282"/>
      <c r="E572" s="282"/>
      <c r="F572" s="282"/>
      <c r="G572" s="99"/>
      <c r="N572" s="262"/>
      <c r="O572" s="262"/>
      <c r="P572" s="262"/>
    </row>
    <row r="573" spans="1:16">
      <c r="A573" s="272"/>
      <c r="B573" s="282"/>
      <c r="C573" s="282"/>
      <c r="D573" s="282"/>
      <c r="E573" s="282"/>
      <c r="F573" s="282"/>
      <c r="G573" s="99"/>
      <c r="N573" s="262"/>
      <c r="O573" s="262"/>
      <c r="P573" s="262"/>
    </row>
    <row r="574" spans="1:16">
      <c r="A574" s="272"/>
      <c r="B574" s="282"/>
      <c r="C574" s="282"/>
      <c r="D574" s="282"/>
      <c r="E574" s="282"/>
      <c r="F574" s="282"/>
      <c r="G574" s="99"/>
      <c r="N574" s="262"/>
      <c r="O574" s="262"/>
      <c r="P574" s="262"/>
    </row>
    <row r="575" spans="1:16">
      <c r="A575" s="272"/>
      <c r="B575" s="282"/>
      <c r="C575" s="282"/>
      <c r="D575" s="282"/>
      <c r="E575" s="282"/>
      <c r="F575" s="282"/>
      <c r="G575" s="99"/>
      <c r="N575" s="262"/>
      <c r="O575" s="262"/>
      <c r="P575" s="262"/>
    </row>
    <row r="576" spans="1:16">
      <c r="A576" s="272"/>
      <c r="B576" s="282"/>
      <c r="C576" s="282"/>
      <c r="D576" s="282"/>
      <c r="E576" s="282"/>
      <c r="F576" s="282"/>
      <c r="G576" s="99"/>
      <c r="N576" s="262"/>
      <c r="O576" s="262"/>
      <c r="P576" s="262"/>
    </row>
    <row r="577" spans="1:16">
      <c r="A577" s="272"/>
      <c r="B577" s="282"/>
      <c r="C577" s="282"/>
      <c r="D577" s="282"/>
      <c r="E577" s="282"/>
      <c r="F577" s="282"/>
      <c r="G577" s="99"/>
      <c r="N577" s="262"/>
      <c r="O577" s="262"/>
      <c r="P577" s="262"/>
    </row>
    <row r="578" spans="1:16">
      <c r="A578" s="272"/>
      <c r="B578" s="282"/>
      <c r="C578" s="282"/>
      <c r="D578" s="282"/>
      <c r="E578" s="282"/>
      <c r="F578" s="282"/>
      <c r="G578" s="99"/>
      <c r="N578" s="262"/>
      <c r="O578" s="262"/>
      <c r="P578" s="262"/>
    </row>
    <row r="579" spans="1:16">
      <c r="A579" s="272"/>
      <c r="B579" s="282"/>
      <c r="C579" s="282"/>
      <c r="D579" s="282"/>
      <c r="E579" s="282"/>
      <c r="F579" s="282"/>
      <c r="G579" s="99"/>
      <c r="N579" s="262"/>
      <c r="O579" s="262"/>
      <c r="P579" s="262"/>
    </row>
    <row r="580" spans="1:16">
      <c r="A580" s="272"/>
      <c r="B580" s="282"/>
      <c r="C580" s="282"/>
      <c r="D580" s="282"/>
      <c r="E580" s="282"/>
      <c r="F580" s="282"/>
      <c r="G580" s="99"/>
      <c r="N580" s="262"/>
      <c r="O580" s="262"/>
      <c r="P580" s="262"/>
    </row>
    <row r="581" spans="1:16">
      <c r="A581" s="272"/>
      <c r="B581" s="282"/>
      <c r="C581" s="282"/>
      <c r="D581" s="282"/>
      <c r="E581" s="282"/>
      <c r="F581" s="282"/>
      <c r="G581" s="99"/>
      <c r="N581" s="262"/>
      <c r="O581" s="262"/>
      <c r="P581" s="262"/>
    </row>
    <row r="582" spans="1:16">
      <c r="A582" s="272"/>
      <c r="B582" s="282"/>
      <c r="C582" s="282"/>
      <c r="D582" s="282"/>
      <c r="E582" s="282"/>
      <c r="F582" s="282"/>
      <c r="G582" s="99"/>
      <c r="N582" s="262"/>
      <c r="O582" s="262"/>
      <c r="P582" s="262"/>
    </row>
    <row r="583" spans="1:16">
      <c r="A583" s="272"/>
      <c r="B583" s="282"/>
      <c r="C583" s="282"/>
      <c r="D583" s="282"/>
      <c r="E583" s="282"/>
      <c r="F583" s="282"/>
      <c r="G583" s="99"/>
      <c r="N583" s="262"/>
      <c r="O583" s="262"/>
      <c r="P583" s="262"/>
    </row>
    <row r="584" spans="1:16">
      <c r="A584" s="272"/>
      <c r="B584" s="282"/>
      <c r="C584" s="282"/>
      <c r="D584" s="282"/>
      <c r="E584" s="282"/>
      <c r="F584" s="282"/>
      <c r="G584" s="99"/>
      <c r="N584" s="262"/>
      <c r="O584" s="262"/>
      <c r="P584" s="262"/>
    </row>
    <row r="585" spans="1:16">
      <c r="A585" s="272"/>
      <c r="B585" s="282"/>
      <c r="C585" s="282"/>
      <c r="D585" s="282"/>
      <c r="E585" s="282"/>
      <c r="F585" s="282"/>
      <c r="G585" s="99"/>
      <c r="N585" s="262"/>
      <c r="O585" s="262"/>
      <c r="P585" s="262"/>
    </row>
    <row r="586" spans="1:16">
      <c r="A586" s="272"/>
      <c r="B586" s="282"/>
      <c r="C586" s="282"/>
      <c r="D586" s="282"/>
      <c r="E586" s="282"/>
      <c r="F586" s="282"/>
      <c r="G586" s="99"/>
      <c r="N586" s="262"/>
      <c r="O586" s="262"/>
      <c r="P586" s="262"/>
    </row>
    <row r="587" spans="1:16">
      <c r="A587" s="272"/>
      <c r="B587" s="282"/>
      <c r="C587" s="282"/>
      <c r="D587" s="282"/>
      <c r="E587" s="282"/>
      <c r="F587" s="282"/>
      <c r="G587" s="99"/>
      <c r="N587" s="262"/>
      <c r="O587" s="262"/>
      <c r="P587" s="262"/>
    </row>
    <row r="588" spans="1:16">
      <c r="A588" s="272"/>
      <c r="B588" s="282"/>
      <c r="C588" s="282"/>
      <c r="D588" s="282"/>
      <c r="E588" s="282"/>
      <c r="F588" s="282"/>
      <c r="G588" s="99"/>
      <c r="N588" s="262"/>
      <c r="O588" s="262"/>
      <c r="P588" s="262"/>
    </row>
    <row r="589" spans="1:16">
      <c r="A589" s="272"/>
      <c r="B589" s="282"/>
      <c r="C589" s="282"/>
      <c r="D589" s="282"/>
      <c r="E589" s="282"/>
      <c r="F589" s="282"/>
      <c r="G589" s="99"/>
      <c r="N589" s="262"/>
      <c r="O589" s="262"/>
      <c r="P589" s="262"/>
    </row>
    <row r="590" spans="1:16">
      <c r="A590" s="272"/>
      <c r="B590" s="282"/>
      <c r="C590" s="282"/>
      <c r="D590" s="282"/>
      <c r="E590" s="282"/>
      <c r="F590" s="282"/>
      <c r="G590" s="99"/>
      <c r="N590" s="262"/>
      <c r="O590" s="262"/>
      <c r="P590" s="262"/>
    </row>
    <row r="591" spans="1:16">
      <c r="A591" s="272"/>
      <c r="B591" s="282"/>
      <c r="C591" s="282"/>
      <c r="D591" s="282"/>
      <c r="E591" s="282"/>
      <c r="F591" s="282"/>
      <c r="G591" s="99"/>
      <c r="N591" s="262"/>
      <c r="O591" s="262"/>
      <c r="P591" s="262"/>
    </row>
    <row r="592" spans="1:16">
      <c r="A592" s="272"/>
      <c r="B592" s="282"/>
      <c r="C592" s="282"/>
      <c r="D592" s="282"/>
      <c r="E592" s="282"/>
      <c r="F592" s="282"/>
      <c r="G592" s="99"/>
      <c r="N592" s="262"/>
      <c r="O592" s="262"/>
      <c r="P592" s="262"/>
    </row>
    <row r="593" spans="1:16">
      <c r="A593" s="272"/>
      <c r="B593" s="282"/>
      <c r="C593" s="282"/>
      <c r="D593" s="282"/>
      <c r="E593" s="282"/>
      <c r="F593" s="282"/>
      <c r="G593" s="99"/>
      <c r="N593" s="262"/>
      <c r="O593" s="262"/>
      <c r="P593" s="262"/>
    </row>
    <row r="594" spans="1:16">
      <c r="A594" s="272"/>
      <c r="B594" s="282"/>
      <c r="C594" s="282"/>
      <c r="D594" s="282"/>
      <c r="E594" s="282"/>
      <c r="F594" s="282"/>
      <c r="G594" s="99"/>
      <c r="N594" s="262"/>
      <c r="O594" s="262"/>
      <c r="P594" s="262"/>
    </row>
    <row r="595" spans="1:16">
      <c r="A595" s="272"/>
      <c r="B595" s="282"/>
      <c r="C595" s="282"/>
      <c r="D595" s="282"/>
      <c r="E595" s="282"/>
      <c r="F595" s="282"/>
      <c r="G595" s="99"/>
      <c r="N595" s="262"/>
      <c r="O595" s="262"/>
      <c r="P595" s="262"/>
    </row>
    <row r="596" spans="1:16">
      <c r="A596" s="272"/>
      <c r="B596" s="282"/>
      <c r="C596" s="282"/>
      <c r="D596" s="282"/>
      <c r="E596" s="282"/>
      <c r="F596" s="282"/>
      <c r="G596" s="99"/>
      <c r="N596" s="262"/>
      <c r="O596" s="262"/>
      <c r="P596" s="262"/>
    </row>
    <row r="597" spans="1:16">
      <c r="A597" s="272"/>
      <c r="B597" s="282"/>
      <c r="C597" s="282"/>
      <c r="D597" s="282"/>
      <c r="E597" s="282"/>
      <c r="F597" s="282"/>
      <c r="G597" s="99"/>
      <c r="N597" s="262"/>
      <c r="O597" s="262"/>
      <c r="P597" s="262"/>
    </row>
    <row r="598" spans="1:16">
      <c r="A598" s="272"/>
      <c r="B598" s="282"/>
      <c r="C598" s="282"/>
      <c r="D598" s="282"/>
      <c r="E598" s="282"/>
      <c r="F598" s="282"/>
      <c r="G598" s="99"/>
      <c r="N598" s="262"/>
      <c r="O598" s="262"/>
      <c r="P598" s="262"/>
    </row>
    <row r="599" spans="1:16">
      <c r="A599" s="272"/>
      <c r="B599" s="282"/>
      <c r="C599" s="282"/>
      <c r="D599" s="282"/>
      <c r="E599" s="282"/>
      <c r="F599" s="282"/>
      <c r="G599" s="99"/>
      <c r="N599" s="262"/>
      <c r="O599" s="262"/>
      <c r="P599" s="262"/>
    </row>
    <row r="600" spans="1:16">
      <c r="A600" s="272"/>
      <c r="B600" s="282"/>
      <c r="C600" s="282"/>
      <c r="D600" s="282"/>
      <c r="E600" s="282"/>
      <c r="F600" s="282"/>
      <c r="G600" s="99"/>
      <c r="N600" s="262"/>
      <c r="O600" s="262"/>
      <c r="P600" s="262"/>
    </row>
    <row r="601" spans="1:16">
      <c r="A601" s="272"/>
      <c r="B601" s="282"/>
      <c r="C601" s="282"/>
      <c r="D601" s="282"/>
      <c r="E601" s="282"/>
      <c r="F601" s="282"/>
      <c r="G601" s="99"/>
      <c r="N601" s="262"/>
      <c r="O601" s="262"/>
      <c r="P601" s="262"/>
    </row>
    <row r="602" spans="1:16">
      <c r="A602" s="272"/>
      <c r="B602" s="282"/>
      <c r="C602" s="282"/>
      <c r="D602" s="282"/>
      <c r="E602" s="282"/>
      <c r="F602" s="282"/>
      <c r="G602" s="99"/>
      <c r="N602" s="262"/>
      <c r="O602" s="262"/>
      <c r="P602" s="262"/>
    </row>
    <row r="603" spans="1:16">
      <c r="A603" s="272"/>
      <c r="B603" s="282"/>
      <c r="C603" s="282"/>
      <c r="D603" s="282"/>
      <c r="E603" s="282"/>
      <c r="F603" s="282"/>
      <c r="G603" s="99"/>
      <c r="N603" s="262"/>
      <c r="O603" s="262"/>
      <c r="P603" s="262"/>
    </row>
    <row r="604" spans="1:16">
      <c r="A604" s="272"/>
      <c r="B604" s="282"/>
      <c r="C604" s="282"/>
      <c r="D604" s="282"/>
      <c r="E604" s="282"/>
      <c r="F604" s="282"/>
      <c r="G604" s="99"/>
      <c r="N604" s="262"/>
      <c r="O604" s="262"/>
      <c r="P604" s="262"/>
    </row>
    <row r="605" spans="1:16">
      <c r="A605" s="272"/>
      <c r="B605" s="282"/>
      <c r="C605" s="282"/>
      <c r="D605" s="282"/>
      <c r="E605" s="282"/>
      <c r="F605" s="282"/>
      <c r="G605" s="99"/>
      <c r="N605" s="262"/>
      <c r="O605" s="262"/>
      <c r="P605" s="262"/>
    </row>
    <row r="606" spans="1:16">
      <c r="A606" s="272"/>
      <c r="B606" s="282"/>
      <c r="C606" s="282"/>
      <c r="D606" s="282"/>
      <c r="E606" s="282"/>
      <c r="F606" s="282"/>
      <c r="G606" s="99"/>
      <c r="N606" s="262"/>
      <c r="O606" s="262"/>
      <c r="P606" s="262"/>
    </row>
    <row r="607" spans="1:16">
      <c r="A607" s="272"/>
      <c r="B607" s="282"/>
      <c r="C607" s="282"/>
      <c r="D607" s="282"/>
      <c r="E607" s="282"/>
      <c r="F607" s="282"/>
      <c r="G607" s="99"/>
      <c r="N607" s="262"/>
      <c r="O607" s="262"/>
      <c r="P607" s="262"/>
    </row>
    <row r="608" spans="1:16">
      <c r="A608" s="272"/>
      <c r="B608" s="282"/>
      <c r="C608" s="282"/>
      <c r="D608" s="282"/>
      <c r="E608" s="282"/>
      <c r="F608" s="282"/>
      <c r="G608" s="99"/>
      <c r="N608" s="262"/>
      <c r="O608" s="262"/>
      <c r="P608" s="262"/>
    </row>
    <row r="609" spans="1:16">
      <c r="A609" s="272"/>
      <c r="B609" s="282"/>
      <c r="C609" s="282"/>
      <c r="D609" s="282"/>
      <c r="E609" s="282"/>
      <c r="F609" s="282"/>
      <c r="G609" s="99"/>
      <c r="N609" s="262"/>
      <c r="O609" s="262"/>
      <c r="P609" s="262"/>
    </row>
    <row r="610" spans="1:16">
      <c r="A610" s="272"/>
      <c r="B610" s="282"/>
      <c r="C610" s="282"/>
      <c r="D610" s="282"/>
      <c r="E610" s="282"/>
      <c r="F610" s="282"/>
      <c r="G610" s="99"/>
      <c r="N610" s="262"/>
      <c r="O610" s="262"/>
      <c r="P610" s="262"/>
    </row>
    <row r="611" spans="1:16">
      <c r="A611" s="272"/>
      <c r="B611" s="282"/>
      <c r="C611" s="282"/>
      <c r="D611" s="282"/>
      <c r="E611" s="282"/>
      <c r="F611" s="282"/>
      <c r="G611" s="99"/>
      <c r="N611" s="262"/>
      <c r="O611" s="262"/>
      <c r="P611" s="262"/>
    </row>
    <row r="612" spans="1:16">
      <c r="A612" s="272"/>
      <c r="B612" s="282"/>
      <c r="C612" s="282"/>
      <c r="D612" s="282"/>
      <c r="E612" s="282"/>
      <c r="F612" s="282"/>
      <c r="G612" s="99"/>
      <c r="N612" s="262"/>
      <c r="O612" s="262"/>
      <c r="P612" s="262"/>
    </row>
    <row r="613" spans="1:16">
      <c r="A613" s="272"/>
      <c r="B613" s="282"/>
      <c r="C613" s="282"/>
      <c r="D613" s="282"/>
      <c r="E613" s="282"/>
      <c r="F613" s="282"/>
      <c r="G613" s="99"/>
      <c r="N613" s="262"/>
      <c r="O613" s="262"/>
      <c r="P613" s="262"/>
    </row>
    <row r="614" spans="1:16">
      <c r="A614" s="272"/>
      <c r="B614" s="282"/>
      <c r="C614" s="282"/>
      <c r="D614" s="282"/>
      <c r="E614" s="282"/>
      <c r="F614" s="282"/>
      <c r="G614" s="99"/>
      <c r="N614" s="262"/>
      <c r="O614" s="262"/>
      <c r="P614" s="262"/>
    </row>
    <row r="615" spans="1:16">
      <c r="A615" s="272"/>
      <c r="B615" s="282"/>
      <c r="C615" s="282"/>
      <c r="D615" s="282"/>
      <c r="E615" s="282"/>
      <c r="F615" s="282"/>
      <c r="G615" s="99"/>
      <c r="N615" s="262"/>
      <c r="O615" s="262"/>
      <c r="P615" s="262"/>
    </row>
    <row r="616" spans="1:16">
      <c r="A616" s="272"/>
      <c r="B616" s="282"/>
      <c r="C616" s="282"/>
      <c r="D616" s="282"/>
      <c r="E616" s="282"/>
      <c r="F616" s="282"/>
      <c r="G616" s="99"/>
      <c r="N616" s="262"/>
      <c r="O616" s="262"/>
      <c r="P616" s="262"/>
    </row>
    <row r="617" spans="1:16">
      <c r="A617" s="272"/>
      <c r="B617" s="282"/>
      <c r="C617" s="282"/>
      <c r="D617" s="282"/>
      <c r="E617" s="282"/>
      <c r="F617" s="282"/>
      <c r="G617" s="99"/>
      <c r="N617" s="262"/>
      <c r="O617" s="262"/>
      <c r="P617" s="262"/>
    </row>
    <row r="618" spans="1:16">
      <c r="A618" s="272"/>
      <c r="B618" s="282"/>
      <c r="C618" s="282"/>
      <c r="D618" s="282"/>
      <c r="E618" s="282"/>
      <c r="F618" s="282"/>
      <c r="G618" s="99"/>
      <c r="N618" s="262"/>
      <c r="O618" s="262"/>
      <c r="P618" s="262"/>
    </row>
    <row r="619" spans="1:16">
      <c r="A619" s="272"/>
      <c r="B619" s="282"/>
      <c r="C619" s="282"/>
      <c r="D619" s="282"/>
      <c r="E619" s="282"/>
      <c r="F619" s="282"/>
      <c r="G619" s="99"/>
      <c r="N619" s="262"/>
      <c r="O619" s="262"/>
      <c r="P619" s="262"/>
    </row>
    <row r="620" spans="1:16">
      <c r="A620" s="272"/>
      <c r="B620" s="282"/>
      <c r="C620" s="282"/>
      <c r="D620" s="282"/>
      <c r="E620" s="282"/>
      <c r="F620" s="282"/>
      <c r="G620" s="99"/>
      <c r="N620" s="262"/>
      <c r="O620" s="262"/>
      <c r="P620" s="262"/>
    </row>
    <row r="621" spans="1:16">
      <c r="A621" s="272"/>
      <c r="B621" s="282"/>
      <c r="C621" s="282"/>
      <c r="D621" s="282"/>
      <c r="E621" s="282"/>
      <c r="F621" s="282"/>
      <c r="G621" s="99"/>
      <c r="N621" s="262"/>
      <c r="O621" s="262"/>
      <c r="P621" s="262"/>
    </row>
    <row r="622" spans="1:16">
      <c r="A622" s="272"/>
      <c r="B622" s="282"/>
      <c r="C622" s="282"/>
      <c r="D622" s="282"/>
      <c r="E622" s="282"/>
      <c r="F622" s="282"/>
      <c r="G622" s="99"/>
      <c r="N622" s="262"/>
      <c r="O622" s="262"/>
      <c r="P622" s="262"/>
    </row>
    <row r="623" spans="1:16">
      <c r="A623" s="272"/>
      <c r="B623" s="282"/>
      <c r="C623" s="282"/>
      <c r="D623" s="282"/>
      <c r="E623" s="282"/>
      <c r="F623" s="282"/>
      <c r="G623" s="99"/>
      <c r="N623" s="262"/>
      <c r="O623" s="262"/>
      <c r="P623" s="262"/>
    </row>
    <row r="624" spans="1:16">
      <c r="A624" s="272"/>
      <c r="B624" s="282"/>
      <c r="C624" s="282"/>
      <c r="D624" s="282"/>
      <c r="E624" s="282"/>
      <c r="F624" s="282"/>
      <c r="G624" s="99"/>
      <c r="N624" s="262"/>
      <c r="O624" s="262"/>
      <c r="P624" s="262"/>
    </row>
    <row r="625" spans="1:16">
      <c r="A625" s="272"/>
      <c r="B625" s="282"/>
      <c r="C625" s="282"/>
      <c r="D625" s="282"/>
      <c r="E625" s="282"/>
      <c r="F625" s="282"/>
      <c r="G625" s="99"/>
      <c r="N625" s="262"/>
      <c r="O625" s="262"/>
      <c r="P625" s="262"/>
    </row>
    <row r="626" spans="1:16">
      <c r="A626" s="272"/>
      <c r="B626" s="282"/>
      <c r="C626" s="282"/>
      <c r="D626" s="282"/>
      <c r="E626" s="282"/>
      <c r="F626" s="282"/>
      <c r="G626" s="99"/>
      <c r="N626" s="262"/>
      <c r="O626" s="262"/>
      <c r="P626" s="262"/>
    </row>
    <row r="627" spans="1:16">
      <c r="A627" s="272"/>
      <c r="B627" s="282"/>
      <c r="C627" s="282"/>
      <c r="D627" s="282"/>
      <c r="E627" s="282"/>
      <c r="F627" s="282"/>
      <c r="G627" s="99"/>
      <c r="N627" s="262"/>
      <c r="O627" s="262"/>
      <c r="P627" s="262"/>
    </row>
    <row r="628" spans="1:16">
      <c r="A628" s="272"/>
      <c r="B628" s="282"/>
      <c r="C628" s="282"/>
      <c r="D628" s="282"/>
      <c r="E628" s="282"/>
      <c r="F628" s="282"/>
      <c r="G628" s="99"/>
      <c r="N628" s="262"/>
      <c r="O628" s="262"/>
      <c r="P628" s="262"/>
    </row>
    <row r="629" spans="1:16">
      <c r="A629" s="272"/>
      <c r="B629" s="282"/>
      <c r="C629" s="282"/>
      <c r="D629" s="282"/>
      <c r="E629" s="282"/>
      <c r="F629" s="282"/>
      <c r="G629" s="99"/>
      <c r="N629" s="262"/>
      <c r="O629" s="262"/>
      <c r="P629" s="262"/>
    </row>
    <row r="630" spans="1:16">
      <c r="A630" s="272"/>
      <c r="B630" s="282"/>
      <c r="C630" s="282"/>
      <c r="D630" s="282"/>
      <c r="E630" s="282"/>
      <c r="F630" s="282"/>
      <c r="G630" s="99"/>
      <c r="N630" s="262"/>
      <c r="O630" s="262"/>
      <c r="P630" s="262"/>
    </row>
    <row r="631" spans="1:16">
      <c r="A631" s="272"/>
      <c r="B631" s="282"/>
      <c r="C631" s="282"/>
      <c r="D631" s="282"/>
      <c r="E631" s="282"/>
      <c r="F631" s="282"/>
      <c r="G631" s="99"/>
      <c r="N631" s="262"/>
      <c r="O631" s="262"/>
      <c r="P631" s="262"/>
    </row>
    <row r="632" spans="1:16">
      <c r="A632" s="272"/>
      <c r="B632" s="282"/>
      <c r="C632" s="282"/>
      <c r="D632" s="282"/>
      <c r="E632" s="282"/>
      <c r="F632" s="282"/>
      <c r="G632" s="99"/>
      <c r="N632" s="262"/>
      <c r="O632" s="262"/>
      <c r="P632" s="262"/>
    </row>
    <row r="633" spans="1:16">
      <c r="A633" s="272"/>
      <c r="B633" s="282"/>
      <c r="C633" s="282"/>
      <c r="D633" s="282"/>
      <c r="E633" s="282"/>
      <c r="F633" s="282"/>
      <c r="G633" s="99"/>
      <c r="N633" s="262"/>
      <c r="O633" s="262"/>
      <c r="P633" s="262"/>
    </row>
    <row r="634" spans="1:16">
      <c r="A634" s="272"/>
      <c r="B634" s="282"/>
      <c r="C634" s="282"/>
      <c r="D634" s="282"/>
      <c r="E634" s="282"/>
      <c r="F634" s="282"/>
      <c r="G634" s="99"/>
      <c r="N634" s="262"/>
      <c r="O634" s="262"/>
      <c r="P634" s="262"/>
    </row>
    <row r="635" spans="1:16">
      <c r="A635" s="272"/>
      <c r="B635" s="282"/>
      <c r="C635" s="282"/>
      <c r="D635" s="282"/>
      <c r="E635" s="282"/>
      <c r="F635" s="282"/>
      <c r="G635" s="99"/>
      <c r="N635" s="262"/>
      <c r="O635" s="262"/>
      <c r="P635" s="262"/>
    </row>
    <row r="636" spans="1:16">
      <c r="A636" s="272"/>
      <c r="B636" s="282"/>
      <c r="C636" s="282"/>
      <c r="D636" s="282"/>
      <c r="E636" s="282"/>
      <c r="F636" s="282"/>
      <c r="G636" s="99"/>
      <c r="N636" s="262"/>
      <c r="O636" s="262"/>
      <c r="P636" s="262"/>
    </row>
    <row r="637" spans="1:16">
      <c r="A637" s="272"/>
      <c r="B637" s="282"/>
      <c r="C637" s="282"/>
      <c r="D637" s="282"/>
      <c r="E637" s="282"/>
      <c r="F637" s="282"/>
      <c r="G637" s="99"/>
      <c r="N637" s="262"/>
      <c r="O637" s="262"/>
      <c r="P637" s="262"/>
    </row>
    <row r="638" spans="1:16">
      <c r="A638" s="272"/>
      <c r="B638" s="282"/>
      <c r="C638" s="282"/>
      <c r="D638" s="282"/>
      <c r="E638" s="282"/>
      <c r="F638" s="282"/>
      <c r="G638" s="99"/>
      <c r="N638" s="262"/>
      <c r="O638" s="262"/>
      <c r="P638" s="262"/>
    </row>
    <row r="639" spans="1:16">
      <c r="A639" s="272"/>
      <c r="B639" s="282"/>
      <c r="C639" s="282"/>
      <c r="D639" s="282"/>
      <c r="E639" s="282"/>
      <c r="F639" s="282"/>
      <c r="G639" s="99"/>
      <c r="N639" s="262"/>
      <c r="O639" s="262"/>
      <c r="P639" s="262"/>
    </row>
    <row r="640" spans="1:16">
      <c r="A640" s="272"/>
      <c r="B640" s="282"/>
      <c r="C640" s="282"/>
      <c r="D640" s="282"/>
      <c r="E640" s="282"/>
      <c r="F640" s="282"/>
      <c r="G640" s="99"/>
      <c r="N640" s="262"/>
      <c r="O640" s="262"/>
      <c r="P640" s="262"/>
    </row>
    <row r="641" spans="1:16">
      <c r="A641" s="272"/>
      <c r="B641" s="282"/>
      <c r="C641" s="282"/>
      <c r="D641" s="282"/>
      <c r="E641" s="282"/>
      <c r="F641" s="282"/>
      <c r="G641" s="99"/>
      <c r="N641" s="262"/>
      <c r="O641" s="262"/>
      <c r="P641" s="262"/>
    </row>
    <row r="642" spans="1:16">
      <c r="A642" s="272"/>
      <c r="B642" s="282"/>
      <c r="C642" s="282"/>
      <c r="D642" s="282"/>
      <c r="E642" s="282"/>
      <c r="F642" s="282"/>
      <c r="G642" s="99"/>
      <c r="N642" s="262"/>
      <c r="O642" s="262"/>
      <c r="P642" s="262"/>
    </row>
    <row r="643" spans="1:16">
      <c r="A643" s="272"/>
      <c r="B643" s="282"/>
      <c r="C643" s="282"/>
      <c r="D643" s="282"/>
      <c r="E643" s="282"/>
      <c r="F643" s="282"/>
      <c r="G643" s="99"/>
      <c r="N643" s="262"/>
      <c r="O643" s="262"/>
      <c r="P643" s="262"/>
    </row>
    <row r="644" spans="1:16">
      <c r="A644" s="272"/>
      <c r="B644" s="282"/>
      <c r="C644" s="282"/>
      <c r="D644" s="282"/>
      <c r="E644" s="282"/>
      <c r="F644" s="282"/>
      <c r="G644" s="99"/>
      <c r="N644" s="262"/>
      <c r="O644" s="262"/>
      <c r="P644" s="262"/>
    </row>
    <row r="645" spans="1:16">
      <c r="A645" s="272"/>
      <c r="B645" s="282"/>
      <c r="C645" s="282"/>
      <c r="D645" s="282"/>
      <c r="E645" s="282"/>
      <c r="F645" s="282"/>
      <c r="G645" s="99"/>
      <c r="N645" s="262"/>
      <c r="O645" s="262"/>
      <c r="P645" s="262"/>
    </row>
    <row r="646" spans="1:16">
      <c r="A646" s="272"/>
      <c r="B646" s="282"/>
      <c r="C646" s="282"/>
      <c r="D646" s="282"/>
      <c r="E646" s="282"/>
      <c r="F646" s="282"/>
      <c r="G646" s="99"/>
      <c r="N646" s="262"/>
      <c r="O646" s="262"/>
      <c r="P646" s="262"/>
    </row>
    <row r="647" spans="1:16">
      <c r="A647" s="272"/>
      <c r="B647" s="282"/>
      <c r="C647" s="282"/>
      <c r="D647" s="282"/>
      <c r="E647" s="282"/>
      <c r="F647" s="282"/>
      <c r="G647" s="99"/>
      <c r="N647" s="262"/>
      <c r="O647" s="262"/>
      <c r="P647" s="262"/>
    </row>
    <row r="648" spans="1:16">
      <c r="A648" s="272"/>
      <c r="B648" s="282"/>
      <c r="C648" s="282"/>
      <c r="D648" s="282"/>
      <c r="E648" s="282"/>
      <c r="F648" s="282"/>
      <c r="G648" s="99"/>
      <c r="N648" s="262"/>
      <c r="O648" s="262"/>
      <c r="P648" s="262"/>
    </row>
    <row r="649" spans="1:16">
      <c r="A649" s="272"/>
      <c r="B649" s="282"/>
      <c r="C649" s="282"/>
      <c r="D649" s="282"/>
      <c r="E649" s="282"/>
      <c r="F649" s="282"/>
      <c r="G649" s="99"/>
      <c r="N649" s="262"/>
      <c r="O649" s="262"/>
      <c r="P649" s="262"/>
    </row>
    <row r="650" spans="1:16">
      <c r="A650" s="272"/>
      <c r="B650" s="282"/>
      <c r="C650" s="282"/>
      <c r="D650" s="282"/>
      <c r="E650" s="282"/>
      <c r="F650" s="282"/>
      <c r="G650" s="99"/>
      <c r="N650" s="262"/>
      <c r="O650" s="262"/>
      <c r="P650" s="262"/>
    </row>
    <row r="651" spans="1:16">
      <c r="A651" s="272"/>
      <c r="B651" s="282"/>
      <c r="C651" s="282"/>
      <c r="D651" s="282"/>
      <c r="E651" s="282"/>
      <c r="F651" s="282"/>
      <c r="G651" s="99"/>
      <c r="N651" s="262"/>
      <c r="O651" s="262"/>
      <c r="P651" s="262"/>
    </row>
    <row r="652" spans="1:16">
      <c r="A652" s="272"/>
      <c r="B652" s="282"/>
      <c r="C652" s="282"/>
      <c r="D652" s="282"/>
      <c r="E652" s="282"/>
      <c r="F652" s="282"/>
      <c r="G652" s="99"/>
      <c r="N652" s="262"/>
      <c r="O652" s="262"/>
      <c r="P652" s="262"/>
    </row>
    <row r="653" spans="1:16">
      <c r="A653" s="272"/>
      <c r="B653" s="282"/>
      <c r="C653" s="282"/>
      <c r="D653" s="282"/>
      <c r="E653" s="282"/>
      <c r="F653" s="282"/>
      <c r="G653" s="99"/>
      <c r="N653" s="262"/>
      <c r="O653" s="262"/>
      <c r="P653" s="262"/>
    </row>
    <row r="654" spans="1:16">
      <c r="A654" s="272"/>
      <c r="B654" s="282"/>
      <c r="C654" s="282"/>
      <c r="D654" s="282"/>
      <c r="E654" s="282"/>
      <c r="F654" s="282"/>
      <c r="G654" s="99"/>
      <c r="N654" s="262"/>
      <c r="O654" s="262"/>
      <c r="P654" s="262"/>
    </row>
    <row r="655" spans="1:16">
      <c r="A655" s="272"/>
      <c r="B655" s="282"/>
      <c r="C655" s="282"/>
      <c r="D655" s="282"/>
      <c r="E655" s="282"/>
      <c r="F655" s="282"/>
      <c r="G655" s="99"/>
      <c r="N655" s="262"/>
      <c r="O655" s="262"/>
      <c r="P655" s="262"/>
    </row>
    <row r="656" spans="1:16">
      <c r="A656" s="272"/>
      <c r="B656" s="282"/>
      <c r="C656" s="282"/>
      <c r="D656" s="282"/>
      <c r="E656" s="282"/>
      <c r="F656" s="282"/>
      <c r="G656" s="99"/>
      <c r="N656" s="262"/>
      <c r="O656" s="262"/>
      <c r="P656" s="262"/>
    </row>
    <row r="657" spans="1:16">
      <c r="A657" s="272"/>
      <c r="B657" s="282"/>
      <c r="C657" s="282"/>
      <c r="D657" s="282"/>
      <c r="E657" s="282"/>
      <c r="F657" s="282"/>
      <c r="G657" s="99"/>
      <c r="N657" s="262"/>
      <c r="O657" s="262"/>
      <c r="P657" s="262"/>
    </row>
    <row r="658" spans="1:16">
      <c r="A658" s="272"/>
      <c r="B658" s="282"/>
      <c r="C658" s="282"/>
      <c r="D658" s="282"/>
      <c r="E658" s="282"/>
      <c r="F658" s="282"/>
      <c r="G658" s="99"/>
      <c r="N658" s="262"/>
      <c r="O658" s="262"/>
      <c r="P658" s="262"/>
    </row>
    <row r="659" spans="1:16">
      <c r="A659" s="272"/>
      <c r="B659" s="282"/>
      <c r="C659" s="282"/>
      <c r="D659" s="282"/>
      <c r="E659" s="282"/>
      <c r="F659" s="282"/>
      <c r="G659" s="99"/>
      <c r="N659" s="262"/>
      <c r="O659" s="262"/>
      <c r="P659" s="262"/>
    </row>
    <row r="660" spans="1:16">
      <c r="A660" s="272"/>
      <c r="B660" s="282"/>
      <c r="C660" s="282"/>
      <c r="D660" s="282"/>
      <c r="E660" s="282"/>
      <c r="F660" s="282"/>
      <c r="G660" s="99"/>
      <c r="N660" s="262"/>
      <c r="O660" s="262"/>
      <c r="P660" s="262"/>
    </row>
    <row r="661" spans="1:16">
      <c r="A661" s="272"/>
      <c r="B661" s="282"/>
      <c r="C661" s="282"/>
      <c r="D661" s="282"/>
      <c r="E661" s="282"/>
      <c r="F661" s="282"/>
      <c r="G661" s="99"/>
      <c r="N661" s="262"/>
      <c r="O661" s="262"/>
      <c r="P661" s="262"/>
    </row>
    <row r="662" spans="1:16">
      <c r="A662" s="272"/>
      <c r="B662" s="282"/>
      <c r="C662" s="282"/>
      <c r="D662" s="282"/>
      <c r="E662" s="282"/>
      <c r="F662" s="282"/>
      <c r="G662" s="99"/>
      <c r="N662" s="262"/>
      <c r="O662" s="262"/>
      <c r="P662" s="262"/>
    </row>
    <row r="663" spans="1:16">
      <c r="A663" s="272"/>
      <c r="B663" s="282"/>
      <c r="C663" s="282"/>
      <c r="D663" s="282"/>
      <c r="E663" s="282"/>
      <c r="F663" s="282"/>
      <c r="G663" s="99"/>
      <c r="N663" s="262"/>
      <c r="O663" s="262"/>
      <c r="P663" s="262"/>
    </row>
    <row r="664" spans="1:16">
      <c r="A664" s="272"/>
      <c r="B664" s="282"/>
      <c r="C664" s="282"/>
      <c r="D664" s="282"/>
      <c r="E664" s="282"/>
      <c r="F664" s="282"/>
      <c r="G664" s="99"/>
      <c r="N664" s="262"/>
      <c r="O664" s="262"/>
      <c r="P664" s="262"/>
    </row>
    <row r="665" spans="1:16">
      <c r="A665" s="272"/>
      <c r="B665" s="282"/>
      <c r="C665" s="282"/>
      <c r="D665" s="282"/>
      <c r="E665" s="282"/>
      <c r="F665" s="282"/>
      <c r="G665" s="99"/>
      <c r="N665" s="262"/>
      <c r="O665" s="262"/>
      <c r="P665" s="262"/>
    </row>
    <row r="666" spans="1:16">
      <c r="A666" s="272"/>
      <c r="B666" s="282"/>
      <c r="C666" s="282"/>
      <c r="D666" s="282"/>
      <c r="E666" s="282"/>
      <c r="F666" s="282"/>
      <c r="G666" s="99"/>
      <c r="N666" s="262"/>
      <c r="O666" s="262"/>
      <c r="P666" s="262"/>
    </row>
    <row r="667" spans="1:16">
      <c r="A667" s="272"/>
      <c r="B667" s="282"/>
      <c r="C667" s="282"/>
      <c r="D667" s="282"/>
      <c r="E667" s="282"/>
      <c r="F667" s="282"/>
      <c r="G667" s="99"/>
      <c r="N667" s="262"/>
      <c r="O667" s="262"/>
      <c r="P667" s="262"/>
    </row>
    <row r="668" spans="1:16">
      <c r="A668" s="272"/>
      <c r="B668" s="282"/>
      <c r="C668" s="282"/>
      <c r="D668" s="282"/>
      <c r="E668" s="282"/>
      <c r="F668" s="282"/>
      <c r="G668" s="99"/>
      <c r="N668" s="262"/>
      <c r="O668" s="262"/>
      <c r="P668" s="262"/>
    </row>
    <row r="669" spans="1:16">
      <c r="A669" s="272"/>
      <c r="B669" s="282"/>
      <c r="C669" s="282"/>
      <c r="D669" s="282"/>
      <c r="E669" s="282"/>
      <c r="F669" s="282"/>
      <c r="G669" s="99"/>
      <c r="N669" s="262"/>
      <c r="O669" s="262"/>
      <c r="P669" s="262"/>
    </row>
    <row r="670" spans="1:16">
      <c r="A670" s="272"/>
      <c r="B670" s="282"/>
      <c r="C670" s="282"/>
      <c r="D670" s="282"/>
      <c r="E670" s="282"/>
      <c r="F670" s="282"/>
      <c r="G670" s="99"/>
      <c r="N670" s="262"/>
      <c r="O670" s="262"/>
      <c r="P670" s="262"/>
    </row>
    <row r="671" spans="1:16">
      <c r="A671" s="272"/>
      <c r="B671" s="282"/>
      <c r="C671" s="282"/>
      <c r="D671" s="282"/>
      <c r="E671" s="282"/>
      <c r="F671" s="282"/>
      <c r="G671" s="99"/>
      <c r="N671" s="262"/>
      <c r="O671" s="262"/>
      <c r="P671" s="262"/>
    </row>
    <row r="672" spans="1:16">
      <c r="A672" s="272"/>
      <c r="B672" s="282"/>
      <c r="C672" s="282"/>
      <c r="D672" s="282"/>
      <c r="E672" s="282"/>
      <c r="F672" s="282"/>
      <c r="G672" s="99"/>
      <c r="N672" s="262"/>
      <c r="O672" s="262"/>
      <c r="P672" s="262"/>
    </row>
    <row r="673" spans="1:16">
      <c r="A673" s="272"/>
      <c r="B673" s="282"/>
      <c r="C673" s="282"/>
      <c r="D673" s="282"/>
      <c r="E673" s="282"/>
      <c r="F673" s="282"/>
      <c r="G673" s="99"/>
      <c r="N673" s="262"/>
      <c r="O673" s="262"/>
      <c r="P673" s="262"/>
    </row>
    <row r="674" spans="1:16">
      <c r="A674" s="272"/>
      <c r="B674" s="282"/>
      <c r="C674" s="282"/>
      <c r="D674" s="282"/>
      <c r="E674" s="282"/>
      <c r="F674" s="282"/>
      <c r="G674" s="99"/>
      <c r="N674" s="262"/>
      <c r="O674" s="262"/>
      <c r="P674" s="262"/>
    </row>
    <row r="675" spans="1:16">
      <c r="A675" s="272"/>
      <c r="B675" s="282"/>
      <c r="C675" s="282"/>
      <c r="D675" s="282"/>
      <c r="E675" s="282"/>
      <c r="F675" s="282"/>
      <c r="G675" s="99"/>
      <c r="N675" s="262"/>
      <c r="O675" s="262"/>
      <c r="P675" s="262"/>
    </row>
    <row r="676" spans="1:16">
      <c r="A676" s="272"/>
      <c r="B676" s="282"/>
      <c r="C676" s="282"/>
      <c r="D676" s="282"/>
      <c r="E676" s="282"/>
      <c r="F676" s="282"/>
      <c r="G676" s="99"/>
      <c r="N676" s="262"/>
      <c r="O676" s="262"/>
      <c r="P676" s="262"/>
    </row>
    <row r="677" spans="1:16">
      <c r="A677" s="272"/>
      <c r="B677" s="282"/>
      <c r="C677" s="282"/>
      <c r="D677" s="282"/>
      <c r="E677" s="282"/>
      <c r="F677" s="282"/>
      <c r="G677" s="99"/>
      <c r="N677" s="262"/>
      <c r="O677" s="262"/>
      <c r="P677" s="262"/>
    </row>
    <row r="678" spans="1:16">
      <c r="A678" s="272"/>
      <c r="B678" s="282"/>
      <c r="C678" s="282"/>
      <c r="D678" s="282"/>
      <c r="E678" s="282"/>
      <c r="F678" s="282"/>
      <c r="G678" s="99"/>
      <c r="N678" s="262"/>
      <c r="O678" s="262"/>
      <c r="P678" s="262"/>
    </row>
    <row r="679" spans="1:16">
      <c r="A679" s="272"/>
      <c r="B679" s="282"/>
      <c r="C679" s="282"/>
      <c r="D679" s="282"/>
      <c r="E679" s="282"/>
      <c r="F679" s="282"/>
      <c r="G679" s="99"/>
      <c r="N679" s="262"/>
      <c r="O679" s="262"/>
      <c r="P679" s="262"/>
    </row>
    <row r="680" spans="1:16">
      <c r="A680" s="272"/>
      <c r="B680" s="282"/>
      <c r="C680" s="282"/>
      <c r="D680" s="282"/>
      <c r="E680" s="282"/>
      <c r="F680" s="282"/>
      <c r="G680" s="99"/>
      <c r="N680" s="262"/>
      <c r="O680" s="262"/>
      <c r="P680" s="262"/>
    </row>
    <row r="681" spans="1:16">
      <c r="A681" s="272"/>
      <c r="B681" s="282"/>
      <c r="C681" s="282"/>
      <c r="D681" s="282"/>
      <c r="E681" s="282"/>
      <c r="F681" s="282"/>
      <c r="G681" s="99"/>
      <c r="N681" s="262"/>
      <c r="O681" s="262"/>
      <c r="P681" s="262"/>
    </row>
    <row r="682" spans="1:16">
      <c r="A682" s="272"/>
      <c r="B682" s="282"/>
      <c r="C682" s="282"/>
      <c r="D682" s="282"/>
      <c r="E682" s="282"/>
      <c r="F682" s="282"/>
      <c r="G682" s="99"/>
      <c r="N682" s="262"/>
      <c r="O682" s="262"/>
      <c r="P682" s="262"/>
    </row>
    <row r="683" spans="1:16">
      <c r="A683" s="272"/>
      <c r="B683" s="282"/>
      <c r="C683" s="282"/>
      <c r="D683" s="282"/>
      <c r="E683" s="282"/>
      <c r="F683" s="282"/>
      <c r="G683" s="99"/>
      <c r="N683" s="262"/>
      <c r="O683" s="262"/>
      <c r="P683" s="262"/>
    </row>
    <row r="684" spans="1:16">
      <c r="A684" s="272"/>
      <c r="B684" s="282"/>
      <c r="C684" s="282"/>
      <c r="D684" s="282"/>
      <c r="E684" s="282"/>
      <c r="F684" s="282"/>
      <c r="G684" s="99"/>
      <c r="N684" s="262"/>
      <c r="O684" s="262"/>
      <c r="P684" s="262"/>
    </row>
    <row r="685" spans="1:16">
      <c r="A685" s="272"/>
      <c r="B685" s="282"/>
      <c r="C685" s="282"/>
      <c r="D685" s="282"/>
      <c r="E685" s="282"/>
      <c r="F685" s="282"/>
      <c r="G685" s="99"/>
      <c r="N685" s="262"/>
      <c r="O685" s="262"/>
      <c r="P685" s="262"/>
    </row>
    <row r="686" spans="1:16">
      <c r="A686" s="272"/>
      <c r="B686" s="282"/>
      <c r="C686" s="282"/>
      <c r="D686" s="282"/>
      <c r="E686" s="282"/>
      <c r="F686" s="282"/>
      <c r="G686" s="99"/>
      <c r="N686" s="262"/>
      <c r="O686" s="262"/>
      <c r="P686" s="262"/>
    </row>
    <row r="687" spans="1:16">
      <c r="A687" s="272"/>
      <c r="B687" s="282"/>
      <c r="C687" s="282"/>
      <c r="D687" s="282"/>
      <c r="E687" s="282"/>
      <c r="F687" s="282"/>
      <c r="G687" s="99"/>
      <c r="N687" s="262"/>
      <c r="O687" s="262"/>
      <c r="P687" s="262"/>
    </row>
    <row r="688" spans="1:16">
      <c r="A688" s="272"/>
      <c r="B688" s="282"/>
      <c r="C688" s="282"/>
      <c r="D688" s="282"/>
      <c r="E688" s="282"/>
      <c r="F688" s="282"/>
      <c r="G688" s="99"/>
      <c r="N688" s="262"/>
      <c r="O688" s="262"/>
      <c r="P688" s="262"/>
    </row>
    <row r="689" spans="1:16">
      <c r="A689" s="272"/>
      <c r="B689" s="282"/>
      <c r="C689" s="282"/>
      <c r="D689" s="282"/>
      <c r="E689" s="282"/>
      <c r="F689" s="282"/>
      <c r="G689" s="99"/>
      <c r="N689" s="262"/>
      <c r="O689" s="262"/>
      <c r="P689" s="262"/>
    </row>
    <row r="690" spans="1:16">
      <c r="A690" s="272"/>
      <c r="B690" s="282"/>
      <c r="C690" s="282"/>
      <c r="D690" s="282"/>
      <c r="E690" s="282"/>
      <c r="F690" s="282"/>
      <c r="G690" s="99"/>
      <c r="N690" s="262"/>
      <c r="O690" s="262"/>
      <c r="P690" s="262"/>
    </row>
    <row r="691" spans="1:16">
      <c r="A691" s="272"/>
      <c r="B691" s="282"/>
      <c r="C691" s="282"/>
      <c r="D691" s="282"/>
      <c r="E691" s="282"/>
      <c r="F691" s="282"/>
      <c r="G691" s="99"/>
      <c r="N691" s="262"/>
      <c r="O691" s="262"/>
      <c r="P691" s="262"/>
    </row>
    <row r="692" spans="1:16">
      <c r="A692" s="272"/>
      <c r="B692" s="282"/>
      <c r="C692" s="282"/>
      <c r="D692" s="282"/>
      <c r="E692" s="282"/>
      <c r="F692" s="282"/>
      <c r="G692" s="99"/>
      <c r="N692" s="262"/>
      <c r="O692" s="262"/>
      <c r="P692" s="262"/>
    </row>
    <row r="693" spans="1:16">
      <c r="A693" s="272"/>
      <c r="B693" s="282"/>
      <c r="C693" s="282"/>
      <c r="D693" s="282"/>
      <c r="E693" s="282"/>
      <c r="F693" s="282"/>
      <c r="G693" s="99"/>
      <c r="N693" s="262"/>
      <c r="O693" s="262"/>
      <c r="P693" s="262"/>
    </row>
    <row r="694" spans="1:16">
      <c r="A694" s="272"/>
      <c r="B694" s="282"/>
      <c r="C694" s="282"/>
      <c r="D694" s="282"/>
      <c r="E694" s="282"/>
      <c r="F694" s="282"/>
      <c r="G694" s="99"/>
      <c r="N694" s="262"/>
      <c r="O694" s="262"/>
      <c r="P694" s="262"/>
    </row>
    <row r="695" spans="1:16">
      <c r="A695" s="272"/>
      <c r="B695" s="282"/>
      <c r="C695" s="282"/>
      <c r="D695" s="282"/>
      <c r="E695" s="282"/>
      <c r="F695" s="282"/>
      <c r="G695" s="99"/>
      <c r="N695" s="262"/>
      <c r="O695" s="262"/>
      <c r="P695" s="262"/>
    </row>
    <row r="696" spans="1:16">
      <c r="A696" s="272"/>
      <c r="B696" s="282"/>
      <c r="C696" s="282"/>
      <c r="D696" s="282"/>
      <c r="E696" s="282"/>
      <c r="F696" s="282"/>
      <c r="G696" s="99"/>
      <c r="N696" s="262"/>
      <c r="O696" s="262"/>
      <c r="P696" s="262"/>
    </row>
    <row r="697" spans="1:16">
      <c r="A697" s="272"/>
      <c r="B697" s="282"/>
      <c r="C697" s="282"/>
      <c r="D697" s="282"/>
      <c r="E697" s="282"/>
      <c r="F697" s="282"/>
      <c r="G697" s="99"/>
      <c r="N697" s="262"/>
      <c r="O697" s="262"/>
      <c r="P697" s="262"/>
    </row>
    <row r="698" spans="1:16">
      <c r="A698" s="272"/>
      <c r="B698" s="282"/>
      <c r="C698" s="282"/>
      <c r="D698" s="282"/>
      <c r="E698" s="282"/>
      <c r="F698" s="282"/>
      <c r="G698" s="99"/>
      <c r="N698" s="262"/>
      <c r="O698" s="262"/>
      <c r="P698" s="262"/>
    </row>
    <row r="699" spans="1:16">
      <c r="A699" s="272"/>
      <c r="B699" s="282"/>
      <c r="C699" s="282"/>
      <c r="D699" s="282"/>
      <c r="E699" s="282"/>
      <c r="F699" s="282"/>
      <c r="G699" s="99"/>
      <c r="N699" s="262"/>
      <c r="O699" s="262"/>
      <c r="P699" s="262"/>
    </row>
    <row r="700" spans="1:16">
      <c r="A700" s="272"/>
      <c r="B700" s="282"/>
      <c r="C700" s="282"/>
      <c r="D700" s="282"/>
      <c r="E700" s="282"/>
      <c r="F700" s="282"/>
      <c r="G700" s="99"/>
      <c r="N700" s="262"/>
      <c r="O700" s="262"/>
      <c r="P700" s="262"/>
    </row>
    <row r="701" spans="1:16">
      <c r="A701" s="272"/>
      <c r="B701" s="282"/>
      <c r="C701" s="282"/>
      <c r="D701" s="282"/>
      <c r="E701" s="282"/>
      <c r="F701" s="282"/>
      <c r="G701" s="99"/>
      <c r="N701" s="262"/>
      <c r="O701" s="262"/>
      <c r="P701" s="262"/>
    </row>
    <row r="702" spans="1:16">
      <c r="A702" s="272"/>
      <c r="B702" s="282"/>
      <c r="C702" s="282"/>
      <c r="D702" s="282"/>
      <c r="E702" s="282"/>
      <c r="F702" s="282"/>
      <c r="G702" s="99"/>
      <c r="N702" s="262"/>
      <c r="O702" s="262"/>
      <c r="P702" s="262"/>
    </row>
    <row r="703" spans="1:16">
      <c r="A703" s="272"/>
      <c r="B703" s="282"/>
      <c r="C703" s="282"/>
      <c r="D703" s="282"/>
      <c r="E703" s="282"/>
      <c r="F703" s="282"/>
      <c r="G703" s="99"/>
      <c r="N703" s="262"/>
      <c r="O703" s="262"/>
      <c r="P703" s="262"/>
    </row>
    <row r="704" spans="1:16">
      <c r="A704" s="272"/>
      <c r="B704" s="282"/>
      <c r="C704" s="282"/>
      <c r="D704" s="282"/>
      <c r="E704" s="282"/>
      <c r="F704" s="282"/>
      <c r="G704" s="99"/>
      <c r="N704" s="262"/>
      <c r="O704" s="262"/>
      <c r="P704" s="262"/>
    </row>
    <row r="705" spans="1:16">
      <c r="A705" s="272"/>
      <c r="B705" s="282"/>
      <c r="C705" s="282"/>
      <c r="D705" s="282"/>
      <c r="E705" s="282"/>
      <c r="F705" s="282"/>
      <c r="G705" s="99"/>
      <c r="N705" s="262"/>
      <c r="O705" s="262"/>
      <c r="P705" s="262"/>
    </row>
    <row r="706" spans="1:16">
      <c r="A706" s="272"/>
      <c r="B706" s="282"/>
      <c r="C706" s="282"/>
      <c r="D706" s="282"/>
      <c r="E706" s="282"/>
      <c r="F706" s="282"/>
      <c r="G706" s="99"/>
      <c r="N706" s="262"/>
      <c r="O706" s="262"/>
      <c r="P706" s="262"/>
    </row>
    <row r="707" spans="1:16">
      <c r="A707" s="272"/>
      <c r="B707" s="282"/>
      <c r="C707" s="282"/>
      <c r="D707" s="282"/>
      <c r="E707" s="282"/>
      <c r="F707" s="282"/>
      <c r="G707" s="99"/>
      <c r="N707" s="262"/>
      <c r="O707" s="262"/>
      <c r="P707" s="262"/>
    </row>
    <row r="708" spans="1:16">
      <c r="A708" s="272"/>
      <c r="B708" s="282"/>
      <c r="C708" s="282"/>
      <c r="D708" s="282"/>
      <c r="E708" s="282"/>
      <c r="F708" s="282"/>
      <c r="G708" s="99"/>
      <c r="N708" s="262"/>
      <c r="O708" s="262"/>
      <c r="P708" s="262"/>
    </row>
    <row r="709" spans="1:16">
      <c r="A709" s="272"/>
      <c r="B709" s="282"/>
      <c r="C709" s="282"/>
      <c r="D709" s="282"/>
      <c r="E709" s="282"/>
      <c r="F709" s="282"/>
      <c r="G709" s="99"/>
      <c r="N709" s="262"/>
      <c r="O709" s="262"/>
      <c r="P709" s="262"/>
    </row>
    <row r="710" spans="1:16">
      <c r="A710" s="272"/>
      <c r="B710" s="282"/>
      <c r="C710" s="282"/>
      <c r="D710" s="282"/>
      <c r="E710" s="282"/>
      <c r="F710" s="282"/>
      <c r="G710" s="99"/>
      <c r="N710" s="262"/>
      <c r="O710" s="262"/>
      <c r="P710" s="262"/>
    </row>
    <row r="711" spans="1:16">
      <c r="A711" s="272"/>
      <c r="B711" s="282"/>
      <c r="C711" s="282"/>
      <c r="D711" s="282"/>
      <c r="E711" s="282"/>
      <c r="F711" s="282"/>
      <c r="G711" s="99"/>
      <c r="N711" s="262"/>
      <c r="O711" s="262"/>
      <c r="P711" s="262"/>
    </row>
    <row r="712" spans="1:16">
      <c r="A712" s="272"/>
      <c r="B712" s="282"/>
      <c r="C712" s="282"/>
      <c r="D712" s="282"/>
      <c r="E712" s="282"/>
      <c r="F712" s="282"/>
      <c r="G712" s="99"/>
      <c r="N712" s="262"/>
      <c r="O712" s="262"/>
      <c r="P712" s="262"/>
    </row>
    <row r="713" spans="1:16">
      <c r="A713" s="272"/>
      <c r="B713" s="282"/>
      <c r="C713" s="282"/>
      <c r="D713" s="282"/>
      <c r="E713" s="282"/>
      <c r="F713" s="282"/>
      <c r="G713" s="99"/>
      <c r="N713" s="262"/>
      <c r="O713" s="262"/>
      <c r="P713" s="262"/>
    </row>
    <row r="714" spans="1:16">
      <c r="A714" s="272"/>
      <c r="B714" s="282"/>
      <c r="C714" s="282"/>
      <c r="D714" s="282"/>
      <c r="E714" s="282"/>
      <c r="F714" s="282"/>
      <c r="G714" s="99"/>
      <c r="N714" s="262"/>
      <c r="O714" s="262"/>
      <c r="P714" s="262"/>
    </row>
    <row r="715" spans="1:16">
      <c r="A715" s="272"/>
      <c r="B715" s="282"/>
      <c r="C715" s="282"/>
      <c r="D715" s="282"/>
      <c r="E715" s="282"/>
      <c r="F715" s="282"/>
      <c r="G715" s="99"/>
      <c r="N715" s="262"/>
      <c r="O715" s="262"/>
      <c r="P715" s="262"/>
    </row>
    <row r="716" spans="1:16">
      <c r="A716" s="272"/>
      <c r="B716" s="282"/>
      <c r="C716" s="282"/>
      <c r="D716" s="282"/>
      <c r="E716" s="282"/>
      <c r="F716" s="282"/>
      <c r="G716" s="99"/>
      <c r="N716" s="262"/>
      <c r="O716" s="262"/>
      <c r="P716" s="262"/>
    </row>
    <row r="717" spans="1:16">
      <c r="A717" s="272"/>
      <c r="B717" s="282"/>
      <c r="C717" s="282"/>
      <c r="D717" s="282"/>
      <c r="E717" s="282"/>
      <c r="F717" s="282"/>
      <c r="G717" s="99"/>
      <c r="N717" s="262"/>
      <c r="O717" s="262"/>
      <c r="P717" s="262"/>
    </row>
    <row r="718" spans="1:16">
      <c r="A718" s="272"/>
      <c r="B718" s="282"/>
      <c r="C718" s="282"/>
      <c r="D718" s="282"/>
      <c r="E718" s="282"/>
      <c r="F718" s="282"/>
      <c r="G718" s="99"/>
      <c r="N718" s="262"/>
      <c r="O718" s="262"/>
      <c r="P718" s="262"/>
    </row>
    <row r="719" spans="1:16">
      <c r="A719" s="272"/>
      <c r="B719" s="282"/>
      <c r="C719" s="282"/>
      <c r="D719" s="282"/>
      <c r="E719" s="282"/>
      <c r="F719" s="282"/>
      <c r="G719" s="99"/>
      <c r="N719" s="262"/>
      <c r="O719" s="262"/>
      <c r="P719" s="262"/>
    </row>
    <row r="720" spans="1:16">
      <c r="A720" s="272"/>
      <c r="B720" s="282"/>
      <c r="C720" s="282"/>
      <c r="D720" s="282"/>
      <c r="E720" s="282"/>
      <c r="F720" s="282"/>
      <c r="G720" s="99"/>
      <c r="N720" s="262"/>
      <c r="O720" s="262"/>
      <c r="P720" s="262"/>
    </row>
    <row r="721" spans="1:16">
      <c r="A721" s="272"/>
      <c r="B721" s="282"/>
      <c r="C721" s="282"/>
      <c r="D721" s="282"/>
      <c r="E721" s="282"/>
      <c r="F721" s="282"/>
      <c r="G721" s="99"/>
      <c r="N721" s="262"/>
      <c r="O721" s="262"/>
      <c r="P721" s="262"/>
    </row>
    <row r="722" spans="1:16">
      <c r="A722" s="272"/>
      <c r="B722" s="282"/>
      <c r="C722" s="282"/>
      <c r="D722" s="282"/>
      <c r="E722" s="282"/>
      <c r="F722" s="282"/>
      <c r="G722" s="99"/>
      <c r="N722" s="262"/>
      <c r="O722" s="262"/>
      <c r="P722" s="262"/>
    </row>
    <row r="723" spans="1:16">
      <c r="A723" s="272"/>
      <c r="B723" s="282"/>
      <c r="C723" s="282"/>
      <c r="D723" s="282"/>
      <c r="E723" s="282"/>
      <c r="F723" s="282"/>
      <c r="G723" s="99"/>
      <c r="N723" s="262"/>
      <c r="O723" s="262"/>
      <c r="P723" s="262"/>
    </row>
    <row r="724" spans="1:16">
      <c r="A724" s="272"/>
      <c r="B724" s="282"/>
      <c r="C724" s="282"/>
      <c r="D724" s="282"/>
      <c r="E724" s="282"/>
      <c r="F724" s="282"/>
      <c r="G724" s="99"/>
      <c r="N724" s="262"/>
      <c r="O724" s="262"/>
      <c r="P724" s="262"/>
    </row>
    <row r="725" spans="1:16">
      <c r="A725" s="272"/>
      <c r="B725" s="282"/>
      <c r="C725" s="282"/>
      <c r="D725" s="282"/>
      <c r="E725" s="282"/>
      <c r="F725" s="282"/>
      <c r="G725" s="99"/>
      <c r="N725" s="262"/>
      <c r="O725" s="262"/>
      <c r="P725" s="262"/>
    </row>
    <row r="726" spans="1:16">
      <c r="A726" s="272"/>
      <c r="B726" s="282"/>
      <c r="C726" s="282"/>
      <c r="D726" s="282"/>
      <c r="E726" s="282"/>
      <c r="F726" s="282"/>
      <c r="G726" s="99"/>
      <c r="N726" s="262"/>
      <c r="O726" s="262"/>
      <c r="P726" s="262"/>
    </row>
    <row r="727" spans="1:16">
      <c r="A727" s="272"/>
      <c r="B727" s="282"/>
      <c r="C727" s="282"/>
      <c r="D727" s="282"/>
      <c r="E727" s="282"/>
      <c r="F727" s="282"/>
      <c r="G727" s="99"/>
      <c r="N727" s="262"/>
      <c r="O727" s="262"/>
      <c r="P727" s="262"/>
    </row>
    <row r="728" spans="1:16">
      <c r="A728" s="272"/>
      <c r="B728" s="282"/>
      <c r="C728" s="282"/>
      <c r="D728" s="282"/>
      <c r="E728" s="282"/>
      <c r="F728" s="282"/>
      <c r="G728" s="99"/>
      <c r="N728" s="262"/>
      <c r="O728" s="262"/>
      <c r="P728" s="262"/>
    </row>
    <row r="729" spans="1:16">
      <c r="A729" s="272"/>
      <c r="B729" s="282"/>
      <c r="C729" s="282"/>
      <c r="D729" s="282"/>
      <c r="E729" s="282"/>
      <c r="F729" s="282"/>
      <c r="G729" s="99"/>
      <c r="N729" s="262"/>
      <c r="O729" s="262"/>
      <c r="P729" s="262"/>
    </row>
    <row r="730" spans="1:16">
      <c r="A730" s="272"/>
      <c r="B730" s="282"/>
      <c r="C730" s="282"/>
      <c r="D730" s="282"/>
      <c r="E730" s="282"/>
      <c r="F730" s="282"/>
      <c r="G730" s="99"/>
      <c r="N730" s="262"/>
      <c r="O730" s="262"/>
      <c r="P730" s="262"/>
    </row>
    <row r="731" spans="1:16">
      <c r="A731" s="272"/>
      <c r="B731" s="282"/>
      <c r="C731" s="282"/>
      <c r="D731" s="282"/>
      <c r="E731" s="282"/>
      <c r="F731" s="282"/>
      <c r="G731" s="99"/>
      <c r="N731" s="262"/>
      <c r="O731" s="262"/>
      <c r="P731" s="262"/>
    </row>
    <row r="732" spans="1:16">
      <c r="A732" s="272"/>
      <c r="B732" s="282"/>
      <c r="C732" s="282"/>
      <c r="D732" s="282"/>
      <c r="E732" s="282"/>
      <c r="F732" s="282"/>
      <c r="G732" s="99"/>
      <c r="N732" s="262"/>
      <c r="O732" s="262"/>
      <c r="P732" s="262"/>
    </row>
    <row r="733" spans="1:16">
      <c r="A733" s="272"/>
      <c r="B733" s="282"/>
      <c r="C733" s="282"/>
      <c r="D733" s="282"/>
      <c r="E733" s="282"/>
      <c r="F733" s="282"/>
      <c r="G733" s="99"/>
      <c r="N733" s="262"/>
      <c r="O733" s="262"/>
      <c r="P733" s="262"/>
    </row>
    <row r="734" spans="1:16">
      <c r="A734" s="272"/>
      <c r="B734" s="282"/>
      <c r="C734" s="282"/>
      <c r="D734" s="282"/>
      <c r="E734" s="282"/>
      <c r="F734" s="282"/>
      <c r="G734" s="99"/>
      <c r="N734" s="262"/>
      <c r="O734" s="262"/>
      <c r="P734" s="262"/>
    </row>
    <row r="735" spans="1:16">
      <c r="A735" s="272"/>
      <c r="B735" s="282"/>
      <c r="C735" s="282"/>
      <c r="D735" s="282"/>
      <c r="E735" s="282"/>
      <c r="F735" s="282"/>
      <c r="G735" s="99"/>
      <c r="N735" s="262"/>
      <c r="O735" s="262"/>
      <c r="P735" s="262"/>
    </row>
    <row r="736" spans="1:16">
      <c r="A736" s="272"/>
      <c r="B736" s="282"/>
      <c r="C736" s="282"/>
      <c r="D736" s="282"/>
      <c r="E736" s="282"/>
      <c r="F736" s="282"/>
      <c r="G736" s="99"/>
      <c r="N736" s="262"/>
      <c r="O736" s="262"/>
      <c r="P736" s="262"/>
    </row>
    <row r="737" spans="1:16">
      <c r="A737" s="272"/>
      <c r="B737" s="282"/>
      <c r="C737" s="282"/>
      <c r="D737" s="282"/>
      <c r="E737" s="282"/>
      <c r="F737" s="282"/>
      <c r="G737" s="99"/>
      <c r="N737" s="262"/>
      <c r="O737" s="262"/>
      <c r="P737" s="262"/>
    </row>
    <row r="738" spans="1:16">
      <c r="A738" s="272"/>
      <c r="B738" s="282"/>
      <c r="C738" s="282"/>
      <c r="D738" s="282"/>
      <c r="E738" s="282"/>
      <c r="F738" s="282"/>
    </row>
    <row r="739" spans="1:16">
      <c r="A739" s="272"/>
      <c r="B739" s="282"/>
      <c r="C739" s="282"/>
      <c r="D739" s="282"/>
      <c r="E739" s="282"/>
      <c r="F739" s="282"/>
    </row>
    <row r="740" spans="1:16">
      <c r="A740" s="272"/>
      <c r="B740" s="282"/>
      <c r="C740" s="282"/>
      <c r="D740" s="282"/>
      <c r="E740" s="282"/>
      <c r="F740" s="282"/>
    </row>
    <row r="741" spans="1:16">
      <c r="A741" s="272"/>
      <c r="B741" s="282"/>
      <c r="C741" s="282"/>
      <c r="D741" s="282"/>
      <c r="E741" s="282"/>
      <c r="F741" s="282"/>
    </row>
    <row r="742" spans="1:16">
      <c r="A742" s="272"/>
      <c r="B742" s="282"/>
      <c r="C742" s="282"/>
      <c r="D742" s="282"/>
      <c r="E742" s="282"/>
      <c r="F742" s="282"/>
    </row>
    <row r="743" spans="1:16">
      <c r="A743" s="272"/>
      <c r="B743" s="282"/>
      <c r="C743" s="282"/>
      <c r="D743" s="282"/>
      <c r="E743" s="282"/>
      <c r="F743" s="282"/>
    </row>
    <row r="744" spans="1:16">
      <c r="A744" s="272"/>
      <c r="B744" s="282"/>
      <c r="C744" s="282"/>
      <c r="D744" s="282"/>
      <c r="E744" s="282"/>
      <c r="F744" s="282"/>
    </row>
    <row r="745" spans="1:16">
      <c r="A745" s="272"/>
      <c r="B745" s="282"/>
      <c r="C745" s="282"/>
      <c r="D745" s="282"/>
      <c r="E745" s="282"/>
      <c r="F745" s="282"/>
    </row>
    <row r="746" spans="1:16">
      <c r="A746" s="272"/>
      <c r="B746" s="282"/>
      <c r="C746" s="282"/>
      <c r="D746" s="282"/>
      <c r="E746" s="282"/>
      <c r="F746" s="282"/>
    </row>
    <row r="747" spans="1:16">
      <c r="A747" s="272"/>
      <c r="B747" s="282"/>
      <c r="C747" s="282"/>
      <c r="D747" s="282"/>
      <c r="E747" s="282"/>
      <c r="F747" s="282"/>
    </row>
    <row r="748" spans="1:16">
      <c r="A748" s="272"/>
      <c r="B748" s="282"/>
      <c r="C748" s="282"/>
      <c r="D748" s="282"/>
      <c r="E748" s="282"/>
      <c r="F748" s="282"/>
    </row>
    <row r="749" spans="1:16">
      <c r="A749" s="272"/>
      <c r="B749" s="282"/>
      <c r="C749" s="282"/>
      <c r="D749" s="282"/>
      <c r="E749" s="282"/>
      <c r="F749" s="282"/>
    </row>
    <row r="750" spans="1:16">
      <c r="A750" s="272"/>
      <c r="B750" s="282"/>
      <c r="C750" s="282"/>
      <c r="D750" s="282"/>
      <c r="E750" s="282"/>
      <c r="F750" s="282"/>
    </row>
    <row r="751" spans="1:16">
      <c r="A751" s="272"/>
      <c r="B751" s="282"/>
      <c r="C751" s="282"/>
      <c r="D751" s="282"/>
      <c r="E751" s="282"/>
      <c r="F751" s="282"/>
    </row>
    <row r="752" spans="1:16">
      <c r="A752" s="272"/>
      <c r="B752" s="282"/>
      <c r="C752" s="282"/>
      <c r="D752" s="282"/>
      <c r="E752" s="282"/>
      <c r="F752" s="282"/>
    </row>
    <row r="753" spans="1:6">
      <c r="A753" s="272"/>
      <c r="B753" s="282"/>
      <c r="C753" s="282"/>
      <c r="D753" s="282"/>
      <c r="E753" s="282"/>
      <c r="F753" s="282"/>
    </row>
    <row r="754" spans="1:6">
      <c r="A754" s="272"/>
      <c r="B754" s="282"/>
      <c r="C754" s="282"/>
      <c r="D754" s="282"/>
      <c r="E754" s="282"/>
      <c r="F754" s="282"/>
    </row>
    <row r="755" spans="1:6">
      <c r="A755" s="272"/>
      <c r="B755" s="282"/>
      <c r="C755" s="282"/>
      <c r="D755" s="282"/>
      <c r="E755" s="282"/>
      <c r="F755" s="282"/>
    </row>
    <row r="756" spans="1:6">
      <c r="A756" s="272"/>
      <c r="B756" s="282"/>
      <c r="C756" s="282"/>
      <c r="D756" s="282"/>
      <c r="E756" s="282"/>
      <c r="F756" s="282"/>
    </row>
    <row r="757" spans="1:6">
      <c r="A757" s="272"/>
      <c r="B757" s="282"/>
      <c r="C757" s="282"/>
      <c r="D757" s="282"/>
      <c r="E757" s="282"/>
      <c r="F757" s="282"/>
    </row>
    <row r="758" spans="1:6">
      <c r="A758" s="272"/>
      <c r="B758" s="282"/>
      <c r="C758" s="282"/>
      <c r="D758" s="282"/>
      <c r="E758" s="282"/>
      <c r="F758" s="282"/>
    </row>
    <row r="759" spans="1:6">
      <c r="A759" s="272"/>
      <c r="B759" s="282"/>
      <c r="C759" s="282"/>
      <c r="D759" s="282"/>
      <c r="E759" s="282"/>
      <c r="F759" s="282"/>
    </row>
    <row r="760" spans="1:6">
      <c r="A760" s="272"/>
      <c r="B760" s="282"/>
      <c r="C760" s="282"/>
      <c r="D760" s="282"/>
      <c r="E760" s="282"/>
      <c r="F760" s="282"/>
    </row>
    <row r="761" spans="1:6">
      <c r="A761" s="272"/>
      <c r="B761" s="282"/>
      <c r="C761" s="282"/>
      <c r="D761" s="282"/>
      <c r="E761" s="282"/>
      <c r="F761" s="282"/>
    </row>
    <row r="762" spans="1:6">
      <c r="A762" s="272"/>
      <c r="B762" s="282"/>
      <c r="C762" s="282"/>
      <c r="D762" s="282"/>
      <c r="E762" s="282"/>
      <c r="F762" s="282"/>
    </row>
    <row r="763" spans="1:6">
      <c r="A763" s="272"/>
      <c r="B763" s="282"/>
      <c r="C763" s="282"/>
      <c r="D763" s="282"/>
      <c r="E763" s="282"/>
      <c r="F763" s="282"/>
    </row>
    <row r="764" spans="1:6">
      <c r="A764" s="272"/>
      <c r="B764" s="282"/>
      <c r="C764" s="282"/>
      <c r="D764" s="282"/>
      <c r="E764" s="282"/>
      <c r="F764" s="282"/>
    </row>
    <row r="765" spans="1:6">
      <c r="A765" s="272"/>
      <c r="B765" s="282"/>
      <c r="C765" s="282"/>
      <c r="D765" s="282"/>
      <c r="E765" s="282"/>
      <c r="F765" s="282"/>
    </row>
    <row r="766" spans="1:6">
      <c r="A766" s="272"/>
      <c r="B766" s="282"/>
      <c r="C766" s="282"/>
      <c r="D766" s="282"/>
      <c r="E766" s="282"/>
      <c r="F766" s="282"/>
    </row>
    <row r="767" spans="1:6">
      <c r="A767" s="272"/>
      <c r="B767" s="282"/>
      <c r="C767" s="282"/>
      <c r="D767" s="282"/>
      <c r="E767" s="282"/>
      <c r="F767" s="282"/>
    </row>
    <row r="768" spans="1:6">
      <c r="A768" s="272"/>
      <c r="B768" s="282"/>
      <c r="C768" s="282"/>
      <c r="D768" s="282"/>
      <c r="E768" s="282"/>
      <c r="F768" s="282"/>
    </row>
    <row r="769" spans="1:6">
      <c r="A769" s="272"/>
      <c r="B769" s="282"/>
      <c r="C769" s="282"/>
      <c r="D769" s="282"/>
      <c r="E769" s="282"/>
      <c r="F769" s="282"/>
    </row>
    <row r="770" spans="1:6">
      <c r="A770" s="272"/>
      <c r="B770" s="282"/>
      <c r="C770" s="282"/>
      <c r="D770" s="282"/>
      <c r="E770" s="282"/>
      <c r="F770" s="282"/>
    </row>
    <row r="771" spans="1:6">
      <c r="A771" s="272"/>
      <c r="B771" s="282"/>
      <c r="C771" s="282"/>
      <c r="D771" s="282"/>
      <c r="E771" s="282"/>
      <c r="F771" s="282"/>
    </row>
    <row r="772" spans="1:6">
      <c r="A772" s="272"/>
      <c r="B772" s="282"/>
      <c r="C772" s="282"/>
      <c r="D772" s="282"/>
      <c r="E772" s="282"/>
      <c r="F772" s="282"/>
    </row>
    <row r="773" spans="1:6">
      <c r="A773" s="272"/>
      <c r="B773" s="282"/>
      <c r="C773" s="282"/>
      <c r="D773" s="282"/>
      <c r="E773" s="282"/>
      <c r="F773" s="282"/>
    </row>
    <row r="774" spans="1:6">
      <c r="A774" s="272"/>
      <c r="B774" s="282"/>
      <c r="C774" s="282"/>
      <c r="D774" s="282"/>
      <c r="E774" s="282"/>
      <c r="F774" s="282"/>
    </row>
    <row r="775" spans="1:6">
      <c r="A775" s="272"/>
      <c r="B775" s="282"/>
      <c r="C775" s="282"/>
      <c r="D775" s="282"/>
      <c r="E775" s="282"/>
      <c r="F775" s="282"/>
    </row>
    <row r="776" spans="1:6">
      <c r="A776" s="272"/>
      <c r="B776" s="282"/>
      <c r="C776" s="282"/>
      <c r="D776" s="282"/>
      <c r="E776" s="282"/>
      <c r="F776" s="282"/>
    </row>
    <row r="777" spans="1:6">
      <c r="A777" s="272"/>
      <c r="B777" s="282"/>
      <c r="C777" s="282"/>
      <c r="D777" s="282"/>
      <c r="E777" s="282"/>
      <c r="F777" s="282"/>
    </row>
    <row r="778" spans="1:6">
      <c r="A778" s="272"/>
      <c r="B778" s="282"/>
      <c r="C778" s="282"/>
      <c r="D778" s="282"/>
      <c r="E778" s="282"/>
      <c r="F778" s="282"/>
    </row>
    <row r="779" spans="1:6">
      <c r="A779" s="272"/>
      <c r="B779" s="282"/>
      <c r="C779" s="282"/>
      <c r="D779" s="282"/>
      <c r="E779" s="282"/>
      <c r="F779" s="282"/>
    </row>
    <row r="780" spans="1:6">
      <c r="A780" s="272"/>
      <c r="B780" s="282"/>
      <c r="C780" s="282"/>
      <c r="D780" s="282"/>
      <c r="E780" s="282"/>
      <c r="F780" s="282"/>
    </row>
    <row r="781" spans="1:6">
      <c r="A781" s="272"/>
      <c r="B781" s="282"/>
      <c r="C781" s="282"/>
      <c r="D781" s="282"/>
      <c r="E781" s="282"/>
      <c r="F781" s="282"/>
    </row>
    <row r="782" spans="1:6">
      <c r="A782" s="272"/>
      <c r="B782" s="282"/>
      <c r="C782" s="282"/>
      <c r="D782" s="282"/>
      <c r="E782" s="282"/>
      <c r="F782" s="282"/>
    </row>
    <row r="783" spans="1:6">
      <c r="A783" s="272"/>
      <c r="B783" s="282"/>
      <c r="C783" s="282"/>
      <c r="D783" s="282"/>
      <c r="E783" s="282"/>
      <c r="F783" s="282"/>
    </row>
    <row r="784" spans="1:6">
      <c r="A784" s="272"/>
      <c r="B784" s="282"/>
      <c r="C784" s="282"/>
      <c r="D784" s="282"/>
      <c r="E784" s="282"/>
      <c r="F784" s="282"/>
    </row>
    <row r="785" spans="1:6">
      <c r="A785" s="272"/>
      <c r="B785" s="282"/>
      <c r="C785" s="282"/>
      <c r="D785" s="282"/>
      <c r="E785" s="282"/>
      <c r="F785" s="282"/>
    </row>
    <row r="786" spans="1:6">
      <c r="A786" s="272"/>
      <c r="B786" s="282"/>
      <c r="C786" s="282"/>
      <c r="D786" s="282"/>
      <c r="E786" s="282"/>
      <c r="F786" s="282"/>
    </row>
    <row r="787" spans="1:6">
      <c r="A787" s="272"/>
      <c r="B787" s="282"/>
      <c r="C787" s="282"/>
      <c r="D787" s="282"/>
      <c r="E787" s="282"/>
      <c r="F787" s="282"/>
    </row>
    <row r="788" spans="1:6">
      <c r="A788" s="272"/>
      <c r="B788" s="282"/>
      <c r="C788" s="282"/>
      <c r="D788" s="282"/>
      <c r="E788" s="282"/>
      <c r="F788" s="282"/>
    </row>
    <row r="789" spans="1:6">
      <c r="A789" s="272"/>
      <c r="B789" s="282"/>
      <c r="C789" s="282"/>
      <c r="D789" s="282"/>
      <c r="E789" s="282"/>
      <c r="F789" s="282"/>
    </row>
    <row r="790" spans="1:6">
      <c r="A790" s="272"/>
      <c r="B790" s="282"/>
      <c r="C790" s="282"/>
      <c r="D790" s="282"/>
      <c r="E790" s="282"/>
      <c r="F790" s="282"/>
    </row>
    <row r="791" spans="1:6">
      <c r="A791" s="272"/>
      <c r="B791" s="282"/>
      <c r="C791" s="282"/>
      <c r="D791" s="282"/>
      <c r="E791" s="282"/>
      <c r="F791" s="282"/>
    </row>
    <row r="792" spans="1:6">
      <c r="A792" s="272"/>
      <c r="B792" s="282"/>
      <c r="C792" s="282"/>
      <c r="D792" s="282"/>
      <c r="E792" s="282"/>
      <c r="F792" s="282"/>
    </row>
    <row r="793" spans="1:6">
      <c r="A793" s="272"/>
      <c r="B793" s="282"/>
      <c r="C793" s="282"/>
      <c r="D793" s="282"/>
      <c r="E793" s="282"/>
      <c r="F793" s="282"/>
    </row>
    <row r="794" spans="1:6">
      <c r="A794" s="272"/>
      <c r="B794" s="282"/>
      <c r="C794" s="282"/>
      <c r="D794" s="282"/>
      <c r="E794" s="282"/>
      <c r="F794" s="282"/>
    </row>
    <row r="795" spans="1:6">
      <c r="A795" s="272"/>
      <c r="B795" s="282"/>
      <c r="C795" s="282"/>
      <c r="D795" s="282"/>
      <c r="E795" s="282"/>
      <c r="F795" s="282"/>
    </row>
    <row r="796" spans="1:6">
      <c r="A796" s="272"/>
      <c r="B796" s="282"/>
      <c r="C796" s="282"/>
      <c r="D796" s="282"/>
      <c r="E796" s="282"/>
      <c r="F796" s="282"/>
    </row>
    <row r="797" spans="1:6">
      <c r="A797" s="272"/>
      <c r="B797" s="282"/>
      <c r="C797" s="282"/>
      <c r="D797" s="282"/>
      <c r="E797" s="282"/>
      <c r="F797" s="282"/>
    </row>
    <row r="798" spans="1:6">
      <c r="A798" s="272"/>
      <c r="B798" s="282"/>
      <c r="C798" s="282"/>
      <c r="D798" s="282"/>
      <c r="E798" s="282"/>
      <c r="F798" s="282"/>
    </row>
    <row r="799" spans="1:6">
      <c r="A799" s="272"/>
      <c r="B799" s="282"/>
      <c r="C799" s="282"/>
      <c r="D799" s="282"/>
      <c r="E799" s="282"/>
      <c r="F799" s="282"/>
    </row>
    <row r="800" spans="1:6">
      <c r="A800" s="272"/>
      <c r="B800" s="282"/>
      <c r="C800" s="282"/>
      <c r="D800" s="282"/>
      <c r="E800" s="282"/>
      <c r="F800" s="282"/>
    </row>
    <row r="801" spans="1:6">
      <c r="A801" s="272"/>
      <c r="B801" s="282"/>
      <c r="C801" s="282"/>
      <c r="D801" s="282"/>
      <c r="E801" s="282"/>
      <c r="F801" s="282"/>
    </row>
    <row r="802" spans="1:6">
      <c r="A802" s="272"/>
      <c r="B802" s="282"/>
      <c r="C802" s="282"/>
      <c r="D802" s="282"/>
      <c r="E802" s="282"/>
      <c r="F802" s="282"/>
    </row>
    <row r="803" spans="1:6">
      <c r="A803" s="272"/>
      <c r="B803" s="282"/>
      <c r="C803" s="282"/>
      <c r="D803" s="282"/>
      <c r="E803" s="282"/>
      <c r="F803" s="282"/>
    </row>
    <row r="804" spans="1:6">
      <c r="A804" s="272"/>
      <c r="B804" s="282"/>
      <c r="C804" s="282"/>
      <c r="D804" s="282"/>
      <c r="E804" s="282"/>
      <c r="F804" s="282"/>
    </row>
    <row r="805" spans="1:6">
      <c r="A805" s="272"/>
      <c r="B805" s="282"/>
      <c r="C805" s="282"/>
      <c r="D805" s="282"/>
      <c r="E805" s="282"/>
      <c r="F805" s="282"/>
    </row>
    <row r="806" spans="1:6">
      <c r="A806" s="272"/>
      <c r="B806" s="282"/>
      <c r="C806" s="282"/>
      <c r="D806" s="282"/>
      <c r="E806" s="282"/>
      <c r="F806" s="282"/>
    </row>
    <row r="807" spans="1:6">
      <c r="A807" s="272"/>
      <c r="B807" s="282"/>
      <c r="C807" s="282"/>
      <c r="D807" s="282"/>
      <c r="E807" s="282"/>
      <c r="F807" s="282"/>
    </row>
    <row r="808" spans="1:6">
      <c r="A808" s="272"/>
      <c r="B808" s="282"/>
      <c r="C808" s="282"/>
      <c r="D808" s="282"/>
      <c r="E808" s="282"/>
      <c r="F808" s="282"/>
    </row>
  </sheetData>
  <hyperlinks>
    <hyperlink ref="A1" location="Content!A1" display="&lt;&lt;"/>
  </hyperlinks>
  <pageMargins left="0.7" right="0.7" top="0.75" bottom="0.75" header="0.3" footer="0.3"/>
  <pageSetup paperSize="9" orientation="portrait" horizontalDpi="4294967294"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tabColor theme="2"/>
  </sheetPr>
  <dimension ref="A1:R43"/>
  <sheetViews>
    <sheetView showGridLines="0" zoomScaleNormal="100" workbookViewId="0">
      <selection activeCell="A3" sqref="A2:XFD3"/>
    </sheetView>
  </sheetViews>
  <sheetFormatPr defaultRowHeight="12.75"/>
  <sheetData>
    <row r="1" spans="1:9">
      <c r="A1" s="19" t="s">
        <v>102</v>
      </c>
      <c r="E1" t="str">
        <f>IF(Content!$E$1=1,E2,E3)</f>
        <v>Історія прогнозів ставки за федеральними коштами на основі ф'ючерсів, %</v>
      </c>
    </row>
    <row r="2" spans="1:9" hidden="1">
      <c r="A2" s="19"/>
      <c r="B2" s="1"/>
      <c r="E2" s="1" t="s">
        <v>1213</v>
      </c>
      <c r="I2" s="1"/>
    </row>
    <row r="3" spans="1:9" hidden="1">
      <c r="B3" s="1"/>
      <c r="E3" s="1" t="s">
        <v>1214</v>
      </c>
      <c r="I3" s="1"/>
    </row>
    <row r="4" spans="1:9">
      <c r="A4" s="60"/>
      <c r="H4" s="2"/>
    </row>
    <row r="5" spans="1:9">
      <c r="A5" s="60"/>
      <c r="B5" s="175" t="str">
        <f>IF(Content!$E$1=1,B6,B7)</f>
        <v>немає дозволу</v>
      </c>
      <c r="H5" s="2"/>
    </row>
    <row r="6" spans="1:9">
      <c r="A6" s="60"/>
      <c r="B6" s="125" t="s">
        <v>464</v>
      </c>
      <c r="H6" s="2"/>
    </row>
    <row r="7" spans="1:9">
      <c r="A7" s="60"/>
      <c r="B7" s="125" t="s">
        <v>465</v>
      </c>
      <c r="H7" s="2"/>
    </row>
    <row r="8" spans="1:9">
      <c r="A8" s="60"/>
      <c r="H8" s="2"/>
    </row>
    <row r="9" spans="1:9">
      <c r="A9" s="60"/>
      <c r="H9" s="2"/>
    </row>
    <row r="10" spans="1:9">
      <c r="A10" s="60"/>
      <c r="H10" s="2"/>
    </row>
    <row r="11" spans="1:9">
      <c r="A11" s="60"/>
      <c r="H11" s="2"/>
    </row>
    <row r="12" spans="1:9">
      <c r="A12" s="60"/>
      <c r="H12" s="2"/>
    </row>
    <row r="13" spans="1:9">
      <c r="A13" s="60"/>
      <c r="H13" s="2"/>
    </row>
    <row r="14" spans="1:9">
      <c r="A14" s="60"/>
      <c r="H14" s="2"/>
    </row>
    <row r="15" spans="1:9">
      <c r="A15" s="60"/>
      <c r="H15" s="2"/>
    </row>
    <row r="16" spans="1:9">
      <c r="A16" s="60"/>
      <c r="H16" s="2"/>
    </row>
    <row r="17" spans="1:18">
      <c r="A17" s="60"/>
      <c r="H17" s="2"/>
    </row>
    <row r="18" spans="1:18">
      <c r="A18" s="60"/>
      <c r="B18" s="2"/>
      <c r="H18" s="2"/>
    </row>
    <row r="19" spans="1:18">
      <c r="A19" s="60"/>
      <c r="B19" s="2"/>
      <c r="E19" t="str">
        <f>IF(Content!$E$1=1,E20,E21)</f>
        <v>Джерело: Federal Reserve, Bloomberg, Haver Analytics, DB Global Research.</v>
      </c>
      <c r="H19" s="2"/>
      <c r="I19" s="2"/>
      <c r="R19" s="63"/>
    </row>
    <row r="20" spans="1:18">
      <c r="A20" s="60"/>
      <c r="B20" s="2"/>
      <c r="E20" s="2" t="s">
        <v>1215</v>
      </c>
      <c r="H20" s="2"/>
      <c r="I20" s="274"/>
    </row>
    <row r="21" spans="1:18">
      <c r="A21" s="60"/>
      <c r="B21" s="2"/>
      <c r="E21" s="2" t="s">
        <v>1216</v>
      </c>
      <c r="H21" s="2"/>
    </row>
    <row r="22" spans="1:18">
      <c r="A22" s="60"/>
      <c r="H22" s="2"/>
    </row>
    <row r="23" spans="1:18">
      <c r="A23" s="60"/>
      <c r="H23" s="2"/>
    </row>
    <row r="24" spans="1:18">
      <c r="A24" s="12"/>
    </row>
    <row r="25" spans="1:18">
      <c r="A25" s="12"/>
    </row>
    <row r="26" spans="1:18">
      <c r="A26" s="12"/>
    </row>
    <row r="27" spans="1:18">
      <c r="A27" s="12"/>
    </row>
    <row r="28" spans="1:18">
      <c r="A28" s="12"/>
    </row>
    <row r="29" spans="1:18">
      <c r="A29" s="12"/>
      <c r="B29" s="13"/>
      <c r="C29" s="13"/>
      <c r="D29" s="13"/>
      <c r="E29" s="13"/>
      <c r="F29" s="13"/>
      <c r="G29" s="13"/>
    </row>
    <row r="30" spans="1:18">
      <c r="A30" s="12"/>
      <c r="B30" s="13"/>
      <c r="C30" s="13"/>
      <c r="D30" s="13"/>
      <c r="E30" s="13"/>
      <c r="F30" s="13"/>
      <c r="G30" s="13"/>
    </row>
    <row r="31" spans="1:18">
      <c r="A31" s="12"/>
      <c r="B31" s="13"/>
      <c r="C31" s="13"/>
      <c r="D31" s="13"/>
      <c r="E31" s="13"/>
      <c r="F31" s="13"/>
      <c r="G31" s="13"/>
    </row>
    <row r="32" spans="1:18">
      <c r="A32" s="12"/>
      <c r="B32" s="13"/>
      <c r="C32" s="13"/>
      <c r="D32" s="13"/>
      <c r="E32" s="13"/>
      <c r="F32" s="13"/>
      <c r="G32" s="13"/>
    </row>
    <row r="33" spans="1:7">
      <c r="A33" s="12"/>
      <c r="B33" s="13"/>
      <c r="C33" s="13"/>
      <c r="D33" s="13"/>
      <c r="E33" s="13"/>
      <c r="F33" s="13"/>
      <c r="G33" s="13"/>
    </row>
    <row r="34" spans="1:7">
      <c r="A34" s="12"/>
      <c r="B34" s="13"/>
      <c r="C34" s="13"/>
      <c r="D34" s="13"/>
      <c r="E34" s="13"/>
      <c r="F34" s="13"/>
      <c r="G34" s="13"/>
    </row>
    <row r="35" spans="1:7">
      <c r="A35" s="12"/>
      <c r="B35" s="13"/>
      <c r="C35" s="13"/>
      <c r="D35" s="13"/>
      <c r="E35" s="13"/>
      <c r="F35" s="13"/>
      <c r="G35" s="13"/>
    </row>
    <row r="36" spans="1:7">
      <c r="A36" s="12"/>
      <c r="B36" s="13"/>
      <c r="C36" s="13"/>
      <c r="D36" s="13"/>
      <c r="E36" s="13"/>
      <c r="F36" s="13"/>
      <c r="G36" s="13"/>
    </row>
    <row r="37" spans="1:7">
      <c r="B37" s="13"/>
      <c r="C37" s="13"/>
      <c r="D37" s="13"/>
      <c r="E37" s="13"/>
      <c r="F37" s="13"/>
      <c r="G37" s="13"/>
    </row>
    <row r="38" spans="1:7">
      <c r="B38" s="13"/>
      <c r="C38" s="13"/>
      <c r="D38" s="13"/>
      <c r="E38" s="13"/>
      <c r="F38" s="13"/>
      <c r="G38" s="13"/>
    </row>
    <row r="39" spans="1:7">
      <c r="B39" s="13"/>
      <c r="C39" s="13"/>
      <c r="D39" s="13"/>
      <c r="E39" s="13"/>
      <c r="F39" s="13"/>
      <c r="G39" s="13"/>
    </row>
    <row r="40" spans="1:7">
      <c r="B40" s="13"/>
      <c r="C40" s="13"/>
      <c r="D40" s="13"/>
      <c r="E40" s="13"/>
      <c r="F40" s="13"/>
      <c r="G40" s="13"/>
    </row>
    <row r="41" spans="1:7">
      <c r="B41" s="13"/>
      <c r="C41" s="13"/>
      <c r="D41" s="13"/>
      <c r="E41" s="13"/>
      <c r="F41" s="13"/>
      <c r="G41" s="13"/>
    </row>
    <row r="42" spans="1:7">
      <c r="B42" s="13"/>
      <c r="C42" s="13"/>
      <c r="D42" s="13"/>
      <c r="E42" s="13"/>
      <c r="F42" s="13"/>
      <c r="G42" s="13"/>
    </row>
    <row r="43" spans="1:7">
      <c r="B43" s="13"/>
      <c r="C43" s="13"/>
      <c r="D43" s="13"/>
      <c r="E43" s="13"/>
      <c r="F43" s="13"/>
      <c r="G43" s="13"/>
    </row>
  </sheetData>
  <hyperlinks>
    <hyperlink ref="A1" location="Content!A1" display="&lt;&lt;"/>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tabColor theme="2" tint="0.39997558519241921"/>
  </sheetPr>
  <dimension ref="A1:M371"/>
  <sheetViews>
    <sheetView showGridLines="0" zoomScaleNormal="100" workbookViewId="0">
      <selection activeCell="A3" sqref="A2:XFD3"/>
    </sheetView>
  </sheetViews>
  <sheetFormatPr defaultRowHeight="12.75"/>
  <cols>
    <col min="1" max="1" width="11.42578125" customWidth="1"/>
  </cols>
  <sheetData>
    <row r="1" spans="1:5">
      <c r="A1" s="19" t="s">
        <v>102</v>
      </c>
      <c r="E1" t="str">
        <f>IF(Content!$E$1=1,E2,E3)</f>
        <v>JP Morgan EMBI+ для окремих ЕМ</v>
      </c>
    </row>
    <row r="2" spans="1:5" hidden="1">
      <c r="A2" s="19"/>
      <c r="B2" s="1"/>
      <c r="E2" t="s">
        <v>1128</v>
      </c>
    </row>
    <row r="3" spans="1:5" hidden="1">
      <c r="B3" s="1"/>
      <c r="E3" t="s">
        <v>1129</v>
      </c>
    </row>
    <row r="4" spans="1:5">
      <c r="A4" s="71"/>
    </row>
    <row r="5" spans="1:5">
      <c r="A5" s="71"/>
      <c r="B5" s="175" t="str">
        <f>IF(Content!$E$1=1,B6,B7)</f>
        <v>немає дозволу</v>
      </c>
    </row>
    <row r="6" spans="1:5">
      <c r="A6" s="71"/>
      <c r="B6" s="125" t="s">
        <v>464</v>
      </c>
    </row>
    <row r="7" spans="1:5">
      <c r="A7" s="71"/>
      <c r="B7" s="125" t="s">
        <v>465</v>
      </c>
    </row>
    <row r="8" spans="1:5">
      <c r="A8" s="71"/>
    </row>
    <row r="9" spans="1:5">
      <c r="A9" s="71"/>
    </row>
    <row r="10" spans="1:5">
      <c r="A10" s="71"/>
    </row>
    <row r="11" spans="1:5">
      <c r="A11" s="71"/>
    </row>
    <row r="12" spans="1:5">
      <c r="A12" s="71"/>
    </row>
    <row r="13" spans="1:5">
      <c r="A13" s="71"/>
    </row>
    <row r="14" spans="1:5">
      <c r="A14" s="71"/>
    </row>
    <row r="15" spans="1:5">
      <c r="A15" s="71"/>
    </row>
    <row r="16" spans="1:5">
      <c r="A16" s="71"/>
    </row>
    <row r="17" spans="1:13">
      <c r="A17" s="71"/>
      <c r="B17" s="2"/>
      <c r="E17" t="str">
        <f>IF(Content!$E$1=1,E18,E19)</f>
        <v>Джерело: Bloomberg.</v>
      </c>
    </row>
    <row r="18" spans="1:13">
      <c r="A18" s="71"/>
      <c r="B18" s="2"/>
      <c r="E18" s="2" t="s">
        <v>1130</v>
      </c>
      <c r="M18" s="73"/>
    </row>
    <row r="19" spans="1:13">
      <c r="A19" s="71"/>
      <c r="B19" s="72"/>
      <c r="D19" s="2"/>
      <c r="E19" s="2" t="s">
        <v>1131</v>
      </c>
    </row>
    <row r="20" spans="1:13">
      <c r="A20" s="71"/>
      <c r="B20" s="72"/>
      <c r="D20" s="2"/>
    </row>
    <row r="21" spans="1:13">
      <c r="A21" s="71"/>
      <c r="B21" s="72"/>
    </row>
    <row r="22" spans="1:13">
      <c r="A22" s="71"/>
      <c r="B22" s="72"/>
    </row>
    <row r="23" spans="1:13">
      <c r="A23" s="71"/>
      <c r="B23" s="72"/>
    </row>
    <row r="24" spans="1:13">
      <c r="A24" s="71"/>
      <c r="B24" s="72"/>
    </row>
    <row r="25" spans="1:13">
      <c r="A25" s="71"/>
      <c r="B25" s="72"/>
    </row>
    <row r="26" spans="1:13">
      <c r="A26" s="71"/>
      <c r="B26" s="72"/>
    </row>
    <row r="27" spans="1:13">
      <c r="A27" s="71"/>
      <c r="B27" s="72"/>
    </row>
    <row r="28" spans="1:13">
      <c r="A28" s="71"/>
      <c r="B28" s="72"/>
    </row>
    <row r="29" spans="1:13">
      <c r="A29" s="71"/>
      <c r="B29" s="72"/>
    </row>
    <row r="30" spans="1:13">
      <c r="A30" s="71"/>
      <c r="B30" s="72"/>
    </row>
    <row r="31" spans="1:13">
      <c r="A31" s="71"/>
      <c r="B31" s="72"/>
    </row>
    <row r="32" spans="1:13">
      <c r="A32" s="71"/>
      <c r="B32" s="72"/>
    </row>
    <row r="33" spans="1:2">
      <c r="A33" s="71"/>
      <c r="B33" s="72"/>
    </row>
    <row r="34" spans="1:2">
      <c r="A34" s="71"/>
      <c r="B34" s="72"/>
    </row>
    <row r="35" spans="1:2">
      <c r="A35" s="71"/>
      <c r="B35" s="72"/>
    </row>
    <row r="36" spans="1:2">
      <c r="A36" s="71"/>
      <c r="B36" s="72"/>
    </row>
    <row r="37" spans="1:2">
      <c r="A37" s="71"/>
      <c r="B37" s="72"/>
    </row>
    <row r="38" spans="1:2">
      <c r="A38" s="71"/>
      <c r="B38" s="72"/>
    </row>
    <row r="39" spans="1:2">
      <c r="A39" s="71"/>
      <c r="B39" s="72"/>
    </row>
    <row r="40" spans="1:2">
      <c r="A40" s="71"/>
      <c r="B40" s="72"/>
    </row>
    <row r="41" spans="1:2">
      <c r="A41" s="71"/>
      <c r="B41" s="72"/>
    </row>
    <row r="42" spans="1:2">
      <c r="A42" s="71"/>
      <c r="B42" s="72"/>
    </row>
    <row r="43" spans="1:2">
      <c r="A43" s="71"/>
      <c r="B43" s="72"/>
    </row>
    <row r="44" spans="1:2">
      <c r="A44" s="71"/>
      <c r="B44" s="72"/>
    </row>
    <row r="45" spans="1:2">
      <c r="A45" s="71"/>
      <c r="B45" s="72"/>
    </row>
    <row r="46" spans="1:2">
      <c r="A46" s="71"/>
      <c r="B46" s="72"/>
    </row>
    <row r="47" spans="1:2">
      <c r="A47" s="71"/>
      <c r="B47" s="72"/>
    </row>
    <row r="48" spans="1:2">
      <c r="A48" s="71"/>
      <c r="B48" s="72"/>
    </row>
    <row r="49" spans="1:2">
      <c r="A49" s="71"/>
      <c r="B49" s="72"/>
    </row>
    <row r="50" spans="1:2">
      <c r="A50" s="71"/>
      <c r="B50" s="72"/>
    </row>
    <row r="51" spans="1:2">
      <c r="A51" s="71"/>
      <c r="B51" s="72"/>
    </row>
    <row r="52" spans="1:2">
      <c r="A52" s="71"/>
      <c r="B52" s="72"/>
    </row>
    <row r="53" spans="1:2">
      <c r="A53" s="71"/>
      <c r="B53" s="72"/>
    </row>
    <row r="54" spans="1:2">
      <c r="A54" s="71"/>
      <c r="B54" s="72"/>
    </row>
    <row r="55" spans="1:2">
      <c r="A55" s="71"/>
      <c r="B55" s="72"/>
    </row>
    <row r="56" spans="1:2">
      <c r="A56" s="71"/>
      <c r="B56" s="72"/>
    </row>
    <row r="57" spans="1:2">
      <c r="A57" s="71"/>
      <c r="B57" s="72"/>
    </row>
    <row r="58" spans="1:2">
      <c r="A58" s="71"/>
      <c r="B58" s="72"/>
    </row>
    <row r="59" spans="1:2">
      <c r="A59" s="71"/>
      <c r="B59" s="72"/>
    </row>
    <row r="60" spans="1:2">
      <c r="A60" s="71"/>
      <c r="B60" s="72"/>
    </row>
    <row r="61" spans="1:2">
      <c r="A61" s="71"/>
      <c r="B61" s="72"/>
    </row>
    <row r="62" spans="1:2">
      <c r="A62" s="71"/>
      <c r="B62" s="72"/>
    </row>
    <row r="63" spans="1:2">
      <c r="A63" s="71"/>
      <c r="B63" s="72"/>
    </row>
    <row r="64" spans="1:2">
      <c r="A64" s="71"/>
      <c r="B64" s="72"/>
    </row>
    <row r="65" spans="1:2">
      <c r="A65" s="71"/>
      <c r="B65" s="72"/>
    </row>
    <row r="66" spans="1:2">
      <c r="A66" s="71"/>
      <c r="B66" s="72"/>
    </row>
    <row r="67" spans="1:2">
      <c r="A67" s="71"/>
      <c r="B67" s="72"/>
    </row>
    <row r="68" spans="1:2">
      <c r="A68" s="71"/>
      <c r="B68" s="72"/>
    </row>
    <row r="69" spans="1:2">
      <c r="A69" s="71"/>
      <c r="B69" s="72"/>
    </row>
    <row r="70" spans="1:2">
      <c r="A70" s="71"/>
      <c r="B70" s="72"/>
    </row>
    <row r="71" spans="1:2">
      <c r="A71" s="71"/>
      <c r="B71" s="72"/>
    </row>
    <row r="72" spans="1:2">
      <c r="A72" s="71"/>
      <c r="B72" s="72"/>
    </row>
    <row r="73" spans="1:2">
      <c r="A73" s="71"/>
      <c r="B73" s="72"/>
    </row>
    <row r="74" spans="1:2">
      <c r="A74" s="71"/>
      <c r="B74" s="72"/>
    </row>
    <row r="75" spans="1:2">
      <c r="A75" s="71"/>
      <c r="B75" s="72"/>
    </row>
    <row r="76" spans="1:2">
      <c r="A76" s="71"/>
      <c r="B76" s="72"/>
    </row>
    <row r="77" spans="1:2">
      <c r="A77" s="71"/>
      <c r="B77" s="72"/>
    </row>
    <row r="78" spans="1:2">
      <c r="A78" s="71"/>
      <c r="B78" s="72"/>
    </row>
    <row r="79" spans="1:2">
      <c r="A79" s="71"/>
      <c r="B79" s="72"/>
    </row>
    <row r="80" spans="1:2">
      <c r="A80" s="71"/>
      <c r="B80" s="72"/>
    </row>
    <row r="81" spans="1:2">
      <c r="A81" s="71"/>
      <c r="B81" s="72"/>
    </row>
    <row r="82" spans="1:2">
      <c r="A82" s="71"/>
      <c r="B82" s="72"/>
    </row>
    <row r="83" spans="1:2">
      <c r="A83" s="71"/>
      <c r="B83" s="72"/>
    </row>
    <row r="84" spans="1:2">
      <c r="A84" s="71"/>
      <c r="B84" s="72"/>
    </row>
    <row r="85" spans="1:2">
      <c r="A85" s="71"/>
      <c r="B85" s="72"/>
    </row>
    <row r="86" spans="1:2">
      <c r="A86" s="71"/>
      <c r="B86" s="72"/>
    </row>
    <row r="87" spans="1:2">
      <c r="A87" s="71"/>
      <c r="B87" s="72"/>
    </row>
    <row r="88" spans="1:2">
      <c r="A88" s="71"/>
      <c r="B88" s="72"/>
    </row>
    <row r="89" spans="1:2">
      <c r="A89" s="71"/>
      <c r="B89" s="72"/>
    </row>
    <row r="90" spans="1:2">
      <c r="A90" s="71"/>
      <c r="B90" s="72"/>
    </row>
    <row r="91" spans="1:2">
      <c r="A91" s="71"/>
      <c r="B91" s="72"/>
    </row>
    <row r="92" spans="1:2">
      <c r="A92" s="71"/>
      <c r="B92" s="72"/>
    </row>
    <row r="93" spans="1:2">
      <c r="A93" s="71"/>
      <c r="B93" s="72"/>
    </row>
    <row r="94" spans="1:2">
      <c r="A94" s="71"/>
      <c r="B94" s="72"/>
    </row>
    <row r="95" spans="1:2">
      <c r="A95" s="71"/>
      <c r="B95" s="72"/>
    </row>
    <row r="96" spans="1:2">
      <c r="A96" s="71"/>
      <c r="B96" s="72"/>
    </row>
    <row r="97" spans="1:2">
      <c r="A97" s="71"/>
      <c r="B97" s="72"/>
    </row>
    <row r="98" spans="1:2">
      <c r="A98" s="71"/>
      <c r="B98" s="72"/>
    </row>
    <row r="99" spans="1:2">
      <c r="A99" s="71"/>
      <c r="B99" s="72"/>
    </row>
    <row r="100" spans="1:2">
      <c r="A100" s="71"/>
      <c r="B100" s="72"/>
    </row>
    <row r="101" spans="1:2">
      <c r="A101" s="71"/>
      <c r="B101" s="72"/>
    </row>
    <row r="102" spans="1:2">
      <c r="A102" s="71"/>
      <c r="B102" s="72"/>
    </row>
    <row r="103" spans="1:2">
      <c r="A103" s="71"/>
      <c r="B103" s="72"/>
    </row>
    <row r="104" spans="1:2">
      <c r="A104" s="71"/>
      <c r="B104" s="72"/>
    </row>
    <row r="105" spans="1:2">
      <c r="A105" s="71"/>
      <c r="B105" s="72"/>
    </row>
    <row r="106" spans="1:2">
      <c r="A106" s="71"/>
      <c r="B106" s="72"/>
    </row>
    <row r="107" spans="1:2">
      <c r="A107" s="71"/>
      <c r="B107" s="72"/>
    </row>
    <row r="108" spans="1:2">
      <c r="A108" s="71"/>
      <c r="B108" s="72"/>
    </row>
    <row r="109" spans="1:2">
      <c r="A109" s="71"/>
      <c r="B109" s="72"/>
    </row>
    <row r="110" spans="1:2">
      <c r="A110" s="71"/>
      <c r="B110" s="72"/>
    </row>
    <row r="111" spans="1:2">
      <c r="A111" s="71"/>
      <c r="B111" s="72"/>
    </row>
    <row r="112" spans="1:2">
      <c r="A112" s="71"/>
      <c r="B112" s="72"/>
    </row>
    <row r="113" spans="1:2">
      <c r="A113" s="71"/>
      <c r="B113" s="72"/>
    </row>
    <row r="114" spans="1:2">
      <c r="A114" s="71"/>
      <c r="B114" s="72"/>
    </row>
    <row r="115" spans="1:2">
      <c r="A115" s="71"/>
      <c r="B115" s="72"/>
    </row>
    <row r="116" spans="1:2">
      <c r="A116" s="71"/>
      <c r="B116" s="72"/>
    </row>
    <row r="117" spans="1:2">
      <c r="A117" s="71"/>
      <c r="B117" s="72"/>
    </row>
    <row r="118" spans="1:2">
      <c r="A118" s="71"/>
      <c r="B118" s="72"/>
    </row>
    <row r="119" spans="1:2">
      <c r="A119" s="71"/>
      <c r="B119" s="72"/>
    </row>
    <row r="120" spans="1:2">
      <c r="A120" s="71"/>
      <c r="B120" s="72"/>
    </row>
    <row r="121" spans="1:2">
      <c r="A121" s="71"/>
      <c r="B121" s="72"/>
    </row>
    <row r="122" spans="1:2">
      <c r="A122" s="71"/>
      <c r="B122" s="72"/>
    </row>
    <row r="123" spans="1:2">
      <c r="A123" s="71"/>
      <c r="B123" s="72"/>
    </row>
    <row r="124" spans="1:2">
      <c r="A124" s="71"/>
      <c r="B124" s="72"/>
    </row>
    <row r="125" spans="1:2">
      <c r="A125" s="71"/>
      <c r="B125" s="72"/>
    </row>
    <row r="126" spans="1:2">
      <c r="A126" s="71"/>
      <c r="B126" s="72"/>
    </row>
    <row r="127" spans="1:2">
      <c r="A127" s="71"/>
      <c r="B127" s="72"/>
    </row>
    <row r="128" spans="1:2">
      <c r="A128" s="71"/>
      <c r="B128" s="72"/>
    </row>
    <row r="129" spans="1:2">
      <c r="A129" s="71"/>
      <c r="B129" s="72"/>
    </row>
    <row r="130" spans="1:2">
      <c r="A130" s="71"/>
      <c r="B130" s="72"/>
    </row>
    <row r="131" spans="1:2">
      <c r="A131" s="71"/>
      <c r="B131" s="72"/>
    </row>
    <row r="132" spans="1:2">
      <c r="A132" s="71"/>
      <c r="B132" s="72"/>
    </row>
    <row r="133" spans="1:2">
      <c r="A133" s="71"/>
      <c r="B133" s="72"/>
    </row>
    <row r="134" spans="1:2">
      <c r="A134" s="71"/>
      <c r="B134" s="72"/>
    </row>
    <row r="135" spans="1:2">
      <c r="A135" s="71"/>
      <c r="B135" s="72"/>
    </row>
    <row r="136" spans="1:2">
      <c r="A136" s="71"/>
      <c r="B136" s="72"/>
    </row>
    <row r="137" spans="1:2">
      <c r="A137" s="71"/>
      <c r="B137" s="72"/>
    </row>
    <row r="138" spans="1:2">
      <c r="A138" s="71"/>
      <c r="B138" s="72"/>
    </row>
    <row r="139" spans="1:2">
      <c r="A139" s="71"/>
      <c r="B139" s="72"/>
    </row>
    <row r="140" spans="1:2">
      <c r="A140" s="71"/>
      <c r="B140" s="72"/>
    </row>
    <row r="141" spans="1:2">
      <c r="A141" s="71"/>
      <c r="B141" s="72"/>
    </row>
    <row r="142" spans="1:2">
      <c r="A142" s="71"/>
      <c r="B142" s="72"/>
    </row>
    <row r="143" spans="1:2">
      <c r="A143" s="71"/>
      <c r="B143" s="72"/>
    </row>
    <row r="144" spans="1:2">
      <c r="A144" s="71"/>
      <c r="B144" s="72"/>
    </row>
    <row r="145" spans="1:2">
      <c r="A145" s="71"/>
      <c r="B145" s="72"/>
    </row>
    <row r="146" spans="1:2">
      <c r="A146" s="71"/>
      <c r="B146" s="72"/>
    </row>
    <row r="147" spans="1:2">
      <c r="A147" s="71"/>
      <c r="B147" s="72"/>
    </row>
    <row r="148" spans="1:2">
      <c r="A148" s="71"/>
      <c r="B148" s="72"/>
    </row>
    <row r="149" spans="1:2">
      <c r="A149" s="71"/>
      <c r="B149" s="72"/>
    </row>
    <row r="150" spans="1:2">
      <c r="A150" s="71"/>
      <c r="B150" s="72"/>
    </row>
    <row r="151" spans="1:2">
      <c r="A151" s="71"/>
      <c r="B151" s="72"/>
    </row>
    <row r="152" spans="1:2">
      <c r="A152" s="71"/>
      <c r="B152" s="72"/>
    </row>
    <row r="153" spans="1:2">
      <c r="A153" s="71"/>
      <c r="B153" s="72"/>
    </row>
    <row r="154" spans="1:2">
      <c r="A154" s="71"/>
      <c r="B154" s="72"/>
    </row>
    <row r="155" spans="1:2">
      <c r="A155" s="71"/>
      <c r="B155" s="72"/>
    </row>
    <row r="156" spans="1:2">
      <c r="A156" s="71"/>
      <c r="B156" s="72"/>
    </row>
    <row r="157" spans="1:2">
      <c r="A157" s="71"/>
      <c r="B157" s="72"/>
    </row>
    <row r="158" spans="1:2">
      <c r="A158" s="71"/>
      <c r="B158" s="72"/>
    </row>
    <row r="159" spans="1:2">
      <c r="A159" s="71"/>
      <c r="B159" s="72"/>
    </row>
    <row r="160" spans="1:2">
      <c r="A160" s="71"/>
      <c r="B160" s="72"/>
    </row>
    <row r="161" spans="1:2">
      <c r="A161" s="71"/>
      <c r="B161" s="72"/>
    </row>
    <row r="162" spans="1:2">
      <c r="A162" s="71"/>
      <c r="B162" s="72"/>
    </row>
    <row r="163" spans="1:2">
      <c r="A163" s="71"/>
      <c r="B163" s="72"/>
    </row>
    <row r="164" spans="1:2">
      <c r="A164" s="71"/>
      <c r="B164" s="72"/>
    </row>
    <row r="165" spans="1:2">
      <c r="A165" s="71"/>
      <c r="B165" s="72"/>
    </row>
    <row r="166" spans="1:2">
      <c r="A166" s="71"/>
      <c r="B166" s="72"/>
    </row>
    <row r="167" spans="1:2">
      <c r="A167" s="71"/>
      <c r="B167" s="72"/>
    </row>
    <row r="168" spans="1:2">
      <c r="A168" s="71"/>
      <c r="B168" s="72"/>
    </row>
    <row r="169" spans="1:2">
      <c r="A169" s="71"/>
      <c r="B169" s="72"/>
    </row>
    <row r="170" spans="1:2">
      <c r="A170" s="71"/>
      <c r="B170" s="72"/>
    </row>
    <row r="171" spans="1:2">
      <c r="A171" s="71"/>
      <c r="B171" s="72"/>
    </row>
    <row r="172" spans="1:2">
      <c r="A172" s="71"/>
      <c r="B172" s="72"/>
    </row>
    <row r="173" spans="1:2">
      <c r="A173" s="71"/>
      <c r="B173" s="72"/>
    </row>
    <row r="174" spans="1:2">
      <c r="A174" s="71"/>
      <c r="B174" s="72"/>
    </row>
    <row r="175" spans="1:2">
      <c r="A175" s="71"/>
      <c r="B175" s="72"/>
    </row>
    <row r="176" spans="1:2">
      <c r="A176" s="71"/>
      <c r="B176" s="72"/>
    </row>
    <row r="177" spans="1:2">
      <c r="A177" s="71"/>
      <c r="B177" s="72"/>
    </row>
    <row r="178" spans="1:2">
      <c r="A178" s="71"/>
      <c r="B178" s="72"/>
    </row>
    <row r="179" spans="1:2">
      <c r="A179" s="71"/>
      <c r="B179" s="72"/>
    </row>
    <row r="180" spans="1:2">
      <c r="A180" s="71"/>
      <c r="B180" s="72"/>
    </row>
    <row r="181" spans="1:2">
      <c r="A181" s="71"/>
      <c r="B181" s="72"/>
    </row>
    <row r="182" spans="1:2">
      <c r="A182" s="71"/>
      <c r="B182" s="72"/>
    </row>
    <row r="183" spans="1:2">
      <c r="A183" s="71"/>
      <c r="B183" s="72"/>
    </row>
    <row r="184" spans="1:2">
      <c r="A184" s="71"/>
      <c r="B184" s="72"/>
    </row>
    <row r="185" spans="1:2">
      <c r="A185" s="71"/>
      <c r="B185" s="72"/>
    </row>
    <row r="186" spans="1:2">
      <c r="A186" s="71"/>
      <c r="B186" s="72"/>
    </row>
    <row r="187" spans="1:2">
      <c r="A187" s="71"/>
      <c r="B187" s="72"/>
    </row>
    <row r="188" spans="1:2">
      <c r="A188" s="71"/>
      <c r="B188" s="72"/>
    </row>
    <row r="189" spans="1:2">
      <c r="A189" s="71"/>
      <c r="B189" s="72"/>
    </row>
    <row r="190" spans="1:2">
      <c r="A190" s="71"/>
      <c r="B190" s="72"/>
    </row>
    <row r="191" spans="1:2">
      <c r="A191" s="71"/>
      <c r="B191" s="72"/>
    </row>
    <row r="192" spans="1:2">
      <c r="A192" s="71"/>
      <c r="B192" s="72"/>
    </row>
    <row r="193" spans="1:2">
      <c r="A193" s="71"/>
      <c r="B193" s="72"/>
    </row>
    <row r="194" spans="1:2">
      <c r="A194" s="71"/>
      <c r="B194" s="72"/>
    </row>
    <row r="195" spans="1:2">
      <c r="A195" s="71"/>
      <c r="B195" s="72"/>
    </row>
    <row r="196" spans="1:2">
      <c r="A196" s="71"/>
      <c r="B196" s="72"/>
    </row>
    <row r="197" spans="1:2">
      <c r="A197" s="71"/>
      <c r="B197" s="72"/>
    </row>
    <row r="198" spans="1:2">
      <c r="A198" s="71"/>
      <c r="B198" s="72"/>
    </row>
    <row r="199" spans="1:2">
      <c r="A199" s="71"/>
      <c r="B199" s="72"/>
    </row>
    <row r="200" spans="1:2">
      <c r="A200" s="71"/>
      <c r="B200" s="72"/>
    </row>
    <row r="201" spans="1:2">
      <c r="A201" s="71"/>
      <c r="B201" s="72"/>
    </row>
    <row r="202" spans="1:2">
      <c r="A202" s="71"/>
      <c r="B202" s="72"/>
    </row>
    <row r="203" spans="1:2">
      <c r="A203" s="71"/>
      <c r="B203" s="72"/>
    </row>
    <row r="204" spans="1:2">
      <c r="A204" s="71"/>
      <c r="B204" s="72"/>
    </row>
    <row r="205" spans="1:2">
      <c r="A205" s="71"/>
      <c r="B205" s="72"/>
    </row>
    <row r="206" spans="1:2">
      <c r="A206" s="71"/>
      <c r="B206" s="72"/>
    </row>
    <row r="207" spans="1:2">
      <c r="A207" s="71"/>
      <c r="B207" s="72"/>
    </row>
    <row r="208" spans="1:2">
      <c r="A208" s="71"/>
      <c r="B208" s="72"/>
    </row>
    <row r="209" spans="1:2">
      <c r="A209" s="71"/>
      <c r="B209" s="72"/>
    </row>
    <row r="210" spans="1:2">
      <c r="A210" s="71"/>
      <c r="B210" s="72"/>
    </row>
    <row r="211" spans="1:2">
      <c r="A211" s="71"/>
      <c r="B211" s="72"/>
    </row>
    <row r="212" spans="1:2">
      <c r="A212" s="71"/>
      <c r="B212" s="72"/>
    </row>
    <row r="213" spans="1:2">
      <c r="A213" s="71"/>
      <c r="B213" s="72"/>
    </row>
    <row r="214" spans="1:2">
      <c r="A214" s="71"/>
      <c r="B214" s="72"/>
    </row>
    <row r="215" spans="1:2">
      <c r="A215" s="71"/>
      <c r="B215" s="72"/>
    </row>
    <row r="216" spans="1:2">
      <c r="A216" s="71"/>
      <c r="B216" s="72"/>
    </row>
    <row r="217" spans="1:2">
      <c r="A217" s="71"/>
      <c r="B217" s="72"/>
    </row>
    <row r="218" spans="1:2">
      <c r="A218" s="71"/>
      <c r="B218" s="72"/>
    </row>
    <row r="219" spans="1:2">
      <c r="A219" s="71"/>
      <c r="B219" s="72"/>
    </row>
    <row r="220" spans="1:2">
      <c r="A220" s="71"/>
      <c r="B220" s="72"/>
    </row>
    <row r="221" spans="1:2">
      <c r="A221" s="71"/>
      <c r="B221" s="72"/>
    </row>
    <row r="222" spans="1:2">
      <c r="A222" s="71"/>
      <c r="B222" s="72"/>
    </row>
    <row r="223" spans="1:2">
      <c r="A223" s="71"/>
      <c r="B223" s="72"/>
    </row>
    <row r="224" spans="1:2">
      <c r="A224" s="71"/>
      <c r="B224" s="72"/>
    </row>
    <row r="225" spans="1:2">
      <c r="A225" s="71"/>
      <c r="B225" s="72"/>
    </row>
    <row r="226" spans="1:2">
      <c r="A226" s="71"/>
      <c r="B226" s="72"/>
    </row>
    <row r="227" spans="1:2">
      <c r="A227" s="71"/>
      <c r="B227" s="72"/>
    </row>
    <row r="228" spans="1:2">
      <c r="A228" s="71"/>
      <c r="B228" s="72"/>
    </row>
    <row r="229" spans="1:2">
      <c r="A229" s="71"/>
      <c r="B229" s="72"/>
    </row>
    <row r="230" spans="1:2">
      <c r="A230" s="71"/>
      <c r="B230" s="72"/>
    </row>
    <row r="231" spans="1:2">
      <c r="A231" s="71"/>
      <c r="B231" s="72"/>
    </row>
    <row r="232" spans="1:2">
      <c r="A232" s="71"/>
      <c r="B232" s="72"/>
    </row>
    <row r="233" spans="1:2">
      <c r="A233" s="71"/>
      <c r="B233" s="72"/>
    </row>
    <row r="234" spans="1:2">
      <c r="A234" s="71"/>
      <c r="B234" s="72"/>
    </row>
    <row r="235" spans="1:2">
      <c r="A235" s="71"/>
      <c r="B235" s="72"/>
    </row>
    <row r="236" spans="1:2">
      <c r="A236" s="71"/>
      <c r="B236" s="72"/>
    </row>
    <row r="237" spans="1:2">
      <c r="A237" s="71"/>
      <c r="B237" s="72"/>
    </row>
    <row r="238" spans="1:2">
      <c r="A238" s="71"/>
      <c r="B238" s="72"/>
    </row>
    <row r="239" spans="1:2">
      <c r="A239" s="71"/>
      <c r="B239" s="72"/>
    </row>
    <row r="240" spans="1:2">
      <c r="A240" s="71"/>
      <c r="B240" s="72"/>
    </row>
    <row r="241" spans="1:2">
      <c r="A241" s="71"/>
      <c r="B241" s="72"/>
    </row>
    <row r="242" spans="1:2">
      <c r="A242" s="71"/>
      <c r="B242" s="72"/>
    </row>
    <row r="243" spans="1:2">
      <c r="A243" s="71"/>
      <c r="B243" s="72"/>
    </row>
    <row r="244" spans="1:2">
      <c r="A244" s="71"/>
      <c r="B244" s="72"/>
    </row>
    <row r="245" spans="1:2">
      <c r="A245" s="71"/>
      <c r="B245" s="72"/>
    </row>
    <row r="246" spans="1:2">
      <c r="A246" s="71"/>
      <c r="B246" s="72"/>
    </row>
    <row r="247" spans="1:2">
      <c r="A247" s="71"/>
      <c r="B247" s="72"/>
    </row>
    <row r="248" spans="1:2">
      <c r="A248" s="71"/>
      <c r="B248" s="72"/>
    </row>
    <row r="249" spans="1:2">
      <c r="A249" s="71"/>
      <c r="B249" s="72"/>
    </row>
    <row r="250" spans="1:2">
      <c r="A250" s="71"/>
      <c r="B250" s="72"/>
    </row>
    <row r="251" spans="1:2">
      <c r="A251" s="71"/>
      <c r="B251" s="72"/>
    </row>
    <row r="252" spans="1:2">
      <c r="A252" s="71"/>
      <c r="B252" s="72"/>
    </row>
    <row r="253" spans="1:2">
      <c r="A253" s="71"/>
      <c r="B253" s="72"/>
    </row>
    <row r="254" spans="1:2">
      <c r="A254" s="71"/>
      <c r="B254" s="72"/>
    </row>
    <row r="255" spans="1:2">
      <c r="A255" s="71"/>
      <c r="B255" s="72"/>
    </row>
    <row r="256" spans="1:2">
      <c r="A256" s="71"/>
      <c r="B256" s="72"/>
    </row>
    <row r="257" spans="1:2">
      <c r="A257" s="71"/>
      <c r="B257" s="72"/>
    </row>
    <row r="258" spans="1:2">
      <c r="A258" s="71"/>
      <c r="B258" s="72"/>
    </row>
    <row r="259" spans="1:2">
      <c r="A259" s="71"/>
      <c r="B259" s="72"/>
    </row>
    <row r="260" spans="1:2">
      <c r="A260" s="71"/>
      <c r="B260" s="72"/>
    </row>
    <row r="261" spans="1:2">
      <c r="A261" s="71"/>
      <c r="B261" s="72"/>
    </row>
    <row r="262" spans="1:2">
      <c r="A262" s="71"/>
      <c r="B262" s="72"/>
    </row>
    <row r="263" spans="1:2">
      <c r="A263" s="71"/>
      <c r="B263" s="72"/>
    </row>
    <row r="264" spans="1:2">
      <c r="A264" s="71"/>
      <c r="B264" s="72"/>
    </row>
    <row r="265" spans="1:2">
      <c r="A265" s="71"/>
      <c r="B265" s="72"/>
    </row>
    <row r="266" spans="1:2">
      <c r="A266" s="71"/>
      <c r="B266" s="72"/>
    </row>
    <row r="267" spans="1:2">
      <c r="A267" s="71"/>
      <c r="B267" s="72"/>
    </row>
    <row r="268" spans="1:2">
      <c r="A268" s="71"/>
      <c r="B268" s="72"/>
    </row>
    <row r="269" spans="1:2">
      <c r="A269" s="71"/>
      <c r="B269" s="72"/>
    </row>
    <row r="270" spans="1:2">
      <c r="A270" s="71"/>
      <c r="B270" s="72"/>
    </row>
    <row r="271" spans="1:2">
      <c r="A271" s="71"/>
      <c r="B271" s="72"/>
    </row>
    <row r="272" spans="1:2">
      <c r="A272" s="71"/>
      <c r="B272" s="72"/>
    </row>
    <row r="273" spans="1:2">
      <c r="A273" s="71"/>
      <c r="B273" s="72"/>
    </row>
    <row r="274" spans="1:2">
      <c r="A274" s="71"/>
      <c r="B274" s="72"/>
    </row>
    <row r="275" spans="1:2">
      <c r="A275" s="71"/>
      <c r="B275" s="72"/>
    </row>
    <row r="276" spans="1:2">
      <c r="A276" s="71"/>
      <c r="B276" s="72"/>
    </row>
    <row r="277" spans="1:2">
      <c r="A277" s="71"/>
      <c r="B277" s="72"/>
    </row>
    <row r="278" spans="1:2">
      <c r="A278" s="71"/>
      <c r="B278" s="72"/>
    </row>
    <row r="279" spans="1:2">
      <c r="A279" s="71"/>
      <c r="B279" s="72"/>
    </row>
    <row r="280" spans="1:2">
      <c r="A280" s="71"/>
      <c r="B280" s="72"/>
    </row>
    <row r="281" spans="1:2">
      <c r="A281" s="71"/>
      <c r="B281" s="72"/>
    </row>
    <row r="282" spans="1:2">
      <c r="A282" s="71"/>
      <c r="B282" s="72"/>
    </row>
    <row r="283" spans="1:2">
      <c r="A283" s="71"/>
      <c r="B283" s="72"/>
    </row>
    <row r="284" spans="1:2">
      <c r="A284" s="71"/>
      <c r="B284" s="72"/>
    </row>
    <row r="285" spans="1:2">
      <c r="A285" s="71"/>
      <c r="B285" s="72"/>
    </row>
    <row r="286" spans="1:2">
      <c r="A286" s="71"/>
      <c r="B286" s="72"/>
    </row>
    <row r="287" spans="1:2">
      <c r="A287" s="71"/>
      <c r="B287" s="72"/>
    </row>
    <row r="288" spans="1:2">
      <c r="A288" s="71"/>
      <c r="B288" s="72"/>
    </row>
    <row r="289" spans="1:2">
      <c r="A289" s="71"/>
      <c r="B289" s="72"/>
    </row>
    <row r="290" spans="1:2">
      <c r="A290" s="71"/>
      <c r="B290" s="72"/>
    </row>
    <row r="291" spans="1:2">
      <c r="A291" s="71"/>
      <c r="B291" s="72"/>
    </row>
    <row r="292" spans="1:2">
      <c r="A292" s="71"/>
      <c r="B292" s="72"/>
    </row>
    <row r="293" spans="1:2">
      <c r="A293" s="71"/>
      <c r="B293" s="72"/>
    </row>
    <row r="294" spans="1:2">
      <c r="A294" s="71"/>
      <c r="B294" s="72"/>
    </row>
    <row r="295" spans="1:2">
      <c r="A295" s="71"/>
      <c r="B295" s="72"/>
    </row>
    <row r="296" spans="1:2">
      <c r="A296" s="71"/>
      <c r="B296" s="72"/>
    </row>
    <row r="297" spans="1:2">
      <c r="A297" s="71"/>
      <c r="B297" s="72"/>
    </row>
    <row r="298" spans="1:2">
      <c r="A298" s="71"/>
      <c r="B298" s="72"/>
    </row>
    <row r="299" spans="1:2">
      <c r="A299" s="71"/>
      <c r="B299" s="72"/>
    </row>
    <row r="300" spans="1:2">
      <c r="A300" s="71"/>
      <c r="B300" s="72"/>
    </row>
    <row r="301" spans="1:2">
      <c r="A301" s="71"/>
      <c r="B301" s="72"/>
    </row>
    <row r="302" spans="1:2">
      <c r="A302" s="71"/>
      <c r="B302" s="72"/>
    </row>
    <row r="303" spans="1:2">
      <c r="A303" s="71"/>
      <c r="B303" s="72"/>
    </row>
    <row r="304" spans="1:2">
      <c r="A304" s="71"/>
      <c r="B304" s="72"/>
    </row>
    <row r="305" spans="1:2">
      <c r="A305" s="71"/>
      <c r="B305" s="72"/>
    </row>
    <row r="306" spans="1:2">
      <c r="A306" s="71"/>
      <c r="B306" s="72"/>
    </row>
    <row r="307" spans="1:2">
      <c r="A307" s="71"/>
      <c r="B307" s="72"/>
    </row>
    <row r="308" spans="1:2">
      <c r="A308" s="71"/>
      <c r="B308" s="72"/>
    </row>
    <row r="309" spans="1:2">
      <c r="A309" s="71"/>
      <c r="B309" s="72"/>
    </row>
    <row r="310" spans="1:2">
      <c r="A310" s="71"/>
      <c r="B310" s="72"/>
    </row>
    <row r="311" spans="1:2">
      <c r="A311" s="71"/>
      <c r="B311" s="72"/>
    </row>
    <row r="312" spans="1:2">
      <c r="A312" s="71"/>
      <c r="B312" s="72"/>
    </row>
    <row r="313" spans="1:2">
      <c r="A313" s="71"/>
      <c r="B313" s="72"/>
    </row>
    <row r="314" spans="1:2">
      <c r="A314" s="71"/>
      <c r="B314" s="72"/>
    </row>
    <row r="315" spans="1:2">
      <c r="A315" s="71"/>
      <c r="B315" s="72"/>
    </row>
    <row r="316" spans="1:2">
      <c r="A316" s="71"/>
      <c r="B316" s="72"/>
    </row>
    <row r="317" spans="1:2">
      <c r="A317" s="71"/>
      <c r="B317" s="72"/>
    </row>
    <row r="318" spans="1:2">
      <c r="A318" s="71"/>
      <c r="B318" s="72"/>
    </row>
    <row r="319" spans="1:2">
      <c r="A319" s="71"/>
      <c r="B319" s="72"/>
    </row>
    <row r="320" spans="1:2">
      <c r="A320" s="71"/>
      <c r="B320" s="72"/>
    </row>
    <row r="321" spans="1:2">
      <c r="A321" s="71"/>
      <c r="B321" s="72"/>
    </row>
    <row r="322" spans="1:2">
      <c r="A322" s="71"/>
      <c r="B322" s="72"/>
    </row>
    <row r="323" spans="1:2">
      <c r="A323" s="71"/>
      <c r="B323" s="72"/>
    </row>
    <row r="324" spans="1:2">
      <c r="A324" s="71"/>
      <c r="B324" s="72"/>
    </row>
    <row r="325" spans="1:2">
      <c r="A325" s="71"/>
      <c r="B325" s="72"/>
    </row>
    <row r="326" spans="1:2">
      <c r="A326" s="71"/>
      <c r="B326" s="72"/>
    </row>
    <row r="327" spans="1:2">
      <c r="A327" s="71"/>
      <c r="B327" s="72"/>
    </row>
    <row r="328" spans="1:2">
      <c r="A328" s="71"/>
      <c r="B328" s="72"/>
    </row>
    <row r="329" spans="1:2">
      <c r="A329" s="71"/>
      <c r="B329" s="72"/>
    </row>
    <row r="330" spans="1:2">
      <c r="A330" s="71"/>
      <c r="B330" s="72"/>
    </row>
    <row r="331" spans="1:2">
      <c r="A331" s="71"/>
      <c r="B331" s="72"/>
    </row>
    <row r="332" spans="1:2">
      <c r="A332" s="71"/>
      <c r="B332" s="72"/>
    </row>
    <row r="333" spans="1:2">
      <c r="A333" s="71"/>
      <c r="B333" s="72"/>
    </row>
    <row r="334" spans="1:2">
      <c r="A334" s="71"/>
      <c r="B334" s="72"/>
    </row>
    <row r="335" spans="1:2">
      <c r="A335" s="71"/>
      <c r="B335" s="72"/>
    </row>
    <row r="336" spans="1:2">
      <c r="A336" s="71"/>
      <c r="B336" s="72"/>
    </row>
    <row r="337" spans="1:2">
      <c r="A337" s="71"/>
      <c r="B337" s="72"/>
    </row>
    <row r="338" spans="1:2">
      <c r="A338" s="71"/>
      <c r="B338" s="72"/>
    </row>
    <row r="339" spans="1:2">
      <c r="A339" s="71"/>
      <c r="B339" s="72"/>
    </row>
    <row r="340" spans="1:2">
      <c r="A340" s="71"/>
      <c r="B340" s="72"/>
    </row>
    <row r="341" spans="1:2">
      <c r="A341" s="71"/>
      <c r="B341" s="72"/>
    </row>
    <row r="342" spans="1:2">
      <c r="A342" s="71"/>
      <c r="B342" s="72"/>
    </row>
    <row r="343" spans="1:2">
      <c r="A343" s="71"/>
      <c r="B343" s="72"/>
    </row>
    <row r="344" spans="1:2">
      <c r="A344" s="71"/>
      <c r="B344" s="72"/>
    </row>
    <row r="345" spans="1:2">
      <c r="A345" s="71"/>
      <c r="B345" s="72"/>
    </row>
    <row r="346" spans="1:2">
      <c r="A346" s="71"/>
      <c r="B346" s="72"/>
    </row>
    <row r="347" spans="1:2">
      <c r="A347" s="71"/>
      <c r="B347" s="72"/>
    </row>
    <row r="348" spans="1:2">
      <c r="A348" s="71"/>
      <c r="B348" s="72"/>
    </row>
    <row r="349" spans="1:2">
      <c r="A349" s="71"/>
      <c r="B349" s="72"/>
    </row>
    <row r="350" spans="1:2">
      <c r="A350" s="71"/>
      <c r="B350" s="72"/>
    </row>
    <row r="351" spans="1:2">
      <c r="A351" s="71"/>
      <c r="B351" s="72"/>
    </row>
    <row r="352" spans="1:2">
      <c r="A352" s="71"/>
      <c r="B352" s="72"/>
    </row>
    <row r="353" spans="1:2">
      <c r="A353" s="71"/>
      <c r="B353" s="72"/>
    </row>
    <row r="354" spans="1:2">
      <c r="A354" s="71"/>
      <c r="B354" s="72"/>
    </row>
    <row r="355" spans="1:2">
      <c r="A355" s="71"/>
      <c r="B355" s="72"/>
    </row>
    <row r="356" spans="1:2">
      <c r="A356" s="71"/>
      <c r="B356" s="72"/>
    </row>
    <row r="357" spans="1:2">
      <c r="A357" s="71"/>
      <c r="B357" s="72"/>
    </row>
    <row r="358" spans="1:2">
      <c r="A358" s="71"/>
      <c r="B358" s="72"/>
    </row>
    <row r="359" spans="1:2">
      <c r="A359" s="71"/>
      <c r="B359" s="72"/>
    </row>
    <row r="360" spans="1:2">
      <c r="A360" s="71"/>
      <c r="B360" s="72"/>
    </row>
    <row r="361" spans="1:2">
      <c r="A361" s="71"/>
      <c r="B361" s="72"/>
    </row>
    <row r="362" spans="1:2">
      <c r="A362" s="71"/>
      <c r="B362" s="72"/>
    </row>
    <row r="363" spans="1:2">
      <c r="A363" s="71"/>
      <c r="B363" s="72"/>
    </row>
    <row r="364" spans="1:2">
      <c r="A364" s="71"/>
      <c r="B364" s="72"/>
    </row>
    <row r="365" spans="1:2">
      <c r="A365" s="71"/>
      <c r="B365" s="72"/>
    </row>
    <row r="366" spans="1:2">
      <c r="A366" s="71"/>
      <c r="B366" s="72"/>
    </row>
    <row r="367" spans="1:2">
      <c r="A367" s="71"/>
      <c r="B367" s="72"/>
    </row>
    <row r="368" spans="1:2">
      <c r="A368" s="71"/>
      <c r="B368" s="72"/>
    </row>
    <row r="369" spans="1:2">
      <c r="A369" s="71"/>
      <c r="B369" s="72"/>
    </row>
    <row r="370" spans="1:2">
      <c r="A370" s="71"/>
      <c r="B370" s="72"/>
    </row>
    <row r="371" spans="1:2">
      <c r="A371" s="74"/>
      <c r="B371" s="72"/>
    </row>
  </sheetData>
  <hyperlinks>
    <hyperlink ref="A1" location="Content!A1" display="&lt;&lt;"/>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tabColor theme="2" tint="0.39997558519241921"/>
  </sheetPr>
  <dimension ref="A1:R528"/>
  <sheetViews>
    <sheetView showGridLines="0" zoomScaleNormal="100" workbookViewId="0">
      <selection activeCell="A3" sqref="A2:XFD3"/>
    </sheetView>
  </sheetViews>
  <sheetFormatPr defaultRowHeight="12.75"/>
  <cols>
    <col min="1" max="1" width="14.140625" customWidth="1"/>
    <col min="2" max="3" width="0" hidden="1" customWidth="1"/>
  </cols>
  <sheetData>
    <row r="1" spans="1:18">
      <c r="A1" s="19" t="s">
        <v>102</v>
      </c>
      <c r="E1" t="str">
        <f>IF(Content!$E$1=1,E2,E3)</f>
        <v>Поточна ставка, %</v>
      </c>
      <c r="F1" t="str">
        <f>IF(Content!$E$1=1,F2,F3)</f>
        <v>Зміна з початку 2019 року**, б.п.</v>
      </c>
      <c r="G1" s="441"/>
      <c r="H1" s="441"/>
      <c r="I1" s="441"/>
      <c r="J1" s="36" t="str">
        <f>IF(Content!$E$1=1,J2,J3)</f>
        <v>Ключові процентні ставки окремих центральних банків EM, %</v>
      </c>
      <c r="K1" s="441"/>
      <c r="L1" s="441"/>
      <c r="M1" s="441"/>
      <c r="N1" s="441"/>
      <c r="O1" s="441"/>
      <c r="P1" s="441"/>
      <c r="Q1" s="441"/>
      <c r="R1" s="441"/>
    </row>
    <row r="2" spans="1:18" hidden="1">
      <c r="A2" s="441"/>
      <c r="B2" s="441"/>
      <c r="C2" s="441"/>
      <c r="D2" s="441"/>
      <c r="E2" s="441" t="s">
        <v>1132</v>
      </c>
      <c r="F2" s="441" t="s">
        <v>1523</v>
      </c>
      <c r="G2" s="441"/>
      <c r="H2" s="441"/>
      <c r="I2" s="441"/>
      <c r="J2" s="26" t="s">
        <v>1159</v>
      </c>
      <c r="K2" s="441"/>
      <c r="L2" s="441"/>
      <c r="M2" s="441"/>
      <c r="N2" s="441"/>
      <c r="O2" s="441"/>
      <c r="P2" s="441"/>
      <c r="Q2" s="441"/>
      <c r="R2" s="441"/>
    </row>
    <row r="3" spans="1:18" hidden="1">
      <c r="A3" s="441"/>
      <c r="B3" s="441"/>
      <c r="C3" s="441"/>
      <c r="D3" s="441"/>
      <c r="E3" s="441" t="s">
        <v>1133</v>
      </c>
      <c r="F3" s="441" t="s">
        <v>1524</v>
      </c>
      <c r="G3" s="441"/>
      <c r="H3" s="441"/>
      <c r="I3" s="441"/>
      <c r="J3" s="26" t="s">
        <v>1160</v>
      </c>
      <c r="K3" s="441"/>
      <c r="L3" s="441"/>
      <c r="M3" s="441"/>
      <c r="N3" s="441"/>
      <c r="O3" s="441"/>
      <c r="P3" s="441"/>
      <c r="Q3" s="441"/>
      <c r="R3" s="441"/>
    </row>
    <row r="4" spans="1:18">
      <c r="A4" t="str">
        <f>IF(Content!$E$1=1,B4,C4)</f>
        <v>Україна</v>
      </c>
      <c r="B4" s="441" t="s">
        <v>174</v>
      </c>
      <c r="C4" s="441" t="s">
        <v>175</v>
      </c>
      <c r="D4" s="441" t="s">
        <v>1134</v>
      </c>
      <c r="E4" s="441">
        <v>17.5</v>
      </c>
      <c r="F4" s="441">
        <v>-50</v>
      </c>
      <c r="G4" s="441"/>
      <c r="H4" s="441"/>
      <c r="I4" s="441"/>
      <c r="J4" s="441"/>
      <c r="K4" s="441"/>
      <c r="L4" s="441"/>
      <c r="M4" s="441"/>
      <c r="N4" s="441"/>
      <c r="O4" s="441"/>
      <c r="P4" s="441"/>
      <c r="Q4" s="441"/>
      <c r="R4" s="441"/>
    </row>
    <row r="5" spans="1:18">
      <c r="A5" t="str">
        <f>IF(Content!$E$1=1,B5,C5)</f>
        <v>Єгипет</v>
      </c>
      <c r="B5" s="441" t="s">
        <v>233</v>
      </c>
      <c r="C5" s="441" t="s">
        <v>235</v>
      </c>
      <c r="D5" s="441" t="s">
        <v>1135</v>
      </c>
      <c r="E5" s="441">
        <v>16.25</v>
      </c>
      <c r="F5" s="441">
        <v>-100</v>
      </c>
      <c r="G5" s="441"/>
      <c r="H5" s="441"/>
      <c r="I5" s="441"/>
      <c r="J5" s="441"/>
      <c r="K5" s="441"/>
      <c r="L5" s="441"/>
      <c r="M5" s="441"/>
      <c r="N5" s="441"/>
      <c r="O5" s="441"/>
      <c r="P5" s="441"/>
      <c r="Q5" s="441"/>
      <c r="R5" s="441"/>
    </row>
    <row r="6" spans="1:18">
      <c r="A6" t="str">
        <f>IF(Content!$E$1=1,B6,C6)</f>
        <v>ПАР</v>
      </c>
      <c r="B6" s="441" t="s">
        <v>1136</v>
      </c>
      <c r="C6" s="441" t="s">
        <v>179</v>
      </c>
      <c r="D6" s="441" t="s">
        <v>1137</v>
      </c>
      <c r="E6" s="441">
        <v>6.75</v>
      </c>
      <c r="F6" s="441">
        <v>0</v>
      </c>
      <c r="G6" s="441"/>
      <c r="H6" s="441"/>
      <c r="I6" s="441"/>
      <c r="J6" s="441"/>
      <c r="K6" s="441"/>
      <c r="L6" s="441"/>
      <c r="M6" s="441"/>
      <c r="N6" s="441"/>
      <c r="O6" s="441"/>
      <c r="P6" s="441"/>
      <c r="Q6" s="441"/>
      <c r="R6" s="441"/>
    </row>
    <row r="7" spans="1:18">
      <c r="A7" t="str">
        <f>IF(Content!$E$1=1,B7,C7)</f>
        <v>Бразилія</v>
      </c>
      <c r="B7" s="441" t="s">
        <v>184</v>
      </c>
      <c r="C7" s="441" t="s">
        <v>185</v>
      </c>
      <c r="D7" s="441" t="s">
        <v>1138</v>
      </c>
      <c r="E7" s="441">
        <v>6.5</v>
      </c>
      <c r="F7" s="441">
        <v>0</v>
      </c>
      <c r="G7" s="441"/>
      <c r="H7" s="441"/>
      <c r="I7" s="441"/>
      <c r="J7" s="441"/>
      <c r="K7" s="441"/>
      <c r="L7" s="441"/>
      <c r="M7" s="441"/>
      <c r="N7" s="441"/>
      <c r="O7" s="441"/>
      <c r="P7" s="441"/>
      <c r="Q7" s="441"/>
      <c r="R7" s="441"/>
    </row>
    <row r="8" spans="1:18">
      <c r="A8" t="str">
        <f>IF(Content!$E$1=1,B8,C8)</f>
        <v>Мексика</v>
      </c>
      <c r="B8" s="441" t="s">
        <v>1139</v>
      </c>
      <c r="C8" s="441" t="s">
        <v>1140</v>
      </c>
      <c r="D8" s="441" t="s">
        <v>1141</v>
      </c>
      <c r="E8" s="441">
        <v>8.25</v>
      </c>
      <c r="F8" s="441">
        <v>0</v>
      </c>
      <c r="G8" s="441"/>
      <c r="H8" s="441"/>
      <c r="I8" s="441"/>
      <c r="J8" s="441"/>
      <c r="K8" s="441"/>
      <c r="L8" s="441"/>
      <c r="M8" s="441"/>
      <c r="N8" s="441"/>
      <c r="O8" s="441"/>
      <c r="P8" s="441"/>
      <c r="Q8" s="441"/>
      <c r="R8" s="441"/>
    </row>
    <row r="9" spans="1:18">
      <c r="A9" t="str">
        <f>IF(Content!$E$1=1,B9,C9)</f>
        <v>Росія</v>
      </c>
      <c r="B9" s="441" t="s">
        <v>124</v>
      </c>
      <c r="C9" s="441" t="s">
        <v>117</v>
      </c>
      <c r="D9" s="441" t="s">
        <v>1142</v>
      </c>
      <c r="E9" s="441">
        <v>7.5</v>
      </c>
      <c r="F9" s="441">
        <v>-25</v>
      </c>
      <c r="G9" s="441"/>
      <c r="H9" s="441"/>
      <c r="I9" s="441"/>
      <c r="J9" s="441"/>
      <c r="K9" s="441"/>
      <c r="L9" s="441"/>
      <c r="M9" s="441"/>
      <c r="N9" s="441"/>
      <c r="O9" s="441"/>
      <c r="P9" s="441"/>
      <c r="Q9" s="441"/>
      <c r="R9" s="441"/>
    </row>
    <row r="10" spans="1:18">
      <c r="A10" t="str">
        <f>IF(Content!$E$1=1,B10,C10)</f>
        <v>Індонезія</v>
      </c>
      <c r="B10" s="441" t="s">
        <v>182</v>
      </c>
      <c r="C10" s="441" t="s">
        <v>183</v>
      </c>
      <c r="D10" s="441" t="s">
        <v>1143</v>
      </c>
      <c r="E10" s="441">
        <v>6</v>
      </c>
      <c r="F10" s="441">
        <v>0</v>
      </c>
      <c r="G10" s="441"/>
      <c r="H10" s="441"/>
      <c r="I10" s="441"/>
      <c r="J10" s="441"/>
      <c r="K10" s="441"/>
      <c r="L10" s="441"/>
      <c r="M10" s="441"/>
      <c r="N10" s="441"/>
      <c r="O10" s="441"/>
      <c r="P10" s="441"/>
      <c r="Q10" s="441"/>
      <c r="R10" s="441"/>
    </row>
    <row r="11" spans="1:18">
      <c r="A11" t="str">
        <f>IF(Content!$E$1=1,B11,C11)</f>
        <v>Колумбія</v>
      </c>
      <c r="B11" s="441" t="s">
        <v>1144</v>
      </c>
      <c r="C11" s="441" t="s">
        <v>1145</v>
      </c>
      <c r="D11" s="441" t="s">
        <v>1146</v>
      </c>
      <c r="E11" s="441">
        <v>4.25</v>
      </c>
      <c r="F11" s="441">
        <v>0</v>
      </c>
      <c r="G11" s="441"/>
      <c r="H11" s="441"/>
      <c r="I11" s="441"/>
      <c r="J11" s="441"/>
      <c r="K11" s="441"/>
      <c r="L11" s="441"/>
      <c r="M11" s="441"/>
      <c r="N11" s="441"/>
      <c r="O11" s="441"/>
      <c r="P11" s="441"/>
      <c r="Q11" s="441"/>
      <c r="R11" s="441"/>
    </row>
    <row r="12" spans="1:18">
      <c r="A12" t="str">
        <f>IF(Content!$E$1=1,B12,C12)</f>
        <v>Румунія</v>
      </c>
      <c r="B12" s="441" t="s">
        <v>192</v>
      </c>
      <c r="C12" s="441" t="s">
        <v>193</v>
      </c>
      <c r="D12" s="441" t="s">
        <v>1147</v>
      </c>
      <c r="E12" s="441">
        <v>2.5</v>
      </c>
      <c r="F12" s="441">
        <v>0</v>
      </c>
      <c r="G12" s="441"/>
      <c r="H12" s="441"/>
      <c r="I12" s="441"/>
      <c r="J12" s="441"/>
      <c r="K12" s="441"/>
      <c r="L12" s="441"/>
      <c r="M12" s="441"/>
      <c r="N12" s="441"/>
      <c r="O12" s="441"/>
      <c r="P12" s="441"/>
      <c r="Q12" s="441"/>
      <c r="R12" s="441"/>
    </row>
    <row r="13" spans="1:18">
      <c r="A13" t="str">
        <f>IF(Content!$E$1=1,B13,C13)</f>
        <v>Індія</v>
      </c>
      <c r="B13" s="441" t="s">
        <v>186</v>
      </c>
      <c r="C13" s="441" t="s">
        <v>187</v>
      </c>
      <c r="D13" s="441" t="s">
        <v>1148</v>
      </c>
      <c r="E13" s="441">
        <v>5.75</v>
      </c>
      <c r="F13" s="441">
        <v>-75</v>
      </c>
      <c r="G13" s="441"/>
      <c r="H13" s="441"/>
      <c r="I13" s="441"/>
      <c r="J13" s="441"/>
      <c r="K13" s="441"/>
      <c r="L13" s="441"/>
      <c r="M13" s="441"/>
      <c r="N13" s="441"/>
      <c r="O13" s="441"/>
      <c r="P13" s="441"/>
      <c r="Q13" s="441"/>
      <c r="R13" s="441"/>
    </row>
    <row r="14" spans="1:18">
      <c r="A14" t="str">
        <f>IF(Content!$E$1=1,B14,C14)</f>
        <v>Чилі</v>
      </c>
      <c r="B14" s="441" t="s">
        <v>190</v>
      </c>
      <c r="C14" s="441" t="s">
        <v>191</v>
      </c>
      <c r="D14" s="441" t="s">
        <v>1149</v>
      </c>
      <c r="E14" s="441">
        <v>2.5</v>
      </c>
      <c r="F14" s="441">
        <v>-50</v>
      </c>
      <c r="G14" s="441"/>
      <c r="H14" s="441"/>
      <c r="I14" s="441"/>
      <c r="J14" s="441"/>
      <c r="K14" s="441"/>
      <c r="L14" s="441"/>
      <c r="M14" s="441"/>
      <c r="N14" s="441"/>
      <c r="O14" s="441"/>
      <c r="P14" s="441"/>
      <c r="Q14" s="441"/>
      <c r="R14" s="441"/>
    </row>
    <row r="15" spans="1:18">
      <c r="A15" t="str">
        <f>IF(Content!$E$1=1,B15,C15)</f>
        <v>Угорщина</v>
      </c>
      <c r="B15" s="441" t="s">
        <v>196</v>
      </c>
      <c r="C15" s="441" t="s">
        <v>197</v>
      </c>
      <c r="D15" s="441" t="s">
        <v>1150</v>
      </c>
      <c r="E15" s="441">
        <v>0.9</v>
      </c>
      <c r="F15" s="441">
        <v>0</v>
      </c>
      <c r="G15" s="441"/>
      <c r="H15" s="441"/>
      <c r="I15" s="441"/>
      <c r="J15" s="36" t="str">
        <f>IF(Content!$E$1=1,J16,J17)</f>
        <v>Джерело: офіційні сторінки окремих центральних банків.</v>
      </c>
      <c r="K15" s="441"/>
      <c r="L15" s="441"/>
      <c r="M15" s="441"/>
      <c r="N15" s="441"/>
      <c r="O15" s="441"/>
      <c r="P15" s="441"/>
      <c r="Q15" s="441"/>
      <c r="R15" s="441"/>
    </row>
    <row r="16" spans="1:18">
      <c r="A16" t="str">
        <f>IF(Content!$E$1=1,B16,C16)</f>
        <v>Польща</v>
      </c>
      <c r="B16" s="441" t="s">
        <v>123</v>
      </c>
      <c r="C16" s="441" t="s">
        <v>122</v>
      </c>
      <c r="D16" s="441" t="s">
        <v>1151</v>
      </c>
      <c r="E16" s="441">
        <v>1.5</v>
      </c>
      <c r="F16" s="441">
        <v>0</v>
      </c>
      <c r="G16" s="441"/>
      <c r="H16" s="441"/>
      <c r="I16" s="441"/>
      <c r="J16" s="35" t="s">
        <v>1157</v>
      </c>
      <c r="K16" s="441"/>
      <c r="L16" s="441"/>
      <c r="M16" s="441"/>
      <c r="N16" s="441"/>
      <c r="O16" s="441"/>
      <c r="P16" s="441"/>
      <c r="Q16" s="441"/>
      <c r="R16" s="441"/>
    </row>
    <row r="17" spans="1:18">
      <c r="A17" t="str">
        <f>IF(Content!$E$1=1,B17,C17)</f>
        <v>Чехія</v>
      </c>
      <c r="B17" s="441" t="s">
        <v>778</v>
      </c>
      <c r="C17" s="441" t="s">
        <v>779</v>
      </c>
      <c r="D17" s="441" t="s">
        <v>1152</v>
      </c>
      <c r="E17" s="441">
        <v>2</v>
      </c>
      <c r="F17" s="441">
        <v>25</v>
      </c>
      <c r="G17" s="441"/>
      <c r="H17" s="441"/>
      <c r="I17" s="441"/>
      <c r="J17" s="35" t="s">
        <v>1158</v>
      </c>
      <c r="K17" s="441"/>
      <c r="L17" s="441"/>
      <c r="M17" s="441"/>
      <c r="N17" s="441"/>
      <c r="O17" s="441"/>
      <c r="P17" s="441"/>
      <c r="Q17" s="441"/>
      <c r="R17" s="441"/>
    </row>
    <row r="18" spans="1:18">
      <c r="A18" t="str">
        <f>IF(Content!$E$1=1,B18,C18)</f>
        <v>Грузія</v>
      </c>
      <c r="B18" s="441" t="s">
        <v>1031</v>
      </c>
      <c r="C18" s="441" t="s">
        <v>1057</v>
      </c>
      <c r="D18" s="441" t="s">
        <v>1153</v>
      </c>
      <c r="E18" s="441">
        <v>6.5</v>
      </c>
      <c r="F18" s="441">
        <v>-50</v>
      </c>
      <c r="G18" s="441"/>
      <c r="H18" s="441"/>
      <c r="I18" s="441"/>
      <c r="J18" s="441"/>
      <c r="K18" s="441"/>
      <c r="L18" s="441"/>
      <c r="M18" s="441"/>
      <c r="N18" s="441"/>
      <c r="O18" s="441"/>
      <c r="P18" s="441"/>
      <c r="Q18" s="441"/>
      <c r="R18" s="441"/>
    </row>
    <row r="19" spans="1:18">
      <c r="A19" t="str">
        <f>IF(Content!$E$1=1,B19,C19)</f>
        <v>Філіппіни</v>
      </c>
      <c r="B19" s="441" t="s">
        <v>1154</v>
      </c>
      <c r="C19" s="441" t="s">
        <v>1155</v>
      </c>
      <c r="D19" s="441" t="s">
        <v>1156</v>
      </c>
      <c r="E19" s="441">
        <v>4.5</v>
      </c>
      <c r="F19" s="441">
        <v>-25</v>
      </c>
      <c r="G19" s="441"/>
      <c r="H19" s="441"/>
      <c r="I19" s="441"/>
      <c r="J19" s="441"/>
      <c r="K19" s="441"/>
      <c r="L19" s="441"/>
      <c r="M19" s="441"/>
      <c r="N19" s="441"/>
      <c r="O19" s="441"/>
      <c r="P19" s="441"/>
      <c r="Q19" s="441"/>
      <c r="R19" s="441"/>
    </row>
    <row r="20" spans="1:18">
      <c r="A20" s="75"/>
      <c r="B20" s="2"/>
      <c r="G20" s="441"/>
      <c r="H20" s="441"/>
      <c r="I20" s="441"/>
      <c r="J20" s="441"/>
      <c r="K20" s="441"/>
      <c r="L20" s="441"/>
      <c r="M20" s="441"/>
      <c r="N20" s="441"/>
      <c r="O20" s="441"/>
      <c r="P20" s="441"/>
      <c r="Q20" s="441"/>
      <c r="R20" s="441"/>
    </row>
    <row r="21" spans="1:18">
      <c r="A21" s="75"/>
      <c r="B21" s="2"/>
      <c r="G21" s="441"/>
      <c r="H21" s="441"/>
      <c r="I21" s="441"/>
      <c r="J21" s="441"/>
      <c r="K21" s="441"/>
      <c r="L21" s="441"/>
      <c r="M21" s="441"/>
      <c r="N21" s="441"/>
      <c r="O21" s="441"/>
      <c r="P21" s="441"/>
      <c r="Q21" s="441"/>
      <c r="R21" s="441"/>
    </row>
    <row r="22" spans="1:18">
      <c r="A22" s="75"/>
      <c r="B22" s="72"/>
      <c r="D22" s="2"/>
      <c r="G22" s="441"/>
      <c r="H22" s="441"/>
      <c r="I22" s="441"/>
      <c r="J22" s="441"/>
      <c r="K22" s="441"/>
      <c r="L22" s="441"/>
      <c r="M22" s="441"/>
      <c r="N22" s="441"/>
      <c r="O22" s="441"/>
      <c r="P22" s="441"/>
      <c r="Q22" s="441"/>
      <c r="R22" s="441"/>
    </row>
    <row r="23" spans="1:18">
      <c r="A23" s="75"/>
      <c r="B23" s="72"/>
      <c r="D23" s="2"/>
      <c r="G23" s="441"/>
      <c r="H23" s="441"/>
      <c r="I23" s="441"/>
      <c r="J23" s="441"/>
      <c r="K23" s="441"/>
      <c r="L23" s="441"/>
      <c r="M23" s="441"/>
      <c r="N23" s="441"/>
      <c r="O23" s="441"/>
      <c r="P23" s="441"/>
      <c r="Q23" s="441"/>
      <c r="R23" s="441"/>
    </row>
    <row r="24" spans="1:18">
      <c r="A24" s="75"/>
      <c r="B24" s="72"/>
    </row>
    <row r="25" spans="1:18">
      <c r="A25" s="75"/>
      <c r="B25" s="13"/>
      <c r="C25" s="13"/>
      <c r="D25" s="13"/>
      <c r="E25" s="13"/>
      <c r="F25" s="13"/>
      <c r="G25" s="13"/>
    </row>
    <row r="26" spans="1:18">
      <c r="A26" s="75"/>
      <c r="B26" s="13"/>
      <c r="C26" s="13"/>
      <c r="D26" s="13"/>
      <c r="E26" s="13"/>
      <c r="F26" s="13"/>
      <c r="G26" s="13"/>
    </row>
    <row r="27" spans="1:18">
      <c r="A27" s="75"/>
      <c r="B27" s="13"/>
      <c r="C27" s="13"/>
      <c r="D27" s="13"/>
      <c r="E27" s="13"/>
      <c r="F27" s="13"/>
      <c r="G27" s="13"/>
    </row>
    <row r="28" spans="1:18">
      <c r="A28" s="75"/>
      <c r="B28" s="13"/>
      <c r="C28" s="13"/>
      <c r="D28" s="13"/>
      <c r="E28" s="13"/>
      <c r="F28" s="13"/>
      <c r="G28" s="13"/>
    </row>
    <row r="29" spans="1:18">
      <c r="A29" s="75"/>
      <c r="B29" s="13"/>
      <c r="C29" s="13"/>
      <c r="D29" s="13"/>
      <c r="E29" s="13"/>
      <c r="F29" s="13"/>
      <c r="G29" s="13"/>
    </row>
    <row r="30" spans="1:18">
      <c r="A30" s="75"/>
      <c r="B30" s="13"/>
      <c r="C30" s="13"/>
      <c r="D30" s="13"/>
      <c r="E30" s="13"/>
      <c r="F30" s="13"/>
      <c r="G30" s="13"/>
    </row>
    <row r="31" spans="1:18">
      <c r="A31" s="75"/>
      <c r="B31" s="13"/>
      <c r="C31" s="13"/>
      <c r="D31" s="13"/>
      <c r="E31" s="13"/>
      <c r="F31" s="13"/>
      <c r="G31" s="13"/>
    </row>
    <row r="32" spans="1:18">
      <c r="A32" s="75"/>
      <c r="B32" s="13"/>
      <c r="C32" s="13"/>
      <c r="D32" s="13"/>
      <c r="E32" s="13"/>
      <c r="F32" s="13"/>
      <c r="G32" s="13"/>
    </row>
    <row r="33" spans="1:7">
      <c r="A33" s="75"/>
      <c r="B33" s="13"/>
      <c r="C33" s="13"/>
      <c r="D33" s="13"/>
      <c r="E33" s="13"/>
      <c r="F33" s="13"/>
      <c r="G33" s="13"/>
    </row>
    <row r="34" spans="1:7">
      <c r="A34" s="75"/>
      <c r="B34" s="13"/>
      <c r="C34" s="13"/>
      <c r="D34" s="13"/>
      <c r="E34" s="13"/>
      <c r="F34" s="13"/>
      <c r="G34" s="13"/>
    </row>
    <row r="35" spans="1:7">
      <c r="A35" s="75"/>
      <c r="B35" s="13"/>
      <c r="C35" s="13"/>
      <c r="D35" s="13"/>
      <c r="E35" s="13"/>
      <c r="F35" s="13"/>
      <c r="G35" s="13"/>
    </row>
    <row r="36" spans="1:7">
      <c r="A36" s="75"/>
      <c r="B36" s="13"/>
      <c r="C36" s="13"/>
      <c r="D36" s="13"/>
      <c r="E36" s="13"/>
      <c r="F36" s="13"/>
      <c r="G36" s="13"/>
    </row>
    <row r="37" spans="1:7">
      <c r="A37" s="75"/>
      <c r="B37" s="13"/>
      <c r="C37" s="13"/>
      <c r="D37" s="13"/>
      <c r="E37" s="13"/>
      <c r="F37" s="13"/>
      <c r="G37" s="13"/>
    </row>
    <row r="38" spans="1:7">
      <c r="A38" s="75"/>
      <c r="B38" s="13"/>
      <c r="C38" s="13"/>
      <c r="D38" s="13"/>
      <c r="E38" s="13"/>
      <c r="F38" s="13"/>
      <c r="G38" s="13"/>
    </row>
    <row r="39" spans="1:7">
      <c r="A39" s="75"/>
      <c r="B39" s="13"/>
      <c r="C39" s="13"/>
      <c r="D39" s="13"/>
      <c r="E39" s="13"/>
      <c r="F39" s="13"/>
      <c r="G39" s="13"/>
    </row>
    <row r="40" spans="1:7">
      <c r="A40" s="75"/>
      <c r="B40" s="13"/>
      <c r="C40" s="13"/>
      <c r="D40" s="13"/>
      <c r="E40" s="13"/>
      <c r="F40" s="13"/>
      <c r="G40" s="13"/>
    </row>
    <row r="41" spans="1:7">
      <c r="A41" s="75"/>
      <c r="B41" s="13"/>
      <c r="C41" s="13"/>
      <c r="D41" s="13"/>
      <c r="E41" s="13"/>
      <c r="F41" s="13"/>
      <c r="G41" s="13"/>
    </row>
    <row r="42" spans="1:7">
      <c r="A42" s="75"/>
      <c r="B42" s="13"/>
      <c r="C42" s="13"/>
      <c r="D42" s="13"/>
      <c r="E42" s="13"/>
      <c r="F42" s="13"/>
      <c r="G42" s="13"/>
    </row>
    <row r="43" spans="1:7">
      <c r="A43" s="75"/>
      <c r="B43" s="13"/>
      <c r="C43" s="13"/>
      <c r="D43" s="13"/>
      <c r="E43" s="13"/>
      <c r="F43" s="13"/>
      <c r="G43" s="13"/>
    </row>
    <row r="44" spans="1:7">
      <c r="A44" s="75"/>
      <c r="B44" s="13"/>
      <c r="C44" s="13"/>
      <c r="D44" s="13"/>
      <c r="E44" s="13"/>
      <c r="F44" s="13"/>
      <c r="G44" s="13"/>
    </row>
    <row r="45" spans="1:7">
      <c r="A45" s="75"/>
      <c r="B45" s="13"/>
      <c r="C45" s="13"/>
      <c r="D45" s="13"/>
      <c r="E45" s="13"/>
      <c r="F45" s="13"/>
      <c r="G45" s="13"/>
    </row>
    <row r="46" spans="1:7">
      <c r="A46" s="75"/>
      <c r="B46" s="13"/>
      <c r="C46" s="13"/>
      <c r="D46" s="13"/>
      <c r="E46" s="13"/>
      <c r="F46" s="13"/>
      <c r="G46" s="13"/>
    </row>
    <row r="47" spans="1:7">
      <c r="A47" s="75"/>
      <c r="B47" s="13"/>
      <c r="C47" s="13"/>
      <c r="D47" s="13"/>
      <c r="E47" s="13"/>
      <c r="F47" s="13"/>
      <c r="G47" s="13"/>
    </row>
    <row r="48" spans="1:7">
      <c r="A48" s="75"/>
      <c r="B48" s="13"/>
      <c r="C48" s="13"/>
      <c r="D48" s="13"/>
      <c r="E48" s="13"/>
      <c r="F48" s="13"/>
      <c r="G48" s="13"/>
    </row>
    <row r="49" spans="1:7">
      <c r="A49" s="75"/>
      <c r="B49" s="13"/>
      <c r="C49" s="13"/>
      <c r="D49" s="13"/>
      <c r="E49" s="13"/>
      <c r="F49" s="13"/>
      <c r="G49" s="13"/>
    </row>
    <row r="50" spans="1:7">
      <c r="A50" s="75"/>
      <c r="B50" s="13"/>
      <c r="C50" s="13"/>
      <c r="D50" s="13"/>
      <c r="E50" s="13"/>
      <c r="F50" s="13"/>
      <c r="G50" s="13"/>
    </row>
    <row r="51" spans="1:7">
      <c r="A51" s="75"/>
      <c r="B51" s="13"/>
      <c r="C51" s="13"/>
      <c r="D51" s="13"/>
      <c r="E51" s="13"/>
      <c r="F51" s="13"/>
      <c r="G51" s="13"/>
    </row>
    <row r="52" spans="1:7">
      <c r="A52" s="75"/>
      <c r="B52" s="13"/>
      <c r="C52" s="13"/>
      <c r="D52" s="13"/>
      <c r="E52" s="13"/>
      <c r="F52" s="13"/>
      <c r="G52" s="13"/>
    </row>
    <row r="53" spans="1:7">
      <c r="A53" s="75"/>
      <c r="B53" s="13"/>
      <c r="C53" s="13"/>
      <c r="D53" s="13"/>
      <c r="E53" s="13"/>
      <c r="F53" s="13"/>
      <c r="G53" s="13"/>
    </row>
    <row r="54" spans="1:7">
      <c r="A54" s="75"/>
      <c r="B54" s="13"/>
      <c r="C54" s="13"/>
      <c r="D54" s="13"/>
      <c r="E54" s="13"/>
      <c r="F54" s="13"/>
      <c r="G54" s="13"/>
    </row>
    <row r="55" spans="1:7">
      <c r="A55" s="75"/>
      <c r="B55" s="13"/>
      <c r="C55" s="13"/>
      <c r="D55" s="13"/>
      <c r="E55" s="13"/>
      <c r="F55" s="13"/>
      <c r="G55" s="13"/>
    </row>
    <row r="56" spans="1:7">
      <c r="A56" s="75"/>
      <c r="B56" s="13"/>
      <c r="C56" s="13"/>
      <c r="D56" s="13"/>
      <c r="E56" s="13"/>
      <c r="F56" s="13"/>
      <c r="G56" s="13"/>
    </row>
    <row r="57" spans="1:7">
      <c r="A57" s="75"/>
      <c r="B57" s="13"/>
      <c r="C57" s="13"/>
      <c r="D57" s="13"/>
      <c r="E57" s="13"/>
      <c r="F57" s="13"/>
      <c r="G57" s="13"/>
    </row>
    <row r="58" spans="1:7">
      <c r="A58" s="75"/>
      <c r="B58" s="13"/>
      <c r="C58" s="13"/>
      <c r="D58" s="13"/>
      <c r="E58" s="13"/>
      <c r="F58" s="13"/>
      <c r="G58" s="13"/>
    </row>
    <row r="59" spans="1:7">
      <c r="A59" s="75"/>
      <c r="B59" s="13"/>
      <c r="C59" s="13"/>
      <c r="D59" s="13"/>
      <c r="E59" s="13"/>
      <c r="F59" s="13"/>
      <c r="G59" s="13"/>
    </row>
    <row r="60" spans="1:7">
      <c r="A60" s="75"/>
      <c r="B60" s="13"/>
      <c r="C60" s="13"/>
      <c r="D60" s="13"/>
      <c r="E60" s="13"/>
      <c r="F60" s="13"/>
      <c r="G60" s="13"/>
    </row>
    <row r="61" spans="1:7">
      <c r="A61" s="75"/>
      <c r="B61" s="13"/>
      <c r="C61" s="13"/>
      <c r="D61" s="13"/>
      <c r="E61" s="13"/>
      <c r="F61" s="13"/>
      <c r="G61" s="13"/>
    </row>
    <row r="62" spans="1:7">
      <c r="A62" s="75"/>
      <c r="B62" s="13"/>
      <c r="C62" s="13"/>
      <c r="D62" s="13"/>
      <c r="E62" s="13"/>
      <c r="F62" s="13"/>
      <c r="G62" s="13"/>
    </row>
    <row r="63" spans="1:7">
      <c r="A63" s="75"/>
      <c r="B63" s="13"/>
      <c r="C63" s="13"/>
      <c r="D63" s="13"/>
      <c r="E63" s="13"/>
      <c r="F63" s="13"/>
      <c r="G63" s="13"/>
    </row>
    <row r="64" spans="1:7">
      <c r="A64" s="75"/>
      <c r="B64" s="13"/>
      <c r="C64" s="13"/>
      <c r="D64" s="13"/>
      <c r="E64" s="13"/>
      <c r="F64" s="13"/>
      <c r="G64" s="13"/>
    </row>
    <row r="65" spans="1:7">
      <c r="A65" s="75"/>
      <c r="B65" s="13"/>
      <c r="C65" s="13"/>
      <c r="D65" s="13"/>
      <c r="E65" s="13"/>
      <c r="F65" s="13"/>
      <c r="G65" s="13"/>
    </row>
    <row r="66" spans="1:7">
      <c r="A66" s="75"/>
      <c r="B66" s="13"/>
      <c r="C66" s="13"/>
      <c r="D66" s="13"/>
      <c r="E66" s="13"/>
      <c r="F66" s="13"/>
      <c r="G66" s="13"/>
    </row>
    <row r="67" spans="1:7">
      <c r="A67" s="75"/>
      <c r="B67" s="13"/>
      <c r="C67" s="13"/>
      <c r="D67" s="13"/>
      <c r="E67" s="13"/>
      <c r="F67" s="13"/>
      <c r="G67" s="13"/>
    </row>
    <row r="68" spans="1:7">
      <c r="A68" s="75"/>
      <c r="B68" s="13"/>
      <c r="C68" s="13"/>
      <c r="D68" s="13"/>
      <c r="E68" s="13"/>
      <c r="F68" s="13"/>
      <c r="G68" s="13"/>
    </row>
    <row r="69" spans="1:7">
      <c r="A69" s="75"/>
      <c r="B69" s="13"/>
      <c r="C69" s="13"/>
      <c r="D69" s="13"/>
      <c r="E69" s="13"/>
      <c r="F69" s="13"/>
      <c r="G69" s="13"/>
    </row>
    <row r="70" spans="1:7">
      <c r="A70" s="75"/>
      <c r="B70" s="13"/>
      <c r="C70" s="13"/>
      <c r="D70" s="13"/>
      <c r="E70" s="13"/>
      <c r="F70" s="13"/>
      <c r="G70" s="13"/>
    </row>
    <row r="71" spans="1:7">
      <c r="A71" s="75"/>
      <c r="B71" s="13"/>
      <c r="C71" s="13"/>
      <c r="D71" s="13"/>
      <c r="E71" s="13"/>
      <c r="F71" s="13"/>
      <c r="G71" s="13"/>
    </row>
    <row r="72" spans="1:7">
      <c r="A72" s="75"/>
      <c r="B72" s="13"/>
      <c r="C72" s="13"/>
      <c r="D72" s="13"/>
      <c r="E72" s="13"/>
      <c r="F72" s="13"/>
      <c r="G72" s="13"/>
    </row>
    <row r="73" spans="1:7">
      <c r="A73" s="75"/>
      <c r="B73" s="13"/>
      <c r="C73" s="13"/>
      <c r="D73" s="13"/>
      <c r="E73" s="13"/>
      <c r="F73" s="13"/>
      <c r="G73" s="13"/>
    </row>
    <row r="74" spans="1:7">
      <c r="A74" s="75"/>
      <c r="B74" s="13"/>
      <c r="C74" s="13"/>
      <c r="D74" s="13"/>
      <c r="E74" s="13"/>
      <c r="F74" s="13"/>
      <c r="G74" s="13"/>
    </row>
    <row r="75" spans="1:7">
      <c r="A75" s="75"/>
      <c r="B75" s="13"/>
      <c r="C75" s="13"/>
      <c r="D75" s="13"/>
      <c r="E75" s="13"/>
      <c r="F75" s="13"/>
      <c r="G75" s="13"/>
    </row>
    <row r="76" spans="1:7">
      <c r="A76" s="75"/>
      <c r="B76" s="13"/>
      <c r="C76" s="13"/>
      <c r="D76" s="13"/>
      <c r="E76" s="13"/>
      <c r="F76" s="13"/>
      <c r="G76" s="13"/>
    </row>
    <row r="77" spans="1:7">
      <c r="A77" s="75"/>
      <c r="B77" s="13"/>
      <c r="C77" s="13"/>
      <c r="D77" s="13"/>
      <c r="E77" s="13"/>
      <c r="F77" s="13"/>
      <c r="G77" s="13"/>
    </row>
    <row r="78" spans="1:7">
      <c r="A78" s="75"/>
      <c r="B78" s="13"/>
      <c r="C78" s="13"/>
      <c r="D78" s="13"/>
      <c r="E78" s="13"/>
      <c r="F78" s="13"/>
      <c r="G78" s="13"/>
    </row>
    <row r="79" spans="1:7">
      <c r="A79" s="75"/>
      <c r="B79" s="13"/>
      <c r="C79" s="13"/>
      <c r="D79" s="13"/>
      <c r="E79" s="13"/>
      <c r="F79" s="13"/>
      <c r="G79" s="13"/>
    </row>
    <row r="80" spans="1:7">
      <c r="A80" s="75"/>
      <c r="B80" s="13"/>
      <c r="C80" s="13"/>
      <c r="D80" s="13"/>
      <c r="E80" s="13"/>
      <c r="F80" s="13"/>
      <c r="G80" s="13"/>
    </row>
    <row r="81" spans="1:7">
      <c r="A81" s="75"/>
      <c r="B81" s="13"/>
      <c r="C81" s="13"/>
      <c r="D81" s="13"/>
      <c r="E81" s="13"/>
      <c r="F81" s="13"/>
      <c r="G81" s="13"/>
    </row>
    <row r="82" spans="1:7">
      <c r="A82" s="75"/>
      <c r="B82" s="13"/>
      <c r="C82" s="13"/>
      <c r="D82" s="13"/>
      <c r="E82" s="13"/>
      <c r="F82" s="13"/>
      <c r="G82" s="13"/>
    </row>
    <row r="83" spans="1:7">
      <c r="A83" s="75"/>
      <c r="B83" s="13"/>
      <c r="C83" s="13"/>
      <c r="D83" s="13"/>
      <c r="E83" s="13"/>
      <c r="F83" s="13"/>
      <c r="G83" s="13"/>
    </row>
    <row r="84" spans="1:7">
      <c r="A84" s="75"/>
      <c r="B84" s="13"/>
      <c r="C84" s="13"/>
      <c r="D84" s="13"/>
      <c r="E84" s="13"/>
      <c r="F84" s="13"/>
      <c r="G84" s="13"/>
    </row>
    <row r="85" spans="1:7">
      <c r="A85" s="75"/>
      <c r="B85" s="13"/>
      <c r="C85" s="13"/>
      <c r="D85" s="13"/>
      <c r="E85" s="13"/>
      <c r="F85" s="13"/>
      <c r="G85" s="13"/>
    </row>
    <row r="86" spans="1:7">
      <c r="A86" s="75"/>
      <c r="B86" s="13"/>
      <c r="C86" s="13"/>
      <c r="D86" s="13"/>
      <c r="E86" s="13"/>
      <c r="F86" s="13"/>
      <c r="G86" s="13"/>
    </row>
    <row r="87" spans="1:7">
      <c r="A87" s="75"/>
      <c r="B87" s="13"/>
      <c r="C87" s="13"/>
      <c r="D87" s="13"/>
      <c r="E87" s="13"/>
      <c r="F87" s="13"/>
      <c r="G87" s="13"/>
    </row>
    <row r="88" spans="1:7">
      <c r="A88" s="75"/>
      <c r="B88" s="13"/>
      <c r="C88" s="13"/>
      <c r="D88" s="13"/>
      <c r="E88" s="13"/>
      <c r="F88" s="13"/>
      <c r="G88" s="13"/>
    </row>
    <row r="89" spans="1:7">
      <c r="A89" s="75"/>
      <c r="B89" s="13"/>
      <c r="C89" s="13"/>
      <c r="D89" s="13"/>
      <c r="E89" s="13"/>
      <c r="F89" s="13"/>
      <c r="G89" s="13"/>
    </row>
    <row r="90" spans="1:7">
      <c r="A90" s="75"/>
      <c r="B90" s="13"/>
      <c r="C90" s="13"/>
      <c r="D90" s="13"/>
      <c r="E90" s="13"/>
      <c r="F90" s="13"/>
      <c r="G90" s="13"/>
    </row>
    <row r="91" spans="1:7">
      <c r="A91" s="75"/>
      <c r="B91" s="13"/>
      <c r="C91" s="13"/>
      <c r="D91" s="13"/>
      <c r="E91" s="13"/>
      <c r="F91" s="13"/>
      <c r="G91" s="13"/>
    </row>
    <row r="92" spans="1:7">
      <c r="A92" s="75"/>
      <c r="B92" s="13"/>
      <c r="C92" s="13"/>
      <c r="D92" s="13"/>
      <c r="E92" s="13"/>
      <c r="F92" s="13"/>
      <c r="G92" s="13"/>
    </row>
    <row r="93" spans="1:7">
      <c r="A93" s="75"/>
      <c r="B93" s="13"/>
      <c r="C93" s="13"/>
      <c r="D93" s="13"/>
      <c r="E93" s="13"/>
      <c r="F93" s="13"/>
      <c r="G93" s="13"/>
    </row>
    <row r="94" spans="1:7">
      <c r="A94" s="75"/>
      <c r="B94" s="13"/>
      <c r="C94" s="13"/>
      <c r="D94" s="13"/>
      <c r="E94" s="13"/>
      <c r="F94" s="13"/>
      <c r="G94" s="13"/>
    </row>
    <row r="95" spans="1:7">
      <c r="A95" s="75"/>
      <c r="B95" s="13"/>
      <c r="C95" s="13"/>
      <c r="D95" s="13"/>
      <c r="E95" s="13"/>
      <c r="F95" s="13"/>
      <c r="G95" s="13"/>
    </row>
    <row r="96" spans="1:7">
      <c r="A96" s="75"/>
      <c r="B96" s="13"/>
      <c r="C96" s="13"/>
      <c r="D96" s="13"/>
      <c r="E96" s="13"/>
      <c r="F96" s="13"/>
      <c r="G96" s="13"/>
    </row>
    <row r="97" spans="1:7">
      <c r="A97" s="75"/>
      <c r="B97" s="13"/>
      <c r="C97" s="13"/>
      <c r="D97" s="13"/>
      <c r="E97" s="13"/>
      <c r="F97" s="13"/>
      <c r="G97" s="13"/>
    </row>
    <row r="98" spans="1:7">
      <c r="A98" s="75"/>
      <c r="B98" s="13"/>
      <c r="C98" s="13"/>
      <c r="D98" s="13"/>
      <c r="E98" s="13"/>
      <c r="F98" s="13"/>
      <c r="G98" s="13"/>
    </row>
    <row r="99" spans="1:7">
      <c r="A99" s="75"/>
      <c r="B99" s="13"/>
      <c r="C99" s="13"/>
      <c r="D99" s="13"/>
      <c r="E99" s="13"/>
      <c r="F99" s="13"/>
      <c r="G99" s="13"/>
    </row>
    <row r="100" spans="1:7">
      <c r="A100" s="75"/>
      <c r="B100" s="13"/>
      <c r="C100" s="13"/>
      <c r="D100" s="13"/>
      <c r="E100" s="13"/>
      <c r="F100" s="13"/>
      <c r="G100" s="13"/>
    </row>
    <row r="101" spans="1:7">
      <c r="A101" s="75"/>
      <c r="B101" s="13"/>
      <c r="C101" s="13"/>
      <c r="D101" s="13"/>
      <c r="E101" s="13"/>
      <c r="F101" s="13"/>
      <c r="G101" s="13"/>
    </row>
    <row r="102" spans="1:7">
      <c r="A102" s="75"/>
      <c r="B102" s="13"/>
      <c r="C102" s="13"/>
      <c r="D102" s="13"/>
      <c r="E102" s="13"/>
      <c r="F102" s="13"/>
      <c r="G102" s="13"/>
    </row>
    <row r="103" spans="1:7">
      <c r="A103" s="75"/>
      <c r="B103" s="13"/>
      <c r="C103" s="13"/>
      <c r="D103" s="13"/>
      <c r="E103" s="13"/>
      <c r="F103" s="13"/>
      <c r="G103" s="13"/>
    </row>
    <row r="104" spans="1:7">
      <c r="A104" s="75"/>
      <c r="B104" s="13"/>
      <c r="C104" s="13"/>
      <c r="D104" s="13"/>
      <c r="E104" s="13"/>
      <c r="F104" s="13"/>
      <c r="G104" s="13"/>
    </row>
    <row r="105" spans="1:7">
      <c r="A105" s="75"/>
      <c r="B105" s="13"/>
      <c r="C105" s="13"/>
      <c r="D105" s="13"/>
      <c r="E105" s="13"/>
      <c r="F105" s="13"/>
      <c r="G105" s="13"/>
    </row>
    <row r="106" spans="1:7">
      <c r="A106" s="75"/>
      <c r="B106" s="13"/>
      <c r="C106" s="13"/>
      <c r="D106" s="13"/>
      <c r="E106" s="13"/>
      <c r="F106" s="13"/>
      <c r="G106" s="13"/>
    </row>
    <row r="107" spans="1:7">
      <c r="A107" s="75"/>
      <c r="B107" s="13"/>
      <c r="C107" s="13"/>
      <c r="D107" s="13"/>
      <c r="E107" s="13"/>
      <c r="F107" s="13"/>
      <c r="G107" s="13"/>
    </row>
    <row r="108" spans="1:7">
      <c r="A108" s="75"/>
      <c r="B108" s="13"/>
      <c r="C108" s="13"/>
      <c r="D108" s="13"/>
      <c r="E108" s="13"/>
      <c r="F108" s="13"/>
      <c r="G108" s="13"/>
    </row>
    <row r="109" spans="1:7">
      <c r="A109" s="75"/>
      <c r="B109" s="13"/>
      <c r="C109" s="13"/>
      <c r="D109" s="13"/>
      <c r="E109" s="13"/>
      <c r="F109" s="13"/>
      <c r="G109" s="13"/>
    </row>
    <row r="110" spans="1:7">
      <c r="A110" s="75"/>
      <c r="B110" s="13"/>
      <c r="C110" s="13"/>
      <c r="D110" s="13"/>
      <c r="E110" s="13"/>
      <c r="F110" s="13"/>
      <c r="G110" s="13"/>
    </row>
    <row r="111" spans="1:7">
      <c r="A111" s="75"/>
      <c r="B111" s="13"/>
      <c r="C111" s="13"/>
      <c r="D111" s="13"/>
      <c r="E111" s="13"/>
      <c r="F111" s="13"/>
      <c r="G111" s="13"/>
    </row>
    <row r="112" spans="1:7">
      <c r="A112" s="75"/>
      <c r="B112" s="13"/>
      <c r="C112" s="13"/>
      <c r="D112" s="13"/>
      <c r="E112" s="13"/>
      <c r="F112" s="13"/>
      <c r="G112" s="13"/>
    </row>
    <row r="113" spans="1:7">
      <c r="A113" s="75"/>
      <c r="B113" s="13"/>
      <c r="C113" s="13"/>
      <c r="D113" s="13"/>
      <c r="E113" s="13"/>
      <c r="F113" s="13"/>
      <c r="G113" s="13"/>
    </row>
    <row r="114" spans="1:7">
      <c r="A114" s="75"/>
      <c r="B114" s="13"/>
      <c r="C114" s="13"/>
      <c r="D114" s="13"/>
      <c r="E114" s="13"/>
      <c r="F114" s="13"/>
      <c r="G114" s="13"/>
    </row>
    <row r="115" spans="1:7">
      <c r="A115" s="75"/>
      <c r="B115" s="13"/>
      <c r="C115" s="13"/>
      <c r="D115" s="13"/>
      <c r="E115" s="13"/>
      <c r="F115" s="13"/>
      <c r="G115" s="13"/>
    </row>
    <row r="116" spans="1:7">
      <c r="A116" s="75"/>
      <c r="B116" s="13"/>
      <c r="C116" s="13"/>
      <c r="D116" s="13"/>
      <c r="E116" s="13"/>
      <c r="F116" s="13"/>
      <c r="G116" s="13"/>
    </row>
    <row r="117" spans="1:7">
      <c r="A117" s="75"/>
      <c r="B117" s="13"/>
      <c r="C117" s="13"/>
      <c r="D117" s="13"/>
      <c r="E117" s="13"/>
      <c r="F117" s="13"/>
      <c r="G117" s="13"/>
    </row>
    <row r="118" spans="1:7">
      <c r="A118" s="75"/>
      <c r="B118" s="13"/>
      <c r="C118" s="13"/>
      <c r="D118" s="13"/>
      <c r="E118" s="13"/>
      <c r="F118" s="13"/>
      <c r="G118" s="13"/>
    </row>
    <row r="119" spans="1:7">
      <c r="A119" s="75"/>
      <c r="B119" s="13"/>
      <c r="C119" s="13"/>
      <c r="D119" s="13"/>
      <c r="E119" s="13"/>
      <c r="F119" s="13"/>
      <c r="G119" s="13"/>
    </row>
    <row r="120" spans="1:7">
      <c r="A120" s="75"/>
      <c r="B120" s="13"/>
      <c r="C120" s="13"/>
      <c r="D120" s="13"/>
      <c r="E120" s="13"/>
      <c r="F120" s="13"/>
      <c r="G120" s="13"/>
    </row>
    <row r="121" spans="1:7">
      <c r="A121" s="75"/>
      <c r="B121" s="13"/>
      <c r="C121" s="13"/>
      <c r="D121" s="13"/>
      <c r="E121" s="13"/>
      <c r="F121" s="13"/>
      <c r="G121" s="13"/>
    </row>
    <row r="122" spans="1:7">
      <c r="A122" s="75"/>
      <c r="B122" s="13"/>
      <c r="C122" s="13"/>
      <c r="D122" s="13"/>
      <c r="E122" s="13"/>
      <c r="F122" s="13"/>
      <c r="G122" s="13"/>
    </row>
    <row r="123" spans="1:7">
      <c r="A123" s="75"/>
      <c r="B123" s="13"/>
      <c r="C123" s="13"/>
      <c r="D123" s="13"/>
      <c r="E123" s="13"/>
      <c r="F123" s="13"/>
      <c r="G123" s="13"/>
    </row>
    <row r="124" spans="1:7">
      <c r="A124" s="75"/>
      <c r="B124" s="13"/>
      <c r="C124" s="13"/>
      <c r="D124" s="13"/>
      <c r="E124" s="13"/>
      <c r="F124" s="13"/>
      <c r="G124" s="13"/>
    </row>
    <row r="125" spans="1:7">
      <c r="A125" s="75"/>
      <c r="B125" s="13"/>
      <c r="C125" s="13"/>
      <c r="D125" s="13"/>
      <c r="E125" s="13"/>
      <c r="F125" s="13"/>
      <c r="G125" s="13"/>
    </row>
    <row r="126" spans="1:7">
      <c r="A126" s="75"/>
      <c r="B126" s="13"/>
      <c r="C126" s="13"/>
      <c r="D126" s="13"/>
      <c r="E126" s="13"/>
      <c r="F126" s="13"/>
      <c r="G126" s="13"/>
    </row>
    <row r="127" spans="1:7">
      <c r="A127" s="75"/>
      <c r="B127" s="13"/>
      <c r="C127" s="13"/>
      <c r="D127" s="13"/>
      <c r="E127" s="13"/>
      <c r="F127" s="13"/>
      <c r="G127" s="13"/>
    </row>
    <row r="128" spans="1:7">
      <c r="A128" s="75"/>
      <c r="B128" s="13"/>
      <c r="C128" s="13"/>
      <c r="D128" s="13"/>
      <c r="E128" s="13"/>
      <c r="F128" s="13"/>
      <c r="G128" s="13"/>
    </row>
    <row r="129" spans="1:7">
      <c r="A129" s="75"/>
      <c r="B129" s="13"/>
      <c r="C129" s="13"/>
      <c r="D129" s="13"/>
      <c r="E129" s="13"/>
      <c r="F129" s="13"/>
      <c r="G129" s="13"/>
    </row>
    <row r="130" spans="1:7">
      <c r="A130" s="75"/>
      <c r="B130" s="13"/>
      <c r="C130" s="13"/>
      <c r="D130" s="13"/>
      <c r="E130" s="13"/>
      <c r="F130" s="13"/>
      <c r="G130" s="13"/>
    </row>
    <row r="131" spans="1:7">
      <c r="A131" s="75"/>
      <c r="B131" s="13"/>
      <c r="C131" s="13"/>
      <c r="D131" s="13"/>
      <c r="E131" s="13"/>
      <c r="F131" s="13"/>
      <c r="G131" s="13"/>
    </row>
    <row r="132" spans="1:7">
      <c r="A132" s="75"/>
      <c r="B132" s="13"/>
      <c r="C132" s="13"/>
      <c r="D132" s="13"/>
      <c r="E132" s="13"/>
      <c r="F132" s="13"/>
      <c r="G132" s="13"/>
    </row>
    <row r="133" spans="1:7">
      <c r="A133" s="75"/>
      <c r="B133" s="13"/>
      <c r="C133" s="13"/>
      <c r="D133" s="13"/>
      <c r="E133" s="13"/>
      <c r="F133" s="13"/>
      <c r="G133" s="13"/>
    </row>
    <row r="134" spans="1:7">
      <c r="A134" s="75"/>
      <c r="B134" s="13"/>
      <c r="C134" s="13"/>
      <c r="D134" s="13"/>
      <c r="E134" s="13"/>
      <c r="F134" s="13"/>
      <c r="G134" s="13"/>
    </row>
    <row r="135" spans="1:7">
      <c r="A135" s="75"/>
      <c r="B135" s="13"/>
      <c r="C135" s="13"/>
      <c r="D135" s="13"/>
      <c r="E135" s="13"/>
      <c r="F135" s="13"/>
      <c r="G135" s="13"/>
    </row>
    <row r="136" spans="1:7">
      <c r="A136" s="75"/>
      <c r="B136" s="13"/>
      <c r="C136" s="13"/>
      <c r="D136" s="13"/>
      <c r="E136" s="13"/>
      <c r="F136" s="13"/>
      <c r="G136" s="13"/>
    </row>
    <row r="137" spans="1:7">
      <c r="A137" s="75"/>
      <c r="B137" s="13"/>
      <c r="C137" s="13"/>
      <c r="D137" s="13"/>
      <c r="E137" s="13"/>
      <c r="F137" s="13"/>
      <c r="G137" s="13"/>
    </row>
    <row r="138" spans="1:7">
      <c r="A138" s="75"/>
      <c r="B138" s="13"/>
      <c r="C138" s="13"/>
      <c r="D138" s="13"/>
      <c r="E138" s="13"/>
      <c r="F138" s="13"/>
      <c r="G138" s="13"/>
    </row>
    <row r="139" spans="1:7">
      <c r="A139" s="75"/>
      <c r="B139" s="13"/>
      <c r="C139" s="13"/>
      <c r="D139" s="13"/>
      <c r="E139" s="13"/>
      <c r="F139" s="13"/>
      <c r="G139" s="13"/>
    </row>
    <row r="140" spans="1:7">
      <c r="A140" s="75"/>
      <c r="B140" s="13"/>
      <c r="C140" s="13"/>
      <c r="D140" s="13"/>
      <c r="E140" s="13"/>
      <c r="F140" s="13"/>
      <c r="G140" s="13"/>
    </row>
    <row r="141" spans="1:7">
      <c r="A141" s="75"/>
      <c r="B141" s="13"/>
      <c r="C141" s="13"/>
      <c r="D141" s="13"/>
      <c r="E141" s="13"/>
      <c r="F141" s="13"/>
      <c r="G141" s="13"/>
    </row>
    <row r="142" spans="1:7">
      <c r="A142" s="75"/>
      <c r="B142" s="13"/>
      <c r="C142" s="13"/>
      <c r="D142" s="13"/>
      <c r="E142" s="13"/>
      <c r="F142" s="13"/>
      <c r="G142" s="13"/>
    </row>
    <row r="143" spans="1:7">
      <c r="A143" s="75"/>
      <c r="B143" s="13"/>
      <c r="C143" s="13"/>
      <c r="D143" s="13"/>
      <c r="E143" s="13"/>
      <c r="F143" s="13"/>
      <c r="G143" s="13"/>
    </row>
    <row r="144" spans="1:7">
      <c r="A144" s="75"/>
      <c r="B144" s="13"/>
      <c r="C144" s="13"/>
      <c r="D144" s="13"/>
      <c r="E144" s="13"/>
      <c r="F144" s="13"/>
      <c r="G144" s="13"/>
    </row>
    <row r="145" spans="1:7">
      <c r="A145" s="75"/>
      <c r="B145" s="13"/>
      <c r="C145" s="13"/>
      <c r="D145" s="13"/>
      <c r="E145" s="13"/>
      <c r="F145" s="13"/>
      <c r="G145" s="13"/>
    </row>
    <row r="146" spans="1:7">
      <c r="A146" s="75"/>
      <c r="B146" s="13"/>
      <c r="C146" s="13"/>
      <c r="D146" s="13"/>
      <c r="E146" s="13"/>
      <c r="F146" s="13"/>
      <c r="G146" s="13"/>
    </row>
    <row r="147" spans="1:7">
      <c r="A147" s="75"/>
      <c r="B147" s="13"/>
      <c r="C147" s="13"/>
      <c r="D147" s="13"/>
      <c r="E147" s="13"/>
      <c r="F147" s="13"/>
      <c r="G147" s="13"/>
    </row>
    <row r="148" spans="1:7">
      <c r="A148" s="75"/>
      <c r="B148" s="13"/>
      <c r="C148" s="13"/>
      <c r="D148" s="13"/>
      <c r="E148" s="13"/>
      <c r="F148" s="13"/>
      <c r="G148" s="13"/>
    </row>
    <row r="149" spans="1:7">
      <c r="A149" s="75"/>
      <c r="B149" s="13"/>
      <c r="C149" s="13"/>
      <c r="D149" s="13"/>
      <c r="E149" s="13"/>
      <c r="F149" s="13"/>
      <c r="G149" s="13"/>
    </row>
    <row r="150" spans="1:7">
      <c r="A150" s="75"/>
      <c r="B150" s="13"/>
      <c r="C150" s="13"/>
      <c r="D150" s="13"/>
      <c r="E150" s="13"/>
      <c r="F150" s="13"/>
      <c r="G150" s="13"/>
    </row>
    <row r="151" spans="1:7">
      <c r="A151" s="75"/>
      <c r="B151" s="13"/>
      <c r="C151" s="13"/>
      <c r="D151" s="13"/>
      <c r="E151" s="13"/>
      <c r="F151" s="13"/>
      <c r="G151" s="13"/>
    </row>
    <row r="152" spans="1:7">
      <c r="A152" s="75"/>
      <c r="B152" s="13"/>
      <c r="C152" s="13"/>
      <c r="D152" s="13"/>
      <c r="E152" s="13"/>
      <c r="F152" s="13"/>
      <c r="G152" s="13"/>
    </row>
    <row r="153" spans="1:7">
      <c r="A153" s="75"/>
      <c r="B153" s="13"/>
      <c r="C153" s="13"/>
      <c r="D153" s="13"/>
      <c r="E153" s="13"/>
      <c r="F153" s="13"/>
      <c r="G153" s="13"/>
    </row>
    <row r="154" spans="1:7">
      <c r="A154" s="75"/>
      <c r="B154" s="13"/>
      <c r="C154" s="13"/>
      <c r="D154" s="13"/>
      <c r="E154" s="13"/>
      <c r="F154" s="13"/>
      <c r="G154" s="13"/>
    </row>
    <row r="155" spans="1:7">
      <c r="A155" s="75"/>
      <c r="B155" s="13"/>
      <c r="C155" s="13"/>
      <c r="D155" s="13"/>
      <c r="E155" s="13"/>
      <c r="F155" s="13"/>
      <c r="G155" s="13"/>
    </row>
    <row r="156" spans="1:7">
      <c r="A156" s="75"/>
      <c r="B156" s="13"/>
      <c r="C156" s="13"/>
      <c r="D156" s="13"/>
      <c r="E156" s="13"/>
      <c r="F156" s="13"/>
      <c r="G156" s="13"/>
    </row>
    <row r="157" spans="1:7">
      <c r="A157" s="75"/>
      <c r="B157" s="13"/>
      <c r="C157" s="13"/>
      <c r="D157" s="13"/>
      <c r="E157" s="13"/>
      <c r="F157" s="13"/>
      <c r="G157" s="13"/>
    </row>
    <row r="158" spans="1:7">
      <c r="A158" s="75"/>
      <c r="B158" s="13"/>
      <c r="C158" s="13"/>
      <c r="D158" s="13"/>
      <c r="E158" s="13"/>
      <c r="F158" s="13"/>
      <c r="G158" s="13"/>
    </row>
    <row r="159" spans="1:7">
      <c r="A159" s="75"/>
      <c r="B159" s="13"/>
      <c r="C159" s="13"/>
      <c r="D159" s="13"/>
      <c r="E159" s="13"/>
      <c r="F159" s="13"/>
      <c r="G159" s="13"/>
    </row>
    <row r="160" spans="1:7">
      <c r="A160" s="75"/>
      <c r="B160" s="13"/>
      <c r="C160" s="13"/>
      <c r="D160" s="13"/>
      <c r="E160" s="13"/>
      <c r="F160" s="13"/>
      <c r="G160" s="13"/>
    </row>
    <row r="161" spans="1:7">
      <c r="A161" s="75"/>
      <c r="B161" s="13"/>
      <c r="C161" s="13"/>
      <c r="D161" s="13"/>
      <c r="E161" s="13"/>
      <c r="F161" s="13"/>
      <c r="G161" s="13"/>
    </row>
    <row r="162" spans="1:7">
      <c r="A162" s="75"/>
      <c r="B162" s="13"/>
      <c r="C162" s="13"/>
      <c r="D162" s="13"/>
      <c r="E162" s="13"/>
      <c r="F162" s="13"/>
      <c r="G162" s="13"/>
    </row>
    <row r="163" spans="1:7">
      <c r="A163" s="75"/>
      <c r="B163" s="13"/>
      <c r="C163" s="13"/>
      <c r="D163" s="13"/>
      <c r="E163" s="13"/>
      <c r="F163" s="13"/>
      <c r="G163" s="13"/>
    </row>
    <row r="164" spans="1:7">
      <c r="A164" s="75"/>
      <c r="B164" s="13"/>
      <c r="C164" s="13"/>
      <c r="D164" s="13"/>
      <c r="E164" s="13"/>
      <c r="F164" s="13"/>
      <c r="G164" s="13"/>
    </row>
    <row r="165" spans="1:7">
      <c r="A165" s="75"/>
      <c r="B165" s="13"/>
      <c r="C165" s="13"/>
      <c r="D165" s="13"/>
      <c r="E165" s="13"/>
      <c r="F165" s="13"/>
      <c r="G165" s="13"/>
    </row>
    <row r="166" spans="1:7">
      <c r="A166" s="75"/>
      <c r="B166" s="13"/>
      <c r="C166" s="13"/>
      <c r="D166" s="13"/>
      <c r="E166" s="13"/>
      <c r="F166" s="13"/>
      <c r="G166" s="13"/>
    </row>
    <row r="167" spans="1:7">
      <c r="A167" s="75"/>
      <c r="B167" s="13"/>
      <c r="C167" s="13"/>
      <c r="D167" s="13"/>
      <c r="E167" s="13"/>
      <c r="F167" s="13"/>
      <c r="G167" s="13"/>
    </row>
    <row r="168" spans="1:7">
      <c r="A168" s="75"/>
      <c r="B168" s="13"/>
      <c r="C168" s="13"/>
      <c r="D168" s="13"/>
      <c r="E168" s="13"/>
      <c r="F168" s="13"/>
      <c r="G168" s="13"/>
    </row>
    <row r="169" spans="1:7">
      <c r="A169" s="75"/>
      <c r="B169" s="13"/>
      <c r="C169" s="13"/>
      <c r="D169" s="13"/>
      <c r="E169" s="13"/>
      <c r="F169" s="13"/>
      <c r="G169" s="13"/>
    </row>
    <row r="170" spans="1:7">
      <c r="A170" s="75"/>
      <c r="B170" s="13"/>
      <c r="C170" s="13"/>
      <c r="D170" s="13"/>
      <c r="E170" s="13"/>
      <c r="F170" s="13"/>
      <c r="G170" s="13"/>
    </row>
    <row r="171" spans="1:7">
      <c r="A171" s="75"/>
      <c r="B171" s="13"/>
      <c r="C171" s="13"/>
      <c r="D171" s="13"/>
      <c r="E171" s="13"/>
      <c r="F171" s="13"/>
      <c r="G171" s="13"/>
    </row>
    <row r="172" spans="1:7">
      <c r="A172" s="75"/>
      <c r="B172" s="13"/>
      <c r="C172" s="13"/>
      <c r="D172" s="13"/>
      <c r="E172" s="13"/>
      <c r="F172" s="13"/>
      <c r="G172" s="13"/>
    </row>
    <row r="173" spans="1:7">
      <c r="A173" s="75"/>
      <c r="B173" s="13"/>
      <c r="C173" s="13"/>
      <c r="D173" s="13"/>
      <c r="E173" s="13"/>
      <c r="F173" s="13"/>
      <c r="G173" s="13"/>
    </row>
    <row r="174" spans="1:7">
      <c r="A174" s="75"/>
      <c r="B174" s="13"/>
      <c r="C174" s="13"/>
      <c r="D174" s="13"/>
      <c r="E174" s="13"/>
      <c r="F174" s="13"/>
      <c r="G174" s="13"/>
    </row>
    <row r="175" spans="1:7">
      <c r="A175" s="75"/>
      <c r="B175" s="13"/>
      <c r="C175" s="13"/>
      <c r="D175" s="13"/>
      <c r="E175" s="13"/>
      <c r="F175" s="13"/>
      <c r="G175" s="13"/>
    </row>
    <row r="176" spans="1:7">
      <c r="A176" s="75"/>
      <c r="B176" s="13"/>
      <c r="C176" s="13"/>
      <c r="D176" s="13"/>
      <c r="E176" s="13"/>
      <c r="F176" s="13"/>
      <c r="G176" s="13"/>
    </row>
    <row r="177" spans="1:7">
      <c r="A177" s="75"/>
      <c r="B177" s="13"/>
      <c r="C177" s="13"/>
      <c r="D177" s="13"/>
      <c r="E177" s="13"/>
      <c r="F177" s="13"/>
      <c r="G177" s="13"/>
    </row>
    <row r="178" spans="1:7">
      <c r="A178" s="75"/>
      <c r="B178" s="13"/>
      <c r="C178" s="13"/>
      <c r="D178" s="13"/>
      <c r="E178" s="13"/>
      <c r="F178" s="13"/>
      <c r="G178" s="13"/>
    </row>
    <row r="179" spans="1:7">
      <c r="A179" s="75"/>
      <c r="B179" s="13"/>
      <c r="C179" s="13"/>
      <c r="D179" s="13"/>
      <c r="E179" s="13"/>
      <c r="F179" s="13"/>
      <c r="G179" s="13"/>
    </row>
    <row r="180" spans="1:7">
      <c r="A180" s="75"/>
      <c r="B180" s="13"/>
      <c r="C180" s="13"/>
      <c r="D180" s="13"/>
      <c r="E180" s="13"/>
      <c r="F180" s="13"/>
      <c r="G180" s="13"/>
    </row>
    <row r="181" spans="1:7">
      <c r="A181" s="75"/>
      <c r="B181" s="13"/>
      <c r="C181" s="13"/>
      <c r="D181" s="13"/>
      <c r="E181" s="13"/>
      <c r="F181" s="13"/>
      <c r="G181" s="13"/>
    </row>
    <row r="182" spans="1:7">
      <c r="A182" s="75"/>
      <c r="B182" s="13"/>
      <c r="C182" s="13"/>
      <c r="D182" s="13"/>
      <c r="E182" s="13"/>
      <c r="F182" s="13"/>
      <c r="G182" s="13"/>
    </row>
    <row r="183" spans="1:7">
      <c r="A183" s="75"/>
      <c r="B183" s="13"/>
      <c r="C183" s="13"/>
      <c r="D183" s="13"/>
      <c r="E183" s="13"/>
      <c r="F183" s="13"/>
      <c r="G183" s="13"/>
    </row>
    <row r="184" spans="1:7">
      <c r="A184" s="75"/>
      <c r="B184" s="13"/>
      <c r="C184" s="13"/>
      <c r="D184" s="13"/>
      <c r="E184" s="13"/>
      <c r="F184" s="13"/>
      <c r="G184" s="13"/>
    </row>
    <row r="185" spans="1:7">
      <c r="A185" s="75"/>
      <c r="B185" s="13"/>
      <c r="C185" s="13"/>
      <c r="D185" s="13"/>
      <c r="E185" s="13"/>
      <c r="F185" s="13"/>
      <c r="G185" s="13"/>
    </row>
    <row r="186" spans="1:7">
      <c r="A186" s="75"/>
      <c r="B186" s="13"/>
      <c r="C186" s="13"/>
      <c r="D186" s="13"/>
      <c r="E186" s="13"/>
      <c r="F186" s="13"/>
      <c r="G186" s="13"/>
    </row>
    <row r="187" spans="1:7">
      <c r="A187" s="75"/>
      <c r="B187" s="13"/>
      <c r="C187" s="13"/>
      <c r="D187" s="13"/>
      <c r="E187" s="13"/>
      <c r="F187" s="13"/>
      <c r="G187" s="13"/>
    </row>
    <row r="188" spans="1:7">
      <c r="A188" s="75"/>
      <c r="B188" s="13"/>
      <c r="C188" s="13"/>
      <c r="D188" s="13"/>
      <c r="E188" s="13"/>
      <c r="F188" s="13"/>
      <c r="G188" s="13"/>
    </row>
    <row r="189" spans="1:7">
      <c r="A189" s="75"/>
      <c r="B189" s="13"/>
      <c r="C189" s="13"/>
      <c r="D189" s="13"/>
      <c r="E189" s="13"/>
      <c r="F189" s="13"/>
      <c r="G189" s="13"/>
    </row>
    <row r="190" spans="1:7">
      <c r="A190" s="75"/>
      <c r="B190" s="13"/>
      <c r="C190" s="13"/>
      <c r="D190" s="13"/>
      <c r="E190" s="13"/>
      <c r="F190" s="13"/>
      <c r="G190" s="13"/>
    </row>
    <row r="191" spans="1:7">
      <c r="A191" s="75"/>
      <c r="B191" s="13"/>
      <c r="C191" s="13"/>
      <c r="D191" s="13"/>
      <c r="E191" s="13"/>
      <c r="F191" s="13"/>
      <c r="G191" s="13"/>
    </row>
    <row r="192" spans="1:7">
      <c r="A192" s="75"/>
      <c r="B192" s="13"/>
      <c r="C192" s="13"/>
      <c r="D192" s="13"/>
      <c r="E192" s="13"/>
      <c r="F192" s="13"/>
      <c r="G192" s="13"/>
    </row>
    <row r="193" spans="1:7">
      <c r="A193" s="75"/>
      <c r="B193" s="13"/>
      <c r="C193" s="13"/>
      <c r="D193" s="13"/>
      <c r="E193" s="13"/>
      <c r="F193" s="13"/>
      <c r="G193" s="13"/>
    </row>
    <row r="194" spans="1:7">
      <c r="A194" s="75"/>
      <c r="B194" s="13"/>
      <c r="C194" s="13"/>
      <c r="D194" s="13"/>
      <c r="E194" s="13"/>
      <c r="F194" s="13"/>
      <c r="G194" s="13"/>
    </row>
    <row r="195" spans="1:7">
      <c r="A195" s="75"/>
      <c r="B195" s="13"/>
      <c r="C195" s="13"/>
      <c r="D195" s="13"/>
      <c r="E195" s="13"/>
      <c r="F195" s="13"/>
      <c r="G195" s="13"/>
    </row>
    <row r="196" spans="1:7">
      <c r="A196" s="75"/>
      <c r="B196" s="13"/>
      <c r="C196" s="13"/>
      <c r="D196" s="13"/>
      <c r="E196" s="13"/>
      <c r="F196" s="13"/>
      <c r="G196" s="13"/>
    </row>
    <row r="197" spans="1:7">
      <c r="A197" s="75"/>
      <c r="B197" s="13"/>
      <c r="C197" s="13"/>
      <c r="D197" s="13"/>
      <c r="E197" s="13"/>
      <c r="F197" s="13"/>
      <c r="G197" s="13"/>
    </row>
    <row r="198" spans="1:7">
      <c r="A198" s="75"/>
      <c r="B198" s="13"/>
      <c r="C198" s="13"/>
      <c r="D198" s="13"/>
      <c r="E198" s="13"/>
      <c r="F198" s="13"/>
      <c r="G198" s="13"/>
    </row>
    <row r="199" spans="1:7">
      <c r="A199" s="75"/>
      <c r="B199" s="13"/>
      <c r="C199" s="13"/>
      <c r="D199" s="13"/>
      <c r="E199" s="13"/>
      <c r="F199" s="13"/>
      <c r="G199" s="13"/>
    </row>
    <row r="200" spans="1:7">
      <c r="A200" s="75"/>
      <c r="B200" s="13"/>
      <c r="C200" s="13"/>
      <c r="D200" s="13"/>
      <c r="E200" s="13"/>
      <c r="F200" s="13"/>
      <c r="G200" s="13"/>
    </row>
    <row r="201" spans="1:7">
      <c r="A201" s="75"/>
      <c r="B201" s="13"/>
      <c r="C201" s="13"/>
      <c r="D201" s="13"/>
      <c r="E201" s="13"/>
      <c r="F201" s="13"/>
      <c r="G201" s="13"/>
    </row>
    <row r="202" spans="1:7">
      <c r="A202" s="75"/>
      <c r="B202" s="13"/>
      <c r="C202" s="13"/>
      <c r="D202" s="13"/>
      <c r="E202" s="13"/>
      <c r="F202" s="13"/>
      <c r="G202" s="13"/>
    </row>
    <row r="203" spans="1:7">
      <c r="A203" s="75"/>
      <c r="B203" s="13"/>
      <c r="C203" s="13"/>
      <c r="D203" s="13"/>
      <c r="E203" s="13"/>
      <c r="F203" s="13"/>
      <c r="G203" s="13"/>
    </row>
    <row r="204" spans="1:7">
      <c r="A204" s="75"/>
      <c r="B204" s="13"/>
      <c r="C204" s="13"/>
      <c r="D204" s="13"/>
      <c r="E204" s="13"/>
      <c r="F204" s="13"/>
      <c r="G204" s="13"/>
    </row>
    <row r="205" spans="1:7">
      <c r="A205" s="75"/>
      <c r="B205" s="13"/>
      <c r="C205" s="13"/>
      <c r="D205" s="13"/>
      <c r="E205" s="13"/>
      <c r="F205" s="13"/>
      <c r="G205" s="13"/>
    </row>
    <row r="206" spans="1:7">
      <c r="A206" s="75"/>
      <c r="B206" s="13"/>
      <c r="C206" s="13"/>
      <c r="D206" s="13"/>
      <c r="E206" s="13"/>
      <c r="F206" s="13"/>
      <c r="G206" s="13"/>
    </row>
    <row r="207" spans="1:7">
      <c r="A207" s="75"/>
      <c r="B207" s="13"/>
      <c r="C207" s="13"/>
      <c r="D207" s="13"/>
      <c r="E207" s="13"/>
      <c r="F207" s="13"/>
      <c r="G207" s="13"/>
    </row>
    <row r="208" spans="1:7">
      <c r="A208" s="75"/>
      <c r="B208" s="13"/>
      <c r="C208" s="13"/>
      <c r="D208" s="13"/>
      <c r="E208" s="13"/>
      <c r="F208" s="13"/>
      <c r="G208" s="13"/>
    </row>
    <row r="209" spans="1:7">
      <c r="A209" s="75"/>
      <c r="B209" s="13"/>
      <c r="C209" s="13"/>
      <c r="D209" s="13"/>
      <c r="E209" s="13"/>
      <c r="F209" s="13"/>
      <c r="G209" s="13"/>
    </row>
    <row r="210" spans="1:7">
      <c r="A210" s="75"/>
      <c r="B210" s="13"/>
      <c r="C210" s="13"/>
      <c r="D210" s="13"/>
      <c r="E210" s="13"/>
      <c r="F210" s="13"/>
      <c r="G210" s="13"/>
    </row>
    <row r="211" spans="1:7">
      <c r="A211" s="75"/>
      <c r="B211" s="13"/>
      <c r="C211" s="13"/>
      <c r="D211" s="13"/>
      <c r="E211" s="13"/>
      <c r="F211" s="13"/>
      <c r="G211" s="13"/>
    </row>
    <row r="212" spans="1:7">
      <c r="A212" s="75"/>
      <c r="B212" s="13"/>
      <c r="C212" s="13"/>
      <c r="D212" s="13"/>
      <c r="E212" s="13"/>
      <c r="F212" s="13"/>
      <c r="G212" s="13"/>
    </row>
    <row r="213" spans="1:7">
      <c r="A213" s="75"/>
      <c r="B213" s="13"/>
      <c r="C213" s="13"/>
      <c r="D213" s="13"/>
      <c r="E213" s="13"/>
      <c r="F213" s="13"/>
      <c r="G213" s="13"/>
    </row>
    <row r="214" spans="1:7">
      <c r="A214" s="75"/>
      <c r="B214" s="13"/>
      <c r="C214" s="13"/>
      <c r="D214" s="13"/>
      <c r="E214" s="13"/>
      <c r="F214" s="13"/>
      <c r="G214" s="13"/>
    </row>
    <row r="215" spans="1:7">
      <c r="A215" s="75"/>
      <c r="B215" s="13"/>
      <c r="C215" s="13"/>
      <c r="D215" s="13"/>
      <c r="E215" s="13"/>
      <c r="F215" s="13"/>
      <c r="G215" s="13"/>
    </row>
    <row r="216" spans="1:7">
      <c r="A216" s="75"/>
      <c r="B216" s="13"/>
      <c r="C216" s="13"/>
      <c r="D216" s="13"/>
      <c r="E216" s="13"/>
      <c r="F216" s="13"/>
      <c r="G216" s="13"/>
    </row>
    <row r="217" spans="1:7">
      <c r="A217" s="75"/>
      <c r="B217" s="13"/>
      <c r="C217" s="13"/>
      <c r="D217" s="13"/>
      <c r="E217" s="13"/>
      <c r="F217" s="13"/>
      <c r="G217" s="13"/>
    </row>
    <row r="218" spans="1:7">
      <c r="A218" s="75"/>
      <c r="B218" s="13"/>
      <c r="C218" s="13"/>
      <c r="D218" s="13"/>
      <c r="E218" s="13"/>
      <c r="F218" s="13"/>
      <c r="G218" s="13"/>
    </row>
    <row r="219" spans="1:7">
      <c r="A219" s="75"/>
      <c r="B219" s="13"/>
      <c r="C219" s="13"/>
      <c r="D219" s="13"/>
      <c r="E219" s="13"/>
      <c r="F219" s="13"/>
      <c r="G219" s="13"/>
    </row>
    <row r="220" spans="1:7">
      <c r="A220" s="75"/>
      <c r="B220" s="13"/>
      <c r="C220" s="13"/>
      <c r="D220" s="13"/>
      <c r="E220" s="13"/>
      <c r="F220" s="13"/>
      <c r="G220" s="13"/>
    </row>
    <row r="221" spans="1:7">
      <c r="A221" s="75"/>
      <c r="B221" s="13"/>
      <c r="C221" s="13"/>
      <c r="D221" s="13"/>
      <c r="E221" s="13"/>
      <c r="F221" s="13"/>
      <c r="G221" s="13"/>
    </row>
    <row r="222" spans="1:7">
      <c r="A222" s="75"/>
      <c r="B222" s="13"/>
      <c r="C222" s="13"/>
      <c r="D222" s="13"/>
      <c r="E222" s="13"/>
      <c r="F222" s="13"/>
      <c r="G222" s="13"/>
    </row>
    <row r="223" spans="1:7">
      <c r="A223" s="75"/>
      <c r="B223" s="13"/>
      <c r="C223" s="13"/>
      <c r="D223" s="13"/>
      <c r="E223" s="13"/>
      <c r="F223" s="13"/>
      <c r="G223" s="13"/>
    </row>
    <row r="224" spans="1:7">
      <c r="A224" s="75"/>
      <c r="B224" s="13"/>
      <c r="C224" s="13"/>
      <c r="D224" s="13"/>
      <c r="E224" s="13"/>
      <c r="F224" s="13"/>
      <c r="G224" s="13"/>
    </row>
    <row r="225" spans="1:7">
      <c r="A225" s="75"/>
      <c r="B225" s="13"/>
      <c r="C225" s="13"/>
      <c r="D225" s="13"/>
      <c r="E225" s="13"/>
      <c r="F225" s="13"/>
      <c r="G225" s="13"/>
    </row>
    <row r="226" spans="1:7">
      <c r="A226" s="75"/>
      <c r="B226" s="13"/>
      <c r="C226" s="13"/>
      <c r="D226" s="13"/>
      <c r="E226" s="13"/>
      <c r="F226" s="13"/>
      <c r="G226" s="13"/>
    </row>
    <row r="227" spans="1:7">
      <c r="A227" s="75"/>
      <c r="B227" s="13"/>
      <c r="C227" s="13"/>
      <c r="D227" s="13"/>
      <c r="E227" s="13"/>
      <c r="F227" s="13"/>
      <c r="G227" s="13"/>
    </row>
    <row r="228" spans="1:7">
      <c r="A228" s="75"/>
      <c r="B228" s="13"/>
      <c r="C228" s="13"/>
      <c r="D228" s="13"/>
      <c r="E228" s="13"/>
      <c r="F228" s="13"/>
      <c r="G228" s="13"/>
    </row>
    <row r="229" spans="1:7">
      <c r="A229" s="75"/>
      <c r="B229" s="13"/>
      <c r="C229" s="13"/>
      <c r="D229" s="13"/>
      <c r="E229" s="13"/>
      <c r="F229" s="13"/>
      <c r="G229" s="13"/>
    </row>
    <row r="230" spans="1:7">
      <c r="A230" s="75"/>
      <c r="B230" s="13"/>
      <c r="C230" s="13"/>
      <c r="D230" s="13"/>
      <c r="E230" s="13"/>
      <c r="F230" s="13"/>
      <c r="G230" s="13"/>
    </row>
    <row r="231" spans="1:7">
      <c r="A231" s="75"/>
      <c r="B231" s="13"/>
      <c r="C231" s="13"/>
      <c r="D231" s="13"/>
      <c r="E231" s="13"/>
      <c r="F231" s="13"/>
      <c r="G231" s="13"/>
    </row>
    <row r="232" spans="1:7">
      <c r="A232" s="75"/>
      <c r="B232" s="13"/>
      <c r="C232" s="13"/>
      <c r="D232" s="13"/>
      <c r="E232" s="13"/>
      <c r="F232" s="13"/>
      <c r="G232" s="13"/>
    </row>
    <row r="233" spans="1:7">
      <c r="A233" s="75"/>
      <c r="B233" s="13"/>
      <c r="C233" s="13"/>
      <c r="D233" s="13"/>
      <c r="E233" s="13"/>
      <c r="F233" s="13"/>
      <c r="G233" s="13"/>
    </row>
    <row r="234" spans="1:7">
      <c r="A234" s="75"/>
      <c r="B234" s="13"/>
      <c r="C234" s="13"/>
      <c r="D234" s="13"/>
      <c r="E234" s="13"/>
      <c r="F234" s="13"/>
      <c r="G234" s="13"/>
    </row>
    <row r="235" spans="1:7">
      <c r="A235" s="75"/>
      <c r="B235" s="13"/>
      <c r="C235" s="13"/>
      <c r="D235" s="13"/>
      <c r="E235" s="13"/>
      <c r="F235" s="13"/>
      <c r="G235" s="13"/>
    </row>
    <row r="236" spans="1:7">
      <c r="A236" s="75"/>
      <c r="B236" s="13"/>
      <c r="C236" s="13"/>
      <c r="D236" s="13"/>
      <c r="E236" s="13"/>
      <c r="F236" s="13"/>
      <c r="G236" s="13"/>
    </row>
    <row r="237" spans="1:7">
      <c r="A237" s="75"/>
      <c r="B237" s="13"/>
      <c r="C237" s="13"/>
      <c r="D237" s="13"/>
      <c r="E237" s="13"/>
      <c r="F237" s="13"/>
      <c r="G237" s="13"/>
    </row>
    <row r="238" spans="1:7">
      <c r="A238" s="75"/>
      <c r="B238" s="13"/>
      <c r="C238" s="13"/>
      <c r="D238" s="13"/>
      <c r="E238" s="13"/>
      <c r="F238" s="13"/>
      <c r="G238" s="13"/>
    </row>
    <row r="239" spans="1:7">
      <c r="A239" s="75"/>
      <c r="B239" s="13"/>
      <c r="C239" s="13"/>
      <c r="D239" s="13"/>
      <c r="E239" s="13"/>
      <c r="F239" s="13"/>
      <c r="G239" s="13"/>
    </row>
    <row r="240" spans="1:7">
      <c r="A240" s="75"/>
      <c r="B240" s="13"/>
      <c r="C240" s="13"/>
      <c r="D240" s="13"/>
      <c r="E240" s="13"/>
      <c r="F240" s="13"/>
      <c r="G240" s="13"/>
    </row>
    <row r="241" spans="1:7">
      <c r="A241" s="75"/>
      <c r="B241" s="13"/>
      <c r="C241" s="13"/>
      <c r="D241" s="13"/>
      <c r="E241" s="13"/>
      <c r="F241" s="13"/>
      <c r="G241" s="13"/>
    </row>
    <row r="242" spans="1:7">
      <c r="A242" s="75"/>
      <c r="B242" s="13"/>
      <c r="C242" s="13"/>
      <c r="D242" s="13"/>
      <c r="E242" s="13"/>
      <c r="F242" s="13"/>
      <c r="G242" s="13"/>
    </row>
    <row r="243" spans="1:7">
      <c r="A243" s="75"/>
      <c r="B243" s="13"/>
      <c r="C243" s="13"/>
      <c r="D243" s="13"/>
      <c r="E243" s="13"/>
      <c r="F243" s="13"/>
      <c r="G243" s="13"/>
    </row>
    <row r="244" spans="1:7">
      <c r="A244" s="75"/>
      <c r="B244" s="13"/>
      <c r="C244" s="13"/>
      <c r="D244" s="13"/>
      <c r="E244" s="13"/>
      <c r="F244" s="13"/>
      <c r="G244" s="13"/>
    </row>
    <row r="245" spans="1:7">
      <c r="A245" s="75"/>
      <c r="B245" s="13"/>
      <c r="C245" s="13"/>
      <c r="D245" s="13"/>
      <c r="E245" s="13"/>
      <c r="F245" s="13"/>
      <c r="G245" s="13"/>
    </row>
    <row r="246" spans="1:7">
      <c r="A246" s="75"/>
      <c r="B246" s="13"/>
      <c r="C246" s="13"/>
      <c r="D246" s="13"/>
      <c r="E246" s="13"/>
      <c r="F246" s="13"/>
      <c r="G246" s="13"/>
    </row>
    <row r="247" spans="1:7">
      <c r="A247" s="75"/>
      <c r="B247" s="13"/>
      <c r="C247" s="13"/>
      <c r="D247" s="13"/>
      <c r="E247" s="13"/>
      <c r="F247" s="13"/>
      <c r="G247" s="13"/>
    </row>
    <row r="248" spans="1:7">
      <c r="A248" s="75"/>
      <c r="B248" s="13"/>
      <c r="C248" s="13"/>
      <c r="D248" s="13"/>
      <c r="E248" s="13"/>
      <c r="F248" s="13"/>
      <c r="G248" s="13"/>
    </row>
    <row r="249" spans="1:7">
      <c r="A249" s="75"/>
      <c r="B249" s="13"/>
      <c r="C249" s="13"/>
      <c r="D249" s="13"/>
      <c r="E249" s="13"/>
      <c r="F249" s="13"/>
      <c r="G249" s="13"/>
    </row>
    <row r="250" spans="1:7">
      <c r="A250" s="75"/>
      <c r="B250" s="13"/>
      <c r="C250" s="13"/>
      <c r="D250" s="13"/>
      <c r="E250" s="13"/>
      <c r="F250" s="13"/>
      <c r="G250" s="13"/>
    </row>
    <row r="251" spans="1:7">
      <c r="A251" s="75"/>
      <c r="B251" s="13"/>
      <c r="C251" s="13"/>
      <c r="D251" s="13"/>
      <c r="E251" s="13"/>
      <c r="F251" s="13"/>
      <c r="G251" s="13"/>
    </row>
    <row r="252" spans="1:7">
      <c r="A252" s="75"/>
      <c r="B252" s="13"/>
      <c r="C252" s="13"/>
      <c r="D252" s="13"/>
      <c r="E252" s="13"/>
      <c r="F252" s="13"/>
      <c r="G252" s="13"/>
    </row>
    <row r="253" spans="1:7">
      <c r="A253" s="75"/>
      <c r="B253" s="13"/>
      <c r="C253" s="13"/>
      <c r="D253" s="13"/>
      <c r="E253" s="13"/>
      <c r="F253" s="13"/>
      <c r="G253" s="13"/>
    </row>
    <row r="254" spans="1:7">
      <c r="A254" s="75"/>
      <c r="B254" s="13"/>
      <c r="C254" s="13"/>
      <c r="D254" s="13"/>
      <c r="E254" s="13"/>
      <c r="F254" s="13"/>
      <c r="G254" s="13"/>
    </row>
    <row r="255" spans="1:7">
      <c r="A255" s="75"/>
      <c r="B255" s="13"/>
      <c r="C255" s="13"/>
      <c r="D255" s="13"/>
      <c r="E255" s="13"/>
      <c r="F255" s="13"/>
      <c r="G255" s="13"/>
    </row>
    <row r="256" spans="1:7">
      <c r="A256" s="75"/>
      <c r="B256" s="13"/>
      <c r="C256" s="13"/>
      <c r="D256" s="13"/>
      <c r="E256" s="13"/>
      <c r="F256" s="13"/>
      <c r="G256" s="13"/>
    </row>
    <row r="257" spans="1:7">
      <c r="A257" s="75"/>
      <c r="B257" s="13"/>
      <c r="C257" s="13"/>
      <c r="D257" s="13"/>
      <c r="E257" s="13"/>
      <c r="F257" s="13"/>
      <c r="G257" s="13"/>
    </row>
    <row r="258" spans="1:7">
      <c r="A258" s="75"/>
      <c r="B258" s="13"/>
      <c r="C258" s="13"/>
      <c r="D258" s="13"/>
      <c r="E258" s="13"/>
      <c r="F258" s="13"/>
      <c r="G258" s="13"/>
    </row>
    <row r="259" spans="1:7">
      <c r="A259" s="75"/>
      <c r="B259" s="13"/>
      <c r="C259" s="13"/>
      <c r="D259" s="13"/>
      <c r="E259" s="13"/>
      <c r="F259" s="13"/>
      <c r="G259" s="13"/>
    </row>
    <row r="260" spans="1:7">
      <c r="A260" s="75"/>
      <c r="B260" s="13"/>
      <c r="C260" s="13"/>
      <c r="D260" s="13"/>
      <c r="E260" s="13"/>
      <c r="F260" s="13"/>
      <c r="G260" s="13"/>
    </row>
    <row r="261" spans="1:7">
      <c r="A261" s="75"/>
      <c r="B261" s="13"/>
      <c r="C261" s="13"/>
      <c r="D261" s="13"/>
      <c r="E261" s="13"/>
      <c r="F261" s="13"/>
      <c r="G261" s="13"/>
    </row>
    <row r="262" spans="1:7">
      <c r="A262" s="75"/>
      <c r="B262" s="13"/>
      <c r="C262" s="13"/>
      <c r="D262" s="13"/>
      <c r="E262" s="13"/>
      <c r="F262" s="13"/>
      <c r="G262" s="13"/>
    </row>
    <row r="263" spans="1:7">
      <c r="A263" s="75"/>
      <c r="B263" s="13"/>
      <c r="C263" s="13"/>
      <c r="D263" s="13"/>
      <c r="E263" s="13"/>
      <c r="F263" s="13"/>
      <c r="G263" s="13"/>
    </row>
    <row r="264" spans="1:7">
      <c r="A264" s="75"/>
      <c r="B264" s="13"/>
      <c r="C264" s="13"/>
      <c r="D264" s="13"/>
      <c r="E264" s="13"/>
      <c r="F264" s="13"/>
      <c r="G264" s="13"/>
    </row>
    <row r="265" spans="1:7">
      <c r="A265" s="75"/>
      <c r="B265" s="13"/>
      <c r="C265" s="13"/>
      <c r="D265" s="13"/>
      <c r="E265" s="13"/>
      <c r="F265" s="13"/>
      <c r="G265" s="13"/>
    </row>
    <row r="266" spans="1:7">
      <c r="A266" s="75"/>
      <c r="B266" s="13"/>
      <c r="C266" s="13"/>
      <c r="D266" s="13"/>
      <c r="E266" s="13"/>
      <c r="F266" s="13"/>
      <c r="G266" s="13"/>
    </row>
    <row r="267" spans="1:7">
      <c r="A267" s="75"/>
      <c r="B267" s="13"/>
      <c r="C267" s="13"/>
      <c r="D267" s="13"/>
      <c r="E267" s="13"/>
      <c r="F267" s="13"/>
      <c r="G267" s="13"/>
    </row>
    <row r="268" spans="1:7">
      <c r="A268" s="75"/>
      <c r="B268" s="13"/>
      <c r="C268" s="13"/>
      <c r="D268" s="13"/>
      <c r="E268" s="13"/>
      <c r="F268" s="13"/>
      <c r="G268" s="13"/>
    </row>
    <row r="269" spans="1:7">
      <c r="A269" s="75"/>
      <c r="B269" s="13"/>
      <c r="C269" s="13"/>
      <c r="D269" s="13"/>
      <c r="E269" s="13"/>
      <c r="F269" s="13"/>
      <c r="G269" s="13"/>
    </row>
    <row r="270" spans="1:7">
      <c r="A270" s="75"/>
      <c r="B270" s="13"/>
      <c r="C270" s="13"/>
      <c r="D270" s="13"/>
      <c r="E270" s="13"/>
      <c r="F270" s="13"/>
      <c r="G270" s="13"/>
    </row>
    <row r="271" spans="1:7">
      <c r="A271" s="75"/>
      <c r="B271" s="13"/>
      <c r="C271" s="13"/>
      <c r="D271" s="13"/>
      <c r="E271" s="13"/>
      <c r="F271" s="13"/>
      <c r="G271" s="13"/>
    </row>
    <row r="272" spans="1:7">
      <c r="A272" s="75"/>
      <c r="B272" s="13"/>
      <c r="C272" s="13"/>
      <c r="D272" s="13"/>
      <c r="E272" s="13"/>
      <c r="F272" s="13"/>
      <c r="G272" s="13"/>
    </row>
    <row r="273" spans="1:7">
      <c r="A273" s="75"/>
      <c r="B273" s="13"/>
      <c r="C273" s="13"/>
      <c r="D273" s="13"/>
      <c r="E273" s="13"/>
      <c r="F273" s="13"/>
      <c r="G273" s="13"/>
    </row>
    <row r="274" spans="1:7">
      <c r="A274" s="75"/>
      <c r="B274" s="13"/>
      <c r="C274" s="13"/>
      <c r="D274" s="13"/>
      <c r="E274" s="13"/>
      <c r="F274" s="13"/>
      <c r="G274" s="13"/>
    </row>
    <row r="275" spans="1:7">
      <c r="A275" s="75"/>
      <c r="B275" s="13"/>
      <c r="C275" s="13"/>
      <c r="D275" s="13"/>
      <c r="E275" s="13"/>
      <c r="F275" s="13"/>
      <c r="G275" s="13"/>
    </row>
    <row r="276" spans="1:7">
      <c r="A276" s="75"/>
      <c r="B276" s="13"/>
      <c r="C276" s="13"/>
      <c r="D276" s="13"/>
      <c r="E276" s="13"/>
      <c r="F276" s="13"/>
      <c r="G276" s="13"/>
    </row>
    <row r="277" spans="1:7">
      <c r="A277" s="75"/>
      <c r="B277" s="13"/>
      <c r="C277" s="13"/>
      <c r="D277" s="13"/>
      <c r="E277" s="13"/>
      <c r="F277" s="13"/>
      <c r="G277" s="13"/>
    </row>
    <row r="278" spans="1:7">
      <c r="A278" s="75"/>
      <c r="B278" s="13"/>
      <c r="C278" s="13"/>
      <c r="D278" s="13"/>
      <c r="E278" s="13"/>
      <c r="F278" s="13"/>
      <c r="G278" s="13"/>
    </row>
    <row r="279" spans="1:7">
      <c r="A279" s="75"/>
      <c r="B279" s="13"/>
      <c r="C279" s="13"/>
      <c r="D279" s="13"/>
      <c r="E279" s="13"/>
      <c r="F279" s="13"/>
      <c r="G279" s="13"/>
    </row>
    <row r="280" spans="1:7">
      <c r="A280" s="75"/>
      <c r="B280" s="13"/>
      <c r="C280" s="13"/>
      <c r="D280" s="13"/>
      <c r="E280" s="13"/>
      <c r="F280" s="13"/>
      <c r="G280" s="13"/>
    </row>
    <row r="281" spans="1:7">
      <c r="A281" s="75"/>
      <c r="B281" s="13"/>
      <c r="C281" s="13"/>
      <c r="D281" s="13"/>
      <c r="E281" s="13"/>
      <c r="F281" s="13"/>
      <c r="G281" s="13"/>
    </row>
    <row r="282" spans="1:7">
      <c r="A282" s="75"/>
      <c r="B282" s="13"/>
      <c r="C282" s="13"/>
      <c r="D282" s="13"/>
      <c r="E282" s="13"/>
      <c r="F282" s="13"/>
      <c r="G282" s="13"/>
    </row>
    <row r="283" spans="1:7">
      <c r="A283" s="75"/>
      <c r="B283" s="13"/>
      <c r="C283" s="13"/>
      <c r="D283" s="13"/>
      <c r="E283" s="13"/>
      <c r="F283" s="13"/>
      <c r="G283" s="13"/>
    </row>
    <row r="284" spans="1:7">
      <c r="A284" s="75"/>
      <c r="B284" s="13"/>
      <c r="C284" s="13"/>
      <c r="D284" s="13"/>
      <c r="E284" s="13"/>
      <c r="F284" s="13"/>
      <c r="G284" s="13"/>
    </row>
    <row r="285" spans="1:7">
      <c r="A285" s="75"/>
      <c r="B285" s="13"/>
      <c r="C285" s="13"/>
      <c r="D285" s="13"/>
      <c r="E285" s="13"/>
      <c r="F285" s="13"/>
      <c r="G285" s="13"/>
    </row>
    <row r="286" spans="1:7">
      <c r="A286" s="75"/>
      <c r="B286" s="13"/>
      <c r="C286" s="13"/>
      <c r="D286" s="13"/>
      <c r="E286" s="13"/>
      <c r="F286" s="13"/>
      <c r="G286" s="13"/>
    </row>
    <row r="287" spans="1:7">
      <c r="A287" s="75"/>
      <c r="B287" s="13"/>
      <c r="C287" s="13"/>
      <c r="D287" s="13"/>
      <c r="E287" s="13"/>
      <c r="F287" s="13"/>
      <c r="G287" s="13"/>
    </row>
    <row r="288" spans="1:7">
      <c r="A288" s="75"/>
      <c r="B288" s="13"/>
      <c r="C288" s="13"/>
      <c r="D288" s="13"/>
      <c r="E288" s="13"/>
      <c r="F288" s="13"/>
      <c r="G288" s="13"/>
    </row>
    <row r="289" spans="1:7">
      <c r="A289" s="75"/>
      <c r="B289" s="13"/>
      <c r="C289" s="13"/>
      <c r="D289" s="13"/>
      <c r="E289" s="13"/>
      <c r="F289" s="13"/>
      <c r="G289" s="13"/>
    </row>
    <row r="290" spans="1:7">
      <c r="A290" s="75"/>
      <c r="B290" s="13"/>
      <c r="C290" s="13"/>
      <c r="D290" s="13"/>
      <c r="E290" s="13"/>
      <c r="F290" s="13"/>
      <c r="G290" s="13"/>
    </row>
    <row r="291" spans="1:7">
      <c r="A291" s="75"/>
      <c r="B291" s="13"/>
      <c r="C291" s="13"/>
      <c r="D291" s="13"/>
      <c r="E291" s="13"/>
      <c r="F291" s="13"/>
      <c r="G291" s="13"/>
    </row>
    <row r="292" spans="1:7">
      <c r="A292" s="75"/>
      <c r="B292" s="13"/>
      <c r="C292" s="13"/>
      <c r="D292" s="13"/>
      <c r="E292" s="13"/>
      <c r="F292" s="13"/>
      <c r="G292" s="13"/>
    </row>
    <row r="293" spans="1:7">
      <c r="A293" s="75"/>
      <c r="B293" s="13"/>
      <c r="C293" s="13"/>
      <c r="D293" s="13"/>
      <c r="E293" s="13"/>
      <c r="F293" s="13"/>
      <c r="G293" s="13"/>
    </row>
    <row r="294" spans="1:7">
      <c r="A294" s="75"/>
      <c r="B294" s="13"/>
      <c r="C294" s="13"/>
      <c r="D294" s="13"/>
      <c r="E294" s="13"/>
      <c r="F294" s="13"/>
      <c r="G294" s="13"/>
    </row>
    <row r="295" spans="1:7">
      <c r="A295" s="75"/>
      <c r="B295" s="13"/>
      <c r="C295" s="13"/>
      <c r="D295" s="13"/>
      <c r="E295" s="13"/>
      <c r="F295" s="13"/>
      <c r="G295" s="13"/>
    </row>
    <row r="296" spans="1:7">
      <c r="A296" s="75"/>
      <c r="B296" s="13"/>
      <c r="C296" s="13"/>
      <c r="D296" s="13"/>
      <c r="E296" s="13"/>
      <c r="F296" s="13"/>
      <c r="G296" s="13"/>
    </row>
    <row r="297" spans="1:7">
      <c r="A297" s="75"/>
      <c r="B297" s="13"/>
      <c r="C297" s="13"/>
      <c r="D297" s="13"/>
      <c r="E297" s="13"/>
      <c r="F297" s="13"/>
      <c r="G297" s="13"/>
    </row>
    <row r="298" spans="1:7">
      <c r="A298" s="75"/>
      <c r="B298" s="13"/>
      <c r="C298" s="13"/>
      <c r="D298" s="13"/>
      <c r="E298" s="13"/>
      <c r="F298" s="13"/>
      <c r="G298" s="13"/>
    </row>
    <row r="299" spans="1:7">
      <c r="A299" s="75"/>
      <c r="B299" s="13"/>
      <c r="C299" s="13"/>
      <c r="D299" s="13"/>
      <c r="E299" s="13"/>
      <c r="F299" s="13"/>
      <c r="G299" s="13"/>
    </row>
    <row r="300" spans="1:7">
      <c r="A300" s="75"/>
      <c r="B300" s="13"/>
      <c r="C300" s="13"/>
      <c r="D300" s="13"/>
      <c r="E300" s="13"/>
      <c r="F300" s="13"/>
      <c r="G300" s="13"/>
    </row>
    <row r="301" spans="1:7">
      <c r="A301" s="75"/>
      <c r="B301" s="13"/>
      <c r="C301" s="13"/>
      <c r="D301" s="13"/>
      <c r="E301" s="13"/>
      <c r="F301" s="13"/>
      <c r="G301" s="13"/>
    </row>
    <row r="302" spans="1:7">
      <c r="A302" s="75"/>
      <c r="B302" s="13"/>
      <c r="C302" s="13"/>
      <c r="D302" s="13"/>
      <c r="E302" s="13"/>
      <c r="F302" s="13"/>
      <c r="G302" s="13"/>
    </row>
    <row r="303" spans="1:7">
      <c r="A303" s="75"/>
      <c r="B303" s="13"/>
      <c r="C303" s="13"/>
      <c r="D303" s="13"/>
      <c r="E303" s="13"/>
      <c r="F303" s="13"/>
      <c r="G303" s="13"/>
    </row>
    <row r="304" spans="1:7">
      <c r="A304" s="75"/>
      <c r="B304" s="13"/>
      <c r="C304" s="13"/>
      <c r="D304" s="13"/>
      <c r="E304" s="13"/>
      <c r="F304" s="13"/>
      <c r="G304" s="13"/>
    </row>
    <row r="305" spans="1:7">
      <c r="A305" s="75"/>
      <c r="B305" s="13"/>
      <c r="C305" s="13"/>
      <c r="D305" s="13"/>
      <c r="E305" s="13"/>
      <c r="F305" s="13"/>
      <c r="G305" s="13"/>
    </row>
    <row r="306" spans="1:7">
      <c r="A306" s="75"/>
      <c r="B306" s="13"/>
      <c r="C306" s="13"/>
      <c r="D306" s="13"/>
      <c r="E306" s="13"/>
      <c r="F306" s="13"/>
      <c r="G306" s="13"/>
    </row>
    <row r="307" spans="1:7">
      <c r="A307" s="75"/>
      <c r="B307" s="13"/>
      <c r="C307" s="13"/>
      <c r="D307" s="13"/>
      <c r="E307" s="13"/>
      <c r="F307" s="13"/>
      <c r="G307" s="13"/>
    </row>
    <row r="308" spans="1:7">
      <c r="A308" s="75"/>
      <c r="B308" s="13"/>
      <c r="C308" s="13"/>
      <c r="D308" s="13"/>
      <c r="E308" s="13"/>
      <c r="F308" s="13"/>
      <c r="G308" s="13"/>
    </row>
    <row r="309" spans="1:7">
      <c r="A309" s="75"/>
      <c r="B309" s="13"/>
      <c r="C309" s="13"/>
      <c r="D309" s="13"/>
      <c r="E309" s="13"/>
      <c r="F309" s="13"/>
      <c r="G309" s="13"/>
    </row>
    <row r="310" spans="1:7">
      <c r="A310" s="75"/>
      <c r="B310" s="13"/>
      <c r="C310" s="13"/>
      <c r="D310" s="13"/>
      <c r="E310" s="13"/>
      <c r="F310" s="13"/>
      <c r="G310" s="13"/>
    </row>
    <row r="311" spans="1:7">
      <c r="A311" s="75"/>
      <c r="B311" s="13"/>
      <c r="C311" s="13"/>
      <c r="D311" s="13"/>
      <c r="E311" s="13"/>
      <c r="F311" s="13"/>
      <c r="G311" s="13"/>
    </row>
    <row r="312" spans="1:7">
      <c r="A312" s="75"/>
      <c r="B312" s="13"/>
      <c r="C312" s="13"/>
      <c r="D312" s="13"/>
      <c r="E312" s="13"/>
      <c r="F312" s="13"/>
      <c r="G312" s="13"/>
    </row>
    <row r="313" spans="1:7">
      <c r="A313" s="75"/>
      <c r="B313" s="13"/>
      <c r="C313" s="13"/>
      <c r="D313" s="13"/>
      <c r="E313" s="13"/>
      <c r="F313" s="13"/>
      <c r="G313" s="13"/>
    </row>
    <row r="314" spans="1:7">
      <c r="A314" s="75"/>
      <c r="B314" s="13"/>
      <c r="C314" s="13"/>
      <c r="D314" s="13"/>
      <c r="E314" s="13"/>
      <c r="F314" s="13"/>
      <c r="G314" s="13"/>
    </row>
    <row r="315" spans="1:7">
      <c r="A315" s="75"/>
      <c r="B315" s="13"/>
      <c r="C315" s="13"/>
      <c r="D315" s="13"/>
      <c r="E315" s="13"/>
      <c r="F315" s="13"/>
      <c r="G315" s="13"/>
    </row>
    <row r="316" spans="1:7">
      <c r="A316" s="75"/>
      <c r="B316" s="13"/>
      <c r="C316" s="13"/>
      <c r="D316" s="13"/>
      <c r="E316" s="13"/>
      <c r="F316" s="13"/>
      <c r="G316" s="13"/>
    </row>
    <row r="317" spans="1:7">
      <c r="A317" s="75"/>
      <c r="B317" s="13"/>
      <c r="C317" s="13"/>
      <c r="D317" s="13"/>
      <c r="E317" s="13"/>
      <c r="F317" s="13"/>
      <c r="G317" s="13"/>
    </row>
    <row r="318" spans="1:7">
      <c r="A318" s="75"/>
      <c r="B318" s="13"/>
      <c r="C318" s="13"/>
      <c r="D318" s="13"/>
      <c r="E318" s="13"/>
      <c r="F318" s="13"/>
      <c r="G318" s="13"/>
    </row>
    <row r="319" spans="1:7">
      <c r="A319" s="75"/>
      <c r="B319" s="13"/>
      <c r="C319" s="13"/>
      <c r="D319" s="13"/>
      <c r="E319" s="13"/>
      <c r="F319" s="13"/>
      <c r="G319" s="13"/>
    </row>
    <row r="320" spans="1:7">
      <c r="A320" s="75"/>
      <c r="B320" s="13"/>
      <c r="C320" s="13"/>
      <c r="D320" s="13"/>
      <c r="E320" s="13"/>
      <c r="F320" s="13"/>
      <c r="G320" s="13"/>
    </row>
    <row r="321" spans="1:7">
      <c r="A321" s="75"/>
      <c r="B321" s="13"/>
      <c r="C321" s="13"/>
      <c r="D321" s="13"/>
      <c r="E321" s="13"/>
      <c r="F321" s="13"/>
      <c r="G321" s="13"/>
    </row>
    <row r="322" spans="1:7">
      <c r="A322" s="75"/>
      <c r="B322" s="13"/>
      <c r="C322" s="13"/>
      <c r="D322" s="13"/>
      <c r="E322" s="13"/>
      <c r="F322" s="13"/>
      <c r="G322" s="13"/>
    </row>
    <row r="323" spans="1:7">
      <c r="A323" s="75"/>
      <c r="B323" s="13"/>
      <c r="C323" s="13"/>
      <c r="D323" s="13"/>
      <c r="E323" s="13"/>
      <c r="F323" s="13"/>
      <c r="G323" s="13"/>
    </row>
    <row r="324" spans="1:7">
      <c r="A324" s="75"/>
      <c r="B324" s="13"/>
      <c r="C324" s="13"/>
      <c r="D324" s="13"/>
      <c r="E324" s="13"/>
      <c r="F324" s="13"/>
      <c r="G324" s="13"/>
    </row>
    <row r="325" spans="1:7">
      <c r="A325" s="75"/>
      <c r="B325" s="13"/>
      <c r="C325" s="13"/>
      <c r="D325" s="13"/>
      <c r="E325" s="13"/>
      <c r="F325" s="13"/>
      <c r="G325" s="13"/>
    </row>
    <row r="326" spans="1:7">
      <c r="A326" s="75"/>
      <c r="B326" s="13"/>
      <c r="C326" s="13"/>
      <c r="D326" s="13"/>
      <c r="E326" s="13"/>
      <c r="F326" s="13"/>
      <c r="G326" s="13"/>
    </row>
    <row r="327" spans="1:7">
      <c r="A327" s="75"/>
      <c r="B327" s="13"/>
      <c r="C327" s="13"/>
      <c r="D327" s="13"/>
      <c r="E327" s="13"/>
      <c r="F327" s="13"/>
      <c r="G327" s="13"/>
    </row>
    <row r="328" spans="1:7">
      <c r="A328" s="75"/>
      <c r="B328" s="13"/>
      <c r="C328" s="13"/>
      <c r="D328" s="13"/>
      <c r="E328" s="13"/>
      <c r="F328" s="13"/>
      <c r="G328" s="13"/>
    </row>
    <row r="329" spans="1:7">
      <c r="A329" s="75"/>
      <c r="B329" s="13"/>
      <c r="C329" s="13"/>
      <c r="D329" s="13"/>
      <c r="E329" s="13"/>
      <c r="F329" s="13"/>
      <c r="G329" s="13"/>
    </row>
    <row r="330" spans="1:7">
      <c r="A330" s="75"/>
      <c r="B330" s="13"/>
      <c r="C330" s="13"/>
      <c r="D330" s="13"/>
      <c r="E330" s="13"/>
      <c r="F330" s="13"/>
      <c r="G330" s="13"/>
    </row>
    <row r="331" spans="1:7">
      <c r="A331" s="75"/>
      <c r="B331" s="13"/>
      <c r="C331" s="13"/>
      <c r="D331" s="13"/>
      <c r="E331" s="13"/>
      <c r="F331" s="13"/>
      <c r="G331" s="13"/>
    </row>
    <row r="332" spans="1:7">
      <c r="A332" s="75"/>
      <c r="B332" s="13"/>
      <c r="C332" s="13"/>
      <c r="D332" s="13"/>
      <c r="E332" s="13"/>
      <c r="F332" s="13"/>
      <c r="G332" s="13"/>
    </row>
    <row r="333" spans="1:7">
      <c r="A333" s="75"/>
      <c r="B333" s="13"/>
      <c r="C333" s="13"/>
      <c r="D333" s="13"/>
      <c r="E333" s="13"/>
      <c r="F333" s="13"/>
      <c r="G333" s="13"/>
    </row>
    <row r="334" spans="1:7">
      <c r="A334" s="75"/>
      <c r="B334" s="13"/>
      <c r="C334" s="13"/>
      <c r="D334" s="13"/>
      <c r="E334" s="13"/>
      <c r="F334" s="13"/>
      <c r="G334" s="13"/>
    </row>
    <row r="335" spans="1:7">
      <c r="A335" s="75"/>
      <c r="B335" s="13"/>
      <c r="C335" s="13"/>
      <c r="D335" s="13"/>
      <c r="E335" s="13"/>
      <c r="F335" s="13"/>
      <c r="G335" s="13"/>
    </row>
    <row r="336" spans="1:7">
      <c r="A336" s="75"/>
      <c r="B336" s="13"/>
      <c r="C336" s="13"/>
      <c r="D336" s="13"/>
      <c r="E336" s="13"/>
      <c r="F336" s="13"/>
      <c r="G336" s="13"/>
    </row>
    <row r="337" spans="1:7">
      <c r="A337" s="75"/>
      <c r="B337" s="13"/>
      <c r="C337" s="13"/>
      <c r="D337" s="13"/>
      <c r="E337" s="13"/>
      <c r="F337" s="13"/>
      <c r="G337" s="13"/>
    </row>
    <row r="338" spans="1:7">
      <c r="A338" s="75"/>
      <c r="B338" s="13"/>
      <c r="C338" s="13"/>
      <c r="D338" s="13"/>
      <c r="E338" s="13"/>
      <c r="F338" s="13"/>
      <c r="G338" s="13"/>
    </row>
    <row r="339" spans="1:7">
      <c r="A339" s="75"/>
      <c r="B339" s="13"/>
      <c r="C339" s="13"/>
      <c r="D339" s="13"/>
      <c r="E339" s="13"/>
      <c r="F339" s="13"/>
      <c r="G339" s="13"/>
    </row>
    <row r="340" spans="1:7">
      <c r="A340" s="75"/>
      <c r="B340" s="13"/>
      <c r="C340" s="13"/>
      <c r="D340" s="13"/>
      <c r="E340" s="13"/>
      <c r="F340" s="13"/>
      <c r="G340" s="13"/>
    </row>
    <row r="341" spans="1:7">
      <c r="A341" s="75"/>
      <c r="B341" s="13"/>
      <c r="C341" s="13"/>
      <c r="D341" s="13"/>
      <c r="E341" s="13"/>
      <c r="F341" s="13"/>
      <c r="G341" s="13"/>
    </row>
    <row r="342" spans="1:7">
      <c r="A342" s="75"/>
      <c r="B342" s="13"/>
      <c r="C342" s="13"/>
      <c r="D342" s="13"/>
      <c r="E342" s="13"/>
      <c r="F342" s="13"/>
      <c r="G342" s="13"/>
    </row>
    <row r="343" spans="1:7">
      <c r="A343" s="75"/>
      <c r="B343" s="13"/>
      <c r="C343" s="13"/>
      <c r="D343" s="13"/>
      <c r="E343" s="13"/>
      <c r="F343" s="13"/>
      <c r="G343" s="13"/>
    </row>
    <row r="344" spans="1:7">
      <c r="A344" s="75"/>
      <c r="B344" s="13"/>
      <c r="C344" s="13"/>
      <c r="D344" s="13"/>
      <c r="E344" s="13"/>
      <c r="F344" s="13"/>
      <c r="G344" s="13"/>
    </row>
    <row r="345" spans="1:7">
      <c r="A345" s="75"/>
      <c r="B345" s="13"/>
      <c r="C345" s="13"/>
      <c r="D345" s="13"/>
      <c r="E345" s="13"/>
      <c r="F345" s="13"/>
      <c r="G345" s="13"/>
    </row>
    <row r="346" spans="1:7">
      <c r="A346" s="75"/>
      <c r="B346" s="13"/>
      <c r="C346" s="13"/>
      <c r="D346" s="13"/>
      <c r="E346" s="13"/>
      <c r="F346" s="13"/>
      <c r="G346" s="13"/>
    </row>
    <row r="347" spans="1:7">
      <c r="A347" s="75"/>
      <c r="B347" s="13"/>
      <c r="C347" s="13"/>
      <c r="D347" s="13"/>
      <c r="E347" s="13"/>
      <c r="F347" s="13"/>
      <c r="G347" s="13"/>
    </row>
    <row r="348" spans="1:7">
      <c r="A348" s="75"/>
      <c r="B348" s="13"/>
      <c r="C348" s="13"/>
      <c r="D348" s="13"/>
      <c r="E348" s="13"/>
      <c r="F348" s="13"/>
      <c r="G348" s="13"/>
    </row>
    <row r="349" spans="1:7">
      <c r="A349" s="75"/>
      <c r="B349" s="13"/>
      <c r="C349" s="13"/>
      <c r="D349" s="13"/>
      <c r="E349" s="13"/>
      <c r="F349" s="13"/>
      <c r="G349" s="13"/>
    </row>
    <row r="350" spans="1:7">
      <c r="A350" s="75"/>
      <c r="B350" s="13"/>
      <c r="C350" s="13"/>
      <c r="D350" s="13"/>
      <c r="E350" s="13"/>
      <c r="F350" s="13"/>
      <c r="G350" s="13"/>
    </row>
    <row r="351" spans="1:7">
      <c r="A351" s="75"/>
      <c r="B351" s="13"/>
      <c r="C351" s="13"/>
      <c r="D351" s="13"/>
      <c r="E351" s="13"/>
      <c r="F351" s="13"/>
      <c r="G351" s="13"/>
    </row>
    <row r="352" spans="1:7">
      <c r="A352" s="75"/>
      <c r="B352" s="13"/>
      <c r="C352" s="13"/>
      <c r="D352" s="13"/>
      <c r="E352" s="13"/>
      <c r="F352" s="13"/>
      <c r="G352" s="13"/>
    </row>
    <row r="353" spans="1:7">
      <c r="A353" s="75"/>
      <c r="B353" s="13"/>
      <c r="C353" s="13"/>
      <c r="D353" s="13"/>
      <c r="E353" s="13"/>
      <c r="F353" s="13"/>
      <c r="G353" s="13"/>
    </row>
    <row r="354" spans="1:7">
      <c r="A354" s="75"/>
      <c r="B354" s="13"/>
      <c r="C354" s="13"/>
      <c r="D354" s="13"/>
      <c r="E354" s="13"/>
      <c r="F354" s="13"/>
      <c r="G354" s="13"/>
    </row>
    <row r="355" spans="1:7">
      <c r="A355" s="75"/>
      <c r="B355" s="13"/>
      <c r="C355" s="13"/>
      <c r="D355" s="13"/>
      <c r="E355" s="13"/>
      <c r="F355" s="13"/>
      <c r="G355" s="13"/>
    </row>
    <row r="356" spans="1:7">
      <c r="A356" s="75"/>
      <c r="B356" s="13"/>
      <c r="C356" s="13"/>
      <c r="D356" s="13"/>
      <c r="E356" s="13"/>
      <c r="F356" s="13"/>
      <c r="G356" s="13"/>
    </row>
    <row r="357" spans="1:7">
      <c r="A357" s="75"/>
      <c r="B357" s="13"/>
      <c r="C357" s="13"/>
      <c r="D357" s="13"/>
      <c r="E357" s="13"/>
      <c r="F357" s="13"/>
      <c r="G357" s="13"/>
    </row>
    <row r="358" spans="1:7">
      <c r="A358" s="75"/>
      <c r="B358" s="13"/>
      <c r="C358" s="13"/>
      <c r="D358" s="13"/>
      <c r="E358" s="13"/>
      <c r="F358" s="13"/>
      <c r="G358" s="13"/>
    </row>
    <row r="359" spans="1:7">
      <c r="A359" s="75"/>
      <c r="B359" s="13"/>
      <c r="C359" s="13"/>
      <c r="D359" s="13"/>
      <c r="E359" s="13"/>
      <c r="F359" s="13"/>
      <c r="G359" s="13"/>
    </row>
    <row r="360" spans="1:7">
      <c r="A360" s="75"/>
      <c r="B360" s="13"/>
      <c r="C360" s="13"/>
      <c r="D360" s="13"/>
      <c r="E360" s="13"/>
      <c r="F360" s="13"/>
      <c r="G360" s="13"/>
    </row>
    <row r="361" spans="1:7">
      <c r="A361" s="75"/>
      <c r="B361" s="13"/>
      <c r="C361" s="13"/>
      <c r="D361" s="13"/>
      <c r="E361" s="13"/>
      <c r="F361" s="13"/>
      <c r="G361" s="13"/>
    </row>
    <row r="362" spans="1:7">
      <c r="A362" s="75"/>
      <c r="B362" s="13"/>
      <c r="C362" s="13"/>
      <c r="D362" s="13"/>
      <c r="E362" s="13"/>
      <c r="F362" s="13"/>
      <c r="G362" s="13"/>
    </row>
    <row r="363" spans="1:7">
      <c r="A363" s="75"/>
      <c r="B363" s="13"/>
      <c r="C363" s="13"/>
      <c r="D363" s="13"/>
      <c r="E363" s="13"/>
      <c r="F363" s="13"/>
      <c r="G363" s="13"/>
    </row>
    <row r="364" spans="1:7">
      <c r="A364" s="75"/>
      <c r="B364" s="13"/>
      <c r="C364" s="13"/>
      <c r="D364" s="13"/>
      <c r="E364" s="13"/>
      <c r="F364" s="13"/>
      <c r="G364" s="13"/>
    </row>
    <row r="365" spans="1:7">
      <c r="A365" s="75"/>
      <c r="B365" s="13"/>
      <c r="C365" s="13"/>
      <c r="D365" s="13"/>
      <c r="E365" s="13"/>
      <c r="F365" s="13"/>
      <c r="G365" s="13"/>
    </row>
    <row r="366" spans="1:7">
      <c r="A366" s="75"/>
      <c r="B366" s="13"/>
      <c r="C366" s="13"/>
      <c r="D366" s="13"/>
      <c r="E366" s="13"/>
      <c r="F366" s="13"/>
      <c r="G366" s="13"/>
    </row>
    <row r="367" spans="1:7">
      <c r="A367" s="75"/>
      <c r="B367" s="13"/>
      <c r="C367" s="13"/>
      <c r="D367" s="13"/>
      <c r="E367" s="13"/>
      <c r="F367" s="13"/>
      <c r="G367" s="13"/>
    </row>
    <row r="368" spans="1:7">
      <c r="A368" s="75"/>
      <c r="B368" s="13"/>
      <c r="C368" s="13"/>
      <c r="D368" s="13"/>
      <c r="E368" s="13"/>
      <c r="F368" s="13"/>
      <c r="G368" s="13"/>
    </row>
    <row r="369" spans="1:7">
      <c r="A369" s="75"/>
      <c r="B369" s="13"/>
      <c r="C369" s="13"/>
      <c r="D369" s="13"/>
      <c r="E369" s="13"/>
      <c r="F369" s="13"/>
      <c r="G369" s="13"/>
    </row>
    <row r="370" spans="1:7">
      <c r="A370" s="75"/>
      <c r="B370" s="13"/>
      <c r="C370" s="13"/>
      <c r="D370" s="13"/>
      <c r="E370" s="13"/>
      <c r="F370" s="13"/>
      <c r="G370" s="13"/>
    </row>
    <row r="371" spans="1:7">
      <c r="A371" s="75"/>
      <c r="B371" s="13"/>
      <c r="C371" s="13"/>
      <c r="D371" s="13"/>
      <c r="E371" s="13"/>
      <c r="F371" s="13"/>
      <c r="G371" s="13"/>
    </row>
    <row r="372" spans="1:7">
      <c r="A372" s="75"/>
      <c r="B372" s="13"/>
      <c r="C372" s="13"/>
      <c r="D372" s="13"/>
      <c r="E372" s="13"/>
      <c r="F372" s="13"/>
      <c r="G372" s="13"/>
    </row>
    <row r="373" spans="1:7">
      <c r="A373" s="75"/>
      <c r="B373" s="13"/>
      <c r="C373" s="13"/>
      <c r="D373" s="13"/>
      <c r="E373" s="13"/>
      <c r="F373" s="13"/>
      <c r="G373" s="13"/>
    </row>
    <row r="374" spans="1:7">
      <c r="A374" s="75"/>
      <c r="B374" s="13"/>
      <c r="C374" s="13"/>
      <c r="D374" s="13"/>
      <c r="E374" s="13"/>
      <c r="F374" s="13"/>
      <c r="G374" s="13"/>
    </row>
    <row r="375" spans="1:7">
      <c r="A375" s="75"/>
      <c r="B375" s="13"/>
      <c r="C375" s="13"/>
      <c r="D375" s="13"/>
      <c r="E375" s="13"/>
      <c r="F375" s="13"/>
      <c r="G375" s="13"/>
    </row>
    <row r="376" spans="1:7">
      <c r="A376" s="75"/>
      <c r="B376" s="13"/>
      <c r="C376" s="13"/>
      <c r="D376" s="13"/>
      <c r="E376" s="13"/>
      <c r="F376" s="13"/>
      <c r="G376" s="13"/>
    </row>
    <row r="377" spans="1:7">
      <c r="A377" s="75"/>
      <c r="B377" s="13"/>
      <c r="C377" s="13"/>
      <c r="D377" s="13"/>
      <c r="E377" s="13"/>
      <c r="F377" s="13"/>
      <c r="G377" s="13"/>
    </row>
    <row r="378" spans="1:7">
      <c r="A378" s="75"/>
      <c r="B378" s="13"/>
      <c r="C378" s="13"/>
      <c r="D378" s="13"/>
      <c r="E378" s="13"/>
      <c r="F378" s="13"/>
      <c r="G378" s="13"/>
    </row>
    <row r="379" spans="1:7">
      <c r="A379" s="75"/>
      <c r="B379" s="13"/>
      <c r="C379" s="13"/>
      <c r="D379" s="13"/>
      <c r="E379" s="13"/>
      <c r="F379" s="13"/>
      <c r="G379" s="13"/>
    </row>
    <row r="380" spans="1:7">
      <c r="A380" s="75"/>
      <c r="B380" s="13"/>
      <c r="C380" s="13"/>
      <c r="D380" s="13"/>
      <c r="E380" s="13"/>
      <c r="F380" s="13"/>
      <c r="G380" s="13"/>
    </row>
    <row r="381" spans="1:7">
      <c r="A381" s="75"/>
      <c r="B381" s="13"/>
      <c r="C381" s="13"/>
      <c r="D381" s="13"/>
      <c r="E381" s="13"/>
      <c r="F381" s="13"/>
      <c r="G381" s="13"/>
    </row>
    <row r="382" spans="1:7">
      <c r="A382" s="75"/>
      <c r="B382" s="13"/>
      <c r="C382" s="13"/>
      <c r="D382" s="13"/>
      <c r="E382" s="13"/>
      <c r="F382" s="13"/>
      <c r="G382" s="13"/>
    </row>
    <row r="383" spans="1:7">
      <c r="A383" s="75"/>
      <c r="B383" s="13"/>
      <c r="C383" s="13"/>
      <c r="D383" s="13"/>
      <c r="E383" s="13"/>
      <c r="F383" s="13"/>
      <c r="G383" s="13"/>
    </row>
    <row r="384" spans="1:7">
      <c r="A384" s="75"/>
      <c r="B384" s="13"/>
      <c r="C384" s="13"/>
      <c r="D384" s="13"/>
      <c r="E384" s="13"/>
      <c r="F384" s="13"/>
      <c r="G384" s="13"/>
    </row>
    <row r="385" spans="1:7">
      <c r="A385" s="75"/>
      <c r="B385" s="13"/>
      <c r="C385" s="13"/>
      <c r="D385" s="13"/>
      <c r="E385" s="13"/>
      <c r="F385" s="13"/>
      <c r="G385" s="13"/>
    </row>
    <row r="386" spans="1:7">
      <c r="A386" s="75"/>
      <c r="B386" s="13"/>
      <c r="C386" s="13"/>
      <c r="D386" s="13"/>
      <c r="E386" s="13"/>
      <c r="F386" s="13"/>
      <c r="G386" s="13"/>
    </row>
    <row r="387" spans="1:7">
      <c r="A387" s="75"/>
      <c r="B387" s="13"/>
      <c r="C387" s="13"/>
      <c r="D387" s="13"/>
      <c r="E387" s="13"/>
      <c r="F387" s="13"/>
      <c r="G387" s="13"/>
    </row>
    <row r="388" spans="1:7">
      <c r="A388" s="75"/>
      <c r="B388" s="13"/>
      <c r="C388" s="13"/>
      <c r="D388" s="13"/>
      <c r="E388" s="13"/>
      <c r="F388" s="13"/>
      <c r="G388" s="13"/>
    </row>
    <row r="389" spans="1:7">
      <c r="A389" s="75"/>
      <c r="B389" s="13"/>
      <c r="C389" s="13"/>
      <c r="D389" s="13"/>
      <c r="E389" s="13"/>
      <c r="F389" s="13"/>
      <c r="G389" s="13"/>
    </row>
    <row r="390" spans="1:7">
      <c r="A390" s="75"/>
      <c r="B390" s="13"/>
      <c r="C390" s="13"/>
      <c r="D390" s="13"/>
      <c r="E390" s="13"/>
      <c r="F390" s="13"/>
      <c r="G390" s="13"/>
    </row>
    <row r="391" spans="1:7">
      <c r="A391" s="75"/>
      <c r="B391" s="13"/>
      <c r="C391" s="13"/>
      <c r="D391" s="13"/>
      <c r="E391" s="13"/>
      <c r="F391" s="13"/>
      <c r="G391" s="13"/>
    </row>
    <row r="392" spans="1:7">
      <c r="A392" s="75"/>
      <c r="B392" s="13"/>
      <c r="C392" s="13"/>
      <c r="D392" s="13"/>
      <c r="E392" s="13"/>
      <c r="F392" s="13"/>
      <c r="G392" s="13"/>
    </row>
    <row r="393" spans="1:7">
      <c r="A393" s="75"/>
      <c r="B393" s="13"/>
      <c r="C393" s="13"/>
      <c r="D393" s="13"/>
      <c r="E393" s="13"/>
      <c r="F393" s="13"/>
      <c r="G393" s="13"/>
    </row>
    <row r="394" spans="1:7">
      <c r="A394" s="75"/>
      <c r="B394" s="13"/>
      <c r="C394" s="13"/>
      <c r="D394" s="13"/>
      <c r="E394" s="13"/>
      <c r="F394" s="13"/>
      <c r="G394" s="13"/>
    </row>
    <row r="395" spans="1:7">
      <c r="A395" s="75"/>
      <c r="B395" s="13"/>
      <c r="C395" s="13"/>
      <c r="D395" s="13"/>
      <c r="E395" s="13"/>
      <c r="F395" s="13"/>
      <c r="G395" s="13"/>
    </row>
    <row r="396" spans="1:7">
      <c r="A396" s="75"/>
      <c r="B396" s="13"/>
      <c r="C396" s="13"/>
      <c r="D396" s="13"/>
      <c r="E396" s="13"/>
      <c r="F396" s="13"/>
      <c r="G396" s="13"/>
    </row>
    <row r="397" spans="1:7">
      <c r="A397" s="75"/>
      <c r="B397" s="13"/>
      <c r="C397" s="13"/>
      <c r="D397" s="13"/>
      <c r="E397" s="13"/>
      <c r="F397" s="13"/>
      <c r="G397" s="13"/>
    </row>
    <row r="398" spans="1:7">
      <c r="A398" s="75"/>
      <c r="B398" s="13"/>
      <c r="C398" s="13"/>
      <c r="D398" s="13"/>
      <c r="E398" s="13"/>
      <c r="F398" s="13"/>
      <c r="G398" s="13"/>
    </row>
    <row r="399" spans="1:7">
      <c r="A399" s="75"/>
      <c r="B399" s="13"/>
      <c r="C399" s="13"/>
      <c r="D399" s="13"/>
      <c r="E399" s="13"/>
      <c r="F399" s="13"/>
      <c r="G399" s="13"/>
    </row>
    <row r="400" spans="1:7">
      <c r="A400" s="75"/>
      <c r="B400" s="13"/>
      <c r="C400" s="13"/>
      <c r="D400" s="13"/>
      <c r="E400" s="13"/>
      <c r="F400" s="13"/>
      <c r="G400" s="13"/>
    </row>
    <row r="401" spans="1:7">
      <c r="A401" s="75"/>
      <c r="B401" s="13"/>
      <c r="C401" s="13"/>
      <c r="D401" s="13"/>
      <c r="E401" s="13"/>
      <c r="F401" s="13"/>
      <c r="G401" s="13"/>
    </row>
    <row r="402" spans="1:7">
      <c r="A402" s="75"/>
      <c r="B402" s="13"/>
      <c r="C402" s="13"/>
      <c r="D402" s="13"/>
      <c r="E402" s="13"/>
      <c r="F402" s="13"/>
      <c r="G402" s="13"/>
    </row>
    <row r="403" spans="1:7">
      <c r="A403" s="75"/>
      <c r="B403" s="13"/>
      <c r="C403" s="13"/>
      <c r="D403" s="13"/>
      <c r="E403" s="13"/>
      <c r="F403" s="13"/>
      <c r="G403" s="13"/>
    </row>
    <row r="404" spans="1:7">
      <c r="A404" s="75"/>
      <c r="B404" s="13"/>
      <c r="C404" s="13"/>
      <c r="D404" s="13"/>
      <c r="E404" s="13"/>
      <c r="F404" s="13"/>
      <c r="G404" s="13"/>
    </row>
    <row r="405" spans="1:7">
      <c r="A405" s="75"/>
      <c r="B405" s="13"/>
      <c r="C405" s="13"/>
      <c r="D405" s="13"/>
      <c r="E405" s="13"/>
      <c r="F405" s="13"/>
      <c r="G405" s="13"/>
    </row>
    <row r="406" spans="1:7">
      <c r="A406" s="75"/>
      <c r="B406" s="13"/>
      <c r="C406" s="13"/>
      <c r="D406" s="13"/>
      <c r="E406" s="13"/>
      <c r="F406" s="13"/>
      <c r="G406" s="13"/>
    </row>
    <row r="407" spans="1:7">
      <c r="A407" s="75"/>
      <c r="B407" s="13"/>
      <c r="C407" s="13"/>
      <c r="D407" s="13"/>
      <c r="E407" s="13"/>
      <c r="F407" s="13"/>
      <c r="G407" s="13"/>
    </row>
    <row r="408" spans="1:7">
      <c r="A408" s="75"/>
      <c r="B408" s="13"/>
      <c r="C408" s="13"/>
      <c r="D408" s="13"/>
      <c r="E408" s="13"/>
      <c r="F408" s="13"/>
      <c r="G408" s="13"/>
    </row>
    <row r="409" spans="1:7">
      <c r="A409" s="75"/>
      <c r="B409" s="13"/>
      <c r="C409" s="13"/>
      <c r="D409" s="13"/>
      <c r="E409" s="13"/>
      <c r="F409" s="13"/>
      <c r="G409" s="13"/>
    </row>
    <row r="410" spans="1:7">
      <c r="A410" s="75"/>
      <c r="B410" s="13"/>
      <c r="C410" s="13"/>
      <c r="D410" s="13"/>
      <c r="E410" s="13"/>
      <c r="F410" s="13"/>
      <c r="G410" s="13"/>
    </row>
    <row r="411" spans="1:7">
      <c r="A411" s="75"/>
      <c r="B411" s="13"/>
      <c r="C411" s="13"/>
      <c r="D411" s="13"/>
      <c r="E411" s="13"/>
      <c r="F411" s="13"/>
      <c r="G411" s="13"/>
    </row>
    <row r="412" spans="1:7">
      <c r="A412" s="75"/>
      <c r="B412" s="13"/>
      <c r="C412" s="13"/>
      <c r="D412" s="13"/>
      <c r="E412" s="13"/>
      <c r="F412" s="13"/>
      <c r="G412" s="13"/>
    </row>
    <row r="413" spans="1:7">
      <c r="A413" s="75"/>
      <c r="B413" s="13"/>
      <c r="C413" s="13"/>
      <c r="D413" s="13"/>
      <c r="E413" s="13"/>
      <c r="F413" s="13"/>
      <c r="G413" s="13"/>
    </row>
    <row r="414" spans="1:7">
      <c r="A414" s="75"/>
      <c r="B414" s="13"/>
      <c r="C414" s="13"/>
      <c r="D414" s="13"/>
      <c r="E414" s="13"/>
      <c r="F414" s="13"/>
      <c r="G414" s="13"/>
    </row>
    <row r="415" spans="1:7">
      <c r="A415" s="75"/>
      <c r="B415" s="13"/>
      <c r="C415" s="13"/>
      <c r="D415" s="13"/>
      <c r="E415" s="13"/>
      <c r="F415" s="13"/>
      <c r="G415" s="13"/>
    </row>
    <row r="416" spans="1:7">
      <c r="A416" s="75"/>
      <c r="B416" s="13"/>
      <c r="C416" s="13"/>
      <c r="D416" s="13"/>
      <c r="E416" s="13"/>
      <c r="F416" s="13"/>
      <c r="G416" s="13"/>
    </row>
    <row r="417" spans="1:7">
      <c r="A417" s="75"/>
      <c r="B417" s="13"/>
      <c r="C417" s="13"/>
      <c r="D417" s="13"/>
      <c r="E417" s="13"/>
      <c r="F417" s="13"/>
      <c r="G417" s="13"/>
    </row>
    <row r="418" spans="1:7">
      <c r="A418" s="75"/>
      <c r="B418" s="13"/>
      <c r="C418" s="13"/>
      <c r="D418" s="13"/>
      <c r="E418" s="13"/>
      <c r="F418" s="13"/>
      <c r="G418" s="13"/>
    </row>
    <row r="419" spans="1:7">
      <c r="A419" s="75"/>
      <c r="B419" s="13"/>
      <c r="C419" s="13"/>
      <c r="D419" s="13"/>
      <c r="E419" s="13"/>
      <c r="F419" s="13"/>
      <c r="G419" s="13"/>
    </row>
    <row r="420" spans="1:7">
      <c r="A420" s="75"/>
      <c r="B420" s="13"/>
      <c r="C420" s="13"/>
      <c r="D420" s="13"/>
      <c r="E420" s="13"/>
      <c r="F420" s="13"/>
      <c r="G420" s="13"/>
    </row>
    <row r="421" spans="1:7">
      <c r="A421" s="75"/>
      <c r="B421" s="13"/>
      <c r="C421" s="13"/>
      <c r="D421" s="13"/>
      <c r="E421" s="13"/>
      <c r="F421" s="13"/>
      <c r="G421" s="13"/>
    </row>
    <row r="422" spans="1:7">
      <c r="A422" s="75"/>
      <c r="B422" s="13"/>
      <c r="C422" s="13"/>
      <c r="D422" s="13"/>
      <c r="E422" s="13"/>
      <c r="F422" s="13"/>
      <c r="G422" s="13"/>
    </row>
    <row r="423" spans="1:7">
      <c r="A423" s="75"/>
      <c r="B423" s="13"/>
      <c r="C423" s="13"/>
      <c r="D423" s="13"/>
      <c r="E423" s="13"/>
      <c r="F423" s="13"/>
      <c r="G423" s="13"/>
    </row>
    <row r="424" spans="1:7">
      <c r="A424" s="75"/>
      <c r="B424" s="13"/>
      <c r="C424" s="13"/>
      <c r="D424" s="13"/>
      <c r="E424" s="13"/>
      <c r="F424" s="13"/>
      <c r="G424" s="13"/>
    </row>
    <row r="425" spans="1:7">
      <c r="A425" s="75"/>
      <c r="B425" s="13"/>
      <c r="C425" s="13"/>
      <c r="D425" s="13"/>
      <c r="E425" s="13"/>
      <c r="F425" s="13"/>
      <c r="G425" s="13"/>
    </row>
    <row r="426" spans="1:7">
      <c r="A426" s="75"/>
      <c r="B426" s="13"/>
      <c r="C426" s="13"/>
      <c r="D426" s="13"/>
      <c r="E426" s="13"/>
      <c r="F426" s="13"/>
      <c r="G426" s="13"/>
    </row>
    <row r="427" spans="1:7">
      <c r="A427" s="75"/>
      <c r="B427" s="13"/>
      <c r="C427" s="13"/>
      <c r="D427" s="13"/>
      <c r="E427" s="13"/>
      <c r="F427" s="13"/>
      <c r="G427" s="13"/>
    </row>
    <row r="428" spans="1:7">
      <c r="A428" s="75"/>
      <c r="B428" s="13"/>
      <c r="C428" s="13"/>
      <c r="D428" s="13"/>
      <c r="E428" s="13"/>
      <c r="F428" s="13"/>
      <c r="G428" s="13"/>
    </row>
    <row r="429" spans="1:7">
      <c r="A429" s="75"/>
      <c r="B429" s="13"/>
      <c r="C429" s="13"/>
      <c r="D429" s="13"/>
      <c r="E429" s="13"/>
      <c r="F429" s="13"/>
      <c r="G429" s="13"/>
    </row>
    <row r="430" spans="1:7">
      <c r="A430" s="75"/>
      <c r="B430" s="13"/>
      <c r="C430" s="13"/>
      <c r="D430" s="13"/>
      <c r="E430" s="13"/>
      <c r="F430" s="13"/>
      <c r="G430" s="13"/>
    </row>
    <row r="431" spans="1:7">
      <c r="A431" s="75"/>
      <c r="B431" s="13"/>
      <c r="C431" s="13"/>
      <c r="D431" s="13"/>
      <c r="E431" s="13"/>
      <c r="F431" s="13"/>
      <c r="G431" s="13"/>
    </row>
    <row r="432" spans="1:7">
      <c r="A432" s="75"/>
      <c r="B432" s="13"/>
      <c r="C432" s="13"/>
      <c r="D432" s="13"/>
      <c r="E432" s="13"/>
      <c r="F432" s="13"/>
      <c r="G432" s="13"/>
    </row>
    <row r="433" spans="1:7">
      <c r="A433" s="75"/>
      <c r="B433" s="13"/>
      <c r="C433" s="13"/>
      <c r="D433" s="13"/>
      <c r="E433" s="13"/>
      <c r="F433" s="13"/>
      <c r="G433" s="13"/>
    </row>
    <row r="434" spans="1:7">
      <c r="A434" s="75"/>
      <c r="B434" s="13"/>
      <c r="C434" s="13"/>
      <c r="D434" s="13"/>
      <c r="E434" s="13"/>
      <c r="F434" s="13"/>
      <c r="G434" s="13"/>
    </row>
    <row r="435" spans="1:7">
      <c r="A435" s="75"/>
      <c r="B435" s="13"/>
      <c r="C435" s="13"/>
      <c r="D435" s="13"/>
      <c r="E435" s="13"/>
      <c r="F435" s="13"/>
      <c r="G435" s="13"/>
    </row>
    <row r="436" spans="1:7">
      <c r="A436" s="75"/>
      <c r="B436" s="13"/>
      <c r="C436" s="13"/>
      <c r="D436" s="13"/>
      <c r="E436" s="13"/>
      <c r="F436" s="13"/>
      <c r="G436" s="13"/>
    </row>
    <row r="437" spans="1:7">
      <c r="A437" s="75"/>
      <c r="B437" s="13"/>
      <c r="C437" s="13"/>
      <c r="D437" s="13"/>
      <c r="E437" s="13"/>
      <c r="F437" s="13"/>
      <c r="G437" s="13"/>
    </row>
    <row r="438" spans="1:7">
      <c r="A438" s="75"/>
      <c r="B438" s="13"/>
      <c r="C438" s="13"/>
      <c r="D438" s="13"/>
      <c r="E438" s="13"/>
      <c r="F438" s="13"/>
      <c r="G438" s="13"/>
    </row>
    <row r="439" spans="1:7">
      <c r="A439" s="75"/>
      <c r="B439" s="13"/>
      <c r="C439" s="13"/>
      <c r="D439" s="13"/>
      <c r="E439" s="13"/>
      <c r="F439" s="13"/>
      <c r="G439" s="13"/>
    </row>
    <row r="440" spans="1:7">
      <c r="A440" s="75"/>
      <c r="B440" s="13"/>
      <c r="C440" s="13"/>
      <c r="D440" s="13"/>
      <c r="E440" s="13"/>
      <c r="F440" s="13"/>
      <c r="G440" s="13"/>
    </row>
    <row r="441" spans="1:7">
      <c r="A441" s="75"/>
      <c r="B441" s="13"/>
      <c r="C441" s="13"/>
      <c r="D441" s="13"/>
      <c r="E441" s="13"/>
      <c r="F441" s="13"/>
      <c r="G441" s="13"/>
    </row>
    <row r="442" spans="1:7">
      <c r="A442" s="75"/>
      <c r="B442" s="13"/>
      <c r="C442" s="13"/>
      <c r="D442" s="13"/>
      <c r="E442" s="13"/>
      <c r="F442" s="13"/>
      <c r="G442" s="13"/>
    </row>
    <row r="443" spans="1:7">
      <c r="A443" s="75"/>
      <c r="B443" s="13"/>
      <c r="C443" s="13"/>
      <c r="D443" s="13"/>
      <c r="E443" s="13"/>
      <c r="F443" s="13"/>
      <c r="G443" s="13"/>
    </row>
    <row r="444" spans="1:7">
      <c r="A444" s="75"/>
      <c r="B444" s="13"/>
      <c r="C444" s="13"/>
      <c r="D444" s="13"/>
      <c r="E444" s="13"/>
      <c r="F444" s="13"/>
      <c r="G444" s="13"/>
    </row>
    <row r="445" spans="1:7">
      <c r="A445" s="75"/>
      <c r="B445" s="13"/>
      <c r="C445" s="13"/>
      <c r="D445" s="13"/>
      <c r="E445" s="13"/>
      <c r="F445" s="13"/>
      <c r="G445" s="13"/>
    </row>
    <row r="446" spans="1:7">
      <c r="A446" s="75"/>
      <c r="B446" s="13"/>
      <c r="C446" s="13"/>
      <c r="D446" s="13"/>
      <c r="E446" s="13"/>
      <c r="F446" s="13"/>
      <c r="G446" s="13"/>
    </row>
    <row r="447" spans="1:7">
      <c r="A447" s="75"/>
      <c r="B447" s="13"/>
      <c r="C447" s="13"/>
      <c r="D447" s="13"/>
      <c r="E447" s="13"/>
      <c r="F447" s="13"/>
      <c r="G447" s="13"/>
    </row>
    <row r="448" spans="1:7">
      <c r="A448" s="75"/>
      <c r="B448" s="13"/>
      <c r="C448" s="13"/>
      <c r="D448" s="13"/>
      <c r="E448" s="13"/>
      <c r="F448" s="13"/>
      <c r="G448" s="13"/>
    </row>
    <row r="449" spans="1:7">
      <c r="A449" s="75"/>
      <c r="B449" s="13"/>
      <c r="C449" s="13"/>
      <c r="D449" s="13"/>
      <c r="E449" s="13"/>
      <c r="F449" s="13"/>
      <c r="G449" s="13"/>
    </row>
    <row r="450" spans="1:7">
      <c r="A450" s="75"/>
      <c r="B450" s="13"/>
      <c r="C450" s="13"/>
      <c r="D450" s="13"/>
      <c r="E450" s="13"/>
      <c r="F450" s="13"/>
      <c r="G450" s="13"/>
    </row>
    <row r="451" spans="1:7">
      <c r="A451" s="75"/>
      <c r="B451" s="13"/>
      <c r="C451" s="13"/>
      <c r="D451" s="13"/>
      <c r="E451" s="13"/>
      <c r="F451" s="13"/>
      <c r="G451" s="13"/>
    </row>
    <row r="452" spans="1:7">
      <c r="A452" s="75"/>
      <c r="B452" s="13"/>
      <c r="C452" s="13"/>
      <c r="D452" s="13"/>
      <c r="E452" s="13"/>
      <c r="F452" s="13"/>
      <c r="G452" s="13"/>
    </row>
    <row r="453" spans="1:7">
      <c r="A453" s="75"/>
      <c r="B453" s="13"/>
      <c r="C453" s="13"/>
      <c r="D453" s="13"/>
      <c r="E453" s="13"/>
      <c r="F453" s="13"/>
      <c r="G453" s="13"/>
    </row>
    <row r="454" spans="1:7">
      <c r="A454" s="75"/>
      <c r="B454" s="13"/>
      <c r="C454" s="13"/>
      <c r="D454" s="13"/>
      <c r="E454" s="13"/>
      <c r="F454" s="13"/>
      <c r="G454" s="13"/>
    </row>
    <row r="455" spans="1:7">
      <c r="A455" s="75"/>
      <c r="B455" s="13"/>
      <c r="C455" s="13"/>
      <c r="D455" s="13"/>
      <c r="E455" s="13"/>
      <c r="F455" s="13"/>
      <c r="G455" s="13"/>
    </row>
    <row r="456" spans="1:7">
      <c r="A456" s="75"/>
      <c r="B456" s="13"/>
      <c r="C456" s="13"/>
      <c r="D456" s="13"/>
      <c r="E456" s="13"/>
      <c r="F456" s="13"/>
      <c r="G456" s="13"/>
    </row>
    <row r="457" spans="1:7">
      <c r="A457" s="75"/>
      <c r="B457" s="13"/>
      <c r="C457" s="13"/>
      <c r="D457" s="13"/>
      <c r="E457" s="13"/>
      <c r="F457" s="13"/>
      <c r="G457" s="13"/>
    </row>
    <row r="458" spans="1:7">
      <c r="A458" s="75"/>
      <c r="B458" s="13"/>
      <c r="C458" s="13"/>
      <c r="D458" s="13"/>
      <c r="E458" s="13"/>
      <c r="F458" s="13"/>
      <c r="G458" s="13"/>
    </row>
    <row r="459" spans="1:7">
      <c r="A459" s="75"/>
      <c r="B459" s="13"/>
      <c r="C459" s="13"/>
      <c r="D459" s="13"/>
      <c r="E459" s="13"/>
      <c r="F459" s="13"/>
      <c r="G459" s="13"/>
    </row>
    <row r="460" spans="1:7">
      <c r="A460" s="75"/>
      <c r="B460" s="13"/>
      <c r="C460" s="13"/>
      <c r="D460" s="13"/>
      <c r="E460" s="13"/>
      <c r="F460" s="13"/>
      <c r="G460" s="13"/>
    </row>
    <row r="461" spans="1:7">
      <c r="A461" s="75"/>
      <c r="B461" s="13"/>
      <c r="C461" s="13"/>
      <c r="D461" s="13"/>
      <c r="E461" s="13"/>
      <c r="F461" s="13"/>
      <c r="G461" s="13"/>
    </row>
    <row r="462" spans="1:7">
      <c r="A462" s="75"/>
      <c r="B462" s="13"/>
      <c r="C462" s="13"/>
      <c r="D462" s="13"/>
      <c r="E462" s="13"/>
      <c r="F462" s="13"/>
      <c r="G462" s="13"/>
    </row>
    <row r="463" spans="1:7">
      <c r="A463" s="75"/>
      <c r="B463" s="13"/>
      <c r="C463" s="13"/>
      <c r="D463" s="13"/>
      <c r="E463" s="13"/>
      <c r="F463" s="13"/>
      <c r="G463" s="13"/>
    </row>
    <row r="464" spans="1:7">
      <c r="A464" s="75"/>
      <c r="B464" s="13"/>
      <c r="C464" s="13"/>
      <c r="D464" s="13"/>
      <c r="E464" s="13"/>
      <c r="F464" s="13"/>
      <c r="G464" s="13"/>
    </row>
    <row r="465" spans="1:7">
      <c r="A465" s="75"/>
      <c r="B465" s="13"/>
      <c r="C465" s="13"/>
      <c r="D465" s="13"/>
      <c r="E465" s="13"/>
      <c r="F465" s="13"/>
      <c r="G465" s="13"/>
    </row>
    <row r="466" spans="1:7">
      <c r="A466" s="75"/>
      <c r="B466" s="13"/>
      <c r="C466" s="13"/>
      <c r="D466" s="13"/>
      <c r="E466" s="13"/>
      <c r="F466" s="13"/>
      <c r="G466" s="13"/>
    </row>
    <row r="467" spans="1:7">
      <c r="A467" s="75"/>
      <c r="B467" s="13"/>
      <c r="C467" s="13"/>
      <c r="D467" s="13"/>
      <c r="E467" s="13"/>
      <c r="F467" s="13"/>
      <c r="G467" s="13"/>
    </row>
    <row r="468" spans="1:7">
      <c r="A468" s="75"/>
      <c r="B468" s="13"/>
      <c r="C468" s="13"/>
      <c r="D468" s="13"/>
      <c r="E468" s="13"/>
      <c r="F468" s="13"/>
      <c r="G468" s="13"/>
    </row>
    <row r="469" spans="1:7">
      <c r="A469" s="75"/>
      <c r="B469" s="13"/>
      <c r="C469" s="13"/>
      <c r="D469" s="13"/>
      <c r="E469" s="13"/>
      <c r="F469" s="13"/>
      <c r="G469" s="13"/>
    </row>
    <row r="470" spans="1:7">
      <c r="A470" s="75"/>
      <c r="B470" s="13"/>
      <c r="C470" s="13"/>
      <c r="D470" s="13"/>
      <c r="E470" s="13"/>
      <c r="F470" s="13"/>
      <c r="G470" s="13"/>
    </row>
    <row r="471" spans="1:7">
      <c r="A471" s="75"/>
      <c r="B471" s="13"/>
      <c r="C471" s="13"/>
      <c r="D471" s="13"/>
      <c r="E471" s="13"/>
      <c r="F471" s="13"/>
      <c r="G471" s="13"/>
    </row>
    <row r="472" spans="1:7">
      <c r="A472" s="75"/>
      <c r="B472" s="13"/>
      <c r="C472" s="13"/>
      <c r="D472" s="13"/>
      <c r="E472" s="13"/>
      <c r="F472" s="13"/>
      <c r="G472" s="13"/>
    </row>
    <row r="473" spans="1:7">
      <c r="A473" s="75"/>
      <c r="B473" s="13"/>
      <c r="C473" s="13"/>
      <c r="D473" s="13"/>
      <c r="E473" s="13"/>
      <c r="F473" s="13"/>
      <c r="G473" s="13"/>
    </row>
    <row r="474" spans="1:7">
      <c r="A474" s="75"/>
      <c r="B474" s="13"/>
      <c r="C474" s="13"/>
      <c r="D474" s="13"/>
      <c r="E474" s="13"/>
      <c r="F474" s="13"/>
      <c r="G474" s="13"/>
    </row>
    <row r="475" spans="1:7">
      <c r="A475" s="75"/>
      <c r="B475" s="13"/>
      <c r="C475" s="13"/>
      <c r="D475" s="13"/>
      <c r="E475" s="13"/>
      <c r="F475" s="13"/>
      <c r="G475" s="13"/>
    </row>
    <row r="476" spans="1:7">
      <c r="A476" s="75"/>
      <c r="B476" s="13"/>
      <c r="C476" s="13"/>
      <c r="D476" s="13"/>
      <c r="E476" s="13"/>
      <c r="F476" s="13"/>
      <c r="G476" s="13"/>
    </row>
    <row r="477" spans="1:7">
      <c r="A477" s="75"/>
      <c r="B477" s="13"/>
      <c r="C477" s="13"/>
      <c r="D477" s="13"/>
      <c r="E477" s="13"/>
      <c r="F477" s="13"/>
      <c r="G477" s="13"/>
    </row>
    <row r="478" spans="1:7">
      <c r="A478" s="75"/>
      <c r="B478" s="13"/>
      <c r="C478" s="13"/>
      <c r="D478" s="13"/>
      <c r="E478" s="13"/>
      <c r="F478" s="13"/>
      <c r="G478" s="13"/>
    </row>
    <row r="479" spans="1:7">
      <c r="A479" s="75"/>
      <c r="B479" s="13"/>
      <c r="C479" s="13"/>
      <c r="D479" s="13"/>
      <c r="E479" s="13"/>
      <c r="F479" s="13"/>
      <c r="G479" s="13"/>
    </row>
    <row r="480" spans="1:7">
      <c r="A480" s="75"/>
      <c r="B480" s="13"/>
      <c r="C480" s="13"/>
      <c r="D480" s="13"/>
      <c r="E480" s="13"/>
      <c r="F480" s="13"/>
      <c r="G480" s="13"/>
    </row>
    <row r="481" spans="1:7">
      <c r="A481" s="75"/>
      <c r="B481" s="13"/>
      <c r="C481" s="13"/>
      <c r="D481" s="13"/>
      <c r="E481" s="13"/>
      <c r="F481" s="13"/>
      <c r="G481" s="13"/>
    </row>
    <row r="482" spans="1:7">
      <c r="A482" s="75"/>
      <c r="B482" s="13"/>
      <c r="C482" s="13"/>
      <c r="D482" s="13"/>
      <c r="E482" s="13"/>
      <c r="F482" s="13"/>
      <c r="G482" s="13"/>
    </row>
    <row r="483" spans="1:7">
      <c r="A483" s="75"/>
      <c r="B483" s="13"/>
      <c r="C483" s="13"/>
      <c r="D483" s="13"/>
      <c r="E483" s="13"/>
      <c r="F483" s="13"/>
      <c r="G483" s="13"/>
    </row>
    <row r="484" spans="1:7">
      <c r="A484" s="75"/>
      <c r="B484" s="13"/>
      <c r="C484" s="13"/>
      <c r="D484" s="13"/>
      <c r="E484" s="13"/>
      <c r="F484" s="13"/>
      <c r="G484" s="13"/>
    </row>
    <row r="485" spans="1:7">
      <c r="A485" s="75"/>
      <c r="B485" s="13"/>
      <c r="C485" s="13"/>
      <c r="D485" s="13"/>
      <c r="E485" s="13"/>
      <c r="F485" s="13"/>
      <c r="G485" s="13"/>
    </row>
    <row r="486" spans="1:7">
      <c r="A486" s="75"/>
      <c r="B486" s="13"/>
      <c r="C486" s="13"/>
      <c r="D486" s="13"/>
      <c r="E486" s="13"/>
      <c r="F486" s="13"/>
      <c r="G486" s="13"/>
    </row>
    <row r="487" spans="1:7">
      <c r="A487" s="75"/>
      <c r="B487" s="13"/>
      <c r="C487" s="13"/>
      <c r="D487" s="13"/>
      <c r="E487" s="13"/>
      <c r="F487" s="13"/>
      <c r="G487" s="13"/>
    </row>
    <row r="488" spans="1:7">
      <c r="A488" s="75"/>
      <c r="B488" s="13"/>
      <c r="C488" s="13"/>
      <c r="D488" s="13"/>
      <c r="E488" s="13"/>
      <c r="F488" s="13"/>
      <c r="G488" s="13"/>
    </row>
    <row r="489" spans="1:7">
      <c r="A489" s="75"/>
      <c r="B489" s="13"/>
      <c r="C489" s="13"/>
      <c r="D489" s="13"/>
      <c r="E489" s="13"/>
      <c r="F489" s="13"/>
      <c r="G489" s="13"/>
    </row>
    <row r="490" spans="1:7">
      <c r="A490" s="75"/>
      <c r="B490" s="13"/>
      <c r="C490" s="13"/>
      <c r="D490" s="13"/>
      <c r="E490" s="13"/>
      <c r="F490" s="13"/>
      <c r="G490" s="13"/>
    </row>
    <row r="491" spans="1:7">
      <c r="A491" s="75"/>
      <c r="B491" s="13"/>
      <c r="C491" s="13"/>
      <c r="D491" s="13"/>
      <c r="E491" s="13"/>
      <c r="F491" s="13"/>
      <c r="G491" s="13"/>
    </row>
    <row r="492" spans="1:7">
      <c r="A492" s="75"/>
      <c r="B492" s="13"/>
      <c r="C492" s="13"/>
      <c r="D492" s="13"/>
      <c r="E492" s="13"/>
      <c r="F492" s="13"/>
      <c r="G492" s="13"/>
    </row>
    <row r="493" spans="1:7">
      <c r="A493" s="75"/>
      <c r="B493" s="13"/>
      <c r="C493" s="13"/>
      <c r="D493" s="13"/>
      <c r="E493" s="13"/>
      <c r="F493" s="13"/>
      <c r="G493" s="13"/>
    </row>
    <row r="494" spans="1:7">
      <c r="A494" s="75"/>
      <c r="B494" s="13"/>
      <c r="C494" s="13"/>
      <c r="D494" s="13"/>
      <c r="E494" s="13"/>
      <c r="F494" s="13"/>
      <c r="G494" s="13"/>
    </row>
    <row r="495" spans="1:7">
      <c r="A495" s="75"/>
      <c r="B495" s="13"/>
      <c r="C495" s="13"/>
      <c r="D495" s="13"/>
      <c r="E495" s="13"/>
      <c r="F495" s="13"/>
      <c r="G495" s="13"/>
    </row>
    <row r="496" spans="1:7">
      <c r="A496" s="75"/>
      <c r="B496" s="13"/>
      <c r="C496" s="13"/>
      <c r="D496" s="13"/>
      <c r="E496" s="13"/>
      <c r="F496" s="13"/>
      <c r="G496" s="13"/>
    </row>
    <row r="497" spans="1:7">
      <c r="A497" s="75"/>
      <c r="B497" s="13"/>
      <c r="C497" s="13"/>
      <c r="D497" s="13"/>
      <c r="E497" s="13"/>
      <c r="F497" s="13"/>
      <c r="G497" s="13"/>
    </row>
    <row r="498" spans="1:7">
      <c r="A498" s="75"/>
      <c r="B498" s="13"/>
      <c r="C498" s="13"/>
      <c r="D498" s="13"/>
      <c r="E498" s="13"/>
      <c r="F498" s="13"/>
      <c r="G498" s="13"/>
    </row>
    <row r="499" spans="1:7">
      <c r="A499" s="75"/>
      <c r="B499" s="13"/>
      <c r="C499" s="13"/>
      <c r="D499" s="13"/>
      <c r="E499" s="13"/>
      <c r="F499" s="13"/>
      <c r="G499" s="13"/>
    </row>
    <row r="500" spans="1:7">
      <c r="A500" s="75"/>
      <c r="B500" s="13"/>
      <c r="C500" s="13"/>
      <c r="D500" s="13"/>
      <c r="E500" s="13"/>
      <c r="F500" s="13"/>
      <c r="G500" s="13"/>
    </row>
    <row r="501" spans="1:7">
      <c r="A501" s="75"/>
      <c r="B501" s="13"/>
      <c r="C501" s="13"/>
      <c r="D501" s="13"/>
      <c r="E501" s="13"/>
      <c r="F501" s="13"/>
      <c r="G501" s="13"/>
    </row>
    <row r="502" spans="1:7">
      <c r="A502" s="75"/>
      <c r="B502" s="13"/>
      <c r="C502" s="13"/>
      <c r="D502" s="13"/>
      <c r="E502" s="13"/>
      <c r="F502" s="13"/>
      <c r="G502" s="13"/>
    </row>
    <row r="503" spans="1:7">
      <c r="A503" s="75"/>
      <c r="B503" s="13"/>
      <c r="C503" s="13"/>
      <c r="D503" s="13"/>
      <c r="E503" s="13"/>
      <c r="F503" s="13"/>
      <c r="G503" s="13"/>
    </row>
    <row r="504" spans="1:7">
      <c r="A504" s="75"/>
      <c r="B504" s="13"/>
      <c r="C504" s="13"/>
      <c r="D504" s="13"/>
      <c r="E504" s="13"/>
      <c r="F504" s="13"/>
      <c r="G504" s="13"/>
    </row>
    <row r="505" spans="1:7">
      <c r="A505" s="75"/>
      <c r="B505" s="13"/>
      <c r="C505" s="13"/>
      <c r="D505" s="13"/>
      <c r="E505" s="13"/>
      <c r="F505" s="13"/>
      <c r="G505" s="13"/>
    </row>
    <row r="506" spans="1:7">
      <c r="A506" s="75"/>
      <c r="B506" s="13"/>
      <c r="C506" s="13"/>
      <c r="D506" s="13"/>
      <c r="E506" s="13"/>
      <c r="F506" s="13"/>
      <c r="G506" s="13"/>
    </row>
    <row r="507" spans="1:7">
      <c r="A507" s="75"/>
      <c r="B507" s="13"/>
      <c r="C507" s="13"/>
      <c r="D507" s="13"/>
      <c r="E507" s="13"/>
      <c r="F507" s="13"/>
      <c r="G507" s="13"/>
    </row>
    <row r="508" spans="1:7">
      <c r="A508" s="75"/>
      <c r="B508" s="13"/>
      <c r="C508" s="13"/>
      <c r="D508" s="13"/>
      <c r="E508" s="13"/>
      <c r="F508" s="13"/>
      <c r="G508" s="13"/>
    </row>
    <row r="509" spans="1:7">
      <c r="A509" s="75"/>
      <c r="B509" s="13"/>
      <c r="C509" s="13"/>
      <c r="D509" s="13"/>
      <c r="E509" s="13"/>
      <c r="F509" s="13"/>
      <c r="G509" s="13"/>
    </row>
    <row r="510" spans="1:7">
      <c r="A510" s="75"/>
      <c r="B510" s="13"/>
      <c r="C510" s="13"/>
      <c r="D510" s="13"/>
      <c r="E510" s="13"/>
      <c r="F510" s="13"/>
      <c r="G510" s="13"/>
    </row>
    <row r="511" spans="1:7">
      <c r="A511" s="75"/>
      <c r="B511" s="13"/>
      <c r="C511" s="13"/>
      <c r="D511" s="13"/>
      <c r="E511" s="13"/>
      <c r="F511" s="13"/>
      <c r="G511" s="13"/>
    </row>
    <row r="512" spans="1:7">
      <c r="A512" s="75"/>
      <c r="B512" s="13"/>
      <c r="C512" s="13"/>
      <c r="D512" s="13"/>
      <c r="E512" s="13"/>
      <c r="F512" s="13"/>
      <c r="G512" s="13"/>
    </row>
    <row r="513" spans="1:7">
      <c r="A513" s="75"/>
      <c r="B513" s="13"/>
      <c r="C513" s="13"/>
      <c r="D513" s="13"/>
      <c r="E513" s="13"/>
      <c r="F513" s="13"/>
      <c r="G513" s="13"/>
    </row>
    <row r="514" spans="1:7">
      <c r="A514" s="75"/>
      <c r="B514" s="13"/>
      <c r="C514" s="13"/>
      <c r="D514" s="13"/>
      <c r="E514" s="13"/>
      <c r="F514" s="13"/>
      <c r="G514" s="13"/>
    </row>
    <row r="515" spans="1:7">
      <c r="A515" s="75"/>
      <c r="B515" s="13"/>
      <c r="C515" s="13"/>
      <c r="D515" s="13"/>
      <c r="E515" s="13"/>
      <c r="F515" s="13"/>
      <c r="G515" s="13"/>
    </row>
    <row r="516" spans="1:7">
      <c r="A516" s="75"/>
      <c r="B516" s="13"/>
      <c r="C516" s="13"/>
      <c r="D516" s="13"/>
      <c r="E516" s="13"/>
      <c r="F516" s="13"/>
      <c r="G516" s="13"/>
    </row>
    <row r="517" spans="1:7">
      <c r="A517" s="75"/>
      <c r="B517" s="13"/>
      <c r="C517" s="13"/>
      <c r="D517" s="13"/>
      <c r="E517" s="13"/>
      <c r="F517" s="13"/>
      <c r="G517" s="13"/>
    </row>
    <row r="518" spans="1:7">
      <c r="A518" s="75"/>
      <c r="B518" s="13"/>
      <c r="C518" s="13"/>
      <c r="D518" s="13"/>
      <c r="E518" s="13"/>
      <c r="F518" s="13"/>
      <c r="G518" s="13"/>
    </row>
    <row r="519" spans="1:7">
      <c r="A519" s="75"/>
      <c r="B519" s="13"/>
      <c r="C519" s="13"/>
      <c r="D519" s="13"/>
      <c r="E519" s="13"/>
      <c r="F519" s="13"/>
      <c r="G519" s="13"/>
    </row>
    <row r="520" spans="1:7">
      <c r="A520" s="75"/>
      <c r="B520" s="13"/>
      <c r="C520" s="13"/>
      <c r="D520" s="13"/>
      <c r="E520" s="13"/>
      <c r="F520" s="13"/>
      <c r="G520" s="13"/>
    </row>
    <row r="521" spans="1:7">
      <c r="A521" s="75"/>
      <c r="B521" s="13"/>
      <c r="C521" s="13"/>
      <c r="D521" s="13"/>
      <c r="E521" s="13"/>
      <c r="F521" s="13"/>
      <c r="G521" s="13"/>
    </row>
    <row r="522" spans="1:7">
      <c r="A522" s="75"/>
      <c r="B522" s="13"/>
      <c r="C522" s="13"/>
      <c r="D522" s="13"/>
      <c r="E522" s="13"/>
      <c r="F522" s="13"/>
      <c r="G522" s="13"/>
    </row>
    <row r="523" spans="1:7">
      <c r="A523" s="75"/>
      <c r="B523" s="13"/>
      <c r="C523" s="13"/>
      <c r="D523" s="13"/>
      <c r="E523" s="13"/>
      <c r="F523" s="13"/>
      <c r="G523" s="13"/>
    </row>
    <row r="524" spans="1:7">
      <c r="A524" s="75"/>
      <c r="B524" s="13"/>
      <c r="C524" s="13"/>
      <c r="D524" s="13"/>
      <c r="E524" s="13"/>
      <c r="F524" s="13"/>
      <c r="G524" s="13"/>
    </row>
    <row r="525" spans="1:7">
      <c r="A525" s="75"/>
      <c r="B525" s="13"/>
      <c r="C525" s="13"/>
      <c r="D525" s="13"/>
      <c r="E525" s="13"/>
      <c r="F525" s="13"/>
      <c r="G525" s="13"/>
    </row>
    <row r="526" spans="1:7">
      <c r="A526" s="75"/>
      <c r="B526" s="13"/>
      <c r="C526" s="13"/>
      <c r="D526" s="13"/>
      <c r="E526" s="13"/>
      <c r="F526" s="13"/>
      <c r="G526" s="13"/>
    </row>
    <row r="527" spans="1:7">
      <c r="A527" s="75"/>
      <c r="B527" s="13"/>
      <c r="C527" s="13"/>
      <c r="D527" s="13"/>
      <c r="E527" s="13"/>
      <c r="F527" s="13"/>
      <c r="G527" s="13"/>
    </row>
    <row r="528" spans="1:7">
      <c r="A528" s="75"/>
      <c r="B528" s="13"/>
      <c r="C528" s="13"/>
      <c r="D528" s="13"/>
      <c r="E528" s="13"/>
      <c r="F528" s="13"/>
      <c r="G528" s="13"/>
    </row>
  </sheetData>
  <hyperlinks>
    <hyperlink ref="A1" location="Content!A1" display="&lt;&lt;"/>
  </hyperlinks>
  <pageMargins left="0.7" right="0.7" top="0.75" bottom="0.75" header="0.3" footer="0.3"/>
  <pageSetup paperSize="9" orientation="portrait" horizontalDpi="4294967294"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tabColor theme="2" tint="0.39997558519241921"/>
  </sheetPr>
  <dimension ref="A1:Y330"/>
  <sheetViews>
    <sheetView showGridLines="0" zoomScaleNormal="100" workbookViewId="0">
      <selection activeCell="A3" sqref="A2:XFD3"/>
    </sheetView>
  </sheetViews>
  <sheetFormatPr defaultColWidth="9.140625" defaultRowHeight="12.75"/>
  <cols>
    <col min="1" max="1" width="10.5703125" style="36" customWidth="1"/>
    <col min="2" max="2" width="11.140625" style="78" hidden="1" customWidth="1"/>
    <col min="3" max="3" width="11" style="78" hidden="1" customWidth="1"/>
    <col min="4" max="5" width="11" style="78" customWidth="1"/>
    <col min="8" max="8" width="0.140625" customWidth="1"/>
    <col min="9" max="9" width="0.140625" style="36" customWidth="1"/>
    <col min="10" max="16384" width="9.140625" style="36"/>
  </cols>
  <sheetData>
    <row r="1" spans="1:23">
      <c r="A1" s="19" t="s">
        <v>102</v>
      </c>
      <c r="E1" s="36"/>
      <c r="F1" s="36" t="str">
        <f>IF(Content!$E$1=1,F2,F3)</f>
        <v>Інфляція, % р/р, грудень</v>
      </c>
      <c r="G1" s="36" t="str">
        <f>IF(Content!$E$1=1,G2,G3)</f>
        <v>Інфляція, % р/р, червень</v>
      </c>
      <c r="H1" s="36" t="str">
        <f>IF(Content!$E$1=1,H2,H3)</f>
        <v>База</v>
      </c>
      <c r="I1" s="36" t="str">
        <f>IF(Content!$E$1=1,I2,I3)</f>
        <v>Вище/нижче прогнозу</v>
      </c>
      <c r="J1" s="36" t="str">
        <f>IF(Content!$E$1=1,J2,J3)</f>
        <v>Інфляційна ціль ЦБ</v>
      </c>
      <c r="K1" s="36" t="str">
        <f>IF(Content!$E$1=1,K2,K3)</f>
        <v>Нижня межа</v>
      </c>
      <c r="L1" s="36" t="str">
        <f>IF(Content!$E$1=1,L2,L3)</f>
        <v>Верхня межа</v>
      </c>
      <c r="N1" s="36" t="str">
        <f>IF(Content!$E$1=1,N2,N3)</f>
        <v>Інфляція в окремих ЕМ, %</v>
      </c>
    </row>
    <row r="2" spans="1:23" hidden="1">
      <c r="A2" s="441"/>
      <c r="B2" s="441"/>
      <c r="C2" s="441"/>
      <c r="D2" s="452"/>
      <c r="E2" s="441"/>
      <c r="F2" s="441" t="s">
        <v>1161</v>
      </c>
      <c r="G2" s="441" t="s">
        <v>1162</v>
      </c>
      <c r="H2" s="441" t="s">
        <v>1163</v>
      </c>
      <c r="I2" s="441" t="s">
        <v>1164</v>
      </c>
      <c r="J2" s="441" t="s">
        <v>1165</v>
      </c>
      <c r="K2" s="441" t="s">
        <v>1166</v>
      </c>
      <c r="L2" s="441" t="s">
        <v>1167</v>
      </c>
      <c r="M2" s="441"/>
      <c r="N2" s="441" t="s">
        <v>1168</v>
      </c>
      <c r="O2" s="441"/>
      <c r="P2" s="441"/>
      <c r="Q2" s="441"/>
      <c r="R2" s="441"/>
      <c r="S2" s="441"/>
      <c r="T2" s="441"/>
      <c r="U2" s="441"/>
      <c r="V2" s="441"/>
      <c r="W2" s="441"/>
    </row>
    <row r="3" spans="1:23" hidden="1">
      <c r="A3" s="441"/>
      <c r="B3" s="441"/>
      <c r="C3" s="441"/>
      <c r="D3" s="452"/>
      <c r="E3" s="441"/>
      <c r="F3" s="441" t="s">
        <v>1169</v>
      </c>
      <c r="G3" s="441" t="s">
        <v>1170</v>
      </c>
      <c r="H3" s="441" t="s">
        <v>1171</v>
      </c>
      <c r="I3" s="441" t="s">
        <v>1172</v>
      </c>
      <c r="J3" s="441" t="s">
        <v>1173</v>
      </c>
      <c r="K3" s="441" t="s">
        <v>1174</v>
      </c>
      <c r="L3" s="441" t="s">
        <v>1175</v>
      </c>
      <c r="M3" s="441"/>
      <c r="N3" s="441" t="s">
        <v>1510</v>
      </c>
      <c r="O3" s="441"/>
      <c r="P3" s="441"/>
      <c r="Q3" s="441"/>
      <c r="R3" s="441"/>
      <c r="S3" s="441"/>
      <c r="T3" s="441"/>
      <c r="U3" s="441"/>
      <c r="V3" s="441"/>
      <c r="W3" s="441"/>
    </row>
    <row r="4" spans="1:23">
      <c r="A4" s="770" t="str">
        <f>IF(Content!$E$1=1,B4,C4)</f>
        <v>Туреччина</v>
      </c>
      <c r="B4" s="770" t="s">
        <v>176</v>
      </c>
      <c r="C4" s="770" t="s">
        <v>177</v>
      </c>
      <c r="D4" s="771" t="s">
        <v>1176</v>
      </c>
      <c r="E4" s="441">
        <v>2018</v>
      </c>
      <c r="F4" s="453">
        <v>20.3</v>
      </c>
      <c r="G4" s="453"/>
      <c r="H4" s="453">
        <v>20.3</v>
      </c>
      <c r="I4" s="453"/>
      <c r="J4" s="453">
        <v>5</v>
      </c>
      <c r="K4" s="453">
        <v>3</v>
      </c>
      <c r="L4" s="453">
        <v>7</v>
      </c>
      <c r="M4" s="441"/>
      <c r="N4" s="441"/>
      <c r="O4" s="441"/>
      <c r="P4" s="441"/>
      <c r="Q4" s="441"/>
      <c r="R4" s="441"/>
      <c r="S4" s="441"/>
      <c r="T4" s="441"/>
      <c r="U4" s="441"/>
      <c r="V4" s="441"/>
      <c r="W4" s="441"/>
    </row>
    <row r="5" spans="1:23">
      <c r="A5" s="770">
        <f>IF(Content!$E$1=1,B5,C5)</f>
        <v>0</v>
      </c>
      <c r="B5" s="770"/>
      <c r="C5" s="770"/>
      <c r="D5" s="771"/>
      <c r="E5" s="441">
        <v>2019</v>
      </c>
      <c r="F5" s="453">
        <v>14.6</v>
      </c>
      <c r="G5" s="453">
        <v>15.7</v>
      </c>
      <c r="H5" s="453">
        <v>14.6</v>
      </c>
      <c r="I5" s="453">
        <f>G5-F5</f>
        <v>1.0999999999999996</v>
      </c>
      <c r="J5" s="453">
        <v>5</v>
      </c>
      <c r="K5" s="453">
        <v>3</v>
      </c>
      <c r="L5" s="453">
        <v>7</v>
      </c>
      <c r="M5" s="441"/>
      <c r="N5" s="453"/>
      <c r="O5" s="441"/>
      <c r="P5" s="441"/>
      <c r="Q5" s="441"/>
      <c r="R5" s="441"/>
      <c r="S5" s="441"/>
      <c r="T5" s="441"/>
      <c r="U5" s="441"/>
      <c r="V5" s="441"/>
      <c r="W5" s="441"/>
    </row>
    <row r="6" spans="1:23">
      <c r="A6" s="770" t="str">
        <f>IF(Content!$E$1=1,B6,C6)</f>
        <v>Єгипет</v>
      </c>
      <c r="B6" s="770" t="s">
        <v>233</v>
      </c>
      <c r="C6" s="770" t="s">
        <v>235</v>
      </c>
      <c r="D6" s="771" t="s">
        <v>1135</v>
      </c>
      <c r="E6" s="441">
        <v>2018</v>
      </c>
      <c r="F6" s="453">
        <v>12</v>
      </c>
      <c r="G6" s="453"/>
      <c r="H6" s="453">
        <v>11.971</v>
      </c>
      <c r="I6" s="453"/>
      <c r="J6" s="453">
        <v>13</v>
      </c>
      <c r="K6" s="453">
        <v>10</v>
      </c>
      <c r="L6" s="453">
        <v>16</v>
      </c>
      <c r="M6" s="441"/>
      <c r="N6" s="453"/>
      <c r="O6" s="441"/>
      <c r="P6" s="441"/>
      <c r="Q6" s="441"/>
      <c r="R6" s="441"/>
      <c r="S6" s="441"/>
      <c r="T6" s="441"/>
      <c r="U6" s="441"/>
      <c r="V6" s="441"/>
      <c r="W6" s="441"/>
    </row>
    <row r="7" spans="1:23">
      <c r="A7" s="770">
        <f>IF(Content!$E$1=1,B7,C7)</f>
        <v>0</v>
      </c>
      <c r="B7" s="770"/>
      <c r="C7" s="770"/>
      <c r="D7" s="771"/>
      <c r="E7" s="441">
        <v>2019</v>
      </c>
      <c r="F7" s="453">
        <v>10.199999999999999</v>
      </c>
      <c r="G7" s="453">
        <v>9.4</v>
      </c>
      <c r="H7" s="453">
        <v>9.4</v>
      </c>
      <c r="I7" s="453">
        <f>-(G7-F7)</f>
        <v>0.79999999999999893</v>
      </c>
      <c r="J7" s="453"/>
      <c r="K7" s="453"/>
      <c r="L7" s="453"/>
      <c r="M7" s="441"/>
      <c r="N7" s="453"/>
      <c r="O7" s="441"/>
      <c r="P7" s="441"/>
      <c r="Q7" s="441"/>
      <c r="R7" s="441"/>
      <c r="S7" s="441"/>
      <c r="T7" s="441"/>
      <c r="U7" s="441"/>
      <c r="V7" s="441"/>
      <c r="W7" s="441"/>
    </row>
    <row r="8" spans="1:23">
      <c r="A8" s="770" t="str">
        <f>IF(Content!$E$1=1,B8,C8)</f>
        <v>Україна</v>
      </c>
      <c r="B8" s="770" t="s">
        <v>174</v>
      </c>
      <c r="C8" s="770" t="s">
        <v>175</v>
      </c>
      <c r="D8" s="771" t="s">
        <v>1134</v>
      </c>
      <c r="E8" s="441">
        <v>2018</v>
      </c>
      <c r="F8" s="453">
        <v>9.8000000000000007</v>
      </c>
      <c r="G8" s="453"/>
      <c r="H8" s="453">
        <v>9.8000000000000007</v>
      </c>
      <c r="I8" s="453"/>
      <c r="J8" s="453">
        <v>6</v>
      </c>
      <c r="K8" s="453">
        <v>4</v>
      </c>
      <c r="L8" s="453">
        <v>8</v>
      </c>
      <c r="M8" s="441"/>
      <c r="N8" s="453"/>
      <c r="O8" s="441"/>
      <c r="P8" s="441"/>
      <c r="Q8" s="441"/>
      <c r="R8" s="441"/>
      <c r="S8" s="441"/>
      <c r="T8" s="441"/>
      <c r="U8" s="441"/>
      <c r="V8" s="441"/>
      <c r="W8" s="441"/>
    </row>
    <row r="9" spans="1:23">
      <c r="A9" s="770">
        <f>IF(Content!$E$1=1,B9,C9)</f>
        <v>0</v>
      </c>
      <c r="B9" s="770"/>
      <c r="C9" s="770"/>
      <c r="D9" s="771"/>
      <c r="E9" s="441">
        <v>2019</v>
      </c>
      <c r="F9" s="453">
        <v>6.3</v>
      </c>
      <c r="G9" s="453">
        <v>9</v>
      </c>
      <c r="H9" s="453">
        <v>6.3</v>
      </c>
      <c r="I9" s="453">
        <f>G9-F9</f>
        <v>2.7</v>
      </c>
      <c r="J9" s="453">
        <v>5</v>
      </c>
      <c r="K9" s="453">
        <v>4</v>
      </c>
      <c r="L9" s="453">
        <v>6</v>
      </c>
      <c r="M9" s="441"/>
      <c r="N9" s="453"/>
      <c r="O9" s="441"/>
      <c r="P9" s="441"/>
      <c r="Q9" s="441"/>
      <c r="R9" s="441"/>
      <c r="S9" s="441"/>
      <c r="T9" s="441"/>
      <c r="U9" s="441"/>
      <c r="V9" s="441"/>
      <c r="W9" s="441"/>
    </row>
    <row r="10" spans="1:23">
      <c r="A10" s="770" t="str">
        <f>IF(Content!$E$1=1,B10,C10)</f>
        <v>Мексика</v>
      </c>
      <c r="B10" s="770" t="s">
        <v>1139</v>
      </c>
      <c r="C10" s="770" t="s">
        <v>1140</v>
      </c>
      <c r="D10" s="771" t="s">
        <v>1141</v>
      </c>
      <c r="E10" s="441">
        <v>2018</v>
      </c>
      <c r="F10" s="453">
        <v>4.8</v>
      </c>
      <c r="G10" s="453"/>
      <c r="H10" s="453">
        <v>4.83</v>
      </c>
      <c r="I10" s="453"/>
      <c r="J10" s="453">
        <v>3</v>
      </c>
      <c r="K10" s="453">
        <v>2</v>
      </c>
      <c r="L10" s="453">
        <v>4</v>
      </c>
      <c r="M10" s="441"/>
      <c r="N10" s="453"/>
      <c r="O10" s="441"/>
      <c r="P10" s="441"/>
      <c r="Q10" s="441"/>
      <c r="R10" s="441"/>
      <c r="S10" s="441"/>
      <c r="T10" s="441"/>
      <c r="U10" s="441"/>
      <c r="V10" s="441"/>
      <c r="W10" s="441"/>
    </row>
    <row r="11" spans="1:23">
      <c r="A11" s="770">
        <f>IF(Content!$E$1=1,B11,C11)</f>
        <v>0</v>
      </c>
      <c r="B11" s="770"/>
      <c r="C11" s="770"/>
      <c r="D11" s="771"/>
      <c r="E11" s="441">
        <v>2019</v>
      </c>
      <c r="F11" s="453">
        <v>3.7</v>
      </c>
      <c r="G11" s="453">
        <v>4</v>
      </c>
      <c r="H11" s="453">
        <v>3.7</v>
      </c>
      <c r="I11" s="453">
        <f>G11-F11</f>
        <v>0.29999999999999982</v>
      </c>
      <c r="J11" s="453">
        <v>3</v>
      </c>
      <c r="K11" s="453">
        <v>2</v>
      </c>
      <c r="L11" s="453">
        <v>4</v>
      </c>
      <c r="M11" s="441"/>
      <c r="N11" s="453"/>
      <c r="O11" s="441"/>
      <c r="P11" s="441"/>
      <c r="Q11" s="441"/>
      <c r="R11" s="441"/>
      <c r="S11" s="441"/>
      <c r="T11" s="441"/>
      <c r="U11" s="441"/>
      <c r="V11" s="441"/>
      <c r="W11" s="441"/>
    </row>
    <row r="12" spans="1:23">
      <c r="A12" s="770" t="str">
        <f>IF(Content!$E$1=1,B12,C12)</f>
        <v>Росія</v>
      </c>
      <c r="B12" s="770" t="s">
        <v>124</v>
      </c>
      <c r="C12" s="770" t="s">
        <v>117</v>
      </c>
      <c r="D12" s="771" t="s">
        <v>1142</v>
      </c>
      <c r="E12" s="441">
        <v>2018</v>
      </c>
      <c r="F12" s="453">
        <v>4.3</v>
      </c>
      <c r="G12" s="453"/>
      <c r="H12" s="453">
        <v>4.26</v>
      </c>
      <c r="I12" s="453"/>
      <c r="J12" s="453">
        <v>4</v>
      </c>
      <c r="K12" s="453"/>
      <c r="L12" s="453"/>
      <c r="M12" s="441"/>
      <c r="N12" s="453"/>
      <c r="O12" s="441"/>
      <c r="P12" s="441"/>
      <c r="Q12" s="441"/>
      <c r="R12" s="441"/>
      <c r="S12" s="441"/>
      <c r="T12" s="441"/>
      <c r="U12" s="441"/>
      <c r="V12" s="441"/>
      <c r="W12" s="441"/>
    </row>
    <row r="13" spans="1:23">
      <c r="A13" s="770">
        <f>IF(Content!$E$1=1,B13,C13)</f>
        <v>0</v>
      </c>
      <c r="B13" s="770"/>
      <c r="C13" s="770"/>
      <c r="D13" s="771"/>
      <c r="E13" s="441">
        <v>2019</v>
      </c>
      <c r="F13" s="453">
        <v>4.5</v>
      </c>
      <c r="G13" s="453">
        <v>4.7</v>
      </c>
      <c r="H13" s="453">
        <v>4.5</v>
      </c>
      <c r="I13" s="453">
        <f>G13-F13</f>
        <v>0.20000000000000018</v>
      </c>
      <c r="J13" s="453">
        <v>4</v>
      </c>
      <c r="K13" s="453"/>
      <c r="L13" s="453"/>
      <c r="M13" s="441"/>
      <c r="N13" s="453"/>
      <c r="O13" s="441"/>
      <c r="P13" s="441"/>
      <c r="Q13" s="441"/>
      <c r="R13" s="441"/>
      <c r="S13" s="441"/>
      <c r="T13" s="441"/>
      <c r="U13" s="441"/>
      <c r="V13" s="441"/>
      <c r="W13" s="441"/>
    </row>
    <row r="14" spans="1:23">
      <c r="A14" s="770" t="str">
        <f>IF(Content!$E$1=1,B14,C14)</f>
        <v>Румунія</v>
      </c>
      <c r="B14" s="770" t="s">
        <v>192</v>
      </c>
      <c r="C14" s="770" t="s">
        <v>193</v>
      </c>
      <c r="D14" s="771" t="s">
        <v>1147</v>
      </c>
      <c r="E14" s="441">
        <v>2018</v>
      </c>
      <c r="F14" s="453">
        <v>3.3</v>
      </c>
      <c r="G14" s="453"/>
      <c r="H14" s="453">
        <v>3.3</v>
      </c>
      <c r="I14" s="453"/>
      <c r="J14" s="453">
        <v>2.5</v>
      </c>
      <c r="K14" s="453">
        <v>1.5</v>
      </c>
      <c r="L14" s="453">
        <v>3.5</v>
      </c>
      <c r="M14" s="441"/>
      <c r="N14" s="453"/>
      <c r="O14" s="441"/>
      <c r="P14" s="441"/>
      <c r="Q14" s="441"/>
      <c r="R14" s="441"/>
      <c r="S14" s="441"/>
      <c r="T14" s="441"/>
      <c r="U14" s="441"/>
      <c r="V14" s="441"/>
      <c r="W14" s="441"/>
    </row>
    <row r="15" spans="1:23">
      <c r="A15" s="770">
        <f>IF(Content!$E$1=1,B15,C15)</f>
        <v>0</v>
      </c>
      <c r="B15" s="770"/>
      <c r="C15" s="770"/>
      <c r="D15" s="771"/>
      <c r="E15" s="441">
        <v>2019</v>
      </c>
      <c r="F15" s="453">
        <v>4.2</v>
      </c>
      <c r="G15" s="453">
        <v>3.8</v>
      </c>
      <c r="H15" s="453">
        <v>3.8</v>
      </c>
      <c r="I15" s="453">
        <f>-(G15-F15)</f>
        <v>0.40000000000000036</v>
      </c>
      <c r="J15" s="453">
        <v>2.5</v>
      </c>
      <c r="K15" s="453">
        <v>1.5</v>
      </c>
      <c r="L15" s="453">
        <v>3.5</v>
      </c>
      <c r="M15" s="441"/>
      <c r="N15" s="453"/>
      <c r="O15" s="441"/>
      <c r="P15" s="441"/>
      <c r="Q15" s="441"/>
      <c r="R15" s="441"/>
      <c r="S15" s="441"/>
      <c r="T15" s="441"/>
      <c r="U15" s="441"/>
      <c r="V15" s="441"/>
      <c r="W15" s="441"/>
    </row>
    <row r="16" spans="1:23">
      <c r="A16" s="770" t="str">
        <f>IF(Content!$E$1=1,B16,C16)</f>
        <v>Угорщина</v>
      </c>
      <c r="B16" s="770" t="s">
        <v>196</v>
      </c>
      <c r="C16" s="770" t="s">
        <v>197</v>
      </c>
      <c r="D16" s="771" t="s">
        <v>1150</v>
      </c>
      <c r="E16" s="441">
        <v>2018</v>
      </c>
      <c r="F16" s="453">
        <v>2.7</v>
      </c>
      <c r="G16" s="453"/>
      <c r="H16" s="453">
        <v>2.7</v>
      </c>
      <c r="I16" s="453"/>
      <c r="J16" s="453">
        <v>3</v>
      </c>
      <c r="K16" s="453">
        <v>2</v>
      </c>
      <c r="L16" s="453">
        <v>4</v>
      </c>
      <c r="M16" s="441"/>
      <c r="N16" s="453"/>
      <c r="O16" s="441"/>
      <c r="P16" s="441"/>
      <c r="Q16" s="441"/>
      <c r="R16" s="441"/>
      <c r="S16" s="441"/>
      <c r="T16" s="441"/>
      <c r="U16" s="441"/>
      <c r="V16" s="441"/>
      <c r="W16" s="441"/>
    </row>
    <row r="17" spans="1:25">
      <c r="A17" s="770">
        <f>IF(Content!$E$1=1,B17,C17)</f>
        <v>0</v>
      </c>
      <c r="B17" s="770"/>
      <c r="C17" s="770"/>
      <c r="D17" s="771"/>
      <c r="E17" s="441">
        <v>2019</v>
      </c>
      <c r="F17" s="453">
        <v>3.2</v>
      </c>
      <c r="G17" s="453">
        <v>3.4</v>
      </c>
      <c r="H17" s="453">
        <v>3.2</v>
      </c>
      <c r="I17" s="453">
        <f>G17-F17</f>
        <v>0.19999999999999973</v>
      </c>
      <c r="J17" s="453">
        <v>3</v>
      </c>
      <c r="K17" s="453">
        <v>2</v>
      </c>
      <c r="L17" s="453">
        <v>4</v>
      </c>
      <c r="M17" s="441"/>
      <c r="N17" s="36" t="str">
        <f>IF(Content!$E$1=1,N18,N19)</f>
        <v>Джерело: національні статистичні агенції, офіційні сторінки окремих центральних банків.</v>
      </c>
      <c r="O17" s="441"/>
      <c r="P17" s="441"/>
      <c r="Q17" s="441"/>
      <c r="R17" s="441"/>
      <c r="S17" s="441"/>
      <c r="T17" s="441"/>
      <c r="U17" s="441"/>
      <c r="V17" s="441"/>
      <c r="W17" s="441"/>
    </row>
    <row r="18" spans="1:25">
      <c r="A18" s="770" t="str">
        <f>IF(Content!$E$1=1,B18,C18)</f>
        <v>Чилі</v>
      </c>
      <c r="B18" s="770" t="s">
        <v>190</v>
      </c>
      <c r="C18" s="770" t="s">
        <v>191</v>
      </c>
      <c r="D18" s="770" t="s">
        <v>1149</v>
      </c>
      <c r="E18" s="441">
        <v>2018</v>
      </c>
      <c r="F18" s="453">
        <v>2.6</v>
      </c>
      <c r="G18" s="453"/>
      <c r="H18" s="453">
        <v>2.5682837342027227</v>
      </c>
      <c r="I18" s="453"/>
      <c r="J18" s="453">
        <v>3</v>
      </c>
      <c r="K18" s="453"/>
      <c r="L18" s="453"/>
      <c r="M18" s="441"/>
      <c r="N18" s="35" t="s">
        <v>1177</v>
      </c>
      <c r="O18" s="441"/>
      <c r="P18" s="441"/>
      <c r="Q18" s="441"/>
      <c r="R18" s="441"/>
      <c r="S18" s="441"/>
      <c r="T18" s="441"/>
      <c r="U18" s="441"/>
      <c r="V18" s="441"/>
      <c r="W18" s="441"/>
    </row>
    <row r="19" spans="1:25">
      <c r="A19" s="770">
        <f>IF(Content!$E$1=1,B19,C19)</f>
        <v>0</v>
      </c>
      <c r="B19" s="770"/>
      <c r="C19" s="770"/>
      <c r="D19" s="770"/>
      <c r="E19" s="441">
        <v>2019</v>
      </c>
      <c r="F19" s="453">
        <v>2.8</v>
      </c>
      <c r="G19" s="453">
        <v>2.2999999999999998</v>
      </c>
      <c r="H19" s="453">
        <v>2.2999999999999998</v>
      </c>
      <c r="I19" s="453">
        <f>-(G19-F19)</f>
        <v>0.5</v>
      </c>
      <c r="J19" s="453">
        <v>3</v>
      </c>
      <c r="K19" s="453"/>
      <c r="L19" s="453"/>
      <c r="M19" s="441"/>
      <c r="N19" s="35" t="s">
        <v>1178</v>
      </c>
      <c r="O19" s="441"/>
      <c r="P19" s="441"/>
      <c r="Q19" s="441"/>
      <c r="R19" s="441"/>
      <c r="S19" s="441"/>
      <c r="T19" s="441"/>
      <c r="U19" s="441"/>
      <c r="V19" s="441"/>
      <c r="W19" s="441"/>
    </row>
    <row r="20" spans="1:25">
      <c r="A20" s="770" t="str">
        <f>IF(Content!$E$1=1,B20,C20)</f>
        <v>Індія</v>
      </c>
      <c r="B20" s="770" t="s">
        <v>186</v>
      </c>
      <c r="C20" s="770" t="s">
        <v>187</v>
      </c>
      <c r="D20" s="769" t="s">
        <v>1148</v>
      </c>
      <c r="E20" s="441">
        <v>2018</v>
      </c>
      <c r="F20" s="171">
        <v>2.1</v>
      </c>
      <c r="G20" s="171"/>
      <c r="H20" s="171">
        <v>2.11</v>
      </c>
      <c r="I20" s="171"/>
      <c r="J20" s="171">
        <v>4</v>
      </c>
      <c r="K20" s="453">
        <v>2</v>
      </c>
      <c r="L20" s="453">
        <v>6</v>
      </c>
      <c r="M20" s="441"/>
      <c r="N20" s="453"/>
      <c r="O20" s="441"/>
      <c r="P20" s="441"/>
      <c r="Q20" s="441"/>
      <c r="R20" s="441"/>
      <c r="S20" s="441"/>
      <c r="T20" s="441"/>
      <c r="U20" s="441"/>
      <c r="V20" s="441"/>
      <c r="W20" s="441"/>
      <c r="Y20" s="177"/>
    </row>
    <row r="21" spans="1:25">
      <c r="A21" s="770">
        <f>IF(Content!$E$1=1,B21,C21)</f>
        <v>0</v>
      </c>
      <c r="B21" s="770"/>
      <c r="C21" s="770"/>
      <c r="D21" s="769"/>
      <c r="E21" s="441">
        <v>2019</v>
      </c>
      <c r="F21" s="171">
        <v>3.5</v>
      </c>
      <c r="G21" s="171">
        <v>3.2</v>
      </c>
      <c r="H21" s="171">
        <v>3.1</v>
      </c>
      <c r="I21" s="453">
        <f>-(G21-F21)</f>
        <v>0.29999999999999982</v>
      </c>
      <c r="J21" s="171">
        <v>4</v>
      </c>
      <c r="K21" s="453">
        <v>2</v>
      </c>
      <c r="L21" s="453">
        <v>6</v>
      </c>
      <c r="M21" s="441"/>
      <c r="N21" s="453"/>
      <c r="O21" s="441"/>
      <c r="P21" s="441"/>
      <c r="Q21" s="441"/>
      <c r="R21" s="441"/>
      <c r="S21" s="441"/>
      <c r="T21" s="441"/>
      <c r="U21" s="441"/>
      <c r="V21" s="441"/>
      <c r="W21" s="441"/>
    </row>
    <row r="22" spans="1:25" ht="12.75" customHeight="1">
      <c r="A22" s="770" t="str">
        <f>IF(Content!$E$1=1,B22,C22)</f>
        <v>Чехія</v>
      </c>
      <c r="B22" s="772" t="s">
        <v>778</v>
      </c>
      <c r="C22" s="772" t="s">
        <v>779</v>
      </c>
      <c r="D22" s="770" t="s">
        <v>1152</v>
      </c>
      <c r="E22" s="441">
        <v>2018</v>
      </c>
      <c r="F22" s="453">
        <v>2</v>
      </c>
      <c r="G22" s="453"/>
      <c r="H22" s="453">
        <v>2</v>
      </c>
      <c r="I22" s="453"/>
      <c r="J22" s="453">
        <v>2</v>
      </c>
      <c r="K22" s="453">
        <v>1</v>
      </c>
      <c r="L22" s="453">
        <v>3</v>
      </c>
      <c r="M22" s="441"/>
      <c r="N22" s="453"/>
      <c r="O22" s="441"/>
      <c r="P22" s="441"/>
      <c r="Q22" s="441"/>
      <c r="R22" s="441"/>
      <c r="S22" s="441"/>
      <c r="T22" s="441"/>
      <c r="U22" s="441"/>
      <c r="V22" s="441"/>
      <c r="W22" s="441"/>
    </row>
    <row r="23" spans="1:25">
      <c r="A23" s="770">
        <f>IF(Content!$E$1=1,B23,C23)</f>
        <v>0</v>
      </c>
      <c r="B23" s="772"/>
      <c r="C23" s="772"/>
      <c r="D23" s="770"/>
      <c r="E23" s="441">
        <v>2019</v>
      </c>
      <c r="F23" s="453">
        <v>2.7</v>
      </c>
      <c r="G23" s="453">
        <v>2.7</v>
      </c>
      <c r="H23" s="453">
        <v>2.7</v>
      </c>
      <c r="I23" s="453">
        <f>-(G23-F23)</f>
        <v>0</v>
      </c>
      <c r="J23" s="453">
        <v>2</v>
      </c>
      <c r="K23" s="453">
        <v>1</v>
      </c>
      <c r="L23" s="453">
        <v>3</v>
      </c>
      <c r="M23" s="441"/>
      <c r="N23" s="453"/>
      <c r="O23" s="441"/>
      <c r="P23" s="441"/>
      <c r="Q23" s="441"/>
      <c r="R23" s="441"/>
      <c r="S23" s="441"/>
      <c r="T23" s="441"/>
      <c r="U23" s="441"/>
      <c r="V23" s="441"/>
      <c r="W23" s="441"/>
    </row>
    <row r="24" spans="1:25">
      <c r="A24" s="770" t="str">
        <f>IF(Content!$E$1=1,B24,C24)</f>
        <v>Польща</v>
      </c>
      <c r="B24" s="770" t="s">
        <v>123</v>
      </c>
      <c r="C24" s="770" t="s">
        <v>122</v>
      </c>
      <c r="D24" s="770" t="s">
        <v>1151</v>
      </c>
      <c r="E24" s="441">
        <v>2018</v>
      </c>
      <c r="F24" s="453">
        <v>1.1000000000000001</v>
      </c>
      <c r="G24" s="453"/>
      <c r="H24" s="453">
        <v>1.1000000000000001</v>
      </c>
      <c r="I24" s="453"/>
      <c r="J24" s="453">
        <v>2.5</v>
      </c>
      <c r="K24" s="453">
        <v>1.5</v>
      </c>
      <c r="L24" s="453">
        <v>3.5</v>
      </c>
      <c r="M24" s="441"/>
      <c r="N24" s="453"/>
      <c r="O24" s="441"/>
      <c r="P24" s="441"/>
      <c r="Q24" s="441"/>
      <c r="R24" s="441"/>
      <c r="S24" s="441"/>
      <c r="T24" s="441"/>
      <c r="U24" s="441"/>
      <c r="V24" s="441"/>
      <c r="W24" s="441"/>
    </row>
    <row r="25" spans="1:25">
      <c r="A25" s="770">
        <f>IF(Content!$E$1=1,B25,C25)</f>
        <v>0</v>
      </c>
      <c r="B25" s="770"/>
      <c r="C25" s="770"/>
      <c r="D25" s="770"/>
      <c r="E25" s="441">
        <v>2019</v>
      </c>
      <c r="F25" s="453">
        <v>2.5</v>
      </c>
      <c r="G25" s="453">
        <v>2.6</v>
      </c>
      <c r="H25" s="453">
        <v>2.5</v>
      </c>
      <c r="I25" s="453">
        <f>G25-F25</f>
        <v>0.10000000000000009</v>
      </c>
      <c r="J25" s="453">
        <v>2.5</v>
      </c>
      <c r="K25" s="453">
        <v>1.5</v>
      </c>
      <c r="L25" s="453">
        <v>3.5</v>
      </c>
      <c r="M25" s="441"/>
      <c r="N25" s="453"/>
      <c r="O25" s="441"/>
      <c r="P25" s="441"/>
      <c r="Q25" s="441"/>
      <c r="R25" s="441"/>
      <c r="S25" s="441"/>
      <c r="T25" s="441"/>
      <c r="U25" s="441"/>
      <c r="V25" s="441"/>
      <c r="W25" s="441"/>
    </row>
    <row r="26" spans="1:25">
      <c r="A26" s="336"/>
      <c r="I26" s="38"/>
      <c r="J26" s="38"/>
      <c r="K26" s="38"/>
      <c r="L26" s="38"/>
      <c r="M26" s="38"/>
      <c r="N26" s="38"/>
      <c r="O26" s="38"/>
    </row>
    <row r="27" spans="1:25">
      <c r="A27" s="336"/>
      <c r="I27" s="38"/>
      <c r="J27" s="38"/>
      <c r="K27" s="38"/>
      <c r="L27" s="38"/>
      <c r="M27" s="38"/>
      <c r="N27" s="38"/>
      <c r="O27" s="38"/>
    </row>
    <row r="28" spans="1:25">
      <c r="A28" s="336"/>
      <c r="I28" s="38"/>
      <c r="J28" s="38"/>
      <c r="K28" s="38"/>
      <c r="L28" s="38"/>
      <c r="M28" s="38"/>
      <c r="N28" s="38"/>
      <c r="O28" s="38"/>
    </row>
    <row r="29" spans="1:25">
      <c r="A29" s="336"/>
      <c r="I29" s="38"/>
      <c r="J29" s="38"/>
      <c r="K29" s="38"/>
      <c r="L29" s="38"/>
      <c r="M29" s="38"/>
      <c r="N29" s="38"/>
      <c r="O29" s="38"/>
    </row>
    <row r="30" spans="1:25">
      <c r="A30" s="336"/>
      <c r="I30" s="38"/>
      <c r="J30" s="38"/>
      <c r="K30" s="38"/>
      <c r="L30" s="38"/>
      <c r="M30" s="38"/>
      <c r="N30" s="38"/>
      <c r="O30" s="38"/>
    </row>
    <row r="31" spans="1:25">
      <c r="A31" s="336"/>
      <c r="I31" s="38"/>
      <c r="J31" s="38"/>
      <c r="K31" s="38"/>
      <c r="L31" s="38"/>
      <c r="M31" s="38"/>
      <c r="N31" s="38"/>
      <c r="O31" s="38"/>
    </row>
    <row r="32" spans="1:25">
      <c r="A32" s="336"/>
      <c r="I32" s="38"/>
      <c r="J32" s="38"/>
      <c r="K32" s="38"/>
      <c r="L32" s="38"/>
      <c r="M32" s="38"/>
      <c r="N32" s="38"/>
      <c r="O32" s="38"/>
    </row>
    <row r="33" spans="1:15">
      <c r="A33" s="336"/>
      <c r="I33" s="38"/>
      <c r="J33" s="38"/>
      <c r="K33" s="38"/>
      <c r="L33" s="38"/>
      <c r="M33" s="38"/>
      <c r="N33" s="38"/>
      <c r="O33" s="38"/>
    </row>
    <row r="34" spans="1:15">
      <c r="A34" s="336"/>
      <c r="I34" s="38"/>
      <c r="J34" s="38"/>
      <c r="K34" s="38"/>
      <c r="L34" s="38"/>
      <c r="M34" s="38"/>
      <c r="N34" s="38"/>
      <c r="O34" s="38"/>
    </row>
    <row r="35" spans="1:15">
      <c r="A35" s="336"/>
      <c r="I35" s="38"/>
      <c r="J35" s="38"/>
      <c r="K35" s="38"/>
      <c r="L35" s="38"/>
      <c r="M35" s="38"/>
      <c r="N35" s="38"/>
      <c r="O35" s="38"/>
    </row>
    <row r="36" spans="1:15">
      <c r="A36" s="336"/>
      <c r="I36" s="38"/>
      <c r="J36" s="38"/>
      <c r="K36" s="38"/>
      <c r="L36" s="38"/>
      <c r="M36" s="38"/>
      <c r="N36" s="38"/>
      <c r="O36" s="38"/>
    </row>
    <row r="37" spans="1:15">
      <c r="A37" s="336"/>
      <c r="I37" s="38"/>
      <c r="J37" s="38"/>
      <c r="K37" s="38"/>
      <c r="L37" s="38"/>
      <c r="M37" s="38"/>
      <c r="N37" s="38"/>
      <c r="O37" s="38"/>
    </row>
    <row r="38" spans="1:15">
      <c r="A38" s="336"/>
    </row>
    <row r="39" spans="1:15">
      <c r="A39" s="336"/>
    </row>
    <row r="40" spans="1:15">
      <c r="A40" s="336"/>
    </row>
    <row r="41" spans="1:15">
      <c r="A41" s="336"/>
    </row>
    <row r="42" spans="1:15">
      <c r="A42" s="336"/>
    </row>
    <row r="43" spans="1:15">
      <c r="A43" s="336"/>
    </row>
    <row r="44" spans="1:15">
      <c r="A44" s="336"/>
    </row>
    <row r="45" spans="1:15">
      <c r="A45" s="336"/>
    </row>
    <row r="46" spans="1:15">
      <c r="A46" s="336"/>
    </row>
    <row r="47" spans="1:15">
      <c r="A47" s="336"/>
    </row>
    <row r="48" spans="1:15">
      <c r="A48" s="336"/>
    </row>
    <row r="49" spans="1:1">
      <c r="A49" s="336"/>
    </row>
    <row r="50" spans="1:1">
      <c r="A50" s="336"/>
    </row>
    <row r="51" spans="1:1">
      <c r="A51" s="336"/>
    </row>
    <row r="52" spans="1:1">
      <c r="A52" s="336"/>
    </row>
    <row r="53" spans="1:1">
      <c r="A53" s="336"/>
    </row>
    <row r="54" spans="1:1">
      <c r="A54" s="336"/>
    </row>
    <row r="55" spans="1:1">
      <c r="A55" s="336"/>
    </row>
    <row r="56" spans="1:1">
      <c r="A56" s="336"/>
    </row>
    <row r="57" spans="1:1">
      <c r="A57" s="336"/>
    </row>
    <row r="58" spans="1:1">
      <c r="A58" s="336"/>
    </row>
    <row r="59" spans="1:1">
      <c r="A59" s="336"/>
    </row>
    <row r="60" spans="1:1">
      <c r="A60" s="336"/>
    </row>
    <row r="61" spans="1:1">
      <c r="A61" s="336"/>
    </row>
    <row r="62" spans="1:1">
      <c r="A62" s="336"/>
    </row>
    <row r="63" spans="1:1">
      <c r="A63" s="336"/>
    </row>
    <row r="64" spans="1:1">
      <c r="A64" s="336"/>
    </row>
    <row r="65" spans="1:1">
      <c r="A65" s="336"/>
    </row>
    <row r="66" spans="1:1">
      <c r="A66" s="336"/>
    </row>
    <row r="67" spans="1:1">
      <c r="A67" s="336"/>
    </row>
    <row r="68" spans="1:1">
      <c r="A68" s="336"/>
    </row>
    <row r="69" spans="1:1">
      <c r="A69" s="336"/>
    </row>
    <row r="70" spans="1:1">
      <c r="A70" s="336"/>
    </row>
    <row r="71" spans="1:1">
      <c r="A71" s="336"/>
    </row>
    <row r="72" spans="1:1">
      <c r="A72" s="336"/>
    </row>
    <row r="73" spans="1:1">
      <c r="A73" s="336"/>
    </row>
    <row r="74" spans="1:1">
      <c r="A74" s="336"/>
    </row>
    <row r="75" spans="1:1">
      <c r="A75" s="336"/>
    </row>
    <row r="76" spans="1:1">
      <c r="A76" s="336"/>
    </row>
    <row r="77" spans="1:1">
      <c r="A77" s="336"/>
    </row>
    <row r="78" spans="1:1">
      <c r="A78" s="336"/>
    </row>
    <row r="79" spans="1:1">
      <c r="A79" s="336"/>
    </row>
    <row r="80" spans="1:1">
      <c r="A80" s="336"/>
    </row>
    <row r="81" spans="1:1">
      <c r="A81" s="336"/>
    </row>
    <row r="82" spans="1:1">
      <c r="A82" s="336"/>
    </row>
    <row r="83" spans="1:1">
      <c r="A83" s="336"/>
    </row>
    <row r="84" spans="1:1">
      <c r="A84" s="336"/>
    </row>
    <row r="85" spans="1:1">
      <c r="A85" s="336"/>
    </row>
    <row r="86" spans="1:1">
      <c r="A86" s="336"/>
    </row>
    <row r="87" spans="1:1">
      <c r="A87" s="336"/>
    </row>
    <row r="88" spans="1:1">
      <c r="A88" s="336"/>
    </row>
    <row r="89" spans="1:1">
      <c r="A89" s="336"/>
    </row>
    <row r="90" spans="1:1">
      <c r="A90" s="336"/>
    </row>
    <row r="91" spans="1:1">
      <c r="A91" s="336"/>
    </row>
    <row r="92" spans="1:1">
      <c r="A92" s="336"/>
    </row>
    <row r="93" spans="1:1">
      <c r="A93" s="336"/>
    </row>
    <row r="94" spans="1:1">
      <c r="A94" s="336"/>
    </row>
    <row r="95" spans="1:1">
      <c r="A95" s="336"/>
    </row>
    <row r="96" spans="1:1">
      <c r="A96" s="336"/>
    </row>
    <row r="97" spans="1:1">
      <c r="A97" s="336"/>
    </row>
    <row r="98" spans="1:1">
      <c r="A98" s="336"/>
    </row>
    <row r="99" spans="1:1">
      <c r="A99" s="336"/>
    </row>
    <row r="100" spans="1:1">
      <c r="A100" s="336"/>
    </row>
    <row r="101" spans="1:1">
      <c r="A101" s="336"/>
    </row>
    <row r="102" spans="1:1">
      <c r="A102" s="336"/>
    </row>
    <row r="103" spans="1:1">
      <c r="A103" s="336"/>
    </row>
    <row r="104" spans="1:1">
      <c r="A104" s="336"/>
    </row>
    <row r="105" spans="1:1">
      <c r="A105" s="336"/>
    </row>
    <row r="106" spans="1:1">
      <c r="A106" s="336"/>
    </row>
    <row r="107" spans="1:1">
      <c r="A107" s="336"/>
    </row>
    <row r="108" spans="1:1">
      <c r="A108" s="336"/>
    </row>
    <row r="109" spans="1:1">
      <c r="A109" s="336"/>
    </row>
    <row r="110" spans="1:1">
      <c r="A110" s="336"/>
    </row>
    <row r="111" spans="1:1">
      <c r="A111" s="336"/>
    </row>
    <row r="112" spans="1:1">
      <c r="A112" s="336"/>
    </row>
    <row r="113" spans="1:1">
      <c r="A113" s="336"/>
    </row>
    <row r="114" spans="1:1">
      <c r="A114" s="336"/>
    </row>
    <row r="115" spans="1:1">
      <c r="A115" s="336"/>
    </row>
    <row r="116" spans="1:1">
      <c r="A116" s="336"/>
    </row>
    <row r="117" spans="1:1">
      <c r="A117" s="336"/>
    </row>
    <row r="118" spans="1:1">
      <c r="A118" s="336"/>
    </row>
    <row r="119" spans="1:1">
      <c r="A119" s="336"/>
    </row>
    <row r="120" spans="1:1">
      <c r="A120" s="336"/>
    </row>
    <row r="121" spans="1:1">
      <c r="A121" s="336"/>
    </row>
    <row r="122" spans="1:1">
      <c r="A122" s="336"/>
    </row>
    <row r="123" spans="1:1">
      <c r="A123" s="336"/>
    </row>
    <row r="124" spans="1:1">
      <c r="A124" s="336"/>
    </row>
    <row r="125" spans="1:1">
      <c r="A125" s="336"/>
    </row>
    <row r="126" spans="1:1">
      <c r="A126" s="336"/>
    </row>
    <row r="127" spans="1:1">
      <c r="A127" s="336"/>
    </row>
    <row r="128" spans="1:1">
      <c r="A128" s="336"/>
    </row>
    <row r="129" spans="1:1">
      <c r="A129" s="336"/>
    </row>
    <row r="130" spans="1:1">
      <c r="A130" s="336"/>
    </row>
    <row r="131" spans="1:1">
      <c r="A131" s="336"/>
    </row>
    <row r="132" spans="1:1">
      <c r="A132" s="336"/>
    </row>
    <row r="133" spans="1:1">
      <c r="A133" s="336"/>
    </row>
    <row r="134" spans="1:1">
      <c r="A134" s="336"/>
    </row>
    <row r="135" spans="1:1">
      <c r="A135" s="336"/>
    </row>
    <row r="136" spans="1:1">
      <c r="A136" s="336"/>
    </row>
    <row r="137" spans="1:1">
      <c r="A137" s="336"/>
    </row>
    <row r="138" spans="1:1">
      <c r="A138" s="336"/>
    </row>
    <row r="139" spans="1:1">
      <c r="A139" s="336"/>
    </row>
    <row r="140" spans="1:1">
      <c r="A140" s="336"/>
    </row>
    <row r="141" spans="1:1">
      <c r="A141" s="336"/>
    </row>
    <row r="142" spans="1:1">
      <c r="A142" s="336"/>
    </row>
    <row r="143" spans="1:1">
      <c r="A143" s="336"/>
    </row>
    <row r="144" spans="1:1">
      <c r="A144" s="336"/>
    </row>
    <row r="145" spans="1:1">
      <c r="A145" s="336"/>
    </row>
    <row r="146" spans="1:1">
      <c r="A146" s="336"/>
    </row>
    <row r="147" spans="1:1">
      <c r="A147" s="336"/>
    </row>
    <row r="148" spans="1:1">
      <c r="A148" s="336"/>
    </row>
    <row r="149" spans="1:1">
      <c r="A149" s="336"/>
    </row>
    <row r="150" spans="1:1">
      <c r="A150" s="336"/>
    </row>
    <row r="151" spans="1:1">
      <c r="A151" s="336"/>
    </row>
    <row r="152" spans="1:1">
      <c r="A152" s="336"/>
    </row>
    <row r="153" spans="1:1">
      <c r="A153" s="336"/>
    </row>
    <row r="154" spans="1:1">
      <c r="A154" s="336"/>
    </row>
    <row r="155" spans="1:1">
      <c r="A155" s="336"/>
    </row>
    <row r="156" spans="1:1">
      <c r="A156" s="336"/>
    </row>
    <row r="157" spans="1:1">
      <c r="A157" s="336"/>
    </row>
    <row r="158" spans="1:1">
      <c r="A158" s="336"/>
    </row>
    <row r="159" spans="1:1">
      <c r="A159" s="336"/>
    </row>
    <row r="160" spans="1:1">
      <c r="A160" s="336"/>
    </row>
    <row r="161" spans="1:1">
      <c r="A161" s="336"/>
    </row>
    <row r="162" spans="1:1">
      <c r="A162" s="336"/>
    </row>
    <row r="163" spans="1:1">
      <c r="A163" s="336"/>
    </row>
    <row r="164" spans="1:1">
      <c r="A164" s="336"/>
    </row>
    <row r="165" spans="1:1">
      <c r="A165" s="336"/>
    </row>
    <row r="166" spans="1:1">
      <c r="A166" s="336"/>
    </row>
    <row r="167" spans="1:1">
      <c r="A167" s="336"/>
    </row>
    <row r="168" spans="1:1">
      <c r="A168" s="336"/>
    </row>
    <row r="169" spans="1:1">
      <c r="A169" s="336"/>
    </row>
    <row r="170" spans="1:1">
      <c r="A170" s="336"/>
    </row>
    <row r="171" spans="1:1">
      <c r="A171" s="336"/>
    </row>
    <row r="172" spans="1:1">
      <c r="A172" s="336"/>
    </row>
    <row r="173" spans="1:1">
      <c r="A173" s="336"/>
    </row>
    <row r="174" spans="1:1">
      <c r="A174" s="336"/>
    </row>
    <row r="175" spans="1:1">
      <c r="A175" s="336"/>
    </row>
    <row r="176" spans="1:1">
      <c r="A176" s="336"/>
    </row>
    <row r="177" spans="1:1">
      <c r="A177" s="336"/>
    </row>
    <row r="178" spans="1:1">
      <c r="A178" s="336"/>
    </row>
    <row r="179" spans="1:1">
      <c r="A179" s="336"/>
    </row>
    <row r="180" spans="1:1">
      <c r="A180" s="336"/>
    </row>
    <row r="181" spans="1:1">
      <c r="A181" s="336"/>
    </row>
    <row r="182" spans="1:1">
      <c r="A182" s="336"/>
    </row>
    <row r="183" spans="1:1">
      <c r="A183" s="336"/>
    </row>
    <row r="184" spans="1:1">
      <c r="A184" s="336"/>
    </row>
    <row r="185" spans="1:1">
      <c r="A185" s="336"/>
    </row>
    <row r="186" spans="1:1">
      <c r="A186" s="336"/>
    </row>
    <row r="187" spans="1:1">
      <c r="A187" s="336"/>
    </row>
    <row r="188" spans="1:1">
      <c r="A188" s="336"/>
    </row>
    <row r="189" spans="1:1">
      <c r="A189" s="336"/>
    </row>
    <row r="190" spans="1:1">
      <c r="A190" s="336"/>
    </row>
    <row r="191" spans="1:1">
      <c r="A191" s="336"/>
    </row>
    <row r="192" spans="1:1">
      <c r="A192" s="336"/>
    </row>
    <row r="193" spans="1:1">
      <c r="A193" s="336"/>
    </row>
    <row r="194" spans="1:1">
      <c r="A194" s="336"/>
    </row>
    <row r="195" spans="1:1">
      <c r="A195" s="336"/>
    </row>
    <row r="196" spans="1:1">
      <c r="A196" s="336"/>
    </row>
    <row r="197" spans="1:1">
      <c r="A197" s="336"/>
    </row>
    <row r="198" spans="1:1">
      <c r="A198" s="336"/>
    </row>
    <row r="199" spans="1:1">
      <c r="A199" s="336"/>
    </row>
    <row r="200" spans="1:1">
      <c r="A200" s="336"/>
    </row>
    <row r="201" spans="1:1">
      <c r="A201" s="336"/>
    </row>
    <row r="202" spans="1:1">
      <c r="A202" s="336"/>
    </row>
    <row r="203" spans="1:1">
      <c r="A203" s="336"/>
    </row>
    <row r="204" spans="1:1">
      <c r="A204" s="336"/>
    </row>
    <row r="205" spans="1:1">
      <c r="A205" s="336"/>
    </row>
    <row r="206" spans="1:1">
      <c r="A206" s="336"/>
    </row>
    <row r="207" spans="1:1">
      <c r="A207" s="336"/>
    </row>
    <row r="208" spans="1:1">
      <c r="A208" s="336"/>
    </row>
    <row r="209" spans="1:1">
      <c r="A209" s="336"/>
    </row>
    <row r="210" spans="1:1">
      <c r="A210" s="336"/>
    </row>
    <row r="211" spans="1:1">
      <c r="A211" s="336"/>
    </row>
    <row r="212" spans="1:1">
      <c r="A212" s="336"/>
    </row>
    <row r="213" spans="1:1">
      <c r="A213" s="336"/>
    </row>
    <row r="214" spans="1:1">
      <c r="A214" s="336"/>
    </row>
    <row r="215" spans="1:1">
      <c r="A215" s="336"/>
    </row>
    <row r="216" spans="1:1">
      <c r="A216" s="336"/>
    </row>
    <row r="217" spans="1:1">
      <c r="A217" s="336"/>
    </row>
    <row r="218" spans="1:1">
      <c r="A218" s="336"/>
    </row>
    <row r="219" spans="1:1">
      <c r="A219" s="336"/>
    </row>
    <row r="220" spans="1:1">
      <c r="A220" s="336"/>
    </row>
    <row r="221" spans="1:1">
      <c r="A221" s="336"/>
    </row>
    <row r="222" spans="1:1">
      <c r="A222" s="336"/>
    </row>
    <row r="223" spans="1:1">
      <c r="A223" s="336"/>
    </row>
    <row r="224" spans="1:1">
      <c r="A224" s="336"/>
    </row>
    <row r="225" spans="1:1">
      <c r="A225" s="336"/>
    </row>
    <row r="226" spans="1:1">
      <c r="A226" s="336"/>
    </row>
    <row r="227" spans="1:1">
      <c r="A227" s="336"/>
    </row>
    <row r="228" spans="1:1">
      <c r="A228" s="336"/>
    </row>
    <row r="229" spans="1:1">
      <c r="A229" s="336"/>
    </row>
    <row r="230" spans="1:1">
      <c r="A230" s="336"/>
    </row>
    <row r="231" spans="1:1">
      <c r="A231" s="336"/>
    </row>
    <row r="232" spans="1:1">
      <c r="A232" s="336"/>
    </row>
    <row r="233" spans="1:1">
      <c r="A233" s="336"/>
    </row>
    <row r="234" spans="1:1">
      <c r="A234" s="336"/>
    </row>
    <row r="235" spans="1:1">
      <c r="A235" s="336"/>
    </row>
    <row r="236" spans="1:1">
      <c r="A236" s="336"/>
    </row>
    <row r="237" spans="1:1">
      <c r="A237" s="336"/>
    </row>
    <row r="238" spans="1:1">
      <c r="A238" s="336"/>
    </row>
    <row r="239" spans="1:1">
      <c r="A239" s="336"/>
    </row>
    <row r="240" spans="1:1">
      <c r="A240" s="336"/>
    </row>
    <row r="241" spans="1:1">
      <c r="A241" s="336"/>
    </row>
    <row r="242" spans="1:1">
      <c r="A242" s="336"/>
    </row>
    <row r="243" spans="1:1">
      <c r="A243" s="336"/>
    </row>
    <row r="244" spans="1:1">
      <c r="A244" s="336"/>
    </row>
    <row r="245" spans="1:1">
      <c r="A245" s="336"/>
    </row>
    <row r="246" spans="1:1">
      <c r="A246" s="336"/>
    </row>
    <row r="247" spans="1:1">
      <c r="A247" s="336"/>
    </row>
    <row r="248" spans="1:1">
      <c r="A248" s="336"/>
    </row>
    <row r="249" spans="1:1">
      <c r="A249" s="336"/>
    </row>
    <row r="250" spans="1:1">
      <c r="A250" s="336"/>
    </row>
    <row r="251" spans="1:1">
      <c r="A251" s="336"/>
    </row>
    <row r="252" spans="1:1">
      <c r="A252" s="336"/>
    </row>
    <row r="253" spans="1:1">
      <c r="A253" s="336"/>
    </row>
    <row r="254" spans="1:1">
      <c r="A254" s="336"/>
    </row>
    <row r="255" spans="1:1">
      <c r="A255" s="336"/>
    </row>
    <row r="256" spans="1:1">
      <c r="A256" s="336"/>
    </row>
    <row r="257" spans="1:1">
      <c r="A257" s="336"/>
    </row>
    <row r="258" spans="1:1">
      <c r="A258" s="336"/>
    </row>
    <row r="259" spans="1:1">
      <c r="A259" s="336"/>
    </row>
    <row r="260" spans="1:1">
      <c r="A260" s="336"/>
    </row>
    <row r="261" spans="1:1">
      <c r="A261" s="336"/>
    </row>
    <row r="262" spans="1:1">
      <c r="A262" s="336"/>
    </row>
    <row r="263" spans="1:1">
      <c r="A263" s="336"/>
    </row>
    <row r="264" spans="1:1">
      <c r="A264" s="336"/>
    </row>
    <row r="265" spans="1:1">
      <c r="A265" s="336"/>
    </row>
    <row r="266" spans="1:1">
      <c r="A266" s="336"/>
    </row>
    <row r="267" spans="1:1">
      <c r="A267" s="336"/>
    </row>
    <row r="268" spans="1:1">
      <c r="A268" s="336"/>
    </row>
    <row r="269" spans="1:1">
      <c r="A269" s="336"/>
    </row>
    <row r="270" spans="1:1">
      <c r="A270" s="336"/>
    </row>
    <row r="271" spans="1:1">
      <c r="A271" s="336"/>
    </row>
    <row r="272" spans="1:1">
      <c r="A272" s="336"/>
    </row>
    <row r="273" spans="1:1">
      <c r="A273" s="336"/>
    </row>
    <row r="274" spans="1:1">
      <c r="A274" s="336"/>
    </row>
    <row r="275" spans="1:1">
      <c r="A275" s="336"/>
    </row>
    <row r="276" spans="1:1">
      <c r="A276" s="336"/>
    </row>
    <row r="277" spans="1:1">
      <c r="A277" s="336"/>
    </row>
    <row r="278" spans="1:1">
      <c r="A278" s="336"/>
    </row>
    <row r="279" spans="1:1">
      <c r="A279" s="336"/>
    </row>
    <row r="280" spans="1:1">
      <c r="A280" s="336"/>
    </row>
    <row r="281" spans="1:1">
      <c r="A281" s="336"/>
    </row>
    <row r="282" spans="1:1">
      <c r="A282" s="336"/>
    </row>
    <row r="283" spans="1:1">
      <c r="A283" s="336"/>
    </row>
    <row r="284" spans="1:1">
      <c r="A284" s="336"/>
    </row>
    <row r="285" spans="1:1">
      <c r="A285" s="336"/>
    </row>
    <row r="286" spans="1:1">
      <c r="A286" s="336"/>
    </row>
    <row r="287" spans="1:1">
      <c r="A287" s="336"/>
    </row>
    <row r="288" spans="1:1">
      <c r="A288" s="336"/>
    </row>
    <row r="289" spans="1:1">
      <c r="A289" s="336"/>
    </row>
    <row r="290" spans="1:1">
      <c r="A290" s="336"/>
    </row>
    <row r="291" spans="1:1">
      <c r="A291" s="336"/>
    </row>
    <row r="292" spans="1:1">
      <c r="A292" s="336"/>
    </row>
    <row r="293" spans="1:1">
      <c r="A293" s="336"/>
    </row>
    <row r="294" spans="1:1">
      <c r="A294" s="336"/>
    </row>
    <row r="295" spans="1:1">
      <c r="A295" s="336"/>
    </row>
    <row r="296" spans="1:1">
      <c r="A296" s="336"/>
    </row>
    <row r="297" spans="1:1">
      <c r="A297" s="336"/>
    </row>
    <row r="298" spans="1:1">
      <c r="A298" s="336"/>
    </row>
    <row r="299" spans="1:1">
      <c r="A299" s="336"/>
    </row>
    <row r="300" spans="1:1">
      <c r="A300" s="336"/>
    </row>
    <row r="301" spans="1:1">
      <c r="A301" s="336"/>
    </row>
    <row r="302" spans="1:1">
      <c r="A302" s="336"/>
    </row>
    <row r="303" spans="1:1">
      <c r="A303" s="336"/>
    </row>
    <row r="304" spans="1:1">
      <c r="A304" s="336"/>
    </row>
    <row r="305" spans="1:5">
      <c r="A305" s="336"/>
    </row>
    <row r="306" spans="1:5">
      <c r="A306" s="336"/>
      <c r="B306" s="337"/>
      <c r="C306" s="337"/>
      <c r="D306" s="337"/>
      <c r="E306" s="337"/>
    </row>
    <row r="307" spans="1:5">
      <c r="A307" s="336"/>
    </row>
    <row r="308" spans="1:5">
      <c r="A308" s="336"/>
    </row>
    <row r="309" spans="1:5">
      <c r="A309" s="336"/>
    </row>
    <row r="310" spans="1:5">
      <c r="A310" s="336"/>
    </row>
    <row r="311" spans="1:5">
      <c r="A311" s="336"/>
    </row>
    <row r="312" spans="1:5">
      <c r="A312" s="336"/>
    </row>
    <row r="313" spans="1:5">
      <c r="A313" s="336"/>
    </row>
    <row r="314" spans="1:5">
      <c r="A314" s="336"/>
    </row>
    <row r="315" spans="1:5">
      <c r="A315" s="336"/>
    </row>
    <row r="316" spans="1:5">
      <c r="A316" s="336"/>
    </row>
    <row r="317" spans="1:5">
      <c r="A317" s="336"/>
    </row>
    <row r="318" spans="1:5">
      <c r="A318" s="336"/>
    </row>
    <row r="319" spans="1:5">
      <c r="A319" s="336"/>
    </row>
    <row r="320" spans="1:5">
      <c r="A320" s="336"/>
    </row>
    <row r="321" spans="1:1">
      <c r="A321" s="336"/>
    </row>
    <row r="322" spans="1:1">
      <c r="A322" s="336"/>
    </row>
    <row r="323" spans="1:1">
      <c r="A323" s="336"/>
    </row>
    <row r="324" spans="1:1">
      <c r="A324" s="336"/>
    </row>
    <row r="325" spans="1:1">
      <c r="A325" s="336"/>
    </row>
    <row r="326" spans="1:1">
      <c r="A326" s="336"/>
    </row>
    <row r="327" spans="1:1">
      <c r="A327" s="336"/>
    </row>
    <row r="328" spans="1:1">
      <c r="A328" s="336"/>
    </row>
    <row r="329" spans="1:1">
      <c r="A329" s="336"/>
    </row>
    <row r="330" spans="1:1">
      <c r="A330" s="336"/>
    </row>
  </sheetData>
  <mergeCells count="44">
    <mergeCell ref="A24:A25"/>
    <mergeCell ref="B24:B25"/>
    <mergeCell ref="C24:C25"/>
    <mergeCell ref="D24:D25"/>
    <mergeCell ref="A20:A21"/>
    <mergeCell ref="B20:B21"/>
    <mergeCell ref="C20:C21"/>
    <mergeCell ref="D20:D21"/>
    <mergeCell ref="A22:A23"/>
    <mergeCell ref="B22:B23"/>
    <mergeCell ref="C22:C23"/>
    <mergeCell ref="D22:D23"/>
    <mergeCell ref="A16:A17"/>
    <mergeCell ref="B16:B17"/>
    <mergeCell ref="C16:C17"/>
    <mergeCell ref="D16:D17"/>
    <mergeCell ref="A18:A19"/>
    <mergeCell ref="B18:B19"/>
    <mergeCell ref="C18:C19"/>
    <mergeCell ref="D18:D19"/>
    <mergeCell ref="A12:A13"/>
    <mergeCell ref="B12:B13"/>
    <mergeCell ref="C12:C13"/>
    <mergeCell ref="D12:D13"/>
    <mergeCell ref="A14:A15"/>
    <mergeCell ref="B14:B15"/>
    <mergeCell ref="C14:C15"/>
    <mergeCell ref="D14:D15"/>
    <mergeCell ref="A8:A9"/>
    <mergeCell ref="B8:B9"/>
    <mergeCell ref="C8:C9"/>
    <mergeCell ref="D8:D9"/>
    <mergeCell ref="A10:A11"/>
    <mergeCell ref="B10:B11"/>
    <mergeCell ref="C10:C11"/>
    <mergeCell ref="D10:D11"/>
    <mergeCell ref="A4:A5"/>
    <mergeCell ref="B4:B5"/>
    <mergeCell ref="C4:C5"/>
    <mergeCell ref="D4:D5"/>
    <mergeCell ref="A6:A7"/>
    <mergeCell ref="B6:B7"/>
    <mergeCell ref="C6:C7"/>
    <mergeCell ref="D6:D7"/>
  </mergeCells>
  <hyperlinks>
    <hyperlink ref="A1" location="Content!A1" display="&lt;&lt;"/>
  </hyperlinks>
  <pageMargins left="0.7" right="0.7" top="0.75" bottom="0.75" header="0.3" footer="0.3"/>
  <pageSetup paperSize="9" orientation="portrait" horizont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S67"/>
  <sheetViews>
    <sheetView showGridLines="0" zoomScaleNormal="100" workbookViewId="0">
      <selection activeCell="P36" sqref="P36"/>
    </sheetView>
  </sheetViews>
  <sheetFormatPr defaultColWidth="9.140625" defaultRowHeight="12.75"/>
  <cols>
    <col min="1" max="2" width="9.140625" style="560"/>
    <col min="3" max="3" width="6" style="560" bestFit="1" customWidth="1"/>
    <col min="4" max="4" width="18.42578125" style="560" bestFit="1" customWidth="1"/>
    <col min="5" max="5" width="3.140625" style="560" bestFit="1" customWidth="1"/>
    <col min="6" max="6" width="9.140625" style="560" bestFit="1" customWidth="1"/>
    <col min="7" max="7" width="3.140625" style="560" bestFit="1" customWidth="1"/>
    <col min="8" max="8" width="6.140625" style="560" bestFit="1" customWidth="1"/>
    <col min="9" max="9" width="2" style="560" bestFit="1" customWidth="1"/>
    <col min="10" max="10" width="15.140625" style="563" customWidth="1"/>
    <col min="11" max="11" width="3.85546875" style="560" bestFit="1" customWidth="1"/>
    <col min="12" max="12" width="5" style="560" bestFit="1" customWidth="1"/>
    <col min="13" max="13" width="3.85546875" style="560" bestFit="1" customWidth="1"/>
    <col min="14" max="14" width="20.140625" style="560" bestFit="1" customWidth="1"/>
    <col min="15" max="15" width="20.140625" style="560" customWidth="1"/>
    <col min="16" max="16384" width="9.140625" style="560"/>
  </cols>
  <sheetData>
    <row r="1" spans="1:19">
      <c r="A1" s="19" t="s">
        <v>102</v>
      </c>
      <c r="C1" s="560" t="str">
        <f>IF(Content!$E$1=1,C2,C3)</f>
        <v>ІСЦ</v>
      </c>
      <c r="D1" s="560" t="str">
        <f>IF(Content!$E$1=1,D2,D3)</f>
        <v>Попередній прогноз</v>
      </c>
      <c r="E1" s="560" t="str">
        <f>IF(Content!$E$1=1,E2,E3)</f>
        <v>Цільовий діапазон</v>
      </c>
      <c r="I1" s="560" t="str">
        <f>IF(Content!$E$1=1,I2,I3)</f>
        <v>Ціль</v>
      </c>
      <c r="K1" s="560" t="str">
        <f>IF(Content!$E$1=1,K2,K3)</f>
        <v>ІСЦ (станом на кінець періоду, % р/р) та інфляційні цілі</v>
      </c>
    </row>
    <row r="2" spans="1:19" hidden="1">
      <c r="B2" s="561"/>
      <c r="C2" s="560" t="s">
        <v>0</v>
      </c>
      <c r="D2" s="560" t="s">
        <v>403</v>
      </c>
      <c r="E2" s="560" t="s">
        <v>8</v>
      </c>
      <c r="H2" s="562"/>
      <c r="I2" s="562" t="s">
        <v>454</v>
      </c>
      <c r="K2" s="560" t="s">
        <v>1456</v>
      </c>
    </row>
    <row r="3" spans="1:19" hidden="1">
      <c r="B3" s="561"/>
      <c r="C3" s="560" t="s">
        <v>10</v>
      </c>
      <c r="D3" s="560" t="s">
        <v>401</v>
      </c>
      <c r="E3" s="560" t="s">
        <v>456</v>
      </c>
      <c r="I3" s="560" t="s">
        <v>455</v>
      </c>
      <c r="K3" s="560" t="s">
        <v>841</v>
      </c>
    </row>
    <row r="4" spans="1:19">
      <c r="A4" s="561"/>
      <c r="B4" s="561" t="s">
        <v>38</v>
      </c>
      <c r="E4" s="560">
        <v>9</v>
      </c>
      <c r="F4" s="560">
        <v>15</v>
      </c>
      <c r="G4" s="560">
        <v>6</v>
      </c>
    </row>
    <row r="5" spans="1:19">
      <c r="A5" s="563" t="s">
        <v>38</v>
      </c>
      <c r="B5" s="561"/>
      <c r="E5" s="560">
        <v>9</v>
      </c>
      <c r="F5" s="560">
        <v>15</v>
      </c>
      <c r="G5" s="560">
        <v>6</v>
      </c>
    </row>
    <row r="6" spans="1:19">
      <c r="B6" s="561"/>
      <c r="C6" s="560">
        <v>12.4</v>
      </c>
      <c r="E6" s="560">
        <v>9</v>
      </c>
      <c r="F6" s="560">
        <v>15</v>
      </c>
      <c r="G6" s="560">
        <v>6</v>
      </c>
      <c r="H6" s="562">
        <v>12</v>
      </c>
    </row>
    <row r="7" spans="1:19">
      <c r="A7" s="563"/>
      <c r="B7" s="561" t="s">
        <v>39</v>
      </c>
      <c r="C7" s="562"/>
      <c r="E7" s="560">
        <v>9</v>
      </c>
      <c r="F7" s="560">
        <v>15</v>
      </c>
      <c r="G7" s="560">
        <v>6</v>
      </c>
      <c r="H7" s="562"/>
      <c r="J7" s="563">
        <v>18</v>
      </c>
    </row>
    <row r="8" spans="1:19">
      <c r="A8" s="563"/>
      <c r="E8" s="560">
        <v>9</v>
      </c>
      <c r="F8" s="560">
        <v>15</v>
      </c>
      <c r="G8" s="560">
        <v>6</v>
      </c>
    </row>
    <row r="9" spans="1:19">
      <c r="A9" s="563"/>
      <c r="C9" s="134">
        <v>15.1</v>
      </c>
      <c r="E9" s="560">
        <v>9</v>
      </c>
      <c r="F9" s="560">
        <v>15</v>
      </c>
      <c r="G9" s="560">
        <v>6</v>
      </c>
      <c r="H9" s="562">
        <v>12</v>
      </c>
      <c r="S9" s="563"/>
    </row>
    <row r="10" spans="1:19">
      <c r="A10" s="563"/>
      <c r="B10" s="561" t="s">
        <v>40</v>
      </c>
      <c r="E10" s="560">
        <v>9</v>
      </c>
      <c r="F10" s="560">
        <v>15</v>
      </c>
      <c r="G10" s="560">
        <v>6</v>
      </c>
      <c r="S10" s="563" t="str">
        <f>IF(Content!$E$1=1,S11,S12)</f>
        <v>Прогноз</v>
      </c>
    </row>
    <row r="11" spans="1:19">
      <c r="A11" s="563" t="s">
        <v>40</v>
      </c>
      <c r="B11" s="561"/>
      <c r="E11" s="560">
        <v>9</v>
      </c>
      <c r="F11" s="560">
        <v>15</v>
      </c>
      <c r="G11" s="560">
        <v>6</v>
      </c>
      <c r="K11" s="564"/>
      <c r="L11" s="564"/>
      <c r="M11" s="564"/>
      <c r="N11" s="564"/>
      <c r="O11" s="564"/>
      <c r="S11" s="563" t="s">
        <v>842</v>
      </c>
    </row>
    <row r="12" spans="1:19">
      <c r="A12" s="563"/>
      <c r="C12" s="135">
        <v>15.6</v>
      </c>
      <c r="E12" s="560">
        <v>9</v>
      </c>
      <c r="F12" s="560">
        <v>15</v>
      </c>
      <c r="G12" s="560">
        <v>6</v>
      </c>
      <c r="H12" s="562">
        <v>12</v>
      </c>
      <c r="K12" s="564"/>
      <c r="L12" s="564"/>
      <c r="M12" s="564"/>
      <c r="N12" s="564"/>
      <c r="O12" s="564"/>
      <c r="S12" s="563" t="s">
        <v>843</v>
      </c>
    </row>
    <row r="13" spans="1:19">
      <c r="A13" s="563"/>
      <c r="B13" s="561" t="s">
        <v>41</v>
      </c>
      <c r="C13" s="135"/>
      <c r="E13" s="560">
        <v>7</v>
      </c>
      <c r="F13" s="560">
        <v>13</v>
      </c>
      <c r="G13" s="560">
        <v>6</v>
      </c>
      <c r="H13" s="562"/>
      <c r="K13" s="564"/>
      <c r="L13" s="564"/>
      <c r="M13" s="564"/>
      <c r="N13" s="564"/>
      <c r="O13" s="564"/>
      <c r="S13" s="563" t="str">
        <f>IF(Content!$E$1=1,S14,S15)</f>
        <v>Горизонт монетарної політики</v>
      </c>
    </row>
    <row r="14" spans="1:19">
      <c r="A14" s="563"/>
      <c r="B14" s="561"/>
      <c r="E14" s="560">
        <v>7</v>
      </c>
      <c r="F14" s="560">
        <v>13</v>
      </c>
      <c r="G14" s="560">
        <v>6</v>
      </c>
      <c r="K14" s="564"/>
      <c r="L14" s="564"/>
      <c r="M14" s="564"/>
      <c r="N14" s="564"/>
      <c r="O14" s="564"/>
      <c r="S14" s="563" t="s">
        <v>844</v>
      </c>
    </row>
    <row r="15" spans="1:19">
      <c r="A15" s="563"/>
      <c r="C15" s="135">
        <v>16.399999999999999</v>
      </c>
      <c r="E15" s="560">
        <v>7</v>
      </c>
      <c r="F15" s="560">
        <v>13</v>
      </c>
      <c r="G15" s="560">
        <v>6</v>
      </c>
      <c r="H15" s="562">
        <v>10</v>
      </c>
      <c r="K15" s="564"/>
      <c r="L15" s="564"/>
      <c r="M15" s="564"/>
      <c r="N15" s="564"/>
      <c r="O15" s="564"/>
      <c r="S15" s="563" t="s">
        <v>845</v>
      </c>
    </row>
    <row r="16" spans="1:19">
      <c r="A16" s="563"/>
      <c r="B16" s="561" t="s">
        <v>42</v>
      </c>
      <c r="C16" s="135"/>
      <c r="E16" s="560">
        <v>6</v>
      </c>
      <c r="F16" s="560">
        <v>10</v>
      </c>
      <c r="G16" s="560">
        <v>4</v>
      </c>
      <c r="H16" s="562"/>
      <c r="K16" s="564"/>
      <c r="L16" s="564"/>
      <c r="M16" s="564"/>
      <c r="N16" s="564"/>
      <c r="O16" s="564"/>
      <c r="S16" s="563"/>
    </row>
    <row r="17" spans="1:15">
      <c r="A17" s="563" t="s">
        <v>42</v>
      </c>
      <c r="B17" s="561"/>
      <c r="E17" s="560">
        <v>6</v>
      </c>
      <c r="F17" s="560">
        <v>10</v>
      </c>
      <c r="G17" s="560">
        <v>4</v>
      </c>
      <c r="K17" s="564"/>
      <c r="L17" s="564"/>
      <c r="M17" s="564"/>
      <c r="N17" s="564"/>
      <c r="O17" s="564"/>
    </row>
    <row r="18" spans="1:15">
      <c r="A18" s="563"/>
      <c r="C18" s="136">
        <v>13.7</v>
      </c>
      <c r="E18" s="560">
        <v>6</v>
      </c>
      <c r="F18" s="560">
        <v>10</v>
      </c>
      <c r="G18" s="560">
        <v>4</v>
      </c>
      <c r="H18" s="562">
        <v>8</v>
      </c>
      <c r="K18" s="564"/>
      <c r="L18" s="564"/>
      <c r="M18" s="564"/>
      <c r="N18" s="564"/>
      <c r="O18" s="564"/>
    </row>
    <row r="19" spans="1:15">
      <c r="A19" s="563"/>
      <c r="B19" s="561" t="s">
        <v>43</v>
      </c>
      <c r="C19" s="136"/>
      <c r="D19" s="135"/>
      <c r="E19" s="560">
        <v>5.5</v>
      </c>
      <c r="F19" s="560">
        <v>9.5</v>
      </c>
      <c r="G19" s="560">
        <v>4</v>
      </c>
      <c r="H19" s="562"/>
      <c r="J19" s="563">
        <v>18</v>
      </c>
      <c r="K19" s="564"/>
      <c r="L19" s="564"/>
      <c r="M19" s="564"/>
      <c r="N19" s="564"/>
      <c r="O19" s="564"/>
    </row>
    <row r="20" spans="1:15">
      <c r="A20" s="563"/>
      <c r="B20" s="561"/>
      <c r="E20" s="560">
        <v>5.5</v>
      </c>
      <c r="F20" s="560">
        <v>9.5</v>
      </c>
      <c r="G20" s="560">
        <v>4</v>
      </c>
      <c r="K20" s="564"/>
      <c r="L20" s="564"/>
      <c r="M20" s="564"/>
      <c r="N20" s="564"/>
      <c r="O20" s="564"/>
    </row>
    <row r="21" spans="1:15">
      <c r="A21" s="563"/>
      <c r="C21" s="135">
        <v>13.2</v>
      </c>
      <c r="D21" s="135"/>
      <c r="E21" s="560">
        <v>5.5</v>
      </c>
      <c r="F21" s="560">
        <v>9.5</v>
      </c>
      <c r="G21" s="560">
        <v>4</v>
      </c>
      <c r="H21" s="562">
        <v>7.5</v>
      </c>
      <c r="K21" s="564"/>
      <c r="L21" s="564"/>
      <c r="M21" s="564"/>
      <c r="N21" s="564"/>
      <c r="O21" s="564"/>
    </row>
    <row r="22" spans="1:15">
      <c r="A22" s="563"/>
      <c r="B22" s="561" t="s">
        <v>44</v>
      </c>
      <c r="C22" s="135"/>
      <c r="D22" s="135"/>
      <c r="E22" s="560">
        <v>5</v>
      </c>
      <c r="F22" s="560">
        <v>9</v>
      </c>
      <c r="G22" s="560">
        <v>4</v>
      </c>
      <c r="H22" s="562"/>
      <c r="K22" s="564"/>
      <c r="L22" s="564"/>
      <c r="M22" s="564"/>
      <c r="N22" s="564"/>
      <c r="O22" s="564"/>
    </row>
    <row r="23" spans="1:15">
      <c r="A23" s="563" t="s">
        <v>44</v>
      </c>
      <c r="B23" s="561"/>
      <c r="E23" s="560">
        <v>5</v>
      </c>
      <c r="F23" s="560">
        <v>9</v>
      </c>
      <c r="G23" s="560">
        <v>4</v>
      </c>
      <c r="K23" s="564"/>
      <c r="L23" s="564"/>
      <c r="M23" s="564"/>
      <c r="N23" s="564"/>
      <c r="O23" s="564"/>
    </row>
    <row r="24" spans="1:15">
      <c r="A24" s="563"/>
      <c r="C24" s="135">
        <v>9.9</v>
      </c>
      <c r="D24" s="135"/>
      <c r="E24" s="560">
        <v>5</v>
      </c>
      <c r="F24" s="560">
        <v>9</v>
      </c>
      <c r="G24" s="560">
        <v>4</v>
      </c>
      <c r="H24" s="562">
        <v>7</v>
      </c>
      <c r="K24" s="564"/>
      <c r="L24" s="564"/>
      <c r="M24" s="564"/>
      <c r="N24" s="564"/>
      <c r="O24" s="564"/>
    </row>
    <row r="25" spans="1:15">
      <c r="A25" s="563"/>
      <c r="B25" s="561" t="s">
        <v>45</v>
      </c>
      <c r="C25" s="135"/>
      <c r="D25" s="135"/>
      <c r="E25" s="560">
        <v>4.5</v>
      </c>
      <c r="F25" s="560">
        <v>8.5</v>
      </c>
      <c r="G25" s="560">
        <v>4</v>
      </c>
      <c r="H25" s="562"/>
      <c r="K25" s="564"/>
      <c r="L25" s="564"/>
      <c r="M25" s="564"/>
      <c r="N25" s="564"/>
      <c r="O25" s="564"/>
    </row>
    <row r="26" spans="1:15">
      <c r="A26" s="563"/>
      <c r="B26" s="561"/>
      <c r="E26" s="560">
        <v>4.5</v>
      </c>
      <c r="F26" s="560">
        <v>8.5</v>
      </c>
      <c r="G26" s="560">
        <v>4</v>
      </c>
      <c r="K26" s="111" t="str">
        <f>IF(Content!$E$1=1,K27,K28)</f>
        <v>Джерело: ДССУ, розрахунки НБУ.</v>
      </c>
    </row>
    <row r="27" spans="1:15">
      <c r="A27" s="563"/>
      <c r="C27" s="135">
        <v>8.9</v>
      </c>
      <c r="D27" s="135"/>
      <c r="E27" s="560">
        <v>4.5</v>
      </c>
      <c r="F27" s="560">
        <v>8.5</v>
      </c>
      <c r="G27" s="560">
        <v>4</v>
      </c>
      <c r="H27" s="562">
        <v>6.5</v>
      </c>
      <c r="K27" s="2" t="s">
        <v>46</v>
      </c>
    </row>
    <row r="28" spans="1:15">
      <c r="A28" s="563"/>
      <c r="B28" s="561" t="s">
        <v>214</v>
      </c>
      <c r="C28" s="135"/>
      <c r="D28" s="135"/>
      <c r="E28" s="560">
        <v>4</v>
      </c>
      <c r="F28" s="560">
        <v>8</v>
      </c>
      <c r="G28" s="560">
        <v>4</v>
      </c>
      <c r="H28" s="562"/>
      <c r="K28" s="2" t="s">
        <v>649</v>
      </c>
    </row>
    <row r="29" spans="1:15">
      <c r="A29" s="563" t="s">
        <v>214</v>
      </c>
      <c r="B29" s="561"/>
      <c r="E29" s="560">
        <v>4</v>
      </c>
      <c r="F29" s="560">
        <v>8</v>
      </c>
      <c r="G29" s="560">
        <v>4</v>
      </c>
    </row>
    <row r="30" spans="1:15">
      <c r="A30" s="563"/>
      <c r="C30" s="136">
        <v>9.8000000000000007</v>
      </c>
      <c r="D30" s="136">
        <v>9.8000000000000007</v>
      </c>
      <c r="E30" s="560">
        <v>4</v>
      </c>
      <c r="F30" s="560">
        <v>8</v>
      </c>
      <c r="G30" s="560">
        <v>4</v>
      </c>
      <c r="H30" s="562">
        <v>6</v>
      </c>
    </row>
    <row r="31" spans="1:15">
      <c r="A31" s="563"/>
      <c r="B31" s="561" t="s">
        <v>260</v>
      </c>
      <c r="C31" s="136"/>
      <c r="D31" s="136"/>
      <c r="E31" s="560">
        <v>3.75</v>
      </c>
      <c r="F31" s="560">
        <v>7.75</v>
      </c>
      <c r="G31" s="560">
        <v>4</v>
      </c>
      <c r="H31" s="562"/>
      <c r="J31" s="563">
        <v>18</v>
      </c>
    </row>
    <row r="32" spans="1:15">
      <c r="A32" s="563"/>
      <c r="B32" s="561"/>
      <c r="E32" s="560">
        <v>3.75</v>
      </c>
      <c r="F32" s="560">
        <v>7.75</v>
      </c>
      <c r="G32" s="560">
        <v>4</v>
      </c>
    </row>
    <row r="33" spans="1:10">
      <c r="A33" s="563"/>
      <c r="C33" s="135">
        <v>8.6</v>
      </c>
      <c r="D33" s="135">
        <v>8.6</v>
      </c>
      <c r="E33" s="560">
        <v>3.75</v>
      </c>
      <c r="F33" s="560">
        <v>7.75</v>
      </c>
      <c r="G33" s="560">
        <v>4</v>
      </c>
      <c r="H33" s="562">
        <v>5.75</v>
      </c>
    </row>
    <row r="34" spans="1:10">
      <c r="A34" s="563"/>
      <c r="B34" s="561" t="s">
        <v>261</v>
      </c>
      <c r="C34" s="135"/>
      <c r="D34" s="135"/>
      <c r="E34" s="560">
        <v>3.5</v>
      </c>
      <c r="F34" s="560">
        <v>7.5</v>
      </c>
      <c r="G34" s="560">
        <v>4</v>
      </c>
      <c r="H34" s="562"/>
    </row>
    <row r="35" spans="1:10">
      <c r="A35" s="563" t="s">
        <v>261</v>
      </c>
      <c r="B35" s="561"/>
      <c r="E35" s="560">
        <v>3.5</v>
      </c>
      <c r="F35" s="560">
        <v>7.5</v>
      </c>
      <c r="G35" s="560">
        <v>4</v>
      </c>
    </row>
    <row r="36" spans="1:10">
      <c r="A36" s="563"/>
      <c r="C36" s="135">
        <v>9</v>
      </c>
      <c r="D36" s="135">
        <v>8.6</v>
      </c>
      <c r="E36" s="560">
        <v>3.5</v>
      </c>
      <c r="F36" s="560">
        <v>7.5</v>
      </c>
      <c r="G36" s="560">
        <v>4</v>
      </c>
      <c r="H36" s="562">
        <v>5.5</v>
      </c>
    </row>
    <row r="37" spans="1:10">
      <c r="A37" s="563"/>
      <c r="B37" s="561" t="s">
        <v>262</v>
      </c>
      <c r="C37" s="135"/>
      <c r="D37" s="135"/>
      <c r="E37" s="560">
        <v>3.25</v>
      </c>
      <c r="F37" s="560">
        <v>7.25</v>
      </c>
      <c r="G37" s="560">
        <v>4</v>
      </c>
      <c r="H37" s="562"/>
    </row>
    <row r="38" spans="1:10">
      <c r="A38" s="563"/>
      <c r="B38" s="561"/>
      <c r="E38" s="560">
        <v>3.25</v>
      </c>
      <c r="F38" s="560">
        <v>7.25</v>
      </c>
      <c r="G38" s="560">
        <v>4</v>
      </c>
    </row>
    <row r="39" spans="1:10">
      <c r="A39" s="563"/>
      <c r="C39" s="135">
        <v>7.7</v>
      </c>
      <c r="D39" s="135">
        <v>7.3</v>
      </c>
      <c r="E39" s="560">
        <v>3.25</v>
      </c>
      <c r="F39" s="560">
        <v>7.25</v>
      </c>
      <c r="G39" s="560">
        <v>4</v>
      </c>
      <c r="H39" s="562">
        <v>5.25</v>
      </c>
    </row>
    <row r="40" spans="1:10">
      <c r="A40" s="563"/>
      <c r="B40" s="561" t="s">
        <v>218</v>
      </c>
      <c r="C40" s="135"/>
      <c r="D40" s="135"/>
      <c r="E40" s="560">
        <v>4</v>
      </c>
      <c r="F40" s="560">
        <v>6</v>
      </c>
      <c r="G40" s="560">
        <v>2</v>
      </c>
      <c r="H40" s="562"/>
    </row>
    <row r="41" spans="1:10">
      <c r="A41" s="563" t="s">
        <v>218</v>
      </c>
      <c r="B41" s="561"/>
      <c r="E41" s="560">
        <v>4</v>
      </c>
      <c r="F41" s="560">
        <v>6</v>
      </c>
      <c r="G41" s="560">
        <v>2</v>
      </c>
    </row>
    <row r="42" spans="1:10">
      <c r="A42" s="563"/>
      <c r="C42" s="136">
        <v>6.3</v>
      </c>
      <c r="D42" s="136">
        <v>6.3</v>
      </c>
      <c r="E42" s="560">
        <v>4</v>
      </c>
      <c r="F42" s="560">
        <v>6</v>
      </c>
      <c r="G42" s="560">
        <v>2</v>
      </c>
      <c r="H42" s="562"/>
      <c r="I42" s="560">
        <v>5</v>
      </c>
    </row>
    <row r="43" spans="1:10">
      <c r="A43" s="563"/>
      <c r="B43" s="561" t="s">
        <v>264</v>
      </c>
      <c r="C43" s="136"/>
      <c r="D43" s="136"/>
      <c r="E43" s="560">
        <v>4</v>
      </c>
      <c r="F43" s="560">
        <v>6</v>
      </c>
      <c r="G43" s="560">
        <v>2</v>
      </c>
      <c r="H43" s="562"/>
      <c r="I43" s="560">
        <v>5</v>
      </c>
      <c r="J43" s="563">
        <v>18</v>
      </c>
    </row>
    <row r="44" spans="1:10">
      <c r="A44" s="563"/>
      <c r="B44" s="561"/>
      <c r="E44" s="560">
        <v>4</v>
      </c>
      <c r="F44" s="560">
        <v>6</v>
      </c>
      <c r="G44" s="560">
        <v>2</v>
      </c>
      <c r="I44" s="560">
        <v>5</v>
      </c>
    </row>
    <row r="45" spans="1:10">
      <c r="A45" s="563"/>
      <c r="C45" s="135">
        <v>6</v>
      </c>
      <c r="D45" s="135">
        <v>5.8</v>
      </c>
      <c r="E45" s="560">
        <v>4</v>
      </c>
      <c r="F45" s="560">
        <v>6</v>
      </c>
      <c r="G45" s="560">
        <v>2</v>
      </c>
      <c r="H45" s="562"/>
      <c r="I45" s="560">
        <v>5</v>
      </c>
    </row>
    <row r="46" spans="1:10">
      <c r="A46" s="563"/>
      <c r="B46" s="561" t="s">
        <v>266</v>
      </c>
      <c r="C46" s="135"/>
      <c r="D46" s="135"/>
      <c r="E46" s="560">
        <v>4</v>
      </c>
      <c r="F46" s="560">
        <v>6</v>
      </c>
      <c r="G46" s="560">
        <v>2</v>
      </c>
      <c r="H46" s="562"/>
      <c r="I46" s="560">
        <v>5</v>
      </c>
    </row>
    <row r="47" spans="1:10">
      <c r="A47" s="563" t="s">
        <v>266</v>
      </c>
      <c r="B47" s="561"/>
      <c r="E47" s="560">
        <v>4</v>
      </c>
      <c r="F47" s="560">
        <v>6</v>
      </c>
      <c r="G47" s="560">
        <v>2</v>
      </c>
      <c r="I47" s="560">
        <v>5</v>
      </c>
    </row>
    <row r="48" spans="1:10">
      <c r="A48" s="563"/>
      <c r="C48" s="135">
        <v>5.2</v>
      </c>
      <c r="D48" s="135">
        <v>5.7</v>
      </c>
      <c r="E48" s="560">
        <v>4</v>
      </c>
      <c r="F48" s="560">
        <v>6</v>
      </c>
      <c r="G48" s="560">
        <v>2</v>
      </c>
      <c r="H48" s="562"/>
      <c r="I48" s="560">
        <v>5</v>
      </c>
    </row>
    <row r="49" spans="1:10">
      <c r="A49" s="563"/>
      <c r="B49" s="561" t="s">
        <v>267</v>
      </c>
      <c r="C49" s="135"/>
      <c r="D49" s="135"/>
      <c r="E49" s="560">
        <v>4</v>
      </c>
      <c r="F49" s="560">
        <v>6</v>
      </c>
      <c r="G49" s="560">
        <v>2</v>
      </c>
      <c r="H49" s="562"/>
      <c r="I49" s="560">
        <v>5</v>
      </c>
    </row>
    <row r="50" spans="1:10">
      <c r="A50" s="563"/>
      <c r="B50" s="561"/>
      <c r="E50" s="560">
        <v>4</v>
      </c>
      <c r="F50" s="560">
        <v>6</v>
      </c>
      <c r="G50" s="560">
        <v>2</v>
      </c>
      <c r="I50" s="560">
        <v>5</v>
      </c>
    </row>
    <row r="51" spans="1:10">
      <c r="A51" s="563"/>
      <c r="C51" s="135">
        <v>5.2</v>
      </c>
      <c r="D51" s="135">
        <v>5.8</v>
      </c>
      <c r="E51" s="560">
        <v>4</v>
      </c>
      <c r="F51" s="560">
        <v>6</v>
      </c>
      <c r="G51" s="560">
        <v>2</v>
      </c>
      <c r="H51" s="562"/>
      <c r="I51" s="560">
        <v>5</v>
      </c>
    </row>
    <row r="52" spans="1:10">
      <c r="A52" s="563"/>
      <c r="B52" s="561" t="s">
        <v>222</v>
      </c>
      <c r="C52" s="135"/>
      <c r="D52" s="135"/>
      <c r="E52" s="560">
        <v>4</v>
      </c>
      <c r="F52" s="560">
        <v>6</v>
      </c>
      <c r="G52" s="560">
        <v>2</v>
      </c>
      <c r="H52" s="562"/>
      <c r="I52" s="560">
        <v>5</v>
      </c>
    </row>
    <row r="53" spans="1:10">
      <c r="A53" s="563" t="s">
        <v>222</v>
      </c>
      <c r="E53" s="560">
        <v>4</v>
      </c>
      <c r="F53" s="560">
        <v>6</v>
      </c>
      <c r="G53" s="560">
        <v>2</v>
      </c>
      <c r="I53" s="560">
        <v>5</v>
      </c>
    </row>
    <row r="54" spans="1:10">
      <c r="A54" s="563"/>
      <c r="C54" s="136">
        <v>5</v>
      </c>
      <c r="D54" s="136">
        <v>5</v>
      </c>
      <c r="E54" s="560">
        <v>4</v>
      </c>
      <c r="F54" s="560">
        <v>6</v>
      </c>
      <c r="G54" s="560">
        <v>2</v>
      </c>
      <c r="I54" s="560">
        <v>5</v>
      </c>
    </row>
    <row r="55" spans="1:10">
      <c r="A55" s="563"/>
      <c r="B55" s="561" t="s">
        <v>472</v>
      </c>
      <c r="C55" s="136"/>
      <c r="D55" s="136"/>
      <c r="E55" s="560">
        <v>4</v>
      </c>
      <c r="F55" s="560">
        <v>6</v>
      </c>
      <c r="G55" s="560">
        <v>2</v>
      </c>
      <c r="H55" s="562"/>
      <c r="I55" s="560">
        <v>5</v>
      </c>
      <c r="J55" s="563">
        <v>18</v>
      </c>
    </row>
    <row r="56" spans="1:10">
      <c r="A56" s="563"/>
      <c r="B56" s="561"/>
      <c r="E56" s="560">
        <v>4</v>
      </c>
      <c r="F56" s="560">
        <v>6</v>
      </c>
      <c r="G56" s="560">
        <v>2</v>
      </c>
      <c r="I56" s="560">
        <v>5</v>
      </c>
    </row>
    <row r="57" spans="1:10">
      <c r="A57" s="563"/>
      <c r="C57" s="135">
        <f>5</f>
        <v>5</v>
      </c>
      <c r="D57" s="135">
        <v>5</v>
      </c>
      <c r="E57" s="560">
        <v>4</v>
      </c>
      <c r="F57" s="560">
        <v>6</v>
      </c>
      <c r="G57" s="560">
        <v>2</v>
      </c>
      <c r="H57" s="562"/>
      <c r="I57" s="560">
        <v>5</v>
      </c>
    </row>
    <row r="58" spans="1:10">
      <c r="A58" s="563"/>
      <c r="B58" s="561" t="s">
        <v>473</v>
      </c>
      <c r="C58" s="135"/>
      <c r="D58" s="135"/>
      <c r="E58" s="560">
        <v>4</v>
      </c>
      <c r="F58" s="560">
        <v>6</v>
      </c>
      <c r="G58" s="560">
        <v>2</v>
      </c>
      <c r="H58" s="562"/>
      <c r="I58" s="560">
        <v>5</v>
      </c>
    </row>
    <row r="59" spans="1:10">
      <c r="A59" s="563" t="s">
        <v>473</v>
      </c>
      <c r="B59" s="561"/>
      <c r="E59" s="560">
        <v>4</v>
      </c>
      <c r="F59" s="560">
        <v>6</v>
      </c>
      <c r="G59" s="560">
        <v>2</v>
      </c>
      <c r="I59" s="560">
        <v>5</v>
      </c>
    </row>
    <row r="60" spans="1:10">
      <c r="A60" s="563"/>
      <c r="C60" s="135">
        <f>5.2</f>
        <v>5.2</v>
      </c>
      <c r="D60" s="135">
        <v>5.0999999999999996</v>
      </c>
      <c r="E60" s="560">
        <v>4</v>
      </c>
      <c r="F60" s="560">
        <v>6</v>
      </c>
      <c r="G60" s="560">
        <v>2</v>
      </c>
      <c r="H60" s="562"/>
      <c r="I60" s="560">
        <v>5</v>
      </c>
    </row>
    <row r="61" spans="1:10">
      <c r="A61" s="563"/>
      <c r="B61" s="561" t="s">
        <v>474</v>
      </c>
      <c r="C61" s="135"/>
      <c r="D61" s="135"/>
      <c r="E61" s="560">
        <v>4</v>
      </c>
      <c r="F61" s="560">
        <v>6</v>
      </c>
      <c r="G61" s="560">
        <v>2</v>
      </c>
      <c r="H61" s="562"/>
      <c r="I61" s="560">
        <v>5</v>
      </c>
    </row>
    <row r="62" spans="1:10">
      <c r="A62" s="563"/>
      <c r="B62" s="561"/>
      <c r="E62" s="560">
        <v>4</v>
      </c>
      <c r="F62" s="560">
        <v>6</v>
      </c>
      <c r="G62" s="560">
        <v>2</v>
      </c>
      <c r="I62" s="560">
        <v>5</v>
      </c>
    </row>
    <row r="63" spans="1:10">
      <c r="A63" s="563"/>
      <c r="C63" s="135">
        <f>5.3</f>
        <v>5.3</v>
      </c>
      <c r="D63" s="135">
        <v>5.0999999999999996</v>
      </c>
      <c r="E63" s="560">
        <v>4</v>
      </c>
      <c r="F63" s="560">
        <v>6</v>
      </c>
      <c r="G63" s="560">
        <v>2</v>
      </c>
      <c r="H63" s="562"/>
      <c r="I63" s="560">
        <v>5</v>
      </c>
    </row>
    <row r="64" spans="1:10">
      <c r="A64" s="563"/>
      <c r="B64" s="561" t="s">
        <v>475</v>
      </c>
      <c r="C64" s="135"/>
      <c r="D64" s="135"/>
      <c r="E64" s="560">
        <v>4</v>
      </c>
      <c r="F64" s="560">
        <v>6</v>
      </c>
      <c r="G64" s="560">
        <v>2</v>
      </c>
      <c r="H64" s="562"/>
      <c r="I64" s="560">
        <v>5</v>
      </c>
    </row>
    <row r="65" spans="1:10">
      <c r="A65" s="563" t="s">
        <v>475</v>
      </c>
      <c r="E65" s="560">
        <v>4</v>
      </c>
      <c r="F65" s="560">
        <v>6</v>
      </c>
      <c r="G65" s="560">
        <v>2</v>
      </c>
      <c r="I65" s="560">
        <v>5</v>
      </c>
    </row>
    <row r="66" spans="1:10">
      <c r="A66" s="563"/>
      <c r="C66" s="136">
        <v>5</v>
      </c>
      <c r="D66" s="136">
        <v>5</v>
      </c>
      <c r="E66" s="560">
        <v>4</v>
      </c>
      <c r="F66" s="560">
        <v>6</v>
      </c>
      <c r="G66" s="560">
        <v>2</v>
      </c>
      <c r="I66" s="560">
        <v>5</v>
      </c>
    </row>
    <row r="67" spans="1:10">
      <c r="J67" s="563">
        <v>18</v>
      </c>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tabColor theme="2" tint="0.39997558519241921"/>
  </sheetPr>
  <dimension ref="A1:AB37"/>
  <sheetViews>
    <sheetView showGridLines="0" zoomScaleNormal="100" workbookViewId="0">
      <selection activeCell="G28" sqref="G28"/>
    </sheetView>
  </sheetViews>
  <sheetFormatPr defaultColWidth="9.140625" defaultRowHeight="12.75"/>
  <cols>
    <col min="1" max="1" width="9.140625" style="36"/>
    <col min="2" max="3" width="9.140625" style="36" hidden="1" customWidth="1"/>
    <col min="4" max="5" width="9.140625" style="36" customWidth="1"/>
    <col min="6" max="16384" width="9.140625" style="36"/>
  </cols>
  <sheetData>
    <row r="1" spans="1:19" s="456" customFormat="1">
      <c r="A1" s="275" t="s">
        <v>102</v>
      </c>
      <c r="B1" s="275"/>
      <c r="C1" s="275"/>
      <c r="D1" s="455"/>
      <c r="E1" s="455">
        <f>IF(Content!$E$1=1,E2,E3)</f>
        <v>2016</v>
      </c>
      <c r="F1" s="455">
        <f>IF(Content!$E$1=1,F2,F3)</f>
        <v>2017</v>
      </c>
      <c r="G1" s="455">
        <f>IF(Content!$E$1=1,G2,G3)</f>
        <v>2018</v>
      </c>
      <c r="H1" s="455" t="str">
        <f>IF(Content!$E$1=1,H2,H3)</f>
        <v>Достатність резервів*, (п.ш.)</v>
      </c>
      <c r="I1" s="455"/>
      <c r="J1" s="455" t="str">
        <f>IF(Content!$E$1=1,J2,J3)</f>
        <v>Баланс поточного рахунку окремих ЕМ, % ВВП</v>
      </c>
    </row>
    <row r="2" spans="1:19" ht="12.75" hidden="1" customHeight="1">
      <c r="A2" s="454"/>
      <c r="B2" s="441"/>
      <c r="C2" s="441"/>
      <c r="D2" s="441"/>
      <c r="E2" s="441">
        <v>2016</v>
      </c>
      <c r="F2" s="441">
        <v>2017</v>
      </c>
      <c r="G2" s="441">
        <v>2018</v>
      </c>
      <c r="H2" s="441" t="s">
        <v>1702</v>
      </c>
      <c r="I2" s="441"/>
      <c r="J2" s="441" t="s">
        <v>1179</v>
      </c>
      <c r="K2" s="441"/>
      <c r="L2" s="441"/>
      <c r="M2" s="441"/>
      <c r="N2" s="441"/>
      <c r="O2" s="441"/>
      <c r="P2" s="441"/>
      <c r="Q2" s="441"/>
      <c r="S2" s="26"/>
    </row>
    <row r="3" spans="1:19" hidden="1">
      <c r="B3" s="441"/>
      <c r="C3" s="441"/>
      <c r="D3" s="441"/>
      <c r="E3" s="441">
        <v>2016</v>
      </c>
      <c r="F3" s="441">
        <v>2017</v>
      </c>
      <c r="G3" s="441">
        <v>2018</v>
      </c>
      <c r="H3" s="441" t="s">
        <v>1522</v>
      </c>
      <c r="I3" s="441"/>
      <c r="J3" s="441" t="s">
        <v>1511</v>
      </c>
      <c r="K3" s="441"/>
      <c r="L3" s="441"/>
      <c r="M3" s="441"/>
      <c r="N3" s="441"/>
      <c r="O3" s="441"/>
      <c r="P3" s="441"/>
      <c r="Q3" s="441"/>
      <c r="R3" s="26"/>
      <c r="S3" s="26"/>
    </row>
    <row r="4" spans="1:19">
      <c r="A4" s="36" t="str">
        <f>IF(Content!$E$1=1,B4,C4)</f>
        <v>Росія</v>
      </c>
      <c r="B4" s="441" t="s">
        <v>124</v>
      </c>
      <c r="C4" s="441" t="s">
        <v>117</v>
      </c>
      <c r="D4" s="441" t="s">
        <v>1142</v>
      </c>
      <c r="E4" s="1">
        <v>1.9</v>
      </c>
      <c r="F4" s="1">
        <v>2.1</v>
      </c>
      <c r="G4" s="1">
        <v>7</v>
      </c>
      <c r="H4" s="171">
        <v>323.89999999999998</v>
      </c>
      <c r="I4" s="441"/>
      <c r="J4" s="441"/>
      <c r="K4" s="441"/>
      <c r="L4" s="441"/>
      <c r="M4" s="441"/>
      <c r="N4" s="441"/>
      <c r="O4" s="441"/>
      <c r="P4" s="441"/>
      <c r="Q4" s="441"/>
      <c r="R4" s="38"/>
    </row>
    <row r="5" spans="1:19">
      <c r="A5" s="36" t="str">
        <f>IF(Content!$E$1=1,B5,C5)</f>
        <v>Угорщина</v>
      </c>
      <c r="B5" s="441" t="s">
        <v>196</v>
      </c>
      <c r="C5" s="441" t="s">
        <v>197</v>
      </c>
      <c r="D5" s="441" t="s">
        <v>1150</v>
      </c>
      <c r="E5" s="1">
        <v>6.2</v>
      </c>
      <c r="F5" s="1">
        <v>2.8</v>
      </c>
      <c r="G5" s="1">
        <v>0.5</v>
      </c>
      <c r="H5" s="171">
        <v>108.5</v>
      </c>
      <c r="I5" s="441"/>
      <c r="J5" s="441"/>
      <c r="K5" s="441"/>
      <c r="L5" s="441"/>
      <c r="M5" s="441"/>
      <c r="N5" s="441"/>
      <c r="O5" s="441"/>
      <c r="P5" s="441"/>
      <c r="Q5" s="441"/>
      <c r="R5" s="38"/>
    </row>
    <row r="6" spans="1:19">
      <c r="A6" s="267" t="str">
        <f>IF(Content!$E$1=1,B6,C6)</f>
        <v>Китай</v>
      </c>
      <c r="B6" s="441" t="s">
        <v>188</v>
      </c>
      <c r="C6" s="441" t="s">
        <v>189</v>
      </c>
      <c r="D6" s="441" t="s">
        <v>1180</v>
      </c>
      <c r="E6" s="1">
        <v>1.8</v>
      </c>
      <c r="F6" s="1">
        <v>1.4</v>
      </c>
      <c r="G6" s="1">
        <v>0.4</v>
      </c>
      <c r="H6" s="171">
        <v>85</v>
      </c>
      <c r="I6" s="441"/>
      <c r="J6" s="441"/>
      <c r="K6" s="441"/>
      <c r="L6" s="441"/>
      <c r="M6" s="441"/>
      <c r="N6" s="441"/>
      <c r="O6" s="441"/>
      <c r="P6" s="441"/>
      <c r="Q6" s="441"/>
      <c r="R6" s="38"/>
    </row>
    <row r="7" spans="1:19">
      <c r="A7" s="267" t="str">
        <f>IF(Content!$E$1=1,B7,C7)</f>
        <v>Чехія</v>
      </c>
      <c r="B7" s="441" t="s">
        <v>778</v>
      </c>
      <c r="C7" s="441" t="s">
        <v>779</v>
      </c>
      <c r="D7" s="441" t="s">
        <v>1152</v>
      </c>
      <c r="E7" s="1">
        <v>1.6</v>
      </c>
      <c r="F7" s="1">
        <v>1.1000000000000001</v>
      </c>
      <c r="G7" s="1">
        <v>0.2</v>
      </c>
      <c r="H7" s="171"/>
      <c r="I7" s="441"/>
      <c r="J7" s="441"/>
      <c r="K7" s="441"/>
      <c r="L7" s="441"/>
      <c r="M7" s="441"/>
      <c r="N7" s="441"/>
      <c r="O7" s="441"/>
      <c r="P7" s="441"/>
      <c r="Q7" s="441"/>
      <c r="R7" s="38"/>
    </row>
    <row r="8" spans="1:19">
      <c r="A8" s="267" t="str">
        <f>IF(Content!$E$1=1,B8,C8)</f>
        <v>Польща</v>
      </c>
      <c r="B8" s="441" t="s">
        <v>123</v>
      </c>
      <c r="C8" s="441" t="s">
        <v>122</v>
      </c>
      <c r="D8" s="441" t="s">
        <v>1151</v>
      </c>
      <c r="E8" s="1">
        <v>-0.5</v>
      </c>
      <c r="F8" s="1">
        <v>0.1</v>
      </c>
      <c r="G8" s="1">
        <v>-0.7</v>
      </c>
      <c r="H8" s="171">
        <v>120.4</v>
      </c>
      <c r="I8" s="441"/>
      <c r="J8" s="441"/>
      <c r="K8" s="441"/>
      <c r="L8" s="441"/>
      <c r="M8" s="441"/>
      <c r="N8" s="441"/>
      <c r="O8" s="441"/>
      <c r="P8" s="441"/>
      <c r="Q8" s="441"/>
      <c r="R8" s="38"/>
    </row>
    <row r="9" spans="1:19">
      <c r="A9" s="267" t="str">
        <f>IF(Content!$E$1=1,B9,C9)</f>
        <v>Індія</v>
      </c>
      <c r="B9" s="441" t="s">
        <v>186</v>
      </c>
      <c r="C9" s="441" t="s">
        <v>187</v>
      </c>
      <c r="D9" s="441" t="s">
        <v>1148</v>
      </c>
      <c r="E9" s="1">
        <v>-0.6</v>
      </c>
      <c r="F9" s="1">
        <v>-1.8</v>
      </c>
      <c r="G9" s="1">
        <v>-2.5</v>
      </c>
      <c r="H9" s="171">
        <v>138.69999999999999</v>
      </c>
      <c r="I9" s="441"/>
      <c r="J9" s="441"/>
      <c r="K9" s="441"/>
      <c r="L9" s="441"/>
      <c r="M9" s="441"/>
      <c r="N9" s="441"/>
      <c r="O9" s="441"/>
      <c r="P9" s="441"/>
      <c r="Q9" s="441"/>
      <c r="R9" s="38"/>
    </row>
    <row r="10" spans="1:19">
      <c r="A10" s="267" t="str">
        <f>IF(Content!$E$1=1,B10,C10)</f>
        <v>Мексика</v>
      </c>
      <c r="B10" s="441" t="s">
        <v>1139</v>
      </c>
      <c r="C10" s="441" t="s">
        <v>1140</v>
      </c>
      <c r="D10" s="441" t="s">
        <v>1141</v>
      </c>
      <c r="E10" s="1">
        <v>-2.2999999999999998</v>
      </c>
      <c r="F10" s="1">
        <v>-1.7</v>
      </c>
      <c r="G10" s="1">
        <v>-1.8</v>
      </c>
      <c r="H10" s="171">
        <v>116.1</v>
      </c>
      <c r="I10" s="441"/>
      <c r="J10" s="441"/>
      <c r="K10" s="441"/>
      <c r="L10" s="441"/>
      <c r="M10" s="441"/>
      <c r="N10" s="441"/>
      <c r="O10" s="441"/>
      <c r="P10" s="441"/>
      <c r="Q10" s="441"/>
      <c r="R10" s="38"/>
    </row>
    <row r="11" spans="1:19">
      <c r="A11" s="267" t="str">
        <f>IF(Content!$E$1=1,B11,C11)</f>
        <v>Україна</v>
      </c>
      <c r="B11" s="441" t="s">
        <v>174</v>
      </c>
      <c r="C11" s="441" t="s">
        <v>175</v>
      </c>
      <c r="D11" s="441" t="s">
        <v>1134</v>
      </c>
      <c r="E11" s="1">
        <v>-1.4</v>
      </c>
      <c r="F11" s="1">
        <v>-2.2000000000000002</v>
      </c>
      <c r="G11" s="1">
        <v>-3.7</v>
      </c>
      <c r="H11" s="171">
        <v>78.599999999999994</v>
      </c>
      <c r="I11" s="441"/>
      <c r="J11" s="441"/>
      <c r="K11" s="441"/>
      <c r="L11" s="441"/>
      <c r="M11" s="441"/>
      <c r="N11" s="441"/>
      <c r="O11" s="441"/>
      <c r="P11" s="441"/>
      <c r="Q11" s="441"/>
      <c r="R11" s="38"/>
    </row>
    <row r="12" spans="1:19">
      <c r="A12" s="267" t="str">
        <f>IF(Content!$E$1=1,B12,C12)</f>
        <v>Чилі</v>
      </c>
      <c r="B12" s="441" t="s">
        <v>190</v>
      </c>
      <c r="C12" s="441" t="s">
        <v>191</v>
      </c>
      <c r="D12" s="441" t="s">
        <v>1149</v>
      </c>
      <c r="E12" s="1">
        <v>-1.6</v>
      </c>
      <c r="F12" s="1">
        <v>-2.1</v>
      </c>
      <c r="G12" s="1">
        <v>-3.1</v>
      </c>
      <c r="H12" s="171">
        <v>89.5</v>
      </c>
      <c r="I12" s="441"/>
      <c r="J12" s="441"/>
      <c r="K12" s="441"/>
      <c r="L12" s="441"/>
      <c r="M12" s="441"/>
      <c r="N12" s="441"/>
      <c r="O12" s="441"/>
      <c r="P12" s="441"/>
      <c r="Q12" s="441"/>
      <c r="R12" s="38"/>
    </row>
    <row r="13" spans="1:19">
      <c r="A13" s="267" t="str">
        <f>IF(Content!$E$1=1,B13,C13)</f>
        <v>Румунія</v>
      </c>
      <c r="B13" s="441" t="s">
        <v>192</v>
      </c>
      <c r="C13" s="441" t="s">
        <v>193</v>
      </c>
      <c r="D13" s="441" t="s">
        <v>1147</v>
      </c>
      <c r="E13" s="1">
        <v>-2.1</v>
      </c>
      <c r="F13" s="1">
        <v>-3.2</v>
      </c>
      <c r="G13" s="1">
        <v>-4.5999999999999996</v>
      </c>
      <c r="H13" s="171">
        <v>129.69999999999999</v>
      </c>
      <c r="I13" s="441"/>
      <c r="J13" s="441"/>
      <c r="K13" s="441"/>
      <c r="L13" s="441"/>
      <c r="M13" s="441"/>
      <c r="N13" s="441"/>
      <c r="O13" s="441"/>
      <c r="P13" s="441"/>
      <c r="Q13" s="441"/>
      <c r="R13" s="38"/>
    </row>
    <row r="14" spans="1:19">
      <c r="A14" s="267" t="str">
        <f>IF(Content!$E$1=1,B14,C14)</f>
        <v>Туреччина</v>
      </c>
      <c r="B14" s="441" t="s">
        <v>176</v>
      </c>
      <c r="C14" s="441" t="s">
        <v>177</v>
      </c>
      <c r="D14" s="441" t="s">
        <v>1176</v>
      </c>
      <c r="E14" s="1">
        <v>-3.8</v>
      </c>
      <c r="F14" s="1">
        <v>-5.6</v>
      </c>
      <c r="G14" s="1">
        <v>-3.6</v>
      </c>
      <c r="H14" s="171">
        <v>75</v>
      </c>
      <c r="I14" s="441"/>
      <c r="J14" s="441"/>
      <c r="K14" s="441"/>
      <c r="L14" s="441"/>
      <c r="M14" s="441"/>
      <c r="N14" s="441"/>
      <c r="O14" s="441"/>
      <c r="P14" s="441"/>
      <c r="Q14" s="441"/>
      <c r="R14" s="38"/>
    </row>
    <row r="15" spans="1:19">
      <c r="A15" s="267" t="str">
        <f>IF(Content!$E$1=1,B15,C15)</f>
        <v>Єгипет</v>
      </c>
      <c r="B15" s="441" t="s">
        <v>233</v>
      </c>
      <c r="C15" s="441" t="s">
        <v>235</v>
      </c>
      <c r="D15" s="441" t="s">
        <v>1135</v>
      </c>
      <c r="E15" s="1">
        <v>-6</v>
      </c>
      <c r="F15" s="1">
        <v>-6.1</v>
      </c>
      <c r="G15" s="1">
        <v>-2.4</v>
      </c>
      <c r="H15" s="171">
        <v>85.3</v>
      </c>
      <c r="I15" s="441"/>
      <c r="J15" s="441"/>
      <c r="K15" s="441"/>
      <c r="L15" s="441"/>
      <c r="M15" s="441"/>
      <c r="N15" s="441"/>
      <c r="O15" s="441"/>
      <c r="P15" s="441"/>
      <c r="Q15" s="441"/>
      <c r="R15" s="38"/>
    </row>
    <row r="16" spans="1:19">
      <c r="A16" s="37"/>
      <c r="B16" s="441"/>
      <c r="C16" s="441"/>
      <c r="D16" s="441"/>
      <c r="E16" s="1"/>
      <c r="F16" s="1"/>
      <c r="G16" s="1"/>
      <c r="H16" s="1"/>
      <c r="I16" s="441"/>
      <c r="J16" s="36" t="str">
        <f>IF(Content!$E$1=1,J17,J18)</f>
        <v>Джерело: IMF WEO April 2019, IMF Assessing Reserve Adequacy.</v>
      </c>
      <c r="K16" s="441"/>
      <c r="L16" s="441"/>
      <c r="M16" s="441"/>
      <c r="N16" s="441"/>
      <c r="O16" s="441"/>
      <c r="P16" s="441"/>
      <c r="Q16" s="441"/>
      <c r="R16" s="38"/>
    </row>
    <row r="17" spans="1:28">
      <c r="A17" s="37"/>
      <c r="B17" s="441"/>
      <c r="C17" s="441"/>
      <c r="D17" s="441"/>
      <c r="E17" s="1"/>
      <c r="F17" s="1"/>
      <c r="G17" s="1"/>
      <c r="H17" s="1"/>
      <c r="I17" s="441"/>
      <c r="J17" s="35" t="s">
        <v>1181</v>
      </c>
      <c r="K17" s="441"/>
      <c r="L17" s="441"/>
      <c r="M17" s="441"/>
      <c r="N17" s="441"/>
      <c r="O17" s="441"/>
      <c r="P17" s="441"/>
      <c r="Q17" s="441"/>
      <c r="R17" s="38"/>
    </row>
    <row r="18" spans="1:28">
      <c r="A18" s="37"/>
      <c r="B18" s="441"/>
      <c r="C18" s="441"/>
      <c r="D18" s="441"/>
      <c r="E18" s="441"/>
      <c r="F18" s="441"/>
      <c r="G18" s="441"/>
      <c r="H18" s="441"/>
      <c r="I18" s="441"/>
      <c r="J18" s="35" t="s">
        <v>1182</v>
      </c>
      <c r="K18" s="441"/>
      <c r="L18" s="441"/>
      <c r="M18" s="441"/>
      <c r="N18" s="441"/>
      <c r="O18" s="441"/>
      <c r="P18" s="441"/>
      <c r="Q18" s="441"/>
      <c r="R18" s="38"/>
    </row>
    <row r="19" spans="1:28">
      <c r="A19" s="37"/>
      <c r="B19" s="441"/>
      <c r="C19" s="441"/>
      <c r="D19" s="441"/>
      <c r="E19" s="441"/>
      <c r="F19" s="441"/>
      <c r="G19" s="441"/>
      <c r="H19" s="441"/>
      <c r="I19" s="441"/>
      <c r="J19" s="441"/>
      <c r="K19" s="441"/>
      <c r="L19" s="441"/>
      <c r="M19" s="441"/>
      <c r="N19" s="441"/>
      <c r="O19" s="441"/>
      <c r="P19" s="441"/>
      <c r="Q19" s="441"/>
      <c r="R19" s="38"/>
    </row>
    <row r="20" spans="1:28">
      <c r="A20" s="37"/>
      <c r="B20" s="441"/>
      <c r="C20" s="441"/>
      <c r="D20" s="441"/>
      <c r="E20" s="441"/>
      <c r="F20" s="441"/>
      <c r="G20" s="441"/>
      <c r="H20" s="441"/>
      <c r="I20" s="441"/>
      <c r="J20" s="441"/>
      <c r="K20" s="441"/>
      <c r="L20" s="441"/>
      <c r="M20" s="441"/>
      <c r="N20" s="441"/>
      <c r="O20" s="441"/>
      <c r="P20" s="441"/>
      <c r="Q20" s="441"/>
      <c r="R20" s="38"/>
      <c r="S20" s="35"/>
      <c r="AB20" s="177"/>
    </row>
    <row r="21" spans="1:28">
      <c r="A21" s="37"/>
      <c r="B21" s="441"/>
      <c r="C21" s="441"/>
      <c r="D21" s="441"/>
      <c r="E21" s="441"/>
      <c r="F21" s="441"/>
      <c r="G21" s="441"/>
      <c r="H21" s="441"/>
      <c r="I21" s="441"/>
      <c r="J21" s="441"/>
      <c r="K21" s="441"/>
      <c r="L21" s="441"/>
      <c r="M21" s="441"/>
      <c r="N21" s="441"/>
      <c r="O21" s="441"/>
      <c r="P21" s="441"/>
      <c r="Q21" s="441"/>
      <c r="R21" s="38"/>
      <c r="S21" s="35"/>
    </row>
    <row r="22" spans="1:28">
      <c r="A22" s="37"/>
      <c r="B22" s="37"/>
      <c r="C22" s="37"/>
      <c r="D22" s="78"/>
      <c r="E22" s="78"/>
      <c r="F22" s="78"/>
      <c r="G22" s="78"/>
      <c r="H22"/>
      <c r="I22"/>
      <c r="J22"/>
      <c r="K22" s="38"/>
      <c r="L22" s="38"/>
      <c r="M22" s="38"/>
      <c r="N22" s="38"/>
      <c r="O22" s="38"/>
      <c r="P22" s="38"/>
      <c r="Q22" s="38"/>
      <c r="R22" s="38"/>
    </row>
    <row r="23" spans="1:28">
      <c r="A23" s="37"/>
      <c r="B23" s="37"/>
      <c r="C23" s="37"/>
      <c r="D23" s="78"/>
      <c r="E23" s="78"/>
      <c r="F23" s="78"/>
      <c r="G23" s="78"/>
      <c r="H23"/>
      <c r="I23"/>
      <c r="J23"/>
      <c r="K23" s="38"/>
      <c r="L23" s="38"/>
      <c r="M23" s="38"/>
      <c r="N23" s="38"/>
      <c r="O23" s="38"/>
      <c r="P23" s="38"/>
      <c r="Q23" s="38"/>
      <c r="R23" s="38"/>
    </row>
    <row r="24" spans="1:28">
      <c r="A24" s="37"/>
      <c r="B24" s="37"/>
      <c r="C24" s="37"/>
      <c r="D24" s="78"/>
      <c r="E24" s="78"/>
      <c r="F24" s="78"/>
      <c r="G24" s="78"/>
      <c r="H24"/>
      <c r="I24"/>
      <c r="J24"/>
      <c r="K24" s="38"/>
      <c r="L24" s="38"/>
      <c r="M24" s="38"/>
      <c r="N24" s="38"/>
      <c r="O24" s="38"/>
      <c r="P24" s="38"/>
      <c r="Q24" s="38"/>
      <c r="R24" s="38"/>
    </row>
    <row r="25" spans="1:28">
      <c r="A25" s="37"/>
      <c r="B25" s="37"/>
      <c r="C25" s="37"/>
      <c r="D25" s="78"/>
      <c r="E25" s="78"/>
      <c r="F25" s="78"/>
      <c r="G25" s="78"/>
      <c r="H25"/>
      <c r="I25"/>
      <c r="J25"/>
      <c r="K25" s="38"/>
      <c r="L25" s="38"/>
      <c r="M25" s="38"/>
      <c r="N25" s="38"/>
      <c r="O25" s="38"/>
      <c r="P25" s="38"/>
      <c r="Q25" s="38"/>
      <c r="R25" s="38"/>
    </row>
    <row r="26" spans="1:28">
      <c r="A26" s="37"/>
      <c r="B26" s="37"/>
      <c r="C26" s="37"/>
      <c r="D26" s="78"/>
      <c r="E26" s="78"/>
      <c r="F26" s="78"/>
      <c r="G26" s="78"/>
      <c r="H26"/>
      <c r="I26"/>
      <c r="J26"/>
      <c r="K26" s="38"/>
      <c r="L26" s="38"/>
      <c r="M26" s="38"/>
      <c r="N26" s="38"/>
      <c r="O26" s="38"/>
      <c r="P26" s="38"/>
      <c r="Q26" s="38"/>
      <c r="R26" s="38"/>
    </row>
    <row r="27" spans="1:28">
      <c r="A27" s="37"/>
      <c r="B27" s="37"/>
      <c r="C27" s="37"/>
      <c r="D27" s="37"/>
      <c r="E27" s="37"/>
      <c r="F27" s="38"/>
      <c r="G27" s="38"/>
      <c r="H27" s="38"/>
      <c r="I27" s="38"/>
      <c r="J27" s="38"/>
      <c r="K27" s="38"/>
      <c r="L27" s="38"/>
      <c r="M27" s="38"/>
      <c r="N27" s="38"/>
      <c r="O27" s="38"/>
      <c r="P27" s="38"/>
      <c r="Q27" s="38"/>
      <c r="R27" s="38"/>
    </row>
    <row r="28" spans="1:28">
      <c r="A28" s="37"/>
      <c r="B28" s="37"/>
      <c r="C28" s="37"/>
      <c r="D28" s="37"/>
      <c r="E28" s="37"/>
      <c r="F28" s="38"/>
      <c r="G28" s="38"/>
      <c r="H28" s="38"/>
      <c r="I28" s="38"/>
      <c r="J28" s="38"/>
      <c r="K28" s="38"/>
      <c r="L28" s="38"/>
      <c r="M28" s="38"/>
      <c r="N28" s="38"/>
      <c r="O28" s="38"/>
      <c r="P28" s="38"/>
      <c r="Q28" s="38"/>
      <c r="R28" s="38"/>
    </row>
    <row r="29" spans="1:28">
      <c r="A29" s="37"/>
      <c r="B29" s="37"/>
      <c r="C29" s="37"/>
      <c r="D29" s="37"/>
      <c r="E29" s="37"/>
      <c r="F29" s="38"/>
      <c r="G29" s="38"/>
      <c r="H29" s="38"/>
      <c r="I29" s="38"/>
      <c r="J29" s="38"/>
      <c r="K29" s="38"/>
      <c r="L29" s="38"/>
      <c r="M29" s="38"/>
      <c r="N29" s="38"/>
      <c r="O29" s="38"/>
      <c r="P29" s="38"/>
      <c r="Q29" s="38"/>
      <c r="R29" s="38"/>
    </row>
    <row r="30" spans="1:28">
      <c r="A30" s="37"/>
      <c r="B30" s="37"/>
      <c r="C30" s="37"/>
      <c r="D30" s="37"/>
      <c r="E30" s="37"/>
      <c r="F30" s="38"/>
      <c r="G30" s="38"/>
      <c r="H30" s="38"/>
      <c r="I30" s="38"/>
      <c r="J30" s="38"/>
      <c r="K30" s="38"/>
      <c r="L30" s="38"/>
      <c r="M30" s="38"/>
      <c r="N30" s="38"/>
      <c r="O30" s="38"/>
      <c r="P30" s="38"/>
      <c r="Q30" s="38"/>
      <c r="R30" s="38"/>
    </row>
    <row r="31" spans="1:28">
      <c r="A31" s="37"/>
      <c r="B31" s="37"/>
      <c r="C31" s="37"/>
      <c r="D31" s="37"/>
      <c r="E31" s="37"/>
      <c r="F31" s="38"/>
      <c r="G31" s="38"/>
      <c r="H31" s="38"/>
      <c r="I31" s="38"/>
      <c r="J31" s="38"/>
      <c r="K31" s="38"/>
      <c r="L31" s="38"/>
      <c r="M31" s="38"/>
      <c r="N31" s="38"/>
      <c r="O31" s="38"/>
      <c r="P31" s="38"/>
      <c r="Q31" s="38"/>
      <c r="R31" s="38"/>
    </row>
    <row r="32" spans="1:28">
      <c r="A32" s="37"/>
      <c r="B32" s="37"/>
      <c r="C32" s="37"/>
      <c r="D32" s="37"/>
      <c r="E32" s="37"/>
      <c r="F32" s="38"/>
      <c r="G32" s="38"/>
      <c r="H32" s="38"/>
      <c r="I32" s="38"/>
      <c r="J32" s="38"/>
      <c r="K32" s="38"/>
      <c r="L32" s="38"/>
      <c r="M32" s="38"/>
      <c r="N32" s="38"/>
      <c r="O32" s="38"/>
      <c r="P32" s="38"/>
      <c r="Q32" s="38"/>
      <c r="R32" s="38"/>
    </row>
    <row r="33" spans="1:18">
      <c r="A33" s="37"/>
      <c r="B33" s="37"/>
      <c r="C33" s="37"/>
      <c r="D33" s="37"/>
      <c r="E33" s="37"/>
      <c r="F33" s="38"/>
      <c r="G33" s="38"/>
      <c r="H33" s="38"/>
      <c r="I33" s="38"/>
      <c r="J33" s="38"/>
      <c r="K33" s="38"/>
      <c r="L33" s="38"/>
      <c r="M33" s="38"/>
      <c r="N33" s="38"/>
      <c r="O33" s="38"/>
      <c r="P33" s="38"/>
      <c r="Q33" s="38"/>
      <c r="R33" s="38"/>
    </row>
    <row r="34" spans="1:18">
      <c r="A34" s="37"/>
      <c r="B34" s="37"/>
      <c r="C34" s="37"/>
      <c r="D34" s="37"/>
      <c r="E34" s="37"/>
      <c r="F34" s="38"/>
      <c r="G34" s="38"/>
      <c r="H34" s="38"/>
      <c r="I34" s="38"/>
      <c r="J34" s="38"/>
      <c r="K34" s="38"/>
      <c r="L34" s="38"/>
      <c r="M34" s="38"/>
      <c r="N34" s="38"/>
      <c r="O34" s="38"/>
      <c r="P34" s="38"/>
      <c r="Q34" s="38"/>
      <c r="R34" s="38"/>
    </row>
    <row r="35" spans="1:18">
      <c r="A35" s="37"/>
      <c r="B35" s="37"/>
      <c r="C35" s="37"/>
      <c r="D35" s="37"/>
      <c r="E35" s="37"/>
      <c r="F35" s="38"/>
      <c r="G35" s="38"/>
      <c r="H35" s="38"/>
      <c r="I35" s="38"/>
      <c r="J35" s="38"/>
      <c r="K35" s="38"/>
      <c r="L35" s="38"/>
      <c r="M35" s="38"/>
      <c r="N35" s="38"/>
      <c r="O35" s="38"/>
      <c r="P35" s="38"/>
      <c r="Q35" s="38"/>
      <c r="R35" s="38"/>
    </row>
    <row r="36" spans="1:18">
      <c r="A36" s="37"/>
      <c r="B36" s="37"/>
      <c r="C36" s="37"/>
      <c r="D36" s="37"/>
      <c r="E36" s="37"/>
      <c r="F36" s="38"/>
      <c r="G36" s="38"/>
      <c r="H36" s="38"/>
      <c r="I36" s="38"/>
      <c r="J36" s="38"/>
      <c r="K36" s="38"/>
      <c r="L36" s="38"/>
      <c r="M36" s="38"/>
      <c r="N36" s="38"/>
      <c r="O36" s="38"/>
      <c r="P36" s="38"/>
      <c r="Q36" s="38"/>
      <c r="R36" s="38"/>
    </row>
    <row r="37" spans="1:18">
      <c r="A37" s="37"/>
      <c r="B37" s="37"/>
      <c r="C37" s="37"/>
      <c r="D37" s="37"/>
      <c r="E37" s="37"/>
      <c r="F37" s="38"/>
      <c r="G37" s="38"/>
      <c r="H37" s="38"/>
      <c r="I37" s="38"/>
      <c r="J37" s="38"/>
      <c r="K37" s="38"/>
      <c r="L37" s="38"/>
      <c r="M37" s="38"/>
      <c r="N37" s="38"/>
      <c r="O37" s="38"/>
      <c r="P37" s="38"/>
      <c r="Q37" s="38"/>
      <c r="R37" s="38"/>
    </row>
  </sheetData>
  <hyperlinks>
    <hyperlink ref="A1" location="Content!A1" display="&lt;&lt;"/>
  </hyperlinks>
  <pageMargins left="0.7" right="0.7" top="0.75" bottom="0.75" header="0.3" footer="0.3"/>
  <pageSetup paperSize="9" orientation="portrait" horizontalDpi="4294967294"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39997558519241921"/>
  </sheetPr>
  <dimension ref="A1:O28"/>
  <sheetViews>
    <sheetView showGridLines="0" topLeftCell="C1" workbookViewId="0">
      <selection activeCell="A3" sqref="A2:XFD3"/>
    </sheetView>
  </sheetViews>
  <sheetFormatPr defaultRowHeight="12.75"/>
  <cols>
    <col min="1" max="2" width="0" hidden="1" customWidth="1"/>
    <col min="3" max="3" width="11.28515625" customWidth="1"/>
  </cols>
  <sheetData>
    <row r="1" spans="1:15" ht="12.75" customHeight="1">
      <c r="A1" s="457"/>
      <c r="B1" s="458"/>
      <c r="C1" s="275" t="s">
        <v>102</v>
      </c>
      <c r="D1" s="459"/>
      <c r="E1" s="459" t="str">
        <f>IF(Content!$E$1=1,E2,E3)</f>
        <v>Коефіцієнт</v>
      </c>
      <c r="F1" s="459" t="str">
        <f>IF(Content!$E$1=1,F2,F3)</f>
        <v>Коефіцієнт</v>
      </c>
      <c r="G1" s="459" t="str">
        <f>IF(Content!$E$1=1,G2,G3)</f>
        <v>Довірчий інтервал</v>
      </c>
      <c r="H1" s="459"/>
      <c r="I1" s="459" t="str">
        <f>IF(Content!$E$1=1,I2,I3)</f>
        <v>Перенесення курсу на інфляцію та чутливість інфляційних очікувань в окремих ЕМ</v>
      </c>
      <c r="J1" s="459"/>
      <c r="K1" s="457"/>
      <c r="L1" s="457"/>
      <c r="M1" s="457"/>
      <c r="N1" s="457"/>
      <c r="O1" s="457"/>
    </row>
    <row r="2" spans="1:15" hidden="1">
      <c r="A2" s="460"/>
      <c r="B2" s="460"/>
      <c r="C2" s="460"/>
      <c r="D2" s="460"/>
      <c r="E2" s="460" t="s">
        <v>1183</v>
      </c>
      <c r="F2" s="460" t="s">
        <v>1183</v>
      </c>
      <c r="G2" s="460" t="s">
        <v>1184</v>
      </c>
      <c r="H2" s="460"/>
      <c r="I2" s="460" t="s">
        <v>1185</v>
      </c>
      <c r="J2" s="460"/>
      <c r="K2" s="460"/>
      <c r="L2" s="460"/>
      <c r="M2" s="460"/>
      <c r="N2" s="460"/>
      <c r="O2" s="460"/>
    </row>
    <row r="3" spans="1:15" hidden="1">
      <c r="A3" s="460"/>
      <c r="B3" s="460"/>
      <c r="C3" s="460"/>
      <c r="D3" s="460"/>
      <c r="E3" s="460" t="s">
        <v>1186</v>
      </c>
      <c r="F3" s="460" t="s">
        <v>1186</v>
      </c>
      <c r="G3" s="460" t="s">
        <v>1187</v>
      </c>
      <c r="H3" s="460"/>
      <c r="I3" s="460" t="s">
        <v>1188</v>
      </c>
      <c r="J3" s="460"/>
      <c r="K3" s="460"/>
      <c r="L3" s="460"/>
      <c r="M3" s="460"/>
      <c r="N3" s="460"/>
      <c r="O3" s="460"/>
    </row>
    <row r="4" spans="1:15">
      <c r="A4" s="773" t="s">
        <v>1189</v>
      </c>
      <c r="B4" s="773" t="s">
        <v>1190</v>
      </c>
      <c r="C4" s="774" t="str">
        <f>IF(Content!$E$1=1,A4,B4)</f>
        <v>Середня сила ефекту перенесення курсу на інфляцію, коеф.</v>
      </c>
      <c r="D4" s="460" t="s">
        <v>1148</v>
      </c>
      <c r="E4" s="461">
        <v>0.14699999999999999</v>
      </c>
      <c r="F4" s="461"/>
      <c r="G4" s="461"/>
      <c r="H4" s="460"/>
      <c r="I4" s="460"/>
      <c r="J4" s="460"/>
      <c r="K4" s="460"/>
      <c r="L4" s="460"/>
      <c r="M4" s="460"/>
      <c r="N4" s="460"/>
      <c r="O4" s="460"/>
    </row>
    <row r="5" spans="1:15">
      <c r="A5" s="773"/>
      <c r="B5" s="773"/>
      <c r="C5" s="774"/>
      <c r="D5" s="460" t="s">
        <v>1142</v>
      </c>
      <c r="E5" s="461">
        <v>0.113</v>
      </c>
      <c r="F5" s="461"/>
      <c r="G5" s="461"/>
      <c r="H5" s="460"/>
      <c r="I5" s="460"/>
      <c r="J5" s="460"/>
      <c r="K5" s="460"/>
      <c r="L5" s="460"/>
      <c r="M5" s="460"/>
      <c r="N5" s="460"/>
      <c r="O5" s="460"/>
    </row>
    <row r="6" spans="1:15">
      <c r="A6" s="773"/>
      <c r="B6" s="773"/>
      <c r="C6" s="774"/>
      <c r="D6" s="460" t="s">
        <v>1180</v>
      </c>
      <c r="E6" s="461">
        <v>0.08</v>
      </c>
      <c r="F6" s="461"/>
      <c r="G6" s="461"/>
      <c r="H6" s="460"/>
      <c r="I6" s="460"/>
      <c r="J6" s="460"/>
      <c r="K6" s="460"/>
      <c r="L6" s="460"/>
      <c r="M6" s="460"/>
      <c r="N6" s="460"/>
      <c r="O6" s="460"/>
    </row>
    <row r="7" spans="1:15">
      <c r="A7" s="773"/>
      <c r="B7" s="773"/>
      <c r="C7" s="774"/>
      <c r="D7" s="460" t="s">
        <v>1176</v>
      </c>
      <c r="E7" s="461">
        <v>0.03</v>
      </c>
      <c r="F7" s="461"/>
      <c r="G7" s="461"/>
      <c r="H7" s="460"/>
      <c r="I7" s="460"/>
      <c r="J7" s="460"/>
      <c r="K7" s="460"/>
      <c r="L7" s="460"/>
      <c r="M7" s="460"/>
      <c r="N7" s="460"/>
      <c r="O7" s="460"/>
    </row>
    <row r="8" spans="1:15">
      <c r="A8" s="773"/>
      <c r="B8" s="773"/>
      <c r="C8" s="774"/>
      <c r="D8" s="460" t="s">
        <v>1141</v>
      </c>
      <c r="E8" s="461">
        <v>8.0000000000000002E-3</v>
      </c>
      <c r="F8" s="461"/>
      <c r="G8" s="461"/>
      <c r="H8" s="460"/>
      <c r="I8" s="460"/>
      <c r="J8" s="460"/>
      <c r="K8" s="460"/>
      <c r="L8" s="460"/>
      <c r="M8" s="460"/>
      <c r="N8" s="460"/>
      <c r="O8" s="460"/>
    </row>
    <row r="9" spans="1:15">
      <c r="A9" s="773"/>
      <c r="B9" s="773"/>
      <c r="C9" s="774"/>
      <c r="D9" s="460" t="s">
        <v>1151</v>
      </c>
      <c r="E9" s="461">
        <v>7.0000000000000001E-3</v>
      </c>
      <c r="F9" s="461"/>
      <c r="G9" s="461"/>
      <c r="H9" s="460"/>
      <c r="I9" s="460"/>
      <c r="J9" s="460"/>
      <c r="K9" s="460"/>
      <c r="L9" s="460"/>
      <c r="M9" s="460"/>
      <c r="N9" s="460"/>
      <c r="O9" s="460"/>
    </row>
    <row r="10" spans="1:15">
      <c r="A10" s="773" t="s">
        <v>1191</v>
      </c>
      <c r="B10" s="773" t="s">
        <v>1192</v>
      </c>
      <c r="C10" s="775" t="str">
        <f>IF(Content!$E$1=1,A10,B10)</f>
        <v>Чутливість інфляційних очікувань до інфляційних шоків, п.п. (п.ш.)</v>
      </c>
      <c r="D10" s="462" t="s">
        <v>1142</v>
      </c>
      <c r="E10" s="461"/>
      <c r="F10" s="461">
        <v>0.82199999999999995</v>
      </c>
      <c r="G10" s="461">
        <v>0.19800000000000001</v>
      </c>
      <c r="H10" s="460"/>
      <c r="I10" s="460"/>
      <c r="J10" s="460"/>
      <c r="K10" s="460"/>
      <c r="L10" s="460"/>
      <c r="M10" s="460"/>
      <c r="N10" s="460"/>
      <c r="O10" s="460"/>
    </row>
    <row r="11" spans="1:15">
      <c r="A11" s="773"/>
      <c r="B11" s="773"/>
      <c r="C11" s="775"/>
      <c r="D11" s="462" t="s">
        <v>1141</v>
      </c>
      <c r="E11" s="461"/>
      <c r="F11" s="461">
        <v>0.59599999999999997</v>
      </c>
      <c r="G11" s="461">
        <v>0.215</v>
      </c>
      <c r="H11" s="460"/>
      <c r="I11" s="460"/>
      <c r="J11" s="460"/>
      <c r="K11" s="460"/>
      <c r="L11" s="460"/>
      <c r="M11" s="460"/>
      <c r="N11" s="460"/>
      <c r="O11" s="460"/>
    </row>
    <row r="12" spans="1:15">
      <c r="A12" s="773"/>
      <c r="B12" s="773"/>
      <c r="C12" s="775"/>
      <c r="D12" s="462" t="s">
        <v>1176</v>
      </c>
      <c r="E12" s="461"/>
      <c r="F12" s="461">
        <v>0.35</v>
      </c>
      <c r="G12" s="461">
        <v>0.22800000000000001</v>
      </c>
      <c r="H12" s="460"/>
      <c r="I12" s="460"/>
      <c r="J12" s="460"/>
      <c r="K12" s="460"/>
      <c r="L12" s="460"/>
      <c r="M12" s="460"/>
      <c r="N12" s="460"/>
      <c r="O12" s="460"/>
    </row>
    <row r="13" spans="1:15">
      <c r="A13" s="773"/>
      <c r="B13" s="773"/>
      <c r="C13" s="775"/>
      <c r="D13" s="462" t="s">
        <v>1148</v>
      </c>
      <c r="E13" s="461"/>
      <c r="F13" s="461">
        <v>0.33</v>
      </c>
      <c r="G13" s="461">
        <v>0.17799999999999999</v>
      </c>
      <c r="H13" s="460"/>
      <c r="I13" s="460"/>
      <c r="J13" s="460"/>
      <c r="K13" s="460"/>
      <c r="L13" s="460"/>
      <c r="M13" s="460"/>
      <c r="N13" s="460"/>
      <c r="O13" s="460"/>
    </row>
    <row r="14" spans="1:15">
      <c r="A14" s="773"/>
      <c r="B14" s="773"/>
      <c r="C14" s="775"/>
      <c r="D14" s="462" t="s">
        <v>1151</v>
      </c>
      <c r="E14" s="461"/>
      <c r="F14" s="461">
        <v>0.26900000000000002</v>
      </c>
      <c r="G14" s="461">
        <v>0.19600000000000001</v>
      </c>
      <c r="H14" s="460"/>
      <c r="I14" s="460"/>
      <c r="J14" s="460"/>
      <c r="K14" s="460"/>
      <c r="L14" s="460"/>
      <c r="M14" s="460"/>
      <c r="N14" s="460"/>
      <c r="O14" s="460"/>
    </row>
    <row r="15" spans="1:15">
      <c r="A15" s="773"/>
      <c r="B15" s="773"/>
      <c r="C15" s="775"/>
      <c r="D15" s="462" t="s">
        <v>1149</v>
      </c>
      <c r="E15" s="461"/>
      <c r="F15" s="461">
        <v>0.23200000000000001</v>
      </c>
      <c r="G15" s="461">
        <v>0.17799999999999999</v>
      </c>
      <c r="H15" s="460"/>
      <c r="I15" s="36" t="str">
        <f>IF(Content!$E$1=1,I16,I17)</f>
        <v>Джерело: World Bank.</v>
      </c>
      <c r="J15" s="460"/>
      <c r="K15" s="460"/>
      <c r="L15" s="460"/>
      <c r="M15" s="460"/>
      <c r="N15" s="460"/>
      <c r="O15" s="460"/>
    </row>
    <row r="16" spans="1:15">
      <c r="A16" s="460"/>
      <c r="B16" s="460"/>
      <c r="C16" s="460"/>
      <c r="D16" s="460"/>
      <c r="E16" s="460"/>
      <c r="F16" s="460"/>
      <c r="G16" s="460"/>
      <c r="H16" s="460"/>
      <c r="I16" s="35" t="s">
        <v>1193</v>
      </c>
      <c r="J16" s="460"/>
      <c r="K16" s="460"/>
      <c r="L16" s="460"/>
      <c r="M16" s="460"/>
      <c r="N16" s="460"/>
      <c r="O16" s="460"/>
    </row>
    <row r="17" spans="1:15">
      <c r="A17" s="460"/>
      <c r="B17" s="460"/>
      <c r="C17" s="460"/>
      <c r="D17" s="460"/>
      <c r="E17" s="460"/>
      <c r="F17" s="460"/>
      <c r="G17" s="460"/>
      <c r="H17" s="460"/>
      <c r="I17" s="35" t="s">
        <v>1194</v>
      </c>
      <c r="J17" s="460"/>
      <c r="K17" s="460"/>
      <c r="L17" s="460"/>
      <c r="M17" s="460"/>
      <c r="N17" s="460"/>
      <c r="O17" s="460"/>
    </row>
    <row r="18" spans="1:15">
      <c r="A18" s="460"/>
      <c r="B18" s="460"/>
      <c r="C18" s="460"/>
      <c r="D18" s="460"/>
      <c r="E18" s="460"/>
      <c r="F18" s="460"/>
      <c r="G18" s="460"/>
      <c r="H18" s="460"/>
      <c r="I18" s="460"/>
      <c r="J18" s="460"/>
      <c r="K18" s="460"/>
      <c r="L18" s="460"/>
      <c r="M18" s="460"/>
      <c r="N18" s="460"/>
      <c r="O18" s="460"/>
    </row>
    <row r="19" spans="1:15">
      <c r="A19" s="460"/>
      <c r="B19" s="460"/>
      <c r="C19" s="460"/>
      <c r="D19" s="460"/>
      <c r="E19" s="460"/>
      <c r="F19" s="460"/>
      <c r="G19" s="460"/>
      <c r="H19" s="460"/>
      <c r="I19" s="460"/>
      <c r="J19" s="460"/>
      <c r="K19" s="460"/>
      <c r="L19" s="460"/>
      <c r="M19" s="460"/>
      <c r="N19" s="460"/>
      <c r="O19" s="460"/>
    </row>
    <row r="20" spans="1:15">
      <c r="A20" s="460"/>
      <c r="B20" s="460"/>
      <c r="C20" s="460"/>
      <c r="D20" s="460"/>
      <c r="E20" s="460"/>
      <c r="F20" s="460"/>
      <c r="G20" s="460"/>
      <c r="H20" s="460"/>
      <c r="I20" s="460"/>
      <c r="J20" s="460"/>
      <c r="K20" s="460"/>
      <c r="L20" s="460"/>
      <c r="M20" s="460"/>
      <c r="N20" s="460"/>
      <c r="O20" s="460"/>
    </row>
    <row r="21" spans="1:15">
      <c r="A21" s="460"/>
      <c r="B21" s="460"/>
      <c r="C21" s="460"/>
      <c r="D21" s="460"/>
      <c r="E21" s="460"/>
      <c r="F21" s="460"/>
      <c r="G21" s="460"/>
      <c r="H21" s="460"/>
      <c r="I21" s="460"/>
      <c r="J21" s="460"/>
      <c r="K21" s="460"/>
      <c r="L21" s="460"/>
      <c r="M21" s="460"/>
      <c r="N21" s="460"/>
      <c r="O21" s="460"/>
    </row>
    <row r="22" spans="1:15">
      <c r="A22" s="460"/>
      <c r="B22" s="460"/>
      <c r="C22" s="460"/>
      <c r="D22" s="460"/>
      <c r="E22" s="460"/>
      <c r="F22" s="460"/>
      <c r="G22" s="460"/>
      <c r="H22" s="460"/>
      <c r="I22" s="460"/>
      <c r="J22" s="460"/>
      <c r="K22" s="460"/>
      <c r="L22" s="460"/>
      <c r="M22" s="460"/>
      <c r="N22" s="460"/>
      <c r="O22" s="460"/>
    </row>
    <row r="23" spans="1:15">
      <c r="A23" s="460"/>
      <c r="B23" s="460"/>
      <c r="C23" s="460"/>
      <c r="D23" s="460"/>
      <c r="E23" s="460"/>
      <c r="F23" s="460"/>
      <c r="G23" s="460"/>
      <c r="H23" s="460"/>
      <c r="I23" s="460"/>
      <c r="J23" s="460"/>
      <c r="K23" s="460"/>
      <c r="L23" s="460"/>
      <c r="M23" s="460"/>
      <c r="N23" s="460"/>
      <c r="O23" s="460"/>
    </row>
    <row r="24" spans="1:15">
      <c r="A24" s="460"/>
      <c r="B24" s="460"/>
      <c r="C24" s="460"/>
      <c r="D24" s="460"/>
      <c r="E24" s="460"/>
      <c r="F24" s="460"/>
      <c r="G24" s="460"/>
      <c r="H24" s="460"/>
      <c r="I24" s="460"/>
      <c r="J24" s="460"/>
      <c r="K24" s="460"/>
      <c r="L24" s="460"/>
      <c r="M24" s="460"/>
      <c r="N24" s="460"/>
      <c r="O24" s="460"/>
    </row>
    <row r="25" spans="1:15">
      <c r="A25" s="460"/>
      <c r="B25" s="460"/>
      <c r="C25" s="460"/>
      <c r="D25" s="460"/>
      <c r="E25" s="460"/>
      <c r="F25" s="460"/>
      <c r="G25" s="460"/>
      <c r="H25" s="460"/>
      <c r="I25" s="460"/>
      <c r="J25" s="460"/>
      <c r="K25" s="460"/>
      <c r="L25" s="460"/>
      <c r="M25" s="460"/>
      <c r="N25" s="460"/>
      <c r="O25" s="460"/>
    </row>
    <row r="26" spans="1:15">
      <c r="A26" s="460"/>
      <c r="B26" s="460"/>
      <c r="C26" s="460"/>
      <c r="D26" s="460"/>
      <c r="E26" s="460"/>
      <c r="F26" s="460"/>
      <c r="G26" s="460"/>
      <c r="H26" s="460"/>
      <c r="I26" s="460"/>
      <c r="J26" s="460"/>
      <c r="K26" s="460"/>
      <c r="L26" s="460"/>
      <c r="M26" s="460"/>
      <c r="N26" s="460"/>
      <c r="O26" s="460"/>
    </row>
    <row r="27" spans="1:15">
      <c r="A27" s="460"/>
      <c r="B27" s="460"/>
      <c r="C27" s="460"/>
      <c r="D27" s="460"/>
      <c r="E27" s="460"/>
      <c r="F27" s="460"/>
      <c r="G27" s="460"/>
      <c r="H27" s="460"/>
      <c r="I27" s="460"/>
      <c r="J27" s="460"/>
      <c r="K27" s="460"/>
      <c r="L27" s="460"/>
      <c r="M27" s="460"/>
      <c r="N27" s="460"/>
      <c r="O27" s="460"/>
    </row>
    <row r="28" spans="1:15">
      <c r="A28" s="460"/>
      <c r="B28" s="460"/>
      <c r="C28" s="460"/>
      <c r="D28" s="460"/>
      <c r="E28" s="460"/>
      <c r="F28" s="460"/>
      <c r="G28" s="460"/>
      <c r="H28" s="460"/>
      <c r="I28" s="460"/>
      <c r="J28" s="460"/>
      <c r="K28" s="460"/>
      <c r="L28" s="460"/>
      <c r="M28" s="460"/>
      <c r="N28" s="460"/>
      <c r="O28" s="460"/>
    </row>
  </sheetData>
  <mergeCells count="6">
    <mergeCell ref="A4:A9"/>
    <mergeCell ref="B4:B9"/>
    <mergeCell ref="C4:C9"/>
    <mergeCell ref="A10:A15"/>
    <mergeCell ref="B10:B15"/>
    <mergeCell ref="C10:C15"/>
  </mergeCells>
  <hyperlinks>
    <hyperlink ref="C1" location="Content!A1" display="&lt;&lt;"/>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tabColor theme="4"/>
  </sheetPr>
  <dimension ref="A1:R84"/>
  <sheetViews>
    <sheetView showGridLines="0" zoomScaleNormal="100" workbookViewId="0"/>
  </sheetViews>
  <sheetFormatPr defaultColWidth="9.140625" defaultRowHeight="12.75"/>
  <cols>
    <col min="1" max="1" width="9.140625" style="37"/>
    <col min="2" max="16384" width="9.140625" style="36"/>
  </cols>
  <sheetData>
    <row r="1" spans="1:18">
      <c r="A1" s="19" t="s">
        <v>102</v>
      </c>
      <c r="B1" s="36" t="str">
        <f>IF(Content!$E$1=1,B2,B3)</f>
        <v>ІСЦ</v>
      </c>
      <c r="C1" s="36" t="str">
        <f>IF(Content!$E$1=1,C2,C3)</f>
        <v>Базовий ІСЦ</v>
      </c>
      <c r="D1" s="36" t="str">
        <f>IF(Content!$E$1=1,D2,D3)</f>
        <v>Нижня межа діапазону</v>
      </c>
      <c r="E1" s="36" t="str">
        <f>IF(Content!$E$1=1,E2,E3)</f>
        <v>Показники базової інфляції</v>
      </c>
      <c r="H1" s="36" t="str">
        <f>IF(Content!$E$1=1,H2,H3)</f>
        <v>Основний інфляційний тренд*, % річна зміна</v>
      </c>
    </row>
    <row r="2" spans="1:18" s="205" customFormat="1" hidden="1">
      <c r="A2" s="219"/>
      <c r="B2" s="205" t="s">
        <v>0</v>
      </c>
      <c r="C2" s="205" t="s">
        <v>7</v>
      </c>
      <c r="D2" s="205" t="s">
        <v>9</v>
      </c>
      <c r="E2" s="205" t="s">
        <v>866</v>
      </c>
      <c r="H2" s="205" t="s">
        <v>62</v>
      </c>
    </row>
    <row r="3" spans="1:18" s="205" customFormat="1" hidden="1">
      <c r="A3" s="540"/>
      <c r="B3" s="205" t="s">
        <v>10</v>
      </c>
      <c r="C3" s="205" t="s">
        <v>689</v>
      </c>
      <c r="D3" s="205" t="s">
        <v>61</v>
      </c>
      <c r="E3" s="205" t="s">
        <v>865</v>
      </c>
      <c r="H3" s="205" t="s">
        <v>853</v>
      </c>
    </row>
    <row r="4" spans="1:18">
      <c r="A4" s="37">
        <v>42736</v>
      </c>
      <c r="B4" s="38">
        <v>12.6</v>
      </c>
      <c r="C4" s="38">
        <v>6.2</v>
      </c>
      <c r="D4" s="38">
        <v>5.21</v>
      </c>
      <c r="E4" s="38">
        <v>2.39</v>
      </c>
      <c r="F4" s="35" t="s">
        <v>3</v>
      </c>
      <c r="O4" s="38"/>
      <c r="P4" s="38"/>
      <c r="Q4" s="38"/>
      <c r="R4" s="38"/>
    </row>
    <row r="5" spans="1:18">
      <c r="A5" s="37">
        <v>42767</v>
      </c>
      <c r="B5" s="38">
        <v>14.2</v>
      </c>
      <c r="C5" s="38">
        <v>6.6</v>
      </c>
      <c r="D5" s="38">
        <v>5.6</v>
      </c>
      <c r="E5" s="38">
        <v>2.76</v>
      </c>
      <c r="F5" s="35"/>
      <c r="O5" s="38"/>
      <c r="P5" s="38"/>
      <c r="Q5" s="38"/>
      <c r="R5" s="38"/>
    </row>
    <row r="6" spans="1:18">
      <c r="A6" s="37">
        <v>42795</v>
      </c>
      <c r="B6" s="38">
        <v>15.1</v>
      </c>
      <c r="C6" s="38">
        <v>6.3</v>
      </c>
      <c r="D6" s="38">
        <v>6.12</v>
      </c>
      <c r="E6" s="38">
        <v>2.66</v>
      </c>
      <c r="F6" s="35"/>
      <c r="O6" s="38"/>
      <c r="P6" s="38"/>
      <c r="Q6" s="38"/>
      <c r="R6" s="38"/>
    </row>
    <row r="7" spans="1:18">
      <c r="A7" s="37">
        <v>42826</v>
      </c>
      <c r="B7" s="38">
        <v>12.2</v>
      </c>
      <c r="C7" s="38">
        <v>6.3</v>
      </c>
      <c r="D7" s="38">
        <v>6.26</v>
      </c>
      <c r="E7" s="38">
        <v>3.01</v>
      </c>
      <c r="F7" s="35"/>
      <c r="O7" s="38"/>
      <c r="P7" s="38"/>
      <c r="Q7" s="38"/>
      <c r="R7" s="38"/>
    </row>
    <row r="8" spans="1:18">
      <c r="A8" s="37">
        <v>42856</v>
      </c>
      <c r="B8" s="38">
        <v>13.5</v>
      </c>
      <c r="C8" s="38">
        <v>6.5</v>
      </c>
      <c r="D8" s="38">
        <v>6.5</v>
      </c>
      <c r="E8" s="38">
        <v>3.09</v>
      </c>
      <c r="F8" s="35" t="s">
        <v>704</v>
      </c>
      <c r="O8" s="38"/>
      <c r="P8" s="38"/>
      <c r="Q8" s="38"/>
      <c r="R8" s="38"/>
    </row>
    <row r="9" spans="1:18">
      <c r="A9" s="37">
        <v>42887</v>
      </c>
      <c r="B9" s="38">
        <v>15.6</v>
      </c>
      <c r="C9" s="38">
        <v>6.8</v>
      </c>
      <c r="D9" s="38">
        <v>6.8</v>
      </c>
      <c r="E9" s="38">
        <v>5.56</v>
      </c>
      <c r="F9" s="35"/>
      <c r="O9" s="38"/>
      <c r="P9" s="38"/>
      <c r="Q9" s="38"/>
      <c r="R9" s="38"/>
    </row>
    <row r="10" spans="1:18">
      <c r="A10" s="37">
        <v>42917</v>
      </c>
      <c r="B10" s="38">
        <v>15.9</v>
      </c>
      <c r="C10" s="38">
        <v>7.3</v>
      </c>
      <c r="D10" s="38">
        <v>6.94</v>
      </c>
      <c r="E10" s="38">
        <v>5.93</v>
      </c>
      <c r="F10" s="35"/>
      <c r="O10" s="38"/>
      <c r="P10" s="38"/>
      <c r="Q10" s="38"/>
      <c r="R10" s="38"/>
    </row>
    <row r="11" spans="1:18">
      <c r="A11" s="37">
        <v>42948</v>
      </c>
      <c r="B11" s="38">
        <v>16.2</v>
      </c>
      <c r="C11" s="38">
        <v>7.8</v>
      </c>
      <c r="D11" s="38">
        <v>7.14</v>
      </c>
      <c r="E11" s="38">
        <v>5.63</v>
      </c>
      <c r="F11" s="35"/>
      <c r="O11" s="38"/>
      <c r="P11" s="38"/>
      <c r="Q11" s="38"/>
      <c r="R11" s="38"/>
    </row>
    <row r="12" spans="1:18">
      <c r="A12" s="37">
        <v>42979</v>
      </c>
      <c r="B12" s="38">
        <v>16.399999999999999</v>
      </c>
      <c r="C12" s="38">
        <v>7.7</v>
      </c>
      <c r="D12" s="38">
        <v>7.62</v>
      </c>
      <c r="E12" s="38">
        <v>6.38</v>
      </c>
      <c r="F12" s="35" t="s">
        <v>4</v>
      </c>
      <c r="O12" s="38"/>
      <c r="P12" s="38"/>
      <c r="Q12" s="38"/>
      <c r="R12" s="38"/>
    </row>
    <row r="13" spans="1:18">
      <c r="A13" s="37">
        <v>43009</v>
      </c>
      <c r="B13" s="38">
        <v>14.6</v>
      </c>
      <c r="C13" s="38">
        <v>8.1</v>
      </c>
      <c r="D13" s="38">
        <v>7.53</v>
      </c>
      <c r="E13" s="38">
        <v>5.82</v>
      </c>
      <c r="F13" s="35"/>
      <c r="O13" s="38"/>
      <c r="P13" s="38"/>
      <c r="Q13" s="38"/>
      <c r="R13" s="38"/>
    </row>
    <row r="14" spans="1:18">
      <c r="A14" s="37">
        <v>43040</v>
      </c>
      <c r="B14" s="38">
        <v>13.6</v>
      </c>
      <c r="C14" s="38">
        <v>8.6</v>
      </c>
      <c r="D14" s="38">
        <v>7.8</v>
      </c>
      <c r="E14" s="38">
        <v>4.71</v>
      </c>
      <c r="F14" s="35"/>
      <c r="O14" s="38"/>
      <c r="P14" s="38"/>
      <c r="Q14" s="38"/>
      <c r="R14" s="38"/>
    </row>
    <row r="15" spans="1:18">
      <c r="A15" s="37">
        <v>43070</v>
      </c>
      <c r="B15" s="38">
        <v>13.7</v>
      </c>
      <c r="C15" s="38">
        <v>9.5</v>
      </c>
      <c r="D15" s="38">
        <v>8.1999999999999993</v>
      </c>
      <c r="E15" s="38">
        <v>4.22</v>
      </c>
      <c r="F15" s="35"/>
      <c r="O15" s="38"/>
      <c r="P15" s="38"/>
      <c r="Q15" s="38"/>
      <c r="R15" s="38"/>
    </row>
    <row r="16" spans="1:18">
      <c r="A16" s="37">
        <v>43101</v>
      </c>
      <c r="B16" s="38">
        <v>14.1</v>
      </c>
      <c r="C16" s="38">
        <v>9.8000000000000007</v>
      </c>
      <c r="D16" s="38">
        <v>8.58</v>
      </c>
      <c r="E16" s="38">
        <v>3.96</v>
      </c>
      <c r="F16" s="35" t="s">
        <v>5</v>
      </c>
      <c r="O16" s="38"/>
      <c r="P16" s="38"/>
      <c r="Q16" s="38"/>
      <c r="R16" s="38"/>
    </row>
    <row r="17" spans="1:18">
      <c r="A17" s="37">
        <v>43132</v>
      </c>
      <c r="B17" s="38">
        <v>14</v>
      </c>
      <c r="C17" s="38">
        <v>9.6999999999999993</v>
      </c>
      <c r="D17" s="38">
        <v>8.6300000000000008</v>
      </c>
      <c r="E17" s="38">
        <v>3.86</v>
      </c>
      <c r="F17" s="35"/>
      <c r="O17" s="38"/>
      <c r="P17" s="38"/>
      <c r="Q17" s="38"/>
      <c r="R17" s="38"/>
    </row>
    <row r="18" spans="1:18">
      <c r="A18" s="37">
        <v>43160</v>
      </c>
      <c r="B18" s="38">
        <v>13.2</v>
      </c>
      <c r="C18" s="38">
        <v>9.4</v>
      </c>
      <c r="D18" s="38">
        <v>8.64</v>
      </c>
      <c r="E18" s="38">
        <v>4.0999999999999996</v>
      </c>
      <c r="F18" s="35"/>
      <c r="H18" s="36" t="str">
        <f>IF(Content!$E$1=1,H20,H22)</f>
        <v xml:space="preserve">* Детальніше – в "Інфляційному звіті" за січень 2017 року (стор. 20-21).
</v>
      </c>
      <c r="O18" s="38"/>
      <c r="P18" s="38"/>
      <c r="Q18" s="38"/>
      <c r="R18" s="38"/>
    </row>
    <row r="19" spans="1:18">
      <c r="A19" s="37">
        <v>43191</v>
      </c>
      <c r="B19" s="38">
        <v>13.1</v>
      </c>
      <c r="C19" s="38">
        <v>9.4</v>
      </c>
      <c r="D19" s="38">
        <v>8.43</v>
      </c>
      <c r="E19" s="38">
        <v>3.85</v>
      </c>
      <c r="F19" s="35"/>
      <c r="H19" s="36" t="str">
        <f>IF(Content!$E$1=1,H21,H23)</f>
        <v>Джерело: розрахунки НБУ.</v>
      </c>
      <c r="O19" s="38"/>
      <c r="P19" s="38"/>
      <c r="Q19" s="38"/>
      <c r="R19" s="38"/>
    </row>
    <row r="20" spans="1:18">
      <c r="A20" s="37">
        <v>43221</v>
      </c>
      <c r="B20" s="38">
        <v>11.7</v>
      </c>
      <c r="C20" s="38">
        <v>9.3000000000000007</v>
      </c>
      <c r="D20" s="38">
        <v>8.09</v>
      </c>
      <c r="E20" s="38">
        <v>2.73</v>
      </c>
      <c r="F20" s="35" t="s">
        <v>705</v>
      </c>
      <c r="H20" s="207" t="s">
        <v>1678</v>
      </c>
      <c r="O20" s="38"/>
      <c r="P20" s="38"/>
      <c r="Q20" s="38"/>
      <c r="R20" s="38"/>
    </row>
    <row r="21" spans="1:18">
      <c r="A21" s="37">
        <v>43252</v>
      </c>
      <c r="B21" s="38">
        <v>9.9</v>
      </c>
      <c r="C21" s="38">
        <v>9</v>
      </c>
      <c r="D21" s="38">
        <v>7.97</v>
      </c>
      <c r="E21" s="38">
        <v>1.48</v>
      </c>
      <c r="F21" s="35"/>
      <c r="H21" s="35" t="s">
        <v>63</v>
      </c>
      <c r="O21" s="38"/>
      <c r="P21" s="38"/>
      <c r="Q21" s="38"/>
      <c r="R21" s="38"/>
    </row>
    <row r="22" spans="1:18">
      <c r="A22" s="37">
        <v>43282</v>
      </c>
      <c r="B22" s="38">
        <v>8.9</v>
      </c>
      <c r="C22" s="38">
        <v>8.8000000000000007</v>
      </c>
      <c r="D22" s="38">
        <v>7.86</v>
      </c>
      <c r="E22" s="38">
        <v>1.28</v>
      </c>
      <c r="F22" s="35"/>
      <c r="H22" s="35" t="s">
        <v>867</v>
      </c>
      <c r="O22" s="38"/>
      <c r="P22" s="38"/>
      <c r="Q22" s="38"/>
      <c r="R22" s="38"/>
    </row>
    <row r="23" spans="1:18">
      <c r="A23" s="37">
        <v>43313</v>
      </c>
      <c r="B23" s="38">
        <v>9</v>
      </c>
      <c r="C23" s="38">
        <v>8.6999999999999993</v>
      </c>
      <c r="D23" s="38">
        <v>7.93</v>
      </c>
      <c r="E23" s="38">
        <v>1.1100000000000001</v>
      </c>
      <c r="F23" s="35"/>
      <c r="H23" s="35" t="s">
        <v>64</v>
      </c>
      <c r="O23" s="38"/>
      <c r="P23" s="38"/>
      <c r="Q23" s="38"/>
      <c r="R23" s="38"/>
    </row>
    <row r="24" spans="1:18">
      <c r="A24" s="37">
        <v>43344</v>
      </c>
      <c r="B24" s="38">
        <v>8.9</v>
      </c>
      <c r="C24" s="38">
        <v>8.6999999999999993</v>
      </c>
      <c r="D24" s="38">
        <v>8.02</v>
      </c>
      <c r="E24" s="38">
        <v>1.24</v>
      </c>
      <c r="F24" s="35" t="s">
        <v>614</v>
      </c>
      <c r="O24" s="38"/>
      <c r="P24" s="38"/>
      <c r="Q24" s="38"/>
      <c r="R24" s="38"/>
    </row>
    <row r="25" spans="1:18">
      <c r="A25" s="37">
        <v>43374</v>
      </c>
      <c r="B25" s="36">
        <v>9.5</v>
      </c>
      <c r="C25" s="36">
        <v>8.8000000000000007</v>
      </c>
      <c r="D25" s="38">
        <v>8.42</v>
      </c>
      <c r="E25" s="38">
        <v>1.21</v>
      </c>
      <c r="F25" s="35"/>
      <c r="O25" s="38"/>
      <c r="P25" s="38"/>
      <c r="Q25" s="38"/>
      <c r="R25" s="38"/>
    </row>
    <row r="26" spans="1:18">
      <c r="A26" s="37">
        <v>43405</v>
      </c>
      <c r="B26" s="36">
        <v>10</v>
      </c>
      <c r="C26" s="36">
        <v>8.9</v>
      </c>
      <c r="D26" s="38">
        <v>8.31</v>
      </c>
      <c r="E26" s="38">
        <v>1.41</v>
      </c>
      <c r="F26" s="35"/>
      <c r="O26" s="38"/>
      <c r="P26" s="38"/>
      <c r="Q26" s="38"/>
      <c r="R26" s="38"/>
    </row>
    <row r="27" spans="1:18">
      <c r="A27" s="37">
        <v>43435</v>
      </c>
      <c r="B27" s="36">
        <v>9.8000000000000007</v>
      </c>
      <c r="C27" s="36">
        <v>8.6999999999999993</v>
      </c>
      <c r="D27" s="38">
        <v>8.09</v>
      </c>
      <c r="E27" s="38">
        <v>1.6</v>
      </c>
      <c r="F27" s="35"/>
      <c r="O27" s="38"/>
      <c r="P27" s="38"/>
      <c r="Q27" s="38"/>
      <c r="R27" s="38"/>
    </row>
    <row r="28" spans="1:18">
      <c r="A28" s="37">
        <v>43466</v>
      </c>
      <c r="B28" s="36">
        <v>9.1999999999999993</v>
      </c>
      <c r="C28" s="36">
        <v>8.3000000000000007</v>
      </c>
      <c r="D28" s="36">
        <v>7.7</v>
      </c>
      <c r="E28" s="36">
        <v>1.5</v>
      </c>
      <c r="F28" s="35" t="s">
        <v>492</v>
      </c>
      <c r="O28" s="38"/>
      <c r="P28" s="38"/>
      <c r="Q28" s="38"/>
      <c r="R28" s="38"/>
    </row>
    <row r="29" spans="1:18">
      <c r="A29" s="37">
        <v>43497</v>
      </c>
      <c r="B29" s="36">
        <v>8.8000000000000007</v>
      </c>
      <c r="C29" s="36">
        <v>7.8</v>
      </c>
      <c r="D29" s="36">
        <v>7.3</v>
      </c>
      <c r="E29" s="36">
        <v>1.4</v>
      </c>
      <c r="F29" s="35"/>
      <c r="O29" s="38"/>
      <c r="P29" s="38"/>
      <c r="Q29" s="38"/>
      <c r="R29" s="38"/>
    </row>
    <row r="30" spans="1:18">
      <c r="A30" s="37">
        <v>43525</v>
      </c>
      <c r="B30" s="36">
        <v>8.6</v>
      </c>
      <c r="C30" s="36">
        <v>7.6</v>
      </c>
      <c r="D30" s="36">
        <v>6.7</v>
      </c>
      <c r="E30" s="36">
        <v>1.5</v>
      </c>
      <c r="F30" s="35"/>
      <c r="O30" s="38"/>
      <c r="P30" s="38"/>
      <c r="Q30" s="38"/>
      <c r="R30" s="38"/>
    </row>
    <row r="31" spans="1:18">
      <c r="A31" s="37">
        <v>43556</v>
      </c>
      <c r="B31" s="13">
        <v>8.8000000000000007</v>
      </c>
      <c r="C31" s="36">
        <v>7.4</v>
      </c>
      <c r="D31" s="36">
        <v>6.8</v>
      </c>
      <c r="E31" s="38">
        <v>1.54</v>
      </c>
      <c r="F31" s="35"/>
      <c r="O31" s="38"/>
      <c r="P31" s="38"/>
      <c r="Q31" s="38"/>
      <c r="R31" s="38"/>
    </row>
    <row r="32" spans="1:18">
      <c r="A32" s="37">
        <v>43586</v>
      </c>
      <c r="B32" s="13">
        <v>9.6</v>
      </c>
      <c r="C32" s="36">
        <v>7.4</v>
      </c>
      <c r="D32" s="36">
        <v>7.1</v>
      </c>
      <c r="E32" s="38">
        <v>2.04</v>
      </c>
      <c r="F32" s="35"/>
      <c r="O32" s="38"/>
      <c r="P32" s="38"/>
      <c r="Q32" s="38"/>
      <c r="R32" s="38"/>
    </row>
    <row r="33" spans="1:18">
      <c r="A33" s="37">
        <v>43617</v>
      </c>
      <c r="B33" s="13">
        <v>9</v>
      </c>
      <c r="C33" s="36">
        <v>7.4</v>
      </c>
      <c r="D33" s="36">
        <v>7.1</v>
      </c>
      <c r="E33" s="38">
        <v>1.23</v>
      </c>
      <c r="F33" s="35" t="s">
        <v>864</v>
      </c>
      <c r="O33" s="38"/>
      <c r="P33" s="38"/>
      <c r="Q33" s="38"/>
      <c r="R33" s="38"/>
    </row>
    <row r="34" spans="1:18">
      <c r="O34" s="38"/>
      <c r="P34" s="38"/>
      <c r="Q34" s="38"/>
      <c r="R34" s="38"/>
    </row>
    <row r="35" spans="1:18">
      <c r="O35" s="38"/>
      <c r="P35" s="38"/>
      <c r="Q35" s="38"/>
      <c r="R35" s="38"/>
    </row>
    <row r="36" spans="1:18">
      <c r="O36" s="38"/>
      <c r="P36" s="38"/>
      <c r="Q36" s="38"/>
      <c r="R36" s="38"/>
    </row>
    <row r="37" spans="1:18">
      <c r="O37" s="38"/>
      <c r="P37" s="38"/>
      <c r="Q37" s="38"/>
      <c r="R37" s="38"/>
    </row>
    <row r="38" spans="1:18">
      <c r="O38" s="38"/>
      <c r="P38" s="38"/>
      <c r="Q38" s="38"/>
      <c r="R38" s="38"/>
    </row>
    <row r="39" spans="1:18">
      <c r="O39" s="38"/>
      <c r="P39" s="38"/>
      <c r="Q39" s="38"/>
      <c r="R39" s="38"/>
    </row>
    <row r="40" spans="1:18">
      <c r="O40" s="38"/>
      <c r="P40" s="38"/>
      <c r="Q40" s="38"/>
      <c r="R40" s="38"/>
    </row>
    <row r="41" spans="1:18">
      <c r="O41" s="38"/>
      <c r="P41" s="38"/>
      <c r="Q41" s="38"/>
      <c r="R41" s="38"/>
    </row>
    <row r="42" spans="1:18">
      <c r="O42" s="38"/>
      <c r="P42" s="38"/>
      <c r="Q42" s="38"/>
      <c r="R42" s="38"/>
    </row>
    <row r="43" spans="1:18">
      <c r="O43" s="38"/>
      <c r="P43" s="38"/>
      <c r="Q43" s="38"/>
      <c r="R43" s="38"/>
    </row>
    <row r="44" spans="1:18">
      <c r="O44" s="38"/>
      <c r="P44" s="38"/>
      <c r="Q44" s="38"/>
      <c r="R44" s="38"/>
    </row>
    <row r="45" spans="1:18">
      <c r="O45" s="38"/>
      <c r="P45" s="38"/>
      <c r="Q45" s="38"/>
      <c r="R45" s="38"/>
    </row>
    <row r="46" spans="1:18">
      <c r="O46" s="38"/>
      <c r="P46" s="38"/>
      <c r="Q46" s="38"/>
      <c r="R46" s="38"/>
    </row>
    <row r="47" spans="1:18">
      <c r="O47" s="38"/>
      <c r="P47" s="38"/>
      <c r="Q47" s="38"/>
      <c r="R47" s="38"/>
    </row>
    <row r="48" spans="1:18">
      <c r="O48" s="38"/>
      <c r="P48" s="38"/>
      <c r="Q48" s="38"/>
      <c r="R48" s="38"/>
    </row>
    <row r="49" spans="15:18">
      <c r="O49" s="38"/>
      <c r="P49" s="38"/>
      <c r="Q49" s="38"/>
      <c r="R49" s="38"/>
    </row>
    <row r="50" spans="15:18">
      <c r="O50" s="38"/>
      <c r="P50" s="38"/>
      <c r="Q50" s="38"/>
      <c r="R50" s="38"/>
    </row>
    <row r="51" spans="15:18">
      <c r="O51" s="38"/>
      <c r="P51" s="38"/>
      <c r="Q51" s="38"/>
      <c r="R51" s="38"/>
    </row>
    <row r="52" spans="15:18">
      <c r="O52" s="38"/>
      <c r="P52" s="38"/>
      <c r="Q52" s="38"/>
      <c r="R52" s="38"/>
    </row>
    <row r="53" spans="15:18">
      <c r="O53" s="38"/>
      <c r="P53" s="38"/>
      <c r="Q53" s="38"/>
      <c r="R53" s="38"/>
    </row>
    <row r="54" spans="15:18">
      <c r="O54" s="38"/>
      <c r="P54" s="38"/>
      <c r="Q54" s="38"/>
      <c r="R54" s="38"/>
    </row>
    <row r="55" spans="15:18">
      <c r="O55" s="38"/>
      <c r="P55" s="38"/>
      <c r="Q55" s="38"/>
      <c r="R55" s="38"/>
    </row>
    <row r="56" spans="15:18">
      <c r="O56" s="38"/>
      <c r="P56" s="38"/>
      <c r="Q56" s="38"/>
      <c r="R56" s="38"/>
    </row>
    <row r="57" spans="15:18">
      <c r="O57" s="38"/>
      <c r="P57" s="38"/>
      <c r="Q57" s="38"/>
      <c r="R57" s="38"/>
    </row>
    <row r="58" spans="15:18">
      <c r="O58" s="38"/>
      <c r="P58" s="38"/>
      <c r="Q58" s="38"/>
      <c r="R58" s="38"/>
    </row>
    <row r="59" spans="15:18">
      <c r="O59" s="38"/>
      <c r="P59" s="38"/>
      <c r="Q59" s="38"/>
      <c r="R59" s="38"/>
    </row>
    <row r="60" spans="15:18">
      <c r="O60" s="38"/>
      <c r="P60" s="38"/>
      <c r="Q60" s="38"/>
      <c r="R60" s="38"/>
    </row>
    <row r="61" spans="15:18">
      <c r="O61" s="38"/>
      <c r="P61" s="38"/>
      <c r="Q61" s="38"/>
      <c r="R61" s="38"/>
    </row>
    <row r="62" spans="15:18">
      <c r="O62" s="38"/>
      <c r="P62" s="38"/>
      <c r="Q62" s="38"/>
      <c r="R62" s="38"/>
    </row>
    <row r="63" spans="15:18">
      <c r="O63" s="38"/>
      <c r="P63" s="38"/>
      <c r="Q63" s="38"/>
      <c r="R63" s="38"/>
    </row>
    <row r="64" spans="15:18">
      <c r="O64" s="38"/>
      <c r="P64" s="38"/>
      <c r="Q64" s="38"/>
      <c r="R64" s="38"/>
    </row>
    <row r="65" spans="15:18">
      <c r="O65" s="38"/>
      <c r="P65" s="38"/>
      <c r="Q65" s="38"/>
      <c r="R65" s="38"/>
    </row>
    <row r="66" spans="15:18">
      <c r="O66" s="38"/>
      <c r="P66" s="38"/>
      <c r="Q66" s="38"/>
      <c r="R66" s="38"/>
    </row>
    <row r="67" spans="15:18">
      <c r="O67" s="38"/>
      <c r="P67" s="38"/>
      <c r="Q67" s="38"/>
      <c r="R67" s="38"/>
    </row>
    <row r="68" spans="15:18">
      <c r="O68" s="38"/>
      <c r="P68" s="38"/>
      <c r="Q68" s="38"/>
      <c r="R68" s="38"/>
    </row>
    <row r="69" spans="15:18">
      <c r="O69" s="38"/>
      <c r="P69" s="38"/>
      <c r="Q69" s="38"/>
      <c r="R69" s="38"/>
    </row>
    <row r="70" spans="15:18">
      <c r="O70" s="38"/>
      <c r="P70" s="38"/>
      <c r="Q70" s="38"/>
      <c r="R70" s="38"/>
    </row>
    <row r="71" spans="15:18">
      <c r="O71" s="38"/>
      <c r="P71" s="38"/>
      <c r="Q71" s="38"/>
      <c r="R71" s="38"/>
    </row>
    <row r="72" spans="15:18">
      <c r="O72" s="38"/>
      <c r="P72" s="38"/>
      <c r="Q72" s="38"/>
      <c r="R72" s="38"/>
    </row>
    <row r="73" spans="15:18">
      <c r="O73" s="38"/>
      <c r="P73" s="38"/>
      <c r="Q73" s="38"/>
      <c r="R73" s="38"/>
    </row>
    <row r="74" spans="15:18">
      <c r="O74" s="38"/>
      <c r="P74" s="38"/>
      <c r="Q74" s="38"/>
      <c r="R74" s="38"/>
    </row>
    <row r="75" spans="15:18">
      <c r="O75" s="38"/>
      <c r="P75" s="38"/>
      <c r="Q75" s="38"/>
      <c r="R75" s="38"/>
    </row>
    <row r="76" spans="15:18">
      <c r="O76" s="38"/>
      <c r="P76" s="38"/>
      <c r="Q76" s="38"/>
      <c r="R76" s="38"/>
    </row>
    <row r="77" spans="15:18">
      <c r="O77" s="38"/>
      <c r="P77" s="38"/>
      <c r="Q77" s="38"/>
      <c r="R77" s="38"/>
    </row>
    <row r="78" spans="15:18">
      <c r="O78" s="38"/>
      <c r="P78" s="38"/>
      <c r="Q78" s="38"/>
      <c r="R78" s="38"/>
    </row>
    <row r="79" spans="15:18">
      <c r="O79" s="38"/>
      <c r="P79" s="38"/>
      <c r="Q79" s="38"/>
      <c r="R79" s="38"/>
    </row>
    <row r="80" spans="15:18">
      <c r="O80" s="38"/>
      <c r="P80" s="38"/>
      <c r="Q80" s="38"/>
      <c r="R80" s="38"/>
    </row>
    <row r="81" spans="15:18">
      <c r="O81" s="38"/>
      <c r="P81" s="38"/>
      <c r="Q81" s="38"/>
      <c r="R81" s="38"/>
    </row>
    <row r="82" spans="15:18">
      <c r="O82" s="38"/>
      <c r="P82" s="38"/>
      <c r="Q82" s="38"/>
      <c r="R82" s="38"/>
    </row>
    <row r="83" spans="15:18">
      <c r="O83" s="38"/>
      <c r="P83" s="38"/>
      <c r="Q83" s="38"/>
      <c r="R83" s="38"/>
    </row>
    <row r="84" spans="15:18">
      <c r="O84" s="38"/>
      <c r="P84" s="38"/>
      <c r="Q84" s="38"/>
      <c r="R84" s="3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tabColor theme="4"/>
  </sheetPr>
  <dimension ref="A1:J63"/>
  <sheetViews>
    <sheetView showGridLines="0" zoomScaleNormal="100" workbookViewId="0">
      <selection activeCell="H20" sqref="H20"/>
    </sheetView>
  </sheetViews>
  <sheetFormatPr defaultColWidth="9.140625" defaultRowHeight="12.75"/>
  <cols>
    <col min="1" max="8" width="9.140625" style="209"/>
    <col min="9" max="9" width="9.140625" style="208"/>
    <col min="10" max="16384" width="9.140625" style="209"/>
  </cols>
  <sheetData>
    <row r="1" spans="1:10">
      <c r="A1" s="19" t="s">
        <v>102</v>
      </c>
      <c r="B1" s="36" t="str">
        <f>IF(Content!$E$1=1,B2,B3)</f>
        <v>Банки</v>
      </c>
      <c r="C1" s="36" t="str">
        <f>IF(Content!$E$1=1,C2,C3)</f>
        <v>Підприємства</v>
      </c>
      <c r="D1" s="36" t="str">
        <f>IF(Content!$E$1=1,D2,D3)</f>
        <v>Домогосподарства</v>
      </c>
      <c r="E1" s="36" t="str">
        <f>IF(Content!$E$1=1,E2,E3)</f>
        <v>Фінансові аналітики</v>
      </c>
      <c r="F1" s="36"/>
      <c r="G1" s="36" t="str">
        <f>IF(Content!$E$1=1,G2,G3)</f>
        <v>Цільовий діапазон</v>
      </c>
      <c r="H1" s="36" t="str">
        <f>IF(Content!$E$1=1,H2,H3)</f>
        <v>Цілі з інфляції</v>
      </c>
      <c r="J1" s="36" t="str">
        <f>IF(Content!$E$1=1,J2,J3)</f>
        <v>Інфляційні очікування на наступні 12 місяців, %</v>
      </c>
    </row>
    <row r="2" spans="1:10" s="208" customFormat="1" hidden="1">
      <c r="A2" s="45"/>
      <c r="B2" s="539" t="s">
        <v>49</v>
      </c>
      <c r="C2" s="539" t="s">
        <v>50</v>
      </c>
      <c r="D2" s="539" t="s">
        <v>51</v>
      </c>
      <c r="E2" s="539" t="s">
        <v>52</v>
      </c>
      <c r="F2" s="539"/>
      <c r="G2" s="539" t="s">
        <v>8</v>
      </c>
      <c r="H2" s="539" t="s">
        <v>868</v>
      </c>
      <c r="I2" s="209"/>
      <c r="J2" s="209" t="s">
        <v>57</v>
      </c>
    </row>
    <row r="3" spans="1:10" s="208" customFormat="1" hidden="1">
      <c r="B3" s="539" t="s">
        <v>53</v>
      </c>
      <c r="C3" s="539" t="s">
        <v>54</v>
      </c>
      <c r="D3" s="539" t="s">
        <v>55</v>
      </c>
      <c r="E3" s="539" t="s">
        <v>56</v>
      </c>
      <c r="F3" s="539"/>
      <c r="G3" s="539" t="s">
        <v>869</v>
      </c>
      <c r="H3" s="539" t="s">
        <v>870</v>
      </c>
      <c r="I3" s="209"/>
      <c r="J3" s="209" t="s">
        <v>58</v>
      </c>
    </row>
    <row r="4" spans="1:10">
      <c r="A4" s="210">
        <v>42736</v>
      </c>
      <c r="B4" s="212">
        <v>11.953125</v>
      </c>
      <c r="C4" s="209" t="e">
        <f>NA()</f>
        <v>#N/A</v>
      </c>
      <c r="D4" s="209">
        <v>17.100000000000001</v>
      </c>
      <c r="E4" s="209">
        <v>8.8000000000000007</v>
      </c>
      <c r="F4" s="209">
        <v>5.5</v>
      </c>
      <c r="G4" s="209">
        <v>4</v>
      </c>
      <c r="I4" s="211" t="s">
        <v>3</v>
      </c>
    </row>
    <row r="5" spans="1:10">
      <c r="A5" s="210">
        <v>42767</v>
      </c>
      <c r="B5" s="209" t="e">
        <f>NA()</f>
        <v>#N/A</v>
      </c>
      <c r="C5" s="209">
        <v>15.6</v>
      </c>
      <c r="D5" s="209">
        <v>15.3</v>
      </c>
      <c r="E5" s="209">
        <v>8.9</v>
      </c>
      <c r="F5" s="209">
        <v>5.5</v>
      </c>
      <c r="G5" s="209">
        <v>4</v>
      </c>
      <c r="I5" s="211"/>
    </row>
    <row r="6" spans="1:10">
      <c r="A6" s="210">
        <v>42795</v>
      </c>
      <c r="B6" s="209" t="e">
        <f>NA()</f>
        <v>#N/A</v>
      </c>
      <c r="C6" s="209" t="e">
        <f>NA()</f>
        <v>#N/A</v>
      </c>
      <c r="D6" s="209">
        <v>14.9</v>
      </c>
      <c r="E6" s="209">
        <v>8.9</v>
      </c>
      <c r="F6" s="209">
        <v>5.5</v>
      </c>
      <c r="G6" s="209">
        <v>4</v>
      </c>
      <c r="H6" s="209">
        <v>7.5</v>
      </c>
      <c r="I6" s="211"/>
    </row>
    <row r="7" spans="1:10">
      <c r="A7" s="210">
        <v>42826</v>
      </c>
      <c r="B7" s="209">
        <v>10.1</v>
      </c>
      <c r="C7" s="209" t="e">
        <f>NA()</f>
        <v>#N/A</v>
      </c>
      <c r="D7" s="209">
        <v>14.7</v>
      </c>
      <c r="E7" s="209">
        <v>9.6999999999999993</v>
      </c>
      <c r="F7" s="209">
        <v>5</v>
      </c>
      <c r="G7" s="209">
        <v>4</v>
      </c>
      <c r="I7" s="211"/>
    </row>
    <row r="8" spans="1:10">
      <c r="A8" s="210">
        <v>42856</v>
      </c>
      <c r="B8" s="209" t="e">
        <f>NA()</f>
        <v>#N/A</v>
      </c>
      <c r="C8" s="209">
        <v>9.9</v>
      </c>
      <c r="D8" s="209">
        <v>11.3</v>
      </c>
      <c r="E8" s="209">
        <v>8.8000000000000007</v>
      </c>
      <c r="F8" s="209">
        <v>5</v>
      </c>
      <c r="G8" s="209">
        <v>4</v>
      </c>
      <c r="I8" s="211" t="s">
        <v>704</v>
      </c>
    </row>
    <row r="9" spans="1:10">
      <c r="A9" s="210">
        <v>42887</v>
      </c>
      <c r="B9" s="209" t="e">
        <f>NA()</f>
        <v>#N/A</v>
      </c>
      <c r="C9" s="209" t="e">
        <f>NA()</f>
        <v>#N/A</v>
      </c>
      <c r="D9" s="209">
        <v>11.4</v>
      </c>
      <c r="E9" s="209">
        <v>8.9</v>
      </c>
      <c r="F9" s="209">
        <v>5</v>
      </c>
      <c r="G9" s="209">
        <v>4</v>
      </c>
      <c r="H9" s="209">
        <v>7</v>
      </c>
      <c r="I9" s="211"/>
    </row>
    <row r="10" spans="1:10">
      <c r="A10" s="210">
        <v>42917</v>
      </c>
      <c r="B10" s="212">
        <v>8.9999999999999982</v>
      </c>
      <c r="C10" s="209" t="e">
        <f>NA()</f>
        <v>#N/A</v>
      </c>
      <c r="D10" s="212">
        <v>12</v>
      </c>
      <c r="E10" s="209">
        <v>9.1</v>
      </c>
      <c r="F10" s="209">
        <v>4.5</v>
      </c>
      <c r="G10" s="209">
        <v>4</v>
      </c>
      <c r="I10" s="211"/>
    </row>
    <row r="11" spans="1:10">
      <c r="A11" s="210">
        <v>42948</v>
      </c>
      <c r="B11" s="209" t="e">
        <f>NA()</f>
        <v>#N/A</v>
      </c>
      <c r="C11" s="212">
        <v>10</v>
      </c>
      <c r="D11" s="209">
        <v>11.1</v>
      </c>
      <c r="E11" s="209">
        <v>7.2</v>
      </c>
      <c r="F11" s="209">
        <v>4.5</v>
      </c>
      <c r="G11" s="209">
        <v>4</v>
      </c>
      <c r="I11" s="211"/>
    </row>
    <row r="12" spans="1:10">
      <c r="A12" s="210">
        <v>42979</v>
      </c>
      <c r="B12" s="209" t="e">
        <f>NA()</f>
        <v>#N/A</v>
      </c>
      <c r="C12" s="209" t="e">
        <f>NA()</f>
        <v>#N/A</v>
      </c>
      <c r="D12" s="209">
        <v>12.7</v>
      </c>
      <c r="E12" s="209">
        <v>7.6</v>
      </c>
      <c r="F12" s="209">
        <v>4.5</v>
      </c>
      <c r="G12" s="209">
        <v>4</v>
      </c>
      <c r="H12" s="209">
        <v>6.5</v>
      </c>
      <c r="I12" s="211" t="s">
        <v>4</v>
      </c>
    </row>
    <row r="13" spans="1:10">
      <c r="A13" s="210">
        <v>43009</v>
      </c>
      <c r="B13" s="209">
        <v>10.5</v>
      </c>
      <c r="C13" s="209" t="e">
        <f>NA()</f>
        <v>#N/A</v>
      </c>
      <c r="D13" s="212">
        <v>12</v>
      </c>
      <c r="E13" s="209">
        <v>8.6</v>
      </c>
      <c r="F13" s="209">
        <v>4</v>
      </c>
      <c r="G13" s="209">
        <v>4</v>
      </c>
      <c r="I13" s="211"/>
    </row>
    <row r="14" spans="1:10">
      <c r="A14" s="210">
        <v>43040</v>
      </c>
      <c r="B14" s="209" t="e">
        <f>NA()</f>
        <v>#N/A</v>
      </c>
      <c r="C14" s="209">
        <v>10.4</v>
      </c>
      <c r="D14" s="212">
        <v>13</v>
      </c>
      <c r="E14" s="209">
        <v>8.3000000000000007</v>
      </c>
      <c r="F14" s="209">
        <v>4</v>
      </c>
      <c r="G14" s="209">
        <v>4</v>
      </c>
      <c r="I14" s="211"/>
    </row>
    <row r="15" spans="1:10">
      <c r="A15" s="210">
        <v>43070</v>
      </c>
      <c r="B15" s="209" t="e">
        <f>NA()</f>
        <v>#N/A</v>
      </c>
      <c r="C15" s="209" t="e">
        <f>NA()</f>
        <v>#N/A</v>
      </c>
      <c r="D15" s="209">
        <v>12.6</v>
      </c>
      <c r="E15" s="209">
        <v>8.8000000000000007</v>
      </c>
      <c r="F15" s="209">
        <v>4</v>
      </c>
      <c r="G15" s="209">
        <v>4</v>
      </c>
      <c r="H15" s="209">
        <v>6</v>
      </c>
      <c r="I15" s="211"/>
    </row>
    <row r="16" spans="1:10">
      <c r="A16" s="210">
        <v>43101</v>
      </c>
      <c r="B16" s="209">
        <v>10.8</v>
      </c>
      <c r="C16" s="209" t="e">
        <f>NA()</f>
        <v>#N/A</v>
      </c>
      <c r="D16" s="209">
        <v>13.3</v>
      </c>
      <c r="E16" s="209">
        <v>8.6999999999999993</v>
      </c>
      <c r="F16" s="209">
        <v>3.75</v>
      </c>
      <c r="G16" s="209">
        <v>4</v>
      </c>
      <c r="I16" s="211" t="s">
        <v>5</v>
      </c>
    </row>
    <row r="17" spans="1:10">
      <c r="A17" s="210">
        <v>43132</v>
      </c>
      <c r="B17" s="209" t="e">
        <f>NA()</f>
        <v>#N/A</v>
      </c>
      <c r="C17" s="212">
        <v>11</v>
      </c>
      <c r="D17" s="209">
        <v>13.7</v>
      </c>
      <c r="E17" s="209">
        <v>9.5</v>
      </c>
      <c r="F17" s="209">
        <v>3.75</v>
      </c>
      <c r="G17" s="209">
        <v>4</v>
      </c>
      <c r="I17" s="211"/>
    </row>
    <row r="18" spans="1:10">
      <c r="A18" s="210">
        <v>43160</v>
      </c>
      <c r="B18" s="209" t="e">
        <f>NA()</f>
        <v>#N/A</v>
      </c>
      <c r="C18" s="209" t="e">
        <f>NA()</f>
        <v>#N/A</v>
      </c>
      <c r="D18" s="209">
        <v>13.7</v>
      </c>
      <c r="E18" s="209">
        <v>9.1999999999999993</v>
      </c>
      <c r="F18" s="209">
        <v>3.75</v>
      </c>
      <c r="G18" s="209">
        <v>4</v>
      </c>
      <c r="H18" s="209">
        <v>5.75</v>
      </c>
      <c r="I18" s="213"/>
    </row>
    <row r="19" spans="1:10">
      <c r="A19" s="210">
        <v>43191</v>
      </c>
      <c r="B19" s="209">
        <v>9.6</v>
      </c>
      <c r="C19" s="209" t="e">
        <f>NA()</f>
        <v>#N/A</v>
      </c>
      <c r="D19" s="209">
        <v>12.9</v>
      </c>
      <c r="E19" s="209">
        <v>8.4</v>
      </c>
      <c r="F19" s="209">
        <v>3.5</v>
      </c>
      <c r="G19" s="209">
        <v>4</v>
      </c>
      <c r="I19" s="213"/>
      <c r="J19" s="36" t="str">
        <f>IF(Content!$E$1=1,J20,J21)</f>
        <v>Джерело: НБУ, GfK Ukraine.</v>
      </c>
    </row>
    <row r="20" spans="1:10">
      <c r="A20" s="210">
        <v>43221</v>
      </c>
      <c r="B20" s="209" t="e">
        <v>#N/A</v>
      </c>
      <c r="C20" s="209">
        <v>9.6</v>
      </c>
      <c r="D20" s="209">
        <v>13.6</v>
      </c>
      <c r="E20" s="209">
        <v>8.6</v>
      </c>
      <c r="F20" s="209">
        <v>3.5</v>
      </c>
      <c r="G20" s="209">
        <v>4</v>
      </c>
      <c r="I20" s="213" t="s">
        <v>705</v>
      </c>
      <c r="J20" s="208" t="s">
        <v>59</v>
      </c>
    </row>
    <row r="21" spans="1:10">
      <c r="A21" s="210">
        <v>43252</v>
      </c>
      <c r="B21" s="209" t="e">
        <v>#N/A</v>
      </c>
      <c r="C21" s="209" t="e">
        <f>NA()</f>
        <v>#N/A</v>
      </c>
      <c r="D21" s="209">
        <v>13.4</v>
      </c>
      <c r="E21" s="209">
        <v>8.3000000000000007</v>
      </c>
      <c r="F21" s="209">
        <v>3.5</v>
      </c>
      <c r="G21" s="209">
        <v>4</v>
      </c>
      <c r="H21" s="209">
        <v>5.5</v>
      </c>
      <c r="I21" s="213"/>
      <c r="J21" s="208" t="s">
        <v>60</v>
      </c>
    </row>
    <row r="22" spans="1:10">
      <c r="A22" s="210">
        <v>43282</v>
      </c>
      <c r="B22" s="209">
        <v>10.3</v>
      </c>
      <c r="C22" s="209" t="e">
        <f>NA()</f>
        <v>#N/A</v>
      </c>
      <c r="D22" s="209">
        <v>14.1</v>
      </c>
      <c r="E22" s="209">
        <v>8.6999999999999993</v>
      </c>
      <c r="F22" s="209">
        <v>3.25</v>
      </c>
      <c r="G22" s="209">
        <v>4</v>
      </c>
      <c r="I22" s="214"/>
    </row>
    <row r="23" spans="1:10">
      <c r="A23" s="210">
        <v>43313</v>
      </c>
      <c r="B23" s="209" t="e">
        <v>#N/A</v>
      </c>
      <c r="C23" s="209">
        <v>8.9</v>
      </c>
      <c r="D23" s="209">
        <v>13.6</v>
      </c>
      <c r="E23" s="209">
        <v>8.1999999999999993</v>
      </c>
      <c r="F23" s="209">
        <v>3.25</v>
      </c>
      <c r="G23" s="209">
        <v>4</v>
      </c>
      <c r="I23" s="213"/>
    </row>
    <row r="24" spans="1:10">
      <c r="A24" s="210">
        <v>43344</v>
      </c>
      <c r="B24" s="209" t="e">
        <v>#N/A</v>
      </c>
      <c r="C24" s="209" t="e">
        <v>#N/A</v>
      </c>
      <c r="D24" s="209">
        <v>14.9</v>
      </c>
      <c r="E24" s="209">
        <v>8.5</v>
      </c>
      <c r="F24" s="209">
        <v>3.25</v>
      </c>
      <c r="G24" s="209">
        <v>4</v>
      </c>
      <c r="H24" s="209">
        <v>5.25</v>
      </c>
      <c r="I24" s="213" t="s">
        <v>614</v>
      </c>
    </row>
    <row r="25" spans="1:10">
      <c r="A25" s="210">
        <v>43374</v>
      </c>
      <c r="B25" s="209">
        <v>11.5</v>
      </c>
      <c r="C25" s="209" t="e">
        <v>#N/A</v>
      </c>
      <c r="D25" s="209">
        <v>14.3</v>
      </c>
      <c r="E25" s="209">
        <v>7.9</v>
      </c>
      <c r="F25" s="209">
        <v>4</v>
      </c>
      <c r="G25" s="209">
        <v>2</v>
      </c>
      <c r="I25" s="214"/>
    </row>
    <row r="26" spans="1:10">
      <c r="A26" s="210">
        <v>43405</v>
      </c>
      <c r="B26" s="209" t="e">
        <v>#N/A</v>
      </c>
      <c r="C26" s="209">
        <v>9.5</v>
      </c>
      <c r="D26" s="209">
        <v>12.2</v>
      </c>
      <c r="E26" s="209">
        <v>8.1</v>
      </c>
      <c r="F26" s="209">
        <v>4</v>
      </c>
      <c r="G26" s="209">
        <v>2</v>
      </c>
      <c r="I26" s="214"/>
    </row>
    <row r="27" spans="1:10">
      <c r="A27" s="210">
        <v>43435</v>
      </c>
      <c r="B27" s="209" t="e">
        <v>#N/A</v>
      </c>
      <c r="C27" s="209" t="e">
        <v>#N/A</v>
      </c>
      <c r="D27" s="209">
        <v>11.9</v>
      </c>
      <c r="E27" s="209">
        <v>7.9</v>
      </c>
      <c r="F27" s="209">
        <v>4</v>
      </c>
      <c r="G27" s="209">
        <v>2</v>
      </c>
      <c r="H27" s="209">
        <v>5</v>
      </c>
      <c r="I27" s="213"/>
    </row>
    <row r="28" spans="1:10">
      <c r="A28" s="210">
        <v>43466</v>
      </c>
      <c r="B28" s="209">
        <v>10.8</v>
      </c>
      <c r="C28" s="209" t="e">
        <v>#N/A</v>
      </c>
      <c r="D28" s="209">
        <v>12.1</v>
      </c>
      <c r="E28" s="209">
        <v>7.5</v>
      </c>
      <c r="F28" s="209">
        <v>4</v>
      </c>
      <c r="G28" s="209">
        <v>2</v>
      </c>
      <c r="I28" s="213" t="s">
        <v>492</v>
      </c>
    </row>
    <row r="29" spans="1:10">
      <c r="A29" s="210">
        <v>43497</v>
      </c>
      <c r="B29" s="209" t="e">
        <v>#N/A</v>
      </c>
      <c r="C29" s="209">
        <v>9</v>
      </c>
      <c r="D29" s="209">
        <v>11.5</v>
      </c>
      <c r="E29" s="209">
        <v>7.2</v>
      </c>
      <c r="F29" s="209">
        <v>4</v>
      </c>
      <c r="G29" s="209">
        <v>2</v>
      </c>
      <c r="I29" s="213"/>
    </row>
    <row r="30" spans="1:10">
      <c r="A30" s="210">
        <v>43525</v>
      </c>
      <c r="B30" s="209" t="e">
        <v>#N/A</v>
      </c>
      <c r="C30" s="209" t="e">
        <v>#N/A</v>
      </c>
      <c r="D30" s="209">
        <v>11.4</v>
      </c>
      <c r="E30" s="209">
        <v>7.3</v>
      </c>
      <c r="F30" s="209">
        <v>4</v>
      </c>
      <c r="G30" s="209">
        <v>2</v>
      </c>
      <c r="H30" s="209">
        <v>5</v>
      </c>
      <c r="I30" s="213"/>
    </row>
    <row r="31" spans="1:10">
      <c r="A31" s="210">
        <v>43556</v>
      </c>
      <c r="B31" s="209">
        <v>10.4</v>
      </c>
      <c r="C31" s="209" t="e">
        <v>#N/A</v>
      </c>
      <c r="D31" s="209">
        <v>10.9</v>
      </c>
      <c r="E31" s="209">
        <v>7.2</v>
      </c>
      <c r="F31" s="209">
        <v>4</v>
      </c>
      <c r="G31" s="209">
        <v>2</v>
      </c>
      <c r="I31" s="213"/>
    </row>
    <row r="32" spans="1:10">
      <c r="A32" s="210">
        <v>43586</v>
      </c>
      <c r="B32" s="209" t="e">
        <v>#N/A</v>
      </c>
      <c r="C32" s="209">
        <v>7.7</v>
      </c>
      <c r="D32" s="209">
        <v>9.1999999999999993</v>
      </c>
      <c r="E32" s="209">
        <v>7.1</v>
      </c>
      <c r="F32" s="209">
        <v>4</v>
      </c>
      <c r="G32" s="209">
        <v>2</v>
      </c>
      <c r="I32" s="213"/>
    </row>
    <row r="33" spans="1:9">
      <c r="A33" s="210">
        <v>43617</v>
      </c>
      <c r="B33" s="209" t="e">
        <v>#N/A</v>
      </c>
      <c r="D33" s="209">
        <v>7.9</v>
      </c>
      <c r="E33" s="209">
        <v>7</v>
      </c>
      <c r="F33" s="209">
        <v>4</v>
      </c>
      <c r="G33" s="209">
        <v>2</v>
      </c>
      <c r="H33" s="209">
        <v>5</v>
      </c>
      <c r="I33" s="213"/>
    </row>
    <row r="34" spans="1:9">
      <c r="A34" s="210">
        <v>43647</v>
      </c>
      <c r="B34" s="412">
        <v>9.6</v>
      </c>
      <c r="C34" s="215"/>
      <c r="D34" s="215"/>
      <c r="E34" s="215"/>
      <c r="F34" s="209">
        <v>4</v>
      </c>
      <c r="G34" s="209">
        <v>2</v>
      </c>
      <c r="H34" s="215"/>
      <c r="I34" s="213" t="s">
        <v>922</v>
      </c>
    </row>
    <row r="35" spans="1:9">
      <c r="A35" s="215"/>
      <c r="B35" s="215"/>
      <c r="C35" s="215"/>
      <c r="D35" s="215"/>
      <c r="E35" s="215"/>
      <c r="F35" s="215"/>
      <c r="G35" s="215"/>
      <c r="H35" s="215"/>
      <c r="I35" s="213"/>
    </row>
    <row r="36" spans="1:9">
      <c r="A36" s="215"/>
      <c r="B36" s="215"/>
      <c r="C36" s="215"/>
      <c r="D36" s="215"/>
      <c r="E36" s="215"/>
      <c r="F36" s="215"/>
      <c r="G36" s="215"/>
      <c r="H36" s="215"/>
      <c r="I36" s="213"/>
    </row>
    <row r="37" spans="1:9">
      <c r="A37" s="215"/>
      <c r="B37" s="215"/>
      <c r="C37" s="215"/>
      <c r="D37" s="215"/>
      <c r="E37" s="215"/>
      <c r="F37" s="215"/>
      <c r="G37" s="215"/>
      <c r="H37" s="215"/>
      <c r="I37" s="213"/>
    </row>
    <row r="38" spans="1:9">
      <c r="A38" s="215"/>
      <c r="B38" s="215"/>
      <c r="C38" s="215"/>
      <c r="D38" s="215"/>
      <c r="E38" s="215"/>
      <c r="F38" s="215"/>
      <c r="G38" s="215"/>
      <c r="H38" s="215"/>
    </row>
    <row r="39" spans="1:9">
      <c r="A39" s="215"/>
      <c r="B39" s="215"/>
      <c r="C39" s="215"/>
      <c r="D39" s="215"/>
      <c r="E39" s="215"/>
      <c r="F39" s="215"/>
      <c r="G39" s="215"/>
      <c r="H39" s="215"/>
    </row>
    <row r="40" spans="1:9">
      <c r="A40" s="215"/>
      <c r="B40" s="215"/>
      <c r="C40" s="215"/>
      <c r="D40" s="215"/>
      <c r="E40" s="215"/>
      <c r="F40" s="215"/>
      <c r="G40" s="215"/>
      <c r="H40" s="215"/>
      <c r="I40" s="213"/>
    </row>
    <row r="41" spans="1:9">
      <c r="A41" s="215"/>
      <c r="B41" s="215"/>
      <c r="C41" s="215"/>
      <c r="D41" s="215"/>
      <c r="E41" s="215"/>
      <c r="F41" s="215"/>
      <c r="G41" s="215"/>
      <c r="H41" s="215"/>
    </row>
    <row r="42" spans="1:9">
      <c r="A42" s="215"/>
      <c r="B42" s="215"/>
      <c r="C42" s="215"/>
      <c r="D42" s="215"/>
      <c r="E42" s="215"/>
      <c r="F42" s="215"/>
      <c r="G42" s="215"/>
      <c r="H42" s="215"/>
    </row>
    <row r="43" spans="1:9">
      <c r="A43" s="215"/>
      <c r="B43" s="215"/>
      <c r="C43" s="215"/>
      <c r="D43" s="215"/>
      <c r="E43" s="215"/>
      <c r="F43" s="215"/>
      <c r="G43" s="215"/>
      <c r="H43" s="215"/>
    </row>
    <row r="44" spans="1:9">
      <c r="A44" s="215"/>
      <c r="B44" s="215"/>
      <c r="C44" s="215"/>
      <c r="D44" s="215"/>
      <c r="E44" s="215"/>
      <c r="F44" s="215"/>
      <c r="G44" s="215"/>
      <c r="H44" s="215"/>
    </row>
    <row r="45" spans="1:9">
      <c r="A45" s="215"/>
      <c r="B45" s="215"/>
      <c r="C45" s="215"/>
      <c r="D45" s="215"/>
      <c r="E45" s="215"/>
      <c r="F45" s="215"/>
      <c r="G45" s="215"/>
      <c r="H45" s="215"/>
    </row>
    <row r="46" spans="1:9">
      <c r="A46" s="215"/>
      <c r="B46" s="215"/>
      <c r="C46" s="215"/>
      <c r="D46" s="215"/>
      <c r="E46" s="215"/>
      <c r="F46" s="215"/>
      <c r="G46" s="215"/>
      <c r="H46" s="215"/>
    </row>
    <row r="47" spans="1:9">
      <c r="A47" s="215"/>
      <c r="B47" s="215"/>
      <c r="C47" s="215"/>
      <c r="D47" s="215"/>
      <c r="E47" s="215"/>
      <c r="F47" s="215"/>
      <c r="G47" s="215"/>
      <c r="H47" s="215"/>
    </row>
    <row r="48" spans="1:9">
      <c r="A48" s="215"/>
      <c r="B48" s="215"/>
      <c r="C48" s="215"/>
      <c r="D48" s="215"/>
      <c r="E48" s="215"/>
      <c r="F48" s="215"/>
      <c r="G48" s="215"/>
      <c r="H48" s="215"/>
    </row>
    <row r="49" spans="1:8">
      <c r="A49" s="215"/>
      <c r="B49" s="215"/>
      <c r="C49" s="215"/>
      <c r="D49" s="215"/>
      <c r="E49" s="215"/>
      <c r="F49" s="215"/>
      <c r="G49" s="215"/>
      <c r="H49" s="215"/>
    </row>
    <row r="50" spans="1:8">
      <c r="A50" s="215"/>
      <c r="B50" s="215"/>
      <c r="C50" s="215"/>
      <c r="D50" s="215"/>
      <c r="E50" s="215"/>
      <c r="F50" s="215"/>
      <c r="G50" s="215"/>
      <c r="H50" s="215"/>
    </row>
    <row r="51" spans="1:8">
      <c r="A51" s="215"/>
      <c r="B51" s="215"/>
      <c r="C51" s="215"/>
      <c r="D51" s="215"/>
      <c r="E51" s="215"/>
      <c r="F51" s="215"/>
      <c r="G51" s="215"/>
      <c r="H51" s="215"/>
    </row>
    <row r="52" spans="1:8">
      <c r="A52" s="215"/>
      <c r="B52" s="215"/>
      <c r="C52" s="215"/>
      <c r="D52" s="215"/>
      <c r="E52" s="215"/>
      <c r="F52" s="215"/>
      <c r="G52" s="215"/>
      <c r="H52" s="215"/>
    </row>
    <row r="53" spans="1:8">
      <c r="A53" s="215"/>
      <c r="B53" s="215"/>
      <c r="C53" s="215"/>
      <c r="D53" s="215"/>
      <c r="E53" s="215"/>
      <c r="F53" s="215"/>
      <c r="G53" s="215"/>
      <c r="H53" s="215"/>
    </row>
    <row r="54" spans="1:8">
      <c r="A54" s="215"/>
      <c r="B54" s="215"/>
      <c r="C54" s="215"/>
      <c r="D54" s="215"/>
      <c r="E54" s="215"/>
      <c r="F54" s="215"/>
      <c r="G54" s="215"/>
      <c r="H54" s="215"/>
    </row>
    <row r="55" spans="1:8">
      <c r="A55" s="215"/>
      <c r="B55" s="215"/>
      <c r="C55" s="215"/>
      <c r="D55" s="215"/>
      <c r="E55" s="215"/>
      <c r="F55" s="215"/>
      <c r="G55" s="215"/>
      <c r="H55" s="215"/>
    </row>
    <row r="56" spans="1:8">
      <c r="A56" s="215"/>
      <c r="B56" s="215"/>
      <c r="C56" s="215"/>
      <c r="D56" s="215"/>
      <c r="E56" s="215"/>
      <c r="F56" s="215"/>
      <c r="G56" s="215"/>
      <c r="H56" s="215"/>
    </row>
    <row r="57" spans="1:8">
      <c r="A57" s="215"/>
      <c r="B57" s="215"/>
      <c r="C57" s="215"/>
      <c r="D57" s="215"/>
      <c r="E57" s="215"/>
      <c r="F57" s="215"/>
      <c r="G57" s="215"/>
      <c r="H57" s="215"/>
    </row>
    <row r="58" spans="1:8">
      <c r="A58" s="215"/>
      <c r="B58" s="215"/>
      <c r="C58" s="215"/>
      <c r="D58" s="215"/>
      <c r="E58" s="215"/>
      <c r="F58" s="215"/>
      <c r="G58" s="215"/>
      <c r="H58" s="215"/>
    </row>
    <row r="59" spans="1:8">
      <c r="A59" s="215"/>
      <c r="B59" s="215"/>
      <c r="C59" s="215"/>
      <c r="D59" s="215"/>
      <c r="E59" s="215"/>
      <c r="F59" s="215"/>
      <c r="G59" s="215"/>
      <c r="H59" s="215"/>
    </row>
    <row r="60" spans="1:8">
      <c r="A60" s="215"/>
      <c r="B60" s="215"/>
      <c r="C60" s="215"/>
      <c r="D60" s="215"/>
      <c r="E60" s="215"/>
      <c r="F60" s="215"/>
      <c r="G60" s="215"/>
      <c r="H60" s="215"/>
    </row>
    <row r="61" spans="1:8">
      <c r="A61" s="215"/>
      <c r="B61" s="215"/>
      <c r="C61" s="215"/>
      <c r="D61" s="215"/>
      <c r="E61" s="215"/>
      <c r="F61" s="215"/>
      <c r="G61" s="215"/>
      <c r="H61" s="215"/>
    </row>
    <row r="62" spans="1:8">
      <c r="A62" s="215"/>
      <c r="B62" s="215"/>
      <c r="C62" s="215"/>
      <c r="D62" s="215"/>
      <c r="E62" s="215"/>
      <c r="F62" s="215"/>
      <c r="G62" s="215"/>
      <c r="H62" s="215"/>
    </row>
    <row r="63" spans="1:8">
      <c r="A63" s="215"/>
      <c r="B63" s="215"/>
      <c r="C63" s="215"/>
      <c r="D63" s="215"/>
      <c r="E63" s="215"/>
      <c r="F63" s="215"/>
      <c r="G63" s="215"/>
      <c r="H63" s="215"/>
    </row>
  </sheetData>
  <hyperlinks>
    <hyperlink ref="A1" location="Content!A1" display="&lt;&lt;"/>
  </hyperlinks>
  <pageMargins left="0.7" right="0.7" top="0.75" bottom="0.75" header="0.3" footer="0.3"/>
  <pageSetup paperSize="9"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tabColor theme="4"/>
  </sheetPr>
  <dimension ref="A1:R39"/>
  <sheetViews>
    <sheetView showGridLines="0" zoomScaleNormal="100" workbookViewId="0"/>
  </sheetViews>
  <sheetFormatPr defaultColWidth="9.140625" defaultRowHeight="12.75"/>
  <cols>
    <col min="1" max="5" width="9.140625" style="36"/>
    <col min="6" max="6" width="9.140625" style="35"/>
    <col min="7" max="16384" width="9.140625" style="36"/>
  </cols>
  <sheetData>
    <row r="1" spans="1:18">
      <c r="A1" s="19" t="s">
        <v>102</v>
      </c>
      <c r="B1" s="36" t="str">
        <f>IF(Content!$E$1=1,B2,B3)</f>
        <v>Продукти харчування*</v>
      </c>
      <c r="C1" s="36" t="str">
        <f>IF(Content!$E$1=1,C2,C3)</f>
        <v>Послуги</v>
      </c>
      <c r="D1" s="36" t="str">
        <f>IF(Content!$E$1=1,D2,D3)</f>
        <v>Одяг і взуття</v>
      </c>
      <c r="E1" s="36" t="str">
        <f>IF(Content!$E$1=1,E2,E3)</f>
        <v>Інші непродовольчі товари</v>
      </c>
      <c r="H1" s="36" t="str">
        <f>IF(Content!$E$1=1,H2,H3)</f>
        <v>Основні компоненти БІСЦ c/c, % кв/кв</v>
      </c>
    </row>
    <row r="2" spans="1:18" s="35" customFormat="1" hidden="1">
      <c r="A2" s="45"/>
      <c r="B2" s="205" t="s">
        <v>67</v>
      </c>
      <c r="C2" s="205" t="s">
        <v>68</v>
      </c>
      <c r="D2" s="205" t="s">
        <v>69</v>
      </c>
      <c r="E2" s="205" t="s">
        <v>70</v>
      </c>
      <c r="F2" s="205"/>
      <c r="G2" s="205"/>
      <c r="H2" s="205" t="s">
        <v>873</v>
      </c>
    </row>
    <row r="3" spans="1:18" s="35" customFormat="1" hidden="1">
      <c r="B3" s="205" t="s">
        <v>74</v>
      </c>
      <c r="C3" s="205" t="s">
        <v>73</v>
      </c>
      <c r="D3" s="205" t="s">
        <v>71</v>
      </c>
      <c r="E3" s="205" t="s">
        <v>72</v>
      </c>
      <c r="F3" s="205"/>
      <c r="G3" s="205"/>
      <c r="H3" s="205" t="s">
        <v>874</v>
      </c>
    </row>
    <row r="4" spans="1:18">
      <c r="A4" s="37" t="s">
        <v>136</v>
      </c>
      <c r="B4" s="38">
        <v>1.86</v>
      </c>
      <c r="C4" s="38">
        <v>2.2200000000000002</v>
      </c>
      <c r="D4" s="38">
        <v>3.22</v>
      </c>
      <c r="E4" s="38">
        <v>2.35</v>
      </c>
      <c r="F4" s="35" t="s">
        <v>136</v>
      </c>
      <c r="O4" s="38"/>
      <c r="P4" s="38"/>
      <c r="Q4" s="38"/>
      <c r="R4" s="38"/>
    </row>
    <row r="5" spans="1:18">
      <c r="A5" s="37" t="s">
        <v>36</v>
      </c>
      <c r="B5" s="38">
        <v>1.35</v>
      </c>
      <c r="C5" s="38">
        <v>1.81</v>
      </c>
      <c r="D5" s="38">
        <v>1.44</v>
      </c>
      <c r="E5" s="38">
        <v>0.72</v>
      </c>
      <c r="O5" s="38"/>
      <c r="P5" s="38"/>
      <c r="Q5" s="38"/>
      <c r="R5" s="38"/>
    </row>
    <row r="6" spans="1:18">
      <c r="A6" s="37" t="s">
        <v>871</v>
      </c>
      <c r="B6" s="38">
        <v>1.21</v>
      </c>
      <c r="C6" s="38">
        <v>2.13</v>
      </c>
      <c r="D6" s="38">
        <v>1.64</v>
      </c>
      <c r="E6" s="38">
        <v>0.59</v>
      </c>
      <c r="F6" s="35" t="s">
        <v>871</v>
      </c>
      <c r="O6" s="38"/>
      <c r="P6" s="38"/>
      <c r="Q6" s="38"/>
      <c r="R6" s="38"/>
    </row>
    <row r="7" spans="1:18">
      <c r="A7" s="37" t="s">
        <v>38</v>
      </c>
      <c r="B7" s="38">
        <v>1.05</v>
      </c>
      <c r="C7" s="38">
        <v>2.2200000000000002</v>
      </c>
      <c r="D7" s="38">
        <v>-0.38</v>
      </c>
      <c r="E7" s="38">
        <v>0.56999999999999995</v>
      </c>
      <c r="O7" s="38"/>
      <c r="P7" s="38"/>
      <c r="Q7" s="38"/>
      <c r="R7" s="38"/>
    </row>
    <row r="8" spans="1:18">
      <c r="A8" s="37" t="s">
        <v>39</v>
      </c>
      <c r="B8" s="38">
        <v>3.65</v>
      </c>
      <c r="C8" s="38">
        <v>3.16</v>
      </c>
      <c r="D8" s="38">
        <v>1.36</v>
      </c>
      <c r="E8" s="38">
        <v>0.94</v>
      </c>
      <c r="F8" s="35" t="s">
        <v>39</v>
      </c>
      <c r="O8" s="38"/>
      <c r="P8" s="38"/>
      <c r="Q8" s="38"/>
      <c r="R8" s="38"/>
    </row>
    <row r="9" spans="1:18">
      <c r="A9" s="37" t="s">
        <v>40</v>
      </c>
      <c r="B9" s="38">
        <v>2.3199999999999998</v>
      </c>
      <c r="C9" s="38">
        <v>3.57</v>
      </c>
      <c r="D9" s="38">
        <v>-0.44</v>
      </c>
      <c r="E9" s="38">
        <v>1.1399999999999999</v>
      </c>
      <c r="O9" s="38"/>
      <c r="P9" s="38"/>
      <c r="Q9" s="38"/>
      <c r="R9" s="38"/>
    </row>
    <row r="10" spans="1:18">
      <c r="A10" s="37" t="s">
        <v>41</v>
      </c>
      <c r="B10" s="38">
        <v>3.16</v>
      </c>
      <c r="C10" s="38">
        <v>3.68</v>
      </c>
      <c r="D10" s="38">
        <v>0.34</v>
      </c>
      <c r="E10" s="38">
        <v>0.51</v>
      </c>
      <c r="F10" s="35" t="s">
        <v>41</v>
      </c>
      <c r="O10" s="38"/>
      <c r="P10" s="38"/>
      <c r="Q10" s="38"/>
      <c r="R10" s="38"/>
    </row>
    <row r="11" spans="1:18">
      <c r="A11" s="37" t="s">
        <v>42</v>
      </c>
      <c r="B11" s="38">
        <v>3.2</v>
      </c>
      <c r="C11" s="38">
        <v>3.4</v>
      </c>
      <c r="D11" s="38">
        <v>0.09</v>
      </c>
      <c r="E11" s="38">
        <v>1.41</v>
      </c>
      <c r="O11" s="38"/>
      <c r="P11" s="38"/>
      <c r="Q11" s="38"/>
      <c r="R11" s="38"/>
    </row>
    <row r="12" spans="1:18">
      <c r="A12" s="37" t="s">
        <v>43</v>
      </c>
      <c r="B12" s="38">
        <v>2.5299999999999998</v>
      </c>
      <c r="C12" s="38">
        <v>3.37</v>
      </c>
      <c r="D12" s="38">
        <v>0.5</v>
      </c>
      <c r="E12" s="38">
        <v>1.93</v>
      </c>
      <c r="F12" s="35" t="s">
        <v>43</v>
      </c>
      <c r="O12" s="38"/>
      <c r="P12" s="38"/>
      <c r="Q12" s="38"/>
      <c r="R12" s="38"/>
    </row>
    <row r="13" spans="1:18">
      <c r="A13" s="37" t="s">
        <v>44</v>
      </c>
      <c r="B13" s="38">
        <v>1.91</v>
      </c>
      <c r="C13" s="38">
        <v>2.98</v>
      </c>
      <c r="D13" s="38">
        <v>1.4</v>
      </c>
      <c r="E13" s="38">
        <v>0.77</v>
      </c>
      <c r="O13" s="38"/>
      <c r="P13" s="38"/>
      <c r="Q13" s="38"/>
      <c r="R13" s="38"/>
    </row>
    <row r="14" spans="1:18">
      <c r="A14" s="37" t="s">
        <v>45</v>
      </c>
      <c r="B14" s="38">
        <v>2.2200000000000002</v>
      </c>
      <c r="C14" s="38">
        <v>3.21</v>
      </c>
      <c r="D14" s="38">
        <v>-0.21</v>
      </c>
      <c r="E14" s="38">
        <v>1.26</v>
      </c>
      <c r="F14" s="35" t="s">
        <v>45</v>
      </c>
      <c r="O14" s="38"/>
      <c r="P14" s="38"/>
      <c r="Q14" s="38"/>
      <c r="R14" s="38"/>
    </row>
    <row r="15" spans="1:18">
      <c r="A15" s="37" t="s">
        <v>214</v>
      </c>
      <c r="B15" s="38">
        <v>2.6</v>
      </c>
      <c r="C15" s="38">
        <v>4.5199999999999996</v>
      </c>
      <c r="D15" s="38">
        <v>0.39</v>
      </c>
      <c r="E15" s="38">
        <v>0.78</v>
      </c>
      <c r="O15" s="38"/>
      <c r="P15" s="38"/>
      <c r="Q15" s="38"/>
      <c r="R15" s="38"/>
    </row>
    <row r="16" spans="1:18">
      <c r="A16" s="37" t="s">
        <v>260</v>
      </c>
      <c r="B16" s="38">
        <v>1.66</v>
      </c>
      <c r="C16" s="38">
        <v>2.68</v>
      </c>
      <c r="D16" s="38">
        <v>0.38</v>
      </c>
      <c r="E16" s="38">
        <v>0.13</v>
      </c>
      <c r="F16" s="35" t="s">
        <v>260</v>
      </c>
      <c r="O16" s="38"/>
      <c r="P16" s="38"/>
      <c r="Q16" s="38"/>
      <c r="R16" s="38"/>
    </row>
    <row r="17" spans="1:18">
      <c r="A17" s="37" t="s">
        <v>261</v>
      </c>
      <c r="B17" s="38">
        <v>2.16</v>
      </c>
      <c r="C17" s="38">
        <v>2.93</v>
      </c>
      <c r="D17" s="38">
        <v>7.0000000000000007E-2</v>
      </c>
      <c r="E17" s="38">
        <v>0.52</v>
      </c>
      <c r="F17" s="35" t="s">
        <v>872</v>
      </c>
      <c r="O17" s="38"/>
      <c r="P17" s="38"/>
      <c r="Q17" s="38"/>
      <c r="R17" s="38"/>
    </row>
    <row r="18" spans="1:18">
      <c r="H18" s="36" t="str">
        <f>IF(Content!$E$1=1,H20,H23)</f>
        <v>* З високим ступенем обробки.</v>
      </c>
      <c r="O18" s="38"/>
      <c r="P18" s="38"/>
      <c r="Q18" s="38"/>
      <c r="R18" s="38"/>
    </row>
    <row r="19" spans="1:18">
      <c r="H19" s="36" t="str">
        <f>IF(Content!$E$1=1,H21,H22)</f>
        <v xml:space="preserve">Джерело: ДССУ, розрахунки НБУ. </v>
      </c>
      <c r="O19" s="38"/>
      <c r="P19" s="38"/>
      <c r="Q19" s="38"/>
      <c r="R19" s="38"/>
    </row>
    <row r="20" spans="1:18">
      <c r="F20" s="35" t="s">
        <v>705</v>
      </c>
      <c r="H20" s="35" t="s">
        <v>75</v>
      </c>
      <c r="O20" s="38"/>
      <c r="P20" s="38"/>
      <c r="Q20" s="38"/>
      <c r="R20" s="38"/>
    </row>
    <row r="21" spans="1:18">
      <c r="H21" s="35" t="s">
        <v>76</v>
      </c>
      <c r="O21" s="38"/>
      <c r="P21" s="38"/>
      <c r="Q21" s="38"/>
      <c r="R21" s="38"/>
    </row>
    <row r="22" spans="1:18">
      <c r="B22" s="38"/>
      <c r="C22" s="38"/>
      <c r="D22" s="38"/>
      <c r="E22" s="38"/>
      <c r="H22" s="35" t="s">
        <v>77</v>
      </c>
      <c r="O22" s="38"/>
      <c r="P22" s="38"/>
      <c r="Q22" s="38"/>
      <c r="R22" s="38"/>
    </row>
    <row r="23" spans="1:18">
      <c r="B23" s="38"/>
      <c r="C23" s="38"/>
      <c r="D23" s="38"/>
      <c r="E23" s="38"/>
      <c r="H23" s="26" t="s">
        <v>1</v>
      </c>
      <c r="O23" s="38"/>
      <c r="P23" s="38"/>
      <c r="Q23" s="38"/>
      <c r="R23" s="38"/>
    </row>
    <row r="24" spans="1:18">
      <c r="B24" s="38"/>
      <c r="C24" s="38"/>
      <c r="D24" s="38"/>
      <c r="E24" s="38"/>
      <c r="F24" s="35" t="s">
        <v>614</v>
      </c>
      <c r="O24" s="38"/>
      <c r="P24" s="38"/>
      <c r="Q24" s="38"/>
      <c r="R24" s="38"/>
    </row>
    <row r="25" spans="1:18">
      <c r="B25" s="38"/>
      <c r="C25" s="38"/>
      <c r="D25" s="38"/>
      <c r="E25" s="38"/>
      <c r="O25" s="38"/>
      <c r="P25" s="38"/>
      <c r="Q25" s="38"/>
      <c r="R25" s="38"/>
    </row>
    <row r="26" spans="1:18">
      <c r="B26" s="38"/>
      <c r="C26" s="38"/>
      <c r="D26" s="38"/>
      <c r="E26" s="38"/>
      <c r="O26" s="38"/>
      <c r="P26" s="38"/>
      <c r="Q26" s="38"/>
      <c r="R26" s="38"/>
    </row>
    <row r="27" spans="1:18">
      <c r="B27" s="38"/>
      <c r="C27" s="38"/>
      <c r="D27" s="38"/>
      <c r="E27" s="38"/>
      <c r="O27" s="38"/>
      <c r="P27" s="38"/>
      <c r="Q27" s="38"/>
      <c r="R27" s="38"/>
    </row>
    <row r="28" spans="1:18">
      <c r="B28" s="38"/>
      <c r="C28" s="38"/>
      <c r="D28" s="38"/>
      <c r="E28" s="38"/>
      <c r="O28" s="38"/>
      <c r="P28" s="38"/>
      <c r="Q28" s="38"/>
      <c r="R28" s="38"/>
    </row>
    <row r="29" spans="1:18">
      <c r="B29" s="38"/>
      <c r="C29" s="38"/>
      <c r="D29" s="38"/>
      <c r="E29" s="38"/>
      <c r="O29" s="38"/>
      <c r="P29" s="38"/>
      <c r="Q29" s="38"/>
      <c r="R29" s="38"/>
    </row>
    <row r="30" spans="1:18">
      <c r="B30" s="38"/>
      <c r="C30" s="38"/>
      <c r="D30" s="38"/>
      <c r="E30" s="38"/>
      <c r="F30" s="35" t="s">
        <v>706</v>
      </c>
      <c r="O30" s="38"/>
      <c r="P30" s="38"/>
      <c r="Q30" s="38"/>
      <c r="R30" s="38"/>
    </row>
    <row r="31" spans="1:18">
      <c r="B31" s="38"/>
      <c r="C31" s="38"/>
      <c r="D31" s="38"/>
      <c r="E31" s="38"/>
      <c r="O31" s="38"/>
      <c r="P31" s="38"/>
      <c r="Q31" s="38"/>
      <c r="R31" s="38"/>
    </row>
    <row r="32" spans="1:18">
      <c r="B32" s="38"/>
      <c r="C32" s="38"/>
      <c r="D32" s="38"/>
      <c r="E32" s="38"/>
      <c r="O32" s="38"/>
      <c r="P32" s="38"/>
      <c r="Q32" s="38"/>
      <c r="R32" s="38"/>
    </row>
    <row r="33" spans="2:18">
      <c r="B33" s="38"/>
      <c r="C33" s="38"/>
      <c r="D33" s="38"/>
      <c r="E33" s="38"/>
      <c r="O33" s="38"/>
      <c r="P33" s="38"/>
      <c r="Q33" s="38"/>
      <c r="R33" s="38"/>
    </row>
    <row r="34" spans="2:18">
      <c r="B34" s="38"/>
      <c r="C34" s="38"/>
      <c r="D34" s="38"/>
      <c r="E34" s="38"/>
      <c r="F34" s="35" t="s">
        <v>491</v>
      </c>
      <c r="O34" s="38"/>
      <c r="P34" s="38"/>
      <c r="Q34" s="38"/>
      <c r="R34" s="38"/>
    </row>
    <row r="35" spans="2:18">
      <c r="B35" s="38"/>
      <c r="C35" s="38"/>
      <c r="D35" s="38"/>
      <c r="E35" s="38"/>
      <c r="O35" s="38"/>
      <c r="P35" s="38"/>
      <c r="Q35" s="38"/>
      <c r="R35" s="38"/>
    </row>
    <row r="36" spans="2:18">
      <c r="B36" s="38"/>
      <c r="C36" s="38"/>
      <c r="D36" s="38"/>
      <c r="E36" s="38"/>
      <c r="O36" s="38"/>
      <c r="P36" s="38"/>
      <c r="Q36" s="38"/>
      <c r="R36" s="38"/>
    </row>
    <row r="39" spans="2:18">
      <c r="F39" s="35" t="s">
        <v>493</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69"/>
  <sheetViews>
    <sheetView showGridLines="0" workbookViewId="0">
      <selection activeCell="H20" sqref="H20"/>
    </sheetView>
  </sheetViews>
  <sheetFormatPr defaultRowHeight="12.75"/>
  <cols>
    <col min="11" max="11" width="9.140625" style="2"/>
  </cols>
  <sheetData>
    <row r="1" spans="1:12">
      <c r="A1" s="19" t="s">
        <v>102</v>
      </c>
      <c r="B1" s="36" t="str">
        <f>IF(Content!$E$1=1,B2,B3)</f>
        <v>Базова інфляція</v>
      </c>
      <c r="C1" s="36" t="str">
        <f>IF(Content!$E$1=1,C2,C3)</f>
        <v>Адміністративні ціни</v>
      </c>
      <c r="D1" s="36" t="str">
        <f>IF(Content!$E$1=1,D2,D3)</f>
        <v>Непродовольчі товари</v>
      </c>
      <c r="E1" s="36" t="str">
        <f>IF(Content!$E$1=1,E2,E3)</f>
        <v>Ринкові послуги</v>
      </c>
      <c r="F1" s="36" t="str">
        <f>IF(Content!$E$1=1,F2,F3)</f>
        <v>Продукти харчування</v>
      </c>
      <c r="G1" s="36" t="str">
        <f>IF(Content!$E$1=1,G2,G3)</f>
        <v>Заробітна плата, с/с</v>
      </c>
      <c r="H1" t="str">
        <f>G1</f>
        <v>Заробітна плата, с/с</v>
      </c>
      <c r="I1" t="str">
        <f>E1</f>
        <v>Ринкові послуги</v>
      </c>
      <c r="J1" t="str">
        <f>C1</f>
        <v>Адміністративні ціни</v>
      </c>
      <c r="L1" s="36" t="str">
        <f>IF(Content!$E$1=1,L2,L3)</f>
        <v>Компоненти ІСЦ та заробітна плата*, 01.2014 = 100</v>
      </c>
    </row>
    <row r="2" spans="1:12" hidden="1">
      <c r="B2" t="s">
        <v>448</v>
      </c>
      <c r="C2" t="s">
        <v>879</v>
      </c>
      <c r="D2" t="s">
        <v>880</v>
      </c>
      <c r="E2" t="s">
        <v>707</v>
      </c>
      <c r="F2" t="s">
        <v>665</v>
      </c>
      <c r="G2" t="s">
        <v>881</v>
      </c>
      <c r="L2" t="s">
        <v>882</v>
      </c>
    </row>
    <row r="3" spans="1:12" hidden="1">
      <c r="B3" t="s">
        <v>6</v>
      </c>
      <c r="C3" t="s">
        <v>19</v>
      </c>
      <c r="D3" t="s">
        <v>877</v>
      </c>
      <c r="E3" t="s">
        <v>714</v>
      </c>
      <c r="F3" t="s">
        <v>115</v>
      </c>
      <c r="G3" t="s">
        <v>878</v>
      </c>
      <c r="L3" t="s">
        <v>883</v>
      </c>
    </row>
    <row r="4" spans="1:12">
      <c r="A4" s="210">
        <v>41640</v>
      </c>
      <c r="B4">
        <v>100</v>
      </c>
      <c r="C4">
        <v>100</v>
      </c>
      <c r="D4">
        <v>100</v>
      </c>
      <c r="E4">
        <v>100</v>
      </c>
      <c r="F4">
        <v>100</v>
      </c>
      <c r="G4">
        <v>100</v>
      </c>
      <c r="K4" s="2" t="s">
        <v>875</v>
      </c>
    </row>
    <row r="5" spans="1:12">
      <c r="A5" s="210">
        <v>41671</v>
      </c>
      <c r="B5">
        <v>99.2</v>
      </c>
      <c r="C5">
        <v>99.8</v>
      </c>
      <c r="D5">
        <v>97.9</v>
      </c>
      <c r="E5">
        <v>99.8</v>
      </c>
      <c r="F5">
        <v>100.7</v>
      </c>
      <c r="G5">
        <v>100.9</v>
      </c>
    </row>
    <row r="6" spans="1:12">
      <c r="A6" s="210">
        <v>41699</v>
      </c>
      <c r="B6">
        <v>99.1</v>
      </c>
      <c r="C6">
        <v>98</v>
      </c>
      <c r="D6">
        <v>99.5</v>
      </c>
      <c r="E6">
        <v>98.5</v>
      </c>
      <c r="F6">
        <v>100.9</v>
      </c>
      <c r="G6">
        <v>101.8</v>
      </c>
    </row>
    <row r="7" spans="1:12">
      <c r="A7" s="210">
        <v>41730</v>
      </c>
      <c r="B7">
        <v>98.6</v>
      </c>
      <c r="C7">
        <v>95.5</v>
      </c>
      <c r="D7">
        <v>100.4</v>
      </c>
      <c r="E7">
        <v>96.2</v>
      </c>
      <c r="F7">
        <v>101.7</v>
      </c>
      <c r="G7">
        <v>102</v>
      </c>
    </row>
    <row r="8" spans="1:12">
      <c r="A8" s="210">
        <v>41760</v>
      </c>
      <c r="B8">
        <v>97.2</v>
      </c>
      <c r="C8">
        <v>98.5</v>
      </c>
      <c r="D8">
        <v>98.5</v>
      </c>
      <c r="E8">
        <v>93.4</v>
      </c>
      <c r="F8">
        <v>101.5</v>
      </c>
      <c r="G8">
        <v>99.3</v>
      </c>
    </row>
    <row r="9" spans="1:12">
      <c r="A9" s="210">
        <v>41791</v>
      </c>
      <c r="B9">
        <v>97.7</v>
      </c>
      <c r="C9">
        <v>99.7</v>
      </c>
      <c r="D9">
        <v>98.4</v>
      </c>
      <c r="E9">
        <v>93.5</v>
      </c>
      <c r="F9">
        <v>101.2</v>
      </c>
      <c r="G9">
        <v>98.2</v>
      </c>
    </row>
    <row r="10" spans="1:12">
      <c r="A10" s="210">
        <v>41821</v>
      </c>
      <c r="B10">
        <v>98.1</v>
      </c>
      <c r="C10">
        <v>102.5</v>
      </c>
      <c r="D10">
        <v>97.5</v>
      </c>
      <c r="E10">
        <v>93.9</v>
      </c>
      <c r="F10">
        <v>100.1</v>
      </c>
      <c r="G10">
        <v>95</v>
      </c>
    </row>
    <row r="11" spans="1:12">
      <c r="A11" s="210">
        <v>41852</v>
      </c>
      <c r="B11">
        <v>98.4</v>
      </c>
      <c r="C11">
        <v>104</v>
      </c>
      <c r="D11">
        <v>97.6</v>
      </c>
      <c r="E11">
        <v>93.8</v>
      </c>
      <c r="F11">
        <v>99.2</v>
      </c>
      <c r="G11">
        <v>92.9</v>
      </c>
    </row>
    <row r="12" spans="1:12">
      <c r="A12" s="210">
        <v>41883</v>
      </c>
      <c r="B12">
        <v>98.2</v>
      </c>
      <c r="C12">
        <v>103.5</v>
      </c>
      <c r="D12">
        <v>99.2</v>
      </c>
      <c r="E12">
        <v>92</v>
      </c>
      <c r="F12">
        <v>99.2</v>
      </c>
      <c r="G12">
        <v>92.8</v>
      </c>
      <c r="K12" s="2" t="s">
        <v>387</v>
      </c>
    </row>
    <row r="13" spans="1:12">
      <c r="A13" s="210">
        <v>41913</v>
      </c>
      <c r="B13">
        <v>98.4</v>
      </c>
      <c r="C13">
        <v>103.6</v>
      </c>
      <c r="D13">
        <v>100.7</v>
      </c>
      <c r="E13">
        <v>90.7</v>
      </c>
      <c r="F13">
        <v>99.3</v>
      </c>
      <c r="G13">
        <v>91.7</v>
      </c>
    </row>
    <row r="14" spans="1:12">
      <c r="A14" s="210">
        <v>41944</v>
      </c>
      <c r="B14">
        <v>98.8</v>
      </c>
      <c r="C14">
        <v>104.4</v>
      </c>
      <c r="D14">
        <v>101.8</v>
      </c>
      <c r="E14">
        <v>90.1</v>
      </c>
      <c r="F14">
        <v>98.7</v>
      </c>
      <c r="G14">
        <v>90.4</v>
      </c>
    </row>
    <row r="15" spans="1:12">
      <c r="A15" s="210">
        <v>41974</v>
      </c>
      <c r="B15">
        <v>98.7</v>
      </c>
      <c r="C15">
        <v>102.8</v>
      </c>
      <c r="D15">
        <v>101.9</v>
      </c>
      <c r="E15">
        <v>88.9</v>
      </c>
      <c r="F15">
        <v>99.6</v>
      </c>
      <c r="G15">
        <v>88.4</v>
      </c>
    </row>
    <row r="16" spans="1:12">
      <c r="A16" s="210">
        <v>42005</v>
      </c>
      <c r="B16">
        <v>98.2</v>
      </c>
      <c r="C16">
        <v>101.8</v>
      </c>
      <c r="D16">
        <v>100.2</v>
      </c>
      <c r="E16">
        <v>87.6</v>
      </c>
      <c r="F16">
        <v>101.1</v>
      </c>
      <c r="G16">
        <v>85.5</v>
      </c>
    </row>
    <row r="17" spans="1:12">
      <c r="A17" s="210">
        <v>42036</v>
      </c>
      <c r="B17">
        <v>98.4</v>
      </c>
      <c r="C17">
        <v>99.3</v>
      </c>
      <c r="D17">
        <v>101.2</v>
      </c>
      <c r="E17">
        <v>85.7</v>
      </c>
      <c r="F17">
        <v>101.6</v>
      </c>
      <c r="G17">
        <v>85.4</v>
      </c>
    </row>
    <row r="18" spans="1:12">
      <c r="A18" s="210">
        <v>42064</v>
      </c>
      <c r="B18">
        <v>98.3</v>
      </c>
      <c r="C18">
        <v>93.8</v>
      </c>
      <c r="D18">
        <v>101.4</v>
      </c>
      <c r="E18">
        <v>80.099999999999994</v>
      </c>
      <c r="F18">
        <v>105.9</v>
      </c>
      <c r="G18">
        <v>78.7</v>
      </c>
    </row>
    <row r="19" spans="1:12">
      <c r="A19" s="210">
        <v>42095</v>
      </c>
      <c r="B19">
        <v>90.2</v>
      </c>
      <c r="C19">
        <v>124.7</v>
      </c>
      <c r="D19">
        <v>92.8</v>
      </c>
      <c r="E19">
        <v>71</v>
      </c>
      <c r="F19">
        <v>97</v>
      </c>
      <c r="G19">
        <v>73.7</v>
      </c>
      <c r="L19" s="205" t="str">
        <f>IF(Content!$E$1=1,L23,L24)</f>
        <v>* Дефльовані на ІСЦ.</v>
      </c>
    </row>
    <row r="20" spans="1:12">
      <c r="A20" s="210">
        <v>42125</v>
      </c>
      <c r="B20">
        <v>89.9</v>
      </c>
      <c r="C20">
        <v>123.4</v>
      </c>
      <c r="D20">
        <v>92.5</v>
      </c>
      <c r="E20">
        <v>70.2</v>
      </c>
      <c r="F20">
        <v>97.8</v>
      </c>
      <c r="G20">
        <v>73.5</v>
      </c>
      <c r="K20" s="2" t="s">
        <v>876</v>
      </c>
      <c r="L20" s="205" t="str">
        <f>IF(Content!$E$1=1,L21,L22)</f>
        <v>Джерело: ДССУ, розрахунки НБУ.</v>
      </c>
    </row>
    <row r="21" spans="1:12">
      <c r="A21" s="210">
        <v>42156</v>
      </c>
      <c r="B21">
        <v>90</v>
      </c>
      <c r="C21">
        <v>124.4</v>
      </c>
      <c r="D21">
        <v>91.7</v>
      </c>
      <c r="E21">
        <v>70.5</v>
      </c>
      <c r="F21">
        <v>97.4</v>
      </c>
      <c r="G21">
        <v>73.900000000000006</v>
      </c>
      <c r="L21" s="9" t="s">
        <v>46</v>
      </c>
    </row>
    <row r="22" spans="1:12">
      <c r="A22" s="210">
        <v>42186</v>
      </c>
      <c r="B22">
        <v>90.8</v>
      </c>
      <c r="C22">
        <v>126.4</v>
      </c>
      <c r="D22">
        <v>91.3</v>
      </c>
      <c r="E22">
        <v>71.7</v>
      </c>
      <c r="F22">
        <v>96.5</v>
      </c>
      <c r="G22">
        <v>75.7</v>
      </c>
      <c r="L22" s="9" t="s">
        <v>47</v>
      </c>
    </row>
    <row r="23" spans="1:12">
      <c r="A23" s="210">
        <v>42217</v>
      </c>
      <c r="B23">
        <v>91.7</v>
      </c>
      <c r="C23">
        <v>127.9</v>
      </c>
      <c r="D23">
        <v>91.8</v>
      </c>
      <c r="E23">
        <v>72.599999999999994</v>
      </c>
      <c r="F23">
        <v>95.6</v>
      </c>
      <c r="G23">
        <v>75.7</v>
      </c>
      <c r="L23" s="2" t="s">
        <v>884</v>
      </c>
    </row>
    <row r="24" spans="1:12">
      <c r="A24" s="210">
        <v>42248</v>
      </c>
      <c r="B24">
        <v>92.3</v>
      </c>
      <c r="C24">
        <v>127.4</v>
      </c>
      <c r="D24">
        <v>96.7</v>
      </c>
      <c r="E24">
        <v>72.099999999999994</v>
      </c>
      <c r="F24">
        <v>94.5</v>
      </c>
      <c r="G24">
        <v>76.2</v>
      </c>
      <c r="L24" s="2" t="s">
        <v>885</v>
      </c>
    </row>
    <row r="25" spans="1:12">
      <c r="A25" s="210">
        <v>42278</v>
      </c>
      <c r="B25">
        <v>94.3</v>
      </c>
      <c r="C25">
        <v>119.2</v>
      </c>
      <c r="D25">
        <v>99.9</v>
      </c>
      <c r="E25">
        <v>73.5</v>
      </c>
      <c r="F25">
        <v>96.9</v>
      </c>
      <c r="G25">
        <v>81.2</v>
      </c>
    </row>
    <row r="26" spans="1:12">
      <c r="A26" s="210">
        <v>42309</v>
      </c>
      <c r="B26">
        <v>93.2</v>
      </c>
      <c r="C26">
        <v>119.1</v>
      </c>
      <c r="D26">
        <v>98.8</v>
      </c>
      <c r="E26">
        <v>72.8</v>
      </c>
      <c r="F26">
        <v>97.4</v>
      </c>
      <c r="G26">
        <v>79</v>
      </c>
    </row>
    <row r="27" spans="1:12">
      <c r="A27" s="210">
        <v>42339</v>
      </c>
      <c r="B27">
        <v>92.8</v>
      </c>
      <c r="C27">
        <v>117.9</v>
      </c>
      <c r="D27">
        <v>97.6</v>
      </c>
      <c r="E27">
        <v>73</v>
      </c>
      <c r="F27">
        <v>98.3</v>
      </c>
      <c r="G27">
        <v>80.599999999999994</v>
      </c>
    </row>
    <row r="28" spans="1:12">
      <c r="A28" s="210">
        <v>42370</v>
      </c>
      <c r="B28">
        <v>92</v>
      </c>
      <c r="C28">
        <v>117.1</v>
      </c>
      <c r="D28">
        <v>95.2</v>
      </c>
      <c r="E28">
        <v>73.099999999999994</v>
      </c>
      <c r="F28">
        <v>99.5</v>
      </c>
      <c r="G28">
        <v>77.2</v>
      </c>
      <c r="K28" s="2" t="s">
        <v>817</v>
      </c>
    </row>
    <row r="29" spans="1:12">
      <c r="A29" s="210">
        <v>42401</v>
      </c>
      <c r="B29">
        <v>92.6</v>
      </c>
      <c r="C29">
        <v>117.4</v>
      </c>
      <c r="D29">
        <v>95.2</v>
      </c>
      <c r="E29">
        <v>74</v>
      </c>
      <c r="F29">
        <v>99.1</v>
      </c>
      <c r="G29">
        <v>81.3</v>
      </c>
    </row>
    <row r="30" spans="1:12">
      <c r="A30" s="210">
        <v>42430</v>
      </c>
      <c r="B30">
        <v>93.5</v>
      </c>
      <c r="C30">
        <v>118.7</v>
      </c>
      <c r="D30">
        <v>98.9</v>
      </c>
      <c r="E30">
        <v>73.8</v>
      </c>
      <c r="F30">
        <v>97.5</v>
      </c>
      <c r="G30">
        <v>82.7</v>
      </c>
    </row>
    <row r="31" spans="1:12">
      <c r="A31" s="210">
        <v>42461</v>
      </c>
      <c r="B31">
        <v>90.8</v>
      </c>
      <c r="C31">
        <v>128.6</v>
      </c>
      <c r="D31">
        <v>96.4</v>
      </c>
      <c r="E31">
        <v>71.3</v>
      </c>
      <c r="F31">
        <v>94.2</v>
      </c>
      <c r="G31">
        <v>82</v>
      </c>
    </row>
    <row r="32" spans="1:12">
      <c r="A32" s="210">
        <v>42491</v>
      </c>
      <c r="B32">
        <v>90.9</v>
      </c>
      <c r="C32">
        <v>127.9</v>
      </c>
      <c r="D32">
        <v>96.4</v>
      </c>
      <c r="E32">
        <v>71.3</v>
      </c>
      <c r="F32">
        <v>94.3</v>
      </c>
      <c r="G32">
        <v>83.9</v>
      </c>
    </row>
    <row r="33" spans="1:11">
      <c r="A33" s="210">
        <v>42522</v>
      </c>
      <c r="B33">
        <v>91</v>
      </c>
      <c r="C33">
        <v>129</v>
      </c>
      <c r="D33">
        <v>95.7</v>
      </c>
      <c r="E33">
        <v>71.7</v>
      </c>
      <c r="F33">
        <v>93.9</v>
      </c>
      <c r="G33">
        <v>85.4</v>
      </c>
    </row>
    <row r="34" spans="1:11">
      <c r="A34" s="210">
        <v>42552</v>
      </c>
      <c r="B34">
        <v>90.7</v>
      </c>
      <c r="C34">
        <v>131.19999999999999</v>
      </c>
      <c r="D34">
        <v>94.3</v>
      </c>
      <c r="E34">
        <v>72.3</v>
      </c>
      <c r="F34">
        <v>93.2</v>
      </c>
      <c r="G34">
        <v>85.7</v>
      </c>
    </row>
    <row r="35" spans="1:11">
      <c r="A35" s="210">
        <v>42583</v>
      </c>
      <c r="B35">
        <v>90.8</v>
      </c>
      <c r="C35">
        <v>132.9</v>
      </c>
      <c r="D35">
        <v>93.3</v>
      </c>
      <c r="E35">
        <v>73</v>
      </c>
      <c r="F35">
        <v>92.6</v>
      </c>
      <c r="G35">
        <v>86.3</v>
      </c>
    </row>
    <row r="36" spans="1:11">
      <c r="A36" s="210">
        <v>42614</v>
      </c>
      <c r="B36">
        <v>90.9</v>
      </c>
      <c r="C36">
        <v>134.19999999999999</v>
      </c>
      <c r="D36">
        <v>96</v>
      </c>
      <c r="E36">
        <v>72.599999999999994</v>
      </c>
      <c r="F36">
        <v>91.3</v>
      </c>
      <c r="G36">
        <v>87.2</v>
      </c>
      <c r="K36" s="2" t="s">
        <v>2</v>
      </c>
    </row>
    <row r="37" spans="1:11">
      <c r="A37" s="210">
        <v>42644</v>
      </c>
      <c r="B37">
        <v>89.3</v>
      </c>
      <c r="C37">
        <v>137.9</v>
      </c>
      <c r="D37">
        <v>94.6</v>
      </c>
      <c r="E37">
        <v>71.3</v>
      </c>
      <c r="F37">
        <v>90.4</v>
      </c>
      <c r="G37">
        <v>85.6</v>
      </c>
    </row>
    <row r="38" spans="1:11">
      <c r="A38" s="210">
        <v>42675</v>
      </c>
      <c r="B38">
        <v>88.1</v>
      </c>
      <c r="C38">
        <v>140.9</v>
      </c>
      <c r="D38">
        <v>92.9</v>
      </c>
      <c r="E38">
        <v>70.7</v>
      </c>
      <c r="F38">
        <v>89.7</v>
      </c>
      <c r="G38">
        <v>85.2</v>
      </c>
    </row>
    <row r="39" spans="1:11">
      <c r="A39" s="210">
        <v>42705</v>
      </c>
      <c r="B39">
        <v>87.3</v>
      </c>
      <c r="C39">
        <v>141.19999999999999</v>
      </c>
      <c r="D39">
        <v>90.9</v>
      </c>
      <c r="E39">
        <v>70.5</v>
      </c>
      <c r="F39">
        <v>90.2</v>
      </c>
      <c r="G39">
        <v>89</v>
      </c>
    </row>
    <row r="40" spans="1:11">
      <c r="A40" s="210">
        <v>42736</v>
      </c>
      <c r="B40">
        <v>86.6</v>
      </c>
      <c r="C40">
        <v>141.19999999999999</v>
      </c>
      <c r="D40">
        <v>89.3</v>
      </c>
      <c r="E40">
        <v>70.599999999999994</v>
      </c>
      <c r="F40">
        <v>90.9</v>
      </c>
      <c r="G40">
        <v>94.7</v>
      </c>
    </row>
    <row r="41" spans="1:11">
      <c r="A41" s="210">
        <v>42767</v>
      </c>
      <c r="B41">
        <v>86.4</v>
      </c>
      <c r="C41">
        <v>141.6</v>
      </c>
      <c r="D41">
        <v>88</v>
      </c>
      <c r="E41">
        <v>70.8</v>
      </c>
      <c r="F41">
        <v>91.3</v>
      </c>
      <c r="G41">
        <v>96.4</v>
      </c>
    </row>
    <row r="42" spans="1:11">
      <c r="A42" s="210">
        <v>42795</v>
      </c>
      <c r="B42">
        <v>86.3</v>
      </c>
      <c r="C42">
        <v>143.6</v>
      </c>
      <c r="D42">
        <v>88.7</v>
      </c>
      <c r="E42">
        <v>70.400000000000006</v>
      </c>
      <c r="F42">
        <v>90.7</v>
      </c>
      <c r="G42">
        <v>98.3</v>
      </c>
    </row>
    <row r="43" spans="1:11">
      <c r="A43" s="210">
        <v>42826</v>
      </c>
      <c r="B43">
        <v>86</v>
      </c>
      <c r="C43">
        <v>143.9</v>
      </c>
      <c r="D43">
        <v>88.3</v>
      </c>
      <c r="E43">
        <v>70.099999999999994</v>
      </c>
      <c r="F43">
        <v>91</v>
      </c>
      <c r="G43">
        <v>99</v>
      </c>
    </row>
    <row r="44" spans="1:11">
      <c r="A44" s="210">
        <v>42856</v>
      </c>
      <c r="B44">
        <v>85.1</v>
      </c>
      <c r="C44">
        <v>144.1</v>
      </c>
      <c r="D44">
        <v>87.1</v>
      </c>
      <c r="E44">
        <v>69.5</v>
      </c>
      <c r="F44">
        <v>91.9</v>
      </c>
      <c r="G44">
        <v>100.9</v>
      </c>
      <c r="K44" s="2" t="s">
        <v>704</v>
      </c>
    </row>
    <row r="45" spans="1:11">
      <c r="A45" s="210">
        <v>42887</v>
      </c>
      <c r="B45">
        <v>84</v>
      </c>
      <c r="C45">
        <v>143.69999999999999</v>
      </c>
      <c r="D45">
        <v>85.3</v>
      </c>
      <c r="E45">
        <v>69.099999999999994</v>
      </c>
      <c r="F45">
        <v>93.5</v>
      </c>
      <c r="G45">
        <v>101.4</v>
      </c>
    </row>
    <row r="46" spans="1:11">
      <c r="A46" s="210">
        <v>42917</v>
      </c>
      <c r="B46">
        <v>83.9</v>
      </c>
      <c r="C46">
        <v>144.69999999999999</v>
      </c>
      <c r="D46">
        <v>84.3</v>
      </c>
      <c r="E46">
        <v>69.7</v>
      </c>
      <c r="F46">
        <v>93.6</v>
      </c>
      <c r="G46">
        <v>100.7</v>
      </c>
    </row>
    <row r="47" spans="1:11">
      <c r="A47" s="210">
        <v>42948</v>
      </c>
      <c r="B47">
        <v>84.2</v>
      </c>
      <c r="C47">
        <v>146.1</v>
      </c>
      <c r="D47">
        <v>84</v>
      </c>
      <c r="E47">
        <v>70.2</v>
      </c>
      <c r="F47">
        <v>93.1</v>
      </c>
      <c r="G47">
        <v>101.3</v>
      </c>
    </row>
    <row r="48" spans="1:11">
      <c r="A48" s="210">
        <v>42979</v>
      </c>
      <c r="B48">
        <v>84.1</v>
      </c>
      <c r="C48">
        <v>145.1</v>
      </c>
      <c r="D48">
        <v>84.2</v>
      </c>
      <c r="E48">
        <v>70.5</v>
      </c>
      <c r="F48">
        <v>93.1</v>
      </c>
      <c r="G48">
        <v>102.8</v>
      </c>
    </row>
    <row r="49" spans="1:11">
      <c r="A49" s="210">
        <v>43009</v>
      </c>
      <c r="B49">
        <v>84</v>
      </c>
      <c r="C49">
        <v>144.6</v>
      </c>
      <c r="D49">
        <v>84.1</v>
      </c>
      <c r="E49">
        <v>70.3</v>
      </c>
      <c r="F49">
        <v>93</v>
      </c>
      <c r="G49">
        <v>103.3</v>
      </c>
    </row>
    <row r="50" spans="1:11">
      <c r="A50" s="210">
        <v>43040</v>
      </c>
      <c r="B50">
        <v>84.1</v>
      </c>
      <c r="C50">
        <v>144.6</v>
      </c>
      <c r="D50">
        <v>83.5</v>
      </c>
      <c r="E50">
        <v>70.7</v>
      </c>
      <c r="F50">
        <v>93</v>
      </c>
      <c r="G50">
        <v>104.2</v>
      </c>
    </row>
    <row r="51" spans="1:11">
      <c r="A51" s="210">
        <v>43070</v>
      </c>
      <c r="B51">
        <v>83.9</v>
      </c>
      <c r="C51">
        <v>144</v>
      </c>
      <c r="D51">
        <v>82.5</v>
      </c>
      <c r="E51">
        <v>71</v>
      </c>
      <c r="F51">
        <v>93.4</v>
      </c>
      <c r="G51">
        <v>106.2</v>
      </c>
    </row>
    <row r="52" spans="1:11">
      <c r="A52" s="210">
        <v>43101</v>
      </c>
      <c r="B52">
        <v>83.2</v>
      </c>
      <c r="C52">
        <v>143.6</v>
      </c>
      <c r="D52">
        <v>81.2</v>
      </c>
      <c r="E52">
        <v>71.2</v>
      </c>
      <c r="F52">
        <v>93.9</v>
      </c>
      <c r="G52">
        <v>106.6</v>
      </c>
      <c r="H52">
        <v>100</v>
      </c>
      <c r="I52">
        <v>100</v>
      </c>
      <c r="J52">
        <v>100</v>
      </c>
      <c r="K52" s="2" t="s">
        <v>5</v>
      </c>
    </row>
    <row r="53" spans="1:11">
      <c r="A53" s="210">
        <v>43132</v>
      </c>
      <c r="B53">
        <v>82.9</v>
      </c>
      <c r="C53">
        <v>144.1</v>
      </c>
      <c r="D53">
        <v>80.400000000000006</v>
      </c>
      <c r="E53">
        <v>71.400000000000006</v>
      </c>
      <c r="F53">
        <v>94</v>
      </c>
      <c r="G53">
        <v>106.7</v>
      </c>
      <c r="H53">
        <v>100.1</v>
      </c>
      <c r="I53">
        <v>100.3</v>
      </c>
      <c r="J53">
        <v>100.3</v>
      </c>
    </row>
    <row r="54" spans="1:11">
      <c r="A54" s="210">
        <v>43160</v>
      </c>
      <c r="B54">
        <v>83.1</v>
      </c>
      <c r="C54">
        <v>143.9</v>
      </c>
      <c r="D54">
        <v>81.400000000000006</v>
      </c>
      <c r="E54">
        <v>71.3</v>
      </c>
      <c r="F54">
        <v>94</v>
      </c>
      <c r="G54">
        <v>107.5</v>
      </c>
      <c r="H54">
        <v>100.9</v>
      </c>
      <c r="I54">
        <v>100.2</v>
      </c>
      <c r="J54">
        <v>100.2</v>
      </c>
    </row>
    <row r="55" spans="1:11">
      <c r="A55" s="210">
        <v>43191</v>
      </c>
      <c r="B55">
        <v>83</v>
      </c>
      <c r="C55">
        <v>144.6</v>
      </c>
      <c r="D55">
        <v>81.3</v>
      </c>
      <c r="E55">
        <v>70.900000000000006</v>
      </c>
      <c r="F55">
        <v>94.2</v>
      </c>
      <c r="G55">
        <v>111</v>
      </c>
      <c r="H55">
        <v>104.1</v>
      </c>
      <c r="I55">
        <v>99.6</v>
      </c>
      <c r="J55">
        <v>100.7</v>
      </c>
    </row>
    <row r="56" spans="1:11">
      <c r="A56" s="210">
        <v>43221</v>
      </c>
      <c r="B56">
        <v>83.2</v>
      </c>
      <c r="C56">
        <v>146.19999999999999</v>
      </c>
      <c r="D56">
        <v>81.400000000000006</v>
      </c>
      <c r="E56">
        <v>71.099999999999994</v>
      </c>
      <c r="F56">
        <v>93.6</v>
      </c>
      <c r="G56">
        <v>114.7</v>
      </c>
      <c r="H56">
        <v>107.7</v>
      </c>
      <c r="I56">
        <v>99.9</v>
      </c>
      <c r="J56">
        <v>101.8</v>
      </c>
    </row>
    <row r="57" spans="1:11">
      <c r="A57" s="210">
        <v>43252</v>
      </c>
      <c r="B57">
        <v>83.1</v>
      </c>
      <c r="C57">
        <v>148</v>
      </c>
      <c r="D57">
        <v>80.8</v>
      </c>
      <c r="E57">
        <v>71.7</v>
      </c>
      <c r="F57">
        <v>93.1</v>
      </c>
      <c r="G57">
        <v>114.3</v>
      </c>
      <c r="H57">
        <v>107.3</v>
      </c>
      <c r="I57">
        <v>100.7</v>
      </c>
      <c r="J57">
        <v>103</v>
      </c>
    </row>
    <row r="58" spans="1:11">
      <c r="A58" s="210">
        <v>43282</v>
      </c>
      <c r="B58">
        <v>83.6</v>
      </c>
      <c r="C58">
        <v>151</v>
      </c>
      <c r="D58">
        <v>80.400000000000006</v>
      </c>
      <c r="E58">
        <v>72.7</v>
      </c>
      <c r="F58">
        <v>92</v>
      </c>
      <c r="G58">
        <v>115.4</v>
      </c>
      <c r="H58">
        <v>108.3</v>
      </c>
      <c r="I58">
        <v>102.2</v>
      </c>
      <c r="J58">
        <v>105.1</v>
      </c>
    </row>
    <row r="59" spans="1:11">
      <c r="A59" s="210">
        <v>43313</v>
      </c>
      <c r="B59">
        <v>83.7</v>
      </c>
      <c r="C59">
        <v>152.4</v>
      </c>
      <c r="D59">
        <v>80.2</v>
      </c>
      <c r="E59">
        <v>73.2</v>
      </c>
      <c r="F59">
        <v>91.4</v>
      </c>
      <c r="G59">
        <v>117.1</v>
      </c>
      <c r="H59">
        <v>109.9</v>
      </c>
      <c r="I59">
        <v>102.8</v>
      </c>
      <c r="J59">
        <v>106.1</v>
      </c>
    </row>
    <row r="60" spans="1:11">
      <c r="A60" s="210">
        <v>43344</v>
      </c>
      <c r="B60">
        <v>83.8</v>
      </c>
      <c r="C60">
        <v>151.1</v>
      </c>
      <c r="D60">
        <v>80.7</v>
      </c>
      <c r="E60">
        <v>73.5</v>
      </c>
      <c r="F60">
        <v>91.2</v>
      </c>
      <c r="G60">
        <v>116.1</v>
      </c>
      <c r="H60">
        <v>108.9</v>
      </c>
      <c r="I60">
        <v>103.3</v>
      </c>
      <c r="J60">
        <v>105.2</v>
      </c>
      <c r="K60" s="2" t="s">
        <v>614</v>
      </c>
    </row>
    <row r="61" spans="1:11">
      <c r="A61" s="210">
        <v>43374</v>
      </c>
      <c r="B61">
        <v>83.5</v>
      </c>
      <c r="C61">
        <v>151.4</v>
      </c>
      <c r="D61">
        <v>80.2</v>
      </c>
      <c r="E61">
        <v>73.5</v>
      </c>
      <c r="F61">
        <v>91</v>
      </c>
      <c r="G61">
        <v>118.1</v>
      </c>
      <c r="H61">
        <v>110.9</v>
      </c>
      <c r="I61">
        <v>103.3</v>
      </c>
      <c r="J61">
        <v>105.4</v>
      </c>
    </row>
    <row r="62" spans="1:11">
      <c r="A62" s="210">
        <v>43405</v>
      </c>
      <c r="B62">
        <v>83.2</v>
      </c>
      <c r="C62">
        <v>154.1</v>
      </c>
      <c r="D62">
        <v>79.3</v>
      </c>
      <c r="E62">
        <v>73.8</v>
      </c>
      <c r="F62">
        <v>90.9</v>
      </c>
      <c r="G62">
        <v>116.4</v>
      </c>
      <c r="H62">
        <v>109.2</v>
      </c>
      <c r="I62">
        <v>103.6</v>
      </c>
      <c r="J62">
        <v>107.3</v>
      </c>
    </row>
    <row r="63" spans="1:11">
      <c r="A63" s="210">
        <v>43435</v>
      </c>
      <c r="B63">
        <v>82.9</v>
      </c>
      <c r="C63">
        <v>154.69999999999999</v>
      </c>
      <c r="D63">
        <v>78.2</v>
      </c>
      <c r="E63">
        <v>74.3</v>
      </c>
      <c r="F63">
        <v>91.8</v>
      </c>
      <c r="G63">
        <v>116.7</v>
      </c>
      <c r="H63">
        <v>109.6</v>
      </c>
      <c r="I63">
        <v>104.3</v>
      </c>
      <c r="J63">
        <v>107.7</v>
      </c>
    </row>
    <row r="64" spans="1:11">
      <c r="A64" s="210">
        <v>43466</v>
      </c>
      <c r="B64">
        <v>82.3</v>
      </c>
      <c r="C64">
        <v>156</v>
      </c>
      <c r="D64">
        <v>76.8</v>
      </c>
      <c r="E64">
        <v>74.3</v>
      </c>
      <c r="F64">
        <v>92.8</v>
      </c>
      <c r="G64">
        <v>116.7</v>
      </c>
      <c r="H64">
        <v>109.5</v>
      </c>
      <c r="I64">
        <v>104.5</v>
      </c>
      <c r="J64">
        <v>108.6</v>
      </c>
    </row>
    <row r="65" spans="1:11">
      <c r="A65" s="210">
        <v>43497</v>
      </c>
      <c r="B65">
        <v>82.1</v>
      </c>
      <c r="C65">
        <v>157</v>
      </c>
      <c r="D65">
        <v>75.900000000000006</v>
      </c>
      <c r="E65">
        <v>74.8</v>
      </c>
      <c r="F65">
        <v>93.1</v>
      </c>
      <c r="G65">
        <v>117.9</v>
      </c>
      <c r="H65">
        <v>110.7</v>
      </c>
      <c r="I65">
        <v>105.1</v>
      </c>
      <c r="J65">
        <v>109.3</v>
      </c>
    </row>
    <row r="66" spans="1:11">
      <c r="A66" s="210">
        <v>43525</v>
      </c>
      <c r="B66">
        <v>82.4</v>
      </c>
      <c r="C66">
        <v>157.1</v>
      </c>
      <c r="D66">
        <v>76.900000000000006</v>
      </c>
      <c r="E66">
        <v>74.900000000000006</v>
      </c>
      <c r="F66">
        <v>92.6</v>
      </c>
      <c r="G66">
        <v>120.7</v>
      </c>
      <c r="H66">
        <v>113.2</v>
      </c>
      <c r="I66">
        <v>105.2</v>
      </c>
      <c r="J66">
        <v>109.4</v>
      </c>
    </row>
    <row r="67" spans="1:11">
      <c r="A67" s="210">
        <v>43556</v>
      </c>
      <c r="B67">
        <v>81.900000000000006</v>
      </c>
      <c r="C67">
        <v>156.9</v>
      </c>
      <c r="D67">
        <v>76.599999999999994</v>
      </c>
      <c r="E67">
        <v>74.2</v>
      </c>
      <c r="F67">
        <v>93</v>
      </c>
      <c r="G67">
        <v>123.1</v>
      </c>
      <c r="H67">
        <v>115.6</v>
      </c>
      <c r="I67">
        <v>104.2</v>
      </c>
      <c r="J67">
        <v>109.2</v>
      </c>
    </row>
    <row r="68" spans="1:11">
      <c r="A68" s="210">
        <v>43586</v>
      </c>
      <c r="B68">
        <v>81.5</v>
      </c>
      <c r="C68">
        <v>156.69999999999999</v>
      </c>
      <c r="D68">
        <v>75.8</v>
      </c>
      <c r="E68">
        <v>74</v>
      </c>
      <c r="F68">
        <v>93.3</v>
      </c>
      <c r="G68">
        <v>122.5</v>
      </c>
      <c r="H68">
        <v>114.9</v>
      </c>
      <c r="I68">
        <v>104</v>
      </c>
      <c r="J68">
        <v>109.1</v>
      </c>
      <c r="K68" s="2" t="s">
        <v>864</v>
      </c>
    </row>
    <row r="69" spans="1:11">
      <c r="A69" s="210">
        <v>43617</v>
      </c>
      <c r="B69">
        <v>81.900000000000006</v>
      </c>
      <c r="C69">
        <v>158.6</v>
      </c>
      <c r="D69">
        <v>75.599999999999994</v>
      </c>
      <c r="E69">
        <v>74.8</v>
      </c>
      <c r="F69">
        <v>92.8</v>
      </c>
      <c r="I69">
        <v>105.1</v>
      </c>
      <c r="J69">
        <v>110.4</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Аркуш22">
    <tabColor theme="4"/>
  </sheetPr>
  <dimension ref="A1:BD38"/>
  <sheetViews>
    <sheetView showGridLines="0" zoomScaleNormal="100" workbookViewId="0">
      <pane xSplit="2" ySplit="1" topLeftCell="C2" activePane="bottomRight" state="frozen"/>
      <selection activeCell="H20" sqref="H20"/>
      <selection pane="topRight" activeCell="H20" sqref="H20"/>
      <selection pane="bottomLeft" activeCell="H20" sqref="H20"/>
      <selection pane="bottomRight" activeCell="H20" sqref="H20"/>
    </sheetView>
  </sheetViews>
  <sheetFormatPr defaultColWidth="9.140625" defaultRowHeight="10.5"/>
  <cols>
    <col min="1" max="1" width="4" style="16" customWidth="1"/>
    <col min="2" max="3" width="26.42578125" style="18" hidden="1" customWidth="1"/>
    <col min="4" max="4" width="32.140625" style="18" customWidth="1"/>
    <col min="5" max="29" width="0.85546875" style="17" customWidth="1"/>
    <col min="30" max="40" width="0.85546875" style="16" customWidth="1"/>
    <col min="41" max="41" width="0.85546875" style="17" customWidth="1"/>
    <col min="42" max="52" width="0.85546875" style="16" customWidth="1"/>
    <col min="53" max="16384" width="9.140625" style="16"/>
  </cols>
  <sheetData>
    <row r="1" spans="1:56" ht="13.5" thickBot="1">
      <c r="A1" s="19" t="s">
        <v>102</v>
      </c>
      <c r="B1" s="14" t="s">
        <v>84</v>
      </c>
      <c r="C1" s="14" t="s">
        <v>85</v>
      </c>
      <c r="D1" s="14" t="str">
        <f>IF(Content!$E$1=1,B1,C1)</f>
        <v>Теплова карта* нормалізованих річних змін цін на послуги**, %</v>
      </c>
      <c r="AT1" s="16">
        <v>3</v>
      </c>
      <c r="AV1" s="16">
        <v>3</v>
      </c>
    </row>
    <row r="2" spans="1:56" ht="12">
      <c r="D2" s="386"/>
      <c r="E2" s="776">
        <v>42370</v>
      </c>
      <c r="F2" s="776"/>
      <c r="G2" s="776"/>
      <c r="H2" s="776"/>
      <c r="I2" s="776"/>
      <c r="J2" s="776"/>
      <c r="K2" s="776"/>
      <c r="L2" s="776"/>
      <c r="M2" s="776"/>
      <c r="N2" s="776"/>
      <c r="O2" s="776"/>
      <c r="P2" s="776"/>
      <c r="Q2" s="776">
        <v>42736</v>
      </c>
      <c r="R2" s="776"/>
      <c r="S2" s="776"/>
      <c r="T2" s="776"/>
      <c r="U2" s="776"/>
      <c r="V2" s="776"/>
      <c r="W2" s="776"/>
      <c r="X2" s="776"/>
      <c r="Y2" s="776"/>
      <c r="Z2" s="776"/>
      <c r="AA2" s="776"/>
      <c r="AB2" s="776"/>
      <c r="AC2" s="776">
        <v>43101</v>
      </c>
      <c r="AD2" s="776"/>
      <c r="AE2" s="776"/>
      <c r="AF2" s="776"/>
      <c r="AG2" s="776"/>
      <c r="AH2" s="776"/>
      <c r="AI2" s="776"/>
      <c r="AJ2" s="776"/>
      <c r="AK2" s="776"/>
      <c r="AL2" s="776"/>
      <c r="AM2" s="776"/>
      <c r="AN2" s="776"/>
      <c r="AO2" s="778">
        <v>2019</v>
      </c>
      <c r="AP2" s="778"/>
      <c r="AQ2" s="778"/>
      <c r="AR2" s="778"/>
      <c r="AS2" s="778"/>
      <c r="AT2" s="778"/>
      <c r="AU2" s="388">
        <v>3</v>
      </c>
      <c r="AV2" s="216">
        <v>0</v>
      </c>
      <c r="AW2" s="216"/>
      <c r="AX2" s="216"/>
      <c r="AY2" s="216"/>
      <c r="AZ2" s="216"/>
      <c r="BA2" s="216"/>
      <c r="BB2" s="777"/>
      <c r="BC2" s="777"/>
      <c r="BD2" s="777"/>
    </row>
    <row r="3" spans="1:56" ht="12.75">
      <c r="B3" s="14" t="s">
        <v>707</v>
      </c>
      <c r="C3" s="14" t="s">
        <v>714</v>
      </c>
      <c r="D3" s="387" t="str">
        <f>IF(Content!$E$1=1,B3,C3)</f>
        <v>Ринкові послуги</v>
      </c>
      <c r="E3" s="389">
        <v>1.85</v>
      </c>
      <c r="F3" s="390">
        <v>0.91</v>
      </c>
      <c r="G3" s="390">
        <v>-0.41</v>
      </c>
      <c r="H3" s="390">
        <v>-0.82</v>
      </c>
      <c r="I3" s="390">
        <v>-1.32</v>
      </c>
      <c r="J3" s="390">
        <v>-1.47</v>
      </c>
      <c r="K3" s="390">
        <v>-1.49</v>
      </c>
      <c r="L3" s="390">
        <v>-1.41</v>
      </c>
      <c r="M3" s="390">
        <v>-1.49</v>
      </c>
      <c r="N3" s="390">
        <v>-1.41</v>
      </c>
      <c r="O3" s="390">
        <v>-1.4</v>
      </c>
      <c r="P3" s="390">
        <v>-1.53</v>
      </c>
      <c r="Q3" s="391">
        <v>-1.44</v>
      </c>
      <c r="R3" s="390">
        <v>-1.28</v>
      </c>
      <c r="S3" s="390">
        <v>-1.06</v>
      </c>
      <c r="T3" s="390">
        <v>-0.83</v>
      </c>
      <c r="U3" s="390">
        <v>-0.68</v>
      </c>
      <c r="V3" s="390">
        <v>-0.4</v>
      </c>
      <c r="W3" s="390">
        <v>-0.23</v>
      </c>
      <c r="X3" s="390">
        <v>-0.25</v>
      </c>
      <c r="Y3" s="390">
        <v>0.31</v>
      </c>
      <c r="Z3" s="390">
        <v>0.31</v>
      </c>
      <c r="AA3" s="390">
        <v>0.53</v>
      </c>
      <c r="AB3" s="392">
        <v>0.89</v>
      </c>
      <c r="AC3" s="390">
        <v>1.1499999999999999</v>
      </c>
      <c r="AD3" s="390">
        <v>1.08</v>
      </c>
      <c r="AE3" s="390">
        <v>1.01</v>
      </c>
      <c r="AF3" s="390">
        <v>0.84</v>
      </c>
      <c r="AG3" s="390">
        <v>0.79</v>
      </c>
      <c r="AH3" s="390">
        <v>0.67</v>
      </c>
      <c r="AI3" s="390">
        <v>0.56000000000000005</v>
      </c>
      <c r="AJ3" s="390">
        <v>0.56000000000000005</v>
      </c>
      <c r="AK3" s="390">
        <v>0.47</v>
      </c>
      <c r="AL3" s="390">
        <v>0.86</v>
      </c>
      <c r="AM3" s="390">
        <v>0.99</v>
      </c>
      <c r="AN3" s="392">
        <v>1.01</v>
      </c>
      <c r="AO3" s="390">
        <v>0.72</v>
      </c>
      <c r="AP3" s="390">
        <v>0.7</v>
      </c>
      <c r="AQ3" s="390">
        <v>0.69</v>
      </c>
      <c r="AR3" s="390">
        <v>0.65</v>
      </c>
      <c r="AS3" s="390">
        <v>0.71</v>
      </c>
      <c r="AT3" s="393">
        <v>0.65</v>
      </c>
    </row>
    <row r="4" spans="1:56" ht="12.75">
      <c r="B4" s="14" t="s">
        <v>708</v>
      </c>
      <c r="C4" s="14" t="s">
        <v>715</v>
      </c>
      <c r="D4" s="387" t="str">
        <f>IF(Content!$E$1=1,B4,C4)</f>
        <v>Хімічне чищення</v>
      </c>
      <c r="E4" s="394">
        <v>2.16</v>
      </c>
      <c r="F4" s="304">
        <v>1.61</v>
      </c>
      <c r="G4" s="304">
        <v>-0.89</v>
      </c>
      <c r="H4" s="304">
        <v>-1.08</v>
      </c>
      <c r="I4" s="304">
        <v>-1.64</v>
      </c>
      <c r="J4" s="304">
        <v>-1.64</v>
      </c>
      <c r="K4" s="304">
        <v>-1.68</v>
      </c>
      <c r="L4" s="304">
        <v>-1.87</v>
      </c>
      <c r="M4" s="304">
        <v>-1.69</v>
      </c>
      <c r="N4" s="304">
        <v>-1.36</v>
      </c>
      <c r="O4" s="304">
        <v>-0.99</v>
      </c>
      <c r="P4" s="304">
        <v>-0.66</v>
      </c>
      <c r="Q4" s="395">
        <v>0.43</v>
      </c>
      <c r="R4" s="304">
        <v>0.57999999999999996</v>
      </c>
      <c r="S4" s="304">
        <v>1.36</v>
      </c>
      <c r="T4" s="304">
        <v>0.97</v>
      </c>
      <c r="U4" s="304">
        <v>0.87</v>
      </c>
      <c r="V4" s="304">
        <v>0.92</v>
      </c>
      <c r="W4" s="304">
        <v>1.1100000000000001</v>
      </c>
      <c r="X4" s="304">
        <v>1.51</v>
      </c>
      <c r="Y4" s="304">
        <v>1.31</v>
      </c>
      <c r="Z4" s="304">
        <v>1.26</v>
      </c>
      <c r="AA4" s="304">
        <v>0.39</v>
      </c>
      <c r="AB4" s="396">
        <v>0.24</v>
      </c>
      <c r="AC4" s="304">
        <v>-0.18</v>
      </c>
      <c r="AD4" s="304">
        <v>-0.28000000000000003</v>
      </c>
      <c r="AE4" s="304">
        <v>-0.56000000000000005</v>
      </c>
      <c r="AF4" s="304">
        <v>-0.27</v>
      </c>
      <c r="AG4" s="304">
        <v>-0.32</v>
      </c>
      <c r="AH4" s="304">
        <v>0.01</v>
      </c>
      <c r="AI4" s="304">
        <v>-0.13</v>
      </c>
      <c r="AJ4" s="304">
        <v>-0.32</v>
      </c>
      <c r="AK4" s="304">
        <v>-0.18</v>
      </c>
      <c r="AL4" s="304">
        <v>-0.23</v>
      </c>
      <c r="AM4" s="304">
        <v>0.44</v>
      </c>
      <c r="AN4" s="396">
        <v>0.3</v>
      </c>
      <c r="AO4" s="304">
        <v>0.59</v>
      </c>
      <c r="AP4" s="304">
        <v>0.59</v>
      </c>
      <c r="AQ4" s="304">
        <v>-0.14000000000000001</v>
      </c>
      <c r="AR4" s="304">
        <v>-0.14000000000000001</v>
      </c>
      <c r="AS4" s="304">
        <v>0.06</v>
      </c>
      <c r="AT4" s="397">
        <v>-0.47</v>
      </c>
    </row>
    <row r="5" spans="1:56" ht="12.75">
      <c r="B5" s="14" t="s">
        <v>80</v>
      </c>
      <c r="C5" s="14" t="s">
        <v>79</v>
      </c>
      <c r="D5" s="387" t="str">
        <f>IF(Content!$E$1=1,B5,C5)</f>
        <v>Оренда житла</v>
      </c>
      <c r="E5" s="394">
        <v>2.38</v>
      </c>
      <c r="F5" s="304">
        <v>1.9</v>
      </c>
      <c r="G5" s="304">
        <v>1.58</v>
      </c>
      <c r="H5" s="304">
        <v>1.2</v>
      </c>
      <c r="I5" s="304">
        <v>1.1499999999999999</v>
      </c>
      <c r="J5" s="304">
        <v>1.1000000000000001</v>
      </c>
      <c r="K5" s="304">
        <v>0.94</v>
      </c>
      <c r="L5" s="304">
        <v>1.3</v>
      </c>
      <c r="M5" s="304">
        <v>1.46</v>
      </c>
      <c r="N5" s="304">
        <v>1.78</v>
      </c>
      <c r="O5" s="304">
        <v>0.38</v>
      </c>
      <c r="P5" s="304">
        <v>0.01</v>
      </c>
      <c r="Q5" s="395">
        <v>-0.5</v>
      </c>
      <c r="R5" s="304">
        <v>-0.86</v>
      </c>
      <c r="S5" s="304">
        <v>-0.86</v>
      </c>
      <c r="T5" s="304">
        <v>-0.6</v>
      </c>
      <c r="U5" s="304">
        <v>-0.71</v>
      </c>
      <c r="V5" s="304">
        <v>-0.76</v>
      </c>
      <c r="W5" s="304">
        <v>-0.5</v>
      </c>
      <c r="X5" s="304">
        <v>-1.06</v>
      </c>
      <c r="Y5" s="304">
        <v>-1.21</v>
      </c>
      <c r="Z5" s="304">
        <v>-1.56</v>
      </c>
      <c r="AA5" s="304">
        <v>-1.56</v>
      </c>
      <c r="AB5" s="396">
        <v>-1.46</v>
      </c>
      <c r="AC5" s="304">
        <v>-1.1000000000000001</v>
      </c>
      <c r="AD5" s="304">
        <v>-0.85</v>
      </c>
      <c r="AE5" s="304">
        <v>-0.49</v>
      </c>
      <c r="AF5" s="304">
        <v>-0.6</v>
      </c>
      <c r="AG5" s="304">
        <v>-0.49</v>
      </c>
      <c r="AH5" s="304">
        <v>-0.08</v>
      </c>
      <c r="AI5" s="304">
        <v>0.13</v>
      </c>
      <c r="AJ5" s="304">
        <v>0.59</v>
      </c>
      <c r="AK5" s="304">
        <v>0.18</v>
      </c>
      <c r="AL5" s="304">
        <v>7.0000000000000007E-2</v>
      </c>
      <c r="AM5" s="304">
        <v>0.18</v>
      </c>
      <c r="AN5" s="396">
        <v>0.44</v>
      </c>
      <c r="AO5" s="304">
        <v>0.28000000000000003</v>
      </c>
      <c r="AP5" s="304">
        <v>0.02</v>
      </c>
      <c r="AQ5" s="304">
        <v>-0.49</v>
      </c>
      <c r="AR5" s="304">
        <v>-0.49</v>
      </c>
      <c r="AS5" s="304">
        <v>-0.34</v>
      </c>
      <c r="AT5" s="397">
        <v>-0.49</v>
      </c>
    </row>
    <row r="6" spans="1:56" ht="12.75">
      <c r="B6" s="14" t="s">
        <v>709</v>
      </c>
      <c r="C6" s="14" t="s">
        <v>81</v>
      </c>
      <c r="D6" s="387" t="str">
        <f>IF(Content!$E$1=1,B6,C6)</f>
        <v>Утримання будинків</v>
      </c>
      <c r="E6" s="394">
        <v>5.14</v>
      </c>
      <c r="F6" s="304">
        <v>2.5499999999999998</v>
      </c>
      <c r="G6" s="304">
        <v>0.2</v>
      </c>
      <c r="H6" s="304">
        <v>-0.3</v>
      </c>
      <c r="I6" s="304">
        <v>-0.48</v>
      </c>
      <c r="J6" s="304">
        <v>-0.42</v>
      </c>
      <c r="K6" s="304">
        <v>-0.48</v>
      </c>
      <c r="L6" s="304">
        <v>-0.45</v>
      </c>
      <c r="M6" s="304">
        <v>-0.22</v>
      </c>
      <c r="N6" s="304">
        <v>-0.39</v>
      </c>
      <c r="O6" s="304">
        <v>-0.39</v>
      </c>
      <c r="P6" s="304">
        <v>-0.45</v>
      </c>
      <c r="Q6" s="395">
        <v>-0.42</v>
      </c>
      <c r="R6" s="304">
        <v>-0.48</v>
      </c>
      <c r="S6" s="304">
        <v>-0.56999999999999995</v>
      </c>
      <c r="T6" s="304">
        <v>-0.54</v>
      </c>
      <c r="U6" s="304">
        <v>-0.54</v>
      </c>
      <c r="V6" s="304">
        <v>-0.54</v>
      </c>
      <c r="W6" s="304">
        <v>-0.51</v>
      </c>
      <c r="X6" s="304">
        <v>-0.42</v>
      </c>
      <c r="Y6" s="304">
        <v>-0.68</v>
      </c>
      <c r="Z6" s="304">
        <v>-0.56999999999999995</v>
      </c>
      <c r="AA6" s="304">
        <v>-0.56999999999999995</v>
      </c>
      <c r="AB6" s="396">
        <v>-0.3</v>
      </c>
      <c r="AC6" s="304">
        <v>-0.15</v>
      </c>
      <c r="AD6" s="304">
        <v>0.05</v>
      </c>
      <c r="AE6" s="304">
        <v>0.2</v>
      </c>
      <c r="AF6" s="304">
        <v>0.26</v>
      </c>
      <c r="AG6" s="304">
        <v>0.32</v>
      </c>
      <c r="AH6" s="304">
        <v>0.28999999999999998</v>
      </c>
      <c r="AI6" s="304">
        <v>0.32</v>
      </c>
      <c r="AJ6" s="304">
        <v>0.54</v>
      </c>
      <c r="AK6" s="304">
        <v>0.6</v>
      </c>
      <c r="AL6" s="304">
        <v>0.66</v>
      </c>
      <c r="AM6" s="304">
        <v>0.66</v>
      </c>
      <c r="AN6" s="396">
        <v>0.38</v>
      </c>
      <c r="AO6" s="304">
        <v>0.11</v>
      </c>
      <c r="AP6" s="304">
        <v>-0.24</v>
      </c>
      <c r="AQ6" s="304">
        <v>-0.42</v>
      </c>
      <c r="AR6" s="304">
        <v>-0.54</v>
      </c>
      <c r="AS6" s="304">
        <v>-0.63</v>
      </c>
      <c r="AT6" s="397">
        <v>-0.56999999999999995</v>
      </c>
    </row>
    <row r="7" spans="1:56" ht="12.75">
      <c r="B7" s="14" t="s">
        <v>83</v>
      </c>
      <c r="C7" s="14" t="s">
        <v>82</v>
      </c>
      <c r="D7" s="387" t="str">
        <f>IF(Content!$E$1=1,B7,C7)</f>
        <v>Послуги лікарень</v>
      </c>
      <c r="E7" s="394">
        <v>1.81</v>
      </c>
      <c r="F7" s="304">
        <v>1.56</v>
      </c>
      <c r="G7" s="304">
        <v>0.34</v>
      </c>
      <c r="H7" s="304">
        <v>0.05</v>
      </c>
      <c r="I7" s="304">
        <v>-0.24</v>
      </c>
      <c r="J7" s="304">
        <v>-0.57999999999999996</v>
      </c>
      <c r="K7" s="304">
        <v>-0.63</v>
      </c>
      <c r="L7" s="304">
        <v>-0.34</v>
      </c>
      <c r="M7" s="304">
        <v>-0.68</v>
      </c>
      <c r="N7" s="304">
        <v>-0.63</v>
      </c>
      <c r="O7" s="304">
        <v>-1.1000000000000001</v>
      </c>
      <c r="P7" s="304">
        <v>-2.0299999999999998</v>
      </c>
      <c r="Q7" s="395">
        <v>-1.62</v>
      </c>
      <c r="R7" s="304">
        <v>-1.29</v>
      </c>
      <c r="S7" s="304">
        <v>-0.87</v>
      </c>
      <c r="T7" s="304">
        <v>-0.63</v>
      </c>
      <c r="U7" s="304">
        <v>-0.34</v>
      </c>
      <c r="V7" s="304">
        <v>-0.01</v>
      </c>
      <c r="W7" s="304">
        <v>-0.25</v>
      </c>
      <c r="X7" s="304">
        <v>-1.01</v>
      </c>
      <c r="Y7" s="304">
        <v>-0.91</v>
      </c>
      <c r="Z7" s="304">
        <v>-0.68</v>
      </c>
      <c r="AA7" s="304">
        <v>-0.44</v>
      </c>
      <c r="AB7" s="396">
        <v>-0.44</v>
      </c>
      <c r="AC7" s="304">
        <v>0.08</v>
      </c>
      <c r="AD7" s="304">
        <v>-0.16</v>
      </c>
      <c r="AE7" s="304">
        <v>-0.35</v>
      </c>
      <c r="AF7" s="304">
        <v>-0.44</v>
      </c>
      <c r="AG7" s="304">
        <v>-0.63</v>
      </c>
      <c r="AH7" s="304">
        <v>-0.44</v>
      </c>
      <c r="AI7" s="304">
        <v>-0.25</v>
      </c>
      <c r="AJ7" s="304">
        <v>-0.15</v>
      </c>
      <c r="AK7" s="304">
        <v>1.3</v>
      </c>
      <c r="AL7" s="304">
        <v>1.3</v>
      </c>
      <c r="AM7" s="304">
        <v>1.75</v>
      </c>
      <c r="AN7" s="396">
        <v>2.0499999999999998</v>
      </c>
      <c r="AO7" s="304">
        <v>1.36</v>
      </c>
      <c r="AP7" s="304">
        <v>1.06</v>
      </c>
      <c r="AQ7" s="304">
        <v>0.96</v>
      </c>
      <c r="AR7" s="304">
        <v>1.31</v>
      </c>
      <c r="AS7" s="304">
        <v>1.31</v>
      </c>
      <c r="AT7" s="397">
        <v>0.91</v>
      </c>
    </row>
    <row r="8" spans="1:56" ht="12.75">
      <c r="B8" s="14" t="s">
        <v>886</v>
      </c>
      <c r="C8" s="14" t="s">
        <v>889</v>
      </c>
      <c r="D8" s="387" t="str">
        <f>IF(Content!$E$1=1,B8,C8)</f>
        <v>Відпочинок та спорт</v>
      </c>
      <c r="E8" s="394">
        <v>0.76</v>
      </c>
      <c r="F8" s="304">
        <v>0.42</v>
      </c>
      <c r="G8" s="304">
        <v>-0.41</v>
      </c>
      <c r="H8" s="304">
        <v>-0.63</v>
      </c>
      <c r="I8" s="304">
        <v>-0.75</v>
      </c>
      <c r="J8" s="304">
        <v>-0.75</v>
      </c>
      <c r="K8" s="304">
        <v>-0.86</v>
      </c>
      <c r="L8" s="304">
        <v>-0.97</v>
      </c>
      <c r="M8" s="304">
        <v>-1.18</v>
      </c>
      <c r="N8" s="304">
        <v>-1.24</v>
      </c>
      <c r="O8" s="304">
        <v>-1.46</v>
      </c>
      <c r="P8" s="304">
        <v>-1.56</v>
      </c>
      <c r="Q8" s="395">
        <v>-1.07</v>
      </c>
      <c r="R8" s="304">
        <v>-0.97</v>
      </c>
      <c r="S8" s="304">
        <v>-0.86</v>
      </c>
      <c r="T8" s="304">
        <v>-0.86</v>
      </c>
      <c r="U8" s="304">
        <v>-0.86</v>
      </c>
      <c r="V8" s="304">
        <v>-0.8</v>
      </c>
      <c r="W8" s="304">
        <v>-0.57999999999999996</v>
      </c>
      <c r="X8" s="304">
        <v>-0.41</v>
      </c>
      <c r="Y8" s="304">
        <v>-0.41</v>
      </c>
      <c r="Z8" s="304">
        <v>-0.08</v>
      </c>
      <c r="AA8" s="304">
        <v>-0.02</v>
      </c>
      <c r="AB8" s="396">
        <v>-0.13</v>
      </c>
      <c r="AC8" s="304">
        <v>-0.19</v>
      </c>
      <c r="AD8" s="304">
        <v>0.09</v>
      </c>
      <c r="AE8" s="304">
        <v>0.14000000000000001</v>
      </c>
      <c r="AF8" s="304">
        <v>0.14000000000000001</v>
      </c>
      <c r="AG8" s="304">
        <v>0.26</v>
      </c>
      <c r="AH8" s="304">
        <v>0.14000000000000001</v>
      </c>
      <c r="AI8" s="304">
        <v>-0.08</v>
      </c>
      <c r="AJ8" s="304">
        <v>0.09</v>
      </c>
      <c r="AK8" s="304">
        <v>1.03</v>
      </c>
      <c r="AL8" s="304">
        <v>1.03</v>
      </c>
      <c r="AM8" s="304">
        <v>1.37</v>
      </c>
      <c r="AN8" s="396">
        <v>1.49</v>
      </c>
      <c r="AO8" s="304">
        <v>1.88</v>
      </c>
      <c r="AP8" s="304">
        <v>1.77</v>
      </c>
      <c r="AQ8" s="304">
        <v>1.37</v>
      </c>
      <c r="AR8" s="304">
        <v>1.54</v>
      </c>
      <c r="AS8" s="304">
        <v>1.77</v>
      </c>
      <c r="AT8" s="397">
        <v>1.83</v>
      </c>
    </row>
    <row r="9" spans="1:56" ht="12.75">
      <c r="B9" s="14" t="s">
        <v>710</v>
      </c>
      <c r="C9" s="14" t="s">
        <v>712</v>
      </c>
      <c r="D9" s="387" t="str">
        <f>IF(Content!$E$1=1,B9,C9)</f>
        <v>Туристичні послуги</v>
      </c>
      <c r="E9" s="394">
        <v>3.93</v>
      </c>
      <c r="F9" s="304">
        <v>0.81</v>
      </c>
      <c r="G9" s="304">
        <v>0.61</v>
      </c>
      <c r="H9" s="304">
        <v>1.23</v>
      </c>
      <c r="I9" s="304">
        <v>7.0000000000000007E-2</v>
      </c>
      <c r="J9" s="304">
        <v>-0.2</v>
      </c>
      <c r="K9" s="304">
        <v>-0.38</v>
      </c>
      <c r="L9" s="304">
        <v>-0.18</v>
      </c>
      <c r="M9" s="304">
        <v>0.56999999999999995</v>
      </c>
      <c r="N9" s="304">
        <v>0.44</v>
      </c>
      <c r="O9" s="304">
        <v>0.02</v>
      </c>
      <c r="P9" s="304">
        <v>-0.65</v>
      </c>
      <c r="Q9" s="395">
        <v>-1.48</v>
      </c>
      <c r="R9" s="304">
        <v>-1.7</v>
      </c>
      <c r="S9" s="304">
        <v>-1.92</v>
      </c>
      <c r="T9" s="304">
        <v>-1.59</v>
      </c>
      <c r="U9" s="304">
        <v>-0.89</v>
      </c>
      <c r="V9" s="304">
        <v>-0.52</v>
      </c>
      <c r="W9" s="304">
        <v>-0.15</v>
      </c>
      <c r="X9" s="304">
        <v>-0.41</v>
      </c>
      <c r="Y9" s="304">
        <v>-0.88</v>
      </c>
      <c r="Z9" s="304">
        <v>-0.05</v>
      </c>
      <c r="AA9" s="304">
        <v>-0.79</v>
      </c>
      <c r="AB9" s="396">
        <v>-0.45</v>
      </c>
      <c r="AC9" s="304">
        <v>0.25</v>
      </c>
      <c r="AD9" s="304">
        <v>0.23</v>
      </c>
      <c r="AE9" s="304">
        <v>0.28999999999999998</v>
      </c>
      <c r="AF9" s="304">
        <v>0.14000000000000001</v>
      </c>
      <c r="AG9" s="304">
        <v>0.21</v>
      </c>
      <c r="AH9" s="304">
        <v>0.3</v>
      </c>
      <c r="AI9" s="304">
        <v>0.15</v>
      </c>
      <c r="AJ9" s="304">
        <v>0.83</v>
      </c>
      <c r="AK9" s="304">
        <v>1.24</v>
      </c>
      <c r="AL9" s="304">
        <v>0.76</v>
      </c>
      <c r="AM9" s="304">
        <v>1.18</v>
      </c>
      <c r="AN9" s="396">
        <v>0.87</v>
      </c>
      <c r="AO9" s="304">
        <v>0.11</v>
      </c>
      <c r="AP9" s="304">
        <v>0.59</v>
      </c>
      <c r="AQ9" s="304">
        <v>-0.53</v>
      </c>
      <c r="AR9" s="304">
        <v>-1.1299999999999999</v>
      </c>
      <c r="AS9" s="304">
        <v>-0.61</v>
      </c>
      <c r="AT9" s="397">
        <v>-0.33</v>
      </c>
    </row>
    <row r="10" spans="1:56" ht="12.75">
      <c r="B10" s="14" t="s">
        <v>887</v>
      </c>
      <c r="C10" s="14" t="s">
        <v>890</v>
      </c>
      <c r="D10" s="387" t="str">
        <f>IF(Content!$E$1=1,B10,C10)</f>
        <v>Перукарні та манікюр</v>
      </c>
      <c r="E10" s="394">
        <v>1.38</v>
      </c>
      <c r="F10" s="304">
        <v>0.81</v>
      </c>
      <c r="G10" s="304">
        <v>-0.26</v>
      </c>
      <c r="H10" s="304">
        <v>-1.3</v>
      </c>
      <c r="I10" s="304">
        <v>-1.45</v>
      </c>
      <c r="J10" s="304">
        <v>-1.65</v>
      </c>
      <c r="K10" s="304">
        <v>-1.85</v>
      </c>
      <c r="L10" s="304">
        <v>-1.75</v>
      </c>
      <c r="M10" s="304">
        <v>-1.75</v>
      </c>
      <c r="N10" s="304">
        <v>-1.6</v>
      </c>
      <c r="O10" s="304">
        <v>-1.6</v>
      </c>
      <c r="P10" s="304">
        <v>-1.5</v>
      </c>
      <c r="Q10" s="395">
        <v>-1.2</v>
      </c>
      <c r="R10" s="304">
        <v>-0.71</v>
      </c>
      <c r="S10" s="304">
        <v>-0.25</v>
      </c>
      <c r="T10" s="304">
        <v>0.05</v>
      </c>
      <c r="U10" s="304">
        <v>-0.05</v>
      </c>
      <c r="V10" s="304">
        <v>0.1</v>
      </c>
      <c r="W10" s="304">
        <v>0.15</v>
      </c>
      <c r="X10" s="304">
        <v>0.15</v>
      </c>
      <c r="Y10" s="304">
        <v>0.36</v>
      </c>
      <c r="Z10" s="304">
        <v>0.2</v>
      </c>
      <c r="AA10" s="304">
        <v>0.1</v>
      </c>
      <c r="AB10" s="396">
        <v>0.56000000000000005</v>
      </c>
      <c r="AC10" s="304">
        <v>0.71</v>
      </c>
      <c r="AD10" s="304">
        <v>0.36</v>
      </c>
      <c r="AE10" s="304">
        <v>0.31</v>
      </c>
      <c r="AF10" s="304">
        <v>0.05</v>
      </c>
      <c r="AG10" s="304">
        <v>0.2</v>
      </c>
      <c r="AH10" s="304">
        <v>0.1</v>
      </c>
      <c r="AI10" s="304">
        <v>0.36</v>
      </c>
      <c r="AJ10" s="304">
        <v>0.61</v>
      </c>
      <c r="AK10" s="304">
        <v>0.72</v>
      </c>
      <c r="AL10" s="304">
        <v>0.98</v>
      </c>
      <c r="AM10" s="304">
        <v>1.29</v>
      </c>
      <c r="AN10" s="396">
        <v>1.03</v>
      </c>
      <c r="AO10" s="304">
        <v>0.72</v>
      </c>
      <c r="AP10" s="304">
        <v>0.93</v>
      </c>
      <c r="AQ10" s="304">
        <v>0.93</v>
      </c>
      <c r="AR10" s="304">
        <v>1.19</v>
      </c>
      <c r="AS10" s="304">
        <v>1.29</v>
      </c>
      <c r="AT10" s="397">
        <v>1.29</v>
      </c>
    </row>
    <row r="11" spans="1:56" ht="12.75">
      <c r="B11" s="14" t="s">
        <v>711</v>
      </c>
      <c r="C11" s="14" t="s">
        <v>891</v>
      </c>
      <c r="D11" s="387" t="str">
        <f>IF(Content!$E$1=1,B11,C11)</f>
        <v>Фінансові послуги</v>
      </c>
      <c r="E11" s="394">
        <v>-1.25</v>
      </c>
      <c r="F11" s="304">
        <v>-1.28</v>
      </c>
      <c r="G11" s="304">
        <v>-1.34</v>
      </c>
      <c r="H11" s="304">
        <v>-1.28</v>
      </c>
      <c r="I11" s="304">
        <v>-1.51</v>
      </c>
      <c r="J11" s="304">
        <v>-1.58</v>
      </c>
      <c r="K11" s="304">
        <v>-1.56</v>
      </c>
      <c r="L11" s="304">
        <v>-1.63</v>
      </c>
      <c r="M11" s="304">
        <v>-1.08</v>
      </c>
      <c r="N11" s="304">
        <v>-1.17</v>
      </c>
      <c r="O11" s="304">
        <v>-0.85</v>
      </c>
      <c r="P11" s="304">
        <v>-0.56000000000000005</v>
      </c>
      <c r="Q11" s="395">
        <v>-0.49</v>
      </c>
      <c r="R11" s="304">
        <v>-0.32</v>
      </c>
      <c r="S11" s="304">
        <v>-0.34</v>
      </c>
      <c r="T11" s="304">
        <v>-0.03</v>
      </c>
      <c r="U11" s="304">
        <v>-0.03</v>
      </c>
      <c r="V11" s="304">
        <v>0.27</v>
      </c>
      <c r="W11" s="304">
        <v>0.41</v>
      </c>
      <c r="X11" s="304">
        <v>0.66</v>
      </c>
      <c r="Y11" s="304">
        <v>0.12</v>
      </c>
      <c r="Z11" s="304">
        <v>0.23</v>
      </c>
      <c r="AA11" s="304">
        <v>0.88</v>
      </c>
      <c r="AB11" s="396">
        <v>1.33</v>
      </c>
      <c r="AC11" s="304">
        <v>1.31</v>
      </c>
      <c r="AD11" s="304">
        <v>1.19</v>
      </c>
      <c r="AE11" s="304">
        <v>1.21</v>
      </c>
      <c r="AF11" s="304">
        <v>1.27</v>
      </c>
      <c r="AG11" s="304">
        <v>1.25</v>
      </c>
      <c r="AH11" s="304">
        <v>0.93</v>
      </c>
      <c r="AI11" s="304">
        <v>0.85</v>
      </c>
      <c r="AJ11" s="304">
        <v>0.7</v>
      </c>
      <c r="AK11" s="304">
        <v>0.47</v>
      </c>
      <c r="AL11" s="304">
        <v>0.56000000000000005</v>
      </c>
      <c r="AM11" s="304">
        <v>-0.02</v>
      </c>
      <c r="AN11" s="396">
        <v>-0.57999999999999996</v>
      </c>
      <c r="AO11" s="304">
        <v>-0.62</v>
      </c>
      <c r="AP11" s="304">
        <v>-0.49</v>
      </c>
      <c r="AQ11" s="304">
        <v>0.7</v>
      </c>
      <c r="AR11" s="304">
        <v>0.47</v>
      </c>
      <c r="AS11" s="304">
        <v>1.5</v>
      </c>
      <c r="AT11" s="397">
        <v>1.73</v>
      </c>
    </row>
    <row r="12" spans="1:56" ht="12.75">
      <c r="B12" s="14" t="s">
        <v>494</v>
      </c>
      <c r="C12" s="14" t="s">
        <v>495</v>
      </c>
      <c r="D12" s="387" t="str">
        <f>IF(Content!$E$1=1,B12,C12)</f>
        <v>Освіта</v>
      </c>
      <c r="E12" s="394">
        <v>3.36</v>
      </c>
      <c r="F12" s="304">
        <v>2.12</v>
      </c>
      <c r="G12" s="304">
        <v>1.68</v>
      </c>
      <c r="H12" s="304">
        <v>1.0900000000000001</v>
      </c>
      <c r="I12" s="304">
        <v>0.78</v>
      </c>
      <c r="J12" s="304">
        <v>0.62</v>
      </c>
      <c r="K12" s="304">
        <v>0.55000000000000004</v>
      </c>
      <c r="L12" s="304">
        <v>0.43</v>
      </c>
      <c r="M12" s="304">
        <v>-0.15</v>
      </c>
      <c r="N12" s="304">
        <v>-0.15</v>
      </c>
      <c r="O12" s="304">
        <v>-0.15</v>
      </c>
      <c r="P12" s="304">
        <v>-0.19</v>
      </c>
      <c r="Q12" s="395">
        <v>-0.71</v>
      </c>
      <c r="R12" s="304">
        <v>-0.94</v>
      </c>
      <c r="S12" s="304">
        <v>-1.2</v>
      </c>
      <c r="T12" s="304">
        <v>-1.31</v>
      </c>
      <c r="U12" s="304">
        <v>-1.53</v>
      </c>
      <c r="V12" s="304">
        <v>-1.79</v>
      </c>
      <c r="W12" s="304">
        <v>-1.93</v>
      </c>
      <c r="X12" s="304">
        <v>-1.82</v>
      </c>
      <c r="Y12" s="304">
        <v>0.51</v>
      </c>
      <c r="Z12" s="304">
        <v>0.39</v>
      </c>
      <c r="AA12" s="304">
        <v>0.28000000000000003</v>
      </c>
      <c r="AB12" s="396">
        <v>0.24</v>
      </c>
      <c r="AC12" s="304">
        <v>0.35</v>
      </c>
      <c r="AD12" s="304">
        <v>0.35</v>
      </c>
      <c r="AE12" s="304">
        <v>0.35</v>
      </c>
      <c r="AF12" s="304">
        <v>0.35</v>
      </c>
      <c r="AG12" s="304">
        <v>0.31</v>
      </c>
      <c r="AH12" s="304">
        <v>0.35</v>
      </c>
      <c r="AI12" s="304">
        <v>0.39</v>
      </c>
      <c r="AJ12" s="304">
        <v>0.39</v>
      </c>
      <c r="AK12" s="304">
        <v>-0.3</v>
      </c>
      <c r="AL12" s="304">
        <v>-0.34</v>
      </c>
      <c r="AM12" s="304">
        <v>-0.3</v>
      </c>
      <c r="AN12" s="396">
        <v>-0.27</v>
      </c>
      <c r="AO12" s="304">
        <v>-0.27</v>
      </c>
      <c r="AP12" s="304">
        <v>-0.27</v>
      </c>
      <c r="AQ12" s="304">
        <v>-0.3</v>
      </c>
      <c r="AR12" s="304">
        <v>-0.3</v>
      </c>
      <c r="AS12" s="304">
        <v>-0.3</v>
      </c>
      <c r="AT12" s="397">
        <v>-0.34</v>
      </c>
    </row>
    <row r="13" spans="1:56" ht="12.75">
      <c r="B13" s="14" t="s">
        <v>888</v>
      </c>
      <c r="C13" s="14" t="s">
        <v>78</v>
      </c>
      <c r="D13" s="387" t="str">
        <f>IF(Content!$E$1=1,B13,C13)</f>
        <v>Ресторани та готелі</v>
      </c>
      <c r="E13" s="394">
        <v>3.19</v>
      </c>
      <c r="F13" s="304">
        <v>2.68</v>
      </c>
      <c r="G13" s="304">
        <v>0.43</v>
      </c>
      <c r="H13" s="304">
        <v>-0.39</v>
      </c>
      <c r="I13" s="304">
        <v>-0.82</v>
      </c>
      <c r="J13" s="304">
        <v>-1.02</v>
      </c>
      <c r="K13" s="304">
        <v>-1.05</v>
      </c>
      <c r="L13" s="304">
        <v>-1.05</v>
      </c>
      <c r="M13" s="304">
        <v>-1.21</v>
      </c>
      <c r="N13" s="304">
        <v>-0.94</v>
      </c>
      <c r="O13" s="304">
        <v>-0.9</v>
      </c>
      <c r="P13" s="304">
        <v>-0.94</v>
      </c>
      <c r="Q13" s="395">
        <v>-0.75</v>
      </c>
      <c r="R13" s="304">
        <v>-0.79</v>
      </c>
      <c r="S13" s="304">
        <v>-0.71</v>
      </c>
      <c r="T13" s="304">
        <v>-0.67</v>
      </c>
      <c r="U13" s="304">
        <v>-0.51</v>
      </c>
      <c r="V13" s="304">
        <v>-0.28000000000000003</v>
      </c>
      <c r="W13" s="304">
        <v>-0.16</v>
      </c>
      <c r="X13" s="304">
        <v>0.04</v>
      </c>
      <c r="Y13" s="304">
        <v>0.6</v>
      </c>
      <c r="Z13" s="304">
        <v>0.6</v>
      </c>
      <c r="AA13" s="304">
        <v>0.84</v>
      </c>
      <c r="AB13" s="396">
        <v>1.25</v>
      </c>
      <c r="AC13" s="304">
        <v>1.1200000000000001</v>
      </c>
      <c r="AD13" s="304">
        <v>1.08</v>
      </c>
      <c r="AE13" s="304">
        <v>1.08</v>
      </c>
      <c r="AF13" s="304">
        <v>1.17</v>
      </c>
      <c r="AG13" s="304">
        <v>0.92</v>
      </c>
      <c r="AH13" s="304">
        <v>0.76</v>
      </c>
      <c r="AI13" s="304">
        <v>0.52</v>
      </c>
      <c r="AJ13" s="304">
        <v>0.32</v>
      </c>
      <c r="AK13" s="304">
        <v>-0.04</v>
      </c>
      <c r="AL13" s="304">
        <v>0.12</v>
      </c>
      <c r="AM13" s="304">
        <v>-0.04</v>
      </c>
      <c r="AN13" s="396">
        <v>-0.28000000000000003</v>
      </c>
      <c r="AO13" s="304">
        <v>-0.47</v>
      </c>
      <c r="AP13" s="304">
        <v>-0.63</v>
      </c>
      <c r="AQ13" s="304">
        <v>-0.71</v>
      </c>
      <c r="AR13" s="304">
        <v>-0.83</v>
      </c>
      <c r="AS13" s="304">
        <v>-0.75</v>
      </c>
      <c r="AT13" s="397">
        <v>-0.79</v>
      </c>
    </row>
    <row r="14" spans="1:56" ht="12.75">
      <c r="B14" s="14" t="s">
        <v>520</v>
      </c>
      <c r="C14" s="14" t="s">
        <v>713</v>
      </c>
      <c r="D14" s="387" t="str">
        <f>IF(Content!$E$1=1,B14,C14)</f>
        <v>Телекомунікації</v>
      </c>
      <c r="E14" s="398">
        <v>-0.92</v>
      </c>
      <c r="F14" s="399">
        <v>-0.9</v>
      </c>
      <c r="G14" s="399">
        <v>-1.04</v>
      </c>
      <c r="H14" s="399">
        <v>-1.07</v>
      </c>
      <c r="I14" s="399">
        <v>-1.18</v>
      </c>
      <c r="J14" s="399">
        <v>-1.21</v>
      </c>
      <c r="K14" s="399">
        <v>-1.21</v>
      </c>
      <c r="L14" s="399">
        <v>-1.1399999999999999</v>
      </c>
      <c r="M14" s="399">
        <v>-1.23</v>
      </c>
      <c r="N14" s="399">
        <v>-1.24</v>
      </c>
      <c r="O14" s="399">
        <v>-1.22</v>
      </c>
      <c r="P14" s="399">
        <v>-1.21</v>
      </c>
      <c r="Q14" s="400">
        <v>-1.1499999999999999</v>
      </c>
      <c r="R14" s="399">
        <v>-0.99</v>
      </c>
      <c r="S14" s="399">
        <v>-0.51</v>
      </c>
      <c r="T14" s="399">
        <v>-0.16</v>
      </c>
      <c r="U14" s="399">
        <v>-0.16</v>
      </c>
      <c r="V14" s="399">
        <v>-0.11</v>
      </c>
      <c r="W14" s="399">
        <v>-0.08</v>
      </c>
      <c r="X14" s="399">
        <v>-0.14000000000000001</v>
      </c>
      <c r="Y14" s="399">
        <v>-0.1</v>
      </c>
      <c r="Z14" s="399">
        <v>-0.09</v>
      </c>
      <c r="AA14" s="399">
        <v>0.12</v>
      </c>
      <c r="AB14" s="401">
        <v>0.27</v>
      </c>
      <c r="AC14" s="399">
        <v>0.51</v>
      </c>
      <c r="AD14" s="399">
        <v>0.51</v>
      </c>
      <c r="AE14" s="399">
        <v>0.15</v>
      </c>
      <c r="AF14" s="399">
        <v>0.18</v>
      </c>
      <c r="AG14" s="399">
        <v>0.34</v>
      </c>
      <c r="AH14" s="399">
        <v>0.32</v>
      </c>
      <c r="AI14" s="399">
        <v>0.28000000000000003</v>
      </c>
      <c r="AJ14" s="399">
        <v>0.31</v>
      </c>
      <c r="AK14" s="399">
        <v>0.44</v>
      </c>
      <c r="AL14" s="399">
        <v>1.1000000000000001</v>
      </c>
      <c r="AM14" s="399">
        <v>1.1399999999999999</v>
      </c>
      <c r="AN14" s="401">
        <v>1.22</v>
      </c>
      <c r="AO14" s="399">
        <v>1.25</v>
      </c>
      <c r="AP14" s="399">
        <v>1.52</v>
      </c>
      <c r="AQ14" s="399">
        <v>1.99</v>
      </c>
      <c r="AR14" s="399">
        <v>1.94</v>
      </c>
      <c r="AS14" s="399">
        <v>1.74</v>
      </c>
      <c r="AT14" s="402">
        <v>1.71</v>
      </c>
    </row>
    <row r="15" spans="1:56" ht="14.25">
      <c r="B15" s="15" t="s">
        <v>87</v>
      </c>
      <c r="C15" s="15" t="s">
        <v>690</v>
      </c>
      <c r="D15" s="14" t="str">
        <f>IF(Content!$E$1=1,B15,C15)</f>
        <v>* Графічне представлення даних, у якому окремі значення, що містяться в матриці, представлено у вигляді кольорів від холодного (найнижчі значення) до теплого (найвищі значення). Забарвлення компонентів відповідає темпам нормалізованої річної інфляції.</v>
      </c>
      <c r="E15" s="217"/>
      <c r="F15" s="217"/>
      <c r="G15" s="217"/>
      <c r="H15" s="217"/>
      <c r="I15" s="217"/>
      <c r="J15" s="217"/>
      <c r="K15" s="217"/>
      <c r="L15" s="217"/>
      <c r="M15" s="217"/>
      <c r="N15" s="217"/>
      <c r="O15" s="217"/>
      <c r="P15" s="217"/>
      <c r="Q15" s="217"/>
      <c r="R15" s="217"/>
      <c r="S15" s="217"/>
      <c r="T15" s="217"/>
      <c r="U15" s="217"/>
      <c r="V15" s="217"/>
      <c r="W15" s="217"/>
      <c r="X15" s="217"/>
      <c r="Y15" s="217"/>
      <c r="Z15" s="217"/>
      <c r="AA15" s="217"/>
      <c r="AB15" s="217"/>
      <c r="AC15" s="217"/>
      <c r="AD15" s="217"/>
      <c r="AE15" s="217"/>
      <c r="AF15" s="217"/>
      <c r="AG15" s="217"/>
      <c r="AH15" s="217"/>
      <c r="AI15" s="217"/>
      <c r="AJ15" s="217"/>
      <c r="AK15" s="217"/>
      <c r="AL15" s="217"/>
      <c r="AM15" s="217"/>
      <c r="AN15" s="217"/>
      <c r="AO15" s="217"/>
      <c r="AP15" s="217"/>
      <c r="AQ15" s="217"/>
      <c r="AR15" s="217">
        <v>-0.83</v>
      </c>
      <c r="AS15" s="217"/>
      <c r="AT15" s="217"/>
      <c r="AU15" s="217"/>
      <c r="AV15" s="217"/>
      <c r="AW15" s="217"/>
      <c r="AX15" s="217"/>
      <c r="AY15" s="217"/>
      <c r="AZ15" s="217"/>
      <c r="BA15" s="217"/>
      <c r="BB15" s="218"/>
      <c r="BC15" s="218"/>
      <c r="BD15" s="218"/>
    </row>
    <row r="16" spans="1:56" ht="13.5" customHeight="1">
      <c r="B16" s="15" t="s">
        <v>88</v>
      </c>
      <c r="C16" s="15" t="s">
        <v>86</v>
      </c>
      <c r="D16" s="14" t="str">
        <f>IF(Content!$E$1=1,B16,C16)</f>
        <v xml:space="preserve">**Дані нормалізовані вирахуванням середньої зміни та діленням на стандартне відхилення. З розрахунку середнього значення та стандартного відхилення виключено 2015 рік. Детальніше – stlouisfed.org. </v>
      </c>
      <c r="AR16" s="16">
        <v>1.94</v>
      </c>
    </row>
    <row r="17" spans="2:56" ht="14.25">
      <c r="B17" s="15" t="s">
        <v>46</v>
      </c>
      <c r="C17" s="15" t="s">
        <v>47</v>
      </c>
      <c r="D17" s="14" t="str">
        <f>IF(Content!$E$1=1,B17,C17)</f>
        <v>Джерело: ДССУ, розрахунки НБУ.</v>
      </c>
      <c r="E17" s="217"/>
      <c r="F17" s="217"/>
      <c r="G17" s="217"/>
      <c r="H17" s="217"/>
      <c r="I17" s="217"/>
      <c r="J17" s="217"/>
      <c r="K17" s="217"/>
      <c r="L17" s="217"/>
      <c r="M17" s="217"/>
      <c r="N17" s="217"/>
      <c r="O17" s="217"/>
      <c r="P17" s="217"/>
      <c r="Q17" s="217"/>
      <c r="R17" s="217"/>
      <c r="S17" s="217"/>
      <c r="T17" s="217"/>
      <c r="U17" s="217"/>
      <c r="V17" s="217"/>
      <c r="W17" s="217"/>
      <c r="X17" s="217"/>
      <c r="Y17" s="217"/>
      <c r="Z17" s="217"/>
      <c r="AA17" s="217"/>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c r="AZ17" s="217"/>
      <c r="BA17" s="217"/>
      <c r="BB17" s="218"/>
      <c r="BC17" s="218"/>
      <c r="BD17" s="218"/>
    </row>
    <row r="18" spans="2:56">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row>
    <row r="19" spans="2:56">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308"/>
      <c r="AO19" s="308"/>
      <c r="AP19" s="308"/>
      <c r="AQ19" s="308"/>
      <c r="AR19" s="308"/>
      <c r="AS19" s="308"/>
      <c r="AT19" s="308"/>
    </row>
    <row r="20" spans="2:56">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c r="AP20" s="308"/>
      <c r="AQ20" s="308"/>
      <c r="AR20" s="308"/>
      <c r="AS20" s="308"/>
      <c r="AT20" s="308"/>
      <c r="AU20" s="17"/>
      <c r="AV20" s="17"/>
      <c r="AW20" s="17"/>
      <c r="AX20" s="17"/>
      <c r="AY20" s="17"/>
      <c r="AZ20" s="17"/>
    </row>
    <row r="21" spans="2:56">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c r="AJ21" s="308"/>
      <c r="AK21" s="308"/>
      <c r="AL21" s="308"/>
      <c r="AM21" s="308"/>
      <c r="AN21" s="308"/>
      <c r="AO21" s="308"/>
      <c r="AP21" s="308"/>
      <c r="AQ21" s="308"/>
      <c r="AR21" s="308"/>
      <c r="AS21" s="308"/>
      <c r="AT21" s="308"/>
      <c r="AU21" s="17"/>
      <c r="AV21" s="17"/>
      <c r="AW21" s="17"/>
      <c r="AX21" s="17"/>
      <c r="AY21" s="17"/>
      <c r="AZ21" s="17"/>
    </row>
    <row r="22" spans="2:56">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17"/>
      <c r="AV22" s="17"/>
      <c r="AW22" s="17"/>
      <c r="AX22" s="17"/>
      <c r="AY22" s="17"/>
      <c r="AZ22" s="17"/>
    </row>
    <row r="23" spans="2:56">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c r="AJ23" s="308"/>
      <c r="AK23" s="308"/>
      <c r="AL23" s="308"/>
      <c r="AM23" s="308"/>
      <c r="AN23" s="308"/>
      <c r="AO23" s="308"/>
      <c r="AP23" s="308"/>
      <c r="AQ23" s="308"/>
      <c r="AR23" s="308"/>
      <c r="AS23" s="308"/>
      <c r="AT23" s="308"/>
      <c r="AU23" s="17"/>
      <c r="AV23" s="17"/>
      <c r="AW23" s="17"/>
      <c r="AX23" s="17"/>
      <c r="AY23" s="17"/>
      <c r="AZ23" s="17"/>
    </row>
    <row r="24" spans="2:56">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c r="AO24" s="308"/>
      <c r="AP24" s="308"/>
      <c r="AQ24" s="308"/>
      <c r="AR24" s="308"/>
      <c r="AS24" s="308"/>
      <c r="AT24" s="308"/>
      <c r="AU24" s="17"/>
      <c r="AV24" s="17"/>
      <c r="AW24" s="17"/>
      <c r="AX24" s="17"/>
      <c r="AY24" s="17"/>
      <c r="AZ24" s="17"/>
    </row>
    <row r="25" spans="2:56">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c r="AJ25" s="308"/>
      <c r="AK25" s="308"/>
      <c r="AL25" s="308"/>
      <c r="AM25" s="308"/>
      <c r="AN25" s="308"/>
      <c r="AO25" s="308"/>
      <c r="AP25" s="308"/>
      <c r="AQ25" s="308"/>
      <c r="AR25" s="308"/>
      <c r="AS25" s="308"/>
      <c r="AT25" s="308"/>
      <c r="AU25" s="17"/>
      <c r="AV25" s="17"/>
      <c r="AW25" s="17"/>
      <c r="AX25" s="17"/>
      <c r="AY25" s="17"/>
      <c r="AZ25" s="17"/>
    </row>
    <row r="26" spans="2:56">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c r="AJ26" s="308"/>
      <c r="AK26" s="308"/>
      <c r="AL26" s="308"/>
      <c r="AM26" s="308"/>
      <c r="AN26" s="308"/>
      <c r="AO26" s="308"/>
      <c r="AP26" s="308"/>
      <c r="AQ26" s="308"/>
      <c r="AR26" s="308"/>
      <c r="AS26" s="308"/>
      <c r="AT26" s="308"/>
      <c r="AU26" s="17"/>
      <c r="AV26" s="17"/>
      <c r="AW26" s="17"/>
      <c r="AX26" s="17"/>
      <c r="AY26" s="17"/>
      <c r="AZ26" s="17"/>
    </row>
    <row r="27" spans="2:56">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c r="AJ27" s="308"/>
      <c r="AK27" s="308"/>
      <c r="AL27" s="308"/>
      <c r="AM27" s="308"/>
      <c r="AN27" s="308"/>
      <c r="AO27" s="308"/>
      <c r="AP27" s="308"/>
      <c r="AQ27" s="308"/>
      <c r="AR27" s="308"/>
      <c r="AS27" s="308"/>
      <c r="AT27" s="308"/>
      <c r="AU27" s="17"/>
      <c r="AV27" s="17"/>
      <c r="AW27" s="17"/>
      <c r="AX27" s="17"/>
      <c r="AY27" s="17"/>
      <c r="AZ27" s="17"/>
    </row>
    <row r="28" spans="2:56">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c r="AJ28" s="308"/>
      <c r="AK28" s="308"/>
      <c r="AL28" s="308"/>
      <c r="AM28" s="308"/>
      <c r="AN28" s="308"/>
      <c r="AO28" s="308"/>
      <c r="AP28" s="308"/>
      <c r="AQ28" s="308"/>
      <c r="AR28" s="308"/>
      <c r="AS28" s="308"/>
      <c r="AT28" s="308"/>
      <c r="AU28" s="17"/>
      <c r="AV28" s="17"/>
      <c r="AW28" s="17"/>
      <c r="AX28" s="17"/>
      <c r="AY28" s="17"/>
      <c r="AZ28" s="17"/>
    </row>
    <row r="29" spans="2:56">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c r="AJ29" s="308"/>
      <c r="AK29" s="308"/>
      <c r="AL29" s="308"/>
      <c r="AM29" s="308"/>
      <c r="AN29" s="308"/>
      <c r="AO29" s="308"/>
      <c r="AP29" s="308"/>
      <c r="AQ29" s="308"/>
      <c r="AR29" s="308"/>
      <c r="AS29" s="308"/>
      <c r="AT29" s="308"/>
      <c r="AU29" s="17"/>
      <c r="AV29" s="17"/>
      <c r="AW29" s="17"/>
      <c r="AX29" s="17"/>
      <c r="AY29" s="17"/>
      <c r="AZ29" s="17"/>
    </row>
    <row r="30" spans="2:56">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c r="AJ30" s="308"/>
      <c r="AK30" s="308"/>
      <c r="AL30" s="308"/>
      <c r="AM30" s="308"/>
      <c r="AN30" s="308"/>
      <c r="AO30" s="308"/>
      <c r="AP30" s="308"/>
      <c r="AQ30" s="308"/>
      <c r="AR30" s="308"/>
      <c r="AS30" s="308"/>
      <c r="AT30" s="308"/>
      <c r="AU30" s="308"/>
      <c r="AV30" s="17"/>
      <c r="AW30" s="17"/>
      <c r="AX30" s="17"/>
      <c r="AY30" s="17"/>
      <c r="AZ30" s="17"/>
    </row>
    <row r="31" spans="2:56">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c r="AJ31" s="308"/>
      <c r="AK31" s="308"/>
      <c r="AL31" s="308"/>
      <c r="AM31" s="308"/>
      <c r="AN31" s="308"/>
      <c r="AO31" s="308"/>
      <c r="AP31" s="308"/>
      <c r="AQ31" s="308"/>
      <c r="AR31" s="308"/>
      <c r="AS31" s="17"/>
      <c r="AT31" s="17"/>
      <c r="AU31" s="17"/>
      <c r="AV31" s="17"/>
      <c r="AW31" s="17"/>
      <c r="AX31" s="17"/>
      <c r="AY31" s="17"/>
      <c r="AZ31" s="17"/>
    </row>
    <row r="32" spans="2:56">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c r="AN32" s="308"/>
      <c r="AO32" s="308"/>
      <c r="AP32" s="308"/>
      <c r="AQ32" s="308"/>
      <c r="AR32" s="308"/>
      <c r="AS32" s="17"/>
      <c r="AT32" s="17"/>
      <c r="AU32" s="17"/>
      <c r="AV32" s="17"/>
      <c r="AW32" s="17"/>
      <c r="AX32" s="17"/>
      <c r="AY32" s="17"/>
      <c r="AZ32" s="17"/>
    </row>
    <row r="33" spans="5:52">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c r="AJ33" s="308"/>
      <c r="AK33" s="308"/>
      <c r="AL33" s="308"/>
      <c r="AM33" s="308"/>
      <c r="AN33" s="308"/>
      <c r="AO33" s="308"/>
      <c r="AP33" s="308"/>
      <c r="AQ33" s="308"/>
      <c r="AR33" s="308"/>
      <c r="AS33" s="17"/>
      <c r="AT33" s="17"/>
      <c r="AU33" s="17"/>
      <c r="AV33" s="17"/>
      <c r="AW33" s="17"/>
      <c r="AX33" s="17"/>
      <c r="AY33" s="17"/>
      <c r="AZ33" s="17"/>
    </row>
    <row r="34" spans="5:52">
      <c r="E34" s="308"/>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c r="AJ34" s="308"/>
      <c r="AK34" s="308"/>
      <c r="AL34" s="308"/>
      <c r="AM34" s="308"/>
      <c r="AN34" s="308"/>
      <c r="AO34" s="308"/>
      <c r="AP34" s="308"/>
      <c r="AQ34" s="308"/>
      <c r="AR34" s="308"/>
      <c r="AS34" s="17"/>
      <c r="AT34" s="17"/>
      <c r="AU34" s="17"/>
      <c r="AV34" s="17"/>
      <c r="AW34" s="17"/>
      <c r="AX34" s="17"/>
      <c r="AY34" s="17"/>
      <c r="AZ34" s="17"/>
    </row>
    <row r="35" spans="5:52">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17"/>
      <c r="AT35" s="17"/>
      <c r="AU35" s="17"/>
      <c r="AV35" s="17"/>
      <c r="AW35" s="17"/>
      <c r="AX35" s="17"/>
      <c r="AY35" s="17"/>
      <c r="AZ35" s="17"/>
    </row>
    <row r="36" spans="5:52">
      <c r="E36" s="308">
        <f t="shared" ref="E36:AR36" si="0">ROUND(E15,2)</f>
        <v>0</v>
      </c>
      <c r="F36" s="308">
        <f t="shared" si="0"/>
        <v>0</v>
      </c>
      <c r="G36" s="308">
        <f t="shared" si="0"/>
        <v>0</v>
      </c>
      <c r="H36" s="308">
        <f t="shared" si="0"/>
        <v>0</v>
      </c>
      <c r="I36" s="308">
        <f t="shared" si="0"/>
        <v>0</v>
      </c>
      <c r="J36" s="308">
        <f t="shared" si="0"/>
        <v>0</v>
      </c>
      <c r="K36" s="308">
        <f t="shared" si="0"/>
        <v>0</v>
      </c>
      <c r="L36" s="308">
        <f t="shared" si="0"/>
        <v>0</v>
      </c>
      <c r="M36" s="308">
        <f t="shared" si="0"/>
        <v>0</v>
      </c>
      <c r="N36" s="308">
        <f t="shared" si="0"/>
        <v>0</v>
      </c>
      <c r="O36" s="308">
        <f t="shared" si="0"/>
        <v>0</v>
      </c>
      <c r="P36" s="308">
        <f t="shared" si="0"/>
        <v>0</v>
      </c>
      <c r="Q36" s="308">
        <f t="shared" si="0"/>
        <v>0</v>
      </c>
      <c r="R36" s="308">
        <f t="shared" si="0"/>
        <v>0</v>
      </c>
      <c r="S36" s="308">
        <f t="shared" si="0"/>
        <v>0</v>
      </c>
      <c r="T36" s="308">
        <f t="shared" si="0"/>
        <v>0</v>
      </c>
      <c r="U36" s="308">
        <f t="shared" si="0"/>
        <v>0</v>
      </c>
      <c r="V36" s="308">
        <f t="shared" si="0"/>
        <v>0</v>
      </c>
      <c r="W36" s="308">
        <f t="shared" si="0"/>
        <v>0</v>
      </c>
      <c r="X36" s="308">
        <f t="shared" si="0"/>
        <v>0</v>
      </c>
      <c r="Y36" s="308">
        <f t="shared" si="0"/>
        <v>0</v>
      </c>
      <c r="Z36" s="308">
        <f t="shared" si="0"/>
        <v>0</v>
      </c>
      <c r="AA36" s="308">
        <f t="shared" si="0"/>
        <v>0</v>
      </c>
      <c r="AB36" s="308">
        <f t="shared" si="0"/>
        <v>0</v>
      </c>
      <c r="AC36" s="308">
        <f t="shared" si="0"/>
        <v>0</v>
      </c>
      <c r="AD36" s="308">
        <f t="shared" si="0"/>
        <v>0</v>
      </c>
      <c r="AE36" s="308">
        <f t="shared" si="0"/>
        <v>0</v>
      </c>
      <c r="AF36" s="308">
        <f t="shared" si="0"/>
        <v>0</v>
      </c>
      <c r="AG36" s="308">
        <f t="shared" si="0"/>
        <v>0</v>
      </c>
      <c r="AH36" s="308">
        <f t="shared" si="0"/>
        <v>0</v>
      </c>
      <c r="AI36" s="308">
        <f t="shared" si="0"/>
        <v>0</v>
      </c>
      <c r="AJ36" s="308">
        <f t="shared" si="0"/>
        <v>0</v>
      </c>
      <c r="AK36" s="308">
        <f t="shared" si="0"/>
        <v>0</v>
      </c>
      <c r="AL36" s="308">
        <f t="shared" si="0"/>
        <v>0</v>
      </c>
      <c r="AM36" s="308">
        <f t="shared" si="0"/>
        <v>0</v>
      </c>
      <c r="AN36" s="308">
        <f t="shared" si="0"/>
        <v>0</v>
      </c>
      <c r="AO36" s="308">
        <f t="shared" si="0"/>
        <v>0</v>
      </c>
      <c r="AP36" s="308">
        <f t="shared" si="0"/>
        <v>0</v>
      </c>
      <c r="AQ36" s="308">
        <f t="shared" si="0"/>
        <v>0</v>
      </c>
      <c r="AR36" s="308">
        <f t="shared" si="0"/>
        <v>-0.83</v>
      </c>
      <c r="AS36" s="17"/>
      <c r="AT36" s="17"/>
      <c r="AU36" s="17"/>
      <c r="AV36" s="17"/>
      <c r="AW36" s="17"/>
      <c r="AX36" s="17"/>
      <c r="AY36" s="17"/>
      <c r="AZ36" s="17"/>
    </row>
    <row r="37" spans="5:52">
      <c r="E37" s="308">
        <f t="shared" ref="E37:AR37" si="1">ROUND(E16,2)</f>
        <v>0</v>
      </c>
      <c r="F37" s="308">
        <f t="shared" si="1"/>
        <v>0</v>
      </c>
      <c r="G37" s="308">
        <f t="shared" si="1"/>
        <v>0</v>
      </c>
      <c r="H37" s="308">
        <f t="shared" si="1"/>
        <v>0</v>
      </c>
      <c r="I37" s="308">
        <f t="shared" si="1"/>
        <v>0</v>
      </c>
      <c r="J37" s="308">
        <f t="shared" si="1"/>
        <v>0</v>
      </c>
      <c r="K37" s="308">
        <f t="shared" si="1"/>
        <v>0</v>
      </c>
      <c r="L37" s="308">
        <f t="shared" si="1"/>
        <v>0</v>
      </c>
      <c r="M37" s="308">
        <f t="shared" si="1"/>
        <v>0</v>
      </c>
      <c r="N37" s="308">
        <f t="shared" si="1"/>
        <v>0</v>
      </c>
      <c r="O37" s="308">
        <f t="shared" si="1"/>
        <v>0</v>
      </c>
      <c r="P37" s="308">
        <f t="shared" si="1"/>
        <v>0</v>
      </c>
      <c r="Q37" s="308">
        <f t="shared" si="1"/>
        <v>0</v>
      </c>
      <c r="R37" s="308">
        <f t="shared" si="1"/>
        <v>0</v>
      </c>
      <c r="S37" s="308">
        <f t="shared" si="1"/>
        <v>0</v>
      </c>
      <c r="T37" s="308">
        <f t="shared" si="1"/>
        <v>0</v>
      </c>
      <c r="U37" s="308">
        <f t="shared" si="1"/>
        <v>0</v>
      </c>
      <c r="V37" s="308">
        <f t="shared" si="1"/>
        <v>0</v>
      </c>
      <c r="W37" s="308">
        <f t="shared" si="1"/>
        <v>0</v>
      </c>
      <c r="X37" s="308">
        <f t="shared" si="1"/>
        <v>0</v>
      </c>
      <c r="Y37" s="308">
        <f t="shared" si="1"/>
        <v>0</v>
      </c>
      <c r="Z37" s="308">
        <f t="shared" si="1"/>
        <v>0</v>
      </c>
      <c r="AA37" s="308">
        <f t="shared" si="1"/>
        <v>0</v>
      </c>
      <c r="AB37" s="308">
        <f t="shared" si="1"/>
        <v>0</v>
      </c>
      <c r="AC37" s="308">
        <f t="shared" si="1"/>
        <v>0</v>
      </c>
      <c r="AD37" s="308">
        <f t="shared" si="1"/>
        <v>0</v>
      </c>
      <c r="AE37" s="308">
        <f t="shared" si="1"/>
        <v>0</v>
      </c>
      <c r="AF37" s="308">
        <f t="shared" si="1"/>
        <v>0</v>
      </c>
      <c r="AG37" s="308">
        <f t="shared" si="1"/>
        <v>0</v>
      </c>
      <c r="AH37" s="308">
        <f t="shared" si="1"/>
        <v>0</v>
      </c>
      <c r="AI37" s="308">
        <f t="shared" si="1"/>
        <v>0</v>
      </c>
      <c r="AJ37" s="308">
        <f t="shared" si="1"/>
        <v>0</v>
      </c>
      <c r="AK37" s="308">
        <f t="shared" si="1"/>
        <v>0</v>
      </c>
      <c r="AL37" s="308">
        <f t="shared" si="1"/>
        <v>0</v>
      </c>
      <c r="AM37" s="308">
        <f t="shared" si="1"/>
        <v>0</v>
      </c>
      <c r="AN37" s="308">
        <f t="shared" si="1"/>
        <v>0</v>
      </c>
      <c r="AO37" s="308">
        <f t="shared" si="1"/>
        <v>0</v>
      </c>
      <c r="AP37" s="308">
        <f t="shared" si="1"/>
        <v>0</v>
      </c>
      <c r="AQ37" s="308">
        <f t="shared" si="1"/>
        <v>0</v>
      </c>
      <c r="AR37" s="308">
        <f t="shared" si="1"/>
        <v>1.94</v>
      </c>
      <c r="AS37" s="17"/>
      <c r="AT37" s="17"/>
      <c r="AU37" s="17"/>
      <c r="AV37" s="17"/>
      <c r="AW37" s="17"/>
      <c r="AX37" s="17"/>
      <c r="AY37" s="17"/>
      <c r="AZ37" s="17"/>
    </row>
    <row r="38" spans="5:52">
      <c r="E38" s="308">
        <f t="shared" ref="E38:AR38" si="2">ROUND(E17,2)</f>
        <v>0</v>
      </c>
      <c r="F38" s="308">
        <f t="shared" si="2"/>
        <v>0</v>
      </c>
      <c r="G38" s="308">
        <f t="shared" si="2"/>
        <v>0</v>
      </c>
      <c r="H38" s="308">
        <f t="shared" si="2"/>
        <v>0</v>
      </c>
      <c r="I38" s="308">
        <f t="shared" si="2"/>
        <v>0</v>
      </c>
      <c r="J38" s="308">
        <f t="shared" si="2"/>
        <v>0</v>
      </c>
      <c r="K38" s="308">
        <f t="shared" si="2"/>
        <v>0</v>
      </c>
      <c r="L38" s="308">
        <f t="shared" si="2"/>
        <v>0</v>
      </c>
      <c r="M38" s="308">
        <f t="shared" si="2"/>
        <v>0</v>
      </c>
      <c r="N38" s="308">
        <f t="shared" si="2"/>
        <v>0</v>
      </c>
      <c r="O38" s="308">
        <f t="shared" si="2"/>
        <v>0</v>
      </c>
      <c r="P38" s="308">
        <f t="shared" si="2"/>
        <v>0</v>
      </c>
      <c r="Q38" s="308">
        <f t="shared" si="2"/>
        <v>0</v>
      </c>
      <c r="R38" s="308">
        <f t="shared" si="2"/>
        <v>0</v>
      </c>
      <c r="S38" s="308">
        <f t="shared" si="2"/>
        <v>0</v>
      </c>
      <c r="T38" s="308">
        <f t="shared" si="2"/>
        <v>0</v>
      </c>
      <c r="U38" s="308">
        <f t="shared" si="2"/>
        <v>0</v>
      </c>
      <c r="V38" s="308">
        <f t="shared" si="2"/>
        <v>0</v>
      </c>
      <c r="W38" s="308">
        <f t="shared" si="2"/>
        <v>0</v>
      </c>
      <c r="X38" s="308">
        <f t="shared" si="2"/>
        <v>0</v>
      </c>
      <c r="Y38" s="308">
        <f t="shared" si="2"/>
        <v>0</v>
      </c>
      <c r="Z38" s="308">
        <f t="shared" si="2"/>
        <v>0</v>
      </c>
      <c r="AA38" s="308">
        <f t="shared" si="2"/>
        <v>0</v>
      </c>
      <c r="AB38" s="308">
        <f t="shared" si="2"/>
        <v>0</v>
      </c>
      <c r="AC38" s="308">
        <f t="shared" si="2"/>
        <v>0</v>
      </c>
      <c r="AD38" s="308">
        <f t="shared" si="2"/>
        <v>0</v>
      </c>
      <c r="AE38" s="308">
        <f t="shared" si="2"/>
        <v>0</v>
      </c>
      <c r="AF38" s="308">
        <f t="shared" si="2"/>
        <v>0</v>
      </c>
      <c r="AG38" s="308">
        <f t="shared" si="2"/>
        <v>0</v>
      </c>
      <c r="AH38" s="308">
        <f t="shared" si="2"/>
        <v>0</v>
      </c>
      <c r="AI38" s="308">
        <f t="shared" si="2"/>
        <v>0</v>
      </c>
      <c r="AJ38" s="308">
        <f t="shared" si="2"/>
        <v>0</v>
      </c>
      <c r="AK38" s="308">
        <f t="shared" si="2"/>
        <v>0</v>
      </c>
      <c r="AL38" s="308">
        <f t="shared" si="2"/>
        <v>0</v>
      </c>
      <c r="AM38" s="308">
        <f t="shared" si="2"/>
        <v>0</v>
      </c>
      <c r="AN38" s="308">
        <f t="shared" si="2"/>
        <v>0</v>
      </c>
      <c r="AO38" s="308">
        <f t="shared" si="2"/>
        <v>0</v>
      </c>
      <c r="AP38" s="308">
        <f t="shared" si="2"/>
        <v>0</v>
      </c>
      <c r="AQ38" s="308">
        <f t="shared" si="2"/>
        <v>0</v>
      </c>
      <c r="AR38" s="308">
        <f t="shared" si="2"/>
        <v>0</v>
      </c>
    </row>
  </sheetData>
  <mergeCells count="5">
    <mergeCell ref="E2:P2"/>
    <mergeCell ref="Q2:AB2"/>
    <mergeCell ref="AC2:AN2"/>
    <mergeCell ref="BB2:BD2"/>
    <mergeCell ref="AO2:AT2"/>
  </mergeCells>
  <conditionalFormatting sqref="E3:AT14">
    <cfRule type="colorScale" priority="2">
      <colorScale>
        <cfvo type="num" val="-$AV$1"/>
        <cfvo type="num" val="0"/>
        <cfvo type="num" val="$AV$1"/>
        <color theme="6"/>
        <color theme="0"/>
        <color theme="4" tint="0.39997558519241921"/>
      </colorScale>
    </cfRule>
  </conditionalFormatting>
  <hyperlinks>
    <hyperlink ref="A1" location="Content!A1" display="&lt;&lt;"/>
  </hyperlinks>
  <pageMargins left="0.23622047244094491" right="0.27559055118110237" top="0.39370078740157483" bottom="0.39370078740157483" header="0.23622047244094491" footer="0"/>
  <pageSetup paperSize="9" scale="65" fitToHeight="2"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tabColor theme="4"/>
  </sheetPr>
  <dimension ref="A1:X71"/>
  <sheetViews>
    <sheetView showGridLines="0" zoomScaleNormal="100" workbookViewId="0">
      <selection activeCell="H20" sqref="H20"/>
    </sheetView>
  </sheetViews>
  <sheetFormatPr defaultColWidth="9.140625" defaultRowHeight="12.75"/>
  <cols>
    <col min="1" max="6" width="9.140625" style="220"/>
    <col min="7" max="7" width="10.140625" style="9" bestFit="1" customWidth="1"/>
    <col min="8" max="13" width="9.140625" style="220"/>
    <col min="14" max="14" width="9.140625" style="305"/>
    <col min="15" max="24" width="9.140625" style="9"/>
    <col min="25" max="16384" width="9.140625" style="220"/>
  </cols>
  <sheetData>
    <row r="1" spans="1:24">
      <c r="A1" s="219" t="s">
        <v>102</v>
      </c>
      <c r="B1" s="205" t="str">
        <f>IF(Content!$E$1=1,B2,B3)</f>
        <v>Базовий ІСЦ</v>
      </c>
      <c r="C1" s="205" t="str">
        <f>IF(Content!$E$1=1,C2,C3)</f>
        <v>Ціни на сирі продукти</v>
      </c>
      <c r="D1" s="205" t="str">
        <f>IF(Content!$E$1=1,D2,D3)</f>
        <v>Адміністративно регульовані ціни</v>
      </c>
      <c r="E1" s="205" t="str">
        <f>IF(Content!$E$1=1,E2,E3)</f>
        <v>Ціни на паливо</v>
      </c>
      <c r="F1" s="205" t="str">
        <f>IF(Content!$E$1=1,F2,F3)</f>
        <v>ІСЦ, % р/р</v>
      </c>
      <c r="H1" s="205" t="str">
        <f>IF(Content!$E$1=1,H2,H3)</f>
        <v xml:space="preserve">Внески компонентів до річної зміни ІСЦ, в. п. </v>
      </c>
      <c r="P1" s="35" t="str">
        <f>IF(Content!$E$1=1,P2,P3)</f>
        <v>Накопичувльано</v>
      </c>
      <c r="Q1" s="35" t="str">
        <f>IF(Content!$E$1=1,Q2,Q3)</f>
        <v>Базовий ІСЦ</v>
      </c>
      <c r="R1" s="35" t="str">
        <f>IF(Content!$E$1=1,R2,R3)</f>
        <v>Ціни на сирі продукти</v>
      </c>
      <c r="S1" s="35" t="str">
        <f>IF(Content!$E$1=1,S2,S3)</f>
        <v>Адміністративно регульовані ціни</v>
      </c>
      <c r="T1" s="35" t="str">
        <f>IF(Content!$E$1=1,T2,T3)</f>
        <v>Ціни на паливо</v>
      </c>
      <c r="U1" s="35" t="str">
        <f>IF(Content!$E$1=1,U2,U3)</f>
        <v>Базовий ІСЦ</v>
      </c>
      <c r="V1" s="35" t="str">
        <f>IF(Content!$E$1=1,V2,V3)</f>
        <v>Ціни на сирі продукти</v>
      </c>
      <c r="W1" s="35" t="str">
        <f>IF(Content!$E$1=1,W2,W3)</f>
        <v>Адміністративно регульвані ціни</v>
      </c>
      <c r="X1" s="35" t="str">
        <f>IF(Content!$E$1=1,X2,X3)</f>
        <v>Ціни на паливо</v>
      </c>
    </row>
    <row r="2" spans="1:24" hidden="1">
      <c r="A2" s="219"/>
      <c r="B2" s="220" t="s">
        <v>7</v>
      </c>
      <c r="C2" s="220" t="s">
        <v>21</v>
      </c>
      <c r="D2" s="220" t="s">
        <v>25</v>
      </c>
      <c r="E2" s="220" t="s">
        <v>23</v>
      </c>
      <c r="F2" s="220" t="s">
        <v>24</v>
      </c>
      <c r="H2" s="220" t="s">
        <v>892</v>
      </c>
      <c r="P2" s="9" t="s">
        <v>17</v>
      </c>
      <c r="Q2" s="9" t="s">
        <v>7</v>
      </c>
      <c r="R2" s="9" t="s">
        <v>21</v>
      </c>
      <c r="S2" s="9" t="s">
        <v>25</v>
      </c>
      <c r="T2" s="9" t="s">
        <v>23</v>
      </c>
      <c r="U2" s="9" t="s">
        <v>7</v>
      </c>
      <c r="V2" s="9" t="s">
        <v>21</v>
      </c>
      <c r="W2" s="9" t="s">
        <v>22</v>
      </c>
      <c r="X2" s="9" t="s">
        <v>23</v>
      </c>
    </row>
    <row r="3" spans="1:24" hidden="1">
      <c r="B3" s="220" t="s">
        <v>6</v>
      </c>
      <c r="C3" s="220" t="s">
        <v>18</v>
      </c>
      <c r="D3" s="220" t="s">
        <v>19</v>
      </c>
      <c r="E3" s="220" t="s">
        <v>20</v>
      </c>
      <c r="F3" s="220" t="s">
        <v>16</v>
      </c>
      <c r="H3" s="220" t="s">
        <v>893</v>
      </c>
      <c r="P3" s="9" t="s">
        <v>26</v>
      </c>
      <c r="Q3" s="9" t="s">
        <v>6</v>
      </c>
      <c r="R3" s="9" t="s">
        <v>18</v>
      </c>
      <c r="S3" s="9" t="s">
        <v>19</v>
      </c>
      <c r="T3" s="9" t="s">
        <v>20</v>
      </c>
      <c r="U3" s="9" t="s">
        <v>6</v>
      </c>
      <c r="V3" s="9" t="s">
        <v>18</v>
      </c>
      <c r="W3" s="9" t="s">
        <v>19</v>
      </c>
      <c r="X3" s="9" t="s">
        <v>20</v>
      </c>
    </row>
    <row r="4" spans="1:24">
      <c r="A4" s="403">
        <v>42736</v>
      </c>
      <c r="B4" s="221">
        <v>3.62</v>
      </c>
      <c r="C4" s="221">
        <v>0.22</v>
      </c>
      <c r="D4" s="221">
        <v>7.55</v>
      </c>
      <c r="E4" s="221">
        <v>1.2</v>
      </c>
      <c r="F4" s="221">
        <v>12.6</v>
      </c>
      <c r="G4" s="11" t="s">
        <v>3</v>
      </c>
      <c r="O4" s="10"/>
      <c r="Q4" s="176">
        <f t="shared" ref="Q4:Q28" si="0">IF(B4&gt;0,B4,0)</f>
        <v>3.62</v>
      </c>
      <c r="R4" s="176">
        <f t="shared" ref="R4:R28" si="1">IF(C4&gt;0,C4,0)+Q4</f>
        <v>3.8400000000000003</v>
      </c>
      <c r="S4" s="176">
        <f t="shared" ref="S4:S28" si="2">IF(D4&gt;0,D4,0)+R4</f>
        <v>11.39</v>
      </c>
      <c r="T4" s="176">
        <f t="shared" ref="T4:T28" si="3">IF(E4&gt;0,E4,0)+S4</f>
        <v>12.59</v>
      </c>
      <c r="U4" s="176">
        <f t="shared" ref="U4:U28" si="4">IF(B4&gt;0,0,B4)</f>
        <v>0</v>
      </c>
      <c r="V4" s="176">
        <f t="shared" ref="V4:V28" si="5">IF(C4&gt;0,0,C4)+U4</f>
        <v>0</v>
      </c>
      <c r="W4" s="176">
        <f t="shared" ref="W4:W28" si="6">IF(D4&gt;0,0,D4)+V4</f>
        <v>0</v>
      </c>
      <c r="X4" s="176">
        <f t="shared" ref="X4:X28" si="7">IF(E4&gt;0,0,E4)+W4</f>
        <v>0</v>
      </c>
    </row>
    <row r="5" spans="1:24">
      <c r="A5" s="403">
        <v>42767</v>
      </c>
      <c r="B5" s="221">
        <v>3.89</v>
      </c>
      <c r="C5" s="221">
        <v>0.88</v>
      </c>
      <c r="D5" s="221">
        <v>8.01</v>
      </c>
      <c r="E5" s="221">
        <v>1.4</v>
      </c>
      <c r="F5" s="221">
        <v>14.2</v>
      </c>
      <c r="G5" s="11"/>
      <c r="O5" s="10"/>
      <c r="Q5" s="176">
        <f t="shared" si="0"/>
        <v>3.89</v>
      </c>
      <c r="R5" s="176">
        <f t="shared" si="1"/>
        <v>4.7700000000000005</v>
      </c>
      <c r="S5" s="176">
        <f t="shared" si="2"/>
        <v>12.780000000000001</v>
      </c>
      <c r="T5" s="176">
        <f t="shared" si="3"/>
        <v>14.180000000000001</v>
      </c>
      <c r="U5" s="176">
        <f t="shared" si="4"/>
        <v>0</v>
      </c>
      <c r="V5" s="176">
        <f t="shared" si="5"/>
        <v>0</v>
      </c>
      <c r="W5" s="176">
        <f t="shared" si="6"/>
        <v>0</v>
      </c>
      <c r="X5" s="176">
        <f t="shared" si="7"/>
        <v>0</v>
      </c>
    </row>
    <row r="6" spans="1:24">
      <c r="A6" s="403">
        <v>42795</v>
      </c>
      <c r="B6" s="221">
        <v>3.8</v>
      </c>
      <c r="C6" s="221">
        <v>1.41</v>
      </c>
      <c r="D6" s="221">
        <v>8.52</v>
      </c>
      <c r="E6" s="221">
        <v>1.33</v>
      </c>
      <c r="F6" s="221">
        <v>15.1</v>
      </c>
      <c r="G6" s="2"/>
      <c r="O6" s="10"/>
      <c r="Q6" s="176">
        <f t="shared" si="0"/>
        <v>3.8</v>
      </c>
      <c r="R6" s="176">
        <f t="shared" si="1"/>
        <v>5.21</v>
      </c>
      <c r="S6" s="176">
        <f t="shared" si="2"/>
        <v>13.73</v>
      </c>
      <c r="T6" s="176">
        <f t="shared" si="3"/>
        <v>15.06</v>
      </c>
      <c r="U6" s="176">
        <f t="shared" si="4"/>
        <v>0</v>
      </c>
      <c r="V6" s="176">
        <f t="shared" si="5"/>
        <v>0</v>
      </c>
      <c r="W6" s="176">
        <f t="shared" si="6"/>
        <v>0</v>
      </c>
      <c r="X6" s="176">
        <f t="shared" si="7"/>
        <v>0</v>
      </c>
    </row>
    <row r="7" spans="1:24">
      <c r="A7" s="403">
        <v>42826</v>
      </c>
      <c r="B7" s="221">
        <v>3.65</v>
      </c>
      <c r="C7" s="221">
        <v>1.57</v>
      </c>
      <c r="D7" s="221">
        <v>5.92</v>
      </c>
      <c r="E7" s="221">
        <v>1.06</v>
      </c>
      <c r="F7" s="221">
        <v>12.2</v>
      </c>
      <c r="G7" s="2"/>
      <c r="O7" s="10"/>
      <c r="Q7" s="176">
        <f t="shared" si="0"/>
        <v>3.65</v>
      </c>
      <c r="R7" s="176">
        <f t="shared" si="1"/>
        <v>5.22</v>
      </c>
      <c r="S7" s="176">
        <f t="shared" si="2"/>
        <v>11.14</v>
      </c>
      <c r="T7" s="176">
        <f t="shared" si="3"/>
        <v>12.200000000000001</v>
      </c>
      <c r="U7" s="176">
        <f t="shared" si="4"/>
        <v>0</v>
      </c>
      <c r="V7" s="176">
        <f t="shared" si="5"/>
        <v>0</v>
      </c>
      <c r="W7" s="176">
        <f t="shared" si="6"/>
        <v>0</v>
      </c>
      <c r="X7" s="176">
        <f t="shared" si="7"/>
        <v>0</v>
      </c>
    </row>
    <row r="8" spans="1:24">
      <c r="A8" s="403">
        <v>42856</v>
      </c>
      <c r="B8" s="221">
        <v>3.76</v>
      </c>
      <c r="C8" s="221">
        <v>2.4500000000000002</v>
      </c>
      <c r="D8" s="221">
        <v>6.5</v>
      </c>
      <c r="E8" s="221">
        <v>0.78</v>
      </c>
      <c r="F8" s="221">
        <v>13.5</v>
      </c>
      <c r="G8" s="2" t="s">
        <v>704</v>
      </c>
      <c r="O8" s="10"/>
      <c r="Q8" s="176">
        <f t="shared" si="0"/>
        <v>3.76</v>
      </c>
      <c r="R8" s="176">
        <f t="shared" si="1"/>
        <v>6.21</v>
      </c>
      <c r="S8" s="176">
        <f t="shared" si="2"/>
        <v>12.71</v>
      </c>
      <c r="T8" s="176">
        <f t="shared" si="3"/>
        <v>13.49</v>
      </c>
      <c r="U8" s="176">
        <f t="shared" si="4"/>
        <v>0</v>
      </c>
      <c r="V8" s="176">
        <f t="shared" si="5"/>
        <v>0</v>
      </c>
      <c r="W8" s="176">
        <f t="shared" si="6"/>
        <v>0</v>
      </c>
      <c r="X8" s="176">
        <f t="shared" si="7"/>
        <v>0</v>
      </c>
    </row>
    <row r="9" spans="1:24">
      <c r="A9" s="403">
        <v>42887</v>
      </c>
      <c r="B9" s="221">
        <v>4.24</v>
      </c>
      <c r="C9" s="221">
        <v>4.88</v>
      </c>
      <c r="D9" s="221">
        <v>5.83</v>
      </c>
      <c r="E9" s="221">
        <v>0.62</v>
      </c>
      <c r="F9" s="221">
        <v>15.6</v>
      </c>
      <c r="G9" s="2"/>
      <c r="O9" s="10"/>
      <c r="Q9" s="176">
        <f t="shared" si="0"/>
        <v>4.24</v>
      </c>
      <c r="R9" s="176">
        <f t="shared" si="1"/>
        <v>9.120000000000001</v>
      </c>
      <c r="S9" s="176">
        <f t="shared" si="2"/>
        <v>14.950000000000001</v>
      </c>
      <c r="T9" s="176">
        <f t="shared" si="3"/>
        <v>15.57</v>
      </c>
      <c r="U9" s="176">
        <f t="shared" si="4"/>
        <v>0</v>
      </c>
      <c r="V9" s="176">
        <f t="shared" si="5"/>
        <v>0</v>
      </c>
      <c r="W9" s="176">
        <f t="shared" si="6"/>
        <v>0</v>
      </c>
      <c r="X9" s="176">
        <f t="shared" si="7"/>
        <v>0</v>
      </c>
    </row>
    <row r="10" spans="1:24">
      <c r="A10" s="403">
        <v>42917</v>
      </c>
      <c r="B10" s="221">
        <v>4.53</v>
      </c>
      <c r="C10" s="221">
        <v>5.25</v>
      </c>
      <c r="D10" s="221">
        <v>5.62</v>
      </c>
      <c r="E10" s="221">
        <v>0.53</v>
      </c>
      <c r="F10" s="221">
        <v>15.9</v>
      </c>
      <c r="G10" s="2"/>
      <c r="O10" s="10"/>
      <c r="Q10" s="176">
        <f t="shared" si="0"/>
        <v>4.53</v>
      </c>
      <c r="R10" s="176">
        <f t="shared" si="1"/>
        <v>9.7800000000000011</v>
      </c>
      <c r="S10" s="176">
        <f t="shared" si="2"/>
        <v>15.400000000000002</v>
      </c>
      <c r="T10" s="176">
        <f t="shared" si="3"/>
        <v>15.930000000000001</v>
      </c>
      <c r="U10" s="176">
        <f t="shared" si="4"/>
        <v>0</v>
      </c>
      <c r="V10" s="176">
        <f t="shared" si="5"/>
        <v>0</v>
      </c>
      <c r="W10" s="176">
        <f t="shared" si="6"/>
        <v>0</v>
      </c>
      <c r="X10" s="176">
        <f t="shared" si="7"/>
        <v>0</v>
      </c>
    </row>
    <row r="11" spans="1:24">
      <c r="A11" s="403">
        <v>42948</v>
      </c>
      <c r="B11" s="221">
        <v>4.8899999999999997</v>
      </c>
      <c r="C11" s="221">
        <v>5.12</v>
      </c>
      <c r="D11" s="221">
        <v>5.6</v>
      </c>
      <c r="E11" s="221">
        <v>0.55000000000000004</v>
      </c>
      <c r="F11" s="221">
        <v>16.2</v>
      </c>
      <c r="G11" s="2"/>
      <c r="O11" s="10"/>
      <c r="Q11" s="176">
        <f t="shared" si="0"/>
        <v>4.8899999999999997</v>
      </c>
      <c r="R11" s="176">
        <f t="shared" si="1"/>
        <v>10.01</v>
      </c>
      <c r="S11" s="176">
        <f t="shared" si="2"/>
        <v>15.61</v>
      </c>
      <c r="T11" s="176">
        <f t="shared" si="3"/>
        <v>16.16</v>
      </c>
      <c r="U11" s="176">
        <f t="shared" si="4"/>
        <v>0</v>
      </c>
      <c r="V11" s="176">
        <f t="shared" si="5"/>
        <v>0</v>
      </c>
      <c r="W11" s="176">
        <f t="shared" si="6"/>
        <v>0</v>
      </c>
      <c r="X11" s="176">
        <f t="shared" si="7"/>
        <v>0</v>
      </c>
    </row>
    <row r="12" spans="1:24">
      <c r="A12" s="403">
        <v>42979</v>
      </c>
      <c r="B12" s="221">
        <v>4.54</v>
      </c>
      <c r="C12" s="221">
        <v>5.08</v>
      </c>
      <c r="D12" s="221">
        <v>6.12</v>
      </c>
      <c r="E12" s="221">
        <v>0.64</v>
      </c>
      <c r="F12" s="221">
        <v>16.399999999999999</v>
      </c>
      <c r="G12" s="2" t="s">
        <v>4</v>
      </c>
      <c r="O12" s="10"/>
      <c r="Q12" s="176">
        <f t="shared" si="0"/>
        <v>4.54</v>
      </c>
      <c r="R12" s="176">
        <f t="shared" si="1"/>
        <v>9.620000000000001</v>
      </c>
      <c r="S12" s="176">
        <f t="shared" si="2"/>
        <v>15.740000000000002</v>
      </c>
      <c r="T12" s="176">
        <f t="shared" si="3"/>
        <v>16.380000000000003</v>
      </c>
      <c r="U12" s="176">
        <f t="shared" si="4"/>
        <v>0</v>
      </c>
      <c r="V12" s="176">
        <f t="shared" si="5"/>
        <v>0</v>
      </c>
      <c r="W12" s="176">
        <f t="shared" si="6"/>
        <v>0</v>
      </c>
      <c r="X12" s="176">
        <f t="shared" si="7"/>
        <v>0</v>
      </c>
    </row>
    <row r="13" spans="1:24">
      <c r="A13" s="403">
        <v>43009</v>
      </c>
      <c r="B13" s="221">
        <v>4.6100000000000003</v>
      </c>
      <c r="C13" s="221">
        <v>4.47</v>
      </c>
      <c r="D13" s="221">
        <v>4.6900000000000004</v>
      </c>
      <c r="E13" s="221">
        <v>0.8</v>
      </c>
      <c r="F13" s="221">
        <v>14.6</v>
      </c>
      <c r="G13" s="2"/>
      <c r="O13" s="10"/>
      <c r="Q13" s="176">
        <f t="shared" si="0"/>
        <v>4.6100000000000003</v>
      </c>
      <c r="R13" s="176">
        <f t="shared" si="1"/>
        <v>9.08</v>
      </c>
      <c r="S13" s="176">
        <f t="shared" si="2"/>
        <v>13.77</v>
      </c>
      <c r="T13" s="176">
        <f t="shared" si="3"/>
        <v>14.57</v>
      </c>
      <c r="U13" s="176">
        <f t="shared" si="4"/>
        <v>0</v>
      </c>
      <c r="V13" s="176">
        <f t="shared" si="5"/>
        <v>0</v>
      </c>
      <c r="W13" s="176">
        <f t="shared" si="6"/>
        <v>0</v>
      </c>
      <c r="X13" s="176">
        <f t="shared" si="7"/>
        <v>0</v>
      </c>
    </row>
    <row r="14" spans="1:24">
      <c r="A14" s="403">
        <v>43040</v>
      </c>
      <c r="B14" s="221">
        <v>4.8099999999999996</v>
      </c>
      <c r="C14" s="221">
        <v>4.12</v>
      </c>
      <c r="D14" s="221">
        <v>3.76</v>
      </c>
      <c r="E14" s="221">
        <v>0.87</v>
      </c>
      <c r="F14" s="221">
        <v>13.6</v>
      </c>
      <c r="G14" s="2"/>
      <c r="O14" s="10"/>
      <c r="Q14" s="176">
        <f t="shared" si="0"/>
        <v>4.8099999999999996</v>
      </c>
      <c r="R14" s="176">
        <f t="shared" si="1"/>
        <v>8.93</v>
      </c>
      <c r="S14" s="176">
        <f t="shared" si="2"/>
        <v>12.69</v>
      </c>
      <c r="T14" s="176">
        <f t="shared" si="3"/>
        <v>13.559999999999999</v>
      </c>
      <c r="U14" s="176">
        <f t="shared" si="4"/>
        <v>0</v>
      </c>
      <c r="V14" s="176">
        <f t="shared" si="5"/>
        <v>0</v>
      </c>
      <c r="W14" s="176">
        <f t="shared" si="6"/>
        <v>0</v>
      </c>
      <c r="X14" s="176">
        <f t="shared" si="7"/>
        <v>0</v>
      </c>
    </row>
    <row r="15" spans="1:24">
      <c r="A15" s="403">
        <v>43070</v>
      </c>
      <c r="B15" s="221">
        <v>5.17</v>
      </c>
      <c r="C15" s="221">
        <v>3.98</v>
      </c>
      <c r="D15" s="221">
        <v>3.56</v>
      </c>
      <c r="E15" s="221">
        <v>0.96</v>
      </c>
      <c r="F15" s="221">
        <v>13.7</v>
      </c>
      <c r="G15" s="2"/>
      <c r="O15" s="10"/>
      <c r="Q15" s="176">
        <f t="shared" si="0"/>
        <v>5.17</v>
      </c>
      <c r="R15" s="176">
        <f t="shared" si="1"/>
        <v>9.15</v>
      </c>
      <c r="S15" s="176">
        <f t="shared" si="2"/>
        <v>12.71</v>
      </c>
      <c r="T15" s="176">
        <f t="shared" si="3"/>
        <v>13.670000000000002</v>
      </c>
      <c r="U15" s="176">
        <f t="shared" si="4"/>
        <v>0</v>
      </c>
      <c r="V15" s="176">
        <f t="shared" si="5"/>
        <v>0</v>
      </c>
      <c r="W15" s="176">
        <f t="shared" si="6"/>
        <v>0</v>
      </c>
      <c r="X15" s="176">
        <f t="shared" si="7"/>
        <v>0</v>
      </c>
    </row>
    <row r="16" spans="1:24">
      <c r="A16" s="403">
        <v>43101</v>
      </c>
      <c r="B16" s="221">
        <v>5.32</v>
      </c>
      <c r="C16" s="221">
        <v>4.5199999999999996</v>
      </c>
      <c r="D16" s="221">
        <v>3.33</v>
      </c>
      <c r="E16" s="221">
        <v>0.93</v>
      </c>
      <c r="F16" s="221">
        <v>14.1</v>
      </c>
      <c r="G16" s="2" t="s">
        <v>5</v>
      </c>
      <c r="O16" s="10"/>
      <c r="Q16" s="176">
        <f t="shared" si="0"/>
        <v>5.32</v>
      </c>
      <c r="R16" s="176">
        <f t="shared" si="1"/>
        <v>9.84</v>
      </c>
      <c r="S16" s="176">
        <f t="shared" si="2"/>
        <v>13.17</v>
      </c>
      <c r="T16" s="176">
        <f t="shared" si="3"/>
        <v>14.1</v>
      </c>
      <c r="U16" s="176">
        <f t="shared" si="4"/>
        <v>0</v>
      </c>
      <c r="V16" s="176">
        <f t="shared" si="5"/>
        <v>0</v>
      </c>
      <c r="W16" s="176">
        <f t="shared" si="6"/>
        <v>0</v>
      </c>
      <c r="X16" s="176">
        <f t="shared" si="7"/>
        <v>0</v>
      </c>
    </row>
    <row r="17" spans="1:24">
      <c r="A17" s="403">
        <v>43132</v>
      </c>
      <c r="B17" s="221">
        <v>5.31</v>
      </c>
      <c r="C17" s="221">
        <v>4.41</v>
      </c>
      <c r="D17" s="221">
        <v>3.33</v>
      </c>
      <c r="E17" s="221">
        <v>0.95</v>
      </c>
      <c r="F17" s="221">
        <v>14</v>
      </c>
      <c r="G17" s="2"/>
      <c r="O17" s="10"/>
      <c r="Q17" s="176">
        <f t="shared" si="0"/>
        <v>5.31</v>
      </c>
      <c r="R17" s="176">
        <f t="shared" si="1"/>
        <v>9.7199999999999989</v>
      </c>
      <c r="S17" s="176">
        <f t="shared" si="2"/>
        <v>13.049999999999999</v>
      </c>
      <c r="T17" s="176">
        <f t="shared" si="3"/>
        <v>13.999999999999998</v>
      </c>
      <c r="U17" s="176">
        <f t="shared" si="4"/>
        <v>0</v>
      </c>
      <c r="V17" s="176">
        <f t="shared" si="5"/>
        <v>0</v>
      </c>
      <c r="W17" s="176">
        <f t="shared" si="6"/>
        <v>0</v>
      </c>
      <c r="X17" s="176">
        <f t="shared" si="7"/>
        <v>0</v>
      </c>
    </row>
    <row r="18" spans="1:24">
      <c r="A18" s="403">
        <v>43160</v>
      </c>
      <c r="B18" s="221">
        <v>5.09</v>
      </c>
      <c r="C18" s="221">
        <v>4.49</v>
      </c>
      <c r="D18" s="221">
        <v>2.81</v>
      </c>
      <c r="E18" s="221">
        <v>0.81</v>
      </c>
      <c r="F18" s="221">
        <v>13.2</v>
      </c>
      <c r="G18" s="2"/>
      <c r="O18" s="10"/>
      <c r="Q18" s="176">
        <f t="shared" si="0"/>
        <v>5.09</v>
      </c>
      <c r="R18" s="176">
        <f t="shared" si="1"/>
        <v>9.58</v>
      </c>
      <c r="S18" s="176">
        <f t="shared" si="2"/>
        <v>12.39</v>
      </c>
      <c r="T18" s="176">
        <f t="shared" si="3"/>
        <v>13.200000000000001</v>
      </c>
      <c r="U18" s="176">
        <f t="shared" si="4"/>
        <v>0</v>
      </c>
      <c r="V18" s="176">
        <f t="shared" si="5"/>
        <v>0</v>
      </c>
      <c r="W18" s="176">
        <f t="shared" si="6"/>
        <v>0</v>
      </c>
      <c r="X18" s="176">
        <f t="shared" si="7"/>
        <v>0</v>
      </c>
    </row>
    <row r="19" spans="1:24">
      <c r="A19" s="403">
        <v>43191</v>
      </c>
      <c r="B19" s="221">
        <v>5.16</v>
      </c>
      <c r="C19" s="221">
        <v>4.37</v>
      </c>
      <c r="D19" s="221">
        <v>2.85</v>
      </c>
      <c r="E19" s="221">
        <v>0.71</v>
      </c>
      <c r="F19" s="221">
        <v>13.1</v>
      </c>
      <c r="G19" s="2"/>
      <c r="O19" s="10"/>
      <c r="Q19" s="176">
        <f t="shared" si="0"/>
        <v>5.16</v>
      </c>
      <c r="R19" s="176">
        <f t="shared" si="1"/>
        <v>9.5300000000000011</v>
      </c>
      <c r="S19" s="176">
        <f t="shared" si="2"/>
        <v>12.38</v>
      </c>
      <c r="T19" s="176">
        <f t="shared" si="3"/>
        <v>13.09</v>
      </c>
      <c r="U19" s="176">
        <f t="shared" si="4"/>
        <v>0</v>
      </c>
      <c r="V19" s="176">
        <f t="shared" si="5"/>
        <v>0</v>
      </c>
      <c r="W19" s="176">
        <f t="shared" si="6"/>
        <v>0</v>
      </c>
      <c r="X19" s="176">
        <f t="shared" si="7"/>
        <v>0</v>
      </c>
    </row>
    <row r="20" spans="1:24">
      <c r="A20" s="403">
        <v>43221</v>
      </c>
      <c r="B20" s="221">
        <v>5.24</v>
      </c>
      <c r="C20" s="221">
        <v>2.88</v>
      </c>
      <c r="D20" s="221">
        <v>2.84</v>
      </c>
      <c r="E20" s="221">
        <v>0.73</v>
      </c>
      <c r="F20" s="221">
        <v>11.7</v>
      </c>
      <c r="G20" s="2" t="s">
        <v>705</v>
      </c>
      <c r="O20" s="10"/>
      <c r="Q20" s="176">
        <f t="shared" si="0"/>
        <v>5.24</v>
      </c>
      <c r="R20" s="176">
        <f t="shared" si="1"/>
        <v>8.120000000000001</v>
      </c>
      <c r="S20" s="176">
        <f t="shared" si="2"/>
        <v>10.96</v>
      </c>
      <c r="T20" s="176">
        <f t="shared" si="3"/>
        <v>11.690000000000001</v>
      </c>
      <c r="U20" s="176">
        <f t="shared" si="4"/>
        <v>0</v>
      </c>
      <c r="V20" s="176">
        <f t="shared" si="5"/>
        <v>0</v>
      </c>
      <c r="W20" s="176">
        <f t="shared" si="6"/>
        <v>0</v>
      </c>
      <c r="X20" s="176">
        <f t="shared" si="7"/>
        <v>0</v>
      </c>
    </row>
    <row r="21" spans="1:24">
      <c r="A21" s="403">
        <v>43252</v>
      </c>
      <c r="B21" s="221">
        <v>4.91</v>
      </c>
      <c r="C21" s="221">
        <v>1.42</v>
      </c>
      <c r="D21" s="221">
        <v>2.71</v>
      </c>
      <c r="E21" s="221">
        <v>0.86</v>
      </c>
      <c r="F21" s="221">
        <v>9.9</v>
      </c>
      <c r="G21" s="2"/>
      <c r="H21" s="205" t="str">
        <f>IF(Content!$E$1=1,H22,H23)</f>
        <v>Джерело: ДССУ, розрахунки НБУ.</v>
      </c>
      <c r="O21" s="10"/>
      <c r="Q21" s="176">
        <f t="shared" si="0"/>
        <v>4.91</v>
      </c>
      <c r="R21" s="176">
        <f t="shared" si="1"/>
        <v>6.33</v>
      </c>
      <c r="S21" s="176">
        <f t="shared" si="2"/>
        <v>9.0399999999999991</v>
      </c>
      <c r="T21" s="176">
        <f t="shared" si="3"/>
        <v>9.8999999999999986</v>
      </c>
      <c r="U21" s="176">
        <f t="shared" si="4"/>
        <v>0</v>
      </c>
      <c r="V21" s="176">
        <f t="shared" si="5"/>
        <v>0</v>
      </c>
      <c r="W21" s="176">
        <f t="shared" si="6"/>
        <v>0</v>
      </c>
      <c r="X21" s="176">
        <f t="shared" si="7"/>
        <v>0</v>
      </c>
    </row>
    <row r="22" spans="1:24">
      <c r="A22" s="403">
        <v>43282</v>
      </c>
      <c r="B22" s="221">
        <v>4.5999999999999996</v>
      </c>
      <c r="C22" s="221">
        <v>0.73</v>
      </c>
      <c r="D22" s="221">
        <v>2.7</v>
      </c>
      <c r="E22" s="221">
        <v>0.87</v>
      </c>
      <c r="F22" s="221">
        <v>8.9</v>
      </c>
      <c r="G22" s="2"/>
      <c r="H22" s="9" t="s">
        <v>46</v>
      </c>
      <c r="O22" s="10"/>
      <c r="Q22" s="176">
        <f t="shared" si="0"/>
        <v>4.5999999999999996</v>
      </c>
      <c r="R22" s="176">
        <f t="shared" si="1"/>
        <v>5.33</v>
      </c>
      <c r="S22" s="176">
        <f t="shared" si="2"/>
        <v>8.0300000000000011</v>
      </c>
      <c r="T22" s="176">
        <f t="shared" si="3"/>
        <v>8.9</v>
      </c>
      <c r="U22" s="176">
        <f t="shared" si="4"/>
        <v>0</v>
      </c>
      <c r="V22" s="176">
        <f t="shared" si="5"/>
        <v>0</v>
      </c>
      <c r="W22" s="176">
        <f t="shared" si="6"/>
        <v>0</v>
      </c>
      <c r="X22" s="176">
        <f t="shared" si="7"/>
        <v>0</v>
      </c>
    </row>
    <row r="23" spans="1:24">
      <c r="A23" s="403">
        <v>43313</v>
      </c>
      <c r="B23" s="221">
        <v>4.54</v>
      </c>
      <c r="C23" s="221">
        <v>0.86</v>
      </c>
      <c r="D23" s="221">
        <v>2.7</v>
      </c>
      <c r="E23" s="221">
        <v>0.9</v>
      </c>
      <c r="F23" s="221">
        <v>9</v>
      </c>
      <c r="G23" s="2"/>
      <c r="H23" s="9" t="s">
        <v>47</v>
      </c>
      <c r="O23" s="10"/>
      <c r="Q23" s="176">
        <f t="shared" si="0"/>
        <v>4.54</v>
      </c>
      <c r="R23" s="176">
        <f t="shared" si="1"/>
        <v>5.4</v>
      </c>
      <c r="S23" s="176">
        <f t="shared" si="2"/>
        <v>8.1000000000000014</v>
      </c>
      <c r="T23" s="176">
        <f t="shared" si="3"/>
        <v>9.0000000000000018</v>
      </c>
      <c r="U23" s="176">
        <f t="shared" si="4"/>
        <v>0</v>
      </c>
      <c r="V23" s="176">
        <f t="shared" si="5"/>
        <v>0</v>
      </c>
      <c r="W23" s="176">
        <f t="shared" si="6"/>
        <v>0</v>
      </c>
      <c r="X23" s="176">
        <f t="shared" si="7"/>
        <v>0</v>
      </c>
    </row>
    <row r="24" spans="1:24">
      <c r="A24" s="403">
        <v>43344</v>
      </c>
      <c r="B24" s="221">
        <v>4.63</v>
      </c>
      <c r="C24" s="221">
        <v>0.69</v>
      </c>
      <c r="D24" s="221">
        <v>2.56</v>
      </c>
      <c r="E24" s="221">
        <v>1.03</v>
      </c>
      <c r="F24" s="221">
        <v>8.9</v>
      </c>
      <c r="G24" s="2" t="s">
        <v>614</v>
      </c>
      <c r="L24" s="221"/>
      <c r="M24" s="221"/>
      <c r="N24" s="306"/>
      <c r="O24" s="10"/>
      <c r="P24" s="10"/>
      <c r="Q24" s="176">
        <f t="shared" si="0"/>
        <v>4.63</v>
      </c>
      <c r="R24" s="176">
        <f t="shared" si="1"/>
        <v>5.32</v>
      </c>
      <c r="S24" s="176">
        <f t="shared" si="2"/>
        <v>7.8800000000000008</v>
      </c>
      <c r="T24" s="176">
        <f t="shared" si="3"/>
        <v>8.91</v>
      </c>
      <c r="U24" s="176">
        <f t="shared" si="4"/>
        <v>0</v>
      </c>
      <c r="V24" s="176">
        <f t="shared" si="5"/>
        <v>0</v>
      </c>
      <c r="W24" s="176">
        <f t="shared" si="6"/>
        <v>0</v>
      </c>
      <c r="X24" s="176">
        <f t="shared" si="7"/>
        <v>0</v>
      </c>
    </row>
    <row r="25" spans="1:24">
      <c r="A25" s="403">
        <v>43374</v>
      </c>
      <c r="B25" s="221">
        <v>4.74</v>
      </c>
      <c r="C25" s="221">
        <v>0.79</v>
      </c>
      <c r="D25" s="221">
        <v>2.8</v>
      </c>
      <c r="E25" s="221">
        <v>1.1599999999999999</v>
      </c>
      <c r="F25" s="221">
        <v>9.5</v>
      </c>
      <c r="G25" s="2"/>
      <c r="L25" s="221"/>
      <c r="M25" s="221"/>
      <c r="N25" s="306"/>
      <c r="O25" s="10"/>
      <c r="P25" s="10"/>
      <c r="Q25" s="176">
        <f t="shared" si="0"/>
        <v>4.74</v>
      </c>
      <c r="R25" s="176">
        <f t="shared" si="1"/>
        <v>5.53</v>
      </c>
      <c r="S25" s="176">
        <f t="shared" si="2"/>
        <v>8.33</v>
      </c>
      <c r="T25" s="176">
        <f t="shared" si="3"/>
        <v>9.49</v>
      </c>
      <c r="U25" s="176">
        <f t="shared" si="4"/>
        <v>0</v>
      </c>
      <c r="V25" s="176">
        <f t="shared" si="5"/>
        <v>0</v>
      </c>
      <c r="W25" s="176">
        <f t="shared" si="6"/>
        <v>0</v>
      </c>
      <c r="X25" s="176">
        <f t="shared" si="7"/>
        <v>0</v>
      </c>
    </row>
    <row r="26" spans="1:24">
      <c r="A26" s="403">
        <v>43405</v>
      </c>
      <c r="B26" s="221">
        <v>4.7699999999999996</v>
      </c>
      <c r="C26" s="221">
        <v>0.86</v>
      </c>
      <c r="D26" s="221">
        <v>3.45</v>
      </c>
      <c r="E26" s="221">
        <v>0.91</v>
      </c>
      <c r="F26" s="221">
        <v>10</v>
      </c>
      <c r="G26" s="2"/>
      <c r="O26" s="10"/>
      <c r="Q26" s="176">
        <f t="shared" si="0"/>
        <v>4.7699999999999996</v>
      </c>
      <c r="R26" s="176">
        <f t="shared" si="1"/>
        <v>5.63</v>
      </c>
      <c r="S26" s="176">
        <f t="shared" si="2"/>
        <v>9.08</v>
      </c>
      <c r="T26" s="176">
        <f t="shared" si="3"/>
        <v>9.99</v>
      </c>
      <c r="U26" s="176">
        <f t="shared" si="4"/>
        <v>0</v>
      </c>
      <c r="V26" s="176">
        <f t="shared" si="5"/>
        <v>0</v>
      </c>
      <c r="W26" s="176">
        <f t="shared" si="6"/>
        <v>0</v>
      </c>
      <c r="X26" s="176">
        <f t="shared" si="7"/>
        <v>0</v>
      </c>
    </row>
    <row r="27" spans="1:24">
      <c r="A27" s="403">
        <v>43435</v>
      </c>
      <c r="B27" s="221">
        <v>4.8</v>
      </c>
      <c r="C27" s="221">
        <v>0.89</v>
      </c>
      <c r="D27" s="221">
        <v>3.73</v>
      </c>
      <c r="E27" s="221">
        <v>0.39</v>
      </c>
      <c r="F27" s="220">
        <v>9.8000000000000007</v>
      </c>
      <c r="G27" s="2"/>
      <c r="O27" s="10"/>
      <c r="Q27" s="176">
        <f t="shared" si="0"/>
        <v>4.8</v>
      </c>
      <c r="R27" s="176">
        <f t="shared" si="1"/>
        <v>5.6899999999999995</v>
      </c>
      <c r="S27" s="176">
        <f t="shared" si="2"/>
        <v>9.42</v>
      </c>
      <c r="T27" s="176">
        <f t="shared" si="3"/>
        <v>9.81</v>
      </c>
      <c r="U27" s="176">
        <f t="shared" si="4"/>
        <v>0</v>
      </c>
      <c r="V27" s="176">
        <f t="shared" si="5"/>
        <v>0</v>
      </c>
      <c r="W27" s="176">
        <f t="shared" si="6"/>
        <v>0</v>
      </c>
      <c r="X27" s="176">
        <f t="shared" si="7"/>
        <v>0</v>
      </c>
    </row>
    <row r="28" spans="1:24">
      <c r="A28" s="403">
        <v>43466</v>
      </c>
      <c r="B28" s="221">
        <v>4.47</v>
      </c>
      <c r="C28" s="221">
        <v>0.96</v>
      </c>
      <c r="D28" s="221">
        <v>3.89</v>
      </c>
      <c r="E28" s="221">
        <v>-0.08</v>
      </c>
      <c r="F28" s="220">
        <v>9.1999999999999993</v>
      </c>
      <c r="G28" s="307" t="s">
        <v>492</v>
      </c>
      <c r="O28" s="10"/>
      <c r="Q28" s="176">
        <f t="shared" si="0"/>
        <v>4.47</v>
      </c>
      <c r="R28" s="176">
        <f t="shared" si="1"/>
        <v>5.43</v>
      </c>
      <c r="S28" s="176">
        <f t="shared" si="2"/>
        <v>9.32</v>
      </c>
      <c r="T28" s="176">
        <f t="shared" si="3"/>
        <v>9.32</v>
      </c>
      <c r="U28" s="176">
        <f t="shared" si="4"/>
        <v>0</v>
      </c>
      <c r="V28" s="176">
        <f t="shared" si="5"/>
        <v>0</v>
      </c>
      <c r="W28" s="176">
        <f t="shared" si="6"/>
        <v>0</v>
      </c>
      <c r="X28" s="176">
        <f t="shared" si="7"/>
        <v>-0.08</v>
      </c>
    </row>
    <row r="29" spans="1:24">
      <c r="A29" s="403">
        <v>43497</v>
      </c>
      <c r="B29" s="221">
        <v>4.21</v>
      </c>
      <c r="C29" s="221">
        <v>1</v>
      </c>
      <c r="D29" s="221">
        <v>3.84</v>
      </c>
      <c r="E29" s="221">
        <v>-0.25</v>
      </c>
      <c r="F29" s="221">
        <v>8.8000000000000007</v>
      </c>
      <c r="G29" s="11"/>
      <c r="O29" s="10"/>
      <c r="Q29" s="176">
        <f t="shared" ref="Q29:Q33" si="8">IF(B29&gt;0,B29,0)</f>
        <v>4.21</v>
      </c>
      <c r="R29" s="176">
        <f t="shared" ref="R29:R33" si="9">IF(C29&gt;0,C29,0)+Q29</f>
        <v>5.21</v>
      </c>
      <c r="S29" s="176">
        <f t="shared" ref="S29:S33" si="10">IF(D29&gt;0,D29,0)+R29</f>
        <v>9.0500000000000007</v>
      </c>
      <c r="T29" s="176">
        <f t="shared" ref="T29:T33" si="11">IF(E29&gt;0,E29,0)+S29</f>
        <v>9.0500000000000007</v>
      </c>
      <c r="U29" s="176">
        <f t="shared" ref="U29:U33" si="12">IF(B29&gt;0,0,B29)</f>
        <v>0</v>
      </c>
      <c r="V29" s="176">
        <f t="shared" ref="V29:V33" si="13">IF(C29&gt;0,0,C29)+U29</f>
        <v>0</v>
      </c>
      <c r="W29" s="176">
        <f t="shared" ref="W29:W33" si="14">IF(D29&gt;0,0,D29)+V29</f>
        <v>0</v>
      </c>
      <c r="X29" s="176">
        <f t="shared" ref="X29:X33" si="15">IF(E29&gt;0,0,E29)+W29</f>
        <v>-0.25</v>
      </c>
    </row>
    <row r="30" spans="1:24">
      <c r="A30" s="403">
        <v>43525</v>
      </c>
      <c r="B30" s="221">
        <v>4.13</v>
      </c>
      <c r="C30" s="221">
        <v>0.76</v>
      </c>
      <c r="D30" s="221">
        <v>3.84</v>
      </c>
      <c r="E30" s="221">
        <v>-0.14000000000000001</v>
      </c>
      <c r="F30" s="221">
        <v>8.6</v>
      </c>
      <c r="G30" s="11"/>
      <c r="O30" s="10"/>
      <c r="Q30" s="176">
        <f t="shared" si="8"/>
        <v>4.13</v>
      </c>
      <c r="R30" s="176">
        <f t="shared" si="9"/>
        <v>4.8899999999999997</v>
      </c>
      <c r="S30" s="176">
        <f t="shared" si="10"/>
        <v>8.73</v>
      </c>
      <c r="T30" s="176">
        <f t="shared" si="11"/>
        <v>8.73</v>
      </c>
      <c r="U30" s="176">
        <f t="shared" si="12"/>
        <v>0</v>
      </c>
      <c r="V30" s="176">
        <f t="shared" si="13"/>
        <v>0</v>
      </c>
      <c r="W30" s="176">
        <f t="shared" si="14"/>
        <v>0</v>
      </c>
      <c r="X30" s="176">
        <f t="shared" si="15"/>
        <v>-0.14000000000000001</v>
      </c>
    </row>
    <row r="31" spans="1:24">
      <c r="A31" s="403">
        <v>43556</v>
      </c>
      <c r="B31" s="221">
        <v>4.01</v>
      </c>
      <c r="C31" s="221">
        <v>1.02</v>
      </c>
      <c r="D31" s="221">
        <v>3.78</v>
      </c>
      <c r="E31" s="221">
        <v>-0.01</v>
      </c>
      <c r="F31" s="221">
        <v>8.8000000000000007</v>
      </c>
      <c r="G31" s="11"/>
      <c r="Q31" s="176">
        <f t="shared" si="8"/>
        <v>4.01</v>
      </c>
      <c r="R31" s="176">
        <f t="shared" si="9"/>
        <v>5.0299999999999994</v>
      </c>
      <c r="S31" s="176">
        <f t="shared" si="10"/>
        <v>8.8099999999999987</v>
      </c>
      <c r="T31" s="176">
        <f t="shared" si="11"/>
        <v>8.8099999999999987</v>
      </c>
      <c r="U31" s="176">
        <f t="shared" si="12"/>
        <v>0</v>
      </c>
      <c r="V31" s="176">
        <f t="shared" si="13"/>
        <v>0</v>
      </c>
      <c r="W31" s="176">
        <f t="shared" si="14"/>
        <v>0</v>
      </c>
      <c r="X31" s="176">
        <f t="shared" si="15"/>
        <v>-0.01</v>
      </c>
    </row>
    <row r="32" spans="1:24">
      <c r="A32" s="403">
        <v>43586</v>
      </c>
      <c r="B32" s="221">
        <v>3.9</v>
      </c>
      <c r="C32" s="221">
        <v>1.98</v>
      </c>
      <c r="D32" s="221">
        <v>3.6</v>
      </c>
      <c r="E32" s="221">
        <v>0.13</v>
      </c>
      <c r="F32" s="221">
        <v>9.6</v>
      </c>
      <c r="Q32" s="176">
        <f t="shared" si="8"/>
        <v>3.9</v>
      </c>
      <c r="R32" s="176">
        <f t="shared" si="9"/>
        <v>5.88</v>
      </c>
      <c r="S32" s="176">
        <f t="shared" si="10"/>
        <v>9.48</v>
      </c>
      <c r="T32" s="176">
        <f t="shared" si="11"/>
        <v>9.6100000000000012</v>
      </c>
      <c r="U32" s="176">
        <f t="shared" si="12"/>
        <v>0</v>
      </c>
      <c r="V32" s="176">
        <f t="shared" si="13"/>
        <v>0</v>
      </c>
      <c r="W32" s="176">
        <f t="shared" si="14"/>
        <v>0</v>
      </c>
      <c r="X32" s="176">
        <f t="shared" si="15"/>
        <v>0</v>
      </c>
    </row>
    <row r="33" spans="1:24">
      <c r="A33" s="403">
        <v>43617</v>
      </c>
      <c r="B33" s="221">
        <v>3.77</v>
      </c>
      <c r="C33" s="221">
        <v>1.74</v>
      </c>
      <c r="D33" s="221">
        <v>3.38</v>
      </c>
      <c r="E33" s="221">
        <v>0.1</v>
      </c>
      <c r="F33" s="221">
        <v>9</v>
      </c>
      <c r="G33" s="9" t="s">
        <v>864</v>
      </c>
      <c r="Q33" s="176">
        <f t="shared" si="8"/>
        <v>3.77</v>
      </c>
      <c r="R33" s="176">
        <f t="shared" si="9"/>
        <v>5.51</v>
      </c>
      <c r="S33" s="176">
        <f t="shared" si="10"/>
        <v>8.89</v>
      </c>
      <c r="T33" s="176">
        <f t="shared" si="11"/>
        <v>8.99</v>
      </c>
      <c r="U33" s="176">
        <f t="shared" si="12"/>
        <v>0</v>
      </c>
      <c r="V33" s="176">
        <f t="shared" si="13"/>
        <v>0</v>
      </c>
      <c r="W33" s="176">
        <f t="shared" si="14"/>
        <v>0</v>
      </c>
      <c r="X33" s="176">
        <f t="shared" si="15"/>
        <v>0</v>
      </c>
    </row>
    <row r="34" spans="1:24">
      <c r="B34" s="221"/>
      <c r="C34" s="221"/>
      <c r="D34" s="221"/>
      <c r="E34" s="221"/>
      <c r="F34" s="221"/>
    </row>
    <row r="35" spans="1:24">
      <c r="B35" s="221"/>
      <c r="C35" s="221"/>
      <c r="D35" s="221"/>
      <c r="E35" s="221"/>
      <c r="F35" s="221"/>
    </row>
    <row r="36" spans="1:24">
      <c r="B36" s="221"/>
      <c r="C36" s="221"/>
      <c r="D36" s="221"/>
      <c r="E36" s="221"/>
      <c r="F36" s="221"/>
    </row>
    <row r="37" spans="1:24">
      <c r="B37" s="221"/>
      <c r="C37" s="221"/>
      <c r="D37" s="221"/>
      <c r="E37" s="221"/>
      <c r="F37" s="221"/>
    </row>
    <row r="38" spans="1:24">
      <c r="B38" s="221"/>
      <c r="C38" s="221"/>
      <c r="D38" s="221"/>
      <c r="E38" s="221"/>
      <c r="F38" s="221"/>
    </row>
    <row r="39" spans="1:24">
      <c r="B39" s="221"/>
      <c r="C39" s="221"/>
      <c r="D39" s="221"/>
      <c r="E39" s="221"/>
      <c r="F39" s="221"/>
    </row>
    <row r="40" spans="1:24">
      <c r="B40" s="221"/>
      <c r="C40" s="221"/>
      <c r="D40" s="221"/>
      <c r="E40" s="221"/>
      <c r="F40" s="221"/>
    </row>
    <row r="41" spans="1:24">
      <c r="B41" s="221"/>
      <c r="C41" s="221"/>
      <c r="D41" s="221"/>
      <c r="E41" s="221"/>
      <c r="F41" s="221"/>
    </row>
    <row r="42" spans="1:24">
      <c r="B42" s="221"/>
      <c r="C42" s="221"/>
      <c r="D42" s="221"/>
      <c r="E42" s="221"/>
      <c r="F42" s="221"/>
    </row>
    <row r="43" spans="1:24">
      <c r="B43" s="221"/>
      <c r="C43" s="221"/>
      <c r="D43" s="221"/>
      <c r="E43" s="221"/>
      <c r="F43" s="221"/>
    </row>
    <row r="44" spans="1:24">
      <c r="B44" s="221"/>
      <c r="C44" s="221"/>
      <c r="D44" s="221"/>
      <c r="E44" s="221"/>
      <c r="F44" s="221"/>
    </row>
    <row r="45" spans="1:24">
      <c r="B45" s="221"/>
      <c r="C45" s="221"/>
      <c r="D45" s="221"/>
      <c r="E45" s="221"/>
      <c r="F45" s="221"/>
    </row>
    <row r="46" spans="1:24">
      <c r="B46" s="221"/>
      <c r="C46" s="221"/>
      <c r="D46" s="221"/>
      <c r="E46" s="221"/>
      <c r="F46" s="221"/>
    </row>
    <row r="47" spans="1:24">
      <c r="B47" s="221"/>
      <c r="C47" s="221"/>
      <c r="D47" s="221"/>
      <c r="E47" s="221"/>
      <c r="F47" s="221"/>
    </row>
    <row r="48" spans="1:24">
      <c r="B48" s="221"/>
      <c r="C48" s="221"/>
      <c r="D48" s="221"/>
      <c r="E48" s="221"/>
      <c r="F48" s="221"/>
    </row>
    <row r="49" spans="2:6">
      <c r="B49" s="221"/>
      <c r="C49" s="221"/>
      <c r="D49" s="221"/>
      <c r="E49" s="221"/>
      <c r="F49" s="221"/>
    </row>
    <row r="50" spans="2:6">
      <c r="B50" s="221"/>
      <c r="C50" s="221"/>
      <c r="D50" s="221"/>
      <c r="E50" s="221"/>
      <c r="F50" s="221"/>
    </row>
    <row r="51" spans="2:6">
      <c r="B51" s="221"/>
      <c r="C51" s="221"/>
      <c r="D51" s="221"/>
      <c r="E51" s="221"/>
      <c r="F51" s="221"/>
    </row>
    <row r="52" spans="2:6">
      <c r="B52" s="221"/>
      <c r="C52" s="221"/>
      <c r="D52" s="221"/>
      <c r="E52" s="221"/>
      <c r="F52" s="221"/>
    </row>
    <row r="53" spans="2:6">
      <c r="B53" s="221"/>
      <c r="C53" s="221"/>
      <c r="D53" s="221"/>
      <c r="E53" s="221"/>
      <c r="F53" s="221"/>
    </row>
    <row r="54" spans="2:6">
      <c r="B54" s="221"/>
      <c r="C54" s="221"/>
      <c r="D54" s="221"/>
      <c r="E54" s="221"/>
      <c r="F54" s="221"/>
    </row>
    <row r="55" spans="2:6">
      <c r="B55" s="221"/>
      <c r="C55" s="221"/>
      <c r="D55" s="221"/>
      <c r="E55" s="221"/>
      <c r="F55" s="221"/>
    </row>
    <row r="56" spans="2:6">
      <c r="B56" s="221"/>
      <c r="C56" s="221"/>
      <c r="D56" s="221"/>
      <c r="E56" s="221"/>
      <c r="F56" s="221"/>
    </row>
    <row r="57" spans="2:6">
      <c r="B57" s="221"/>
      <c r="C57" s="221"/>
      <c r="D57" s="221"/>
      <c r="E57" s="221"/>
      <c r="F57" s="221"/>
    </row>
    <row r="58" spans="2:6">
      <c r="B58" s="221"/>
      <c r="C58" s="221"/>
      <c r="D58" s="221"/>
      <c r="E58" s="221"/>
      <c r="F58" s="221"/>
    </row>
    <row r="59" spans="2:6">
      <c r="B59" s="221"/>
      <c r="C59" s="221"/>
      <c r="D59" s="221"/>
      <c r="E59" s="221"/>
      <c r="F59" s="221"/>
    </row>
    <row r="60" spans="2:6">
      <c r="B60" s="221"/>
      <c r="C60" s="221"/>
      <c r="D60" s="221"/>
      <c r="E60" s="221"/>
      <c r="F60" s="221"/>
    </row>
    <row r="61" spans="2:6">
      <c r="B61" s="221"/>
      <c r="C61" s="221"/>
      <c r="D61" s="221"/>
      <c r="E61" s="221"/>
      <c r="F61" s="221"/>
    </row>
    <row r="62" spans="2:6">
      <c r="B62" s="221"/>
      <c r="C62" s="221"/>
      <c r="D62" s="221"/>
      <c r="E62" s="221"/>
      <c r="F62" s="221"/>
    </row>
    <row r="63" spans="2:6">
      <c r="B63" s="221"/>
      <c r="C63" s="221"/>
      <c r="D63" s="221"/>
      <c r="E63" s="221"/>
      <c r="F63" s="221"/>
    </row>
    <row r="64" spans="2:6">
      <c r="B64" s="221"/>
      <c r="C64" s="221"/>
      <c r="D64" s="221"/>
      <c r="E64" s="221"/>
      <c r="F64" s="221"/>
    </row>
    <row r="65" spans="2:6">
      <c r="B65" s="221"/>
      <c r="C65" s="221"/>
      <c r="D65" s="221"/>
      <c r="E65" s="221"/>
      <c r="F65" s="221"/>
    </row>
    <row r="66" spans="2:6">
      <c r="B66" s="221"/>
      <c r="C66" s="221"/>
      <c r="D66" s="221"/>
      <c r="E66" s="221"/>
      <c r="F66" s="221"/>
    </row>
    <row r="67" spans="2:6">
      <c r="B67" s="221"/>
      <c r="C67" s="221"/>
      <c r="D67" s="221"/>
      <c r="E67" s="221"/>
      <c r="F67" s="221"/>
    </row>
    <row r="68" spans="2:6">
      <c r="B68" s="221"/>
      <c r="C68" s="221"/>
      <c r="D68" s="221"/>
      <c r="E68" s="221"/>
      <c r="F68" s="221"/>
    </row>
    <row r="69" spans="2:6">
      <c r="B69" s="221"/>
      <c r="C69" s="221"/>
      <c r="D69" s="221"/>
      <c r="E69" s="221"/>
      <c r="F69" s="221"/>
    </row>
    <row r="70" spans="2:6">
      <c r="B70" s="221"/>
      <c r="C70" s="221"/>
      <c r="D70" s="221"/>
      <c r="E70" s="221"/>
      <c r="F70" s="221"/>
    </row>
    <row r="71" spans="2:6">
      <c r="B71" s="221"/>
      <c r="C71" s="221"/>
      <c r="D71" s="221"/>
      <c r="E71" s="221"/>
      <c r="F71" s="221"/>
    </row>
  </sheetData>
  <hyperlinks>
    <hyperlink ref="A1" location="Content!A1" display="&lt;&lt;"/>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tabColor theme="4"/>
  </sheetPr>
  <dimension ref="A1:T36"/>
  <sheetViews>
    <sheetView showGridLines="0" zoomScaleNormal="100" workbookViewId="0">
      <selection activeCell="H20" sqref="H20"/>
    </sheetView>
  </sheetViews>
  <sheetFormatPr defaultColWidth="9.140625" defaultRowHeight="12.75"/>
  <cols>
    <col min="1" max="6" width="9.140625" style="36"/>
    <col min="7" max="7" width="9.140625" style="35"/>
    <col min="8" max="16384" width="9.140625" style="36"/>
  </cols>
  <sheetData>
    <row r="1" spans="1:20">
      <c r="A1" s="19" t="s">
        <v>102</v>
      </c>
      <c r="B1" s="36" t="str">
        <f>IF(Content!$E$1=1,B2,B3)</f>
        <v>Харчова промисловість</v>
      </c>
      <c r="C1" s="36" t="str">
        <f>IF(Content!$E$1=1,C2,C3)</f>
        <v>Індекс цін реалізації продукції с/г</v>
      </c>
      <c r="D1" s="36" t="str">
        <f>IF(Content!$E$1=1,D2,D3)</f>
        <v>Ціни на сирі продукти</v>
      </c>
      <c r="E1" s="36" t="str">
        <f>IF(Content!$E$1=1,E2,E3)</f>
        <v>Ціни на продукти з високим ступенем оброблення</v>
      </c>
      <c r="F1" s="36" t="str">
        <f>IF(Content!$E$1=1,F2,F3)</f>
        <v>Сукупний індекс витрат на виробництво с/г продукції</v>
      </c>
      <c r="G1" s="36"/>
      <c r="J1" s="36" t="str">
        <f>IF(Content!$E$1=1,J2,J3)</f>
        <v>Ціни на сирі продукти, продукти з високим ступенем оброблення, у харчовій промисловості та с/г, % р/р</v>
      </c>
    </row>
    <row r="2" spans="1:20" hidden="1">
      <c r="A2" s="19"/>
      <c r="B2" s="36" t="s">
        <v>91</v>
      </c>
      <c r="C2" s="36" t="s">
        <v>94</v>
      </c>
      <c r="D2" s="26" t="s">
        <v>21</v>
      </c>
      <c r="E2" s="26" t="s">
        <v>95</v>
      </c>
      <c r="F2" s="26" t="s">
        <v>716</v>
      </c>
      <c r="J2" s="26" t="s">
        <v>98</v>
      </c>
    </row>
    <row r="3" spans="1:20" hidden="1">
      <c r="B3" s="36" t="s">
        <v>92</v>
      </c>
      <c r="C3" s="36" t="s">
        <v>93</v>
      </c>
      <c r="D3" s="26" t="s">
        <v>96</v>
      </c>
      <c r="E3" s="26" t="s">
        <v>97</v>
      </c>
      <c r="F3" s="26" t="s">
        <v>717</v>
      </c>
      <c r="J3" s="26" t="s">
        <v>691</v>
      </c>
    </row>
    <row r="4" spans="1:20">
      <c r="A4" s="37">
        <v>42736</v>
      </c>
      <c r="B4" s="38">
        <v>16.399999999999999</v>
      </c>
      <c r="C4" s="38">
        <v>13.5</v>
      </c>
      <c r="D4" s="38">
        <v>1</v>
      </c>
      <c r="E4" s="38">
        <v>5.8</v>
      </c>
      <c r="F4" s="38">
        <v>23.4</v>
      </c>
      <c r="G4" s="35" t="s">
        <v>3</v>
      </c>
      <c r="Q4" s="38"/>
      <c r="R4" s="38"/>
      <c r="S4" s="38"/>
      <c r="T4" s="38"/>
    </row>
    <row r="5" spans="1:20">
      <c r="A5" s="37">
        <v>42767</v>
      </c>
      <c r="B5" s="38">
        <v>16.7</v>
      </c>
      <c r="C5" s="38">
        <v>9.6999999999999993</v>
      </c>
      <c r="D5" s="38">
        <v>4.0999999999999996</v>
      </c>
      <c r="E5" s="38">
        <v>6.7</v>
      </c>
      <c r="F5" s="38">
        <v>27.2</v>
      </c>
      <c r="Q5" s="38"/>
      <c r="R5" s="38"/>
      <c r="S5" s="38"/>
      <c r="T5" s="38"/>
    </row>
    <row r="6" spans="1:20">
      <c r="A6" s="37">
        <v>42795</v>
      </c>
      <c r="B6" s="38">
        <v>16.600000000000001</v>
      </c>
      <c r="C6" s="38">
        <v>11.1</v>
      </c>
      <c r="D6" s="38">
        <v>6.7</v>
      </c>
      <c r="E6" s="38">
        <v>7.6</v>
      </c>
      <c r="F6" s="38">
        <v>24.5</v>
      </c>
      <c r="Q6" s="38"/>
      <c r="R6" s="38"/>
      <c r="S6" s="38"/>
      <c r="T6" s="38"/>
    </row>
    <row r="7" spans="1:20">
      <c r="A7" s="37">
        <v>42826</v>
      </c>
      <c r="B7" s="38">
        <v>16.3</v>
      </c>
      <c r="C7" s="38">
        <v>11.2</v>
      </c>
      <c r="D7" s="38">
        <v>8.9</v>
      </c>
      <c r="E7" s="38">
        <v>7.9</v>
      </c>
      <c r="F7" s="38">
        <v>25.6</v>
      </c>
      <c r="Q7" s="38"/>
      <c r="R7" s="38"/>
      <c r="S7" s="38"/>
      <c r="T7" s="38"/>
    </row>
    <row r="8" spans="1:20">
      <c r="A8" s="37">
        <v>42856</v>
      </c>
      <c r="B8" s="38">
        <v>16.899999999999999</v>
      </c>
      <c r="C8" s="38">
        <v>7.3</v>
      </c>
      <c r="D8" s="38">
        <v>13.8</v>
      </c>
      <c r="E8" s="38">
        <v>8.1</v>
      </c>
      <c r="F8" s="38">
        <v>22.7</v>
      </c>
      <c r="G8" s="35" t="s">
        <v>704</v>
      </c>
      <c r="Q8" s="38"/>
      <c r="R8" s="38"/>
      <c r="S8" s="38"/>
      <c r="T8" s="38"/>
    </row>
    <row r="9" spans="1:20">
      <c r="A9" s="37">
        <v>42887</v>
      </c>
      <c r="B9" s="38">
        <v>16.5</v>
      </c>
      <c r="C9" s="38">
        <v>10.199999999999999</v>
      </c>
      <c r="D9" s="38">
        <v>23.6</v>
      </c>
      <c r="E9" s="38">
        <v>8.4</v>
      </c>
      <c r="F9" s="38">
        <v>21.3</v>
      </c>
      <c r="Q9" s="38"/>
      <c r="R9" s="38"/>
      <c r="S9" s="38"/>
      <c r="T9" s="38"/>
    </row>
    <row r="10" spans="1:20">
      <c r="A10" s="37">
        <v>42917</v>
      </c>
      <c r="B10" s="38">
        <v>14.7</v>
      </c>
      <c r="C10" s="38">
        <v>8.6999999999999993</v>
      </c>
      <c r="D10" s="38">
        <v>25.5</v>
      </c>
      <c r="E10" s="38">
        <v>9</v>
      </c>
      <c r="F10" s="38">
        <v>18.100000000000001</v>
      </c>
      <c r="Q10" s="38"/>
      <c r="R10" s="38"/>
      <c r="S10" s="38"/>
      <c r="T10" s="38"/>
    </row>
    <row r="11" spans="1:20">
      <c r="A11" s="37">
        <v>42948</v>
      </c>
      <c r="B11" s="38">
        <v>15.7</v>
      </c>
      <c r="C11" s="38">
        <v>10.1</v>
      </c>
      <c r="D11" s="38">
        <v>24.8</v>
      </c>
      <c r="E11" s="38">
        <v>9.6999999999999993</v>
      </c>
      <c r="F11" s="38">
        <v>20.6</v>
      </c>
      <c r="Q11" s="38"/>
      <c r="R11" s="38"/>
      <c r="S11" s="38"/>
      <c r="T11" s="38"/>
    </row>
    <row r="12" spans="1:20">
      <c r="A12" s="37">
        <v>42979</v>
      </c>
      <c r="B12" s="38">
        <v>14.1</v>
      </c>
      <c r="C12" s="38">
        <v>12.4</v>
      </c>
      <c r="D12" s="38">
        <v>28.2</v>
      </c>
      <c r="E12" s="38">
        <v>10.4</v>
      </c>
      <c r="F12" s="38">
        <v>19.7</v>
      </c>
      <c r="G12" s="35" t="s">
        <v>4</v>
      </c>
      <c r="Q12" s="38"/>
      <c r="R12" s="38"/>
      <c r="S12" s="38"/>
      <c r="T12" s="38"/>
    </row>
    <row r="13" spans="1:20">
      <c r="A13" s="37">
        <v>43009</v>
      </c>
      <c r="B13" s="38">
        <v>13.3</v>
      </c>
      <c r="C13" s="38">
        <v>13</v>
      </c>
      <c r="D13" s="38">
        <v>25.3</v>
      </c>
      <c r="E13" s="38">
        <v>11.4</v>
      </c>
      <c r="F13" s="38">
        <v>19.399999999999999</v>
      </c>
      <c r="Q13" s="38"/>
      <c r="R13" s="38"/>
      <c r="S13" s="38"/>
      <c r="T13" s="38"/>
    </row>
    <row r="14" spans="1:20">
      <c r="A14" s="37">
        <v>43040</v>
      </c>
      <c r="B14" s="38">
        <v>13.5</v>
      </c>
      <c r="C14" s="38">
        <v>12.8</v>
      </c>
      <c r="D14" s="38">
        <v>23.9</v>
      </c>
      <c r="E14" s="38">
        <v>12.3</v>
      </c>
      <c r="F14" s="38">
        <v>19.7</v>
      </c>
      <c r="Q14" s="38"/>
      <c r="R14" s="38"/>
      <c r="S14" s="38"/>
      <c r="T14" s="38"/>
    </row>
    <row r="15" spans="1:20">
      <c r="A15" s="37">
        <v>43070</v>
      </c>
      <c r="B15" s="38">
        <v>12.5</v>
      </c>
      <c r="C15" s="38">
        <v>12.1</v>
      </c>
      <c r="D15" s="38">
        <v>23.5</v>
      </c>
      <c r="E15" s="38">
        <v>13</v>
      </c>
      <c r="F15" s="38">
        <v>20.9</v>
      </c>
      <c r="Q15" s="38"/>
      <c r="R15" s="38"/>
      <c r="S15" s="38"/>
      <c r="T15" s="38"/>
    </row>
    <row r="16" spans="1:20">
      <c r="A16" s="37">
        <v>43101</v>
      </c>
      <c r="B16" s="38">
        <v>11.9</v>
      </c>
      <c r="C16" s="38">
        <v>11.8</v>
      </c>
      <c r="D16" s="38">
        <v>23.6</v>
      </c>
      <c r="E16" s="38">
        <v>12.8</v>
      </c>
      <c r="F16" s="38">
        <v>16.7</v>
      </c>
      <c r="G16" s="35" t="s">
        <v>5</v>
      </c>
      <c r="Q16" s="38"/>
      <c r="R16" s="38"/>
      <c r="S16" s="38"/>
      <c r="T16" s="38"/>
    </row>
    <row r="17" spans="1:20">
      <c r="A17" s="37">
        <v>43132</v>
      </c>
      <c r="B17" s="38">
        <v>10.9</v>
      </c>
      <c r="C17" s="38">
        <v>10</v>
      </c>
      <c r="D17" s="38">
        <v>22.9</v>
      </c>
      <c r="E17" s="38">
        <v>12.2</v>
      </c>
      <c r="F17" s="38">
        <v>12.6</v>
      </c>
      <c r="Q17" s="38"/>
      <c r="R17" s="38"/>
      <c r="S17" s="38"/>
      <c r="T17" s="38"/>
    </row>
    <row r="18" spans="1:20">
      <c r="A18" s="37">
        <v>43160</v>
      </c>
      <c r="B18" s="38">
        <v>10.3</v>
      </c>
      <c r="C18" s="38">
        <v>12.3</v>
      </c>
      <c r="D18" s="38">
        <v>23.3</v>
      </c>
      <c r="E18" s="38">
        <v>11.8</v>
      </c>
      <c r="F18" s="38">
        <v>12.1</v>
      </c>
      <c r="Q18" s="38"/>
      <c r="R18" s="38"/>
      <c r="S18" s="38"/>
      <c r="T18" s="38"/>
    </row>
    <row r="19" spans="1:20">
      <c r="A19" s="37">
        <v>43191</v>
      </c>
      <c r="B19" s="38">
        <v>10.7</v>
      </c>
      <c r="C19" s="38">
        <v>13.9</v>
      </c>
      <c r="D19" s="38">
        <v>22.6</v>
      </c>
      <c r="E19" s="38">
        <v>11.7</v>
      </c>
      <c r="F19" s="38">
        <v>12.2</v>
      </c>
      <c r="Q19" s="38"/>
      <c r="R19" s="38"/>
      <c r="S19" s="38"/>
      <c r="T19" s="38"/>
    </row>
    <row r="20" spans="1:20">
      <c r="A20" s="37">
        <v>43221</v>
      </c>
      <c r="B20" s="38">
        <v>10</v>
      </c>
      <c r="C20" s="38">
        <v>13.4</v>
      </c>
      <c r="D20" s="38">
        <v>14.5</v>
      </c>
      <c r="E20" s="38">
        <v>11.4</v>
      </c>
      <c r="F20" s="38">
        <v>14.5</v>
      </c>
      <c r="G20" s="35" t="s">
        <v>705</v>
      </c>
      <c r="J20" s="36" t="str">
        <f>IF(Content!$E$1=1,J21,J22)</f>
        <v>Джерело: ДССУ, розрахунки НБУ.</v>
      </c>
      <c r="Q20" s="38"/>
      <c r="R20" s="38"/>
      <c r="S20" s="38"/>
      <c r="T20" s="38"/>
    </row>
    <row r="21" spans="1:20">
      <c r="A21" s="37">
        <v>43252</v>
      </c>
      <c r="B21" s="38">
        <v>9.6</v>
      </c>
      <c r="C21" s="38">
        <v>9.6</v>
      </c>
      <c r="D21" s="38">
        <v>5.2</v>
      </c>
      <c r="E21" s="38">
        <v>11.2</v>
      </c>
      <c r="F21" s="38">
        <v>15.2</v>
      </c>
      <c r="J21" s="35" t="s">
        <v>46</v>
      </c>
      <c r="Q21" s="38"/>
      <c r="R21" s="38"/>
      <c r="S21" s="38"/>
      <c r="T21" s="38"/>
    </row>
    <row r="22" spans="1:20">
      <c r="A22" s="37">
        <v>43282</v>
      </c>
      <c r="B22" s="38">
        <v>8.4</v>
      </c>
      <c r="C22" s="38">
        <v>7.8</v>
      </c>
      <c r="D22" s="38">
        <v>1</v>
      </c>
      <c r="E22" s="38">
        <v>10.6</v>
      </c>
      <c r="F22" s="38">
        <v>14.5</v>
      </c>
      <c r="J22" s="35" t="s">
        <v>77</v>
      </c>
      <c r="Q22" s="38"/>
      <c r="R22" s="38"/>
      <c r="S22" s="38"/>
      <c r="T22" s="38"/>
    </row>
    <row r="23" spans="1:20">
      <c r="A23" s="37">
        <v>43313</v>
      </c>
      <c r="B23" s="38">
        <v>8.9</v>
      </c>
      <c r="C23" s="38">
        <v>11.2</v>
      </c>
      <c r="D23" s="38">
        <v>1.7</v>
      </c>
      <c r="E23" s="38">
        <v>10.1</v>
      </c>
      <c r="F23" s="38">
        <v>16.899999999999999</v>
      </c>
      <c r="Q23" s="38"/>
      <c r="R23" s="38"/>
      <c r="S23" s="38"/>
      <c r="T23" s="38"/>
    </row>
    <row r="24" spans="1:20">
      <c r="A24" s="37">
        <v>43344</v>
      </c>
      <c r="B24" s="38">
        <v>9.1999999999999993</v>
      </c>
      <c r="C24" s="38">
        <v>11.7</v>
      </c>
      <c r="D24" s="38">
        <v>0.8</v>
      </c>
      <c r="E24" s="38">
        <v>10.1</v>
      </c>
      <c r="F24" s="38">
        <v>16.899999999999999</v>
      </c>
      <c r="G24" s="35" t="s">
        <v>614</v>
      </c>
      <c r="Q24" s="38"/>
      <c r="R24" s="38"/>
      <c r="S24" s="38"/>
      <c r="T24" s="38"/>
    </row>
    <row r="25" spans="1:20">
      <c r="A25" s="37">
        <v>43374</v>
      </c>
      <c r="B25" s="36">
        <v>9.5999999999999943</v>
      </c>
      <c r="C25" s="36">
        <v>7.2</v>
      </c>
      <c r="D25" s="36">
        <v>1.6</v>
      </c>
      <c r="E25" s="38">
        <v>10</v>
      </c>
      <c r="F25" s="38">
        <v>15.7</v>
      </c>
      <c r="Q25" s="38"/>
      <c r="R25" s="38"/>
      <c r="S25" s="38"/>
      <c r="T25" s="38"/>
    </row>
    <row r="26" spans="1:20">
      <c r="A26" s="37">
        <v>43405</v>
      </c>
      <c r="B26" s="36">
        <v>8.5999999999999943</v>
      </c>
      <c r="C26" s="36">
        <v>5.4</v>
      </c>
      <c r="D26" s="36">
        <v>2.4</v>
      </c>
      <c r="E26" s="38">
        <v>10</v>
      </c>
      <c r="F26" s="38">
        <v>12.9</v>
      </c>
      <c r="Q26" s="38"/>
      <c r="R26" s="38"/>
      <c r="S26" s="38"/>
      <c r="T26" s="38"/>
    </row>
    <row r="27" spans="1:20">
      <c r="A27" s="37">
        <v>43435</v>
      </c>
      <c r="B27" s="38">
        <v>7</v>
      </c>
      <c r="C27" s="36">
        <v>6</v>
      </c>
      <c r="D27" s="36">
        <v>3.3</v>
      </c>
      <c r="E27" s="36">
        <v>9.6</v>
      </c>
      <c r="F27" s="36">
        <v>7.8</v>
      </c>
      <c r="G27" s="222"/>
      <c r="Q27" s="38"/>
      <c r="R27" s="38"/>
      <c r="S27" s="38"/>
      <c r="T27" s="38"/>
    </row>
    <row r="28" spans="1:20">
      <c r="A28" s="37">
        <v>43466</v>
      </c>
      <c r="B28" s="36">
        <v>6.2999999999999972</v>
      </c>
      <c r="C28" s="36">
        <v>4.4000000000000004</v>
      </c>
      <c r="D28" s="36">
        <v>4</v>
      </c>
      <c r="E28" s="36">
        <v>9.5</v>
      </c>
      <c r="F28" s="36">
        <v>5.7</v>
      </c>
      <c r="G28" s="35" t="s">
        <v>492</v>
      </c>
      <c r="Q28" s="38"/>
      <c r="R28" s="38"/>
      <c r="S28" s="38"/>
      <c r="T28" s="38"/>
    </row>
    <row r="29" spans="1:20">
      <c r="A29" s="37">
        <v>43497</v>
      </c>
      <c r="B29" s="36">
        <v>5</v>
      </c>
      <c r="C29" s="36">
        <v>3.5</v>
      </c>
      <c r="D29" s="36">
        <v>4.5999999999999996</v>
      </c>
      <c r="E29" s="36">
        <v>9.1999999999999993</v>
      </c>
      <c r="F29" s="36">
        <v>5.6</v>
      </c>
      <c r="Q29" s="38"/>
      <c r="R29" s="38"/>
      <c r="S29" s="38"/>
      <c r="T29" s="38"/>
    </row>
    <row r="30" spans="1:20">
      <c r="A30" s="37">
        <v>43525</v>
      </c>
      <c r="B30" s="36">
        <v>4.4000000000000004</v>
      </c>
      <c r="C30" s="36">
        <v>-2.6</v>
      </c>
      <c r="D30" s="36">
        <v>3.6</v>
      </c>
      <c r="E30" s="36">
        <v>8.6999999999999993</v>
      </c>
      <c r="F30" s="36">
        <v>5.4</v>
      </c>
      <c r="Q30" s="38"/>
      <c r="R30" s="38"/>
      <c r="S30" s="38"/>
      <c r="T30" s="38"/>
    </row>
    <row r="31" spans="1:20">
      <c r="A31" s="37">
        <v>43556</v>
      </c>
      <c r="B31" s="36">
        <v>4.7</v>
      </c>
      <c r="C31" s="36">
        <v>-5.6</v>
      </c>
      <c r="D31" s="36">
        <v>5.0999999999999996</v>
      </c>
      <c r="E31" s="36">
        <v>8.4</v>
      </c>
      <c r="F31" s="36">
        <v>4.4000000000000004</v>
      </c>
      <c r="Q31" s="38"/>
      <c r="R31" s="38"/>
      <c r="S31" s="38"/>
      <c r="T31" s="38"/>
    </row>
    <row r="32" spans="1:20">
      <c r="A32" s="37">
        <v>43586</v>
      </c>
      <c r="B32" s="36">
        <v>5</v>
      </c>
      <c r="C32" s="36">
        <v>-6.2</v>
      </c>
      <c r="D32" s="36">
        <v>9.3000000000000007</v>
      </c>
      <c r="E32" s="36">
        <v>8.6999999999999993</v>
      </c>
      <c r="F32" s="36">
        <v>2.1</v>
      </c>
      <c r="Q32" s="38"/>
      <c r="R32" s="38"/>
      <c r="S32" s="38"/>
      <c r="T32" s="38"/>
    </row>
    <row r="33" spans="1:20">
      <c r="A33" s="37">
        <v>43617</v>
      </c>
      <c r="B33" s="36">
        <v>6.2</v>
      </c>
      <c r="D33" s="36">
        <v>7.8</v>
      </c>
      <c r="E33" s="36">
        <v>8.9</v>
      </c>
      <c r="G33" s="35" t="s">
        <v>864</v>
      </c>
      <c r="Q33" s="38"/>
      <c r="R33" s="38"/>
      <c r="S33" s="38"/>
      <c r="T33" s="38"/>
    </row>
    <row r="34" spans="1:20">
      <c r="Q34" s="38"/>
      <c r="R34" s="38"/>
      <c r="S34" s="38"/>
      <c r="T34" s="38"/>
    </row>
    <row r="35" spans="1:20">
      <c r="Q35" s="38"/>
      <c r="R35" s="38"/>
      <c r="S35" s="38"/>
      <c r="T35" s="38"/>
    </row>
    <row r="36" spans="1:20">
      <c r="Q36" s="38"/>
      <c r="R36" s="38"/>
      <c r="S36" s="38"/>
      <c r="T36" s="38"/>
    </row>
  </sheetData>
  <hyperlinks>
    <hyperlink ref="A1" location="Content!A1" display="&lt;&lt;"/>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tabColor theme="4"/>
  </sheetPr>
  <dimension ref="A1:J64"/>
  <sheetViews>
    <sheetView showGridLines="0" zoomScaleNormal="100" workbookViewId="0">
      <selection activeCell="H20" sqref="H20"/>
    </sheetView>
  </sheetViews>
  <sheetFormatPr defaultColWidth="9.140625" defaultRowHeight="12.75"/>
  <cols>
    <col min="1" max="7" width="9.140625" style="318"/>
    <col min="8" max="8" width="9.140625" style="320"/>
    <col min="9" max="16384" width="9.140625" style="318"/>
  </cols>
  <sheetData>
    <row r="1" spans="1:10">
      <c r="A1" s="219" t="s">
        <v>102</v>
      </c>
      <c r="B1" s="317" t="str">
        <f>IF(Content!$E$1=1,B2,B3)</f>
        <v>Алкогольні напої</v>
      </c>
      <c r="C1" s="317" t="str">
        <f>IF(Content!$E$1=1,C2,C3)</f>
        <v>Тютюнові вироби</v>
      </c>
      <c r="D1" s="317" t="str">
        <f>IF(Content!$E$1=1,D2,D3)</f>
        <v>Природний газ</v>
      </c>
      <c r="E1" s="317" t="str">
        <f>IF(Content!$E$1=1,E2,E3)</f>
        <v>Транспортні послуги</v>
      </c>
      <c r="F1" s="317" t="str">
        <f>IF(Content!$E$1=1,F2,F3)</f>
        <v xml:space="preserve">Водопостачання </v>
      </c>
      <c r="G1" s="317" t="str">
        <f>IF(Content!$E$1=1,G2,G3)</f>
        <v>Адміністративно регульовані ціни</v>
      </c>
      <c r="J1" s="317" t="str">
        <f>IF(Content!$E$1=1,J2,J3)</f>
        <v>Компоненти адміністративно регульованих цін, % р/р</v>
      </c>
    </row>
    <row r="2" spans="1:10" hidden="1">
      <c r="B2" s="319" t="s">
        <v>719</v>
      </c>
      <c r="C2" s="319" t="s">
        <v>720</v>
      </c>
      <c r="D2" s="314" t="s">
        <v>792</v>
      </c>
      <c r="E2" s="314" t="s">
        <v>894</v>
      </c>
      <c r="F2" s="314" t="s">
        <v>896</v>
      </c>
      <c r="G2" s="314" t="s">
        <v>25</v>
      </c>
      <c r="J2" s="318" t="s">
        <v>723</v>
      </c>
    </row>
    <row r="3" spans="1:10" hidden="1">
      <c r="B3" s="314" t="s">
        <v>721</v>
      </c>
      <c r="C3" s="314" t="s">
        <v>722</v>
      </c>
      <c r="D3" s="319" t="s">
        <v>793</v>
      </c>
      <c r="E3" s="319" t="s">
        <v>895</v>
      </c>
      <c r="F3" s="319" t="s">
        <v>897</v>
      </c>
      <c r="G3" s="319" t="s">
        <v>19</v>
      </c>
      <c r="I3" s="314"/>
      <c r="J3" s="318" t="s">
        <v>724</v>
      </c>
    </row>
    <row r="4" spans="1:10">
      <c r="A4" s="316">
        <v>42736</v>
      </c>
      <c r="B4" s="315">
        <v>21.6</v>
      </c>
      <c r="C4" s="315">
        <v>29.9</v>
      </c>
      <c r="D4" s="315">
        <v>42</v>
      </c>
      <c r="E4" s="315">
        <v>9</v>
      </c>
      <c r="F4" s="315">
        <v>26.7</v>
      </c>
      <c r="G4" s="315">
        <v>35.9</v>
      </c>
      <c r="H4" s="321" t="s">
        <v>3</v>
      </c>
      <c r="I4" s="315"/>
    </row>
    <row r="5" spans="1:10">
      <c r="A5" s="316">
        <v>42767</v>
      </c>
      <c r="B5" s="315">
        <v>21.2</v>
      </c>
      <c r="C5" s="315">
        <v>38</v>
      </c>
      <c r="D5" s="315">
        <v>42</v>
      </c>
      <c r="E5" s="315">
        <v>12.6</v>
      </c>
      <c r="F5" s="315">
        <v>24.7</v>
      </c>
      <c r="G5" s="315">
        <v>37.799999999999997</v>
      </c>
      <c r="H5" s="321"/>
      <c r="I5" s="315"/>
    </row>
    <row r="6" spans="1:10">
      <c r="A6" s="316">
        <v>42795</v>
      </c>
      <c r="B6" s="315">
        <v>20.6</v>
      </c>
      <c r="C6" s="315">
        <v>39.4</v>
      </c>
      <c r="D6" s="315">
        <v>42</v>
      </c>
      <c r="E6" s="315">
        <v>14.4</v>
      </c>
      <c r="F6" s="315">
        <v>24.1</v>
      </c>
      <c r="G6" s="315">
        <v>39.299999999999997</v>
      </c>
      <c r="H6" s="321"/>
      <c r="I6" s="315"/>
    </row>
    <row r="7" spans="1:10">
      <c r="A7" s="316">
        <v>42826</v>
      </c>
      <c r="B7" s="315">
        <v>19.3</v>
      </c>
      <c r="C7" s="315">
        <v>37.9</v>
      </c>
      <c r="D7" s="315">
        <v>-4.3</v>
      </c>
      <c r="E7" s="315">
        <v>16.899999999999999</v>
      </c>
      <c r="F7" s="315">
        <v>27.3</v>
      </c>
      <c r="G7" s="315">
        <v>25.6</v>
      </c>
      <c r="H7" s="321"/>
      <c r="I7" s="315"/>
    </row>
    <row r="8" spans="1:10">
      <c r="A8" s="316">
        <v>42856</v>
      </c>
      <c r="B8" s="315">
        <v>16.7</v>
      </c>
      <c r="C8" s="315">
        <v>40.799999999999997</v>
      </c>
      <c r="D8" s="315">
        <v>0.9</v>
      </c>
      <c r="E8" s="315">
        <v>16.600000000000001</v>
      </c>
      <c r="F8" s="315">
        <v>37.1</v>
      </c>
      <c r="G8" s="315">
        <v>28.1</v>
      </c>
      <c r="H8" s="321" t="s">
        <v>704</v>
      </c>
      <c r="I8" s="315"/>
    </row>
    <row r="9" spans="1:10">
      <c r="A9" s="316">
        <v>42887</v>
      </c>
      <c r="B9" s="315">
        <v>15.4</v>
      </c>
      <c r="C9" s="315">
        <v>43.7</v>
      </c>
      <c r="D9" s="315">
        <v>1</v>
      </c>
      <c r="E9" s="315">
        <v>17.5</v>
      </c>
      <c r="F9" s="315">
        <v>40</v>
      </c>
      <c r="G9" s="315">
        <v>28.8</v>
      </c>
      <c r="H9" s="321"/>
      <c r="I9" s="315"/>
    </row>
    <row r="10" spans="1:10">
      <c r="A10" s="316">
        <v>42917</v>
      </c>
      <c r="B10" s="315">
        <v>15.2</v>
      </c>
      <c r="C10" s="315">
        <v>43.2</v>
      </c>
      <c r="D10" s="315">
        <v>1</v>
      </c>
      <c r="E10" s="315">
        <v>18.899999999999999</v>
      </c>
      <c r="F10" s="315">
        <v>41.2</v>
      </c>
      <c r="G10" s="315">
        <v>27.9</v>
      </c>
      <c r="H10" s="321"/>
      <c r="I10" s="315"/>
    </row>
    <row r="11" spans="1:10">
      <c r="A11" s="316">
        <v>42948</v>
      </c>
      <c r="B11" s="315">
        <v>15.2</v>
      </c>
      <c r="C11" s="315">
        <v>41.6</v>
      </c>
      <c r="D11" s="315">
        <v>1</v>
      </c>
      <c r="E11" s="315">
        <v>20.3</v>
      </c>
      <c r="F11" s="315">
        <v>32.1</v>
      </c>
      <c r="G11" s="315">
        <v>27.8</v>
      </c>
      <c r="H11" s="321"/>
      <c r="I11" s="315"/>
    </row>
    <row r="12" spans="1:10">
      <c r="A12" s="316">
        <v>42979</v>
      </c>
      <c r="B12" s="315">
        <v>17.2</v>
      </c>
      <c r="C12" s="315">
        <v>41.1</v>
      </c>
      <c r="D12" s="315">
        <v>1.1000000000000001</v>
      </c>
      <c r="E12" s="315">
        <v>21.1</v>
      </c>
      <c r="F12" s="315">
        <v>30.1</v>
      </c>
      <c r="G12" s="315">
        <v>25.9</v>
      </c>
      <c r="H12" s="321" t="s">
        <v>4</v>
      </c>
      <c r="I12" s="315"/>
    </row>
    <row r="13" spans="1:10">
      <c r="A13" s="316">
        <v>43009</v>
      </c>
      <c r="B13" s="315">
        <v>17</v>
      </c>
      <c r="C13" s="315">
        <v>39.4</v>
      </c>
      <c r="D13" s="315">
        <v>1.2</v>
      </c>
      <c r="E13" s="315">
        <v>20.5</v>
      </c>
      <c r="F13" s="315">
        <v>25.6</v>
      </c>
      <c r="G13" s="315">
        <v>20.3</v>
      </c>
      <c r="H13" s="321"/>
      <c r="I13" s="315"/>
    </row>
    <row r="14" spans="1:10">
      <c r="A14" s="316">
        <v>43040</v>
      </c>
      <c r="B14" s="315">
        <v>16.899999999999999</v>
      </c>
      <c r="C14" s="315">
        <v>37.9</v>
      </c>
      <c r="D14" s="315">
        <v>1.2</v>
      </c>
      <c r="E14" s="315">
        <v>22.2</v>
      </c>
      <c r="F14" s="315">
        <v>22.3</v>
      </c>
      <c r="G14" s="315">
        <v>16.7</v>
      </c>
      <c r="H14" s="321"/>
      <c r="I14" s="315"/>
    </row>
    <row r="15" spans="1:10">
      <c r="A15" s="316">
        <v>43070</v>
      </c>
      <c r="B15" s="315">
        <v>11.7</v>
      </c>
      <c r="C15" s="315">
        <v>36.299999999999997</v>
      </c>
      <c r="D15" s="315">
        <v>1.2</v>
      </c>
      <c r="E15" s="315">
        <v>22.7</v>
      </c>
      <c r="F15" s="315">
        <v>20.2</v>
      </c>
      <c r="G15" s="315">
        <v>16.100000000000001</v>
      </c>
      <c r="H15" s="321"/>
      <c r="I15" s="315"/>
    </row>
    <row r="16" spans="1:10">
      <c r="A16" s="316">
        <v>43101</v>
      </c>
      <c r="B16" s="315">
        <v>11.4</v>
      </c>
      <c r="C16" s="315">
        <v>35.6</v>
      </c>
      <c r="D16" s="315">
        <v>1.2</v>
      </c>
      <c r="E16" s="315">
        <v>20.7</v>
      </c>
      <c r="F16" s="315">
        <v>20.6</v>
      </c>
      <c r="G16" s="315">
        <v>16.2</v>
      </c>
      <c r="H16" s="321" t="s">
        <v>5</v>
      </c>
      <c r="I16" s="315"/>
    </row>
    <row r="17" spans="1:10">
      <c r="A17" s="316">
        <v>43132</v>
      </c>
      <c r="B17" s="315">
        <v>11.3</v>
      </c>
      <c r="C17" s="315">
        <v>34.299999999999997</v>
      </c>
      <c r="D17" s="315">
        <v>1.2</v>
      </c>
      <c r="E17" s="315">
        <v>19.5</v>
      </c>
      <c r="F17" s="315">
        <v>22.8</v>
      </c>
      <c r="G17" s="315">
        <v>16.100000000000001</v>
      </c>
      <c r="H17" s="321"/>
      <c r="I17" s="315"/>
    </row>
    <row r="18" spans="1:10">
      <c r="A18" s="316">
        <v>43160</v>
      </c>
      <c r="B18" s="315">
        <v>11.3</v>
      </c>
      <c r="C18" s="315">
        <v>33.700000000000003</v>
      </c>
      <c r="D18" s="315">
        <v>1.2</v>
      </c>
      <c r="E18" s="315">
        <v>18.8</v>
      </c>
      <c r="F18" s="315">
        <v>23.4</v>
      </c>
      <c r="G18" s="315">
        <v>13.6</v>
      </c>
      <c r="H18" s="321"/>
      <c r="I18" s="315"/>
    </row>
    <row r="19" spans="1:10">
      <c r="A19" s="316">
        <v>43191</v>
      </c>
      <c r="B19" s="315">
        <v>11.3</v>
      </c>
      <c r="C19" s="315">
        <v>33.299999999999997</v>
      </c>
      <c r="D19" s="315">
        <v>1.2</v>
      </c>
      <c r="E19" s="315">
        <v>18.2</v>
      </c>
      <c r="F19" s="315">
        <v>21.4</v>
      </c>
      <c r="G19" s="315">
        <v>13.7</v>
      </c>
      <c r="H19" s="321"/>
      <c r="I19" s="315"/>
    </row>
    <row r="20" spans="1:10">
      <c r="A20" s="316">
        <v>43221</v>
      </c>
      <c r="B20" s="315">
        <v>11.4</v>
      </c>
      <c r="C20" s="315">
        <v>29.4</v>
      </c>
      <c r="D20" s="315">
        <v>0.3</v>
      </c>
      <c r="E20" s="315">
        <v>18.8</v>
      </c>
      <c r="F20" s="315">
        <v>14.9</v>
      </c>
      <c r="G20" s="315">
        <v>13.3</v>
      </c>
      <c r="H20" s="321" t="s">
        <v>705</v>
      </c>
      <c r="I20" s="315"/>
    </row>
    <row r="21" spans="1:10">
      <c r="A21" s="316">
        <v>43252</v>
      </c>
      <c r="B21" s="315">
        <v>10.9</v>
      </c>
      <c r="C21" s="315">
        <v>26.2</v>
      </c>
      <c r="D21" s="315">
        <v>0.2</v>
      </c>
      <c r="E21" s="315">
        <v>19.399999999999999</v>
      </c>
      <c r="F21" s="315">
        <v>12.1</v>
      </c>
      <c r="G21" s="315">
        <v>13.2</v>
      </c>
      <c r="H21" s="321"/>
      <c r="I21" s="315"/>
      <c r="J21" s="318" t="str">
        <f>IF(Content!$E$1=1,J22,J23)</f>
        <v>Джерело: ДССУ.</v>
      </c>
    </row>
    <row r="22" spans="1:10">
      <c r="A22" s="316">
        <v>43282</v>
      </c>
      <c r="B22" s="315">
        <v>11.2</v>
      </c>
      <c r="C22" s="315">
        <v>25.3</v>
      </c>
      <c r="D22" s="315">
        <v>0.2</v>
      </c>
      <c r="E22" s="315">
        <v>21.2</v>
      </c>
      <c r="F22" s="315">
        <v>13.3</v>
      </c>
      <c r="G22" s="315">
        <v>13.8</v>
      </c>
      <c r="H22" s="321"/>
      <c r="I22" s="315"/>
      <c r="J22" s="320" t="s">
        <v>14</v>
      </c>
    </row>
    <row r="23" spans="1:10">
      <c r="A23" s="316">
        <v>43313</v>
      </c>
      <c r="B23" s="315">
        <v>10.9</v>
      </c>
      <c r="C23" s="315">
        <v>23.8</v>
      </c>
      <c r="D23" s="315">
        <v>0.1</v>
      </c>
      <c r="E23" s="315">
        <v>23.2</v>
      </c>
      <c r="F23" s="315">
        <v>12.3</v>
      </c>
      <c r="G23" s="315">
        <v>13.9</v>
      </c>
      <c r="H23" s="321"/>
      <c r="I23" s="315"/>
      <c r="J23" s="320" t="s">
        <v>15</v>
      </c>
    </row>
    <row r="24" spans="1:10">
      <c r="A24" s="316">
        <v>43344</v>
      </c>
      <c r="B24" s="315">
        <v>8.1</v>
      </c>
      <c r="C24" s="315">
        <v>22.4</v>
      </c>
      <c r="D24" s="315">
        <v>0</v>
      </c>
      <c r="E24" s="315">
        <v>23.6</v>
      </c>
      <c r="F24" s="315">
        <v>12.7</v>
      </c>
      <c r="G24" s="315">
        <v>13.5</v>
      </c>
      <c r="H24" s="321" t="s">
        <v>614</v>
      </c>
      <c r="I24" s="315"/>
    </row>
    <row r="25" spans="1:10">
      <c r="A25" s="316">
        <v>43374</v>
      </c>
      <c r="B25" s="315">
        <v>10.1</v>
      </c>
      <c r="C25" s="315">
        <v>22.6</v>
      </c>
      <c r="D25" s="315">
        <v>0</v>
      </c>
      <c r="E25" s="315">
        <v>26</v>
      </c>
      <c r="F25" s="315">
        <v>15.7</v>
      </c>
      <c r="G25" s="315">
        <v>14.6</v>
      </c>
      <c r="H25" s="321"/>
      <c r="I25" s="315"/>
    </row>
    <row r="26" spans="1:10">
      <c r="A26" s="316">
        <v>43405</v>
      </c>
      <c r="B26" s="315">
        <v>10.4</v>
      </c>
      <c r="C26" s="315">
        <v>23.4</v>
      </c>
      <c r="D26" s="315">
        <v>22.9</v>
      </c>
      <c r="E26" s="315">
        <v>27.8</v>
      </c>
      <c r="F26" s="315">
        <v>17.8</v>
      </c>
      <c r="G26" s="315">
        <v>17.3</v>
      </c>
      <c r="H26" s="321"/>
      <c r="I26" s="315"/>
    </row>
    <row r="27" spans="1:10">
      <c r="A27" s="316">
        <v>43435</v>
      </c>
      <c r="B27" s="315">
        <v>10.1</v>
      </c>
      <c r="C27" s="315">
        <v>24.5</v>
      </c>
      <c r="D27" s="315">
        <v>22.9</v>
      </c>
      <c r="E27" s="315">
        <v>28.9</v>
      </c>
      <c r="F27" s="315">
        <v>19.899999999999999</v>
      </c>
      <c r="G27" s="315">
        <v>18</v>
      </c>
      <c r="H27" s="321"/>
      <c r="I27" s="315"/>
    </row>
    <row r="28" spans="1:10">
      <c r="A28" s="316">
        <v>43466</v>
      </c>
      <c r="B28" s="315">
        <v>10.1</v>
      </c>
      <c r="C28" s="315">
        <v>25</v>
      </c>
      <c r="D28" s="315">
        <v>22.9</v>
      </c>
      <c r="E28" s="315">
        <v>27.4</v>
      </c>
      <c r="F28" s="315">
        <v>21.1</v>
      </c>
      <c r="G28" s="315">
        <v>18.7</v>
      </c>
      <c r="H28" s="321" t="s">
        <v>492</v>
      </c>
      <c r="I28" s="315"/>
    </row>
    <row r="29" spans="1:10">
      <c r="A29" s="316">
        <v>43497</v>
      </c>
      <c r="B29" s="315">
        <v>10.199999999999999</v>
      </c>
      <c r="C29" s="315">
        <v>24.5</v>
      </c>
      <c r="D29" s="315">
        <v>22.9</v>
      </c>
      <c r="E29" s="315">
        <v>27</v>
      </c>
      <c r="F29" s="315">
        <v>20.8</v>
      </c>
      <c r="G29" s="315">
        <v>18.7</v>
      </c>
      <c r="H29" s="321"/>
      <c r="I29" s="315"/>
    </row>
    <row r="30" spans="1:10">
      <c r="A30" s="316">
        <v>43525</v>
      </c>
      <c r="B30" s="315">
        <v>9.9</v>
      </c>
      <c r="C30" s="315">
        <v>24</v>
      </c>
      <c r="D30" s="315">
        <v>22.9</v>
      </c>
      <c r="E30" s="315">
        <v>27.2</v>
      </c>
      <c r="F30" s="315">
        <v>22.2</v>
      </c>
      <c r="G30" s="315">
        <v>18.7</v>
      </c>
      <c r="H30" s="321"/>
      <c r="I30" s="315"/>
    </row>
    <row r="31" spans="1:10">
      <c r="A31" s="316">
        <v>43556</v>
      </c>
      <c r="B31" s="318">
        <v>10</v>
      </c>
      <c r="C31" s="318">
        <v>23.2</v>
      </c>
      <c r="D31" s="318">
        <v>22.9</v>
      </c>
      <c r="E31" s="318">
        <v>25.2</v>
      </c>
      <c r="F31" s="318">
        <v>21.5</v>
      </c>
      <c r="G31" s="318">
        <v>18.2</v>
      </c>
    </row>
    <row r="32" spans="1:10">
      <c r="A32" s="316">
        <v>43586</v>
      </c>
      <c r="B32" s="318">
        <v>9.6</v>
      </c>
      <c r="C32" s="318">
        <v>22.8</v>
      </c>
      <c r="D32" s="318">
        <v>17.7</v>
      </c>
      <c r="E32" s="318">
        <v>24.9</v>
      </c>
      <c r="F32" s="318">
        <v>19.8</v>
      </c>
      <c r="G32" s="318">
        <v>17.600000000000001</v>
      </c>
    </row>
    <row r="33" spans="1:8">
      <c r="A33" s="316">
        <v>43617</v>
      </c>
      <c r="B33" s="318">
        <v>9.9</v>
      </c>
      <c r="C33" s="318">
        <v>21.8</v>
      </c>
      <c r="D33" s="318">
        <v>10.199999999999999</v>
      </c>
      <c r="E33" s="318">
        <v>24.7</v>
      </c>
      <c r="F33" s="318">
        <v>21.1</v>
      </c>
      <c r="G33" s="318">
        <v>17</v>
      </c>
      <c r="H33" s="320" t="s">
        <v>864</v>
      </c>
    </row>
    <row r="35" spans="1:8">
      <c r="B35" s="315"/>
      <c r="C35" s="315"/>
      <c r="D35" s="315"/>
      <c r="E35" s="315"/>
      <c r="F35" s="315"/>
      <c r="G35" s="315"/>
    </row>
    <row r="36" spans="1:8">
      <c r="B36" s="315"/>
      <c r="C36" s="315"/>
      <c r="D36" s="315"/>
      <c r="E36" s="315"/>
      <c r="F36" s="315"/>
      <c r="G36" s="315"/>
    </row>
    <row r="37" spans="1:8">
      <c r="B37" s="315"/>
      <c r="C37" s="315"/>
      <c r="D37" s="315"/>
      <c r="E37" s="315"/>
      <c r="F37" s="315"/>
      <c r="G37" s="315"/>
    </row>
    <row r="38" spans="1:8">
      <c r="B38" s="315"/>
      <c r="C38" s="315"/>
      <c r="D38" s="315"/>
      <c r="E38" s="315"/>
      <c r="F38" s="315"/>
      <c r="G38" s="315"/>
    </row>
    <row r="39" spans="1:8">
      <c r="B39" s="315"/>
      <c r="C39" s="315"/>
      <c r="D39" s="315"/>
      <c r="E39" s="315"/>
      <c r="F39" s="315"/>
      <c r="G39" s="315"/>
    </row>
    <row r="40" spans="1:8">
      <c r="B40" s="315"/>
      <c r="C40" s="315"/>
      <c r="D40" s="315"/>
      <c r="E40" s="315"/>
      <c r="F40" s="315"/>
      <c r="G40" s="315"/>
    </row>
    <row r="41" spans="1:8">
      <c r="B41" s="315"/>
      <c r="C41" s="315"/>
      <c r="D41" s="315"/>
      <c r="E41" s="315"/>
      <c r="F41" s="315"/>
      <c r="G41" s="315"/>
    </row>
    <row r="42" spans="1:8">
      <c r="B42" s="315"/>
      <c r="C42" s="315"/>
      <c r="D42" s="315"/>
      <c r="E42" s="315"/>
      <c r="F42" s="315"/>
      <c r="G42" s="315"/>
    </row>
    <row r="43" spans="1:8">
      <c r="B43" s="315"/>
      <c r="C43" s="315"/>
      <c r="D43" s="315"/>
      <c r="E43" s="315"/>
      <c r="F43" s="315"/>
      <c r="G43" s="315"/>
    </row>
    <row r="44" spans="1:8">
      <c r="B44" s="315"/>
      <c r="C44" s="315"/>
      <c r="D44" s="315"/>
      <c r="E44" s="315"/>
      <c r="F44" s="315"/>
      <c r="G44" s="315"/>
    </row>
    <row r="45" spans="1:8">
      <c r="B45" s="315"/>
      <c r="C45" s="315"/>
      <c r="D45" s="315"/>
      <c r="E45" s="315"/>
      <c r="F45" s="315"/>
      <c r="G45" s="315"/>
    </row>
    <row r="46" spans="1:8">
      <c r="B46" s="315"/>
      <c r="C46" s="315"/>
      <c r="D46" s="315"/>
      <c r="E46" s="315"/>
      <c r="F46" s="315"/>
      <c r="G46" s="315"/>
    </row>
    <row r="47" spans="1:8">
      <c r="B47" s="315"/>
      <c r="C47" s="315"/>
      <c r="D47" s="315"/>
      <c r="E47" s="315"/>
      <c r="F47" s="315"/>
      <c r="G47" s="315"/>
    </row>
    <row r="48" spans="1:8">
      <c r="B48" s="315"/>
      <c r="C48" s="315"/>
      <c r="D48" s="315"/>
      <c r="E48" s="315"/>
      <c r="F48" s="315"/>
      <c r="G48" s="315"/>
    </row>
    <row r="49" spans="2:7">
      <c r="B49" s="315"/>
      <c r="C49" s="315"/>
      <c r="D49" s="315"/>
      <c r="E49" s="315"/>
      <c r="F49" s="315"/>
      <c r="G49" s="315"/>
    </row>
    <row r="50" spans="2:7">
      <c r="B50" s="315"/>
      <c r="C50" s="315"/>
      <c r="D50" s="315"/>
      <c r="E50" s="315"/>
      <c r="F50" s="315"/>
      <c r="G50" s="315"/>
    </row>
    <row r="51" spans="2:7">
      <c r="B51" s="315"/>
      <c r="C51" s="315"/>
      <c r="D51" s="315"/>
      <c r="E51" s="315"/>
      <c r="F51" s="315"/>
      <c r="G51" s="315"/>
    </row>
    <row r="52" spans="2:7">
      <c r="B52" s="315"/>
      <c r="C52" s="315"/>
      <c r="D52" s="315"/>
      <c r="E52" s="315"/>
      <c r="F52" s="315"/>
      <c r="G52" s="315"/>
    </row>
    <row r="53" spans="2:7">
      <c r="B53" s="315"/>
      <c r="C53" s="315"/>
      <c r="D53" s="315"/>
      <c r="E53" s="315"/>
      <c r="F53" s="315"/>
      <c r="G53" s="315"/>
    </row>
    <row r="54" spans="2:7">
      <c r="B54" s="315"/>
      <c r="C54" s="315"/>
      <c r="D54" s="315"/>
      <c r="E54" s="315"/>
      <c r="F54" s="315"/>
      <c r="G54" s="315"/>
    </row>
    <row r="55" spans="2:7">
      <c r="B55" s="315"/>
      <c r="C55" s="315"/>
      <c r="D55" s="315"/>
      <c r="E55" s="315"/>
      <c r="F55" s="315"/>
      <c r="G55" s="315"/>
    </row>
    <row r="56" spans="2:7">
      <c r="B56" s="315"/>
      <c r="C56" s="315"/>
      <c r="D56" s="315"/>
      <c r="E56" s="315"/>
      <c r="F56" s="315"/>
      <c r="G56" s="315"/>
    </row>
    <row r="57" spans="2:7">
      <c r="B57" s="315"/>
      <c r="C57" s="315"/>
      <c r="D57" s="315"/>
      <c r="E57" s="315"/>
      <c r="F57" s="315"/>
      <c r="G57" s="315"/>
    </row>
    <row r="58" spans="2:7">
      <c r="B58" s="315"/>
      <c r="C58" s="315"/>
      <c r="D58" s="315"/>
      <c r="E58" s="315"/>
      <c r="F58" s="315"/>
      <c r="G58" s="315"/>
    </row>
    <row r="59" spans="2:7">
      <c r="B59" s="315"/>
      <c r="C59" s="315"/>
      <c r="D59" s="315"/>
      <c r="E59" s="315"/>
      <c r="F59" s="315"/>
      <c r="G59" s="315"/>
    </row>
    <row r="60" spans="2:7">
      <c r="B60" s="315"/>
      <c r="C60" s="315"/>
      <c r="D60" s="315"/>
      <c r="E60" s="315"/>
      <c r="F60" s="315"/>
      <c r="G60" s="315"/>
    </row>
    <row r="61" spans="2:7">
      <c r="B61" s="315"/>
      <c r="C61" s="315"/>
      <c r="D61" s="315"/>
      <c r="E61" s="315"/>
      <c r="F61" s="315"/>
      <c r="G61" s="315"/>
    </row>
    <row r="62" spans="2:7">
      <c r="B62" s="315"/>
      <c r="C62" s="315"/>
      <c r="D62" s="315"/>
      <c r="E62" s="315"/>
      <c r="F62" s="315"/>
      <c r="G62" s="315"/>
    </row>
    <row r="63" spans="2:7">
      <c r="B63" s="315"/>
      <c r="C63" s="315"/>
      <c r="D63" s="315"/>
      <c r="E63" s="315"/>
      <c r="F63" s="315"/>
      <c r="G63" s="315"/>
    </row>
    <row r="64" spans="2:7">
      <c r="B64" s="315"/>
      <c r="C64" s="315"/>
      <c r="D64" s="315"/>
      <c r="E64" s="315"/>
      <c r="F64" s="315"/>
      <c r="G64" s="315"/>
    </row>
  </sheetData>
  <hyperlinks>
    <hyperlink ref="A1" location="Content!A1" display="&lt;&lt;"/>
  </hyperlinks>
  <pageMargins left="0.75" right="0.75" top="1" bottom="1" header="0.5" footer="0.5"/>
  <pageSetup paperSize="9" orientation="portrait" horizontalDpi="4294967294" verticalDpi="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tabColor theme="2"/>
  </sheetPr>
  <dimension ref="A1:N40"/>
  <sheetViews>
    <sheetView showGridLines="0" zoomScaleNormal="100" workbookViewId="0">
      <selection activeCell="A3" sqref="A2:XFD3"/>
    </sheetView>
  </sheetViews>
  <sheetFormatPr defaultRowHeight="12.75"/>
  <sheetData>
    <row r="1" spans="1:14">
      <c r="A1" s="19" t="s">
        <v>102</v>
      </c>
      <c r="B1" t="str">
        <f>IF(Content!$E$1=1,B2,B3)</f>
        <v>World: Moody's Analytics Survey of Business Confidence</v>
      </c>
      <c r="C1" t="str">
        <f>IF(Content!$E$1=1,C2,C3)</f>
        <v>J.P.Morgan Global Manufacturing PMI (п. ш.)</v>
      </c>
      <c r="D1" t="str">
        <f>IF(Content!$E$1=1,D2,D3)</f>
        <v>J.P.Morgan Global Services PMI (п. ш.)</v>
      </c>
      <c r="F1" t="str">
        <f>IF(Content!$E$1=1,F2,F3)</f>
        <v xml:space="preserve">Глобальний РМІ та рівень ділової довіри за результатами опитування Moody's </v>
      </c>
      <c r="N1" s="59"/>
    </row>
    <row r="2" spans="1:14" hidden="1">
      <c r="A2" s="19"/>
      <c r="B2" t="s">
        <v>226</v>
      </c>
      <c r="C2" t="s">
        <v>227</v>
      </c>
      <c r="D2" t="s">
        <v>228</v>
      </c>
      <c r="F2" s="1" t="s">
        <v>229</v>
      </c>
      <c r="N2" s="59"/>
    </row>
    <row r="3" spans="1:14" hidden="1">
      <c r="B3" t="s">
        <v>226</v>
      </c>
      <c r="C3" t="s">
        <v>230</v>
      </c>
      <c r="D3" t="s">
        <v>231</v>
      </c>
      <c r="F3" s="1" t="s">
        <v>397</v>
      </c>
    </row>
    <row r="4" spans="1:14">
      <c r="A4" s="60"/>
      <c r="B4" s="13"/>
      <c r="C4" s="61"/>
      <c r="D4" s="61"/>
    </row>
    <row r="5" spans="1:14">
      <c r="A5" s="60"/>
      <c r="B5" s="175" t="str">
        <f>IF(Content!$E$1=1,B6,B7)</f>
        <v>немає дозволу</v>
      </c>
      <c r="C5" s="61"/>
      <c r="D5" s="61"/>
    </row>
    <row r="6" spans="1:14">
      <c r="A6" s="60"/>
      <c r="B6" s="125" t="s">
        <v>464</v>
      </c>
      <c r="C6" s="61"/>
      <c r="D6" s="61"/>
    </row>
    <row r="7" spans="1:14">
      <c r="A7" s="60"/>
      <c r="B7" s="125" t="s">
        <v>465</v>
      </c>
      <c r="C7" s="61"/>
      <c r="D7" s="61"/>
    </row>
    <row r="8" spans="1:14">
      <c r="A8" s="60"/>
      <c r="B8" s="61"/>
      <c r="C8" s="61"/>
      <c r="D8" s="61"/>
    </row>
    <row r="9" spans="1:14">
      <c r="A9" s="60"/>
      <c r="B9" s="61"/>
      <c r="C9" s="61"/>
      <c r="D9" s="61"/>
    </row>
    <row r="10" spans="1:14">
      <c r="A10" s="60"/>
      <c r="B10" s="61"/>
      <c r="C10" s="61"/>
      <c r="D10" s="61"/>
    </row>
    <row r="11" spans="1:14">
      <c r="A11" s="60"/>
      <c r="B11" s="61"/>
      <c r="C11" s="61"/>
      <c r="D11" s="61"/>
    </row>
    <row r="12" spans="1:14">
      <c r="A12" s="60"/>
      <c r="B12" s="61"/>
      <c r="C12" s="61"/>
      <c r="D12" s="61"/>
    </row>
    <row r="13" spans="1:14">
      <c r="A13" s="60"/>
      <c r="B13" s="61"/>
      <c r="C13" s="61"/>
      <c r="D13" s="61"/>
    </row>
    <row r="14" spans="1:14">
      <c r="A14" s="60"/>
      <c r="B14" s="61"/>
      <c r="C14" s="61"/>
      <c r="D14" s="61"/>
    </row>
    <row r="15" spans="1:14">
      <c r="A15" s="60"/>
      <c r="B15" s="61"/>
      <c r="C15" s="61"/>
      <c r="D15" s="61"/>
    </row>
    <row r="16" spans="1:14">
      <c r="A16" s="60"/>
      <c r="B16" s="61"/>
      <c r="C16" s="61"/>
      <c r="D16" s="61"/>
    </row>
    <row r="17" spans="1:14">
      <c r="A17" s="60"/>
      <c r="B17" s="61"/>
      <c r="C17" s="61"/>
      <c r="D17" s="61"/>
    </row>
    <row r="18" spans="1:14">
      <c r="A18" s="60"/>
      <c r="B18" s="61"/>
      <c r="C18" s="61"/>
      <c r="D18" s="61"/>
    </row>
    <row r="19" spans="1:14">
      <c r="A19" s="60"/>
      <c r="B19" s="61"/>
      <c r="C19" s="61"/>
      <c r="D19" s="61"/>
    </row>
    <row r="20" spans="1:14">
      <c r="A20" s="60"/>
      <c r="B20" s="61"/>
      <c r="C20" s="61"/>
      <c r="D20" s="61"/>
    </row>
    <row r="21" spans="1:14">
      <c r="A21" s="60"/>
      <c r="B21" s="61"/>
      <c r="C21" s="61"/>
      <c r="D21" s="61"/>
      <c r="F21" t="str">
        <f>IF(Content!$E$1=1,F22,F23)</f>
        <v xml:space="preserve">Джерело: HIS Markit, Moody’s. </v>
      </c>
      <c r="N21" s="62"/>
    </row>
    <row r="22" spans="1:14">
      <c r="A22" s="60"/>
      <c r="B22" s="61"/>
      <c r="C22" s="61"/>
      <c r="D22" s="61"/>
      <c r="F22" s="2" t="s">
        <v>823</v>
      </c>
      <c r="N22" s="63"/>
    </row>
    <row r="23" spans="1:14">
      <c r="A23" s="12"/>
      <c r="B23" s="13"/>
      <c r="C23" s="13"/>
      <c r="D23" s="13"/>
      <c r="F23" s="2" t="s">
        <v>822</v>
      </c>
    </row>
    <row r="24" spans="1:14">
      <c r="A24" s="12"/>
      <c r="B24" s="13"/>
      <c r="C24" s="13"/>
      <c r="D24" s="13"/>
    </row>
    <row r="25" spans="1:14">
      <c r="A25" s="12"/>
      <c r="B25" s="13"/>
      <c r="C25" s="13"/>
      <c r="D25" s="13"/>
    </row>
    <row r="26" spans="1:14">
      <c r="A26" s="12"/>
      <c r="B26" s="13"/>
      <c r="C26" s="13"/>
      <c r="D26" s="13"/>
    </row>
    <row r="27" spans="1:14">
      <c r="A27" s="12"/>
      <c r="B27" s="13"/>
      <c r="C27" s="13"/>
      <c r="D27" s="13"/>
    </row>
    <row r="28" spans="1:14">
      <c r="A28" s="12"/>
      <c r="B28" s="13"/>
      <c r="C28" s="13"/>
      <c r="D28" s="13"/>
    </row>
    <row r="29" spans="1:14">
      <c r="A29" s="12"/>
      <c r="B29" s="13"/>
      <c r="C29" s="13"/>
      <c r="D29" s="13"/>
    </row>
    <row r="30" spans="1:14">
      <c r="A30" s="12"/>
      <c r="B30" s="13"/>
      <c r="C30" s="13"/>
      <c r="D30" s="13"/>
    </row>
    <row r="31" spans="1:14">
      <c r="A31" s="12"/>
      <c r="B31" s="13"/>
      <c r="C31" s="13"/>
      <c r="D31" s="13"/>
    </row>
    <row r="32" spans="1:14">
      <c r="A32" s="12"/>
      <c r="B32" s="13"/>
      <c r="C32" s="13"/>
      <c r="D32" s="13"/>
    </row>
    <row r="33" spans="1:4">
      <c r="A33" s="12"/>
      <c r="B33" s="13"/>
      <c r="C33" s="13"/>
      <c r="D33" s="13"/>
    </row>
    <row r="34" spans="1:4">
      <c r="A34" s="12"/>
      <c r="B34" s="13"/>
      <c r="C34" s="13"/>
      <c r="D34" s="13"/>
    </row>
    <row r="35" spans="1:4">
      <c r="A35" s="12"/>
      <c r="B35" s="13"/>
      <c r="C35" s="13"/>
      <c r="D35" s="13"/>
    </row>
    <row r="36" spans="1:4">
      <c r="A36" s="12"/>
      <c r="B36" s="13"/>
      <c r="C36" s="13"/>
      <c r="D36" s="13"/>
    </row>
    <row r="37" spans="1:4">
      <c r="B37" s="13"/>
      <c r="C37" s="13"/>
      <c r="D37" s="13"/>
    </row>
    <row r="38" spans="1:4">
      <c r="B38" s="13"/>
      <c r="C38" s="13"/>
      <c r="D38" s="13"/>
    </row>
    <row r="39" spans="1:4">
      <c r="B39" s="13"/>
      <c r="C39" s="13"/>
      <c r="D39" s="13"/>
    </row>
    <row r="40" spans="1:4">
      <c r="B40" s="13"/>
      <c r="C40" s="13"/>
      <c r="D40" s="13"/>
    </row>
  </sheetData>
  <hyperlinks>
    <hyperlink ref="A1" location="Content!A1" display="&lt;&lt;"/>
  </hyperlinks>
  <pageMargins left="0.7" right="0.7" top="0.75" bottom="0.75" header="0.3" footer="0.3"/>
  <pageSetup paperSize="9" orientation="portrait" horizontalDpi="4294967294"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tabColor theme="4"/>
  </sheetPr>
  <dimension ref="A1:L38"/>
  <sheetViews>
    <sheetView showGridLines="0" workbookViewId="0">
      <selection activeCell="H20" sqref="H20"/>
    </sheetView>
  </sheetViews>
  <sheetFormatPr defaultColWidth="9.140625" defaultRowHeight="12.75"/>
  <cols>
    <col min="1" max="16384" width="9.140625" style="309"/>
  </cols>
  <sheetData>
    <row r="1" spans="1:12">
      <c r="A1" s="19" t="s">
        <v>102</v>
      </c>
      <c r="B1" s="36" t="str">
        <f>IF(Content!$E$1=1,B2,B3)</f>
        <v>Дефлятор ВВП*</v>
      </c>
      <c r="C1" s="36" t="str">
        <f>IF(Content!$E$1=1,C2,C3)</f>
        <v>Промисловість</v>
      </c>
      <c r="D1" s="36" t="str">
        <f>IF(Content!$E$1=1,D2,D3)</f>
        <v>Будівельно-монтажні роботи**</v>
      </c>
      <c r="E1" s="36" t="str">
        <f>IF(Content!$E$1=1,E2,E3)</f>
        <v>Сільське господарство</v>
      </c>
      <c r="G1" s="36" t="str">
        <f>IF(Content!$E$1=1,G2,G3)</f>
        <v>Інші виміри інфляції, у середньому за квартал, % р/р</v>
      </c>
    </row>
    <row r="2" spans="1:12" hidden="1">
      <c r="B2" s="310" t="s">
        <v>101</v>
      </c>
      <c r="C2" s="310" t="s">
        <v>145</v>
      </c>
      <c r="D2" s="310" t="s">
        <v>899</v>
      </c>
      <c r="E2" s="310" t="s">
        <v>146</v>
      </c>
      <c r="G2" s="309" t="s">
        <v>718</v>
      </c>
    </row>
    <row r="3" spans="1:12" hidden="1">
      <c r="B3" s="310" t="s">
        <v>898</v>
      </c>
      <c r="C3" s="310" t="s">
        <v>150</v>
      </c>
      <c r="D3" s="310" t="s">
        <v>900</v>
      </c>
      <c r="E3" s="310" t="s">
        <v>147</v>
      </c>
      <c r="G3" s="309" t="s">
        <v>1521</v>
      </c>
    </row>
    <row r="4" spans="1:12">
      <c r="A4" s="310" t="s">
        <v>31</v>
      </c>
      <c r="B4" s="309">
        <v>41.2</v>
      </c>
      <c r="C4" s="309">
        <v>42.400000000000006</v>
      </c>
      <c r="D4" s="309">
        <v>24.900000000000006</v>
      </c>
      <c r="E4" s="309">
        <v>70.400000000000006</v>
      </c>
      <c r="F4" s="313" t="s">
        <v>31</v>
      </c>
    </row>
    <row r="5" spans="1:12">
      <c r="A5" s="310" t="s">
        <v>32</v>
      </c>
      <c r="B5" s="309">
        <v>39.700000000000003</v>
      </c>
      <c r="C5" s="309">
        <v>42.699999999999989</v>
      </c>
      <c r="D5" s="309">
        <v>31.300000000000011</v>
      </c>
      <c r="E5" s="309">
        <v>52.2</v>
      </c>
      <c r="F5" s="313"/>
    </row>
    <row r="6" spans="1:12">
      <c r="A6" s="310" t="s">
        <v>33</v>
      </c>
      <c r="B6" s="309">
        <v>38.4</v>
      </c>
      <c r="C6" s="309">
        <v>34.099999999999994</v>
      </c>
      <c r="D6" s="309">
        <v>28.199999999999989</v>
      </c>
      <c r="E6" s="309">
        <v>48</v>
      </c>
      <c r="F6" s="313" t="s">
        <v>33</v>
      </c>
    </row>
    <row r="7" spans="1:12">
      <c r="A7" s="310" t="s">
        <v>34</v>
      </c>
      <c r="B7" s="309">
        <v>35</v>
      </c>
      <c r="C7" s="309">
        <v>26.900000000000006</v>
      </c>
      <c r="D7" s="309">
        <v>24.200000000000003</v>
      </c>
      <c r="E7" s="309">
        <v>54.7</v>
      </c>
      <c r="F7" s="313"/>
    </row>
    <row r="8" spans="1:12">
      <c r="A8" s="310" t="s">
        <v>35</v>
      </c>
      <c r="B8" s="309">
        <v>20.9</v>
      </c>
      <c r="C8" s="309">
        <v>16.099999999999994</v>
      </c>
      <c r="D8" s="309">
        <v>12.5</v>
      </c>
      <c r="E8" s="309">
        <v>12.8</v>
      </c>
      <c r="F8" s="313" t="s">
        <v>35</v>
      </c>
    </row>
    <row r="9" spans="1:12">
      <c r="A9" s="310" t="s">
        <v>36</v>
      </c>
      <c r="B9" s="309">
        <v>15.3</v>
      </c>
      <c r="C9" s="309">
        <v>14.099999999999994</v>
      </c>
      <c r="D9" s="309">
        <v>7.5</v>
      </c>
      <c r="E9" s="309">
        <v>3.8</v>
      </c>
      <c r="F9" s="313"/>
    </row>
    <row r="10" spans="1:12">
      <c r="A10" s="310" t="s">
        <v>37</v>
      </c>
      <c r="B10" s="309">
        <v>15.3</v>
      </c>
      <c r="C10" s="309">
        <v>18.900000000000006</v>
      </c>
      <c r="D10" s="309">
        <v>8.1</v>
      </c>
      <c r="E10" s="309">
        <v>9.5</v>
      </c>
      <c r="F10" s="313" t="s">
        <v>37</v>
      </c>
    </row>
    <row r="11" spans="1:12">
      <c r="A11" s="310" t="s">
        <v>38</v>
      </c>
      <c r="B11" s="309">
        <v>17.399999999999999</v>
      </c>
      <c r="C11" s="309">
        <v>32.300000000000011</v>
      </c>
      <c r="D11" s="309">
        <v>9</v>
      </c>
      <c r="E11" s="309">
        <v>9.6999999999999993</v>
      </c>
      <c r="F11" s="313"/>
    </row>
    <row r="12" spans="1:12">
      <c r="A12" s="310" t="s">
        <v>39</v>
      </c>
      <c r="B12" s="309">
        <v>26.6</v>
      </c>
      <c r="C12" s="309">
        <v>38</v>
      </c>
      <c r="D12" s="309">
        <v>12.799999999999997</v>
      </c>
      <c r="E12" s="309">
        <v>11</v>
      </c>
      <c r="F12" s="312" t="s">
        <v>39</v>
      </c>
      <c r="G12" s="311"/>
      <c r="H12" s="311"/>
      <c r="I12" s="311"/>
      <c r="J12" s="311"/>
      <c r="K12" s="311"/>
      <c r="L12" s="311"/>
    </row>
    <row r="13" spans="1:12">
      <c r="A13" s="310" t="s">
        <v>40</v>
      </c>
      <c r="B13" s="309">
        <v>20.9</v>
      </c>
      <c r="C13" s="309">
        <v>29.599999999999994</v>
      </c>
      <c r="D13" s="309">
        <v>12</v>
      </c>
      <c r="E13" s="309">
        <v>9.6</v>
      </c>
      <c r="F13" s="312"/>
      <c r="G13" s="311"/>
      <c r="H13" s="311"/>
      <c r="I13" s="311"/>
      <c r="J13" s="311"/>
      <c r="K13" s="311"/>
      <c r="L13" s="311"/>
    </row>
    <row r="14" spans="1:12">
      <c r="A14" s="310" t="s">
        <v>41</v>
      </c>
      <c r="B14" s="309">
        <v>21.5</v>
      </c>
      <c r="C14" s="309">
        <v>23.099999999999994</v>
      </c>
      <c r="D14" s="309">
        <v>13.299999999999997</v>
      </c>
      <c r="E14" s="309">
        <v>10.8</v>
      </c>
      <c r="F14" s="312" t="s">
        <v>41</v>
      </c>
      <c r="G14" s="311"/>
      <c r="H14" s="311"/>
      <c r="I14" s="311"/>
      <c r="J14" s="311"/>
      <c r="K14" s="311"/>
      <c r="L14" s="311"/>
    </row>
    <row r="15" spans="1:12">
      <c r="A15" s="310" t="s">
        <v>42</v>
      </c>
      <c r="B15" s="309">
        <v>20.8</v>
      </c>
      <c r="C15" s="309">
        <v>17.900000000000006</v>
      </c>
      <c r="D15" s="309">
        <v>15.299999999999997</v>
      </c>
      <c r="E15" s="309">
        <v>12.6</v>
      </c>
      <c r="F15" s="312"/>
      <c r="G15" s="311"/>
      <c r="H15" s="311"/>
      <c r="I15" s="311"/>
      <c r="J15" s="311"/>
      <c r="K15" s="311"/>
      <c r="L15" s="311"/>
    </row>
    <row r="16" spans="1:12">
      <c r="A16" s="310" t="s">
        <v>43</v>
      </c>
      <c r="B16" s="309">
        <v>15.1</v>
      </c>
      <c r="C16" s="309">
        <v>19.100000000000001</v>
      </c>
      <c r="D16" s="309">
        <v>22.799999999999997</v>
      </c>
      <c r="E16" s="309">
        <v>11.4</v>
      </c>
      <c r="F16" s="312" t="s">
        <v>43</v>
      </c>
      <c r="G16" s="311"/>
      <c r="H16" s="311"/>
      <c r="I16" s="311"/>
      <c r="J16" s="311"/>
      <c r="K16" s="311"/>
      <c r="L16" s="311"/>
    </row>
    <row r="17" spans="1:12">
      <c r="A17" s="310" t="s">
        <v>44</v>
      </c>
      <c r="B17" s="309">
        <v>17.399999999999999</v>
      </c>
      <c r="C17" s="309">
        <v>16.3</v>
      </c>
      <c r="D17" s="309">
        <v>25</v>
      </c>
      <c r="E17" s="309">
        <v>12.599999999999994</v>
      </c>
      <c r="F17" s="312"/>
      <c r="G17" s="311"/>
      <c r="H17" s="311"/>
      <c r="I17" s="311"/>
      <c r="J17" s="311"/>
      <c r="K17" s="311"/>
      <c r="L17" s="311"/>
    </row>
    <row r="18" spans="1:12">
      <c r="A18" s="310" t="s">
        <v>45</v>
      </c>
      <c r="B18" s="309">
        <v>16</v>
      </c>
      <c r="C18" s="309">
        <v>18.8</v>
      </c>
      <c r="D18" s="309">
        <v>23.5</v>
      </c>
      <c r="E18" s="309">
        <v>10.400000000000006</v>
      </c>
      <c r="F18" s="312" t="s">
        <v>45</v>
      </c>
      <c r="G18" s="311"/>
      <c r="H18" s="311"/>
      <c r="I18" s="311"/>
      <c r="J18" s="311"/>
      <c r="K18" s="311"/>
      <c r="L18" s="311"/>
    </row>
    <row r="19" spans="1:12">
      <c r="A19" s="310" t="s">
        <v>214</v>
      </c>
      <c r="B19" s="309">
        <v>13.5</v>
      </c>
      <c r="C19" s="309">
        <v>15.7</v>
      </c>
      <c r="D19" s="309">
        <v>21</v>
      </c>
      <c r="E19" s="309">
        <v>6.2000000000000028</v>
      </c>
      <c r="F19" s="312"/>
      <c r="G19" s="311"/>
      <c r="H19" s="311"/>
      <c r="I19" s="311"/>
      <c r="J19" s="311"/>
      <c r="K19" s="311"/>
      <c r="L19" s="311"/>
    </row>
    <row r="20" spans="1:12">
      <c r="A20" s="310" t="s">
        <v>260</v>
      </c>
      <c r="B20" s="309">
        <v>11.7</v>
      </c>
      <c r="C20" s="309">
        <v>9.8000000000000007</v>
      </c>
      <c r="D20" s="311">
        <v>12.1</v>
      </c>
      <c r="E20" s="311">
        <v>1.3</v>
      </c>
      <c r="F20" s="312"/>
      <c r="G20" s="311"/>
      <c r="H20" s="311"/>
      <c r="I20" s="311"/>
      <c r="J20" s="311"/>
      <c r="K20" s="311"/>
      <c r="L20" s="311"/>
    </row>
    <row r="21" spans="1:12">
      <c r="A21" s="309" t="s">
        <v>261</v>
      </c>
      <c r="B21" s="309">
        <v>9.1999999999999993</v>
      </c>
      <c r="C21" s="309">
        <v>6.8</v>
      </c>
      <c r="D21" s="309">
        <v>7.6</v>
      </c>
      <c r="E21" s="309">
        <v>-5.5</v>
      </c>
      <c r="F21" s="312" t="s">
        <v>261</v>
      </c>
      <c r="G21" s="36" t="str">
        <f>IF(Content!$E$1=1,G25,G29)</f>
        <v>* Дані за II квартал 2019 року – за оцінками НБУ.</v>
      </c>
      <c r="H21" s="311"/>
      <c r="I21" s="311"/>
      <c r="J21" s="311"/>
      <c r="K21" s="311"/>
      <c r="L21" s="311"/>
    </row>
    <row r="22" spans="1:12">
      <c r="F22" s="311"/>
      <c r="G22" s="36">
        <f>IF(Content!$E$1=1,G27,G31)</f>
        <v>0</v>
      </c>
      <c r="H22" s="311"/>
      <c r="I22" s="311"/>
      <c r="J22" s="311"/>
      <c r="K22" s="311"/>
      <c r="L22" s="311"/>
    </row>
    <row r="23" spans="1:12">
      <c r="F23" s="311"/>
      <c r="G23" s="36" t="str">
        <f>IF(Content!$E$1=1,G28,G32)</f>
        <v>Джерело: ДССУ.</v>
      </c>
      <c r="H23" s="311"/>
      <c r="I23" s="311"/>
      <c r="J23" s="311"/>
      <c r="K23" s="311"/>
      <c r="L23" s="311"/>
    </row>
    <row r="24" spans="1:12">
      <c r="F24" s="311"/>
      <c r="H24" s="311"/>
      <c r="I24" s="311"/>
      <c r="J24" s="311"/>
      <c r="K24" s="311"/>
      <c r="L24" s="311"/>
    </row>
    <row r="25" spans="1:12">
      <c r="F25" s="311"/>
      <c r="G25" s="312" t="s">
        <v>901</v>
      </c>
      <c r="H25" s="311"/>
      <c r="I25" s="311"/>
      <c r="J25" s="311"/>
      <c r="K25" s="311"/>
      <c r="L25" s="311"/>
    </row>
    <row r="26" spans="1:12">
      <c r="F26" s="311"/>
      <c r="G26" s="312" t="s">
        <v>902</v>
      </c>
      <c r="H26" s="311"/>
      <c r="I26" s="311"/>
      <c r="J26" s="311"/>
      <c r="K26" s="311"/>
      <c r="L26" s="311"/>
    </row>
    <row r="27" spans="1:12">
      <c r="G27" s="313"/>
    </row>
    <row r="28" spans="1:12">
      <c r="G28" s="312" t="s">
        <v>14</v>
      </c>
    </row>
    <row r="29" spans="1:12">
      <c r="G29" s="313" t="s">
        <v>903</v>
      </c>
    </row>
    <row r="30" spans="1:12">
      <c r="G30" s="313"/>
    </row>
    <row r="31" spans="1:12">
      <c r="G31" s="313" t="s">
        <v>904</v>
      </c>
      <c r="H31" s="310"/>
      <c r="I31" s="310"/>
      <c r="J31" s="310"/>
    </row>
    <row r="32" spans="1:12">
      <c r="G32" s="313" t="s">
        <v>15</v>
      </c>
      <c r="H32" s="310"/>
      <c r="I32" s="310"/>
      <c r="J32" s="310"/>
    </row>
    <row r="33" spans="7:10">
      <c r="G33" s="310"/>
      <c r="H33" s="310"/>
      <c r="I33" s="310"/>
      <c r="J33" s="310"/>
    </row>
    <row r="34" spans="7:10">
      <c r="G34" s="310"/>
      <c r="H34" s="310"/>
      <c r="I34" s="310"/>
      <c r="J34" s="310"/>
    </row>
    <row r="35" spans="7:10">
      <c r="G35" s="310"/>
      <c r="H35" s="310"/>
      <c r="I35" s="310"/>
      <c r="J35" s="310"/>
    </row>
    <row r="36" spans="7:10">
      <c r="G36" s="310"/>
      <c r="H36" s="310"/>
      <c r="I36" s="310"/>
      <c r="J36" s="310"/>
    </row>
    <row r="37" spans="7:10">
      <c r="G37" s="310"/>
      <c r="H37" s="310"/>
      <c r="I37" s="310"/>
      <c r="J37" s="310"/>
    </row>
    <row r="38" spans="7:10">
      <c r="G38" s="310"/>
      <c r="H38" s="310"/>
      <c r="I38" s="310"/>
      <c r="J38" s="310"/>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9BC0"/>
  </sheetPr>
  <dimension ref="A1:X24"/>
  <sheetViews>
    <sheetView showGridLines="0" workbookViewId="0">
      <selection activeCell="A2" sqref="A2:XFD3"/>
    </sheetView>
  </sheetViews>
  <sheetFormatPr defaultRowHeight="12.75"/>
  <cols>
    <col min="1" max="2" width="9.140625" style="414"/>
    <col min="3" max="5" width="18.5703125" style="414" customWidth="1"/>
    <col min="6" max="24" width="9.140625" style="414"/>
  </cols>
  <sheetData>
    <row r="1" spans="1:11">
      <c r="A1" s="419" t="s">
        <v>102</v>
      </c>
      <c r="C1" s="332" t="str">
        <f>IF(Content!$E$1=1,C2,C3)</f>
        <v>Середнє сприйняття інфляції за попередні 12 місяців</v>
      </c>
      <c r="D1" s="332" t="str">
        <f>IF(Content!$E$1=1,D2,D3)</f>
        <v>Середнє очікування інфляції на наступні 12 місяців</v>
      </c>
      <c r="E1" s="332" t="str">
        <f>IF(Content!$E$1=1,E2,E3)</f>
        <v>ІСЦ</v>
      </c>
      <c r="G1" s="36" t="str">
        <f>IF(Content!$E$1=1,G2,G3)</f>
        <v>Сприйняття інфляції за інтервальним питанням, інфляційні очікування та ІСЦ, % р/р (за датою опитування)</v>
      </c>
      <c r="K1" s="415"/>
    </row>
    <row r="2" spans="1:11" ht="11.25" hidden="1" customHeight="1">
      <c r="A2" s="419"/>
      <c r="C2" s="549" t="s">
        <v>940</v>
      </c>
      <c r="D2" s="549" t="s">
        <v>931</v>
      </c>
      <c r="E2" s="549" t="s">
        <v>0</v>
      </c>
      <c r="F2" s="550"/>
      <c r="G2" s="551" t="s">
        <v>939</v>
      </c>
      <c r="K2" s="415"/>
    </row>
    <row r="3" spans="1:11" ht="11.25" hidden="1" customHeight="1">
      <c r="A3" s="419"/>
      <c r="C3" s="549" t="s">
        <v>1457</v>
      </c>
      <c r="D3" s="549" t="s">
        <v>1458</v>
      </c>
      <c r="E3" s="549" t="s">
        <v>10</v>
      </c>
      <c r="F3" s="550"/>
      <c r="G3" s="551" t="s">
        <v>1459</v>
      </c>
      <c r="K3" s="415"/>
    </row>
    <row r="4" spans="1:11">
      <c r="B4" s="414" t="s">
        <v>5</v>
      </c>
      <c r="C4" s="416">
        <v>15.2</v>
      </c>
      <c r="D4" s="414">
        <v>13.3</v>
      </c>
      <c r="E4" s="416">
        <v>14.1</v>
      </c>
    </row>
    <row r="5" spans="1:11">
      <c r="B5" s="414" t="s">
        <v>926</v>
      </c>
      <c r="C5" s="416">
        <v>15.3</v>
      </c>
      <c r="D5" s="414">
        <v>13.7</v>
      </c>
      <c r="E5" s="416">
        <v>14</v>
      </c>
    </row>
    <row r="6" spans="1:11">
      <c r="B6" s="414" t="s">
        <v>705</v>
      </c>
      <c r="C6" s="416">
        <v>15.1</v>
      </c>
      <c r="D6" s="414">
        <v>13.6</v>
      </c>
      <c r="E6" s="416">
        <v>11.7</v>
      </c>
    </row>
    <row r="7" spans="1:11">
      <c r="B7" s="414" t="s">
        <v>927</v>
      </c>
      <c r="C7" s="416">
        <v>13.7</v>
      </c>
      <c r="D7" s="414">
        <v>13.6</v>
      </c>
      <c r="E7" s="416">
        <v>9</v>
      </c>
    </row>
    <row r="8" spans="1:11">
      <c r="B8" s="414" t="s">
        <v>928</v>
      </c>
      <c r="C8" s="416">
        <v>12.2</v>
      </c>
      <c r="D8" s="414">
        <v>12.2</v>
      </c>
      <c r="E8" s="416">
        <v>10</v>
      </c>
    </row>
    <row r="9" spans="1:11">
      <c r="B9" s="414" t="s">
        <v>492</v>
      </c>
      <c r="C9" s="416">
        <v>13.2</v>
      </c>
      <c r="D9" s="414">
        <v>12.1</v>
      </c>
      <c r="E9" s="416">
        <v>9.1999999999999993</v>
      </c>
    </row>
    <row r="10" spans="1:11">
      <c r="B10" s="414" t="s">
        <v>929</v>
      </c>
      <c r="C10" s="416">
        <v>11.8</v>
      </c>
      <c r="D10" s="414">
        <v>11.5</v>
      </c>
      <c r="E10" s="416">
        <v>8.8000000000000007</v>
      </c>
    </row>
    <row r="11" spans="1:11">
      <c r="B11" s="414" t="s">
        <v>930</v>
      </c>
      <c r="C11" s="416">
        <v>10.7</v>
      </c>
      <c r="D11" s="414">
        <v>9.1999999999999993</v>
      </c>
      <c r="E11" s="416">
        <v>9.6</v>
      </c>
    </row>
    <row r="13" spans="1:11">
      <c r="C13" s="416"/>
      <c r="D13" s="416"/>
      <c r="E13" s="416"/>
    </row>
    <row r="14" spans="1:11">
      <c r="C14" s="416"/>
      <c r="D14" s="416"/>
      <c r="E14" s="416"/>
    </row>
    <row r="15" spans="1:11">
      <c r="C15" s="416"/>
      <c r="D15" s="416"/>
      <c r="E15" s="416"/>
    </row>
    <row r="16" spans="1:11">
      <c r="C16" s="416"/>
      <c r="D16" s="416"/>
      <c r="E16" s="416"/>
    </row>
    <row r="17" spans="3:7">
      <c r="C17" s="416"/>
      <c r="D17" s="416"/>
      <c r="E17" s="416"/>
    </row>
    <row r="18" spans="3:7">
      <c r="C18" s="416"/>
      <c r="D18" s="416"/>
      <c r="E18" s="416"/>
    </row>
    <row r="19" spans="3:7">
      <c r="C19" s="416"/>
      <c r="D19" s="416"/>
      <c r="E19" s="416"/>
    </row>
    <row r="20" spans="3:7">
      <c r="G20" s="36" t="str">
        <f>IF(Content!$E$1=1,G22,G24)</f>
        <v>Джерело: GfK Ukraine, розрахунки НБУ.</v>
      </c>
    </row>
    <row r="22" spans="3:7">
      <c r="G22" s="541" t="s">
        <v>1460</v>
      </c>
    </row>
    <row r="23" spans="3:7">
      <c r="G23" s="541"/>
    </row>
    <row r="24" spans="3:7">
      <c r="G24" s="541" t="s">
        <v>1461</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9BC0"/>
  </sheetPr>
  <dimension ref="A1:AY34"/>
  <sheetViews>
    <sheetView showGridLines="0" workbookViewId="0"/>
  </sheetViews>
  <sheetFormatPr defaultRowHeight="12.75"/>
  <cols>
    <col min="1" max="1" width="9.140625" style="414"/>
    <col min="2" max="3" width="9.140625" style="414" hidden="1" customWidth="1"/>
    <col min="4" max="6" width="11.140625" style="414" customWidth="1"/>
    <col min="7" max="51" width="9.140625" style="414"/>
  </cols>
  <sheetData>
    <row r="1" spans="1:9">
      <c r="A1" s="419" t="s">
        <v>102</v>
      </c>
      <c r="B1" s="419"/>
      <c r="D1" s="332" t="str">
        <f>IF(Content!$E$1=1,D2,D3)</f>
        <v>Сприйняття інфляції, %</v>
      </c>
      <c r="E1" s="332" t="str">
        <f>IF(Content!$E$1=1,E2,E3)</f>
        <v>Фактичний показник інфляції, %</v>
      </c>
      <c r="F1" s="332" t="str">
        <f>IF(Content!$E$1=1,F2,F3)</f>
        <v>Різниця у в.п. (п.ш.)</v>
      </c>
      <c r="G1" s="417"/>
      <c r="H1" s="36" t="str">
        <f>IF(Content!$E$1=1,H2,H3)</f>
        <v>Сприйняття та фактичні показники інфляції в Україні та інших країнах світу*</v>
      </c>
    </row>
    <row r="2" spans="1:9" ht="12.75" hidden="1" customHeight="1">
      <c r="A2" s="419"/>
      <c r="B2" s="419"/>
      <c r="D2" s="553" t="s">
        <v>945</v>
      </c>
      <c r="E2" s="553" t="s">
        <v>971</v>
      </c>
      <c r="F2" s="553" t="s">
        <v>946</v>
      </c>
      <c r="G2" s="552"/>
      <c r="H2" s="551" t="s">
        <v>1464</v>
      </c>
      <c r="I2" s="550"/>
    </row>
    <row r="3" spans="1:9" ht="12.75" hidden="1" customHeight="1">
      <c r="A3" s="419"/>
      <c r="B3" s="419"/>
      <c r="D3" s="553" t="s">
        <v>1462</v>
      </c>
      <c r="E3" s="553" t="s">
        <v>1463</v>
      </c>
      <c r="F3" s="553" t="s">
        <v>1674</v>
      </c>
      <c r="G3" s="552"/>
      <c r="H3" s="551" t="s">
        <v>1673</v>
      </c>
      <c r="I3" s="550"/>
    </row>
    <row r="4" spans="1:9">
      <c r="A4" s="332" t="str">
        <f>IF(Content!$E$1=1,B4,C4)</f>
        <v>Україна</v>
      </c>
      <c r="B4" s="541" t="s">
        <v>174</v>
      </c>
      <c r="C4" s="541" t="s">
        <v>175</v>
      </c>
      <c r="D4" s="414">
        <v>15.2</v>
      </c>
      <c r="E4" s="414">
        <v>14.1</v>
      </c>
      <c r="F4" s="416">
        <v>1.0999999999999996</v>
      </c>
      <c r="G4" s="416"/>
    </row>
    <row r="5" spans="1:9">
      <c r="A5" s="332" t="str">
        <f>IF(Content!$E$1=1,B5,C5)</f>
        <v>США</v>
      </c>
      <c r="B5" s="541" t="s">
        <v>238</v>
      </c>
      <c r="C5" s="541" t="s">
        <v>1466</v>
      </c>
      <c r="D5" s="414">
        <v>3.2</v>
      </c>
      <c r="E5" s="414">
        <v>2.8</v>
      </c>
      <c r="F5" s="416">
        <v>0.40000000000000036</v>
      </c>
      <c r="G5" s="416"/>
    </row>
    <row r="6" spans="1:9">
      <c r="A6" s="332" t="str">
        <f>IF(Content!$E$1=1,B6,C6)</f>
        <v>Великобританія</v>
      </c>
      <c r="B6" s="541" t="s">
        <v>941</v>
      </c>
      <c r="C6" s="541" t="s">
        <v>1467</v>
      </c>
      <c r="D6" s="414">
        <v>3.1</v>
      </c>
      <c r="E6" s="414">
        <v>2.1</v>
      </c>
      <c r="F6" s="416">
        <v>1</v>
      </c>
      <c r="G6" s="416"/>
    </row>
    <row r="7" spans="1:9">
      <c r="A7" s="332" t="str">
        <f>IF(Content!$E$1=1,B7,C7)</f>
        <v>Нова Зеландія</v>
      </c>
      <c r="B7" s="541" t="s">
        <v>942</v>
      </c>
      <c r="C7" s="541" t="s">
        <v>1468</v>
      </c>
      <c r="D7" s="414">
        <v>2.2999999999999998</v>
      </c>
      <c r="E7" s="414">
        <v>1.9</v>
      </c>
      <c r="F7" s="416">
        <v>0.39999999999999991</v>
      </c>
      <c r="G7" s="416"/>
    </row>
    <row r="8" spans="1:9">
      <c r="A8" s="332" t="str">
        <f>IF(Content!$E$1=1,B8,C8)</f>
        <v>Швеція</v>
      </c>
      <c r="B8" s="541" t="s">
        <v>943</v>
      </c>
      <c r="C8" s="541" t="s">
        <v>1469</v>
      </c>
      <c r="D8" s="414">
        <v>4.2</v>
      </c>
      <c r="E8" s="414">
        <v>2</v>
      </c>
      <c r="F8" s="416">
        <v>2.2000000000000002</v>
      </c>
      <c r="G8" s="416"/>
    </row>
    <row r="9" spans="1:9" ht="14.25" customHeight="1">
      <c r="A9" s="332" t="str">
        <f>IF(Content!$E$1=1,B9,C9)</f>
        <v>Чехія</v>
      </c>
      <c r="B9" s="541" t="s">
        <v>778</v>
      </c>
      <c r="C9" s="643" t="s">
        <v>1679</v>
      </c>
      <c r="D9" s="414">
        <v>2.5</v>
      </c>
      <c r="E9" s="418">
        <v>2.2000000000000002</v>
      </c>
      <c r="F9" s="416">
        <v>0.29999999999999982</v>
      </c>
      <c r="G9" s="416"/>
    </row>
    <row r="10" spans="1:9">
      <c r="A10" s="332" t="str">
        <f>IF(Content!$E$1=1,B10,C10)</f>
        <v>Росія</v>
      </c>
      <c r="B10" s="541" t="s">
        <v>124</v>
      </c>
      <c r="C10" s="541" t="s">
        <v>117</v>
      </c>
      <c r="D10" s="414">
        <v>10.199999999999999</v>
      </c>
      <c r="E10" s="414">
        <v>4.3</v>
      </c>
      <c r="F10" s="416">
        <v>5.8999999999999995</v>
      </c>
      <c r="G10" s="416"/>
    </row>
    <row r="11" spans="1:9">
      <c r="A11" s="332" t="str">
        <f>IF(Content!$E$1=1,B11,C11)</f>
        <v>Єврозона</v>
      </c>
      <c r="B11" s="541" t="s">
        <v>232</v>
      </c>
      <c r="C11" s="541" t="s">
        <v>1470</v>
      </c>
      <c r="D11" s="414">
        <v>5.8</v>
      </c>
      <c r="E11" s="414">
        <v>0.6</v>
      </c>
      <c r="F11" s="416">
        <v>5.2</v>
      </c>
      <c r="G11" s="416"/>
    </row>
    <row r="12" spans="1:9">
      <c r="A12" s="332" t="str">
        <f>IF(Content!$E$1=1,B12,C12)</f>
        <v>Норвегія</v>
      </c>
      <c r="B12" s="541" t="s">
        <v>944</v>
      </c>
      <c r="C12" s="541" t="s">
        <v>1471</v>
      </c>
      <c r="D12" s="414">
        <v>1.8</v>
      </c>
      <c r="E12" s="414">
        <v>3.5</v>
      </c>
      <c r="F12" s="416">
        <v>-1.7</v>
      </c>
      <c r="G12" s="416"/>
    </row>
    <row r="13" spans="1:9">
      <c r="G13" s="416"/>
    </row>
    <row r="14" spans="1:9">
      <c r="G14" s="416"/>
    </row>
    <row r="15" spans="1:9" ht="14.25" customHeight="1">
      <c r="C15" s="526"/>
    </row>
    <row r="20" spans="8:9">
      <c r="H20" s="332" t="str">
        <f>IF(Content!$E$1=1,H24,H28)</f>
        <v>*Показники Швеції, Норвегії, Нової Зеландії та Росії наведені на грудень, Великобританії – на листопад, США та Чехії – на травень 2018 року; України – на січень 2018; єврозони – середнє значення за квітень 2013-липень 2015.</v>
      </c>
    </row>
    <row r="21" spans="8:9">
      <c r="H21" s="332" t="str">
        <f>IF(Content!$E$1=1,H25,H29)</f>
        <v>Джерело: ДССУ, GfK Ukraine, ФРС, ЄЦБ, Банк Англії, Резервний банк Нової Зеландії, Національний інститут економічних досліджень Швеції, Норвезький банк, Національний банк Чехії, ФСДС Росії.</v>
      </c>
      <c r="I21" s="420"/>
    </row>
    <row r="23" spans="8:9" hidden="1">
      <c r="H23" s="415"/>
    </row>
    <row r="24" spans="8:9" hidden="1">
      <c r="H24" s="415" t="s">
        <v>1465</v>
      </c>
    </row>
    <row r="25" spans="8:9" hidden="1">
      <c r="H25" s="415" t="s">
        <v>1472</v>
      </c>
    </row>
    <row r="26" spans="8:9" hidden="1">
      <c r="H26" s="415"/>
    </row>
    <row r="27" spans="8:9" hidden="1">
      <c r="H27" s="415"/>
    </row>
    <row r="28" spans="8:9" hidden="1">
      <c r="H28" s="415" t="s">
        <v>1525</v>
      </c>
      <c r="I28" s="415"/>
    </row>
    <row r="29" spans="8:9" hidden="1">
      <c r="H29" s="415" t="s">
        <v>1526</v>
      </c>
      <c r="I29" s="415"/>
    </row>
    <row r="30" spans="8:9">
      <c r="H30" s="415"/>
      <c r="I30" s="415"/>
    </row>
    <row r="31" spans="8:9">
      <c r="H31" s="415"/>
      <c r="I31" s="415"/>
    </row>
    <row r="32" spans="8:9">
      <c r="H32" s="415"/>
      <c r="I32" s="415"/>
    </row>
    <row r="33" spans="8:9">
      <c r="H33" s="415"/>
      <c r="I33" s="415"/>
    </row>
    <row r="34" spans="8:9">
      <c r="H34" s="415"/>
      <c r="I34" s="415"/>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9BC0"/>
  </sheetPr>
  <dimension ref="A1:AB12004"/>
  <sheetViews>
    <sheetView showGridLines="0" workbookViewId="0"/>
  </sheetViews>
  <sheetFormatPr defaultRowHeight="12.75"/>
  <cols>
    <col min="1" max="28" width="9.140625" style="414"/>
  </cols>
  <sheetData>
    <row r="1" spans="1:15">
      <c r="A1" s="413" t="s">
        <v>102</v>
      </c>
      <c r="D1" s="414">
        <v>2017</v>
      </c>
      <c r="E1" s="414">
        <v>2018</v>
      </c>
      <c r="G1" s="36" t="str">
        <f>IF(Content!$E$1=1,G2,G3)</f>
        <v>Розкид значень сприйняття інфляції за попередні 12 місяців за відкритим питанням</v>
      </c>
    </row>
    <row r="2" spans="1:15" hidden="1">
      <c r="A2" s="413"/>
      <c r="G2" s="415" t="s">
        <v>947</v>
      </c>
    </row>
    <row r="3" spans="1:15" hidden="1">
      <c r="A3" s="413"/>
      <c r="G3" s="415" t="s">
        <v>1527</v>
      </c>
    </row>
    <row r="4" spans="1:15">
      <c r="B4" s="414">
        <v>0</v>
      </c>
      <c r="C4" s="414">
        <v>0</v>
      </c>
      <c r="D4" s="414">
        <v>2</v>
      </c>
      <c r="E4" s="414" t="e">
        <v>#N/A</v>
      </c>
    </row>
    <row r="5" spans="1:15">
      <c r="C5" s="414">
        <v>5.0000000000000001E-3</v>
      </c>
      <c r="D5" s="414" t="e">
        <v>#N/A</v>
      </c>
      <c r="E5" s="414" t="e">
        <v>#N/A</v>
      </c>
    </row>
    <row r="6" spans="1:15">
      <c r="C6" s="414">
        <v>0.01</v>
      </c>
      <c r="D6" s="414" t="e">
        <v>#N/A</v>
      </c>
      <c r="E6" s="414" t="e">
        <v>#N/A</v>
      </c>
    </row>
    <row r="7" spans="1:15">
      <c r="C7" s="414">
        <v>1.4999999999999999E-2</v>
      </c>
      <c r="D7" s="414" t="e">
        <v>#N/A</v>
      </c>
      <c r="E7" s="414" t="e">
        <v>#N/A</v>
      </c>
    </row>
    <row r="8" spans="1:15">
      <c r="C8" s="414">
        <v>0.02</v>
      </c>
      <c r="D8" s="414" t="e">
        <v>#N/A</v>
      </c>
      <c r="E8" s="414" t="e">
        <v>#N/A</v>
      </c>
    </row>
    <row r="9" spans="1:15">
      <c r="C9" s="414">
        <v>2.5000000000000001E-2</v>
      </c>
      <c r="D9" s="414" t="e">
        <v>#N/A</v>
      </c>
      <c r="E9" s="414" t="e">
        <v>#N/A</v>
      </c>
    </row>
    <row r="10" spans="1:15">
      <c r="C10" s="414">
        <v>3.0000000000000002E-2</v>
      </c>
      <c r="D10" s="414" t="e">
        <v>#N/A</v>
      </c>
      <c r="E10" s="414" t="e">
        <v>#N/A</v>
      </c>
      <c r="F10" s="273"/>
    </row>
    <row r="11" spans="1:15">
      <c r="C11" s="414">
        <v>3.5000000000000003E-2</v>
      </c>
      <c r="D11" s="414" t="e">
        <v>#N/A</v>
      </c>
      <c r="E11" s="414" t="e">
        <v>#N/A</v>
      </c>
    </row>
    <row r="12" spans="1:15">
      <c r="C12" s="414">
        <v>0.04</v>
      </c>
      <c r="D12" s="414" t="e">
        <v>#N/A</v>
      </c>
      <c r="E12" s="414" t="e">
        <v>#N/A</v>
      </c>
    </row>
    <row r="13" spans="1:15">
      <c r="C13" s="414">
        <v>4.4999999999999998E-2</v>
      </c>
      <c r="D13" s="414" t="e">
        <v>#N/A</v>
      </c>
      <c r="E13" s="414" t="e">
        <v>#N/A</v>
      </c>
    </row>
    <row r="14" spans="1:15">
      <c r="C14" s="414">
        <v>4.9999999999999996E-2</v>
      </c>
      <c r="D14" s="414" t="e">
        <v>#N/A</v>
      </c>
      <c r="E14" s="414" t="e">
        <v>#N/A</v>
      </c>
    </row>
    <row r="15" spans="1:15">
      <c r="C15" s="414">
        <v>5.4999999999999993E-2</v>
      </c>
      <c r="D15" s="414" t="e">
        <v>#N/A</v>
      </c>
      <c r="E15" s="414" t="e">
        <v>#N/A</v>
      </c>
    </row>
    <row r="16" spans="1:15">
      <c r="C16" s="414">
        <v>5.9999999999999991E-2</v>
      </c>
      <c r="D16" s="414" t="e">
        <v>#N/A</v>
      </c>
      <c r="E16" s="414" t="e">
        <v>#N/A</v>
      </c>
      <c r="M16" s="273"/>
      <c r="N16" s="273"/>
      <c r="O16" s="273"/>
    </row>
    <row r="17" spans="3:15">
      <c r="C17" s="414">
        <v>6.4999999999999988E-2</v>
      </c>
      <c r="D17" s="414" t="e">
        <v>#N/A</v>
      </c>
      <c r="E17" s="414" t="e">
        <v>#N/A</v>
      </c>
      <c r="M17" s="273"/>
      <c r="N17" s="273"/>
      <c r="O17" s="273"/>
    </row>
    <row r="18" spans="3:15">
      <c r="C18" s="414">
        <v>6.9999999999999993E-2</v>
      </c>
      <c r="D18" s="414" t="e">
        <v>#N/A</v>
      </c>
      <c r="E18" s="414" t="e">
        <v>#N/A</v>
      </c>
      <c r="M18" s="273"/>
      <c r="N18" s="273"/>
      <c r="O18" s="273"/>
    </row>
    <row r="19" spans="3:15">
      <c r="C19" s="414">
        <v>7.4999999999999997E-2</v>
      </c>
      <c r="D19" s="414" t="e">
        <v>#N/A</v>
      </c>
      <c r="E19" s="414" t="e">
        <v>#N/A</v>
      </c>
      <c r="M19" s="273"/>
      <c r="N19" s="273"/>
      <c r="O19" s="273"/>
    </row>
    <row r="20" spans="3:15">
      <c r="C20" s="414">
        <v>0.08</v>
      </c>
      <c r="D20" s="414" t="e">
        <v>#N/A</v>
      </c>
      <c r="E20" s="414" t="e">
        <v>#N/A</v>
      </c>
      <c r="M20" s="273"/>
      <c r="N20" s="273"/>
      <c r="O20" s="273"/>
    </row>
    <row r="21" spans="3:15">
      <c r="C21" s="414">
        <v>8.5000000000000006E-2</v>
      </c>
      <c r="D21" s="414" t="e">
        <v>#N/A</v>
      </c>
      <c r="E21" s="414" t="e">
        <v>#N/A</v>
      </c>
      <c r="G21" s="36" t="str">
        <f>IF(Content!$E$1=1,G22,G23)</f>
        <v>Джерело: GfK Ukraine, розрахунки НБУ.</v>
      </c>
      <c r="M21" s="273"/>
      <c r="N21" s="273"/>
      <c r="O21" s="273"/>
    </row>
    <row r="22" spans="3:15">
      <c r="C22" s="414">
        <v>9.0000000000000011E-2</v>
      </c>
      <c r="D22" s="414" t="e">
        <v>#N/A</v>
      </c>
      <c r="E22" s="414" t="e">
        <v>#N/A</v>
      </c>
      <c r="G22" s="541" t="s">
        <v>1460</v>
      </c>
      <c r="H22" s="415"/>
      <c r="M22" s="273"/>
      <c r="N22" s="273"/>
      <c r="O22" s="273"/>
    </row>
    <row r="23" spans="3:15">
      <c r="C23" s="414">
        <v>9.5000000000000015E-2</v>
      </c>
      <c r="D23" s="414" t="e">
        <v>#N/A</v>
      </c>
      <c r="E23" s="414" t="e">
        <v>#N/A</v>
      </c>
      <c r="G23" s="541" t="s">
        <v>1461</v>
      </c>
      <c r="H23" s="415"/>
      <c r="M23" s="273"/>
      <c r="N23" s="273"/>
      <c r="O23" s="273"/>
    </row>
    <row r="24" spans="3:15">
      <c r="C24" s="414">
        <v>0.10000000000000002</v>
      </c>
      <c r="D24" s="414" t="e">
        <v>#N/A</v>
      </c>
      <c r="E24" s="414" t="e">
        <v>#N/A</v>
      </c>
      <c r="G24" s="415"/>
      <c r="H24" s="415"/>
      <c r="M24" s="273"/>
      <c r="N24" s="273"/>
      <c r="O24" s="273"/>
    </row>
    <row r="25" spans="3:15">
      <c r="C25" s="414">
        <v>0.10500000000000002</v>
      </c>
      <c r="D25" s="414" t="e">
        <v>#N/A</v>
      </c>
      <c r="E25" s="414" t="e">
        <v>#N/A</v>
      </c>
      <c r="G25" s="415"/>
      <c r="H25" s="415"/>
      <c r="M25" s="273"/>
      <c r="N25" s="273"/>
      <c r="O25" s="273"/>
    </row>
    <row r="26" spans="3:15">
      <c r="C26" s="414">
        <v>0.11000000000000003</v>
      </c>
      <c r="D26" s="414" t="e">
        <v>#N/A</v>
      </c>
      <c r="E26" s="414" t="e">
        <v>#N/A</v>
      </c>
      <c r="G26" s="415"/>
      <c r="H26" s="415"/>
      <c r="M26" s="273"/>
      <c r="N26" s="273"/>
      <c r="O26" s="273"/>
    </row>
    <row r="27" spans="3:15">
      <c r="C27" s="414">
        <v>0.11500000000000003</v>
      </c>
      <c r="D27" s="414" t="e">
        <v>#N/A</v>
      </c>
      <c r="E27" s="414" t="e">
        <v>#N/A</v>
      </c>
    </row>
    <row r="28" spans="3:15">
      <c r="C28" s="414">
        <v>0.12000000000000004</v>
      </c>
      <c r="D28" s="414" t="e">
        <v>#N/A</v>
      </c>
      <c r="E28" s="414" t="e">
        <v>#N/A</v>
      </c>
    </row>
    <row r="29" spans="3:15">
      <c r="C29" s="414">
        <v>0.12500000000000003</v>
      </c>
      <c r="D29" s="414" t="e">
        <v>#N/A</v>
      </c>
      <c r="E29" s="414" t="e">
        <v>#N/A</v>
      </c>
    </row>
    <row r="30" spans="3:15">
      <c r="C30" s="414">
        <v>0.13000000000000003</v>
      </c>
      <c r="D30" s="414" t="e">
        <v>#N/A</v>
      </c>
      <c r="E30" s="414" t="e">
        <v>#N/A</v>
      </c>
    </row>
    <row r="31" spans="3:15">
      <c r="C31" s="414">
        <v>0.13500000000000004</v>
      </c>
      <c r="D31" s="414" t="e">
        <v>#N/A</v>
      </c>
      <c r="E31" s="414" t="e">
        <v>#N/A</v>
      </c>
    </row>
    <row r="32" spans="3:15">
      <c r="C32" s="414">
        <v>0.14000000000000004</v>
      </c>
      <c r="D32" s="414" t="e">
        <v>#N/A</v>
      </c>
      <c r="E32" s="414" t="e">
        <v>#N/A</v>
      </c>
    </row>
    <row r="33" spans="3:5">
      <c r="C33" s="414">
        <v>0.14500000000000005</v>
      </c>
      <c r="D33" s="414" t="e">
        <v>#N/A</v>
      </c>
      <c r="E33" s="414" t="e">
        <v>#N/A</v>
      </c>
    </row>
    <row r="34" spans="3:5">
      <c r="C34" s="414">
        <v>0.15000000000000005</v>
      </c>
      <c r="D34" s="414" t="e">
        <v>#N/A</v>
      </c>
      <c r="E34" s="414" t="e">
        <v>#N/A</v>
      </c>
    </row>
    <row r="35" spans="3:5">
      <c r="C35" s="414">
        <v>0.15500000000000005</v>
      </c>
      <c r="D35" s="414" t="e">
        <v>#N/A</v>
      </c>
      <c r="E35" s="414" t="e">
        <v>#N/A</v>
      </c>
    </row>
    <row r="36" spans="3:5">
      <c r="C36" s="414">
        <v>0.16000000000000006</v>
      </c>
      <c r="D36" s="414" t="e">
        <v>#N/A</v>
      </c>
      <c r="E36" s="414" t="e">
        <v>#N/A</v>
      </c>
    </row>
    <row r="37" spans="3:5">
      <c r="C37" s="414">
        <v>0.16500000000000006</v>
      </c>
      <c r="D37" s="414" t="e">
        <v>#N/A</v>
      </c>
      <c r="E37" s="414" t="e">
        <v>#N/A</v>
      </c>
    </row>
    <row r="38" spans="3:5">
      <c r="C38" s="414">
        <v>0.17000000000000007</v>
      </c>
      <c r="D38" s="414" t="e">
        <v>#N/A</v>
      </c>
      <c r="E38" s="414" t="e">
        <v>#N/A</v>
      </c>
    </row>
    <row r="39" spans="3:5">
      <c r="C39" s="414">
        <v>0.17500000000000007</v>
      </c>
      <c r="D39" s="414" t="e">
        <v>#N/A</v>
      </c>
      <c r="E39" s="414" t="e">
        <v>#N/A</v>
      </c>
    </row>
    <row r="40" spans="3:5">
      <c r="C40" s="414">
        <v>0.18000000000000008</v>
      </c>
      <c r="D40" s="414" t="e">
        <v>#N/A</v>
      </c>
      <c r="E40" s="414" t="e">
        <v>#N/A</v>
      </c>
    </row>
    <row r="41" spans="3:5">
      <c r="C41" s="414">
        <v>0.18500000000000008</v>
      </c>
      <c r="D41" s="414" t="e">
        <v>#N/A</v>
      </c>
      <c r="E41" s="414" t="e">
        <v>#N/A</v>
      </c>
    </row>
    <row r="42" spans="3:5">
      <c r="C42" s="414">
        <v>0.19000000000000009</v>
      </c>
      <c r="D42" s="414" t="e">
        <v>#N/A</v>
      </c>
      <c r="E42" s="414" t="e">
        <v>#N/A</v>
      </c>
    </row>
    <row r="43" spans="3:5">
      <c r="C43" s="414">
        <v>0.19500000000000009</v>
      </c>
      <c r="D43" s="414" t="e">
        <v>#N/A</v>
      </c>
      <c r="E43" s="414" t="e">
        <v>#N/A</v>
      </c>
    </row>
    <row r="44" spans="3:5">
      <c r="C44" s="414">
        <v>0.20000000000000009</v>
      </c>
      <c r="D44" s="414" t="e">
        <v>#N/A</v>
      </c>
      <c r="E44" s="414" t="e">
        <v>#N/A</v>
      </c>
    </row>
    <row r="45" spans="3:5">
      <c r="C45" s="414">
        <v>0.2050000000000001</v>
      </c>
      <c r="D45" s="414" t="e">
        <v>#N/A</v>
      </c>
      <c r="E45" s="414" t="e">
        <v>#N/A</v>
      </c>
    </row>
    <row r="46" spans="3:5">
      <c r="C46" s="414">
        <v>0.2100000000000001</v>
      </c>
      <c r="D46" s="414" t="e">
        <v>#N/A</v>
      </c>
      <c r="E46" s="414" t="e">
        <v>#N/A</v>
      </c>
    </row>
    <row r="47" spans="3:5">
      <c r="C47" s="414">
        <v>0.21500000000000011</v>
      </c>
      <c r="D47" s="414" t="e">
        <v>#N/A</v>
      </c>
      <c r="E47" s="414" t="e">
        <v>#N/A</v>
      </c>
    </row>
    <row r="48" spans="3:5">
      <c r="C48" s="414">
        <v>0.22000000000000011</v>
      </c>
      <c r="D48" s="414" t="e">
        <v>#N/A</v>
      </c>
      <c r="E48" s="414" t="e">
        <v>#N/A</v>
      </c>
    </row>
    <row r="49" spans="3:5">
      <c r="C49" s="414">
        <v>0.22500000000000012</v>
      </c>
      <c r="D49" s="414" t="e">
        <v>#N/A</v>
      </c>
      <c r="E49" s="414" t="e">
        <v>#N/A</v>
      </c>
    </row>
    <row r="50" spans="3:5">
      <c r="C50" s="414">
        <v>0.23000000000000012</v>
      </c>
      <c r="D50" s="414" t="e">
        <v>#N/A</v>
      </c>
      <c r="E50" s="414" t="e">
        <v>#N/A</v>
      </c>
    </row>
    <row r="51" spans="3:5">
      <c r="C51" s="414">
        <v>0.23500000000000013</v>
      </c>
      <c r="D51" s="414" t="e">
        <v>#N/A</v>
      </c>
      <c r="E51" s="414" t="e">
        <v>#N/A</v>
      </c>
    </row>
    <row r="52" spans="3:5">
      <c r="C52" s="414">
        <v>0.24000000000000013</v>
      </c>
      <c r="D52" s="414" t="e">
        <v>#N/A</v>
      </c>
      <c r="E52" s="414" t="e">
        <v>#N/A</v>
      </c>
    </row>
    <row r="53" spans="3:5">
      <c r="C53" s="414">
        <v>0.24500000000000013</v>
      </c>
      <c r="D53" s="414" t="e">
        <v>#N/A</v>
      </c>
      <c r="E53" s="414" t="e">
        <v>#N/A</v>
      </c>
    </row>
    <row r="54" spans="3:5">
      <c r="C54" s="414">
        <v>0.25000000000000011</v>
      </c>
      <c r="D54" s="414" t="e">
        <v>#N/A</v>
      </c>
      <c r="E54" s="414" t="e">
        <v>#N/A</v>
      </c>
    </row>
    <row r="55" spans="3:5">
      <c r="C55" s="414">
        <v>0.25500000000000012</v>
      </c>
      <c r="D55" s="414" t="e">
        <v>#N/A</v>
      </c>
      <c r="E55" s="414" t="e">
        <v>#N/A</v>
      </c>
    </row>
    <row r="56" spans="3:5">
      <c r="C56" s="414">
        <v>0.26000000000000012</v>
      </c>
      <c r="D56" s="414" t="e">
        <v>#N/A</v>
      </c>
      <c r="E56" s="414" t="e">
        <v>#N/A</v>
      </c>
    </row>
    <row r="57" spans="3:5">
      <c r="C57" s="414">
        <v>0.26500000000000012</v>
      </c>
      <c r="D57" s="414" t="e">
        <v>#N/A</v>
      </c>
      <c r="E57" s="414" t="e">
        <v>#N/A</v>
      </c>
    </row>
    <row r="58" spans="3:5">
      <c r="C58" s="414">
        <v>0.27000000000000013</v>
      </c>
      <c r="D58" s="414" t="e">
        <v>#N/A</v>
      </c>
      <c r="E58" s="414" t="e">
        <v>#N/A</v>
      </c>
    </row>
    <row r="59" spans="3:5">
      <c r="C59" s="414">
        <v>0.27500000000000013</v>
      </c>
      <c r="D59" s="414" t="e">
        <v>#N/A</v>
      </c>
      <c r="E59" s="414" t="e">
        <v>#N/A</v>
      </c>
    </row>
    <row r="60" spans="3:5">
      <c r="C60" s="414">
        <v>0.28000000000000014</v>
      </c>
      <c r="D60" s="414" t="e">
        <v>#N/A</v>
      </c>
      <c r="E60" s="414" t="e">
        <v>#N/A</v>
      </c>
    </row>
    <row r="61" spans="3:5">
      <c r="C61" s="414">
        <v>0.28500000000000014</v>
      </c>
      <c r="D61" s="414" t="e">
        <v>#N/A</v>
      </c>
      <c r="E61" s="414" t="e">
        <v>#N/A</v>
      </c>
    </row>
    <row r="62" spans="3:5">
      <c r="C62" s="414">
        <v>0.29000000000000015</v>
      </c>
      <c r="D62" s="414" t="e">
        <v>#N/A</v>
      </c>
      <c r="E62" s="414" t="e">
        <v>#N/A</v>
      </c>
    </row>
    <row r="63" spans="3:5">
      <c r="C63" s="414">
        <v>0.29500000000000015</v>
      </c>
      <c r="D63" s="414" t="e">
        <v>#N/A</v>
      </c>
      <c r="E63" s="414" t="e">
        <v>#N/A</v>
      </c>
    </row>
    <row r="64" spans="3:5">
      <c r="C64" s="414">
        <v>0.30000000000000016</v>
      </c>
      <c r="D64" s="414" t="e">
        <v>#N/A</v>
      </c>
      <c r="E64" s="414" t="e">
        <v>#N/A</v>
      </c>
    </row>
    <row r="65" spans="3:5">
      <c r="C65" s="414">
        <v>0.30500000000000016</v>
      </c>
      <c r="D65" s="414" t="e">
        <v>#N/A</v>
      </c>
      <c r="E65" s="414" t="e">
        <v>#N/A</v>
      </c>
    </row>
    <row r="66" spans="3:5">
      <c r="C66" s="414">
        <v>0.31000000000000016</v>
      </c>
      <c r="D66" s="414" t="e">
        <v>#N/A</v>
      </c>
      <c r="E66" s="414" t="e">
        <v>#N/A</v>
      </c>
    </row>
    <row r="67" spans="3:5">
      <c r="C67" s="414">
        <v>0.31500000000000017</v>
      </c>
      <c r="D67" s="414" t="e">
        <v>#N/A</v>
      </c>
      <c r="E67" s="414" t="e">
        <v>#N/A</v>
      </c>
    </row>
    <row r="68" spans="3:5">
      <c r="C68" s="414">
        <v>0.32000000000000017</v>
      </c>
      <c r="D68" s="414" t="e">
        <v>#N/A</v>
      </c>
      <c r="E68" s="414" t="e">
        <v>#N/A</v>
      </c>
    </row>
    <row r="69" spans="3:5">
      <c r="C69" s="414">
        <v>0.32500000000000018</v>
      </c>
      <c r="D69" s="414" t="e">
        <v>#N/A</v>
      </c>
      <c r="E69" s="414" t="e">
        <v>#N/A</v>
      </c>
    </row>
    <row r="70" spans="3:5">
      <c r="C70" s="414">
        <v>0.33000000000000018</v>
      </c>
      <c r="D70" s="414" t="e">
        <v>#N/A</v>
      </c>
      <c r="E70" s="414" t="e">
        <v>#N/A</v>
      </c>
    </row>
    <row r="71" spans="3:5">
      <c r="C71" s="414">
        <v>0.33500000000000019</v>
      </c>
      <c r="D71" s="414" t="e">
        <v>#N/A</v>
      </c>
      <c r="E71" s="414" t="e">
        <v>#N/A</v>
      </c>
    </row>
    <row r="72" spans="3:5">
      <c r="C72" s="414">
        <v>0.34000000000000019</v>
      </c>
      <c r="D72" s="414" t="e">
        <v>#N/A</v>
      </c>
      <c r="E72" s="414" t="e">
        <v>#N/A</v>
      </c>
    </row>
    <row r="73" spans="3:5">
      <c r="C73" s="414">
        <v>0.3450000000000002</v>
      </c>
      <c r="D73" s="414" t="e">
        <v>#N/A</v>
      </c>
      <c r="E73" s="414" t="e">
        <v>#N/A</v>
      </c>
    </row>
    <row r="74" spans="3:5">
      <c r="C74" s="414">
        <v>0.3500000000000002</v>
      </c>
      <c r="D74" s="414" t="e">
        <v>#N/A</v>
      </c>
      <c r="E74" s="414" t="e">
        <v>#N/A</v>
      </c>
    </row>
    <row r="75" spans="3:5">
      <c r="C75" s="414">
        <v>0.3550000000000002</v>
      </c>
      <c r="D75" s="414" t="e">
        <v>#N/A</v>
      </c>
      <c r="E75" s="414" t="e">
        <v>#N/A</v>
      </c>
    </row>
    <row r="76" spans="3:5">
      <c r="C76" s="414">
        <v>0.36000000000000021</v>
      </c>
      <c r="D76" s="414" t="e">
        <v>#N/A</v>
      </c>
      <c r="E76" s="414" t="e">
        <v>#N/A</v>
      </c>
    </row>
    <row r="77" spans="3:5">
      <c r="C77" s="414">
        <v>0.36500000000000021</v>
      </c>
      <c r="D77" s="414" t="e">
        <v>#N/A</v>
      </c>
      <c r="E77" s="414" t="e">
        <v>#N/A</v>
      </c>
    </row>
    <row r="78" spans="3:5">
      <c r="C78" s="414">
        <v>0.37000000000000022</v>
      </c>
      <c r="D78" s="414" t="e">
        <v>#N/A</v>
      </c>
      <c r="E78" s="414" t="e">
        <v>#N/A</v>
      </c>
    </row>
    <row r="79" spans="3:5">
      <c r="C79" s="414">
        <v>0.37500000000000022</v>
      </c>
      <c r="D79" s="414" t="e">
        <v>#N/A</v>
      </c>
      <c r="E79" s="414" t="e">
        <v>#N/A</v>
      </c>
    </row>
    <row r="80" spans="3:5">
      <c r="C80" s="414">
        <v>0.38000000000000023</v>
      </c>
      <c r="D80" s="414" t="e">
        <v>#N/A</v>
      </c>
      <c r="E80" s="414" t="e">
        <v>#N/A</v>
      </c>
    </row>
    <row r="81" spans="3:5">
      <c r="C81" s="414">
        <v>0.38500000000000023</v>
      </c>
      <c r="D81" s="414" t="e">
        <v>#N/A</v>
      </c>
      <c r="E81" s="414" t="e">
        <v>#N/A</v>
      </c>
    </row>
    <row r="82" spans="3:5">
      <c r="C82" s="414">
        <v>0.39000000000000024</v>
      </c>
      <c r="D82" s="414" t="e">
        <v>#N/A</v>
      </c>
      <c r="E82" s="414" t="e">
        <v>#N/A</v>
      </c>
    </row>
    <row r="83" spans="3:5">
      <c r="C83" s="414">
        <v>0.39500000000000024</v>
      </c>
      <c r="D83" s="414" t="e">
        <v>#N/A</v>
      </c>
      <c r="E83" s="414" t="e">
        <v>#N/A</v>
      </c>
    </row>
    <row r="84" spans="3:5">
      <c r="C84" s="414">
        <v>0.40000000000000024</v>
      </c>
      <c r="D84" s="414" t="e">
        <v>#N/A</v>
      </c>
      <c r="E84" s="414" t="e">
        <v>#N/A</v>
      </c>
    </row>
    <row r="85" spans="3:5">
      <c r="C85" s="414">
        <v>0.40500000000000025</v>
      </c>
      <c r="D85" s="414" t="e">
        <v>#N/A</v>
      </c>
      <c r="E85" s="414" t="e">
        <v>#N/A</v>
      </c>
    </row>
    <row r="86" spans="3:5">
      <c r="C86" s="414">
        <v>0.41000000000000025</v>
      </c>
      <c r="D86" s="414" t="e">
        <v>#N/A</v>
      </c>
      <c r="E86" s="414" t="e">
        <v>#N/A</v>
      </c>
    </row>
    <row r="87" spans="3:5">
      <c r="C87" s="414">
        <v>0.41500000000000026</v>
      </c>
      <c r="D87" s="414" t="e">
        <v>#N/A</v>
      </c>
      <c r="E87" s="414" t="e">
        <v>#N/A</v>
      </c>
    </row>
    <row r="88" spans="3:5">
      <c r="C88" s="414">
        <v>0.42000000000000026</v>
      </c>
      <c r="D88" s="414" t="e">
        <v>#N/A</v>
      </c>
      <c r="E88" s="414" t="e">
        <v>#N/A</v>
      </c>
    </row>
    <row r="89" spans="3:5">
      <c r="C89" s="414">
        <v>0.42500000000000027</v>
      </c>
      <c r="D89" s="414" t="e">
        <v>#N/A</v>
      </c>
      <c r="E89" s="414" t="e">
        <v>#N/A</v>
      </c>
    </row>
    <row r="90" spans="3:5">
      <c r="C90" s="414">
        <v>0.43000000000000027</v>
      </c>
      <c r="D90" s="414" t="e">
        <v>#N/A</v>
      </c>
      <c r="E90" s="414" t="e">
        <v>#N/A</v>
      </c>
    </row>
    <row r="91" spans="3:5">
      <c r="C91" s="414">
        <v>0.43500000000000028</v>
      </c>
      <c r="D91" s="414" t="e">
        <v>#N/A</v>
      </c>
      <c r="E91" s="414" t="e">
        <v>#N/A</v>
      </c>
    </row>
    <row r="92" spans="3:5">
      <c r="C92" s="414">
        <v>0.44000000000000028</v>
      </c>
      <c r="D92" s="414" t="e">
        <v>#N/A</v>
      </c>
      <c r="E92" s="414" t="e">
        <v>#N/A</v>
      </c>
    </row>
    <row r="93" spans="3:5">
      <c r="C93" s="414">
        <v>0.44500000000000028</v>
      </c>
      <c r="D93" s="414" t="e">
        <v>#N/A</v>
      </c>
      <c r="E93" s="414" t="e">
        <v>#N/A</v>
      </c>
    </row>
    <row r="94" spans="3:5">
      <c r="C94" s="414">
        <v>0.45000000000000029</v>
      </c>
      <c r="D94" s="414" t="e">
        <v>#N/A</v>
      </c>
      <c r="E94" s="414" t="e">
        <v>#N/A</v>
      </c>
    </row>
    <row r="95" spans="3:5">
      <c r="C95" s="414">
        <v>0.45500000000000029</v>
      </c>
      <c r="D95" s="414" t="e">
        <v>#N/A</v>
      </c>
      <c r="E95" s="414" t="e">
        <v>#N/A</v>
      </c>
    </row>
    <row r="96" spans="3:5">
      <c r="C96" s="414">
        <v>0.4600000000000003</v>
      </c>
      <c r="D96" s="414" t="e">
        <v>#N/A</v>
      </c>
      <c r="E96" s="414" t="e">
        <v>#N/A</v>
      </c>
    </row>
    <row r="97" spans="3:5">
      <c r="C97" s="414">
        <v>0.4650000000000003</v>
      </c>
      <c r="D97" s="414" t="e">
        <v>#N/A</v>
      </c>
      <c r="E97" s="414" t="e">
        <v>#N/A</v>
      </c>
    </row>
    <row r="98" spans="3:5">
      <c r="C98" s="414">
        <v>0.47000000000000031</v>
      </c>
      <c r="D98" s="414" t="e">
        <v>#N/A</v>
      </c>
      <c r="E98" s="414" t="e">
        <v>#N/A</v>
      </c>
    </row>
    <row r="99" spans="3:5">
      <c r="C99" s="414">
        <v>0.47500000000000031</v>
      </c>
      <c r="D99" s="414" t="e">
        <v>#N/A</v>
      </c>
      <c r="E99" s="414" t="e">
        <v>#N/A</v>
      </c>
    </row>
    <row r="100" spans="3:5">
      <c r="C100" s="414">
        <v>0.48000000000000032</v>
      </c>
      <c r="D100" s="414" t="e">
        <v>#N/A</v>
      </c>
      <c r="E100" s="414" t="e">
        <v>#N/A</v>
      </c>
    </row>
    <row r="101" spans="3:5">
      <c r="C101" s="414">
        <v>0.48500000000000032</v>
      </c>
      <c r="D101" s="414" t="e">
        <v>#N/A</v>
      </c>
      <c r="E101" s="414" t="e">
        <v>#N/A</v>
      </c>
    </row>
    <row r="102" spans="3:5">
      <c r="C102" s="414">
        <v>0.49000000000000032</v>
      </c>
      <c r="D102" s="414" t="e">
        <v>#N/A</v>
      </c>
      <c r="E102" s="414" t="e">
        <v>#N/A</v>
      </c>
    </row>
    <row r="103" spans="3:5">
      <c r="C103" s="414">
        <v>0.49500000000000033</v>
      </c>
      <c r="D103" s="414" t="e">
        <v>#N/A</v>
      </c>
      <c r="E103" s="414" t="e">
        <v>#N/A</v>
      </c>
    </row>
    <row r="104" spans="3:5">
      <c r="C104" s="414">
        <v>0.50000000000000033</v>
      </c>
      <c r="D104" s="414" t="e">
        <v>#N/A</v>
      </c>
      <c r="E104" s="414" t="e">
        <v>#N/A</v>
      </c>
    </row>
    <row r="105" spans="3:5">
      <c r="C105" s="414">
        <v>0.50500000000000034</v>
      </c>
      <c r="D105" s="414" t="e">
        <v>#N/A</v>
      </c>
      <c r="E105" s="414" t="e">
        <v>#N/A</v>
      </c>
    </row>
    <row r="106" spans="3:5">
      <c r="C106" s="414">
        <v>0.51000000000000034</v>
      </c>
      <c r="D106" s="414" t="e">
        <v>#N/A</v>
      </c>
      <c r="E106" s="414" t="e">
        <v>#N/A</v>
      </c>
    </row>
    <row r="107" spans="3:5">
      <c r="C107" s="414">
        <v>0.51500000000000035</v>
      </c>
      <c r="D107" s="414" t="e">
        <v>#N/A</v>
      </c>
      <c r="E107" s="414" t="e">
        <v>#N/A</v>
      </c>
    </row>
    <row r="108" spans="3:5">
      <c r="C108" s="414">
        <v>0.52000000000000035</v>
      </c>
      <c r="D108" s="414" t="e">
        <v>#N/A</v>
      </c>
      <c r="E108" s="414" t="e">
        <v>#N/A</v>
      </c>
    </row>
    <row r="109" spans="3:5">
      <c r="C109" s="414">
        <v>0.52500000000000036</v>
      </c>
      <c r="D109" s="414" t="e">
        <v>#N/A</v>
      </c>
      <c r="E109" s="414" t="e">
        <v>#N/A</v>
      </c>
    </row>
    <row r="110" spans="3:5">
      <c r="C110" s="414">
        <v>0.53000000000000036</v>
      </c>
      <c r="D110" s="414" t="e">
        <v>#N/A</v>
      </c>
      <c r="E110" s="414" t="e">
        <v>#N/A</v>
      </c>
    </row>
    <row r="111" spans="3:5">
      <c r="C111" s="414">
        <v>0.53500000000000036</v>
      </c>
      <c r="D111" s="414" t="e">
        <v>#N/A</v>
      </c>
      <c r="E111" s="414" t="e">
        <v>#N/A</v>
      </c>
    </row>
    <row r="112" spans="3:5">
      <c r="C112" s="414">
        <v>0.54000000000000037</v>
      </c>
      <c r="D112" s="414" t="e">
        <v>#N/A</v>
      </c>
      <c r="E112" s="414" t="e">
        <v>#N/A</v>
      </c>
    </row>
    <row r="113" spans="3:5">
      <c r="C113" s="414">
        <v>0.54500000000000037</v>
      </c>
      <c r="D113" s="414" t="e">
        <v>#N/A</v>
      </c>
      <c r="E113" s="414" t="e">
        <v>#N/A</v>
      </c>
    </row>
    <row r="114" spans="3:5">
      <c r="C114" s="414">
        <v>0.55000000000000038</v>
      </c>
      <c r="D114" s="414" t="e">
        <v>#N/A</v>
      </c>
      <c r="E114" s="414" t="e">
        <v>#N/A</v>
      </c>
    </row>
    <row r="115" spans="3:5">
      <c r="C115" s="414">
        <v>0.55500000000000038</v>
      </c>
      <c r="D115" s="414" t="e">
        <v>#N/A</v>
      </c>
      <c r="E115" s="414" t="e">
        <v>#N/A</v>
      </c>
    </row>
    <row r="116" spans="3:5">
      <c r="C116" s="414">
        <v>0.56000000000000039</v>
      </c>
      <c r="D116" s="414" t="e">
        <v>#N/A</v>
      </c>
      <c r="E116" s="414" t="e">
        <v>#N/A</v>
      </c>
    </row>
    <row r="117" spans="3:5">
      <c r="C117" s="414">
        <v>0.56500000000000039</v>
      </c>
      <c r="D117" s="414" t="e">
        <v>#N/A</v>
      </c>
      <c r="E117" s="414" t="e">
        <v>#N/A</v>
      </c>
    </row>
    <row r="118" spans="3:5">
      <c r="C118" s="414">
        <v>0.5700000000000004</v>
      </c>
      <c r="D118" s="414" t="e">
        <v>#N/A</v>
      </c>
      <c r="E118" s="414" t="e">
        <v>#N/A</v>
      </c>
    </row>
    <row r="119" spans="3:5">
      <c r="C119" s="414">
        <v>0.5750000000000004</v>
      </c>
      <c r="D119" s="414" t="e">
        <v>#N/A</v>
      </c>
      <c r="E119" s="414" t="e">
        <v>#N/A</v>
      </c>
    </row>
    <row r="120" spans="3:5">
      <c r="C120" s="414">
        <v>0.5800000000000004</v>
      </c>
      <c r="D120" s="414" t="e">
        <v>#N/A</v>
      </c>
      <c r="E120" s="414" t="e">
        <v>#N/A</v>
      </c>
    </row>
    <row r="121" spans="3:5">
      <c r="C121" s="414">
        <v>0.58500000000000041</v>
      </c>
      <c r="D121" s="414" t="e">
        <v>#N/A</v>
      </c>
      <c r="E121" s="414" t="e">
        <v>#N/A</v>
      </c>
    </row>
    <row r="122" spans="3:5">
      <c r="C122" s="414">
        <v>0.59000000000000041</v>
      </c>
      <c r="D122" s="414" t="e">
        <v>#N/A</v>
      </c>
      <c r="E122" s="414" t="e">
        <v>#N/A</v>
      </c>
    </row>
    <row r="123" spans="3:5">
      <c r="C123" s="414">
        <v>0.59500000000000042</v>
      </c>
      <c r="D123" s="414" t="e">
        <v>#N/A</v>
      </c>
      <c r="E123" s="414" t="e">
        <v>#N/A</v>
      </c>
    </row>
    <row r="124" spans="3:5">
      <c r="C124" s="414">
        <v>0.60000000000000042</v>
      </c>
      <c r="D124" s="414" t="e">
        <v>#N/A</v>
      </c>
      <c r="E124" s="414" t="e">
        <v>#N/A</v>
      </c>
    </row>
    <row r="125" spans="3:5">
      <c r="C125" s="414">
        <v>0.60500000000000043</v>
      </c>
      <c r="D125" s="414" t="e">
        <v>#N/A</v>
      </c>
      <c r="E125" s="414" t="e">
        <v>#N/A</v>
      </c>
    </row>
    <row r="126" spans="3:5">
      <c r="C126" s="414">
        <v>0.61000000000000043</v>
      </c>
      <c r="D126" s="414" t="e">
        <v>#N/A</v>
      </c>
      <c r="E126" s="414" t="e">
        <v>#N/A</v>
      </c>
    </row>
    <row r="127" spans="3:5">
      <c r="C127" s="414">
        <v>0.61500000000000044</v>
      </c>
      <c r="D127" s="414" t="e">
        <v>#N/A</v>
      </c>
      <c r="E127" s="414" t="e">
        <v>#N/A</v>
      </c>
    </row>
    <row r="128" spans="3:5">
      <c r="C128" s="414">
        <v>0.62000000000000044</v>
      </c>
      <c r="D128" s="414" t="e">
        <v>#N/A</v>
      </c>
      <c r="E128" s="414" t="e">
        <v>#N/A</v>
      </c>
    </row>
    <row r="129" spans="3:5">
      <c r="C129" s="414">
        <v>0.62500000000000044</v>
      </c>
      <c r="D129" s="414" t="e">
        <v>#N/A</v>
      </c>
      <c r="E129" s="414" t="e">
        <v>#N/A</v>
      </c>
    </row>
    <row r="130" spans="3:5">
      <c r="C130" s="414">
        <v>0.63000000000000045</v>
      </c>
      <c r="D130" s="414" t="e">
        <v>#N/A</v>
      </c>
      <c r="E130" s="414" t="e">
        <v>#N/A</v>
      </c>
    </row>
    <row r="131" spans="3:5">
      <c r="C131" s="414">
        <v>0.63500000000000045</v>
      </c>
      <c r="D131" s="414" t="e">
        <v>#N/A</v>
      </c>
      <c r="E131" s="414" t="e">
        <v>#N/A</v>
      </c>
    </row>
    <row r="132" spans="3:5">
      <c r="C132" s="414">
        <v>0.64000000000000046</v>
      </c>
      <c r="D132" s="414" t="e">
        <v>#N/A</v>
      </c>
      <c r="E132" s="414" t="e">
        <v>#N/A</v>
      </c>
    </row>
    <row r="133" spans="3:5">
      <c r="C133" s="414">
        <v>0.64500000000000046</v>
      </c>
      <c r="D133" s="414" t="e">
        <v>#N/A</v>
      </c>
      <c r="E133" s="414" t="e">
        <v>#N/A</v>
      </c>
    </row>
    <row r="134" spans="3:5">
      <c r="C134" s="414">
        <v>0.65000000000000047</v>
      </c>
      <c r="D134" s="414" t="e">
        <v>#N/A</v>
      </c>
      <c r="E134" s="414" t="e">
        <v>#N/A</v>
      </c>
    </row>
    <row r="135" spans="3:5">
      <c r="C135" s="414">
        <v>0.65500000000000047</v>
      </c>
      <c r="D135" s="414" t="e">
        <v>#N/A</v>
      </c>
      <c r="E135" s="414" t="e">
        <v>#N/A</v>
      </c>
    </row>
    <row r="136" spans="3:5">
      <c r="C136" s="414">
        <v>0.66000000000000048</v>
      </c>
      <c r="D136" s="414" t="e">
        <v>#N/A</v>
      </c>
      <c r="E136" s="414" t="e">
        <v>#N/A</v>
      </c>
    </row>
    <row r="137" spans="3:5">
      <c r="C137" s="414">
        <v>0.66500000000000048</v>
      </c>
      <c r="D137" s="414" t="e">
        <v>#N/A</v>
      </c>
      <c r="E137" s="414" t="e">
        <v>#N/A</v>
      </c>
    </row>
    <row r="138" spans="3:5">
      <c r="C138" s="414">
        <v>0.67000000000000048</v>
      </c>
      <c r="D138" s="414" t="e">
        <v>#N/A</v>
      </c>
      <c r="E138" s="414" t="e">
        <v>#N/A</v>
      </c>
    </row>
    <row r="139" spans="3:5">
      <c r="C139" s="414">
        <v>0.67500000000000049</v>
      </c>
      <c r="D139" s="414" t="e">
        <v>#N/A</v>
      </c>
      <c r="E139" s="414" t="e">
        <v>#N/A</v>
      </c>
    </row>
    <row r="140" spans="3:5">
      <c r="C140" s="414">
        <v>0.68000000000000049</v>
      </c>
      <c r="D140" s="414" t="e">
        <v>#N/A</v>
      </c>
      <c r="E140" s="414" t="e">
        <v>#N/A</v>
      </c>
    </row>
    <row r="141" spans="3:5">
      <c r="C141" s="414">
        <v>0.6850000000000005</v>
      </c>
      <c r="D141" s="414" t="e">
        <v>#N/A</v>
      </c>
      <c r="E141" s="414" t="e">
        <v>#N/A</v>
      </c>
    </row>
    <row r="142" spans="3:5">
      <c r="C142" s="414">
        <v>0.6900000000000005</v>
      </c>
      <c r="D142" s="414" t="e">
        <v>#N/A</v>
      </c>
      <c r="E142" s="414" t="e">
        <v>#N/A</v>
      </c>
    </row>
    <row r="143" spans="3:5">
      <c r="C143" s="414">
        <v>0.69500000000000051</v>
      </c>
      <c r="D143" s="414" t="e">
        <v>#N/A</v>
      </c>
      <c r="E143" s="414" t="e">
        <v>#N/A</v>
      </c>
    </row>
    <row r="144" spans="3:5">
      <c r="C144" s="414">
        <v>0.70000000000000051</v>
      </c>
      <c r="D144" s="414" t="e">
        <v>#N/A</v>
      </c>
      <c r="E144" s="414" t="e">
        <v>#N/A</v>
      </c>
    </row>
    <row r="145" spans="3:5">
      <c r="C145" s="414">
        <v>0.70500000000000052</v>
      </c>
      <c r="D145" s="414" t="e">
        <v>#N/A</v>
      </c>
      <c r="E145" s="414" t="e">
        <v>#N/A</v>
      </c>
    </row>
    <row r="146" spans="3:5">
      <c r="C146" s="414">
        <v>0.71000000000000052</v>
      </c>
      <c r="D146" s="414" t="e">
        <v>#N/A</v>
      </c>
      <c r="E146" s="414" t="e">
        <v>#N/A</v>
      </c>
    </row>
    <row r="147" spans="3:5">
      <c r="C147" s="414">
        <v>0.71500000000000052</v>
      </c>
      <c r="D147" s="414" t="e">
        <v>#N/A</v>
      </c>
      <c r="E147" s="414" t="e">
        <v>#N/A</v>
      </c>
    </row>
    <row r="148" spans="3:5">
      <c r="C148" s="414">
        <v>0.72000000000000053</v>
      </c>
      <c r="D148" s="414" t="e">
        <v>#N/A</v>
      </c>
      <c r="E148" s="414" t="e">
        <v>#N/A</v>
      </c>
    </row>
    <row r="149" spans="3:5">
      <c r="C149" s="414">
        <v>0.72500000000000053</v>
      </c>
      <c r="D149" s="414" t="e">
        <v>#N/A</v>
      </c>
      <c r="E149" s="414" t="e">
        <v>#N/A</v>
      </c>
    </row>
    <row r="150" spans="3:5">
      <c r="C150" s="414">
        <v>0.73000000000000054</v>
      </c>
      <c r="D150" s="414" t="e">
        <v>#N/A</v>
      </c>
      <c r="E150" s="414" t="e">
        <v>#N/A</v>
      </c>
    </row>
    <row r="151" spans="3:5">
      <c r="C151" s="414">
        <v>0.73500000000000054</v>
      </c>
      <c r="D151" s="414" t="e">
        <v>#N/A</v>
      </c>
      <c r="E151" s="414" t="e">
        <v>#N/A</v>
      </c>
    </row>
    <row r="152" spans="3:5">
      <c r="C152" s="414">
        <v>0.74000000000000055</v>
      </c>
      <c r="D152" s="414" t="e">
        <v>#N/A</v>
      </c>
      <c r="E152" s="414" t="e">
        <v>#N/A</v>
      </c>
    </row>
    <row r="153" spans="3:5">
      <c r="C153" s="414">
        <v>0.74500000000000055</v>
      </c>
      <c r="D153" s="414" t="e">
        <v>#N/A</v>
      </c>
      <c r="E153" s="414" t="e">
        <v>#N/A</v>
      </c>
    </row>
    <row r="154" spans="3:5">
      <c r="C154" s="414">
        <v>0.75000000000000056</v>
      </c>
      <c r="D154" s="414" t="e">
        <v>#N/A</v>
      </c>
      <c r="E154" s="414" t="e">
        <v>#N/A</v>
      </c>
    </row>
    <row r="155" spans="3:5">
      <c r="C155" s="414">
        <v>0.75500000000000056</v>
      </c>
      <c r="D155" s="414" t="e">
        <v>#N/A</v>
      </c>
      <c r="E155" s="414" t="e">
        <v>#N/A</v>
      </c>
    </row>
    <row r="156" spans="3:5">
      <c r="C156" s="414">
        <v>0.76000000000000056</v>
      </c>
      <c r="D156" s="414" t="e">
        <v>#N/A</v>
      </c>
      <c r="E156" s="414" t="e">
        <v>#N/A</v>
      </c>
    </row>
    <row r="157" spans="3:5">
      <c r="C157" s="414">
        <v>0.76500000000000057</v>
      </c>
      <c r="D157" s="414" t="e">
        <v>#N/A</v>
      </c>
      <c r="E157" s="414" t="e">
        <v>#N/A</v>
      </c>
    </row>
    <row r="158" spans="3:5">
      <c r="C158" s="414">
        <v>0.77000000000000057</v>
      </c>
      <c r="D158" s="414" t="e">
        <v>#N/A</v>
      </c>
      <c r="E158" s="414" t="e">
        <v>#N/A</v>
      </c>
    </row>
    <row r="159" spans="3:5">
      <c r="C159" s="414">
        <v>0.77500000000000058</v>
      </c>
      <c r="D159" s="414" t="e">
        <v>#N/A</v>
      </c>
      <c r="E159" s="414" t="e">
        <v>#N/A</v>
      </c>
    </row>
    <row r="160" spans="3:5">
      <c r="C160" s="414">
        <v>0.78000000000000058</v>
      </c>
      <c r="D160" s="414" t="e">
        <v>#N/A</v>
      </c>
      <c r="E160" s="414" t="e">
        <v>#N/A</v>
      </c>
    </row>
    <row r="161" spans="3:5">
      <c r="C161" s="414">
        <v>0.78500000000000059</v>
      </c>
      <c r="D161" s="414" t="e">
        <v>#N/A</v>
      </c>
      <c r="E161" s="414" t="e">
        <v>#N/A</v>
      </c>
    </row>
    <row r="162" spans="3:5">
      <c r="C162" s="414">
        <v>0.79000000000000059</v>
      </c>
      <c r="D162" s="414" t="e">
        <v>#N/A</v>
      </c>
      <c r="E162" s="414" t="e">
        <v>#N/A</v>
      </c>
    </row>
    <row r="163" spans="3:5">
      <c r="C163" s="414">
        <v>0.7950000000000006</v>
      </c>
      <c r="D163" s="414" t="e">
        <v>#N/A</v>
      </c>
      <c r="E163" s="414" t="e">
        <v>#N/A</v>
      </c>
    </row>
    <row r="164" spans="3:5">
      <c r="C164" s="414">
        <v>0.8000000000000006</v>
      </c>
      <c r="D164" s="414" t="e">
        <v>#N/A</v>
      </c>
      <c r="E164" s="414" t="e">
        <v>#N/A</v>
      </c>
    </row>
    <row r="165" spans="3:5">
      <c r="C165" s="414">
        <v>0.8050000000000006</v>
      </c>
      <c r="D165" s="414" t="e">
        <v>#N/A</v>
      </c>
      <c r="E165" s="414" t="e">
        <v>#N/A</v>
      </c>
    </row>
    <row r="166" spans="3:5">
      <c r="C166" s="414">
        <v>0.81000000000000061</v>
      </c>
      <c r="D166" s="414" t="e">
        <v>#N/A</v>
      </c>
      <c r="E166" s="414" t="e">
        <v>#N/A</v>
      </c>
    </row>
    <row r="167" spans="3:5">
      <c r="C167" s="414">
        <v>0.81500000000000061</v>
      </c>
      <c r="D167" s="414" t="e">
        <v>#N/A</v>
      </c>
      <c r="E167" s="414" t="e">
        <v>#N/A</v>
      </c>
    </row>
    <row r="168" spans="3:5">
      <c r="C168" s="414">
        <v>0.82000000000000062</v>
      </c>
      <c r="D168" s="414" t="e">
        <v>#N/A</v>
      </c>
      <c r="E168" s="414" t="e">
        <v>#N/A</v>
      </c>
    </row>
    <row r="169" spans="3:5">
      <c r="C169" s="414">
        <v>0.82500000000000062</v>
      </c>
      <c r="D169" s="414" t="e">
        <v>#N/A</v>
      </c>
      <c r="E169" s="414" t="e">
        <v>#N/A</v>
      </c>
    </row>
    <row r="170" spans="3:5">
      <c r="C170" s="414">
        <v>0.83000000000000063</v>
      </c>
      <c r="D170" s="414" t="e">
        <v>#N/A</v>
      </c>
      <c r="E170" s="414" t="e">
        <v>#N/A</v>
      </c>
    </row>
    <row r="171" spans="3:5">
      <c r="C171" s="414">
        <v>0.83500000000000063</v>
      </c>
      <c r="D171" s="414" t="e">
        <v>#N/A</v>
      </c>
      <c r="E171" s="414" t="e">
        <v>#N/A</v>
      </c>
    </row>
    <row r="172" spans="3:5">
      <c r="C172" s="414">
        <v>0.84000000000000064</v>
      </c>
      <c r="D172" s="414" t="e">
        <v>#N/A</v>
      </c>
      <c r="E172" s="414" t="e">
        <v>#N/A</v>
      </c>
    </row>
    <row r="173" spans="3:5">
      <c r="C173" s="414">
        <v>0.84500000000000064</v>
      </c>
      <c r="D173" s="414" t="e">
        <v>#N/A</v>
      </c>
      <c r="E173" s="414" t="e">
        <v>#N/A</v>
      </c>
    </row>
    <row r="174" spans="3:5">
      <c r="C174" s="414">
        <v>0.85000000000000064</v>
      </c>
      <c r="D174" s="414" t="e">
        <v>#N/A</v>
      </c>
      <c r="E174" s="414" t="e">
        <v>#N/A</v>
      </c>
    </row>
    <row r="175" spans="3:5">
      <c r="C175" s="414">
        <v>0.85500000000000065</v>
      </c>
      <c r="D175" s="414" t="e">
        <v>#N/A</v>
      </c>
      <c r="E175" s="414" t="e">
        <v>#N/A</v>
      </c>
    </row>
    <row r="176" spans="3:5">
      <c r="C176" s="414">
        <v>0.86000000000000065</v>
      </c>
      <c r="D176" s="414" t="e">
        <v>#N/A</v>
      </c>
      <c r="E176" s="414" t="e">
        <v>#N/A</v>
      </c>
    </row>
    <row r="177" spans="3:5">
      <c r="C177" s="414">
        <v>0.86500000000000066</v>
      </c>
      <c r="D177" s="414" t="e">
        <v>#N/A</v>
      </c>
      <c r="E177" s="414" t="e">
        <v>#N/A</v>
      </c>
    </row>
    <row r="178" spans="3:5">
      <c r="C178" s="414">
        <v>0.87000000000000066</v>
      </c>
      <c r="D178" s="414" t="e">
        <v>#N/A</v>
      </c>
      <c r="E178" s="414" t="e">
        <v>#N/A</v>
      </c>
    </row>
    <row r="179" spans="3:5">
      <c r="C179" s="414">
        <v>0.87500000000000067</v>
      </c>
      <c r="D179" s="414" t="e">
        <v>#N/A</v>
      </c>
      <c r="E179" s="414" t="e">
        <v>#N/A</v>
      </c>
    </row>
    <row r="180" spans="3:5">
      <c r="C180" s="414">
        <v>0.88000000000000067</v>
      </c>
      <c r="D180" s="414" t="e">
        <v>#N/A</v>
      </c>
      <c r="E180" s="414" t="e">
        <v>#N/A</v>
      </c>
    </row>
    <row r="181" spans="3:5">
      <c r="C181" s="414">
        <v>0.88500000000000068</v>
      </c>
      <c r="D181" s="414" t="e">
        <v>#N/A</v>
      </c>
      <c r="E181" s="414" t="e">
        <v>#N/A</v>
      </c>
    </row>
    <row r="182" spans="3:5">
      <c r="C182" s="414">
        <v>0.89000000000000068</v>
      </c>
      <c r="D182" s="414" t="e">
        <v>#N/A</v>
      </c>
      <c r="E182" s="414" t="e">
        <v>#N/A</v>
      </c>
    </row>
    <row r="183" spans="3:5">
      <c r="C183" s="414">
        <v>0.89500000000000068</v>
      </c>
      <c r="D183" s="414" t="e">
        <v>#N/A</v>
      </c>
      <c r="E183" s="414" t="e">
        <v>#N/A</v>
      </c>
    </row>
    <row r="184" spans="3:5">
      <c r="C184" s="414">
        <v>0.90000000000000069</v>
      </c>
      <c r="D184" s="414" t="e">
        <v>#N/A</v>
      </c>
      <c r="E184" s="414" t="e">
        <v>#N/A</v>
      </c>
    </row>
    <row r="185" spans="3:5">
      <c r="C185" s="414">
        <v>0.90500000000000069</v>
      </c>
      <c r="D185" s="414" t="e">
        <v>#N/A</v>
      </c>
      <c r="E185" s="414" t="e">
        <v>#N/A</v>
      </c>
    </row>
    <row r="186" spans="3:5">
      <c r="C186" s="414">
        <v>0.9100000000000007</v>
      </c>
      <c r="D186" s="414" t="e">
        <v>#N/A</v>
      </c>
      <c r="E186" s="414" t="e">
        <v>#N/A</v>
      </c>
    </row>
    <row r="187" spans="3:5">
      <c r="C187" s="414">
        <v>0.9150000000000007</v>
      </c>
      <c r="D187" s="414" t="e">
        <v>#N/A</v>
      </c>
      <c r="E187" s="414" t="e">
        <v>#N/A</v>
      </c>
    </row>
    <row r="188" spans="3:5">
      <c r="C188" s="414">
        <v>0.92000000000000071</v>
      </c>
      <c r="D188" s="414" t="e">
        <v>#N/A</v>
      </c>
      <c r="E188" s="414" t="e">
        <v>#N/A</v>
      </c>
    </row>
    <row r="189" spans="3:5">
      <c r="C189" s="414">
        <v>0.92500000000000071</v>
      </c>
      <c r="D189" s="414" t="e">
        <v>#N/A</v>
      </c>
      <c r="E189" s="414" t="e">
        <v>#N/A</v>
      </c>
    </row>
    <row r="190" spans="3:5">
      <c r="C190" s="414">
        <v>0.93000000000000071</v>
      </c>
      <c r="D190" s="414" t="e">
        <v>#N/A</v>
      </c>
      <c r="E190" s="414" t="e">
        <v>#N/A</v>
      </c>
    </row>
    <row r="191" spans="3:5">
      <c r="C191" s="414">
        <v>0.93500000000000072</v>
      </c>
      <c r="D191" s="414" t="e">
        <v>#N/A</v>
      </c>
      <c r="E191" s="414" t="e">
        <v>#N/A</v>
      </c>
    </row>
    <row r="192" spans="3:5">
      <c r="C192" s="414">
        <v>0.94000000000000072</v>
      </c>
      <c r="D192" s="414" t="e">
        <v>#N/A</v>
      </c>
      <c r="E192" s="414" t="e">
        <v>#N/A</v>
      </c>
    </row>
    <row r="193" spans="3:5">
      <c r="C193" s="414">
        <v>0.94500000000000073</v>
      </c>
      <c r="D193" s="414" t="e">
        <v>#N/A</v>
      </c>
      <c r="E193" s="414" t="e">
        <v>#N/A</v>
      </c>
    </row>
    <row r="194" spans="3:5">
      <c r="C194" s="414">
        <v>0.95000000000000073</v>
      </c>
      <c r="D194" s="414" t="e">
        <v>#N/A</v>
      </c>
      <c r="E194" s="414" t="e">
        <v>#N/A</v>
      </c>
    </row>
    <row r="195" spans="3:5">
      <c r="C195" s="414">
        <v>0.95500000000000074</v>
      </c>
      <c r="D195" s="414" t="e">
        <v>#N/A</v>
      </c>
      <c r="E195" s="414" t="e">
        <v>#N/A</v>
      </c>
    </row>
    <row r="196" spans="3:5">
      <c r="C196" s="414">
        <v>0.96000000000000074</v>
      </c>
      <c r="D196" s="414" t="e">
        <v>#N/A</v>
      </c>
      <c r="E196" s="414" t="e">
        <v>#N/A</v>
      </c>
    </row>
    <row r="197" spans="3:5">
      <c r="C197" s="414">
        <v>0.96500000000000075</v>
      </c>
      <c r="D197" s="414" t="e">
        <v>#N/A</v>
      </c>
      <c r="E197" s="414" t="e">
        <v>#N/A</v>
      </c>
    </row>
    <row r="198" spans="3:5">
      <c r="C198" s="414">
        <v>0.97000000000000075</v>
      </c>
      <c r="D198" s="414" t="e">
        <v>#N/A</v>
      </c>
      <c r="E198" s="414" t="e">
        <v>#N/A</v>
      </c>
    </row>
    <row r="199" spans="3:5">
      <c r="C199" s="414">
        <v>0.97500000000000075</v>
      </c>
      <c r="D199" s="414" t="e">
        <v>#N/A</v>
      </c>
      <c r="E199" s="414" t="e">
        <v>#N/A</v>
      </c>
    </row>
    <row r="200" spans="3:5">
      <c r="C200" s="414">
        <v>0.98000000000000076</v>
      </c>
      <c r="D200" s="414" t="e">
        <v>#N/A</v>
      </c>
      <c r="E200" s="414" t="e">
        <v>#N/A</v>
      </c>
    </row>
    <row r="201" spans="3:5">
      <c r="C201" s="414">
        <v>0.98500000000000076</v>
      </c>
      <c r="D201" s="414" t="e">
        <v>#N/A</v>
      </c>
      <c r="E201" s="414" t="e">
        <v>#N/A</v>
      </c>
    </row>
    <row r="202" spans="3:5">
      <c r="C202" s="414">
        <v>0.99000000000000077</v>
      </c>
      <c r="D202" s="414" t="e">
        <v>#N/A</v>
      </c>
      <c r="E202" s="414" t="e">
        <v>#N/A</v>
      </c>
    </row>
    <row r="203" spans="3:5">
      <c r="C203" s="414">
        <v>0.99500000000000077</v>
      </c>
      <c r="D203" s="414" t="e">
        <v>#N/A</v>
      </c>
      <c r="E203" s="414" t="e">
        <v>#N/A</v>
      </c>
    </row>
    <row r="204" spans="3:5">
      <c r="C204" s="414">
        <v>1</v>
      </c>
      <c r="D204" s="414">
        <v>2</v>
      </c>
      <c r="E204" s="414" t="e">
        <v>#N/A</v>
      </c>
    </row>
    <row r="205" spans="3:5">
      <c r="C205" s="414">
        <v>1.0050000000000006</v>
      </c>
      <c r="D205" s="414" t="e">
        <v>#N/A</v>
      </c>
      <c r="E205" s="414" t="e">
        <v>#N/A</v>
      </c>
    </row>
    <row r="206" spans="3:5">
      <c r="C206" s="414">
        <v>1.0100000000000005</v>
      </c>
      <c r="D206" s="414" t="e">
        <v>#N/A</v>
      </c>
      <c r="E206" s="414" t="e">
        <v>#N/A</v>
      </c>
    </row>
    <row r="207" spans="3:5">
      <c r="C207" s="414">
        <v>1.0150000000000003</v>
      </c>
      <c r="D207" s="414" t="e">
        <v>#N/A</v>
      </c>
      <c r="E207" s="414" t="e">
        <v>#N/A</v>
      </c>
    </row>
    <row r="208" spans="3:5">
      <c r="C208" s="414">
        <v>1.0200000000000002</v>
      </c>
      <c r="D208" s="414" t="e">
        <v>#N/A</v>
      </c>
      <c r="E208" s="414" t="e">
        <v>#N/A</v>
      </c>
    </row>
    <row r="209" spans="3:5">
      <c r="C209" s="414">
        <v>1.0250000000000001</v>
      </c>
      <c r="D209" s="414" t="e">
        <v>#N/A</v>
      </c>
      <c r="E209" s="414" t="e">
        <v>#N/A</v>
      </c>
    </row>
    <row r="210" spans="3:5">
      <c r="C210" s="414">
        <v>1.03</v>
      </c>
      <c r="D210" s="414" t="e">
        <v>#N/A</v>
      </c>
      <c r="E210" s="414" t="e">
        <v>#N/A</v>
      </c>
    </row>
    <row r="211" spans="3:5">
      <c r="C211" s="414">
        <v>1.0349999999999999</v>
      </c>
      <c r="D211" s="414" t="e">
        <v>#N/A</v>
      </c>
      <c r="E211" s="414" t="e">
        <v>#N/A</v>
      </c>
    </row>
    <row r="212" spans="3:5">
      <c r="C212" s="414">
        <v>1.0399999999999998</v>
      </c>
      <c r="D212" s="414" t="e">
        <v>#N/A</v>
      </c>
      <c r="E212" s="414" t="e">
        <v>#N/A</v>
      </c>
    </row>
    <row r="213" spans="3:5">
      <c r="C213" s="414">
        <v>1.0449999999999997</v>
      </c>
      <c r="D213" s="414" t="e">
        <v>#N/A</v>
      </c>
      <c r="E213" s="414" t="e">
        <v>#N/A</v>
      </c>
    </row>
    <row r="214" spans="3:5">
      <c r="C214" s="414">
        <v>1.0499999999999996</v>
      </c>
      <c r="D214" s="414" t="e">
        <v>#N/A</v>
      </c>
      <c r="E214" s="414" t="e">
        <v>#N/A</v>
      </c>
    </row>
    <row r="215" spans="3:5">
      <c r="C215" s="414">
        <v>1.0549999999999995</v>
      </c>
      <c r="D215" s="414" t="e">
        <v>#N/A</v>
      </c>
      <c r="E215" s="414" t="e">
        <v>#N/A</v>
      </c>
    </row>
    <row r="216" spans="3:5">
      <c r="C216" s="414">
        <v>1.0599999999999994</v>
      </c>
      <c r="D216" s="414" t="e">
        <v>#N/A</v>
      </c>
      <c r="E216" s="414" t="e">
        <v>#N/A</v>
      </c>
    </row>
    <row r="217" spans="3:5">
      <c r="C217" s="414">
        <v>1.0649999999999993</v>
      </c>
      <c r="D217" s="414" t="e">
        <v>#N/A</v>
      </c>
      <c r="E217" s="414" t="e">
        <v>#N/A</v>
      </c>
    </row>
    <row r="218" spans="3:5">
      <c r="C218" s="414">
        <v>1.0699999999999992</v>
      </c>
      <c r="D218" s="414" t="e">
        <v>#N/A</v>
      </c>
      <c r="E218" s="414" t="e">
        <v>#N/A</v>
      </c>
    </row>
    <row r="219" spans="3:5">
      <c r="C219" s="414">
        <v>1.0749999999999991</v>
      </c>
      <c r="D219" s="414" t="e">
        <v>#N/A</v>
      </c>
      <c r="E219" s="414" t="e">
        <v>#N/A</v>
      </c>
    </row>
    <row r="220" spans="3:5">
      <c r="C220" s="414">
        <v>1.079999999999999</v>
      </c>
      <c r="D220" s="414" t="e">
        <v>#N/A</v>
      </c>
      <c r="E220" s="414" t="e">
        <v>#N/A</v>
      </c>
    </row>
    <row r="221" spans="3:5">
      <c r="C221" s="414">
        <v>1.0849999999999989</v>
      </c>
      <c r="D221" s="414" t="e">
        <v>#N/A</v>
      </c>
      <c r="E221" s="414" t="e">
        <v>#N/A</v>
      </c>
    </row>
    <row r="222" spans="3:5">
      <c r="C222" s="414">
        <v>1.0899999999999987</v>
      </c>
      <c r="D222" s="414" t="e">
        <v>#N/A</v>
      </c>
      <c r="E222" s="414" t="e">
        <v>#N/A</v>
      </c>
    </row>
    <row r="223" spans="3:5">
      <c r="C223" s="414">
        <v>1.0949999999999986</v>
      </c>
      <c r="D223" s="414" t="e">
        <v>#N/A</v>
      </c>
      <c r="E223" s="414" t="e">
        <v>#N/A</v>
      </c>
    </row>
    <row r="224" spans="3:5">
      <c r="C224" s="414">
        <v>1.0999999999999985</v>
      </c>
      <c r="D224" s="414" t="e">
        <v>#N/A</v>
      </c>
      <c r="E224" s="414" t="e">
        <v>#N/A</v>
      </c>
    </row>
    <row r="225" spans="3:5">
      <c r="C225" s="414">
        <v>1.1049999999999984</v>
      </c>
      <c r="D225" s="414" t="e">
        <v>#N/A</v>
      </c>
      <c r="E225" s="414" t="e">
        <v>#N/A</v>
      </c>
    </row>
    <row r="226" spans="3:5">
      <c r="C226" s="414">
        <v>1.1099999999999983</v>
      </c>
      <c r="D226" s="414" t="e">
        <v>#N/A</v>
      </c>
      <c r="E226" s="414" t="e">
        <v>#N/A</v>
      </c>
    </row>
    <row r="227" spans="3:5">
      <c r="C227" s="414">
        <v>1.1149999999999982</v>
      </c>
      <c r="D227" s="414" t="e">
        <v>#N/A</v>
      </c>
      <c r="E227" s="414" t="e">
        <v>#N/A</v>
      </c>
    </row>
    <row r="228" spans="3:5">
      <c r="C228" s="414">
        <v>1.1199999999999981</v>
      </c>
      <c r="D228" s="414" t="e">
        <v>#N/A</v>
      </c>
      <c r="E228" s="414" t="e">
        <v>#N/A</v>
      </c>
    </row>
    <row r="229" spans="3:5">
      <c r="C229" s="414">
        <v>1.124999999999998</v>
      </c>
      <c r="D229" s="414" t="e">
        <v>#N/A</v>
      </c>
      <c r="E229" s="414" t="e">
        <v>#N/A</v>
      </c>
    </row>
    <row r="230" spans="3:5">
      <c r="C230" s="414">
        <v>1.1299999999999979</v>
      </c>
      <c r="D230" s="414" t="e">
        <v>#N/A</v>
      </c>
      <c r="E230" s="414" t="e">
        <v>#N/A</v>
      </c>
    </row>
    <row r="231" spans="3:5">
      <c r="C231" s="414">
        <v>1.1349999999999978</v>
      </c>
      <c r="D231" s="414" t="e">
        <v>#N/A</v>
      </c>
      <c r="E231" s="414" t="e">
        <v>#N/A</v>
      </c>
    </row>
    <row r="232" spans="3:5">
      <c r="C232" s="414">
        <v>1.1399999999999977</v>
      </c>
      <c r="D232" s="414" t="e">
        <v>#N/A</v>
      </c>
      <c r="E232" s="414" t="e">
        <v>#N/A</v>
      </c>
    </row>
    <row r="233" spans="3:5">
      <c r="C233" s="414">
        <v>1.1449999999999976</v>
      </c>
      <c r="D233" s="414" t="e">
        <v>#N/A</v>
      </c>
      <c r="E233" s="414" t="e">
        <v>#N/A</v>
      </c>
    </row>
    <row r="234" spans="3:5">
      <c r="C234" s="414">
        <v>1.1499999999999975</v>
      </c>
      <c r="D234" s="414" t="e">
        <v>#N/A</v>
      </c>
      <c r="E234" s="414" t="e">
        <v>#N/A</v>
      </c>
    </row>
    <row r="235" spans="3:5">
      <c r="C235" s="414">
        <v>1.1549999999999974</v>
      </c>
      <c r="D235" s="414" t="e">
        <v>#N/A</v>
      </c>
      <c r="E235" s="414" t="e">
        <v>#N/A</v>
      </c>
    </row>
    <row r="236" spans="3:5">
      <c r="C236" s="414">
        <v>1.1599999999999973</v>
      </c>
      <c r="D236" s="414" t="e">
        <v>#N/A</v>
      </c>
      <c r="E236" s="414" t="e">
        <v>#N/A</v>
      </c>
    </row>
    <row r="237" spans="3:5">
      <c r="C237" s="414">
        <v>1.1649999999999971</v>
      </c>
      <c r="D237" s="414" t="e">
        <v>#N/A</v>
      </c>
      <c r="E237" s="414" t="e">
        <v>#N/A</v>
      </c>
    </row>
    <row r="238" spans="3:5">
      <c r="C238" s="414">
        <v>1.169999999999997</v>
      </c>
      <c r="D238" s="414" t="e">
        <v>#N/A</v>
      </c>
      <c r="E238" s="414" t="e">
        <v>#N/A</v>
      </c>
    </row>
    <row r="239" spans="3:5">
      <c r="C239" s="414">
        <v>1.1749999999999969</v>
      </c>
      <c r="D239" s="414" t="e">
        <v>#N/A</v>
      </c>
      <c r="E239" s="414" t="e">
        <v>#N/A</v>
      </c>
    </row>
    <row r="240" spans="3:5">
      <c r="C240" s="414">
        <v>1.1799999999999968</v>
      </c>
      <c r="D240" s="414" t="e">
        <v>#N/A</v>
      </c>
      <c r="E240" s="414" t="e">
        <v>#N/A</v>
      </c>
    </row>
    <row r="241" spans="3:5">
      <c r="C241" s="414">
        <v>1.1849999999999967</v>
      </c>
      <c r="D241" s="414" t="e">
        <v>#N/A</v>
      </c>
      <c r="E241" s="414" t="e">
        <v>#N/A</v>
      </c>
    </row>
    <row r="242" spans="3:5">
      <c r="C242" s="414">
        <v>1.1899999999999966</v>
      </c>
      <c r="D242" s="414" t="e">
        <v>#N/A</v>
      </c>
      <c r="E242" s="414" t="e">
        <v>#N/A</v>
      </c>
    </row>
    <row r="243" spans="3:5">
      <c r="C243" s="414">
        <v>1.1949999999999965</v>
      </c>
      <c r="D243" s="414" t="e">
        <v>#N/A</v>
      </c>
      <c r="E243" s="414" t="e">
        <v>#N/A</v>
      </c>
    </row>
    <row r="244" spans="3:5">
      <c r="C244" s="414">
        <v>1.2</v>
      </c>
      <c r="D244" s="414">
        <v>1</v>
      </c>
      <c r="E244" s="414" t="e">
        <v>#N/A</v>
      </c>
    </row>
    <row r="245" spans="3:5">
      <c r="C245" s="414">
        <v>1.2049999999999963</v>
      </c>
      <c r="D245" s="414" t="e">
        <v>#N/A</v>
      </c>
      <c r="E245" s="414" t="e">
        <v>#N/A</v>
      </c>
    </row>
    <row r="246" spans="3:5">
      <c r="C246" s="414">
        <v>1.2099999999999962</v>
      </c>
      <c r="D246" s="414" t="e">
        <v>#N/A</v>
      </c>
      <c r="E246" s="414" t="e">
        <v>#N/A</v>
      </c>
    </row>
    <row r="247" spans="3:5">
      <c r="C247" s="414">
        <v>1.2149999999999961</v>
      </c>
      <c r="D247" s="414" t="e">
        <v>#N/A</v>
      </c>
      <c r="E247" s="414" t="e">
        <v>#N/A</v>
      </c>
    </row>
    <row r="248" spans="3:5">
      <c r="C248" s="414">
        <v>1.219999999999996</v>
      </c>
      <c r="D248" s="414" t="e">
        <v>#N/A</v>
      </c>
      <c r="E248" s="414" t="e">
        <v>#N/A</v>
      </c>
    </row>
    <row r="249" spans="3:5">
      <c r="C249" s="414">
        <v>1.2249999999999959</v>
      </c>
      <c r="D249" s="414" t="e">
        <v>#N/A</v>
      </c>
      <c r="E249" s="414" t="e">
        <v>#N/A</v>
      </c>
    </row>
    <row r="250" spans="3:5">
      <c r="C250" s="414">
        <v>1.2299999999999958</v>
      </c>
      <c r="D250" s="414" t="e">
        <v>#N/A</v>
      </c>
      <c r="E250" s="414" t="e">
        <v>#N/A</v>
      </c>
    </row>
    <row r="251" spans="3:5">
      <c r="C251" s="414">
        <v>1.2349999999999957</v>
      </c>
      <c r="D251" s="414" t="e">
        <v>#N/A</v>
      </c>
      <c r="E251" s="414" t="e">
        <v>#N/A</v>
      </c>
    </row>
    <row r="252" spans="3:5">
      <c r="C252" s="414">
        <v>1.2399999999999956</v>
      </c>
      <c r="D252" s="414" t="e">
        <v>#N/A</v>
      </c>
      <c r="E252" s="414" t="e">
        <v>#N/A</v>
      </c>
    </row>
    <row r="253" spans="3:5">
      <c r="C253" s="414">
        <v>1.2449999999999954</v>
      </c>
      <c r="D253" s="414" t="e">
        <v>#N/A</v>
      </c>
      <c r="E253" s="414" t="e">
        <v>#N/A</v>
      </c>
    </row>
    <row r="254" spans="3:5">
      <c r="C254" s="414">
        <v>1.2499999999999953</v>
      </c>
      <c r="D254" s="414" t="e">
        <v>#N/A</v>
      </c>
      <c r="E254" s="414" t="e">
        <v>#N/A</v>
      </c>
    </row>
    <row r="255" spans="3:5">
      <c r="C255" s="414">
        <v>1.2549999999999952</v>
      </c>
      <c r="D255" s="414" t="e">
        <v>#N/A</v>
      </c>
      <c r="E255" s="414" t="e">
        <v>#N/A</v>
      </c>
    </row>
    <row r="256" spans="3:5">
      <c r="C256" s="414">
        <v>1.2599999999999951</v>
      </c>
      <c r="D256" s="414" t="e">
        <v>#N/A</v>
      </c>
      <c r="E256" s="414" t="e">
        <v>#N/A</v>
      </c>
    </row>
    <row r="257" spans="3:5">
      <c r="C257" s="414">
        <v>1.264999999999995</v>
      </c>
      <c r="D257" s="414" t="e">
        <v>#N/A</v>
      </c>
      <c r="E257" s="414" t="e">
        <v>#N/A</v>
      </c>
    </row>
    <row r="258" spans="3:5">
      <c r="C258" s="414">
        <v>1.2699999999999949</v>
      </c>
      <c r="D258" s="414" t="e">
        <v>#N/A</v>
      </c>
      <c r="E258" s="414" t="e">
        <v>#N/A</v>
      </c>
    </row>
    <row r="259" spans="3:5">
      <c r="C259" s="414">
        <v>1.2749999999999948</v>
      </c>
      <c r="D259" s="414" t="e">
        <v>#N/A</v>
      </c>
      <c r="E259" s="414" t="e">
        <v>#N/A</v>
      </c>
    </row>
    <row r="260" spans="3:5">
      <c r="C260" s="414">
        <v>1.2799999999999947</v>
      </c>
      <c r="D260" s="414" t="e">
        <v>#N/A</v>
      </c>
      <c r="E260" s="414" t="e">
        <v>#N/A</v>
      </c>
    </row>
    <row r="261" spans="3:5">
      <c r="C261" s="414">
        <v>1.2849999999999946</v>
      </c>
      <c r="D261" s="414" t="e">
        <v>#N/A</v>
      </c>
      <c r="E261" s="414" t="e">
        <v>#N/A</v>
      </c>
    </row>
    <row r="262" spans="3:5">
      <c r="C262" s="414">
        <v>1.2899999999999945</v>
      </c>
      <c r="D262" s="414" t="e">
        <v>#N/A</v>
      </c>
      <c r="E262" s="414" t="e">
        <v>#N/A</v>
      </c>
    </row>
    <row r="263" spans="3:5">
      <c r="C263" s="414">
        <v>1.2949999999999944</v>
      </c>
      <c r="D263" s="414" t="e">
        <v>#N/A</v>
      </c>
      <c r="E263" s="414" t="e">
        <v>#N/A</v>
      </c>
    </row>
    <row r="264" spans="3:5">
      <c r="C264" s="414">
        <v>1.2999999999999943</v>
      </c>
      <c r="D264" s="414" t="e">
        <v>#N/A</v>
      </c>
      <c r="E264" s="414" t="e">
        <v>#N/A</v>
      </c>
    </row>
    <row r="265" spans="3:5">
      <c r="C265" s="414">
        <v>1.3049999999999942</v>
      </c>
      <c r="D265" s="414" t="e">
        <v>#N/A</v>
      </c>
      <c r="E265" s="414" t="e">
        <v>#N/A</v>
      </c>
    </row>
    <row r="266" spans="3:5">
      <c r="C266" s="414">
        <v>1.3099999999999941</v>
      </c>
      <c r="D266" s="414" t="e">
        <v>#N/A</v>
      </c>
      <c r="E266" s="414" t="e">
        <v>#N/A</v>
      </c>
    </row>
    <row r="267" spans="3:5">
      <c r="C267" s="414">
        <v>1.314999999999994</v>
      </c>
      <c r="D267" s="414" t="e">
        <v>#N/A</v>
      </c>
      <c r="E267" s="414" t="e">
        <v>#N/A</v>
      </c>
    </row>
    <row r="268" spans="3:5">
      <c r="C268" s="414">
        <v>1.3199999999999938</v>
      </c>
      <c r="D268" s="414" t="e">
        <v>#N/A</v>
      </c>
      <c r="E268" s="414" t="e">
        <v>#N/A</v>
      </c>
    </row>
    <row r="269" spans="3:5">
      <c r="C269" s="414">
        <v>1.3249999999999937</v>
      </c>
      <c r="D269" s="414" t="e">
        <v>#N/A</v>
      </c>
      <c r="E269" s="414" t="e">
        <v>#N/A</v>
      </c>
    </row>
    <row r="270" spans="3:5">
      <c r="C270" s="414">
        <v>1.3299999999999936</v>
      </c>
      <c r="D270" s="414" t="e">
        <v>#N/A</v>
      </c>
      <c r="E270" s="414" t="e">
        <v>#N/A</v>
      </c>
    </row>
    <row r="271" spans="3:5">
      <c r="C271" s="414">
        <v>1.3349999999999935</v>
      </c>
      <c r="D271" s="414" t="e">
        <v>#N/A</v>
      </c>
      <c r="E271" s="414" t="e">
        <v>#N/A</v>
      </c>
    </row>
    <row r="272" spans="3:5">
      <c r="C272" s="414">
        <v>1.3399999999999934</v>
      </c>
      <c r="D272" s="414" t="e">
        <v>#N/A</v>
      </c>
      <c r="E272" s="414" t="e">
        <v>#N/A</v>
      </c>
    </row>
    <row r="273" spans="3:5">
      <c r="C273" s="414">
        <v>1.3449999999999933</v>
      </c>
      <c r="D273" s="414" t="e">
        <v>#N/A</v>
      </c>
      <c r="E273" s="414" t="e">
        <v>#N/A</v>
      </c>
    </row>
    <row r="274" spans="3:5">
      <c r="C274" s="414">
        <v>1.3499999999999932</v>
      </c>
      <c r="D274" s="414" t="e">
        <v>#N/A</v>
      </c>
      <c r="E274" s="414" t="e">
        <v>#N/A</v>
      </c>
    </row>
    <row r="275" spans="3:5">
      <c r="C275" s="414">
        <v>1.3549999999999931</v>
      </c>
      <c r="D275" s="414" t="e">
        <v>#N/A</v>
      </c>
      <c r="E275" s="414" t="e">
        <v>#N/A</v>
      </c>
    </row>
    <row r="276" spans="3:5">
      <c r="C276" s="414">
        <v>1.359999999999993</v>
      </c>
      <c r="D276" s="414" t="e">
        <v>#N/A</v>
      </c>
      <c r="E276" s="414" t="e">
        <v>#N/A</v>
      </c>
    </row>
    <row r="277" spans="3:5">
      <c r="C277" s="414">
        <v>1.3649999999999929</v>
      </c>
      <c r="D277" s="414" t="e">
        <v>#N/A</v>
      </c>
      <c r="E277" s="414" t="e">
        <v>#N/A</v>
      </c>
    </row>
    <row r="278" spans="3:5">
      <c r="C278" s="414">
        <v>1.3699999999999928</v>
      </c>
      <c r="D278" s="414" t="e">
        <v>#N/A</v>
      </c>
      <c r="E278" s="414" t="e">
        <v>#N/A</v>
      </c>
    </row>
    <row r="279" spans="3:5">
      <c r="C279" s="414">
        <v>1.3749999999999927</v>
      </c>
      <c r="D279" s="414" t="e">
        <v>#N/A</v>
      </c>
      <c r="E279" s="414" t="e">
        <v>#N/A</v>
      </c>
    </row>
    <row r="280" spans="3:5">
      <c r="C280" s="414">
        <v>1.3799999999999926</v>
      </c>
      <c r="D280" s="414" t="e">
        <v>#N/A</v>
      </c>
      <c r="E280" s="414" t="e">
        <v>#N/A</v>
      </c>
    </row>
    <row r="281" spans="3:5">
      <c r="C281" s="414">
        <v>1.3849999999999925</v>
      </c>
      <c r="D281" s="414" t="e">
        <v>#N/A</v>
      </c>
      <c r="E281" s="414" t="e">
        <v>#N/A</v>
      </c>
    </row>
    <row r="282" spans="3:5">
      <c r="C282" s="414">
        <v>1.3899999999999924</v>
      </c>
      <c r="D282" s="414" t="e">
        <v>#N/A</v>
      </c>
      <c r="E282" s="414" t="e">
        <v>#N/A</v>
      </c>
    </row>
    <row r="283" spans="3:5">
      <c r="C283" s="414">
        <v>1.3949999999999922</v>
      </c>
      <c r="D283" s="414" t="e">
        <v>#N/A</v>
      </c>
      <c r="E283" s="414" t="e">
        <v>#N/A</v>
      </c>
    </row>
    <row r="284" spans="3:5">
      <c r="C284" s="414">
        <v>1.3999999999999921</v>
      </c>
      <c r="D284" s="414" t="e">
        <v>#N/A</v>
      </c>
      <c r="E284" s="414" t="e">
        <v>#N/A</v>
      </c>
    </row>
    <row r="285" spans="3:5">
      <c r="C285" s="414">
        <v>1.404999999999992</v>
      </c>
      <c r="D285" s="414" t="e">
        <v>#N/A</v>
      </c>
      <c r="E285" s="414" t="e">
        <v>#N/A</v>
      </c>
    </row>
    <row r="286" spans="3:5">
      <c r="C286" s="414">
        <v>1.4099999999999919</v>
      </c>
      <c r="D286" s="414" t="e">
        <v>#N/A</v>
      </c>
      <c r="E286" s="414" t="e">
        <v>#N/A</v>
      </c>
    </row>
    <row r="287" spans="3:5">
      <c r="C287" s="414">
        <v>1.4149999999999918</v>
      </c>
      <c r="D287" s="414" t="e">
        <v>#N/A</v>
      </c>
      <c r="E287" s="414" t="e">
        <v>#N/A</v>
      </c>
    </row>
    <row r="288" spans="3:5">
      <c r="C288" s="414">
        <v>1.4199999999999917</v>
      </c>
      <c r="D288" s="414" t="e">
        <v>#N/A</v>
      </c>
      <c r="E288" s="414" t="e">
        <v>#N/A</v>
      </c>
    </row>
    <row r="289" spans="3:5">
      <c r="C289" s="414">
        <v>1.4249999999999916</v>
      </c>
      <c r="D289" s="414" t="e">
        <v>#N/A</v>
      </c>
      <c r="E289" s="414" t="e">
        <v>#N/A</v>
      </c>
    </row>
    <row r="290" spans="3:5">
      <c r="C290" s="414">
        <v>1.4299999999999915</v>
      </c>
      <c r="D290" s="414" t="e">
        <v>#N/A</v>
      </c>
      <c r="E290" s="414" t="e">
        <v>#N/A</v>
      </c>
    </row>
    <row r="291" spans="3:5">
      <c r="C291" s="414">
        <v>1.4349999999999914</v>
      </c>
      <c r="D291" s="414" t="e">
        <v>#N/A</v>
      </c>
      <c r="E291" s="414" t="e">
        <v>#N/A</v>
      </c>
    </row>
    <row r="292" spans="3:5">
      <c r="C292" s="414">
        <v>1.4399999999999913</v>
      </c>
      <c r="D292" s="414" t="e">
        <v>#N/A</v>
      </c>
      <c r="E292" s="414" t="e">
        <v>#N/A</v>
      </c>
    </row>
    <row r="293" spans="3:5">
      <c r="C293" s="414">
        <v>1.4449999999999912</v>
      </c>
      <c r="D293" s="414" t="e">
        <v>#N/A</v>
      </c>
      <c r="E293" s="414" t="e">
        <v>#N/A</v>
      </c>
    </row>
    <row r="294" spans="3:5">
      <c r="C294" s="414">
        <v>1.4499999999999911</v>
      </c>
      <c r="D294" s="414" t="e">
        <v>#N/A</v>
      </c>
      <c r="E294" s="414" t="e">
        <v>#N/A</v>
      </c>
    </row>
    <row r="295" spans="3:5">
      <c r="C295" s="414">
        <v>1.454999999999991</v>
      </c>
      <c r="D295" s="414" t="e">
        <v>#N/A</v>
      </c>
      <c r="E295" s="414" t="e">
        <v>#N/A</v>
      </c>
    </row>
    <row r="296" spans="3:5">
      <c r="C296" s="414">
        <v>1.4599999999999909</v>
      </c>
      <c r="D296" s="414" t="e">
        <v>#N/A</v>
      </c>
      <c r="E296" s="414" t="e">
        <v>#N/A</v>
      </c>
    </row>
    <row r="297" spans="3:5">
      <c r="C297" s="414">
        <v>1.4649999999999908</v>
      </c>
      <c r="D297" s="414" t="e">
        <v>#N/A</v>
      </c>
      <c r="E297" s="414" t="e">
        <v>#N/A</v>
      </c>
    </row>
    <row r="298" spans="3:5">
      <c r="C298" s="414">
        <v>1.4699999999999906</v>
      </c>
      <c r="D298" s="414" t="e">
        <v>#N/A</v>
      </c>
      <c r="E298" s="414" t="e">
        <v>#N/A</v>
      </c>
    </row>
    <row r="299" spans="3:5">
      <c r="C299" s="414">
        <v>1.4749999999999905</v>
      </c>
      <c r="D299" s="414" t="e">
        <v>#N/A</v>
      </c>
      <c r="E299" s="414" t="e">
        <v>#N/A</v>
      </c>
    </row>
    <row r="300" spans="3:5">
      <c r="C300" s="414">
        <v>1.4799999999999904</v>
      </c>
      <c r="D300" s="414" t="e">
        <v>#N/A</v>
      </c>
      <c r="E300" s="414" t="e">
        <v>#N/A</v>
      </c>
    </row>
    <row r="301" spans="3:5">
      <c r="C301" s="414">
        <v>1.4849999999999903</v>
      </c>
      <c r="D301" s="414" t="e">
        <v>#N/A</v>
      </c>
      <c r="E301" s="414" t="e">
        <v>#N/A</v>
      </c>
    </row>
    <row r="302" spans="3:5">
      <c r="C302" s="414">
        <v>1.4899999999999902</v>
      </c>
      <c r="D302" s="414" t="e">
        <v>#N/A</v>
      </c>
      <c r="E302" s="414" t="e">
        <v>#N/A</v>
      </c>
    </row>
    <row r="303" spans="3:5">
      <c r="C303" s="414">
        <v>1.4949999999999901</v>
      </c>
      <c r="D303" s="414" t="e">
        <v>#N/A</v>
      </c>
      <c r="E303" s="414" t="e">
        <v>#N/A</v>
      </c>
    </row>
    <row r="304" spans="3:5">
      <c r="C304" s="414">
        <v>1.5</v>
      </c>
      <c r="D304" s="414">
        <v>2</v>
      </c>
      <c r="E304" s="414" t="e">
        <v>#N/A</v>
      </c>
    </row>
    <row r="305" spans="3:5">
      <c r="C305" s="414">
        <v>1.5049999999999899</v>
      </c>
      <c r="D305" s="414" t="e">
        <v>#N/A</v>
      </c>
      <c r="E305" s="414" t="e">
        <v>#N/A</v>
      </c>
    </row>
    <row r="306" spans="3:5">
      <c r="C306" s="414">
        <v>1.5099999999999898</v>
      </c>
      <c r="D306" s="414" t="e">
        <v>#N/A</v>
      </c>
      <c r="E306" s="414" t="e">
        <v>#N/A</v>
      </c>
    </row>
    <row r="307" spans="3:5">
      <c r="C307" s="414">
        <v>1.5149999999999897</v>
      </c>
      <c r="D307" s="414" t="e">
        <v>#N/A</v>
      </c>
      <c r="E307" s="414" t="e">
        <v>#N/A</v>
      </c>
    </row>
    <row r="308" spans="3:5">
      <c r="C308" s="414">
        <v>1.5199999999999896</v>
      </c>
      <c r="D308" s="414" t="e">
        <v>#N/A</v>
      </c>
      <c r="E308" s="414" t="e">
        <v>#N/A</v>
      </c>
    </row>
    <row r="309" spans="3:5">
      <c r="C309" s="414">
        <v>1.5249999999999895</v>
      </c>
      <c r="D309" s="414" t="e">
        <v>#N/A</v>
      </c>
      <c r="E309" s="414" t="e">
        <v>#N/A</v>
      </c>
    </row>
    <row r="310" spans="3:5">
      <c r="C310" s="414">
        <v>1.5299999999999894</v>
      </c>
      <c r="D310" s="414" t="e">
        <v>#N/A</v>
      </c>
      <c r="E310" s="414" t="e">
        <v>#N/A</v>
      </c>
    </row>
    <row r="311" spans="3:5">
      <c r="C311" s="414">
        <v>1.5349999999999893</v>
      </c>
      <c r="D311" s="414" t="e">
        <v>#N/A</v>
      </c>
      <c r="E311" s="414" t="e">
        <v>#N/A</v>
      </c>
    </row>
    <row r="312" spans="3:5">
      <c r="C312" s="414">
        <v>1.5399999999999892</v>
      </c>
      <c r="D312" s="414" t="e">
        <v>#N/A</v>
      </c>
      <c r="E312" s="414" t="e">
        <v>#N/A</v>
      </c>
    </row>
    <row r="313" spans="3:5">
      <c r="C313" s="414">
        <v>1.544999999999989</v>
      </c>
      <c r="D313" s="414" t="e">
        <v>#N/A</v>
      </c>
      <c r="E313" s="414" t="e">
        <v>#N/A</v>
      </c>
    </row>
    <row r="314" spans="3:5">
      <c r="C314" s="414">
        <v>1.5499999999999889</v>
      </c>
      <c r="D314" s="414" t="e">
        <v>#N/A</v>
      </c>
      <c r="E314" s="414" t="e">
        <v>#N/A</v>
      </c>
    </row>
    <row r="315" spans="3:5">
      <c r="C315" s="414">
        <v>1.5549999999999888</v>
      </c>
      <c r="D315" s="414" t="e">
        <v>#N/A</v>
      </c>
      <c r="E315" s="414" t="e">
        <v>#N/A</v>
      </c>
    </row>
    <row r="316" spans="3:5">
      <c r="C316" s="414">
        <v>1.5599999999999887</v>
      </c>
      <c r="D316" s="414" t="e">
        <v>#N/A</v>
      </c>
      <c r="E316" s="414" t="e">
        <v>#N/A</v>
      </c>
    </row>
    <row r="317" spans="3:5">
      <c r="C317" s="414">
        <v>1.5649999999999886</v>
      </c>
      <c r="D317" s="414" t="e">
        <v>#N/A</v>
      </c>
      <c r="E317" s="414" t="e">
        <v>#N/A</v>
      </c>
    </row>
    <row r="318" spans="3:5">
      <c r="C318" s="414">
        <v>1.5699999999999885</v>
      </c>
      <c r="D318" s="414" t="e">
        <v>#N/A</v>
      </c>
      <c r="E318" s="414" t="e">
        <v>#N/A</v>
      </c>
    </row>
    <row r="319" spans="3:5">
      <c r="C319" s="414">
        <v>1.5749999999999884</v>
      </c>
      <c r="D319" s="414" t="e">
        <v>#N/A</v>
      </c>
      <c r="E319" s="414" t="e">
        <v>#N/A</v>
      </c>
    </row>
    <row r="320" spans="3:5">
      <c r="C320" s="414">
        <v>1.5799999999999883</v>
      </c>
      <c r="D320" s="414" t="e">
        <v>#N/A</v>
      </c>
      <c r="E320" s="414" t="e">
        <v>#N/A</v>
      </c>
    </row>
    <row r="321" spans="3:5">
      <c r="C321" s="414">
        <v>1.5849999999999882</v>
      </c>
      <c r="D321" s="414" t="e">
        <v>#N/A</v>
      </c>
      <c r="E321" s="414" t="e">
        <v>#N/A</v>
      </c>
    </row>
    <row r="322" spans="3:5">
      <c r="C322" s="414">
        <v>1.5899999999999881</v>
      </c>
      <c r="D322" s="414" t="e">
        <v>#N/A</v>
      </c>
      <c r="E322" s="414" t="e">
        <v>#N/A</v>
      </c>
    </row>
    <row r="323" spans="3:5">
      <c r="C323" s="414">
        <v>1.594999999999988</v>
      </c>
      <c r="D323" s="414" t="e">
        <v>#N/A</v>
      </c>
      <c r="E323" s="414" t="e">
        <v>#N/A</v>
      </c>
    </row>
    <row r="324" spans="3:5">
      <c r="C324" s="414">
        <v>1.5999999999999879</v>
      </c>
      <c r="D324" s="414" t="e">
        <v>#N/A</v>
      </c>
      <c r="E324" s="414" t="e">
        <v>#N/A</v>
      </c>
    </row>
    <row r="325" spans="3:5">
      <c r="C325" s="414">
        <v>1.6049999999999878</v>
      </c>
      <c r="D325" s="414" t="e">
        <v>#N/A</v>
      </c>
      <c r="E325" s="414" t="e">
        <v>#N/A</v>
      </c>
    </row>
    <row r="326" spans="3:5">
      <c r="C326" s="414">
        <v>1.6099999999999877</v>
      </c>
      <c r="D326" s="414" t="e">
        <v>#N/A</v>
      </c>
      <c r="E326" s="414" t="e">
        <v>#N/A</v>
      </c>
    </row>
    <row r="327" spans="3:5">
      <c r="C327" s="414">
        <v>1.6149999999999876</v>
      </c>
      <c r="D327" s="414" t="e">
        <v>#N/A</v>
      </c>
      <c r="E327" s="414" t="e">
        <v>#N/A</v>
      </c>
    </row>
    <row r="328" spans="3:5">
      <c r="C328" s="414">
        <v>1.6199999999999875</v>
      </c>
      <c r="D328" s="414" t="e">
        <v>#N/A</v>
      </c>
      <c r="E328" s="414" t="e">
        <v>#N/A</v>
      </c>
    </row>
    <row r="329" spans="3:5">
      <c r="C329" s="414">
        <v>1.6249999999999873</v>
      </c>
      <c r="D329" s="414" t="e">
        <v>#N/A</v>
      </c>
      <c r="E329" s="414" t="e">
        <v>#N/A</v>
      </c>
    </row>
    <row r="330" spans="3:5">
      <c r="C330" s="414">
        <v>1.6299999999999872</v>
      </c>
      <c r="D330" s="414" t="e">
        <v>#N/A</v>
      </c>
      <c r="E330" s="414" t="e">
        <v>#N/A</v>
      </c>
    </row>
    <row r="331" spans="3:5">
      <c r="C331" s="414">
        <v>1.6349999999999871</v>
      </c>
      <c r="D331" s="414" t="e">
        <v>#N/A</v>
      </c>
      <c r="E331" s="414" t="e">
        <v>#N/A</v>
      </c>
    </row>
    <row r="332" spans="3:5">
      <c r="C332" s="414">
        <v>1.639999999999987</v>
      </c>
      <c r="D332" s="414" t="e">
        <v>#N/A</v>
      </c>
      <c r="E332" s="414" t="e">
        <v>#N/A</v>
      </c>
    </row>
    <row r="333" spans="3:5">
      <c r="C333" s="414">
        <v>1.6449999999999869</v>
      </c>
      <c r="D333" s="414" t="e">
        <v>#N/A</v>
      </c>
      <c r="E333" s="414" t="e">
        <v>#N/A</v>
      </c>
    </row>
    <row r="334" spans="3:5">
      <c r="C334" s="414">
        <v>1.6499999999999868</v>
      </c>
      <c r="D334" s="414" t="e">
        <v>#N/A</v>
      </c>
      <c r="E334" s="414" t="e">
        <v>#N/A</v>
      </c>
    </row>
    <row r="335" spans="3:5">
      <c r="C335" s="414">
        <v>1.6549999999999867</v>
      </c>
      <c r="D335" s="414" t="e">
        <v>#N/A</v>
      </c>
      <c r="E335" s="414" t="e">
        <v>#N/A</v>
      </c>
    </row>
    <row r="336" spans="3:5">
      <c r="C336" s="414">
        <v>1.6599999999999866</v>
      </c>
      <c r="D336" s="414" t="e">
        <v>#N/A</v>
      </c>
      <c r="E336" s="414" t="e">
        <v>#N/A</v>
      </c>
    </row>
    <row r="337" spans="3:5">
      <c r="C337" s="414">
        <v>1.6649999999999865</v>
      </c>
      <c r="D337" s="414" t="e">
        <v>#N/A</v>
      </c>
      <c r="E337" s="414" t="e">
        <v>#N/A</v>
      </c>
    </row>
    <row r="338" spans="3:5">
      <c r="C338" s="414">
        <v>1.6699999999999864</v>
      </c>
      <c r="D338" s="414" t="e">
        <v>#N/A</v>
      </c>
      <c r="E338" s="414" t="e">
        <v>#N/A</v>
      </c>
    </row>
    <row r="339" spans="3:5">
      <c r="C339" s="414">
        <v>1.6749999999999863</v>
      </c>
      <c r="D339" s="414" t="e">
        <v>#N/A</v>
      </c>
      <c r="E339" s="414" t="e">
        <v>#N/A</v>
      </c>
    </row>
    <row r="340" spans="3:5">
      <c r="C340" s="414">
        <v>1.6799999999999862</v>
      </c>
      <c r="D340" s="414" t="e">
        <v>#N/A</v>
      </c>
      <c r="E340" s="414" t="e">
        <v>#N/A</v>
      </c>
    </row>
    <row r="341" spans="3:5">
      <c r="C341" s="414">
        <v>1.6849999999999861</v>
      </c>
      <c r="D341" s="414" t="e">
        <v>#N/A</v>
      </c>
      <c r="E341" s="414" t="e">
        <v>#N/A</v>
      </c>
    </row>
    <row r="342" spans="3:5">
      <c r="C342" s="414">
        <v>1.689999999999986</v>
      </c>
      <c r="D342" s="414" t="e">
        <v>#N/A</v>
      </c>
      <c r="E342" s="414" t="e">
        <v>#N/A</v>
      </c>
    </row>
    <row r="343" spans="3:5">
      <c r="C343" s="414">
        <v>1.6949999999999859</v>
      </c>
      <c r="D343" s="414" t="e">
        <v>#N/A</v>
      </c>
      <c r="E343" s="414" t="e">
        <v>#N/A</v>
      </c>
    </row>
    <row r="344" spans="3:5">
      <c r="C344" s="414">
        <v>1.6999999999999857</v>
      </c>
      <c r="D344" s="414" t="e">
        <v>#N/A</v>
      </c>
      <c r="E344" s="414" t="e">
        <v>#N/A</v>
      </c>
    </row>
    <row r="345" spans="3:5">
      <c r="C345" s="414">
        <v>1.7049999999999856</v>
      </c>
      <c r="D345" s="414" t="e">
        <v>#N/A</v>
      </c>
      <c r="E345" s="414" t="e">
        <v>#N/A</v>
      </c>
    </row>
    <row r="346" spans="3:5">
      <c r="C346" s="414">
        <v>1.7099999999999855</v>
      </c>
      <c r="D346" s="414" t="e">
        <v>#N/A</v>
      </c>
      <c r="E346" s="414" t="e">
        <v>#N/A</v>
      </c>
    </row>
    <row r="347" spans="3:5">
      <c r="C347" s="414">
        <v>1.7149999999999854</v>
      </c>
      <c r="D347" s="414" t="e">
        <v>#N/A</v>
      </c>
      <c r="E347" s="414" t="e">
        <v>#N/A</v>
      </c>
    </row>
    <row r="348" spans="3:5">
      <c r="C348" s="414">
        <v>1.7199999999999853</v>
      </c>
      <c r="D348" s="414" t="e">
        <v>#N/A</v>
      </c>
      <c r="E348" s="414" t="e">
        <v>#N/A</v>
      </c>
    </row>
    <row r="349" spans="3:5">
      <c r="C349" s="414">
        <v>1.7249999999999852</v>
      </c>
      <c r="D349" s="414" t="e">
        <v>#N/A</v>
      </c>
      <c r="E349" s="414" t="e">
        <v>#N/A</v>
      </c>
    </row>
    <row r="350" spans="3:5">
      <c r="C350" s="414">
        <v>1.7299999999999851</v>
      </c>
      <c r="D350" s="414" t="e">
        <v>#N/A</v>
      </c>
      <c r="E350" s="414" t="e">
        <v>#N/A</v>
      </c>
    </row>
    <row r="351" spans="3:5">
      <c r="C351" s="414">
        <v>1.734999999999985</v>
      </c>
      <c r="D351" s="414" t="e">
        <v>#N/A</v>
      </c>
      <c r="E351" s="414" t="e">
        <v>#N/A</v>
      </c>
    </row>
    <row r="352" spans="3:5">
      <c r="C352" s="414">
        <v>1.7399999999999849</v>
      </c>
      <c r="D352" s="414" t="e">
        <v>#N/A</v>
      </c>
      <c r="E352" s="414" t="e">
        <v>#N/A</v>
      </c>
    </row>
    <row r="353" spans="3:5">
      <c r="C353" s="414">
        <v>1.7449999999999848</v>
      </c>
      <c r="D353" s="414" t="e">
        <v>#N/A</v>
      </c>
      <c r="E353" s="414" t="e">
        <v>#N/A</v>
      </c>
    </row>
    <row r="354" spans="3:5">
      <c r="C354" s="414">
        <v>1.7499999999999847</v>
      </c>
      <c r="D354" s="414" t="e">
        <v>#N/A</v>
      </c>
      <c r="E354" s="414" t="e">
        <v>#N/A</v>
      </c>
    </row>
    <row r="355" spans="3:5">
      <c r="C355" s="414">
        <v>1.7549999999999846</v>
      </c>
      <c r="D355" s="414" t="e">
        <v>#N/A</v>
      </c>
      <c r="E355" s="414" t="e">
        <v>#N/A</v>
      </c>
    </row>
    <row r="356" spans="3:5">
      <c r="C356" s="414">
        <v>1.7599999999999845</v>
      </c>
      <c r="D356" s="414" t="e">
        <v>#N/A</v>
      </c>
      <c r="E356" s="414" t="e">
        <v>#N/A</v>
      </c>
    </row>
    <row r="357" spans="3:5">
      <c r="C357" s="414">
        <v>1.7649999999999844</v>
      </c>
      <c r="D357" s="414" t="e">
        <v>#N/A</v>
      </c>
      <c r="E357" s="414" t="e">
        <v>#N/A</v>
      </c>
    </row>
    <row r="358" spans="3:5">
      <c r="C358" s="414">
        <v>1.7699999999999843</v>
      </c>
      <c r="D358" s="414" t="e">
        <v>#N/A</v>
      </c>
      <c r="E358" s="414" t="e">
        <v>#N/A</v>
      </c>
    </row>
    <row r="359" spans="3:5">
      <c r="C359" s="414">
        <v>1.7749999999999841</v>
      </c>
      <c r="D359" s="414" t="e">
        <v>#N/A</v>
      </c>
      <c r="E359" s="414" t="e">
        <v>#N/A</v>
      </c>
    </row>
    <row r="360" spans="3:5">
      <c r="C360" s="414">
        <v>1.779999999999984</v>
      </c>
      <c r="D360" s="414" t="e">
        <v>#N/A</v>
      </c>
      <c r="E360" s="414" t="e">
        <v>#N/A</v>
      </c>
    </row>
    <row r="361" spans="3:5">
      <c r="C361" s="414">
        <v>1.7849999999999839</v>
      </c>
      <c r="D361" s="414" t="e">
        <v>#N/A</v>
      </c>
      <c r="E361" s="414" t="e">
        <v>#N/A</v>
      </c>
    </row>
    <row r="362" spans="3:5">
      <c r="C362" s="414">
        <v>1.7899999999999838</v>
      </c>
      <c r="D362" s="414" t="e">
        <v>#N/A</v>
      </c>
      <c r="E362" s="414" t="e">
        <v>#N/A</v>
      </c>
    </row>
    <row r="363" spans="3:5">
      <c r="C363" s="414">
        <v>1.7949999999999837</v>
      </c>
      <c r="D363" s="414" t="e">
        <v>#N/A</v>
      </c>
      <c r="E363" s="414" t="e">
        <v>#N/A</v>
      </c>
    </row>
    <row r="364" spans="3:5">
      <c r="C364" s="414">
        <v>1.7999999999999836</v>
      </c>
      <c r="D364" s="414" t="e">
        <v>#N/A</v>
      </c>
      <c r="E364" s="414" t="e">
        <v>#N/A</v>
      </c>
    </row>
    <row r="365" spans="3:5">
      <c r="C365" s="414">
        <v>1.8049999999999835</v>
      </c>
      <c r="D365" s="414" t="e">
        <v>#N/A</v>
      </c>
      <c r="E365" s="414" t="e">
        <v>#N/A</v>
      </c>
    </row>
    <row r="366" spans="3:5">
      <c r="C366" s="414">
        <v>1.8099999999999834</v>
      </c>
      <c r="D366" s="414" t="e">
        <v>#N/A</v>
      </c>
      <c r="E366" s="414" t="e">
        <v>#N/A</v>
      </c>
    </row>
    <row r="367" spans="3:5">
      <c r="C367" s="414">
        <v>1.8149999999999833</v>
      </c>
      <c r="D367" s="414" t="e">
        <v>#N/A</v>
      </c>
      <c r="E367" s="414" t="e">
        <v>#N/A</v>
      </c>
    </row>
    <row r="368" spans="3:5">
      <c r="C368" s="414">
        <v>1.8199999999999832</v>
      </c>
      <c r="D368" s="414" t="e">
        <v>#N/A</v>
      </c>
      <c r="E368" s="414" t="e">
        <v>#N/A</v>
      </c>
    </row>
    <row r="369" spans="3:5">
      <c r="C369" s="414">
        <v>1.8249999999999831</v>
      </c>
      <c r="D369" s="414" t="e">
        <v>#N/A</v>
      </c>
      <c r="E369" s="414" t="e">
        <v>#N/A</v>
      </c>
    </row>
    <row r="370" spans="3:5">
      <c r="C370" s="414">
        <v>1.829999999999983</v>
      </c>
      <c r="D370" s="414" t="e">
        <v>#N/A</v>
      </c>
      <c r="E370" s="414" t="e">
        <v>#N/A</v>
      </c>
    </row>
    <row r="371" spans="3:5">
      <c r="C371" s="414">
        <v>1.8349999999999829</v>
      </c>
      <c r="D371" s="414" t="e">
        <v>#N/A</v>
      </c>
      <c r="E371" s="414" t="e">
        <v>#N/A</v>
      </c>
    </row>
    <row r="372" spans="3:5">
      <c r="C372" s="414">
        <v>1.8399999999999828</v>
      </c>
      <c r="D372" s="414" t="e">
        <v>#N/A</v>
      </c>
      <c r="E372" s="414" t="e">
        <v>#N/A</v>
      </c>
    </row>
    <row r="373" spans="3:5">
      <c r="C373" s="414">
        <v>1.8449999999999827</v>
      </c>
      <c r="D373" s="414" t="e">
        <v>#N/A</v>
      </c>
      <c r="E373" s="414" t="e">
        <v>#N/A</v>
      </c>
    </row>
    <row r="374" spans="3:5">
      <c r="C374" s="414">
        <v>1.8499999999999825</v>
      </c>
      <c r="D374" s="414" t="e">
        <v>#N/A</v>
      </c>
      <c r="E374" s="414" t="e">
        <v>#N/A</v>
      </c>
    </row>
    <row r="375" spans="3:5">
      <c r="C375" s="414">
        <v>1.8549999999999824</v>
      </c>
      <c r="D375" s="414" t="e">
        <v>#N/A</v>
      </c>
      <c r="E375" s="414" t="e">
        <v>#N/A</v>
      </c>
    </row>
    <row r="376" spans="3:5">
      <c r="C376" s="414">
        <v>1.8599999999999823</v>
      </c>
      <c r="D376" s="414" t="e">
        <v>#N/A</v>
      </c>
      <c r="E376" s="414" t="e">
        <v>#N/A</v>
      </c>
    </row>
    <row r="377" spans="3:5">
      <c r="C377" s="414">
        <v>1.8649999999999822</v>
      </c>
      <c r="D377" s="414" t="e">
        <v>#N/A</v>
      </c>
      <c r="E377" s="414" t="e">
        <v>#N/A</v>
      </c>
    </row>
    <row r="378" spans="3:5">
      <c r="C378" s="414">
        <v>1.8699999999999821</v>
      </c>
      <c r="D378" s="414" t="e">
        <v>#N/A</v>
      </c>
      <c r="E378" s="414" t="e">
        <v>#N/A</v>
      </c>
    </row>
    <row r="379" spans="3:5">
      <c r="C379" s="414">
        <v>1.874999999999982</v>
      </c>
      <c r="D379" s="414" t="e">
        <v>#N/A</v>
      </c>
      <c r="E379" s="414" t="e">
        <v>#N/A</v>
      </c>
    </row>
    <row r="380" spans="3:5">
      <c r="C380" s="414">
        <v>1.8799999999999819</v>
      </c>
      <c r="D380" s="414" t="e">
        <v>#N/A</v>
      </c>
      <c r="E380" s="414" t="e">
        <v>#N/A</v>
      </c>
    </row>
    <row r="381" spans="3:5">
      <c r="C381" s="414">
        <v>1.8849999999999818</v>
      </c>
      <c r="D381" s="414" t="e">
        <v>#N/A</v>
      </c>
      <c r="E381" s="414" t="e">
        <v>#N/A</v>
      </c>
    </row>
    <row r="382" spans="3:5">
      <c r="C382" s="414">
        <v>1.8899999999999817</v>
      </c>
      <c r="D382" s="414" t="e">
        <v>#N/A</v>
      </c>
      <c r="E382" s="414" t="e">
        <v>#N/A</v>
      </c>
    </row>
    <row r="383" spans="3:5">
      <c r="C383" s="414">
        <v>1.8949999999999816</v>
      </c>
      <c r="D383" s="414" t="e">
        <v>#N/A</v>
      </c>
      <c r="E383" s="414" t="e">
        <v>#N/A</v>
      </c>
    </row>
    <row r="384" spans="3:5">
      <c r="C384" s="414">
        <v>1.8999999999999815</v>
      </c>
      <c r="D384" s="414" t="e">
        <v>#N/A</v>
      </c>
      <c r="E384" s="414" t="e">
        <v>#N/A</v>
      </c>
    </row>
    <row r="385" spans="3:5">
      <c r="C385" s="414">
        <v>1.9049999999999814</v>
      </c>
      <c r="D385" s="414" t="e">
        <v>#N/A</v>
      </c>
      <c r="E385" s="414" t="e">
        <v>#N/A</v>
      </c>
    </row>
    <row r="386" spans="3:5">
      <c r="C386" s="414">
        <v>1.9099999999999813</v>
      </c>
      <c r="D386" s="414" t="e">
        <v>#N/A</v>
      </c>
      <c r="E386" s="414" t="e">
        <v>#N/A</v>
      </c>
    </row>
    <row r="387" spans="3:5">
      <c r="C387" s="414">
        <v>1.9149999999999812</v>
      </c>
      <c r="D387" s="414" t="e">
        <v>#N/A</v>
      </c>
      <c r="E387" s="414" t="e">
        <v>#N/A</v>
      </c>
    </row>
    <row r="388" spans="3:5">
      <c r="C388" s="414">
        <v>1.9199999999999811</v>
      </c>
      <c r="D388" s="414" t="e">
        <v>#N/A</v>
      </c>
      <c r="E388" s="414" t="e">
        <v>#N/A</v>
      </c>
    </row>
    <row r="389" spans="3:5">
      <c r="C389" s="414">
        <v>1.9249999999999809</v>
      </c>
      <c r="D389" s="414" t="e">
        <v>#N/A</v>
      </c>
      <c r="E389" s="414" t="e">
        <v>#N/A</v>
      </c>
    </row>
    <row r="390" spans="3:5">
      <c r="C390" s="414">
        <v>1.9299999999999808</v>
      </c>
      <c r="D390" s="414" t="e">
        <v>#N/A</v>
      </c>
      <c r="E390" s="414" t="e">
        <v>#N/A</v>
      </c>
    </row>
    <row r="391" spans="3:5">
      <c r="C391" s="414">
        <v>1.9349999999999807</v>
      </c>
      <c r="D391" s="414" t="e">
        <v>#N/A</v>
      </c>
      <c r="E391" s="414" t="e">
        <v>#N/A</v>
      </c>
    </row>
    <row r="392" spans="3:5">
      <c r="C392" s="414">
        <v>1.9399999999999806</v>
      </c>
      <c r="D392" s="414" t="e">
        <v>#N/A</v>
      </c>
      <c r="E392" s="414" t="e">
        <v>#N/A</v>
      </c>
    </row>
    <row r="393" spans="3:5">
      <c r="C393" s="414">
        <v>1.9449999999999805</v>
      </c>
      <c r="D393" s="414" t="e">
        <v>#N/A</v>
      </c>
      <c r="E393" s="414" t="e">
        <v>#N/A</v>
      </c>
    </row>
    <row r="394" spans="3:5">
      <c r="C394" s="414">
        <v>1.9499999999999804</v>
      </c>
      <c r="D394" s="414" t="e">
        <v>#N/A</v>
      </c>
      <c r="E394" s="414" t="e">
        <v>#N/A</v>
      </c>
    </row>
    <row r="395" spans="3:5">
      <c r="C395" s="414">
        <v>1.9549999999999803</v>
      </c>
      <c r="D395" s="414" t="e">
        <v>#N/A</v>
      </c>
      <c r="E395" s="414" t="e">
        <v>#N/A</v>
      </c>
    </row>
    <row r="396" spans="3:5">
      <c r="C396" s="414">
        <v>1.9599999999999802</v>
      </c>
      <c r="D396" s="414" t="e">
        <v>#N/A</v>
      </c>
      <c r="E396" s="414" t="e">
        <v>#N/A</v>
      </c>
    </row>
    <row r="397" spans="3:5">
      <c r="C397" s="414">
        <v>1.9649999999999801</v>
      </c>
      <c r="D397" s="414" t="e">
        <v>#N/A</v>
      </c>
      <c r="E397" s="414" t="e">
        <v>#N/A</v>
      </c>
    </row>
    <row r="398" spans="3:5">
      <c r="C398" s="414">
        <v>1.96999999999998</v>
      </c>
      <c r="D398" s="414" t="e">
        <v>#N/A</v>
      </c>
      <c r="E398" s="414" t="e">
        <v>#N/A</v>
      </c>
    </row>
    <row r="399" spans="3:5">
      <c r="C399" s="414">
        <v>1.9749999999999799</v>
      </c>
      <c r="D399" s="414" t="e">
        <v>#N/A</v>
      </c>
      <c r="E399" s="414" t="e">
        <v>#N/A</v>
      </c>
    </row>
    <row r="400" spans="3:5">
      <c r="C400" s="414">
        <v>1.9799999999999798</v>
      </c>
      <c r="D400" s="414" t="e">
        <v>#N/A</v>
      </c>
      <c r="E400" s="414" t="e">
        <v>#N/A</v>
      </c>
    </row>
    <row r="401" spans="3:5">
      <c r="C401" s="414">
        <v>1.9849999999999797</v>
      </c>
      <c r="D401" s="414" t="e">
        <v>#N/A</v>
      </c>
      <c r="E401" s="414" t="e">
        <v>#N/A</v>
      </c>
    </row>
    <row r="402" spans="3:5">
      <c r="C402" s="414">
        <v>1.9899999999999796</v>
      </c>
      <c r="D402" s="414" t="e">
        <v>#N/A</v>
      </c>
      <c r="E402" s="414" t="e">
        <v>#N/A</v>
      </c>
    </row>
    <row r="403" spans="3:5">
      <c r="C403" s="414">
        <v>1.9949999999999795</v>
      </c>
      <c r="D403" s="414" t="e">
        <v>#N/A</v>
      </c>
      <c r="E403" s="414" t="e">
        <v>#N/A</v>
      </c>
    </row>
    <row r="404" spans="3:5">
      <c r="C404" s="414">
        <v>2</v>
      </c>
      <c r="D404" s="414">
        <v>6</v>
      </c>
      <c r="E404" s="414">
        <v>2</v>
      </c>
    </row>
    <row r="405" spans="3:5">
      <c r="C405" s="414">
        <v>2.0049999999999795</v>
      </c>
      <c r="D405" s="414" t="e">
        <v>#N/A</v>
      </c>
      <c r="E405" s="414" t="e">
        <v>#N/A</v>
      </c>
    </row>
    <row r="406" spans="3:5">
      <c r="C406" s="414">
        <v>2.0099999999999794</v>
      </c>
      <c r="D406" s="414" t="e">
        <v>#N/A</v>
      </c>
      <c r="E406" s="414" t="e">
        <v>#N/A</v>
      </c>
    </row>
    <row r="407" spans="3:5">
      <c r="C407" s="414">
        <v>2.0149999999999793</v>
      </c>
      <c r="D407" s="414" t="e">
        <v>#N/A</v>
      </c>
      <c r="E407" s="414" t="e">
        <v>#N/A</v>
      </c>
    </row>
    <row r="408" spans="3:5">
      <c r="C408" s="414">
        <v>2.0199999999999791</v>
      </c>
      <c r="D408" s="414" t="e">
        <v>#N/A</v>
      </c>
      <c r="E408" s="414" t="e">
        <v>#N/A</v>
      </c>
    </row>
    <row r="409" spans="3:5">
      <c r="C409" s="414">
        <v>2.024999999999979</v>
      </c>
      <c r="D409" s="414" t="e">
        <v>#N/A</v>
      </c>
      <c r="E409" s="414" t="e">
        <v>#N/A</v>
      </c>
    </row>
    <row r="410" spans="3:5">
      <c r="C410" s="414">
        <v>2.0299999999999789</v>
      </c>
      <c r="D410" s="414" t="e">
        <v>#N/A</v>
      </c>
      <c r="E410" s="414" t="e">
        <v>#N/A</v>
      </c>
    </row>
    <row r="411" spans="3:5">
      <c r="C411" s="414">
        <v>2.0349999999999788</v>
      </c>
      <c r="D411" s="414" t="e">
        <v>#N/A</v>
      </c>
      <c r="E411" s="414" t="e">
        <v>#N/A</v>
      </c>
    </row>
    <row r="412" spans="3:5">
      <c r="C412" s="414">
        <v>2.0399999999999787</v>
      </c>
      <c r="D412" s="414" t="e">
        <v>#N/A</v>
      </c>
      <c r="E412" s="414" t="e">
        <v>#N/A</v>
      </c>
    </row>
    <row r="413" spans="3:5">
      <c r="C413" s="414">
        <v>2.0449999999999786</v>
      </c>
      <c r="D413" s="414" t="e">
        <v>#N/A</v>
      </c>
      <c r="E413" s="414" t="e">
        <v>#N/A</v>
      </c>
    </row>
    <row r="414" spans="3:5">
      <c r="C414" s="414">
        <v>2.0499999999999785</v>
      </c>
      <c r="D414" s="414" t="e">
        <v>#N/A</v>
      </c>
      <c r="E414" s="414" t="e">
        <v>#N/A</v>
      </c>
    </row>
    <row r="415" spans="3:5">
      <c r="C415" s="414">
        <v>2.0549999999999784</v>
      </c>
      <c r="D415" s="414" t="e">
        <v>#N/A</v>
      </c>
      <c r="E415" s="414" t="e">
        <v>#N/A</v>
      </c>
    </row>
    <row r="416" spans="3:5">
      <c r="C416" s="414">
        <v>2.0599999999999783</v>
      </c>
      <c r="D416" s="414" t="e">
        <v>#N/A</v>
      </c>
      <c r="E416" s="414" t="e">
        <v>#N/A</v>
      </c>
    </row>
    <row r="417" spans="3:5">
      <c r="C417" s="414">
        <v>2.0649999999999782</v>
      </c>
      <c r="D417" s="414" t="e">
        <v>#N/A</v>
      </c>
      <c r="E417" s="414" t="e">
        <v>#N/A</v>
      </c>
    </row>
    <row r="418" spans="3:5">
      <c r="C418" s="414">
        <v>2.0699999999999781</v>
      </c>
      <c r="D418" s="414" t="e">
        <v>#N/A</v>
      </c>
      <c r="E418" s="414" t="e">
        <v>#N/A</v>
      </c>
    </row>
    <row r="419" spans="3:5">
      <c r="C419" s="414">
        <v>2.074999999999978</v>
      </c>
      <c r="D419" s="414" t="e">
        <v>#N/A</v>
      </c>
      <c r="E419" s="414" t="e">
        <v>#N/A</v>
      </c>
    </row>
    <row r="420" spans="3:5">
      <c r="C420" s="414">
        <v>2.0799999999999779</v>
      </c>
      <c r="D420" s="414" t="e">
        <v>#N/A</v>
      </c>
      <c r="E420" s="414" t="e">
        <v>#N/A</v>
      </c>
    </row>
    <row r="421" spans="3:5">
      <c r="C421" s="414">
        <v>2.0849999999999778</v>
      </c>
      <c r="D421" s="414" t="e">
        <v>#N/A</v>
      </c>
      <c r="E421" s="414" t="e">
        <v>#N/A</v>
      </c>
    </row>
    <row r="422" spans="3:5">
      <c r="C422" s="414">
        <v>2.0899999999999777</v>
      </c>
      <c r="D422" s="414" t="e">
        <v>#N/A</v>
      </c>
      <c r="E422" s="414" t="e">
        <v>#N/A</v>
      </c>
    </row>
    <row r="423" spans="3:5">
      <c r="C423" s="414">
        <v>2.0949999999999775</v>
      </c>
      <c r="D423" s="414" t="e">
        <v>#N/A</v>
      </c>
      <c r="E423" s="414" t="e">
        <v>#N/A</v>
      </c>
    </row>
    <row r="424" spans="3:5">
      <c r="C424" s="414">
        <v>2.0999999999999774</v>
      </c>
      <c r="D424" s="414" t="e">
        <v>#N/A</v>
      </c>
      <c r="E424" s="414" t="e">
        <v>#N/A</v>
      </c>
    </row>
    <row r="425" spans="3:5">
      <c r="C425" s="414">
        <v>2.1049999999999773</v>
      </c>
      <c r="D425" s="414" t="e">
        <v>#N/A</v>
      </c>
      <c r="E425" s="414" t="e">
        <v>#N/A</v>
      </c>
    </row>
    <row r="426" spans="3:5">
      <c r="C426" s="414">
        <v>2.1099999999999772</v>
      </c>
      <c r="D426" s="414" t="e">
        <v>#N/A</v>
      </c>
      <c r="E426" s="414" t="e">
        <v>#N/A</v>
      </c>
    </row>
    <row r="427" spans="3:5">
      <c r="C427" s="414">
        <v>2.1149999999999771</v>
      </c>
      <c r="D427" s="414" t="e">
        <v>#N/A</v>
      </c>
      <c r="E427" s="414" t="e">
        <v>#N/A</v>
      </c>
    </row>
    <row r="428" spans="3:5">
      <c r="C428" s="414">
        <v>2.119999999999977</v>
      </c>
      <c r="D428" s="414" t="e">
        <v>#N/A</v>
      </c>
      <c r="E428" s="414" t="e">
        <v>#N/A</v>
      </c>
    </row>
    <row r="429" spans="3:5">
      <c r="C429" s="414">
        <v>2.1249999999999769</v>
      </c>
      <c r="D429" s="414" t="e">
        <v>#N/A</v>
      </c>
      <c r="E429" s="414" t="e">
        <v>#N/A</v>
      </c>
    </row>
    <row r="430" spans="3:5">
      <c r="C430" s="414">
        <v>2.1299999999999768</v>
      </c>
      <c r="D430" s="414" t="e">
        <v>#N/A</v>
      </c>
      <c r="E430" s="414" t="e">
        <v>#N/A</v>
      </c>
    </row>
    <row r="431" spans="3:5">
      <c r="C431" s="414">
        <v>2.1349999999999767</v>
      </c>
      <c r="D431" s="414" t="e">
        <v>#N/A</v>
      </c>
      <c r="E431" s="414" t="e">
        <v>#N/A</v>
      </c>
    </row>
    <row r="432" spans="3:5">
      <c r="C432" s="414">
        <v>2.1399999999999766</v>
      </c>
      <c r="D432" s="414" t="e">
        <v>#N/A</v>
      </c>
      <c r="E432" s="414" t="e">
        <v>#N/A</v>
      </c>
    </row>
    <row r="433" spans="3:5">
      <c r="C433" s="414">
        <v>2.1449999999999765</v>
      </c>
      <c r="D433" s="414" t="e">
        <v>#N/A</v>
      </c>
      <c r="E433" s="414" t="e">
        <v>#N/A</v>
      </c>
    </row>
    <row r="434" spans="3:5">
      <c r="C434" s="414">
        <v>2.1499999999999764</v>
      </c>
      <c r="D434" s="414" t="e">
        <v>#N/A</v>
      </c>
      <c r="E434" s="414" t="e">
        <v>#N/A</v>
      </c>
    </row>
    <row r="435" spans="3:5">
      <c r="C435" s="414">
        <v>2.1549999999999763</v>
      </c>
      <c r="D435" s="414" t="e">
        <v>#N/A</v>
      </c>
      <c r="E435" s="414" t="e">
        <v>#N/A</v>
      </c>
    </row>
    <row r="436" spans="3:5">
      <c r="C436" s="414">
        <v>2.1599999999999762</v>
      </c>
      <c r="D436" s="414" t="e">
        <v>#N/A</v>
      </c>
      <c r="E436" s="414" t="e">
        <v>#N/A</v>
      </c>
    </row>
    <row r="437" spans="3:5">
      <c r="C437" s="414">
        <v>2.1649999999999761</v>
      </c>
      <c r="D437" s="414" t="e">
        <v>#N/A</v>
      </c>
      <c r="E437" s="414" t="e">
        <v>#N/A</v>
      </c>
    </row>
    <row r="438" spans="3:5">
      <c r="C438" s="414">
        <v>2.1699999999999759</v>
      </c>
      <c r="D438" s="414" t="e">
        <v>#N/A</v>
      </c>
      <c r="E438" s="414" t="e">
        <v>#N/A</v>
      </c>
    </row>
    <row r="439" spans="3:5">
      <c r="C439" s="414">
        <v>2.1749999999999758</v>
      </c>
      <c r="D439" s="414" t="e">
        <v>#N/A</v>
      </c>
      <c r="E439" s="414" t="e">
        <v>#N/A</v>
      </c>
    </row>
    <row r="440" spans="3:5">
      <c r="C440" s="414">
        <v>2.1799999999999757</v>
      </c>
      <c r="D440" s="414" t="e">
        <v>#N/A</v>
      </c>
      <c r="E440" s="414" t="e">
        <v>#N/A</v>
      </c>
    </row>
    <row r="441" spans="3:5">
      <c r="C441" s="414">
        <v>2.1849999999999756</v>
      </c>
      <c r="D441" s="414" t="e">
        <v>#N/A</v>
      </c>
      <c r="E441" s="414" t="e">
        <v>#N/A</v>
      </c>
    </row>
    <row r="442" spans="3:5">
      <c r="C442" s="414">
        <v>2.1899999999999755</v>
      </c>
      <c r="D442" s="414" t="e">
        <v>#N/A</v>
      </c>
      <c r="E442" s="414" t="e">
        <v>#N/A</v>
      </c>
    </row>
    <row r="443" spans="3:5">
      <c r="C443" s="414">
        <v>2.1949999999999754</v>
      </c>
      <c r="D443" s="414" t="e">
        <v>#N/A</v>
      </c>
      <c r="E443" s="414" t="e">
        <v>#N/A</v>
      </c>
    </row>
    <row r="444" spans="3:5">
      <c r="C444" s="414">
        <v>2.2000000000000002</v>
      </c>
      <c r="D444" s="414">
        <v>1</v>
      </c>
      <c r="E444" s="414" t="e">
        <v>#N/A</v>
      </c>
    </row>
    <row r="445" spans="3:5">
      <c r="C445" s="414">
        <v>2.2049999999999752</v>
      </c>
      <c r="D445" s="414" t="e">
        <v>#N/A</v>
      </c>
      <c r="E445" s="414" t="e">
        <v>#N/A</v>
      </c>
    </row>
    <row r="446" spans="3:5">
      <c r="C446" s="414">
        <v>2.2099999999999751</v>
      </c>
      <c r="D446" s="414" t="e">
        <v>#N/A</v>
      </c>
      <c r="E446" s="414" t="e">
        <v>#N/A</v>
      </c>
    </row>
    <row r="447" spans="3:5">
      <c r="C447" s="414">
        <v>2.214999999999975</v>
      </c>
      <c r="D447" s="414" t="e">
        <v>#N/A</v>
      </c>
      <c r="E447" s="414" t="e">
        <v>#N/A</v>
      </c>
    </row>
    <row r="448" spans="3:5">
      <c r="C448" s="414">
        <v>2.2199999999999749</v>
      </c>
      <c r="D448" s="414" t="e">
        <v>#N/A</v>
      </c>
      <c r="E448" s="414" t="e">
        <v>#N/A</v>
      </c>
    </row>
    <row r="449" spans="3:5">
      <c r="C449" s="414">
        <v>2.2249999999999748</v>
      </c>
      <c r="D449" s="414" t="e">
        <v>#N/A</v>
      </c>
      <c r="E449" s="414" t="e">
        <v>#N/A</v>
      </c>
    </row>
    <row r="450" spans="3:5">
      <c r="C450" s="414">
        <v>2.2299999999999747</v>
      </c>
      <c r="D450" s="414" t="e">
        <v>#N/A</v>
      </c>
      <c r="E450" s="414" t="e">
        <v>#N/A</v>
      </c>
    </row>
    <row r="451" spans="3:5">
      <c r="C451" s="414">
        <v>2.2349999999999746</v>
      </c>
      <c r="D451" s="414" t="e">
        <v>#N/A</v>
      </c>
      <c r="E451" s="414" t="e">
        <v>#N/A</v>
      </c>
    </row>
    <row r="452" spans="3:5">
      <c r="C452" s="414">
        <v>2.2399999999999745</v>
      </c>
      <c r="D452" s="414" t="e">
        <v>#N/A</v>
      </c>
      <c r="E452" s="414" t="e">
        <v>#N/A</v>
      </c>
    </row>
    <row r="453" spans="3:5">
      <c r="C453" s="414">
        <v>2.2449999999999743</v>
      </c>
      <c r="D453" s="414" t="e">
        <v>#N/A</v>
      </c>
      <c r="E453" s="414" t="e">
        <v>#N/A</v>
      </c>
    </row>
    <row r="454" spans="3:5">
      <c r="C454" s="414">
        <v>2.2499999999999742</v>
      </c>
      <c r="D454" s="414" t="e">
        <v>#N/A</v>
      </c>
      <c r="E454" s="414" t="e">
        <v>#N/A</v>
      </c>
    </row>
    <row r="455" spans="3:5">
      <c r="C455" s="414">
        <v>2.2549999999999741</v>
      </c>
      <c r="D455" s="414" t="e">
        <v>#N/A</v>
      </c>
      <c r="E455" s="414" t="e">
        <v>#N/A</v>
      </c>
    </row>
    <row r="456" spans="3:5">
      <c r="C456" s="414">
        <v>2.259999999999974</v>
      </c>
      <c r="D456" s="414" t="e">
        <v>#N/A</v>
      </c>
      <c r="E456" s="414" t="e">
        <v>#N/A</v>
      </c>
    </row>
    <row r="457" spans="3:5">
      <c r="C457" s="414">
        <v>2.2649999999999739</v>
      </c>
      <c r="D457" s="414" t="e">
        <v>#N/A</v>
      </c>
      <c r="E457" s="414" t="e">
        <v>#N/A</v>
      </c>
    </row>
    <row r="458" spans="3:5">
      <c r="C458" s="414">
        <v>2.2699999999999738</v>
      </c>
      <c r="D458" s="414" t="e">
        <v>#N/A</v>
      </c>
      <c r="E458" s="414" t="e">
        <v>#N/A</v>
      </c>
    </row>
    <row r="459" spans="3:5">
      <c r="C459" s="414">
        <v>2.2749999999999737</v>
      </c>
      <c r="D459" s="414" t="e">
        <v>#N/A</v>
      </c>
      <c r="E459" s="414" t="e">
        <v>#N/A</v>
      </c>
    </row>
    <row r="460" spans="3:5">
      <c r="C460" s="414">
        <v>2.2799999999999736</v>
      </c>
      <c r="D460" s="414" t="e">
        <v>#N/A</v>
      </c>
      <c r="E460" s="414" t="e">
        <v>#N/A</v>
      </c>
    </row>
    <row r="461" spans="3:5">
      <c r="C461" s="414">
        <v>2.2849999999999735</v>
      </c>
      <c r="D461" s="414" t="e">
        <v>#N/A</v>
      </c>
      <c r="E461" s="414" t="e">
        <v>#N/A</v>
      </c>
    </row>
    <row r="462" spans="3:5">
      <c r="C462" s="414">
        <v>2.2899999999999734</v>
      </c>
      <c r="D462" s="414" t="e">
        <v>#N/A</v>
      </c>
      <c r="E462" s="414" t="e">
        <v>#N/A</v>
      </c>
    </row>
    <row r="463" spans="3:5">
      <c r="C463" s="414">
        <v>2.2949999999999733</v>
      </c>
      <c r="D463" s="414" t="e">
        <v>#N/A</v>
      </c>
      <c r="E463" s="414" t="e">
        <v>#N/A</v>
      </c>
    </row>
    <row r="464" spans="3:5">
      <c r="C464" s="414">
        <v>2.2999999999999732</v>
      </c>
      <c r="D464" s="414" t="e">
        <v>#N/A</v>
      </c>
      <c r="E464" s="414" t="e">
        <v>#N/A</v>
      </c>
    </row>
    <row r="465" spans="3:5">
      <c r="C465" s="414">
        <v>2.3049999999999731</v>
      </c>
      <c r="D465" s="414" t="e">
        <v>#N/A</v>
      </c>
      <c r="E465" s="414" t="e">
        <v>#N/A</v>
      </c>
    </row>
    <row r="466" spans="3:5">
      <c r="C466" s="414">
        <v>2.309999999999973</v>
      </c>
      <c r="D466" s="414" t="e">
        <v>#N/A</v>
      </c>
      <c r="E466" s="414" t="e">
        <v>#N/A</v>
      </c>
    </row>
    <row r="467" spans="3:5">
      <c r="C467" s="414">
        <v>2.3149999999999729</v>
      </c>
      <c r="D467" s="414" t="e">
        <v>#N/A</v>
      </c>
      <c r="E467" s="414" t="e">
        <v>#N/A</v>
      </c>
    </row>
    <row r="468" spans="3:5">
      <c r="C468" s="414">
        <v>2.3199999999999728</v>
      </c>
      <c r="D468" s="414" t="e">
        <v>#N/A</v>
      </c>
      <c r="E468" s="414" t="e">
        <v>#N/A</v>
      </c>
    </row>
    <row r="469" spans="3:5">
      <c r="C469" s="414">
        <v>2.3249999999999726</v>
      </c>
      <c r="D469" s="414" t="e">
        <v>#N/A</v>
      </c>
      <c r="E469" s="414" t="e">
        <v>#N/A</v>
      </c>
    </row>
    <row r="470" spans="3:5">
      <c r="C470" s="414">
        <v>2.3299999999999725</v>
      </c>
      <c r="D470" s="414" t="e">
        <v>#N/A</v>
      </c>
      <c r="E470" s="414" t="e">
        <v>#N/A</v>
      </c>
    </row>
    <row r="471" spans="3:5">
      <c r="C471" s="414">
        <v>2.3349999999999724</v>
      </c>
      <c r="D471" s="414" t="e">
        <v>#N/A</v>
      </c>
      <c r="E471" s="414" t="e">
        <v>#N/A</v>
      </c>
    </row>
    <row r="472" spans="3:5">
      <c r="C472" s="414">
        <v>2.3399999999999723</v>
      </c>
      <c r="D472" s="414" t="e">
        <v>#N/A</v>
      </c>
      <c r="E472" s="414" t="e">
        <v>#N/A</v>
      </c>
    </row>
    <row r="473" spans="3:5">
      <c r="C473" s="414">
        <v>2.3449999999999722</v>
      </c>
      <c r="D473" s="414" t="e">
        <v>#N/A</v>
      </c>
      <c r="E473" s="414" t="e">
        <v>#N/A</v>
      </c>
    </row>
    <row r="474" spans="3:5">
      <c r="C474" s="414">
        <v>2.3499999999999721</v>
      </c>
      <c r="D474" s="414" t="e">
        <v>#N/A</v>
      </c>
      <c r="E474" s="414" t="e">
        <v>#N/A</v>
      </c>
    </row>
    <row r="475" spans="3:5">
      <c r="C475" s="414">
        <v>2.354999999999972</v>
      </c>
      <c r="D475" s="414" t="e">
        <v>#N/A</v>
      </c>
      <c r="E475" s="414" t="e">
        <v>#N/A</v>
      </c>
    </row>
    <row r="476" spans="3:5">
      <c r="C476" s="414">
        <v>2.3599999999999719</v>
      </c>
      <c r="D476" s="414" t="e">
        <v>#N/A</v>
      </c>
      <c r="E476" s="414" t="e">
        <v>#N/A</v>
      </c>
    </row>
    <row r="477" spans="3:5">
      <c r="C477" s="414">
        <v>2.3649999999999718</v>
      </c>
      <c r="D477" s="414" t="e">
        <v>#N/A</v>
      </c>
      <c r="E477" s="414" t="e">
        <v>#N/A</v>
      </c>
    </row>
    <row r="478" spans="3:5">
      <c r="C478" s="414">
        <v>2.3699999999999717</v>
      </c>
      <c r="D478" s="414" t="e">
        <v>#N/A</v>
      </c>
      <c r="E478" s="414" t="e">
        <v>#N/A</v>
      </c>
    </row>
    <row r="479" spans="3:5">
      <c r="C479" s="414">
        <v>2.3749999999999716</v>
      </c>
      <c r="D479" s="414" t="e">
        <v>#N/A</v>
      </c>
      <c r="E479" s="414" t="e">
        <v>#N/A</v>
      </c>
    </row>
    <row r="480" spans="3:5">
      <c r="C480" s="414">
        <v>2.3799999999999715</v>
      </c>
      <c r="D480" s="414" t="e">
        <v>#N/A</v>
      </c>
      <c r="E480" s="414" t="e">
        <v>#N/A</v>
      </c>
    </row>
    <row r="481" spans="3:5">
      <c r="C481" s="414">
        <v>2.3849999999999714</v>
      </c>
      <c r="D481" s="414" t="e">
        <v>#N/A</v>
      </c>
      <c r="E481" s="414" t="e">
        <v>#N/A</v>
      </c>
    </row>
    <row r="482" spans="3:5">
      <c r="C482" s="414">
        <v>2.3899999999999713</v>
      </c>
      <c r="D482" s="414" t="e">
        <v>#N/A</v>
      </c>
      <c r="E482" s="414" t="e">
        <v>#N/A</v>
      </c>
    </row>
    <row r="483" spans="3:5">
      <c r="C483" s="414">
        <v>2.3949999999999712</v>
      </c>
      <c r="D483" s="414" t="e">
        <v>#N/A</v>
      </c>
      <c r="E483" s="414" t="e">
        <v>#N/A</v>
      </c>
    </row>
    <row r="484" spans="3:5">
      <c r="C484" s="414">
        <v>2.399999999999971</v>
      </c>
      <c r="D484" s="414" t="e">
        <v>#N/A</v>
      </c>
      <c r="E484" s="414" t="e">
        <v>#N/A</v>
      </c>
    </row>
    <row r="485" spans="3:5">
      <c r="C485" s="414">
        <v>2.4049999999999709</v>
      </c>
      <c r="D485" s="414" t="e">
        <v>#N/A</v>
      </c>
      <c r="E485" s="414" t="e">
        <v>#N/A</v>
      </c>
    </row>
    <row r="486" spans="3:5">
      <c r="C486" s="414">
        <v>2.4099999999999708</v>
      </c>
      <c r="D486" s="414" t="e">
        <v>#N/A</v>
      </c>
      <c r="E486" s="414" t="e">
        <v>#N/A</v>
      </c>
    </row>
    <row r="487" spans="3:5">
      <c r="C487" s="414">
        <v>2.4149999999999707</v>
      </c>
      <c r="D487" s="414" t="e">
        <v>#N/A</v>
      </c>
      <c r="E487" s="414" t="e">
        <v>#N/A</v>
      </c>
    </row>
    <row r="488" spans="3:5">
      <c r="C488" s="414">
        <v>2.4199999999999706</v>
      </c>
      <c r="D488" s="414" t="e">
        <v>#N/A</v>
      </c>
      <c r="E488" s="414" t="e">
        <v>#N/A</v>
      </c>
    </row>
    <row r="489" spans="3:5">
      <c r="C489" s="414">
        <v>2.4249999999999705</v>
      </c>
      <c r="D489" s="414" t="e">
        <v>#N/A</v>
      </c>
      <c r="E489" s="414" t="e">
        <v>#N/A</v>
      </c>
    </row>
    <row r="490" spans="3:5">
      <c r="C490" s="414">
        <v>2.4299999999999704</v>
      </c>
      <c r="D490" s="414" t="e">
        <v>#N/A</v>
      </c>
      <c r="E490" s="414" t="e">
        <v>#N/A</v>
      </c>
    </row>
    <row r="491" spans="3:5">
      <c r="C491" s="414">
        <v>2.4349999999999703</v>
      </c>
      <c r="D491" s="414" t="e">
        <v>#N/A</v>
      </c>
      <c r="E491" s="414" t="e">
        <v>#N/A</v>
      </c>
    </row>
    <row r="492" spans="3:5">
      <c r="C492" s="414">
        <v>2.4399999999999702</v>
      </c>
      <c r="D492" s="414" t="e">
        <v>#N/A</v>
      </c>
      <c r="E492" s="414" t="e">
        <v>#N/A</v>
      </c>
    </row>
    <row r="493" spans="3:5">
      <c r="C493" s="414">
        <v>2.4449999999999701</v>
      </c>
      <c r="D493" s="414" t="e">
        <v>#N/A</v>
      </c>
      <c r="E493" s="414" t="e">
        <v>#N/A</v>
      </c>
    </row>
    <row r="494" spans="3:5">
      <c r="C494" s="414">
        <v>2.44999999999997</v>
      </c>
      <c r="D494" s="414" t="e">
        <v>#N/A</v>
      </c>
      <c r="E494" s="414" t="e">
        <v>#N/A</v>
      </c>
    </row>
    <row r="495" spans="3:5">
      <c r="C495" s="414">
        <v>2.4549999999999699</v>
      </c>
      <c r="D495" s="414" t="e">
        <v>#N/A</v>
      </c>
      <c r="E495" s="414" t="e">
        <v>#N/A</v>
      </c>
    </row>
    <row r="496" spans="3:5">
      <c r="C496" s="414">
        <v>2.4599999999999698</v>
      </c>
      <c r="D496" s="414" t="e">
        <v>#N/A</v>
      </c>
      <c r="E496" s="414" t="e">
        <v>#N/A</v>
      </c>
    </row>
    <row r="497" spans="3:5">
      <c r="C497" s="414">
        <v>2.4649999999999697</v>
      </c>
      <c r="D497" s="414" t="e">
        <v>#N/A</v>
      </c>
      <c r="E497" s="414" t="e">
        <v>#N/A</v>
      </c>
    </row>
    <row r="498" spans="3:5">
      <c r="C498" s="414">
        <v>2.4699999999999696</v>
      </c>
      <c r="D498" s="414" t="e">
        <v>#N/A</v>
      </c>
      <c r="E498" s="414" t="e">
        <v>#N/A</v>
      </c>
    </row>
    <row r="499" spans="3:5">
      <c r="C499" s="414">
        <v>2.4749999999999694</v>
      </c>
      <c r="D499" s="414" t="e">
        <v>#N/A</v>
      </c>
      <c r="E499" s="414" t="e">
        <v>#N/A</v>
      </c>
    </row>
    <row r="500" spans="3:5">
      <c r="C500" s="414">
        <v>2.4799999999999693</v>
      </c>
      <c r="D500" s="414" t="e">
        <v>#N/A</v>
      </c>
      <c r="E500" s="414" t="e">
        <v>#N/A</v>
      </c>
    </row>
    <row r="501" spans="3:5">
      <c r="C501" s="414">
        <v>2.4849999999999692</v>
      </c>
      <c r="D501" s="414" t="e">
        <v>#N/A</v>
      </c>
      <c r="E501" s="414" t="e">
        <v>#N/A</v>
      </c>
    </row>
    <row r="502" spans="3:5">
      <c r="C502" s="414">
        <v>2.4899999999999691</v>
      </c>
      <c r="D502" s="414" t="e">
        <v>#N/A</v>
      </c>
      <c r="E502" s="414" t="e">
        <v>#N/A</v>
      </c>
    </row>
    <row r="503" spans="3:5">
      <c r="C503" s="414">
        <v>2.494999999999969</v>
      </c>
      <c r="D503" s="414" t="e">
        <v>#N/A</v>
      </c>
      <c r="E503" s="414" t="e">
        <v>#N/A</v>
      </c>
    </row>
    <row r="504" spans="3:5">
      <c r="C504" s="414">
        <v>2.5</v>
      </c>
      <c r="D504" s="414">
        <v>3</v>
      </c>
      <c r="E504" s="414">
        <v>6</v>
      </c>
    </row>
    <row r="505" spans="3:5">
      <c r="C505" s="414">
        <v>2.5049999999999688</v>
      </c>
      <c r="D505" s="414" t="e">
        <v>#N/A</v>
      </c>
      <c r="E505" s="414" t="e">
        <v>#N/A</v>
      </c>
    </row>
    <row r="506" spans="3:5">
      <c r="C506" s="414">
        <v>2.5099999999999687</v>
      </c>
      <c r="D506" s="414" t="e">
        <v>#N/A</v>
      </c>
      <c r="E506" s="414" t="e">
        <v>#N/A</v>
      </c>
    </row>
    <row r="507" spans="3:5">
      <c r="C507" s="414">
        <v>2.5149999999999686</v>
      </c>
      <c r="D507" s="414" t="e">
        <v>#N/A</v>
      </c>
      <c r="E507" s="414" t="e">
        <v>#N/A</v>
      </c>
    </row>
    <row r="508" spans="3:5">
      <c r="C508" s="414">
        <v>2.5199999999999685</v>
      </c>
      <c r="D508" s="414" t="e">
        <v>#N/A</v>
      </c>
      <c r="E508" s="414" t="e">
        <v>#N/A</v>
      </c>
    </row>
    <row r="509" spans="3:5">
      <c r="C509" s="414">
        <v>2.5249999999999684</v>
      </c>
      <c r="D509" s="414" t="e">
        <v>#N/A</v>
      </c>
      <c r="E509" s="414" t="e">
        <v>#N/A</v>
      </c>
    </row>
    <row r="510" spans="3:5">
      <c r="C510" s="414">
        <v>2.5299999999999683</v>
      </c>
      <c r="D510" s="414" t="e">
        <v>#N/A</v>
      </c>
      <c r="E510" s="414" t="e">
        <v>#N/A</v>
      </c>
    </row>
    <row r="511" spans="3:5">
      <c r="C511" s="414">
        <v>2.5349999999999682</v>
      </c>
      <c r="D511" s="414" t="e">
        <v>#N/A</v>
      </c>
      <c r="E511" s="414" t="e">
        <v>#N/A</v>
      </c>
    </row>
    <row r="512" spans="3:5">
      <c r="C512" s="414">
        <v>2.5399999999999681</v>
      </c>
      <c r="D512" s="414" t="e">
        <v>#N/A</v>
      </c>
      <c r="E512" s="414" t="e">
        <v>#N/A</v>
      </c>
    </row>
    <row r="513" spans="3:5">
      <c r="C513" s="414">
        <v>2.544999999999968</v>
      </c>
      <c r="D513" s="414" t="e">
        <v>#N/A</v>
      </c>
      <c r="E513" s="414" t="e">
        <v>#N/A</v>
      </c>
    </row>
    <row r="514" spans="3:5">
      <c r="C514" s="414">
        <v>2.5499999999999678</v>
      </c>
      <c r="D514" s="414" t="e">
        <v>#N/A</v>
      </c>
      <c r="E514" s="414" t="e">
        <v>#N/A</v>
      </c>
    </row>
    <row r="515" spans="3:5">
      <c r="C515" s="414">
        <v>2.5549999999999677</v>
      </c>
      <c r="D515" s="414" t="e">
        <v>#N/A</v>
      </c>
      <c r="E515" s="414" t="e">
        <v>#N/A</v>
      </c>
    </row>
    <row r="516" spans="3:5">
      <c r="C516" s="414">
        <v>2.5599999999999676</v>
      </c>
      <c r="D516" s="414" t="e">
        <v>#N/A</v>
      </c>
      <c r="E516" s="414" t="e">
        <v>#N/A</v>
      </c>
    </row>
    <row r="517" spans="3:5">
      <c r="C517" s="414">
        <v>2.5649999999999675</v>
      </c>
      <c r="D517" s="414" t="e">
        <v>#N/A</v>
      </c>
      <c r="E517" s="414" t="e">
        <v>#N/A</v>
      </c>
    </row>
    <row r="518" spans="3:5">
      <c r="C518" s="414">
        <v>2.5699999999999674</v>
      </c>
      <c r="D518" s="414" t="e">
        <v>#N/A</v>
      </c>
      <c r="E518" s="414" t="e">
        <v>#N/A</v>
      </c>
    </row>
    <row r="519" spans="3:5">
      <c r="C519" s="414">
        <v>2.5749999999999673</v>
      </c>
      <c r="D519" s="414" t="e">
        <v>#N/A</v>
      </c>
      <c r="E519" s="414" t="e">
        <v>#N/A</v>
      </c>
    </row>
    <row r="520" spans="3:5">
      <c r="C520" s="414">
        <v>2.5799999999999672</v>
      </c>
      <c r="D520" s="414" t="e">
        <v>#N/A</v>
      </c>
      <c r="E520" s="414" t="e">
        <v>#N/A</v>
      </c>
    </row>
    <row r="521" spans="3:5">
      <c r="C521" s="414">
        <v>2.5849999999999671</v>
      </c>
      <c r="D521" s="414" t="e">
        <v>#N/A</v>
      </c>
      <c r="E521" s="414" t="e">
        <v>#N/A</v>
      </c>
    </row>
    <row r="522" spans="3:5">
      <c r="C522" s="414">
        <v>2.589999999999967</v>
      </c>
      <c r="D522" s="414" t="e">
        <v>#N/A</v>
      </c>
      <c r="E522" s="414" t="e">
        <v>#N/A</v>
      </c>
    </row>
    <row r="523" spans="3:5">
      <c r="C523" s="414">
        <v>2.5949999999999669</v>
      </c>
      <c r="D523" s="414" t="e">
        <v>#N/A</v>
      </c>
      <c r="E523" s="414" t="e">
        <v>#N/A</v>
      </c>
    </row>
    <row r="524" spans="3:5">
      <c r="C524" s="414">
        <v>2.5999999999999668</v>
      </c>
      <c r="D524" s="414" t="e">
        <v>#N/A</v>
      </c>
      <c r="E524" s="414" t="e">
        <v>#N/A</v>
      </c>
    </row>
    <row r="525" spans="3:5">
      <c r="C525" s="414">
        <v>2.6049999999999667</v>
      </c>
      <c r="D525" s="414" t="e">
        <v>#N/A</v>
      </c>
      <c r="E525" s="414" t="e">
        <v>#N/A</v>
      </c>
    </row>
    <row r="526" spans="3:5">
      <c r="C526" s="414">
        <v>2.6099999999999666</v>
      </c>
      <c r="D526" s="414" t="e">
        <v>#N/A</v>
      </c>
      <c r="E526" s="414" t="e">
        <v>#N/A</v>
      </c>
    </row>
    <row r="527" spans="3:5">
      <c r="C527" s="414">
        <v>2.6149999999999665</v>
      </c>
      <c r="D527" s="414" t="e">
        <v>#N/A</v>
      </c>
      <c r="E527" s="414" t="e">
        <v>#N/A</v>
      </c>
    </row>
    <row r="528" spans="3:5">
      <c r="C528" s="414">
        <v>2.6199999999999664</v>
      </c>
      <c r="D528" s="414" t="e">
        <v>#N/A</v>
      </c>
      <c r="E528" s="414" t="e">
        <v>#N/A</v>
      </c>
    </row>
    <row r="529" spans="3:5">
      <c r="C529" s="414">
        <v>2.6249999999999662</v>
      </c>
      <c r="D529" s="414" t="e">
        <v>#N/A</v>
      </c>
      <c r="E529" s="414" t="e">
        <v>#N/A</v>
      </c>
    </row>
    <row r="530" spans="3:5">
      <c r="C530" s="414">
        <v>2.6299999999999661</v>
      </c>
      <c r="D530" s="414" t="e">
        <v>#N/A</v>
      </c>
      <c r="E530" s="414" t="e">
        <v>#N/A</v>
      </c>
    </row>
    <row r="531" spans="3:5">
      <c r="C531" s="414">
        <v>2.634999999999966</v>
      </c>
      <c r="D531" s="414" t="e">
        <v>#N/A</v>
      </c>
      <c r="E531" s="414" t="e">
        <v>#N/A</v>
      </c>
    </row>
    <row r="532" spans="3:5">
      <c r="C532" s="414">
        <v>2.6399999999999659</v>
      </c>
      <c r="D532" s="414" t="e">
        <v>#N/A</v>
      </c>
      <c r="E532" s="414" t="e">
        <v>#N/A</v>
      </c>
    </row>
    <row r="533" spans="3:5">
      <c r="C533" s="414">
        <v>2.6449999999999658</v>
      </c>
      <c r="D533" s="414" t="e">
        <v>#N/A</v>
      </c>
      <c r="E533" s="414" t="e">
        <v>#N/A</v>
      </c>
    </row>
    <row r="534" spans="3:5">
      <c r="C534" s="414">
        <v>2.6499999999999657</v>
      </c>
      <c r="D534" s="414" t="e">
        <v>#N/A</v>
      </c>
      <c r="E534" s="414" t="e">
        <v>#N/A</v>
      </c>
    </row>
    <row r="535" spans="3:5">
      <c r="C535" s="414">
        <v>2.6549999999999656</v>
      </c>
      <c r="D535" s="414" t="e">
        <v>#N/A</v>
      </c>
      <c r="E535" s="414" t="e">
        <v>#N/A</v>
      </c>
    </row>
    <row r="536" spans="3:5">
      <c r="C536" s="414">
        <v>2.6599999999999655</v>
      </c>
      <c r="D536" s="414" t="e">
        <v>#N/A</v>
      </c>
      <c r="E536" s="414" t="e">
        <v>#N/A</v>
      </c>
    </row>
    <row r="537" spans="3:5">
      <c r="C537" s="414">
        <v>2.6649999999999654</v>
      </c>
      <c r="D537" s="414" t="e">
        <v>#N/A</v>
      </c>
      <c r="E537" s="414" t="e">
        <v>#N/A</v>
      </c>
    </row>
    <row r="538" spans="3:5">
      <c r="C538" s="414">
        <v>2.6699999999999653</v>
      </c>
      <c r="D538" s="414" t="e">
        <v>#N/A</v>
      </c>
      <c r="E538" s="414" t="e">
        <v>#N/A</v>
      </c>
    </row>
    <row r="539" spans="3:5">
      <c r="C539" s="414">
        <v>2.6749999999999652</v>
      </c>
      <c r="D539" s="414" t="e">
        <v>#N/A</v>
      </c>
      <c r="E539" s="414" t="e">
        <v>#N/A</v>
      </c>
    </row>
    <row r="540" spans="3:5">
      <c r="C540" s="414">
        <v>2.6799999999999651</v>
      </c>
      <c r="D540" s="414" t="e">
        <v>#N/A</v>
      </c>
      <c r="E540" s="414" t="e">
        <v>#N/A</v>
      </c>
    </row>
    <row r="541" spans="3:5">
      <c r="C541" s="414">
        <v>2.684999999999965</v>
      </c>
      <c r="D541" s="414" t="e">
        <v>#N/A</v>
      </c>
      <c r="E541" s="414" t="e">
        <v>#N/A</v>
      </c>
    </row>
    <row r="542" spans="3:5">
      <c r="C542" s="414">
        <v>2.6899999999999649</v>
      </c>
      <c r="D542" s="414" t="e">
        <v>#N/A</v>
      </c>
      <c r="E542" s="414" t="e">
        <v>#N/A</v>
      </c>
    </row>
    <row r="543" spans="3:5">
      <c r="C543" s="414">
        <v>2.6949999999999648</v>
      </c>
      <c r="D543" s="414" t="e">
        <v>#N/A</v>
      </c>
      <c r="E543" s="414" t="e">
        <v>#N/A</v>
      </c>
    </row>
    <row r="544" spans="3:5">
      <c r="C544" s="414">
        <v>2.6999999999999647</v>
      </c>
      <c r="D544" s="414" t="e">
        <v>#N/A</v>
      </c>
      <c r="E544" s="414" t="e">
        <v>#N/A</v>
      </c>
    </row>
    <row r="545" spans="3:5">
      <c r="C545" s="414">
        <v>2.7049999999999645</v>
      </c>
      <c r="D545" s="414" t="e">
        <v>#N/A</v>
      </c>
      <c r="E545" s="414" t="e">
        <v>#N/A</v>
      </c>
    </row>
    <row r="546" spans="3:5">
      <c r="C546" s="414">
        <v>2.7099999999999644</v>
      </c>
      <c r="D546" s="414" t="e">
        <v>#N/A</v>
      </c>
      <c r="E546" s="414" t="e">
        <v>#N/A</v>
      </c>
    </row>
    <row r="547" spans="3:5">
      <c r="C547" s="414">
        <v>2.7149999999999643</v>
      </c>
      <c r="D547" s="414" t="e">
        <v>#N/A</v>
      </c>
      <c r="E547" s="414" t="e">
        <v>#N/A</v>
      </c>
    </row>
    <row r="548" spans="3:5">
      <c r="C548" s="414">
        <v>2.7199999999999642</v>
      </c>
      <c r="D548" s="414" t="e">
        <v>#N/A</v>
      </c>
      <c r="E548" s="414" t="e">
        <v>#N/A</v>
      </c>
    </row>
    <row r="549" spans="3:5">
      <c r="C549" s="414">
        <v>2.7249999999999641</v>
      </c>
      <c r="D549" s="414" t="e">
        <v>#N/A</v>
      </c>
      <c r="E549" s="414" t="e">
        <v>#N/A</v>
      </c>
    </row>
    <row r="550" spans="3:5">
      <c r="C550" s="414">
        <v>2.729999999999964</v>
      </c>
      <c r="D550" s="414" t="e">
        <v>#N/A</v>
      </c>
      <c r="E550" s="414" t="e">
        <v>#N/A</v>
      </c>
    </row>
    <row r="551" spans="3:5">
      <c r="C551" s="414">
        <v>2.7349999999999639</v>
      </c>
      <c r="D551" s="414" t="e">
        <v>#N/A</v>
      </c>
      <c r="E551" s="414" t="e">
        <v>#N/A</v>
      </c>
    </row>
    <row r="552" spans="3:5">
      <c r="C552" s="414">
        <v>2.7399999999999638</v>
      </c>
      <c r="D552" s="414" t="e">
        <v>#N/A</v>
      </c>
      <c r="E552" s="414" t="e">
        <v>#N/A</v>
      </c>
    </row>
    <row r="553" spans="3:5">
      <c r="C553" s="414">
        <v>2.7449999999999637</v>
      </c>
      <c r="D553" s="414" t="e">
        <v>#N/A</v>
      </c>
      <c r="E553" s="414" t="e">
        <v>#N/A</v>
      </c>
    </row>
    <row r="554" spans="3:5">
      <c r="C554" s="414">
        <v>2.7499999999999636</v>
      </c>
      <c r="D554" s="414" t="e">
        <v>#N/A</v>
      </c>
      <c r="E554" s="414" t="e">
        <v>#N/A</v>
      </c>
    </row>
    <row r="555" spans="3:5">
      <c r="C555" s="414">
        <v>2.7549999999999635</v>
      </c>
      <c r="D555" s="414" t="e">
        <v>#N/A</v>
      </c>
      <c r="E555" s="414" t="e">
        <v>#N/A</v>
      </c>
    </row>
    <row r="556" spans="3:5">
      <c r="C556" s="414">
        <v>2.7599999999999634</v>
      </c>
      <c r="D556" s="414" t="e">
        <v>#N/A</v>
      </c>
      <c r="E556" s="414" t="e">
        <v>#N/A</v>
      </c>
    </row>
    <row r="557" spans="3:5">
      <c r="C557" s="414">
        <v>2.7649999999999633</v>
      </c>
      <c r="D557" s="414" t="e">
        <v>#N/A</v>
      </c>
      <c r="E557" s="414" t="e">
        <v>#N/A</v>
      </c>
    </row>
    <row r="558" spans="3:5">
      <c r="C558" s="414">
        <v>2.7699999999999632</v>
      </c>
      <c r="D558" s="414" t="e">
        <v>#N/A</v>
      </c>
      <c r="E558" s="414" t="e">
        <v>#N/A</v>
      </c>
    </row>
    <row r="559" spans="3:5">
      <c r="C559" s="414">
        <v>2.7749999999999631</v>
      </c>
      <c r="D559" s="414" t="e">
        <v>#N/A</v>
      </c>
      <c r="E559" s="414" t="e">
        <v>#N/A</v>
      </c>
    </row>
    <row r="560" spans="3:5">
      <c r="C560" s="414">
        <v>2.7799999999999629</v>
      </c>
      <c r="D560" s="414" t="e">
        <v>#N/A</v>
      </c>
      <c r="E560" s="414" t="e">
        <v>#N/A</v>
      </c>
    </row>
    <row r="561" spans="3:5">
      <c r="C561" s="414">
        <v>2.7849999999999628</v>
      </c>
      <c r="D561" s="414" t="e">
        <v>#N/A</v>
      </c>
      <c r="E561" s="414" t="e">
        <v>#N/A</v>
      </c>
    </row>
    <row r="562" spans="3:5">
      <c r="C562" s="414">
        <v>2.7899999999999627</v>
      </c>
      <c r="D562" s="414" t="e">
        <v>#N/A</v>
      </c>
      <c r="E562" s="414" t="e">
        <v>#N/A</v>
      </c>
    </row>
    <row r="563" spans="3:5">
      <c r="C563" s="414">
        <v>2.7949999999999626</v>
      </c>
      <c r="D563" s="414" t="e">
        <v>#N/A</v>
      </c>
      <c r="E563" s="414" t="e">
        <v>#N/A</v>
      </c>
    </row>
    <row r="564" spans="3:5">
      <c r="C564" s="414">
        <v>2.7999999999999625</v>
      </c>
      <c r="D564" s="414" t="e">
        <v>#N/A</v>
      </c>
      <c r="E564" s="414" t="e">
        <v>#N/A</v>
      </c>
    </row>
    <row r="565" spans="3:5">
      <c r="C565" s="414">
        <v>2.8049999999999624</v>
      </c>
      <c r="D565" s="414" t="e">
        <v>#N/A</v>
      </c>
      <c r="E565" s="414" t="e">
        <v>#N/A</v>
      </c>
    </row>
    <row r="566" spans="3:5">
      <c r="C566" s="414">
        <v>2.8099999999999623</v>
      </c>
      <c r="D566" s="414" t="e">
        <v>#N/A</v>
      </c>
      <c r="E566" s="414" t="e">
        <v>#N/A</v>
      </c>
    </row>
    <row r="567" spans="3:5">
      <c r="C567" s="414">
        <v>2.8149999999999622</v>
      </c>
      <c r="D567" s="414" t="e">
        <v>#N/A</v>
      </c>
      <c r="E567" s="414" t="e">
        <v>#N/A</v>
      </c>
    </row>
    <row r="568" spans="3:5">
      <c r="C568" s="414">
        <v>2.8199999999999621</v>
      </c>
      <c r="D568" s="414" t="e">
        <v>#N/A</v>
      </c>
      <c r="E568" s="414" t="e">
        <v>#N/A</v>
      </c>
    </row>
    <row r="569" spans="3:5">
      <c r="C569" s="414">
        <v>2.824999999999962</v>
      </c>
      <c r="D569" s="414" t="e">
        <v>#N/A</v>
      </c>
      <c r="E569" s="414" t="e">
        <v>#N/A</v>
      </c>
    </row>
    <row r="570" spans="3:5">
      <c r="C570" s="414">
        <v>2.8299999999999619</v>
      </c>
      <c r="D570" s="414" t="e">
        <v>#N/A</v>
      </c>
      <c r="E570" s="414" t="e">
        <v>#N/A</v>
      </c>
    </row>
    <row r="571" spans="3:5">
      <c r="C571" s="414">
        <v>2.8349999999999618</v>
      </c>
      <c r="D571" s="414" t="e">
        <v>#N/A</v>
      </c>
      <c r="E571" s="414" t="e">
        <v>#N/A</v>
      </c>
    </row>
    <row r="572" spans="3:5">
      <c r="C572" s="414">
        <v>2.8399999999999617</v>
      </c>
      <c r="D572" s="414" t="e">
        <v>#N/A</v>
      </c>
      <c r="E572" s="414" t="e">
        <v>#N/A</v>
      </c>
    </row>
    <row r="573" spans="3:5">
      <c r="C573" s="414">
        <v>2.8449999999999616</v>
      </c>
      <c r="D573" s="414" t="e">
        <v>#N/A</v>
      </c>
      <c r="E573" s="414" t="e">
        <v>#N/A</v>
      </c>
    </row>
    <row r="574" spans="3:5">
      <c r="C574" s="414">
        <v>2.8499999999999615</v>
      </c>
      <c r="D574" s="414" t="e">
        <v>#N/A</v>
      </c>
      <c r="E574" s="414" t="e">
        <v>#N/A</v>
      </c>
    </row>
    <row r="575" spans="3:5">
      <c r="C575" s="414">
        <v>2.8549999999999613</v>
      </c>
      <c r="D575" s="414" t="e">
        <v>#N/A</v>
      </c>
      <c r="E575" s="414" t="e">
        <v>#N/A</v>
      </c>
    </row>
    <row r="576" spans="3:5">
      <c r="C576" s="414">
        <v>2.8599999999999612</v>
      </c>
      <c r="D576" s="414" t="e">
        <v>#N/A</v>
      </c>
      <c r="E576" s="414" t="e">
        <v>#N/A</v>
      </c>
    </row>
    <row r="577" spans="3:5">
      <c r="C577" s="414">
        <v>2.8649999999999611</v>
      </c>
      <c r="D577" s="414" t="e">
        <v>#N/A</v>
      </c>
      <c r="E577" s="414" t="e">
        <v>#N/A</v>
      </c>
    </row>
    <row r="578" spans="3:5">
      <c r="C578" s="414">
        <v>2.869999999999961</v>
      </c>
      <c r="D578" s="414" t="e">
        <v>#N/A</v>
      </c>
      <c r="E578" s="414" t="e">
        <v>#N/A</v>
      </c>
    </row>
    <row r="579" spans="3:5">
      <c r="C579" s="414">
        <v>2.8749999999999609</v>
      </c>
      <c r="D579" s="414" t="e">
        <v>#N/A</v>
      </c>
      <c r="E579" s="414" t="e">
        <v>#N/A</v>
      </c>
    </row>
    <row r="580" spans="3:5">
      <c r="C580" s="414">
        <v>2.8799999999999608</v>
      </c>
      <c r="D580" s="414" t="e">
        <v>#N/A</v>
      </c>
      <c r="E580" s="414" t="e">
        <v>#N/A</v>
      </c>
    </row>
    <row r="581" spans="3:5">
      <c r="C581" s="414">
        <v>2.8849999999999607</v>
      </c>
      <c r="D581" s="414" t="e">
        <v>#N/A</v>
      </c>
      <c r="E581" s="414" t="e">
        <v>#N/A</v>
      </c>
    </row>
    <row r="582" spans="3:5">
      <c r="C582" s="414">
        <v>2.8899999999999606</v>
      </c>
      <c r="D582" s="414" t="e">
        <v>#N/A</v>
      </c>
      <c r="E582" s="414" t="e">
        <v>#N/A</v>
      </c>
    </row>
    <row r="583" spans="3:5">
      <c r="C583" s="414">
        <v>2.8949999999999605</v>
      </c>
      <c r="D583" s="414" t="e">
        <v>#N/A</v>
      </c>
      <c r="E583" s="414" t="e">
        <v>#N/A</v>
      </c>
    </row>
    <row r="584" spans="3:5">
      <c r="C584" s="414">
        <v>2.8999999999999604</v>
      </c>
      <c r="D584" s="414" t="e">
        <v>#N/A</v>
      </c>
      <c r="E584" s="414" t="e">
        <v>#N/A</v>
      </c>
    </row>
    <row r="585" spans="3:5">
      <c r="C585" s="414">
        <v>2.9049999999999603</v>
      </c>
      <c r="D585" s="414" t="e">
        <v>#N/A</v>
      </c>
      <c r="E585" s="414" t="e">
        <v>#N/A</v>
      </c>
    </row>
    <row r="586" spans="3:5">
      <c r="C586" s="414">
        <v>2.9099999999999602</v>
      </c>
      <c r="D586" s="414" t="e">
        <v>#N/A</v>
      </c>
      <c r="E586" s="414" t="e">
        <v>#N/A</v>
      </c>
    </row>
    <row r="587" spans="3:5">
      <c r="C587" s="414">
        <v>2.9149999999999601</v>
      </c>
      <c r="D587" s="414" t="e">
        <v>#N/A</v>
      </c>
      <c r="E587" s="414" t="e">
        <v>#N/A</v>
      </c>
    </row>
    <row r="588" spans="3:5">
      <c r="C588" s="414">
        <v>2.91999999999996</v>
      </c>
      <c r="D588" s="414" t="e">
        <v>#N/A</v>
      </c>
      <c r="E588" s="414" t="e">
        <v>#N/A</v>
      </c>
    </row>
    <row r="589" spans="3:5">
      <c r="C589" s="414">
        <v>2.9249999999999599</v>
      </c>
      <c r="D589" s="414" t="e">
        <v>#N/A</v>
      </c>
      <c r="E589" s="414" t="e">
        <v>#N/A</v>
      </c>
    </row>
    <row r="590" spans="3:5">
      <c r="C590" s="414">
        <v>2.9299999999999597</v>
      </c>
      <c r="D590" s="414" t="e">
        <v>#N/A</v>
      </c>
      <c r="E590" s="414" t="e">
        <v>#N/A</v>
      </c>
    </row>
    <row r="591" spans="3:5">
      <c r="C591" s="414">
        <v>2.9349999999999596</v>
      </c>
      <c r="D591" s="414" t="e">
        <v>#N/A</v>
      </c>
      <c r="E591" s="414" t="e">
        <v>#N/A</v>
      </c>
    </row>
    <row r="592" spans="3:5">
      <c r="C592" s="414">
        <v>2.9399999999999595</v>
      </c>
      <c r="D592" s="414" t="e">
        <v>#N/A</v>
      </c>
      <c r="E592" s="414" t="e">
        <v>#N/A</v>
      </c>
    </row>
    <row r="593" spans="3:5">
      <c r="C593" s="414">
        <v>2.9449999999999594</v>
      </c>
      <c r="D593" s="414" t="e">
        <v>#N/A</v>
      </c>
      <c r="E593" s="414" t="e">
        <v>#N/A</v>
      </c>
    </row>
    <row r="594" spans="3:5">
      <c r="C594" s="414">
        <v>2.9499999999999593</v>
      </c>
      <c r="D594" s="414" t="e">
        <v>#N/A</v>
      </c>
      <c r="E594" s="414" t="e">
        <v>#N/A</v>
      </c>
    </row>
    <row r="595" spans="3:5">
      <c r="C595" s="414">
        <v>2.9549999999999592</v>
      </c>
      <c r="D595" s="414" t="e">
        <v>#N/A</v>
      </c>
      <c r="E595" s="414" t="e">
        <v>#N/A</v>
      </c>
    </row>
    <row r="596" spans="3:5">
      <c r="C596" s="414">
        <v>2.9599999999999591</v>
      </c>
      <c r="D596" s="414" t="e">
        <v>#N/A</v>
      </c>
      <c r="E596" s="414" t="e">
        <v>#N/A</v>
      </c>
    </row>
    <row r="597" spans="3:5">
      <c r="C597" s="414">
        <v>2.964999999999959</v>
      </c>
      <c r="D597" s="414" t="e">
        <v>#N/A</v>
      </c>
      <c r="E597" s="414" t="e">
        <v>#N/A</v>
      </c>
    </row>
    <row r="598" spans="3:5">
      <c r="C598" s="414">
        <v>2.9699999999999589</v>
      </c>
      <c r="D598" s="414" t="e">
        <v>#N/A</v>
      </c>
      <c r="E598" s="414" t="e">
        <v>#N/A</v>
      </c>
    </row>
    <row r="599" spans="3:5">
      <c r="C599" s="414">
        <v>2.9749999999999588</v>
      </c>
      <c r="D599" s="414" t="e">
        <v>#N/A</v>
      </c>
      <c r="E599" s="414" t="e">
        <v>#N/A</v>
      </c>
    </row>
    <row r="600" spans="3:5">
      <c r="C600" s="414">
        <v>2.9799999999999587</v>
      </c>
      <c r="D600" s="414" t="e">
        <v>#N/A</v>
      </c>
      <c r="E600" s="414" t="e">
        <v>#N/A</v>
      </c>
    </row>
    <row r="601" spans="3:5">
      <c r="C601" s="414">
        <v>2.9849999999999586</v>
      </c>
      <c r="D601" s="414" t="e">
        <v>#N/A</v>
      </c>
      <c r="E601" s="414" t="e">
        <v>#N/A</v>
      </c>
    </row>
    <row r="602" spans="3:5">
      <c r="C602" s="414">
        <v>2.9899999999999585</v>
      </c>
      <c r="D602" s="414" t="e">
        <v>#N/A</v>
      </c>
      <c r="E602" s="414" t="e">
        <v>#N/A</v>
      </c>
    </row>
    <row r="603" spans="3:5">
      <c r="C603" s="414">
        <v>2.9949999999999584</v>
      </c>
      <c r="D603" s="414" t="e">
        <v>#N/A</v>
      </c>
      <c r="E603" s="414" t="e">
        <v>#N/A</v>
      </c>
    </row>
    <row r="604" spans="3:5">
      <c r="C604" s="414">
        <v>3</v>
      </c>
      <c r="D604" s="414">
        <v>8</v>
      </c>
      <c r="E604" s="414">
        <v>2</v>
      </c>
    </row>
    <row r="605" spans="3:5">
      <c r="C605" s="414">
        <v>3.0049999999999581</v>
      </c>
      <c r="D605" s="414" t="e">
        <v>#N/A</v>
      </c>
      <c r="E605" s="414" t="e">
        <v>#N/A</v>
      </c>
    </row>
    <row r="606" spans="3:5">
      <c r="C606" s="414">
        <v>3.009999999999958</v>
      </c>
      <c r="D606" s="414" t="e">
        <v>#N/A</v>
      </c>
      <c r="E606" s="414" t="e">
        <v>#N/A</v>
      </c>
    </row>
    <row r="607" spans="3:5">
      <c r="C607" s="414">
        <v>3.0149999999999579</v>
      </c>
      <c r="D607" s="414" t="e">
        <v>#N/A</v>
      </c>
      <c r="E607" s="414" t="e">
        <v>#N/A</v>
      </c>
    </row>
    <row r="608" spans="3:5">
      <c r="C608" s="414">
        <v>3.0199999999999578</v>
      </c>
      <c r="D608" s="414" t="e">
        <v>#N/A</v>
      </c>
      <c r="E608" s="414" t="e">
        <v>#N/A</v>
      </c>
    </row>
    <row r="609" spans="3:5">
      <c r="C609" s="414">
        <v>3.0249999999999577</v>
      </c>
      <c r="D609" s="414" t="e">
        <v>#N/A</v>
      </c>
      <c r="E609" s="414" t="e">
        <v>#N/A</v>
      </c>
    </row>
    <row r="610" spans="3:5">
      <c r="C610" s="414">
        <v>3.0299999999999576</v>
      </c>
      <c r="D610" s="414" t="e">
        <v>#N/A</v>
      </c>
      <c r="E610" s="414" t="e">
        <v>#N/A</v>
      </c>
    </row>
    <row r="611" spans="3:5">
      <c r="C611" s="414">
        <v>3.0349999999999575</v>
      </c>
      <c r="D611" s="414" t="e">
        <v>#N/A</v>
      </c>
      <c r="E611" s="414" t="e">
        <v>#N/A</v>
      </c>
    </row>
    <row r="612" spans="3:5">
      <c r="C612" s="414">
        <v>3.0399999999999574</v>
      </c>
      <c r="D612" s="414" t="e">
        <v>#N/A</v>
      </c>
      <c r="E612" s="414" t="e">
        <v>#N/A</v>
      </c>
    </row>
    <row r="613" spans="3:5">
      <c r="C613" s="414">
        <v>3.0449999999999573</v>
      </c>
      <c r="D613" s="414" t="e">
        <v>#N/A</v>
      </c>
      <c r="E613" s="414" t="e">
        <v>#N/A</v>
      </c>
    </row>
    <row r="614" spans="3:5">
      <c r="C614" s="414">
        <v>3.0499999999999572</v>
      </c>
      <c r="D614" s="414" t="e">
        <v>#N/A</v>
      </c>
      <c r="E614" s="414" t="e">
        <v>#N/A</v>
      </c>
    </row>
    <row r="615" spans="3:5">
      <c r="C615" s="414">
        <v>3.0549999999999571</v>
      </c>
      <c r="D615" s="414" t="e">
        <v>#N/A</v>
      </c>
      <c r="E615" s="414" t="e">
        <v>#N/A</v>
      </c>
    </row>
    <row r="616" spans="3:5">
      <c r="C616" s="414">
        <v>3.059999999999957</v>
      </c>
      <c r="D616" s="414" t="e">
        <v>#N/A</v>
      </c>
      <c r="E616" s="414" t="e">
        <v>#N/A</v>
      </c>
    </row>
    <row r="617" spans="3:5">
      <c r="C617" s="414">
        <v>3.0649999999999569</v>
      </c>
      <c r="D617" s="414" t="e">
        <v>#N/A</v>
      </c>
      <c r="E617" s="414" t="e">
        <v>#N/A</v>
      </c>
    </row>
    <row r="618" spans="3:5">
      <c r="C618" s="414">
        <v>3.0699999999999568</v>
      </c>
      <c r="D618" s="414" t="e">
        <v>#N/A</v>
      </c>
      <c r="E618" s="414" t="e">
        <v>#N/A</v>
      </c>
    </row>
    <row r="619" spans="3:5">
      <c r="C619" s="414">
        <v>3.0749999999999567</v>
      </c>
      <c r="D619" s="414" t="e">
        <v>#N/A</v>
      </c>
      <c r="E619" s="414" t="e">
        <v>#N/A</v>
      </c>
    </row>
    <row r="620" spans="3:5">
      <c r="C620" s="414">
        <v>3.0799999999999566</v>
      </c>
      <c r="D620" s="414" t="e">
        <v>#N/A</v>
      </c>
      <c r="E620" s="414" t="e">
        <v>#N/A</v>
      </c>
    </row>
    <row r="621" spans="3:5">
      <c r="C621" s="414">
        <v>3.0849999999999564</v>
      </c>
      <c r="D621" s="414" t="e">
        <v>#N/A</v>
      </c>
      <c r="E621" s="414" t="e">
        <v>#N/A</v>
      </c>
    </row>
    <row r="622" spans="3:5">
      <c r="C622" s="414">
        <v>3.0899999999999563</v>
      </c>
      <c r="D622" s="414" t="e">
        <v>#N/A</v>
      </c>
      <c r="E622" s="414" t="e">
        <v>#N/A</v>
      </c>
    </row>
    <row r="623" spans="3:5">
      <c r="C623" s="414">
        <v>3.0949999999999562</v>
      </c>
      <c r="D623" s="414" t="e">
        <v>#N/A</v>
      </c>
      <c r="E623" s="414" t="e">
        <v>#N/A</v>
      </c>
    </row>
    <row r="624" spans="3:5">
      <c r="C624" s="414">
        <v>3.0999999999999561</v>
      </c>
      <c r="D624" s="414" t="e">
        <v>#N/A</v>
      </c>
      <c r="E624" s="414" t="e">
        <v>#N/A</v>
      </c>
    </row>
    <row r="625" spans="3:5">
      <c r="C625" s="414">
        <v>3.104999999999956</v>
      </c>
      <c r="D625" s="414" t="e">
        <v>#N/A</v>
      </c>
      <c r="E625" s="414" t="e">
        <v>#N/A</v>
      </c>
    </row>
    <row r="626" spans="3:5">
      <c r="C626" s="414">
        <v>3.1099999999999559</v>
      </c>
      <c r="D626" s="414" t="e">
        <v>#N/A</v>
      </c>
      <c r="E626" s="414" t="e">
        <v>#N/A</v>
      </c>
    </row>
    <row r="627" spans="3:5">
      <c r="C627" s="414">
        <v>3.1149999999999558</v>
      </c>
      <c r="D627" s="414" t="e">
        <v>#N/A</v>
      </c>
      <c r="E627" s="414" t="e">
        <v>#N/A</v>
      </c>
    </row>
    <row r="628" spans="3:5">
      <c r="C628" s="414">
        <v>3.1199999999999557</v>
      </c>
      <c r="D628" s="414" t="e">
        <v>#N/A</v>
      </c>
      <c r="E628" s="414" t="e">
        <v>#N/A</v>
      </c>
    </row>
    <row r="629" spans="3:5">
      <c r="C629" s="414">
        <v>3.1249999999999556</v>
      </c>
      <c r="D629" s="414" t="e">
        <v>#N/A</v>
      </c>
      <c r="E629" s="414" t="e">
        <v>#N/A</v>
      </c>
    </row>
    <row r="630" spans="3:5">
      <c r="C630" s="414">
        <v>3.1299999999999555</v>
      </c>
      <c r="D630" s="414" t="e">
        <v>#N/A</v>
      </c>
      <c r="E630" s="414" t="e">
        <v>#N/A</v>
      </c>
    </row>
    <row r="631" spans="3:5">
      <c r="C631" s="414">
        <v>3.1349999999999554</v>
      </c>
      <c r="D631" s="414" t="e">
        <v>#N/A</v>
      </c>
      <c r="E631" s="414" t="e">
        <v>#N/A</v>
      </c>
    </row>
    <row r="632" spans="3:5">
      <c r="C632" s="414">
        <v>3.1399999999999553</v>
      </c>
      <c r="D632" s="414" t="e">
        <v>#N/A</v>
      </c>
      <c r="E632" s="414" t="e">
        <v>#N/A</v>
      </c>
    </row>
    <row r="633" spans="3:5">
      <c r="C633" s="414">
        <v>3.1449999999999552</v>
      </c>
      <c r="D633" s="414" t="e">
        <v>#N/A</v>
      </c>
      <c r="E633" s="414" t="e">
        <v>#N/A</v>
      </c>
    </row>
    <row r="634" spans="3:5">
      <c r="C634" s="414">
        <v>3.1499999999999551</v>
      </c>
      <c r="D634" s="414" t="e">
        <v>#N/A</v>
      </c>
      <c r="E634" s="414" t="e">
        <v>#N/A</v>
      </c>
    </row>
    <row r="635" spans="3:5">
      <c r="C635" s="414">
        <v>3.154999999999955</v>
      </c>
      <c r="D635" s="414" t="e">
        <v>#N/A</v>
      </c>
      <c r="E635" s="414" t="e">
        <v>#N/A</v>
      </c>
    </row>
    <row r="636" spans="3:5">
      <c r="C636" s="414">
        <v>3.1599999999999548</v>
      </c>
      <c r="D636" s="414" t="e">
        <v>#N/A</v>
      </c>
      <c r="E636" s="414" t="e">
        <v>#N/A</v>
      </c>
    </row>
    <row r="637" spans="3:5">
      <c r="C637" s="414">
        <v>3.1649999999999547</v>
      </c>
      <c r="D637" s="414" t="e">
        <v>#N/A</v>
      </c>
      <c r="E637" s="414" t="e">
        <v>#N/A</v>
      </c>
    </row>
    <row r="638" spans="3:5">
      <c r="C638" s="414">
        <v>3.1699999999999546</v>
      </c>
      <c r="D638" s="414" t="e">
        <v>#N/A</v>
      </c>
      <c r="E638" s="414" t="e">
        <v>#N/A</v>
      </c>
    </row>
    <row r="639" spans="3:5">
      <c r="C639" s="414">
        <v>3.1749999999999545</v>
      </c>
      <c r="D639" s="414" t="e">
        <v>#N/A</v>
      </c>
      <c r="E639" s="414" t="e">
        <v>#N/A</v>
      </c>
    </row>
    <row r="640" spans="3:5">
      <c r="C640" s="414">
        <v>3.1799999999999544</v>
      </c>
      <c r="D640" s="414" t="e">
        <v>#N/A</v>
      </c>
      <c r="E640" s="414" t="e">
        <v>#N/A</v>
      </c>
    </row>
    <row r="641" spans="3:5">
      <c r="C641" s="414">
        <v>3.1849999999999543</v>
      </c>
      <c r="D641" s="414" t="e">
        <v>#N/A</v>
      </c>
      <c r="E641" s="414" t="e">
        <v>#N/A</v>
      </c>
    </row>
    <row r="642" spans="3:5">
      <c r="C642" s="414">
        <v>3.1899999999999542</v>
      </c>
      <c r="D642" s="414" t="e">
        <v>#N/A</v>
      </c>
      <c r="E642" s="414" t="e">
        <v>#N/A</v>
      </c>
    </row>
    <row r="643" spans="3:5">
      <c r="C643" s="414">
        <v>3.1949999999999541</v>
      </c>
      <c r="D643" s="414" t="e">
        <v>#N/A</v>
      </c>
      <c r="E643" s="414" t="e">
        <v>#N/A</v>
      </c>
    </row>
    <row r="644" spans="3:5">
      <c r="C644" s="414">
        <v>3.199999999999954</v>
      </c>
      <c r="D644" s="414" t="e">
        <v>#N/A</v>
      </c>
      <c r="E644" s="414" t="e">
        <v>#N/A</v>
      </c>
    </row>
    <row r="645" spans="3:5">
      <c r="C645" s="414">
        <v>3.2049999999999539</v>
      </c>
      <c r="D645" s="414" t="e">
        <v>#N/A</v>
      </c>
      <c r="E645" s="414" t="e">
        <v>#N/A</v>
      </c>
    </row>
    <row r="646" spans="3:5">
      <c r="C646" s="414">
        <v>3.2099999999999538</v>
      </c>
      <c r="D646" s="414" t="e">
        <v>#N/A</v>
      </c>
      <c r="E646" s="414" t="e">
        <v>#N/A</v>
      </c>
    </row>
    <row r="647" spans="3:5">
      <c r="C647" s="414">
        <v>3.2149999999999537</v>
      </c>
      <c r="D647" s="414" t="e">
        <v>#N/A</v>
      </c>
      <c r="E647" s="414" t="e">
        <v>#N/A</v>
      </c>
    </row>
    <row r="648" spans="3:5">
      <c r="C648" s="414">
        <v>3.2199999999999536</v>
      </c>
      <c r="D648" s="414" t="e">
        <v>#N/A</v>
      </c>
      <c r="E648" s="414" t="e">
        <v>#N/A</v>
      </c>
    </row>
    <row r="649" spans="3:5">
      <c r="C649" s="414">
        <v>3.2249999999999535</v>
      </c>
      <c r="D649" s="414" t="e">
        <v>#N/A</v>
      </c>
      <c r="E649" s="414" t="e">
        <v>#N/A</v>
      </c>
    </row>
    <row r="650" spans="3:5">
      <c r="C650" s="414">
        <v>3.2299999999999534</v>
      </c>
      <c r="D650" s="414" t="e">
        <v>#N/A</v>
      </c>
      <c r="E650" s="414" t="e">
        <v>#N/A</v>
      </c>
    </row>
    <row r="651" spans="3:5">
      <c r="C651" s="414">
        <v>3.2349999999999532</v>
      </c>
      <c r="D651" s="414" t="e">
        <v>#N/A</v>
      </c>
      <c r="E651" s="414" t="e">
        <v>#N/A</v>
      </c>
    </row>
    <row r="652" spans="3:5">
      <c r="C652" s="414">
        <v>3.2399999999999531</v>
      </c>
      <c r="D652" s="414" t="e">
        <v>#N/A</v>
      </c>
      <c r="E652" s="414" t="e">
        <v>#N/A</v>
      </c>
    </row>
    <row r="653" spans="3:5">
      <c r="C653" s="414">
        <v>3.244999999999953</v>
      </c>
      <c r="D653" s="414" t="e">
        <v>#N/A</v>
      </c>
      <c r="E653" s="414" t="e">
        <v>#N/A</v>
      </c>
    </row>
    <row r="654" spans="3:5">
      <c r="C654" s="414">
        <v>3.2499999999999529</v>
      </c>
      <c r="D654" s="414" t="e">
        <v>#N/A</v>
      </c>
      <c r="E654" s="414" t="e">
        <v>#N/A</v>
      </c>
    </row>
    <row r="655" spans="3:5">
      <c r="C655" s="414">
        <v>3.2549999999999528</v>
      </c>
      <c r="D655" s="414" t="e">
        <v>#N/A</v>
      </c>
      <c r="E655" s="414" t="e">
        <v>#N/A</v>
      </c>
    </row>
    <row r="656" spans="3:5">
      <c r="C656" s="414">
        <v>3.2599999999999527</v>
      </c>
      <c r="D656" s="414" t="e">
        <v>#N/A</v>
      </c>
      <c r="E656" s="414" t="e">
        <v>#N/A</v>
      </c>
    </row>
    <row r="657" spans="3:5">
      <c r="C657" s="414">
        <v>3.2649999999999526</v>
      </c>
      <c r="D657" s="414" t="e">
        <v>#N/A</v>
      </c>
      <c r="E657" s="414" t="e">
        <v>#N/A</v>
      </c>
    </row>
    <row r="658" spans="3:5">
      <c r="C658" s="414">
        <v>3.2699999999999525</v>
      </c>
      <c r="D658" s="414" t="e">
        <v>#N/A</v>
      </c>
      <c r="E658" s="414" t="e">
        <v>#N/A</v>
      </c>
    </row>
    <row r="659" spans="3:5">
      <c r="C659" s="414">
        <v>3.2749999999999524</v>
      </c>
      <c r="D659" s="414" t="e">
        <v>#N/A</v>
      </c>
      <c r="E659" s="414" t="e">
        <v>#N/A</v>
      </c>
    </row>
    <row r="660" spans="3:5">
      <c r="C660" s="414">
        <v>3.2799999999999523</v>
      </c>
      <c r="D660" s="414" t="e">
        <v>#N/A</v>
      </c>
      <c r="E660" s="414" t="e">
        <v>#N/A</v>
      </c>
    </row>
    <row r="661" spans="3:5">
      <c r="C661" s="414">
        <v>3.2849999999999522</v>
      </c>
      <c r="D661" s="414" t="e">
        <v>#N/A</v>
      </c>
      <c r="E661" s="414" t="e">
        <v>#N/A</v>
      </c>
    </row>
    <row r="662" spans="3:5">
      <c r="C662" s="414">
        <v>3.2899999999999521</v>
      </c>
      <c r="D662" s="414" t="e">
        <v>#N/A</v>
      </c>
      <c r="E662" s="414" t="e">
        <v>#N/A</v>
      </c>
    </row>
    <row r="663" spans="3:5">
      <c r="C663" s="414">
        <v>3.294999999999952</v>
      </c>
      <c r="D663" s="414" t="e">
        <v>#N/A</v>
      </c>
      <c r="E663" s="414" t="e">
        <v>#N/A</v>
      </c>
    </row>
    <row r="664" spans="3:5">
      <c r="C664" s="414">
        <v>3.2999999999999519</v>
      </c>
      <c r="D664" s="414" t="e">
        <v>#N/A</v>
      </c>
      <c r="E664" s="414" t="e">
        <v>#N/A</v>
      </c>
    </row>
    <row r="665" spans="3:5">
      <c r="C665" s="414">
        <v>3.3049999999999518</v>
      </c>
      <c r="D665" s="414" t="e">
        <v>#N/A</v>
      </c>
      <c r="E665" s="414" t="e">
        <v>#N/A</v>
      </c>
    </row>
    <row r="666" spans="3:5">
      <c r="C666" s="414">
        <v>3.3099999999999516</v>
      </c>
      <c r="D666" s="414" t="e">
        <v>#N/A</v>
      </c>
      <c r="E666" s="414" t="e">
        <v>#N/A</v>
      </c>
    </row>
    <row r="667" spans="3:5">
      <c r="C667" s="414">
        <v>3.3149999999999515</v>
      </c>
      <c r="D667" s="414" t="e">
        <v>#N/A</v>
      </c>
      <c r="E667" s="414" t="e">
        <v>#N/A</v>
      </c>
    </row>
    <row r="668" spans="3:5">
      <c r="C668" s="414">
        <v>3.3199999999999514</v>
      </c>
      <c r="D668" s="414" t="e">
        <v>#N/A</v>
      </c>
      <c r="E668" s="414" t="e">
        <v>#N/A</v>
      </c>
    </row>
    <row r="669" spans="3:5">
      <c r="C669" s="414">
        <v>3.3249999999999513</v>
      </c>
      <c r="D669" s="414" t="e">
        <v>#N/A</v>
      </c>
      <c r="E669" s="414" t="e">
        <v>#N/A</v>
      </c>
    </row>
    <row r="670" spans="3:5">
      <c r="C670" s="414">
        <v>3.3299999999999512</v>
      </c>
      <c r="D670" s="414" t="e">
        <v>#N/A</v>
      </c>
      <c r="E670" s="414" t="e">
        <v>#N/A</v>
      </c>
    </row>
    <row r="671" spans="3:5">
      <c r="C671" s="414">
        <v>3.3349999999999511</v>
      </c>
      <c r="D671" s="414" t="e">
        <v>#N/A</v>
      </c>
      <c r="E671" s="414" t="e">
        <v>#N/A</v>
      </c>
    </row>
    <row r="672" spans="3:5">
      <c r="C672" s="414">
        <v>3.339999999999951</v>
      </c>
      <c r="D672" s="414" t="e">
        <v>#N/A</v>
      </c>
      <c r="E672" s="414" t="e">
        <v>#N/A</v>
      </c>
    </row>
    <row r="673" spans="3:5">
      <c r="C673" s="414">
        <v>3.3449999999999509</v>
      </c>
      <c r="D673" s="414" t="e">
        <v>#N/A</v>
      </c>
      <c r="E673" s="414" t="e">
        <v>#N/A</v>
      </c>
    </row>
    <row r="674" spans="3:5">
      <c r="C674" s="414">
        <v>3.3499999999999508</v>
      </c>
      <c r="D674" s="414" t="e">
        <v>#N/A</v>
      </c>
      <c r="E674" s="414" t="e">
        <v>#N/A</v>
      </c>
    </row>
    <row r="675" spans="3:5">
      <c r="C675" s="414">
        <v>3.3549999999999507</v>
      </c>
      <c r="D675" s="414" t="e">
        <v>#N/A</v>
      </c>
      <c r="E675" s="414" t="e">
        <v>#N/A</v>
      </c>
    </row>
    <row r="676" spans="3:5">
      <c r="C676" s="414">
        <v>3.3599999999999506</v>
      </c>
      <c r="D676" s="414" t="e">
        <v>#N/A</v>
      </c>
      <c r="E676" s="414" t="e">
        <v>#N/A</v>
      </c>
    </row>
    <row r="677" spans="3:5">
      <c r="C677" s="414">
        <v>3.3649999999999505</v>
      </c>
      <c r="D677" s="414" t="e">
        <v>#N/A</v>
      </c>
      <c r="E677" s="414" t="e">
        <v>#N/A</v>
      </c>
    </row>
    <row r="678" spans="3:5">
      <c r="C678" s="414">
        <v>3.3699999999999504</v>
      </c>
      <c r="D678" s="414" t="e">
        <v>#N/A</v>
      </c>
      <c r="E678" s="414" t="e">
        <v>#N/A</v>
      </c>
    </row>
    <row r="679" spans="3:5">
      <c r="C679" s="414">
        <v>3.3749999999999503</v>
      </c>
      <c r="D679" s="414" t="e">
        <v>#N/A</v>
      </c>
      <c r="E679" s="414" t="e">
        <v>#N/A</v>
      </c>
    </row>
    <row r="680" spans="3:5">
      <c r="C680" s="414">
        <v>3.3799999999999502</v>
      </c>
      <c r="D680" s="414" t="e">
        <v>#N/A</v>
      </c>
      <c r="E680" s="414" t="e">
        <v>#N/A</v>
      </c>
    </row>
    <row r="681" spans="3:5">
      <c r="C681" s="414">
        <v>3.38499999999995</v>
      </c>
      <c r="D681" s="414" t="e">
        <v>#N/A</v>
      </c>
      <c r="E681" s="414" t="e">
        <v>#N/A</v>
      </c>
    </row>
    <row r="682" spans="3:5">
      <c r="C682" s="414">
        <v>3.3899999999999499</v>
      </c>
      <c r="D682" s="414" t="e">
        <v>#N/A</v>
      </c>
      <c r="E682" s="414" t="e">
        <v>#N/A</v>
      </c>
    </row>
    <row r="683" spans="3:5">
      <c r="C683" s="414">
        <v>3.3949999999999498</v>
      </c>
      <c r="D683" s="414" t="e">
        <v>#N/A</v>
      </c>
      <c r="E683" s="414" t="e">
        <v>#N/A</v>
      </c>
    </row>
    <row r="684" spans="3:5">
      <c r="C684" s="414">
        <v>3.3999999999999497</v>
      </c>
      <c r="D684" s="414" t="e">
        <v>#N/A</v>
      </c>
      <c r="E684" s="414" t="e">
        <v>#N/A</v>
      </c>
    </row>
    <row r="685" spans="3:5">
      <c r="C685" s="414">
        <v>3.4049999999999496</v>
      </c>
      <c r="D685" s="414" t="e">
        <v>#N/A</v>
      </c>
      <c r="E685" s="414" t="e">
        <v>#N/A</v>
      </c>
    </row>
    <row r="686" spans="3:5">
      <c r="C686" s="414">
        <v>3.4099999999999495</v>
      </c>
      <c r="D686" s="414" t="e">
        <v>#N/A</v>
      </c>
      <c r="E686" s="414" t="e">
        <v>#N/A</v>
      </c>
    </row>
    <row r="687" spans="3:5">
      <c r="C687" s="414">
        <v>3.4149999999999494</v>
      </c>
      <c r="D687" s="414" t="e">
        <v>#N/A</v>
      </c>
      <c r="E687" s="414" t="e">
        <v>#N/A</v>
      </c>
    </row>
    <row r="688" spans="3:5">
      <c r="C688" s="414">
        <v>3.4199999999999493</v>
      </c>
      <c r="D688" s="414" t="e">
        <v>#N/A</v>
      </c>
      <c r="E688" s="414" t="e">
        <v>#N/A</v>
      </c>
    </row>
    <row r="689" spans="3:5">
      <c r="C689" s="414">
        <v>3.4249999999999492</v>
      </c>
      <c r="D689" s="414" t="e">
        <v>#N/A</v>
      </c>
      <c r="E689" s="414" t="e">
        <v>#N/A</v>
      </c>
    </row>
    <row r="690" spans="3:5">
      <c r="C690" s="414">
        <v>3.4299999999999491</v>
      </c>
      <c r="D690" s="414" t="e">
        <v>#N/A</v>
      </c>
      <c r="E690" s="414" t="e">
        <v>#N/A</v>
      </c>
    </row>
    <row r="691" spans="3:5">
      <c r="C691" s="414">
        <v>3.434999999999949</v>
      </c>
      <c r="D691" s="414" t="e">
        <v>#N/A</v>
      </c>
      <c r="E691" s="414" t="e">
        <v>#N/A</v>
      </c>
    </row>
    <row r="692" spans="3:5">
      <c r="C692" s="414">
        <v>3.4399999999999489</v>
      </c>
      <c r="D692" s="414" t="e">
        <v>#N/A</v>
      </c>
      <c r="E692" s="414" t="e">
        <v>#N/A</v>
      </c>
    </row>
    <row r="693" spans="3:5">
      <c r="C693" s="414">
        <v>3.4449999999999488</v>
      </c>
      <c r="D693" s="414" t="e">
        <v>#N/A</v>
      </c>
      <c r="E693" s="414" t="e">
        <v>#N/A</v>
      </c>
    </row>
    <row r="694" spans="3:5">
      <c r="C694" s="414">
        <v>3.4499999999999487</v>
      </c>
      <c r="D694" s="414" t="e">
        <v>#N/A</v>
      </c>
      <c r="E694" s="414" t="e">
        <v>#N/A</v>
      </c>
    </row>
    <row r="695" spans="3:5">
      <c r="C695" s="414">
        <v>3.4549999999999486</v>
      </c>
      <c r="D695" s="414" t="e">
        <v>#N/A</v>
      </c>
      <c r="E695" s="414" t="e">
        <v>#N/A</v>
      </c>
    </row>
    <row r="696" spans="3:5">
      <c r="C696" s="414">
        <v>3.4599999999999485</v>
      </c>
      <c r="D696" s="414" t="e">
        <v>#N/A</v>
      </c>
      <c r="E696" s="414" t="e">
        <v>#N/A</v>
      </c>
    </row>
    <row r="697" spans="3:5">
      <c r="C697" s="414">
        <v>3.4649999999999483</v>
      </c>
      <c r="D697" s="414" t="e">
        <v>#N/A</v>
      </c>
      <c r="E697" s="414" t="e">
        <v>#N/A</v>
      </c>
    </row>
    <row r="698" spans="3:5">
      <c r="C698" s="414">
        <v>3.4699999999999482</v>
      </c>
      <c r="D698" s="414" t="e">
        <v>#N/A</v>
      </c>
      <c r="E698" s="414" t="e">
        <v>#N/A</v>
      </c>
    </row>
    <row r="699" spans="3:5">
      <c r="C699" s="414">
        <v>3.4749999999999481</v>
      </c>
      <c r="D699" s="414" t="e">
        <v>#N/A</v>
      </c>
      <c r="E699" s="414" t="e">
        <v>#N/A</v>
      </c>
    </row>
    <row r="700" spans="3:5">
      <c r="C700" s="414">
        <v>3.479999999999948</v>
      </c>
      <c r="D700" s="414" t="e">
        <v>#N/A</v>
      </c>
      <c r="E700" s="414" t="e">
        <v>#N/A</v>
      </c>
    </row>
    <row r="701" spans="3:5">
      <c r="C701" s="414">
        <v>3.4849999999999479</v>
      </c>
      <c r="D701" s="414" t="e">
        <v>#N/A</v>
      </c>
      <c r="E701" s="414" t="e">
        <v>#N/A</v>
      </c>
    </row>
    <row r="702" spans="3:5">
      <c r="C702" s="414">
        <v>3.4899999999999478</v>
      </c>
      <c r="D702" s="414" t="e">
        <v>#N/A</v>
      </c>
      <c r="E702" s="414" t="e">
        <v>#N/A</v>
      </c>
    </row>
    <row r="703" spans="3:5">
      <c r="C703" s="414">
        <v>3.4949999999999477</v>
      </c>
      <c r="D703" s="414" t="e">
        <v>#N/A</v>
      </c>
      <c r="E703" s="414" t="e">
        <v>#N/A</v>
      </c>
    </row>
    <row r="704" spans="3:5">
      <c r="C704" s="414">
        <v>3.5</v>
      </c>
      <c r="D704" s="414">
        <v>2</v>
      </c>
      <c r="E704" s="414" t="e">
        <v>#N/A</v>
      </c>
    </row>
    <row r="705" spans="3:5">
      <c r="C705" s="414">
        <v>3.5049999999999475</v>
      </c>
      <c r="D705" s="414" t="e">
        <v>#N/A</v>
      </c>
      <c r="E705" s="414" t="e">
        <v>#N/A</v>
      </c>
    </row>
    <row r="706" spans="3:5">
      <c r="C706" s="414">
        <v>3.5099999999999474</v>
      </c>
      <c r="D706" s="414" t="e">
        <v>#N/A</v>
      </c>
      <c r="E706" s="414" t="e">
        <v>#N/A</v>
      </c>
    </row>
    <row r="707" spans="3:5">
      <c r="C707" s="414">
        <v>3.5149999999999473</v>
      </c>
      <c r="D707" s="414" t="e">
        <v>#N/A</v>
      </c>
      <c r="E707" s="414" t="e">
        <v>#N/A</v>
      </c>
    </row>
    <row r="708" spans="3:5">
      <c r="C708" s="414">
        <v>3.5199999999999472</v>
      </c>
      <c r="D708" s="414" t="e">
        <v>#N/A</v>
      </c>
      <c r="E708" s="414" t="e">
        <v>#N/A</v>
      </c>
    </row>
    <row r="709" spans="3:5">
      <c r="C709" s="414">
        <v>3.5249999999999471</v>
      </c>
      <c r="D709" s="414" t="e">
        <v>#N/A</v>
      </c>
      <c r="E709" s="414" t="e">
        <v>#N/A</v>
      </c>
    </row>
    <row r="710" spans="3:5">
      <c r="C710" s="414">
        <v>3.529999999999947</v>
      </c>
      <c r="D710" s="414" t="e">
        <v>#N/A</v>
      </c>
      <c r="E710" s="414" t="e">
        <v>#N/A</v>
      </c>
    </row>
    <row r="711" spans="3:5">
      <c r="C711" s="414">
        <v>3.5349999999999469</v>
      </c>
      <c r="D711" s="414" t="e">
        <v>#N/A</v>
      </c>
      <c r="E711" s="414" t="e">
        <v>#N/A</v>
      </c>
    </row>
    <row r="712" spans="3:5">
      <c r="C712" s="414">
        <v>3.5399999999999467</v>
      </c>
      <c r="D712" s="414" t="e">
        <v>#N/A</v>
      </c>
      <c r="E712" s="414" t="e">
        <v>#N/A</v>
      </c>
    </row>
    <row r="713" spans="3:5">
      <c r="C713" s="414">
        <v>3.5449999999999466</v>
      </c>
      <c r="D713" s="414" t="e">
        <v>#N/A</v>
      </c>
      <c r="E713" s="414" t="e">
        <v>#N/A</v>
      </c>
    </row>
    <row r="714" spans="3:5">
      <c r="C714" s="414">
        <v>3.5499999999999465</v>
      </c>
      <c r="D714" s="414" t="e">
        <v>#N/A</v>
      </c>
      <c r="E714" s="414" t="e">
        <v>#N/A</v>
      </c>
    </row>
    <row r="715" spans="3:5">
      <c r="C715" s="414">
        <v>3.5549999999999464</v>
      </c>
      <c r="D715" s="414" t="e">
        <v>#N/A</v>
      </c>
      <c r="E715" s="414" t="e">
        <v>#N/A</v>
      </c>
    </row>
    <row r="716" spans="3:5">
      <c r="C716" s="414">
        <v>3.5599999999999463</v>
      </c>
      <c r="D716" s="414" t="e">
        <v>#N/A</v>
      </c>
      <c r="E716" s="414" t="e">
        <v>#N/A</v>
      </c>
    </row>
    <row r="717" spans="3:5">
      <c r="C717" s="414">
        <v>3.5649999999999462</v>
      </c>
      <c r="D717" s="414" t="e">
        <v>#N/A</v>
      </c>
      <c r="E717" s="414" t="e">
        <v>#N/A</v>
      </c>
    </row>
    <row r="718" spans="3:5">
      <c r="C718" s="414">
        <v>3.5699999999999461</v>
      </c>
      <c r="D718" s="414" t="e">
        <v>#N/A</v>
      </c>
      <c r="E718" s="414" t="e">
        <v>#N/A</v>
      </c>
    </row>
    <row r="719" spans="3:5">
      <c r="C719" s="414">
        <v>3.574999999999946</v>
      </c>
      <c r="D719" s="414" t="e">
        <v>#N/A</v>
      </c>
      <c r="E719" s="414" t="e">
        <v>#N/A</v>
      </c>
    </row>
    <row r="720" spans="3:5">
      <c r="C720" s="414">
        <v>3.5799999999999459</v>
      </c>
      <c r="D720" s="414" t="e">
        <v>#N/A</v>
      </c>
      <c r="E720" s="414" t="e">
        <v>#N/A</v>
      </c>
    </row>
    <row r="721" spans="3:5">
      <c r="C721" s="414">
        <v>3.5849999999999458</v>
      </c>
      <c r="D721" s="414" t="e">
        <v>#N/A</v>
      </c>
      <c r="E721" s="414" t="e">
        <v>#N/A</v>
      </c>
    </row>
    <row r="722" spans="3:5">
      <c r="C722" s="414">
        <v>3.5899999999999457</v>
      </c>
      <c r="D722" s="414" t="e">
        <v>#N/A</v>
      </c>
      <c r="E722" s="414" t="e">
        <v>#N/A</v>
      </c>
    </row>
    <row r="723" spans="3:5">
      <c r="C723" s="414">
        <v>3.5949999999999456</v>
      </c>
      <c r="D723" s="414" t="e">
        <v>#N/A</v>
      </c>
      <c r="E723" s="414" t="e">
        <v>#N/A</v>
      </c>
    </row>
    <row r="724" spans="3:5">
      <c r="C724" s="414">
        <v>3.5999999999999455</v>
      </c>
      <c r="D724" s="414" t="e">
        <v>#N/A</v>
      </c>
      <c r="E724" s="414" t="e">
        <v>#N/A</v>
      </c>
    </row>
    <row r="725" spans="3:5">
      <c r="C725" s="414">
        <v>3.6049999999999454</v>
      </c>
      <c r="D725" s="414" t="e">
        <v>#N/A</v>
      </c>
      <c r="E725" s="414" t="e">
        <v>#N/A</v>
      </c>
    </row>
    <row r="726" spans="3:5">
      <c r="C726" s="414">
        <v>3.6099999999999453</v>
      </c>
      <c r="D726" s="414" t="e">
        <v>#N/A</v>
      </c>
      <c r="E726" s="414" t="e">
        <v>#N/A</v>
      </c>
    </row>
    <row r="727" spans="3:5">
      <c r="C727" s="414">
        <v>3.6149999999999451</v>
      </c>
      <c r="D727" s="414" t="e">
        <v>#N/A</v>
      </c>
      <c r="E727" s="414" t="e">
        <v>#N/A</v>
      </c>
    </row>
    <row r="728" spans="3:5">
      <c r="C728" s="414">
        <v>3.619999999999945</v>
      </c>
      <c r="D728" s="414" t="e">
        <v>#N/A</v>
      </c>
      <c r="E728" s="414" t="e">
        <v>#N/A</v>
      </c>
    </row>
    <row r="729" spans="3:5">
      <c r="C729" s="414">
        <v>3.6249999999999449</v>
      </c>
      <c r="D729" s="414" t="e">
        <v>#N/A</v>
      </c>
      <c r="E729" s="414" t="e">
        <v>#N/A</v>
      </c>
    </row>
    <row r="730" spans="3:5">
      <c r="C730" s="414">
        <v>3.6299999999999448</v>
      </c>
      <c r="D730" s="414" t="e">
        <v>#N/A</v>
      </c>
      <c r="E730" s="414" t="e">
        <v>#N/A</v>
      </c>
    </row>
    <row r="731" spans="3:5">
      <c r="C731" s="414">
        <v>3.6349999999999447</v>
      </c>
      <c r="D731" s="414" t="e">
        <v>#N/A</v>
      </c>
      <c r="E731" s="414" t="e">
        <v>#N/A</v>
      </c>
    </row>
    <row r="732" spans="3:5">
      <c r="C732" s="414">
        <v>3.6399999999999446</v>
      </c>
      <c r="D732" s="414" t="e">
        <v>#N/A</v>
      </c>
      <c r="E732" s="414" t="e">
        <v>#N/A</v>
      </c>
    </row>
    <row r="733" spans="3:5">
      <c r="C733" s="414">
        <v>3.6449999999999445</v>
      </c>
      <c r="D733" s="414" t="e">
        <v>#N/A</v>
      </c>
      <c r="E733" s="414" t="e">
        <v>#N/A</v>
      </c>
    </row>
    <row r="734" spans="3:5">
      <c r="C734" s="414">
        <v>3.6499999999999444</v>
      </c>
      <c r="D734" s="414" t="e">
        <v>#N/A</v>
      </c>
      <c r="E734" s="414" t="e">
        <v>#N/A</v>
      </c>
    </row>
    <row r="735" spans="3:5">
      <c r="C735" s="414">
        <v>3.6549999999999443</v>
      </c>
      <c r="D735" s="414" t="e">
        <v>#N/A</v>
      </c>
      <c r="E735" s="414" t="e">
        <v>#N/A</v>
      </c>
    </row>
    <row r="736" spans="3:5">
      <c r="C736" s="414">
        <v>3.6599999999999442</v>
      </c>
      <c r="D736" s="414" t="e">
        <v>#N/A</v>
      </c>
      <c r="E736" s="414" t="e">
        <v>#N/A</v>
      </c>
    </row>
    <row r="737" spans="3:5">
      <c r="C737" s="414">
        <v>3.6649999999999441</v>
      </c>
      <c r="D737" s="414" t="e">
        <v>#N/A</v>
      </c>
      <c r="E737" s="414" t="e">
        <v>#N/A</v>
      </c>
    </row>
    <row r="738" spans="3:5">
      <c r="C738" s="414">
        <v>3.669999999999944</v>
      </c>
      <c r="D738" s="414" t="e">
        <v>#N/A</v>
      </c>
      <c r="E738" s="414" t="e">
        <v>#N/A</v>
      </c>
    </row>
    <row r="739" spans="3:5">
      <c r="C739" s="414">
        <v>3.6749999999999439</v>
      </c>
      <c r="D739" s="414" t="e">
        <v>#N/A</v>
      </c>
      <c r="E739" s="414" t="e">
        <v>#N/A</v>
      </c>
    </row>
    <row r="740" spans="3:5">
      <c r="C740" s="414">
        <v>3.6799999999999438</v>
      </c>
      <c r="D740" s="414" t="e">
        <v>#N/A</v>
      </c>
      <c r="E740" s="414" t="e">
        <v>#N/A</v>
      </c>
    </row>
    <row r="741" spans="3:5">
      <c r="C741" s="414">
        <v>3.6849999999999437</v>
      </c>
      <c r="D741" s="414" t="e">
        <v>#N/A</v>
      </c>
      <c r="E741" s="414" t="e">
        <v>#N/A</v>
      </c>
    </row>
    <row r="742" spans="3:5">
      <c r="C742" s="414">
        <v>3.6899999999999435</v>
      </c>
      <c r="D742" s="414" t="e">
        <v>#N/A</v>
      </c>
      <c r="E742" s="414" t="e">
        <v>#N/A</v>
      </c>
    </row>
    <row r="743" spans="3:5">
      <c r="C743" s="414">
        <v>3.6949999999999434</v>
      </c>
      <c r="D743" s="414" t="e">
        <v>#N/A</v>
      </c>
      <c r="E743" s="414" t="e">
        <v>#N/A</v>
      </c>
    </row>
    <row r="744" spans="3:5">
      <c r="C744" s="414">
        <v>3.6999999999999433</v>
      </c>
      <c r="D744" s="414" t="e">
        <v>#N/A</v>
      </c>
      <c r="E744" s="414" t="e">
        <v>#N/A</v>
      </c>
    </row>
    <row r="745" spans="3:5">
      <c r="C745" s="414">
        <v>3.7049999999999432</v>
      </c>
      <c r="D745" s="414" t="e">
        <v>#N/A</v>
      </c>
      <c r="E745" s="414" t="e">
        <v>#N/A</v>
      </c>
    </row>
    <row r="746" spans="3:5">
      <c r="C746" s="414">
        <v>3.7099999999999431</v>
      </c>
      <c r="D746" s="414" t="e">
        <v>#N/A</v>
      </c>
      <c r="E746" s="414" t="e">
        <v>#N/A</v>
      </c>
    </row>
    <row r="747" spans="3:5">
      <c r="C747" s="414">
        <v>3.714999999999943</v>
      </c>
      <c r="D747" s="414" t="e">
        <v>#N/A</v>
      </c>
      <c r="E747" s="414" t="e">
        <v>#N/A</v>
      </c>
    </row>
    <row r="748" spans="3:5">
      <c r="C748" s="414">
        <v>3.7199999999999429</v>
      </c>
      <c r="D748" s="414" t="e">
        <v>#N/A</v>
      </c>
      <c r="E748" s="414" t="e">
        <v>#N/A</v>
      </c>
    </row>
    <row r="749" spans="3:5">
      <c r="C749" s="414">
        <v>3.7249999999999428</v>
      </c>
      <c r="D749" s="414" t="e">
        <v>#N/A</v>
      </c>
      <c r="E749" s="414" t="e">
        <v>#N/A</v>
      </c>
    </row>
    <row r="750" spans="3:5">
      <c r="C750" s="414">
        <v>3.7299999999999427</v>
      </c>
      <c r="D750" s="414" t="e">
        <v>#N/A</v>
      </c>
      <c r="E750" s="414" t="e">
        <v>#N/A</v>
      </c>
    </row>
    <row r="751" spans="3:5">
      <c r="C751" s="414">
        <v>3.7349999999999426</v>
      </c>
      <c r="D751" s="414" t="e">
        <v>#N/A</v>
      </c>
      <c r="E751" s="414" t="e">
        <v>#N/A</v>
      </c>
    </row>
    <row r="752" spans="3:5">
      <c r="C752" s="414">
        <v>3.7399999999999425</v>
      </c>
      <c r="D752" s="414" t="e">
        <v>#N/A</v>
      </c>
      <c r="E752" s="414" t="e">
        <v>#N/A</v>
      </c>
    </row>
    <row r="753" spans="3:5">
      <c r="C753" s="414">
        <v>3.7449999999999424</v>
      </c>
      <c r="D753" s="414" t="e">
        <v>#N/A</v>
      </c>
      <c r="E753" s="414" t="e">
        <v>#N/A</v>
      </c>
    </row>
    <row r="754" spans="3:5">
      <c r="C754" s="414">
        <v>3.7499999999999423</v>
      </c>
      <c r="D754" s="414" t="e">
        <v>#N/A</v>
      </c>
      <c r="E754" s="414" t="e">
        <v>#N/A</v>
      </c>
    </row>
    <row r="755" spans="3:5">
      <c r="C755" s="414">
        <v>3.7549999999999422</v>
      </c>
      <c r="D755" s="414" t="e">
        <v>#N/A</v>
      </c>
      <c r="E755" s="414" t="e">
        <v>#N/A</v>
      </c>
    </row>
    <row r="756" spans="3:5">
      <c r="C756" s="414">
        <v>3.7599999999999421</v>
      </c>
      <c r="D756" s="414" t="e">
        <v>#N/A</v>
      </c>
      <c r="E756" s="414" t="e">
        <v>#N/A</v>
      </c>
    </row>
    <row r="757" spans="3:5">
      <c r="C757" s="414">
        <v>3.7649999999999419</v>
      </c>
      <c r="D757" s="414" t="e">
        <v>#N/A</v>
      </c>
      <c r="E757" s="414" t="e">
        <v>#N/A</v>
      </c>
    </row>
    <row r="758" spans="3:5">
      <c r="C758" s="414">
        <v>3.7699999999999418</v>
      </c>
      <c r="D758" s="414" t="e">
        <v>#N/A</v>
      </c>
      <c r="E758" s="414" t="e">
        <v>#N/A</v>
      </c>
    </row>
    <row r="759" spans="3:5">
      <c r="C759" s="414">
        <v>3.7749999999999417</v>
      </c>
      <c r="D759" s="414" t="e">
        <v>#N/A</v>
      </c>
      <c r="E759" s="414" t="e">
        <v>#N/A</v>
      </c>
    </row>
    <row r="760" spans="3:5">
      <c r="C760" s="414">
        <v>3.7799999999999416</v>
      </c>
      <c r="D760" s="414" t="e">
        <v>#N/A</v>
      </c>
      <c r="E760" s="414" t="e">
        <v>#N/A</v>
      </c>
    </row>
    <row r="761" spans="3:5">
      <c r="C761" s="414">
        <v>3.7849999999999415</v>
      </c>
      <c r="D761" s="414" t="e">
        <v>#N/A</v>
      </c>
      <c r="E761" s="414" t="e">
        <v>#N/A</v>
      </c>
    </row>
    <row r="762" spans="3:5">
      <c r="C762" s="414">
        <v>3.7899999999999414</v>
      </c>
      <c r="D762" s="414" t="e">
        <v>#N/A</v>
      </c>
      <c r="E762" s="414" t="e">
        <v>#N/A</v>
      </c>
    </row>
    <row r="763" spans="3:5">
      <c r="C763" s="414">
        <v>3.7949999999999413</v>
      </c>
      <c r="D763" s="414" t="e">
        <v>#N/A</v>
      </c>
      <c r="E763" s="414" t="e">
        <v>#N/A</v>
      </c>
    </row>
    <row r="764" spans="3:5">
      <c r="C764" s="414">
        <v>3.7999999999999412</v>
      </c>
      <c r="D764" s="414" t="e">
        <v>#N/A</v>
      </c>
      <c r="E764" s="414" t="e">
        <v>#N/A</v>
      </c>
    </row>
    <row r="765" spans="3:5">
      <c r="C765" s="414">
        <v>3.8049999999999411</v>
      </c>
      <c r="D765" s="414" t="e">
        <v>#N/A</v>
      </c>
      <c r="E765" s="414" t="e">
        <v>#N/A</v>
      </c>
    </row>
    <row r="766" spans="3:5">
      <c r="C766" s="414">
        <v>3.809999999999941</v>
      </c>
      <c r="D766" s="414" t="e">
        <v>#N/A</v>
      </c>
      <c r="E766" s="414" t="e">
        <v>#N/A</v>
      </c>
    </row>
    <row r="767" spans="3:5">
      <c r="C767" s="414">
        <v>3.8149999999999409</v>
      </c>
      <c r="D767" s="414" t="e">
        <v>#N/A</v>
      </c>
      <c r="E767" s="414" t="e">
        <v>#N/A</v>
      </c>
    </row>
    <row r="768" spans="3:5">
      <c r="C768" s="414">
        <v>3.8199999999999408</v>
      </c>
      <c r="D768" s="414" t="e">
        <v>#N/A</v>
      </c>
      <c r="E768" s="414" t="e">
        <v>#N/A</v>
      </c>
    </row>
    <row r="769" spans="3:5">
      <c r="C769" s="414">
        <v>3.8249999999999407</v>
      </c>
      <c r="D769" s="414" t="e">
        <v>#N/A</v>
      </c>
      <c r="E769" s="414" t="e">
        <v>#N/A</v>
      </c>
    </row>
    <row r="770" spans="3:5">
      <c r="C770" s="414">
        <v>3.8299999999999406</v>
      </c>
      <c r="D770" s="414" t="e">
        <v>#N/A</v>
      </c>
      <c r="E770" s="414" t="e">
        <v>#N/A</v>
      </c>
    </row>
    <row r="771" spans="3:5">
      <c r="C771" s="414">
        <v>3.8349999999999405</v>
      </c>
      <c r="D771" s="414" t="e">
        <v>#N/A</v>
      </c>
      <c r="E771" s="414" t="e">
        <v>#N/A</v>
      </c>
    </row>
    <row r="772" spans="3:5">
      <c r="C772" s="414">
        <v>3.8399999999999403</v>
      </c>
      <c r="D772" s="414" t="e">
        <v>#N/A</v>
      </c>
      <c r="E772" s="414" t="e">
        <v>#N/A</v>
      </c>
    </row>
    <row r="773" spans="3:5">
      <c r="C773" s="414">
        <v>3.8449999999999402</v>
      </c>
      <c r="D773" s="414" t="e">
        <v>#N/A</v>
      </c>
      <c r="E773" s="414" t="e">
        <v>#N/A</v>
      </c>
    </row>
    <row r="774" spans="3:5">
      <c r="C774" s="414">
        <v>3.8499999999999401</v>
      </c>
      <c r="D774" s="414" t="e">
        <v>#N/A</v>
      </c>
      <c r="E774" s="414" t="e">
        <v>#N/A</v>
      </c>
    </row>
    <row r="775" spans="3:5">
      <c r="C775" s="414">
        <v>3.85499999999994</v>
      </c>
      <c r="D775" s="414" t="e">
        <v>#N/A</v>
      </c>
      <c r="E775" s="414" t="e">
        <v>#N/A</v>
      </c>
    </row>
    <row r="776" spans="3:5">
      <c r="C776" s="414">
        <v>3.8599999999999399</v>
      </c>
      <c r="D776" s="414" t="e">
        <v>#N/A</v>
      </c>
      <c r="E776" s="414" t="e">
        <v>#N/A</v>
      </c>
    </row>
    <row r="777" spans="3:5">
      <c r="C777" s="414">
        <v>3.8649999999999398</v>
      </c>
      <c r="D777" s="414" t="e">
        <v>#N/A</v>
      </c>
      <c r="E777" s="414" t="e">
        <v>#N/A</v>
      </c>
    </row>
    <row r="778" spans="3:5">
      <c r="C778" s="414">
        <v>3.8699999999999397</v>
      </c>
      <c r="D778" s="414" t="e">
        <v>#N/A</v>
      </c>
      <c r="E778" s="414" t="e">
        <v>#N/A</v>
      </c>
    </row>
    <row r="779" spans="3:5">
      <c r="C779" s="414">
        <v>3.8749999999999396</v>
      </c>
      <c r="D779" s="414" t="e">
        <v>#N/A</v>
      </c>
      <c r="E779" s="414" t="e">
        <v>#N/A</v>
      </c>
    </row>
    <row r="780" spans="3:5">
      <c r="C780" s="414">
        <v>3.8799999999999395</v>
      </c>
      <c r="D780" s="414" t="e">
        <v>#N/A</v>
      </c>
      <c r="E780" s="414" t="e">
        <v>#N/A</v>
      </c>
    </row>
    <row r="781" spans="3:5">
      <c r="C781" s="414">
        <v>3.8849999999999394</v>
      </c>
      <c r="D781" s="414" t="e">
        <v>#N/A</v>
      </c>
      <c r="E781" s="414" t="e">
        <v>#N/A</v>
      </c>
    </row>
    <row r="782" spans="3:5">
      <c r="C782" s="414">
        <v>3.8899999999999393</v>
      </c>
      <c r="D782" s="414" t="e">
        <v>#N/A</v>
      </c>
      <c r="E782" s="414" t="e">
        <v>#N/A</v>
      </c>
    </row>
    <row r="783" spans="3:5">
      <c r="C783" s="414">
        <v>3.8949999999999392</v>
      </c>
      <c r="D783" s="414" t="e">
        <v>#N/A</v>
      </c>
      <c r="E783" s="414" t="e">
        <v>#N/A</v>
      </c>
    </row>
    <row r="784" spans="3:5">
      <c r="C784" s="414">
        <v>3.8999999999999391</v>
      </c>
      <c r="D784" s="414" t="e">
        <v>#N/A</v>
      </c>
      <c r="E784" s="414" t="e">
        <v>#N/A</v>
      </c>
    </row>
    <row r="785" spans="3:5">
      <c r="C785" s="414">
        <v>3.904999999999939</v>
      </c>
      <c r="D785" s="414" t="e">
        <v>#N/A</v>
      </c>
      <c r="E785" s="414" t="e">
        <v>#N/A</v>
      </c>
    </row>
    <row r="786" spans="3:5">
      <c r="C786" s="414">
        <v>3.9099999999999389</v>
      </c>
      <c r="D786" s="414" t="e">
        <v>#N/A</v>
      </c>
      <c r="E786" s="414" t="e">
        <v>#N/A</v>
      </c>
    </row>
    <row r="787" spans="3:5">
      <c r="C787" s="414">
        <v>3.9149999999999388</v>
      </c>
      <c r="D787" s="414" t="e">
        <v>#N/A</v>
      </c>
      <c r="E787" s="414" t="e">
        <v>#N/A</v>
      </c>
    </row>
    <row r="788" spans="3:5">
      <c r="C788" s="414">
        <v>3.9199999999999386</v>
      </c>
      <c r="D788" s="414" t="e">
        <v>#N/A</v>
      </c>
      <c r="E788" s="414" t="e">
        <v>#N/A</v>
      </c>
    </row>
    <row r="789" spans="3:5">
      <c r="C789" s="414">
        <v>3.9249999999999385</v>
      </c>
      <c r="D789" s="414" t="e">
        <v>#N/A</v>
      </c>
      <c r="E789" s="414" t="e">
        <v>#N/A</v>
      </c>
    </row>
    <row r="790" spans="3:5">
      <c r="C790" s="414">
        <v>3.9299999999999384</v>
      </c>
      <c r="D790" s="414" t="e">
        <v>#N/A</v>
      </c>
      <c r="E790" s="414" t="e">
        <v>#N/A</v>
      </c>
    </row>
    <row r="791" spans="3:5">
      <c r="C791" s="414">
        <v>3.9349999999999383</v>
      </c>
      <c r="D791" s="414" t="e">
        <v>#N/A</v>
      </c>
      <c r="E791" s="414" t="e">
        <v>#N/A</v>
      </c>
    </row>
    <row r="792" spans="3:5">
      <c r="C792" s="414">
        <v>3.9399999999999382</v>
      </c>
      <c r="D792" s="414" t="e">
        <v>#N/A</v>
      </c>
      <c r="E792" s="414" t="e">
        <v>#N/A</v>
      </c>
    </row>
    <row r="793" spans="3:5">
      <c r="C793" s="414">
        <v>3.9449999999999381</v>
      </c>
      <c r="D793" s="414" t="e">
        <v>#N/A</v>
      </c>
      <c r="E793" s="414" t="e">
        <v>#N/A</v>
      </c>
    </row>
    <row r="794" spans="3:5">
      <c r="C794" s="414">
        <v>3.949999999999938</v>
      </c>
      <c r="D794" s="414" t="e">
        <v>#N/A</v>
      </c>
      <c r="E794" s="414" t="e">
        <v>#N/A</v>
      </c>
    </row>
    <row r="795" spans="3:5">
      <c r="C795" s="414">
        <v>3.9549999999999379</v>
      </c>
      <c r="D795" s="414" t="e">
        <v>#N/A</v>
      </c>
      <c r="E795" s="414" t="e">
        <v>#N/A</v>
      </c>
    </row>
    <row r="796" spans="3:5">
      <c r="C796" s="414">
        <v>3.9599999999999378</v>
      </c>
      <c r="D796" s="414" t="e">
        <v>#N/A</v>
      </c>
      <c r="E796" s="414" t="e">
        <v>#N/A</v>
      </c>
    </row>
    <row r="797" spans="3:5">
      <c r="C797" s="414">
        <v>3.9649999999999377</v>
      </c>
      <c r="D797" s="414" t="e">
        <v>#N/A</v>
      </c>
      <c r="E797" s="414" t="e">
        <v>#N/A</v>
      </c>
    </row>
    <row r="798" spans="3:5">
      <c r="C798" s="414">
        <v>3.9699999999999376</v>
      </c>
      <c r="D798" s="414" t="e">
        <v>#N/A</v>
      </c>
      <c r="E798" s="414" t="e">
        <v>#N/A</v>
      </c>
    </row>
    <row r="799" spans="3:5">
      <c r="C799" s="414">
        <v>3.9749999999999375</v>
      </c>
      <c r="D799" s="414" t="e">
        <v>#N/A</v>
      </c>
      <c r="E799" s="414" t="e">
        <v>#N/A</v>
      </c>
    </row>
    <row r="800" spans="3:5">
      <c r="C800" s="414">
        <v>3.9799999999999374</v>
      </c>
      <c r="D800" s="414" t="e">
        <v>#N/A</v>
      </c>
      <c r="E800" s="414" t="e">
        <v>#N/A</v>
      </c>
    </row>
    <row r="801" spans="3:5">
      <c r="C801" s="414">
        <v>3.9849999999999373</v>
      </c>
      <c r="D801" s="414" t="e">
        <v>#N/A</v>
      </c>
      <c r="E801" s="414" t="e">
        <v>#N/A</v>
      </c>
    </row>
    <row r="802" spans="3:5">
      <c r="C802" s="414">
        <v>3.9899999999999372</v>
      </c>
      <c r="D802" s="414" t="e">
        <v>#N/A</v>
      </c>
      <c r="E802" s="414" t="e">
        <v>#N/A</v>
      </c>
    </row>
    <row r="803" spans="3:5">
      <c r="C803" s="414">
        <v>3.994999999999937</v>
      </c>
      <c r="D803" s="414" t="e">
        <v>#N/A</v>
      </c>
      <c r="E803" s="414" t="e">
        <v>#N/A</v>
      </c>
    </row>
    <row r="804" spans="3:5">
      <c r="C804" s="414">
        <v>4</v>
      </c>
      <c r="D804" s="414">
        <v>20</v>
      </c>
      <c r="E804" s="414" t="e">
        <v>#N/A</v>
      </c>
    </row>
    <row r="805" spans="3:5">
      <c r="C805" s="414">
        <v>4.0049999999999368</v>
      </c>
      <c r="D805" s="414" t="e">
        <v>#N/A</v>
      </c>
      <c r="E805" s="414" t="e">
        <v>#N/A</v>
      </c>
    </row>
    <row r="806" spans="3:5">
      <c r="C806" s="414">
        <v>4.0099999999999367</v>
      </c>
      <c r="D806" s="414" t="e">
        <v>#N/A</v>
      </c>
      <c r="E806" s="414" t="e">
        <v>#N/A</v>
      </c>
    </row>
    <row r="807" spans="3:5">
      <c r="C807" s="414">
        <v>4.0149999999999366</v>
      </c>
      <c r="D807" s="414" t="e">
        <v>#N/A</v>
      </c>
      <c r="E807" s="414" t="e">
        <v>#N/A</v>
      </c>
    </row>
    <row r="808" spans="3:5">
      <c r="C808" s="414">
        <v>4.0199999999999365</v>
      </c>
      <c r="D808" s="414" t="e">
        <v>#N/A</v>
      </c>
      <c r="E808" s="414" t="e">
        <v>#N/A</v>
      </c>
    </row>
    <row r="809" spans="3:5">
      <c r="C809" s="414">
        <v>4.0249999999999364</v>
      </c>
      <c r="D809" s="414" t="e">
        <v>#N/A</v>
      </c>
      <c r="E809" s="414" t="e">
        <v>#N/A</v>
      </c>
    </row>
    <row r="810" spans="3:5">
      <c r="C810" s="414">
        <v>4.0299999999999363</v>
      </c>
      <c r="D810" s="414" t="e">
        <v>#N/A</v>
      </c>
      <c r="E810" s="414" t="e">
        <v>#N/A</v>
      </c>
    </row>
    <row r="811" spans="3:5">
      <c r="C811" s="414">
        <v>4.0349999999999362</v>
      </c>
      <c r="D811" s="414" t="e">
        <v>#N/A</v>
      </c>
      <c r="E811" s="414" t="e">
        <v>#N/A</v>
      </c>
    </row>
    <row r="812" spans="3:5">
      <c r="C812" s="414">
        <v>4.0399999999999361</v>
      </c>
      <c r="D812" s="414" t="e">
        <v>#N/A</v>
      </c>
      <c r="E812" s="414" t="e">
        <v>#N/A</v>
      </c>
    </row>
    <row r="813" spans="3:5">
      <c r="C813" s="414">
        <v>4.044999999999936</v>
      </c>
      <c r="D813" s="414" t="e">
        <v>#N/A</v>
      </c>
      <c r="E813" s="414" t="e">
        <v>#N/A</v>
      </c>
    </row>
    <row r="814" spans="3:5">
      <c r="C814" s="414">
        <v>4.0499999999999359</v>
      </c>
      <c r="D814" s="414" t="e">
        <v>#N/A</v>
      </c>
      <c r="E814" s="414" t="e">
        <v>#N/A</v>
      </c>
    </row>
    <row r="815" spans="3:5">
      <c r="C815" s="414">
        <v>4.0549999999999358</v>
      </c>
      <c r="D815" s="414" t="e">
        <v>#N/A</v>
      </c>
      <c r="E815" s="414" t="e">
        <v>#N/A</v>
      </c>
    </row>
    <row r="816" spans="3:5">
      <c r="C816" s="414">
        <v>4.0599999999999357</v>
      </c>
      <c r="D816" s="414" t="e">
        <v>#N/A</v>
      </c>
      <c r="E816" s="414" t="e">
        <v>#N/A</v>
      </c>
    </row>
    <row r="817" spans="3:5">
      <c r="C817" s="414">
        <v>4.0649999999999356</v>
      </c>
      <c r="D817" s="414" t="e">
        <v>#N/A</v>
      </c>
      <c r="E817" s="414" t="e">
        <v>#N/A</v>
      </c>
    </row>
    <row r="818" spans="3:5">
      <c r="C818" s="414">
        <v>4.0699999999999354</v>
      </c>
      <c r="D818" s="414" t="e">
        <v>#N/A</v>
      </c>
      <c r="E818" s="414" t="e">
        <v>#N/A</v>
      </c>
    </row>
    <row r="819" spans="3:5">
      <c r="C819" s="414">
        <v>4.0749999999999353</v>
      </c>
      <c r="D819" s="414" t="e">
        <v>#N/A</v>
      </c>
      <c r="E819" s="414" t="e">
        <v>#N/A</v>
      </c>
    </row>
    <row r="820" spans="3:5">
      <c r="C820" s="414">
        <v>4.0799999999999352</v>
      </c>
      <c r="D820" s="414" t="e">
        <v>#N/A</v>
      </c>
      <c r="E820" s="414" t="e">
        <v>#N/A</v>
      </c>
    </row>
    <row r="821" spans="3:5">
      <c r="C821" s="414">
        <v>4.0849999999999351</v>
      </c>
      <c r="D821" s="414" t="e">
        <v>#N/A</v>
      </c>
      <c r="E821" s="414" t="e">
        <v>#N/A</v>
      </c>
    </row>
    <row r="822" spans="3:5">
      <c r="C822" s="414">
        <v>4.089999999999935</v>
      </c>
      <c r="D822" s="414" t="e">
        <v>#N/A</v>
      </c>
      <c r="E822" s="414" t="e">
        <v>#N/A</v>
      </c>
    </row>
    <row r="823" spans="3:5">
      <c r="C823" s="414">
        <v>4.0949999999999349</v>
      </c>
      <c r="D823" s="414" t="e">
        <v>#N/A</v>
      </c>
      <c r="E823" s="414" t="e">
        <v>#N/A</v>
      </c>
    </row>
    <row r="824" spans="3:5">
      <c r="C824" s="414">
        <v>4.0999999999999348</v>
      </c>
      <c r="D824" s="414" t="e">
        <v>#N/A</v>
      </c>
      <c r="E824" s="414" t="e">
        <v>#N/A</v>
      </c>
    </row>
    <row r="825" spans="3:5">
      <c r="C825" s="414">
        <v>4.1049999999999347</v>
      </c>
      <c r="D825" s="414" t="e">
        <v>#N/A</v>
      </c>
      <c r="E825" s="414" t="e">
        <v>#N/A</v>
      </c>
    </row>
    <row r="826" spans="3:5">
      <c r="C826" s="414">
        <v>4.1099999999999346</v>
      </c>
      <c r="D826" s="414" t="e">
        <v>#N/A</v>
      </c>
      <c r="E826" s="414" t="e">
        <v>#N/A</v>
      </c>
    </row>
    <row r="827" spans="3:5">
      <c r="C827" s="414">
        <v>4.1149999999999345</v>
      </c>
      <c r="D827" s="414" t="e">
        <v>#N/A</v>
      </c>
      <c r="E827" s="414" t="e">
        <v>#N/A</v>
      </c>
    </row>
    <row r="828" spans="3:5">
      <c r="C828" s="414">
        <v>4.1199999999999344</v>
      </c>
      <c r="D828" s="414" t="e">
        <v>#N/A</v>
      </c>
      <c r="E828" s="414" t="e">
        <v>#N/A</v>
      </c>
    </row>
    <row r="829" spans="3:5">
      <c r="C829" s="414">
        <v>4.1249999999999343</v>
      </c>
      <c r="D829" s="414" t="e">
        <v>#N/A</v>
      </c>
      <c r="E829" s="414" t="e">
        <v>#N/A</v>
      </c>
    </row>
    <row r="830" spans="3:5">
      <c r="C830" s="414">
        <v>4.1299999999999342</v>
      </c>
      <c r="D830" s="414" t="e">
        <v>#N/A</v>
      </c>
      <c r="E830" s="414" t="e">
        <v>#N/A</v>
      </c>
    </row>
    <row r="831" spans="3:5">
      <c r="C831" s="414">
        <v>4.1349999999999341</v>
      </c>
      <c r="D831" s="414" t="e">
        <v>#N/A</v>
      </c>
      <c r="E831" s="414" t="e">
        <v>#N/A</v>
      </c>
    </row>
    <row r="832" spans="3:5">
      <c r="C832" s="414">
        <v>4.139999999999934</v>
      </c>
      <c r="D832" s="414" t="e">
        <v>#N/A</v>
      </c>
      <c r="E832" s="414" t="e">
        <v>#N/A</v>
      </c>
    </row>
    <row r="833" spans="3:5">
      <c r="C833" s="414">
        <v>4.1449999999999338</v>
      </c>
      <c r="D833" s="414" t="e">
        <v>#N/A</v>
      </c>
      <c r="E833" s="414" t="e">
        <v>#N/A</v>
      </c>
    </row>
    <row r="834" spans="3:5">
      <c r="C834" s="414">
        <v>4.1499999999999337</v>
      </c>
      <c r="D834" s="414" t="e">
        <v>#N/A</v>
      </c>
      <c r="E834" s="414" t="e">
        <v>#N/A</v>
      </c>
    </row>
    <row r="835" spans="3:5">
      <c r="C835" s="414">
        <v>4.1549999999999336</v>
      </c>
      <c r="D835" s="414" t="e">
        <v>#N/A</v>
      </c>
      <c r="E835" s="414" t="e">
        <v>#N/A</v>
      </c>
    </row>
    <row r="836" spans="3:5">
      <c r="C836" s="414">
        <v>4.1599999999999335</v>
      </c>
      <c r="D836" s="414" t="e">
        <v>#N/A</v>
      </c>
      <c r="E836" s="414" t="e">
        <v>#N/A</v>
      </c>
    </row>
    <row r="837" spans="3:5">
      <c r="C837" s="414">
        <v>4.1649999999999334</v>
      </c>
      <c r="D837" s="414" t="e">
        <v>#N/A</v>
      </c>
      <c r="E837" s="414" t="e">
        <v>#N/A</v>
      </c>
    </row>
    <row r="838" spans="3:5">
      <c r="C838" s="414">
        <v>4.1699999999999333</v>
      </c>
      <c r="D838" s="414" t="e">
        <v>#N/A</v>
      </c>
      <c r="E838" s="414" t="e">
        <v>#N/A</v>
      </c>
    </row>
    <row r="839" spans="3:5">
      <c r="C839" s="414">
        <v>4.1749999999999332</v>
      </c>
      <c r="D839" s="414" t="e">
        <v>#N/A</v>
      </c>
      <c r="E839" s="414" t="e">
        <v>#N/A</v>
      </c>
    </row>
    <row r="840" spans="3:5">
      <c r="C840" s="414">
        <v>4.1799999999999331</v>
      </c>
      <c r="D840" s="414" t="e">
        <v>#N/A</v>
      </c>
      <c r="E840" s="414" t="e">
        <v>#N/A</v>
      </c>
    </row>
    <row r="841" spans="3:5">
      <c r="C841" s="414">
        <v>4.184999999999933</v>
      </c>
      <c r="D841" s="414" t="e">
        <v>#N/A</v>
      </c>
      <c r="E841" s="414" t="e">
        <v>#N/A</v>
      </c>
    </row>
    <row r="842" spans="3:5">
      <c r="C842" s="414">
        <v>4.1899999999999329</v>
      </c>
      <c r="D842" s="414" t="e">
        <v>#N/A</v>
      </c>
      <c r="E842" s="414" t="e">
        <v>#N/A</v>
      </c>
    </row>
    <row r="843" spans="3:5">
      <c r="C843" s="414">
        <v>4.1949999999999328</v>
      </c>
      <c r="D843" s="414" t="e">
        <v>#N/A</v>
      </c>
      <c r="E843" s="414" t="e">
        <v>#N/A</v>
      </c>
    </row>
    <row r="844" spans="3:5">
      <c r="C844" s="414">
        <v>4.1999999999999327</v>
      </c>
      <c r="D844" s="414" t="e">
        <v>#N/A</v>
      </c>
      <c r="E844" s="414" t="e">
        <v>#N/A</v>
      </c>
    </row>
    <row r="845" spans="3:5">
      <c r="C845" s="414">
        <v>4.2049999999999326</v>
      </c>
      <c r="D845" s="414" t="e">
        <v>#N/A</v>
      </c>
      <c r="E845" s="414" t="e">
        <v>#N/A</v>
      </c>
    </row>
    <row r="846" spans="3:5">
      <c r="C846" s="414">
        <v>4.2099999999999325</v>
      </c>
      <c r="D846" s="414" t="e">
        <v>#N/A</v>
      </c>
      <c r="E846" s="414" t="e">
        <v>#N/A</v>
      </c>
    </row>
    <row r="847" spans="3:5">
      <c r="C847" s="414">
        <v>4.2149999999999324</v>
      </c>
      <c r="D847" s="414" t="e">
        <v>#N/A</v>
      </c>
      <c r="E847" s="414" t="e">
        <v>#N/A</v>
      </c>
    </row>
    <row r="848" spans="3:5">
      <c r="C848" s="414">
        <v>4.2199999999999322</v>
      </c>
      <c r="D848" s="414" t="e">
        <v>#N/A</v>
      </c>
      <c r="E848" s="414" t="e">
        <v>#N/A</v>
      </c>
    </row>
    <row r="849" spans="3:5">
      <c r="C849" s="414">
        <v>4.2249999999999321</v>
      </c>
      <c r="D849" s="414" t="e">
        <v>#N/A</v>
      </c>
      <c r="E849" s="414" t="e">
        <v>#N/A</v>
      </c>
    </row>
    <row r="850" spans="3:5">
      <c r="C850" s="414">
        <v>4.229999999999932</v>
      </c>
      <c r="D850" s="414" t="e">
        <v>#N/A</v>
      </c>
      <c r="E850" s="414" t="e">
        <v>#N/A</v>
      </c>
    </row>
    <row r="851" spans="3:5">
      <c r="C851" s="414">
        <v>4.2349999999999319</v>
      </c>
      <c r="D851" s="414" t="e">
        <v>#N/A</v>
      </c>
      <c r="E851" s="414" t="e">
        <v>#N/A</v>
      </c>
    </row>
    <row r="852" spans="3:5">
      <c r="C852" s="414">
        <v>4.2399999999999318</v>
      </c>
      <c r="D852" s="414" t="e">
        <v>#N/A</v>
      </c>
      <c r="E852" s="414" t="e">
        <v>#N/A</v>
      </c>
    </row>
    <row r="853" spans="3:5">
      <c r="C853" s="414">
        <v>4.2449999999999317</v>
      </c>
      <c r="D853" s="414" t="e">
        <v>#N/A</v>
      </c>
      <c r="E853" s="414" t="e">
        <v>#N/A</v>
      </c>
    </row>
    <row r="854" spans="3:5">
      <c r="C854" s="414">
        <v>4.2499999999999316</v>
      </c>
      <c r="D854" s="414" t="e">
        <v>#N/A</v>
      </c>
      <c r="E854" s="414" t="e">
        <v>#N/A</v>
      </c>
    </row>
    <row r="855" spans="3:5">
      <c r="C855" s="414">
        <v>4.2549999999999315</v>
      </c>
      <c r="D855" s="414" t="e">
        <v>#N/A</v>
      </c>
      <c r="E855" s="414" t="e">
        <v>#N/A</v>
      </c>
    </row>
    <row r="856" spans="3:5">
      <c r="C856" s="414">
        <v>4.2599999999999314</v>
      </c>
      <c r="D856" s="414" t="e">
        <v>#N/A</v>
      </c>
      <c r="E856" s="414" t="e">
        <v>#N/A</v>
      </c>
    </row>
    <row r="857" spans="3:5">
      <c r="C857" s="414">
        <v>4.2649999999999313</v>
      </c>
      <c r="D857" s="414" t="e">
        <v>#N/A</v>
      </c>
      <c r="E857" s="414" t="e">
        <v>#N/A</v>
      </c>
    </row>
    <row r="858" spans="3:5">
      <c r="C858" s="414">
        <v>4.2699999999999312</v>
      </c>
      <c r="D858" s="414" t="e">
        <v>#N/A</v>
      </c>
      <c r="E858" s="414" t="e">
        <v>#N/A</v>
      </c>
    </row>
    <row r="859" spans="3:5">
      <c r="C859" s="414">
        <v>4.2749999999999311</v>
      </c>
      <c r="D859" s="414" t="e">
        <v>#N/A</v>
      </c>
      <c r="E859" s="414" t="e">
        <v>#N/A</v>
      </c>
    </row>
    <row r="860" spans="3:5">
      <c r="C860" s="414">
        <v>4.279999999999931</v>
      </c>
      <c r="D860" s="414" t="e">
        <v>#N/A</v>
      </c>
      <c r="E860" s="414" t="e">
        <v>#N/A</v>
      </c>
    </row>
    <row r="861" spans="3:5">
      <c r="C861" s="414">
        <v>4.2849999999999309</v>
      </c>
      <c r="D861" s="414" t="e">
        <v>#N/A</v>
      </c>
      <c r="E861" s="414" t="e">
        <v>#N/A</v>
      </c>
    </row>
    <row r="862" spans="3:5">
      <c r="C862" s="414">
        <v>4.2899999999999308</v>
      </c>
      <c r="D862" s="414" t="e">
        <v>#N/A</v>
      </c>
      <c r="E862" s="414" t="e">
        <v>#N/A</v>
      </c>
    </row>
    <row r="863" spans="3:5">
      <c r="C863" s="414">
        <v>4.2949999999999307</v>
      </c>
      <c r="D863" s="414" t="e">
        <v>#N/A</v>
      </c>
      <c r="E863" s="414" t="e">
        <v>#N/A</v>
      </c>
    </row>
    <row r="864" spans="3:5">
      <c r="C864" s="414">
        <v>4.2999999999999305</v>
      </c>
      <c r="D864" s="414" t="e">
        <v>#N/A</v>
      </c>
      <c r="E864" s="414" t="e">
        <v>#N/A</v>
      </c>
    </row>
    <row r="865" spans="3:5">
      <c r="C865" s="414">
        <v>4.3049999999999304</v>
      </c>
      <c r="D865" s="414" t="e">
        <v>#N/A</v>
      </c>
      <c r="E865" s="414" t="e">
        <v>#N/A</v>
      </c>
    </row>
    <row r="866" spans="3:5">
      <c r="C866" s="414">
        <v>4.3099999999999303</v>
      </c>
      <c r="D866" s="414" t="e">
        <v>#N/A</v>
      </c>
      <c r="E866" s="414" t="e">
        <v>#N/A</v>
      </c>
    </row>
    <row r="867" spans="3:5">
      <c r="C867" s="414">
        <v>4.3149999999999302</v>
      </c>
      <c r="D867" s="414" t="e">
        <v>#N/A</v>
      </c>
      <c r="E867" s="414" t="e">
        <v>#N/A</v>
      </c>
    </row>
    <row r="868" spans="3:5">
      <c r="C868" s="414">
        <v>4.3199999999999301</v>
      </c>
      <c r="D868" s="414" t="e">
        <v>#N/A</v>
      </c>
      <c r="E868" s="414" t="e">
        <v>#N/A</v>
      </c>
    </row>
    <row r="869" spans="3:5">
      <c r="C869" s="414">
        <v>4.32499999999993</v>
      </c>
      <c r="D869" s="414" t="e">
        <v>#N/A</v>
      </c>
      <c r="E869" s="414" t="e">
        <v>#N/A</v>
      </c>
    </row>
    <row r="870" spans="3:5">
      <c r="C870" s="414">
        <v>4.3299999999999299</v>
      </c>
      <c r="D870" s="414" t="e">
        <v>#N/A</v>
      </c>
      <c r="E870" s="414" t="e">
        <v>#N/A</v>
      </c>
    </row>
    <row r="871" spans="3:5">
      <c r="C871" s="414">
        <v>4.3349999999999298</v>
      </c>
      <c r="D871" s="414" t="e">
        <v>#N/A</v>
      </c>
      <c r="E871" s="414" t="e">
        <v>#N/A</v>
      </c>
    </row>
    <row r="872" spans="3:5">
      <c r="C872" s="414">
        <v>4.3399999999999297</v>
      </c>
      <c r="D872" s="414" t="e">
        <v>#N/A</v>
      </c>
      <c r="E872" s="414" t="e">
        <v>#N/A</v>
      </c>
    </row>
    <row r="873" spans="3:5">
      <c r="C873" s="414">
        <v>4.3449999999999296</v>
      </c>
      <c r="D873" s="414" t="e">
        <v>#N/A</v>
      </c>
      <c r="E873" s="414" t="e">
        <v>#N/A</v>
      </c>
    </row>
    <row r="874" spans="3:5">
      <c r="C874" s="414">
        <v>4.3499999999999295</v>
      </c>
      <c r="D874" s="414" t="e">
        <v>#N/A</v>
      </c>
      <c r="E874" s="414" t="e">
        <v>#N/A</v>
      </c>
    </row>
    <row r="875" spans="3:5">
      <c r="C875" s="414">
        <v>4.3549999999999294</v>
      </c>
      <c r="D875" s="414" t="e">
        <v>#N/A</v>
      </c>
      <c r="E875" s="414" t="e">
        <v>#N/A</v>
      </c>
    </row>
    <row r="876" spans="3:5">
      <c r="C876" s="414">
        <v>4.3599999999999293</v>
      </c>
      <c r="D876" s="414" t="e">
        <v>#N/A</v>
      </c>
      <c r="E876" s="414" t="e">
        <v>#N/A</v>
      </c>
    </row>
    <row r="877" spans="3:5">
      <c r="C877" s="414">
        <v>4.3649999999999292</v>
      </c>
      <c r="D877" s="414" t="e">
        <v>#N/A</v>
      </c>
      <c r="E877" s="414" t="e">
        <v>#N/A</v>
      </c>
    </row>
    <row r="878" spans="3:5">
      <c r="C878" s="414">
        <v>4.3699999999999291</v>
      </c>
      <c r="D878" s="414" t="e">
        <v>#N/A</v>
      </c>
      <c r="E878" s="414" t="e">
        <v>#N/A</v>
      </c>
    </row>
    <row r="879" spans="3:5">
      <c r="C879" s="414">
        <v>4.3749999999999289</v>
      </c>
      <c r="D879" s="414" t="e">
        <v>#N/A</v>
      </c>
      <c r="E879" s="414" t="e">
        <v>#N/A</v>
      </c>
    </row>
    <row r="880" spans="3:5">
      <c r="C880" s="414">
        <v>4.3799999999999288</v>
      </c>
      <c r="D880" s="414" t="e">
        <v>#N/A</v>
      </c>
      <c r="E880" s="414" t="e">
        <v>#N/A</v>
      </c>
    </row>
    <row r="881" spans="3:5">
      <c r="C881" s="414">
        <v>4.3849999999999287</v>
      </c>
      <c r="D881" s="414" t="e">
        <v>#N/A</v>
      </c>
      <c r="E881" s="414" t="e">
        <v>#N/A</v>
      </c>
    </row>
    <row r="882" spans="3:5">
      <c r="C882" s="414">
        <v>4.3899999999999286</v>
      </c>
      <c r="D882" s="414" t="e">
        <v>#N/A</v>
      </c>
      <c r="E882" s="414" t="e">
        <v>#N/A</v>
      </c>
    </row>
    <row r="883" spans="3:5">
      <c r="C883" s="414">
        <v>4.3949999999999285</v>
      </c>
      <c r="D883" s="414" t="e">
        <v>#N/A</v>
      </c>
      <c r="E883" s="414" t="e">
        <v>#N/A</v>
      </c>
    </row>
    <row r="884" spans="3:5">
      <c r="C884" s="414">
        <v>4.3999999999999284</v>
      </c>
      <c r="D884" s="414" t="e">
        <v>#N/A</v>
      </c>
      <c r="E884" s="414" t="e">
        <v>#N/A</v>
      </c>
    </row>
    <row r="885" spans="3:5">
      <c r="C885" s="414">
        <v>4.4049999999999283</v>
      </c>
      <c r="D885" s="414" t="e">
        <v>#N/A</v>
      </c>
      <c r="E885" s="414" t="e">
        <v>#N/A</v>
      </c>
    </row>
    <row r="886" spans="3:5">
      <c r="C886" s="414">
        <v>4.4099999999999282</v>
      </c>
      <c r="D886" s="414" t="e">
        <v>#N/A</v>
      </c>
      <c r="E886" s="414" t="e">
        <v>#N/A</v>
      </c>
    </row>
    <row r="887" spans="3:5">
      <c r="C887" s="414">
        <v>4.4149999999999281</v>
      </c>
      <c r="D887" s="414" t="e">
        <v>#N/A</v>
      </c>
      <c r="E887" s="414" t="e">
        <v>#N/A</v>
      </c>
    </row>
    <row r="888" spans="3:5">
      <c r="C888" s="414">
        <v>4.419999999999928</v>
      </c>
      <c r="D888" s="414" t="e">
        <v>#N/A</v>
      </c>
      <c r="E888" s="414" t="e">
        <v>#N/A</v>
      </c>
    </row>
    <row r="889" spans="3:5">
      <c r="C889" s="414">
        <v>4.4249999999999279</v>
      </c>
      <c r="D889" s="414" t="e">
        <v>#N/A</v>
      </c>
      <c r="E889" s="414" t="e">
        <v>#N/A</v>
      </c>
    </row>
    <row r="890" spans="3:5">
      <c r="C890" s="414">
        <v>4.4299999999999278</v>
      </c>
      <c r="D890" s="414" t="e">
        <v>#N/A</v>
      </c>
      <c r="E890" s="414" t="e">
        <v>#N/A</v>
      </c>
    </row>
    <row r="891" spans="3:5">
      <c r="C891" s="414">
        <v>4.4349999999999277</v>
      </c>
      <c r="D891" s="414" t="e">
        <v>#N/A</v>
      </c>
      <c r="E891" s="414" t="e">
        <v>#N/A</v>
      </c>
    </row>
    <row r="892" spans="3:5">
      <c r="C892" s="414">
        <v>4.4399999999999276</v>
      </c>
      <c r="D892" s="414" t="e">
        <v>#N/A</v>
      </c>
      <c r="E892" s="414" t="e">
        <v>#N/A</v>
      </c>
    </row>
    <row r="893" spans="3:5">
      <c r="C893" s="414">
        <v>4.4449999999999275</v>
      </c>
      <c r="D893" s="414" t="e">
        <v>#N/A</v>
      </c>
      <c r="E893" s="414" t="e">
        <v>#N/A</v>
      </c>
    </row>
    <row r="894" spans="3:5">
      <c r="C894" s="414">
        <v>4.4499999999999273</v>
      </c>
      <c r="D894" s="414" t="e">
        <v>#N/A</v>
      </c>
      <c r="E894" s="414" t="e">
        <v>#N/A</v>
      </c>
    </row>
    <row r="895" spans="3:5">
      <c r="C895" s="414">
        <v>4.4549999999999272</v>
      </c>
      <c r="D895" s="414" t="e">
        <v>#N/A</v>
      </c>
      <c r="E895" s="414" t="e">
        <v>#N/A</v>
      </c>
    </row>
    <row r="896" spans="3:5">
      <c r="C896" s="414">
        <v>4.4599999999999271</v>
      </c>
      <c r="D896" s="414" t="e">
        <v>#N/A</v>
      </c>
      <c r="E896" s="414" t="e">
        <v>#N/A</v>
      </c>
    </row>
    <row r="897" spans="3:5">
      <c r="C897" s="414">
        <v>4.464999999999927</v>
      </c>
      <c r="D897" s="414" t="e">
        <v>#N/A</v>
      </c>
      <c r="E897" s="414" t="e">
        <v>#N/A</v>
      </c>
    </row>
    <row r="898" spans="3:5">
      <c r="C898" s="414">
        <v>4.4699999999999269</v>
      </c>
      <c r="D898" s="414" t="e">
        <v>#N/A</v>
      </c>
      <c r="E898" s="414" t="e">
        <v>#N/A</v>
      </c>
    </row>
    <row r="899" spans="3:5">
      <c r="C899" s="414">
        <v>4.4749999999999268</v>
      </c>
      <c r="D899" s="414" t="e">
        <v>#N/A</v>
      </c>
      <c r="E899" s="414" t="e">
        <v>#N/A</v>
      </c>
    </row>
    <row r="900" spans="3:5">
      <c r="C900" s="414">
        <v>4.4799999999999267</v>
      </c>
      <c r="D900" s="414" t="e">
        <v>#N/A</v>
      </c>
      <c r="E900" s="414" t="e">
        <v>#N/A</v>
      </c>
    </row>
    <row r="901" spans="3:5">
      <c r="C901" s="414">
        <v>4.4849999999999266</v>
      </c>
      <c r="D901" s="414" t="e">
        <v>#N/A</v>
      </c>
      <c r="E901" s="414" t="e">
        <v>#N/A</v>
      </c>
    </row>
    <row r="902" spans="3:5">
      <c r="C902" s="414">
        <v>4.4899999999999265</v>
      </c>
      <c r="D902" s="414" t="e">
        <v>#N/A</v>
      </c>
      <c r="E902" s="414" t="e">
        <v>#N/A</v>
      </c>
    </row>
    <row r="903" spans="3:5">
      <c r="C903" s="414">
        <v>4.4949999999999264</v>
      </c>
      <c r="D903" s="414" t="e">
        <v>#N/A</v>
      </c>
      <c r="E903" s="414" t="e">
        <v>#N/A</v>
      </c>
    </row>
    <row r="904" spans="3:5">
      <c r="C904" s="414">
        <v>4.5</v>
      </c>
      <c r="D904" s="414">
        <v>1</v>
      </c>
      <c r="E904" s="414" t="e">
        <v>#N/A</v>
      </c>
    </row>
    <row r="905" spans="3:5">
      <c r="C905" s="414">
        <v>4.5049999999999262</v>
      </c>
      <c r="D905" s="414" t="e">
        <v>#N/A</v>
      </c>
      <c r="E905" s="414" t="e">
        <v>#N/A</v>
      </c>
    </row>
    <row r="906" spans="3:5">
      <c r="C906" s="414">
        <v>4.5099999999999261</v>
      </c>
      <c r="D906" s="414" t="e">
        <v>#N/A</v>
      </c>
      <c r="E906" s="414" t="e">
        <v>#N/A</v>
      </c>
    </row>
    <row r="907" spans="3:5">
      <c r="C907" s="414">
        <v>4.514999999999926</v>
      </c>
      <c r="D907" s="414" t="e">
        <v>#N/A</v>
      </c>
      <c r="E907" s="414" t="e">
        <v>#N/A</v>
      </c>
    </row>
    <row r="908" spans="3:5">
      <c r="C908" s="414">
        <v>4.5199999999999259</v>
      </c>
      <c r="D908" s="414" t="e">
        <v>#N/A</v>
      </c>
      <c r="E908" s="414" t="e">
        <v>#N/A</v>
      </c>
    </row>
    <row r="909" spans="3:5">
      <c r="C909" s="414">
        <v>4.5249999999999257</v>
      </c>
      <c r="D909" s="414" t="e">
        <v>#N/A</v>
      </c>
      <c r="E909" s="414" t="e">
        <v>#N/A</v>
      </c>
    </row>
    <row r="910" spans="3:5">
      <c r="C910" s="414">
        <v>4.5299999999999256</v>
      </c>
      <c r="D910" s="414" t="e">
        <v>#N/A</v>
      </c>
      <c r="E910" s="414" t="e">
        <v>#N/A</v>
      </c>
    </row>
    <row r="911" spans="3:5">
      <c r="C911" s="414">
        <v>4.5349999999999255</v>
      </c>
      <c r="D911" s="414" t="e">
        <v>#N/A</v>
      </c>
      <c r="E911" s="414" t="e">
        <v>#N/A</v>
      </c>
    </row>
    <row r="912" spans="3:5">
      <c r="C912" s="414">
        <v>4.5399999999999254</v>
      </c>
      <c r="D912" s="414" t="e">
        <v>#N/A</v>
      </c>
      <c r="E912" s="414" t="e">
        <v>#N/A</v>
      </c>
    </row>
    <row r="913" spans="3:5">
      <c r="C913" s="414">
        <v>4.5449999999999253</v>
      </c>
      <c r="D913" s="414" t="e">
        <v>#N/A</v>
      </c>
      <c r="E913" s="414" t="e">
        <v>#N/A</v>
      </c>
    </row>
    <row r="914" spans="3:5">
      <c r="C914" s="414">
        <v>4.5499999999999252</v>
      </c>
      <c r="D914" s="414" t="e">
        <v>#N/A</v>
      </c>
      <c r="E914" s="414" t="e">
        <v>#N/A</v>
      </c>
    </row>
    <row r="915" spans="3:5">
      <c r="C915" s="414">
        <v>4.5549999999999251</v>
      </c>
      <c r="D915" s="414" t="e">
        <v>#N/A</v>
      </c>
      <c r="E915" s="414" t="e">
        <v>#N/A</v>
      </c>
    </row>
    <row r="916" spans="3:5">
      <c r="C916" s="414">
        <v>4.559999999999925</v>
      </c>
      <c r="D916" s="414" t="e">
        <v>#N/A</v>
      </c>
      <c r="E916" s="414" t="e">
        <v>#N/A</v>
      </c>
    </row>
    <row r="917" spans="3:5">
      <c r="C917" s="414">
        <v>4.5649999999999249</v>
      </c>
      <c r="D917" s="414" t="e">
        <v>#N/A</v>
      </c>
      <c r="E917" s="414" t="e">
        <v>#N/A</v>
      </c>
    </row>
    <row r="918" spans="3:5">
      <c r="C918" s="414">
        <v>4.5699999999999248</v>
      </c>
      <c r="D918" s="414" t="e">
        <v>#N/A</v>
      </c>
      <c r="E918" s="414" t="e">
        <v>#N/A</v>
      </c>
    </row>
    <row r="919" spans="3:5">
      <c r="C919" s="414">
        <v>4.5749999999999247</v>
      </c>
      <c r="D919" s="414" t="e">
        <v>#N/A</v>
      </c>
      <c r="E919" s="414" t="e">
        <v>#N/A</v>
      </c>
    </row>
    <row r="920" spans="3:5">
      <c r="C920" s="414">
        <v>4.5799999999999246</v>
      </c>
      <c r="D920" s="414" t="e">
        <v>#N/A</v>
      </c>
      <c r="E920" s="414" t="e">
        <v>#N/A</v>
      </c>
    </row>
    <row r="921" spans="3:5">
      <c r="C921" s="414">
        <v>4.5849999999999245</v>
      </c>
      <c r="D921" s="414" t="e">
        <v>#N/A</v>
      </c>
      <c r="E921" s="414" t="e">
        <v>#N/A</v>
      </c>
    </row>
    <row r="922" spans="3:5">
      <c r="C922" s="414">
        <v>4.5899999999999244</v>
      </c>
      <c r="D922" s="414" t="e">
        <v>#N/A</v>
      </c>
      <c r="E922" s="414" t="e">
        <v>#N/A</v>
      </c>
    </row>
    <row r="923" spans="3:5">
      <c r="C923" s="414">
        <v>4.5949999999999243</v>
      </c>
      <c r="D923" s="414" t="e">
        <v>#N/A</v>
      </c>
      <c r="E923" s="414" t="e">
        <v>#N/A</v>
      </c>
    </row>
    <row r="924" spans="3:5">
      <c r="C924" s="414">
        <v>4.5999999999999241</v>
      </c>
      <c r="D924" s="414" t="e">
        <v>#N/A</v>
      </c>
      <c r="E924" s="414" t="e">
        <v>#N/A</v>
      </c>
    </row>
    <row r="925" spans="3:5">
      <c r="C925" s="414">
        <v>4.604999999999924</v>
      </c>
      <c r="D925" s="414" t="e">
        <v>#N/A</v>
      </c>
      <c r="E925" s="414" t="e">
        <v>#N/A</v>
      </c>
    </row>
    <row r="926" spans="3:5">
      <c r="C926" s="414">
        <v>4.6099999999999239</v>
      </c>
      <c r="D926" s="414" t="e">
        <v>#N/A</v>
      </c>
      <c r="E926" s="414" t="e">
        <v>#N/A</v>
      </c>
    </row>
    <row r="927" spans="3:5">
      <c r="C927" s="414">
        <v>4.6149999999999238</v>
      </c>
      <c r="D927" s="414" t="e">
        <v>#N/A</v>
      </c>
      <c r="E927" s="414" t="e">
        <v>#N/A</v>
      </c>
    </row>
    <row r="928" spans="3:5">
      <c r="C928" s="414">
        <v>4.6199999999999237</v>
      </c>
      <c r="D928" s="414" t="e">
        <v>#N/A</v>
      </c>
      <c r="E928" s="414" t="e">
        <v>#N/A</v>
      </c>
    </row>
    <row r="929" spans="3:5">
      <c r="C929" s="414">
        <v>4.6249999999999236</v>
      </c>
      <c r="D929" s="414" t="e">
        <v>#N/A</v>
      </c>
      <c r="E929" s="414" t="e">
        <v>#N/A</v>
      </c>
    </row>
    <row r="930" spans="3:5">
      <c r="C930" s="414">
        <v>4.6299999999999235</v>
      </c>
      <c r="D930" s="414" t="e">
        <v>#N/A</v>
      </c>
      <c r="E930" s="414" t="e">
        <v>#N/A</v>
      </c>
    </row>
    <row r="931" spans="3:5">
      <c r="C931" s="414">
        <v>4.6349999999999234</v>
      </c>
      <c r="D931" s="414" t="e">
        <v>#N/A</v>
      </c>
      <c r="E931" s="414" t="e">
        <v>#N/A</v>
      </c>
    </row>
    <row r="932" spans="3:5">
      <c r="C932" s="414">
        <v>4.6399999999999233</v>
      </c>
      <c r="D932" s="414" t="e">
        <v>#N/A</v>
      </c>
      <c r="E932" s="414" t="e">
        <v>#N/A</v>
      </c>
    </row>
    <row r="933" spans="3:5">
      <c r="C933" s="414">
        <v>4.6449999999999232</v>
      </c>
      <c r="D933" s="414" t="e">
        <v>#N/A</v>
      </c>
      <c r="E933" s="414" t="e">
        <v>#N/A</v>
      </c>
    </row>
    <row r="934" spans="3:5">
      <c r="C934" s="414">
        <v>4.6499999999999231</v>
      </c>
      <c r="D934" s="414" t="e">
        <v>#N/A</v>
      </c>
      <c r="E934" s="414" t="e">
        <v>#N/A</v>
      </c>
    </row>
    <row r="935" spans="3:5">
      <c r="C935" s="414">
        <v>4.654999999999923</v>
      </c>
      <c r="D935" s="414" t="e">
        <v>#N/A</v>
      </c>
      <c r="E935" s="414" t="e">
        <v>#N/A</v>
      </c>
    </row>
    <row r="936" spans="3:5">
      <c r="C936" s="414">
        <v>4.6599999999999229</v>
      </c>
      <c r="D936" s="414" t="e">
        <v>#N/A</v>
      </c>
      <c r="E936" s="414" t="e">
        <v>#N/A</v>
      </c>
    </row>
    <row r="937" spans="3:5">
      <c r="C937" s="414">
        <v>4.6649999999999228</v>
      </c>
      <c r="D937" s="414" t="e">
        <v>#N/A</v>
      </c>
      <c r="E937" s="414" t="e">
        <v>#N/A</v>
      </c>
    </row>
    <row r="938" spans="3:5">
      <c r="C938" s="414">
        <v>4.6699999999999227</v>
      </c>
      <c r="D938" s="414" t="e">
        <v>#N/A</v>
      </c>
      <c r="E938" s="414" t="e">
        <v>#N/A</v>
      </c>
    </row>
    <row r="939" spans="3:5">
      <c r="C939" s="414">
        <v>4.6749999999999226</v>
      </c>
      <c r="D939" s="414" t="e">
        <v>#N/A</v>
      </c>
      <c r="E939" s="414" t="e">
        <v>#N/A</v>
      </c>
    </row>
    <row r="940" spans="3:5">
      <c r="C940" s="414">
        <v>4.6799999999999224</v>
      </c>
      <c r="D940" s="414" t="e">
        <v>#N/A</v>
      </c>
      <c r="E940" s="414" t="e">
        <v>#N/A</v>
      </c>
    </row>
    <row r="941" spans="3:5">
      <c r="C941" s="414">
        <v>4.6849999999999223</v>
      </c>
      <c r="D941" s="414" t="e">
        <v>#N/A</v>
      </c>
      <c r="E941" s="414" t="e">
        <v>#N/A</v>
      </c>
    </row>
    <row r="942" spans="3:5">
      <c r="C942" s="414">
        <v>4.6899999999999222</v>
      </c>
      <c r="D942" s="414" t="e">
        <v>#N/A</v>
      </c>
      <c r="E942" s="414" t="e">
        <v>#N/A</v>
      </c>
    </row>
    <row r="943" spans="3:5">
      <c r="C943" s="414">
        <v>4.6949999999999221</v>
      </c>
      <c r="D943" s="414" t="e">
        <v>#N/A</v>
      </c>
      <c r="E943" s="414" t="e">
        <v>#N/A</v>
      </c>
    </row>
    <row r="944" spans="3:5">
      <c r="C944" s="414">
        <v>4.699999999999922</v>
      </c>
      <c r="D944" s="414" t="e">
        <v>#N/A</v>
      </c>
      <c r="E944" s="414" t="e">
        <v>#N/A</v>
      </c>
    </row>
    <row r="945" spans="3:5">
      <c r="C945" s="414">
        <v>4.7049999999999219</v>
      </c>
      <c r="D945" s="414" t="e">
        <v>#N/A</v>
      </c>
      <c r="E945" s="414" t="e">
        <v>#N/A</v>
      </c>
    </row>
    <row r="946" spans="3:5">
      <c r="C946" s="414">
        <v>4.7099999999999218</v>
      </c>
      <c r="D946" s="414" t="e">
        <v>#N/A</v>
      </c>
      <c r="E946" s="414" t="e">
        <v>#N/A</v>
      </c>
    </row>
    <row r="947" spans="3:5">
      <c r="C947" s="414">
        <v>4.7149999999999217</v>
      </c>
      <c r="D947" s="414" t="e">
        <v>#N/A</v>
      </c>
      <c r="E947" s="414" t="e">
        <v>#N/A</v>
      </c>
    </row>
    <row r="948" spans="3:5">
      <c r="C948" s="414">
        <v>4.7199999999999216</v>
      </c>
      <c r="D948" s="414" t="e">
        <v>#N/A</v>
      </c>
      <c r="E948" s="414" t="e">
        <v>#N/A</v>
      </c>
    </row>
    <row r="949" spans="3:5">
      <c r="C949" s="414">
        <v>4.7249999999999215</v>
      </c>
      <c r="D949" s="414" t="e">
        <v>#N/A</v>
      </c>
      <c r="E949" s="414" t="e">
        <v>#N/A</v>
      </c>
    </row>
    <row r="950" spans="3:5">
      <c r="C950" s="414">
        <v>4.7299999999999214</v>
      </c>
      <c r="D950" s="414" t="e">
        <v>#N/A</v>
      </c>
      <c r="E950" s="414" t="e">
        <v>#N/A</v>
      </c>
    </row>
    <row r="951" spans="3:5">
      <c r="C951" s="414">
        <v>4.7349999999999213</v>
      </c>
      <c r="D951" s="414" t="e">
        <v>#N/A</v>
      </c>
      <c r="E951" s="414" t="e">
        <v>#N/A</v>
      </c>
    </row>
    <row r="952" spans="3:5">
      <c r="C952" s="414">
        <v>4.7399999999999212</v>
      </c>
      <c r="D952" s="414" t="e">
        <v>#N/A</v>
      </c>
      <c r="E952" s="414" t="e">
        <v>#N/A</v>
      </c>
    </row>
    <row r="953" spans="3:5">
      <c r="C953" s="414">
        <v>4.7449999999999211</v>
      </c>
      <c r="D953" s="414" t="e">
        <v>#N/A</v>
      </c>
      <c r="E953" s="414" t="e">
        <v>#N/A</v>
      </c>
    </row>
    <row r="954" spans="3:5">
      <c r="C954" s="414">
        <v>4.749999999999921</v>
      </c>
      <c r="D954" s="414" t="e">
        <v>#N/A</v>
      </c>
      <c r="E954" s="414" t="e">
        <v>#N/A</v>
      </c>
    </row>
    <row r="955" spans="3:5">
      <c r="C955" s="414">
        <v>4.7549999999999208</v>
      </c>
      <c r="D955" s="414" t="e">
        <v>#N/A</v>
      </c>
      <c r="E955" s="414" t="e">
        <v>#N/A</v>
      </c>
    </row>
    <row r="956" spans="3:5">
      <c r="C956" s="414">
        <v>4.7599999999999207</v>
      </c>
      <c r="D956" s="414" t="e">
        <v>#N/A</v>
      </c>
      <c r="E956" s="414" t="e">
        <v>#N/A</v>
      </c>
    </row>
    <row r="957" spans="3:5">
      <c r="C957" s="414">
        <v>4.7649999999999206</v>
      </c>
      <c r="D957" s="414" t="e">
        <v>#N/A</v>
      </c>
      <c r="E957" s="414" t="e">
        <v>#N/A</v>
      </c>
    </row>
    <row r="958" spans="3:5">
      <c r="C958" s="414">
        <v>4.7699999999999205</v>
      </c>
      <c r="D958" s="414" t="e">
        <v>#N/A</v>
      </c>
      <c r="E958" s="414" t="e">
        <v>#N/A</v>
      </c>
    </row>
    <row r="959" spans="3:5">
      <c r="C959" s="414">
        <v>4.7749999999999204</v>
      </c>
      <c r="D959" s="414" t="e">
        <v>#N/A</v>
      </c>
      <c r="E959" s="414" t="e">
        <v>#N/A</v>
      </c>
    </row>
    <row r="960" spans="3:5">
      <c r="C960" s="414">
        <v>4.7799999999999203</v>
      </c>
      <c r="D960" s="414" t="e">
        <v>#N/A</v>
      </c>
      <c r="E960" s="414" t="e">
        <v>#N/A</v>
      </c>
    </row>
    <row r="961" spans="3:5">
      <c r="C961" s="414">
        <v>4.7849999999999202</v>
      </c>
      <c r="D961" s="414" t="e">
        <v>#N/A</v>
      </c>
      <c r="E961" s="414" t="e">
        <v>#N/A</v>
      </c>
    </row>
    <row r="962" spans="3:5">
      <c r="C962" s="414">
        <v>4.7899999999999201</v>
      </c>
      <c r="D962" s="414" t="e">
        <v>#N/A</v>
      </c>
      <c r="E962" s="414" t="e">
        <v>#N/A</v>
      </c>
    </row>
    <row r="963" spans="3:5">
      <c r="C963" s="414">
        <v>4.79499999999992</v>
      </c>
      <c r="D963" s="414" t="e">
        <v>#N/A</v>
      </c>
      <c r="E963" s="414" t="e">
        <v>#N/A</v>
      </c>
    </row>
    <row r="964" spans="3:5">
      <c r="C964" s="414">
        <v>4.7999999999999199</v>
      </c>
      <c r="D964" s="414" t="e">
        <v>#N/A</v>
      </c>
      <c r="E964" s="414" t="e">
        <v>#N/A</v>
      </c>
    </row>
    <row r="965" spans="3:5">
      <c r="C965" s="414">
        <v>4.8049999999999198</v>
      </c>
      <c r="D965" s="414" t="e">
        <v>#N/A</v>
      </c>
      <c r="E965" s="414" t="e">
        <v>#N/A</v>
      </c>
    </row>
    <row r="966" spans="3:5">
      <c r="C966" s="414">
        <v>4.8099999999999197</v>
      </c>
      <c r="D966" s="414" t="e">
        <v>#N/A</v>
      </c>
      <c r="E966" s="414" t="e">
        <v>#N/A</v>
      </c>
    </row>
    <row r="967" spans="3:5">
      <c r="C967" s="414">
        <v>4.8149999999999196</v>
      </c>
      <c r="D967" s="414" t="e">
        <v>#N/A</v>
      </c>
      <c r="E967" s="414" t="e">
        <v>#N/A</v>
      </c>
    </row>
    <row r="968" spans="3:5">
      <c r="C968" s="414">
        <v>4.8199999999999195</v>
      </c>
      <c r="D968" s="414" t="e">
        <v>#N/A</v>
      </c>
      <c r="E968" s="414" t="e">
        <v>#N/A</v>
      </c>
    </row>
    <row r="969" spans="3:5">
      <c r="C969" s="414">
        <v>4.8249999999999194</v>
      </c>
      <c r="D969" s="414" t="e">
        <v>#N/A</v>
      </c>
      <c r="E969" s="414" t="e">
        <v>#N/A</v>
      </c>
    </row>
    <row r="970" spans="3:5">
      <c r="C970" s="414">
        <v>4.8299999999999192</v>
      </c>
      <c r="D970" s="414" t="e">
        <v>#N/A</v>
      </c>
      <c r="E970" s="414" t="e">
        <v>#N/A</v>
      </c>
    </row>
    <row r="971" spans="3:5">
      <c r="C971" s="414">
        <v>4.8349999999999191</v>
      </c>
      <c r="D971" s="414" t="e">
        <v>#N/A</v>
      </c>
      <c r="E971" s="414" t="e">
        <v>#N/A</v>
      </c>
    </row>
    <row r="972" spans="3:5">
      <c r="C972" s="414">
        <v>4.839999999999919</v>
      </c>
      <c r="D972" s="414" t="e">
        <v>#N/A</v>
      </c>
      <c r="E972" s="414" t="e">
        <v>#N/A</v>
      </c>
    </row>
    <row r="973" spans="3:5">
      <c r="C973" s="414">
        <v>4.8449999999999189</v>
      </c>
      <c r="D973" s="414" t="e">
        <v>#N/A</v>
      </c>
      <c r="E973" s="414" t="e">
        <v>#N/A</v>
      </c>
    </row>
    <row r="974" spans="3:5">
      <c r="C974" s="414">
        <v>4.8499999999999188</v>
      </c>
      <c r="D974" s="414" t="e">
        <v>#N/A</v>
      </c>
      <c r="E974" s="414" t="e">
        <v>#N/A</v>
      </c>
    </row>
    <row r="975" spans="3:5">
      <c r="C975" s="414">
        <v>4.8549999999999187</v>
      </c>
      <c r="D975" s="414" t="e">
        <v>#N/A</v>
      </c>
      <c r="E975" s="414" t="e">
        <v>#N/A</v>
      </c>
    </row>
    <row r="976" spans="3:5">
      <c r="C976" s="414">
        <v>4.8599999999999186</v>
      </c>
      <c r="D976" s="414" t="e">
        <v>#N/A</v>
      </c>
      <c r="E976" s="414" t="e">
        <v>#N/A</v>
      </c>
    </row>
    <row r="977" spans="3:5">
      <c r="C977" s="414">
        <v>4.8649999999999185</v>
      </c>
      <c r="D977" s="414" t="e">
        <v>#N/A</v>
      </c>
      <c r="E977" s="414" t="e">
        <v>#N/A</v>
      </c>
    </row>
    <row r="978" spans="3:5">
      <c r="C978" s="414">
        <v>4.8699999999999184</v>
      </c>
      <c r="D978" s="414" t="e">
        <v>#N/A</v>
      </c>
      <c r="E978" s="414" t="e">
        <v>#N/A</v>
      </c>
    </row>
    <row r="979" spans="3:5">
      <c r="C979" s="414">
        <v>4.8749999999999183</v>
      </c>
      <c r="D979" s="414" t="e">
        <v>#N/A</v>
      </c>
      <c r="E979" s="414" t="e">
        <v>#N/A</v>
      </c>
    </row>
    <row r="980" spans="3:5">
      <c r="C980" s="414">
        <v>4.8799999999999182</v>
      </c>
      <c r="D980" s="414" t="e">
        <v>#N/A</v>
      </c>
      <c r="E980" s="414" t="e">
        <v>#N/A</v>
      </c>
    </row>
    <row r="981" spans="3:5">
      <c r="C981" s="414">
        <v>4.8849999999999181</v>
      </c>
      <c r="D981" s="414" t="e">
        <v>#N/A</v>
      </c>
      <c r="E981" s="414" t="e">
        <v>#N/A</v>
      </c>
    </row>
    <row r="982" spans="3:5">
      <c r="C982" s="414">
        <v>4.889999999999918</v>
      </c>
      <c r="D982" s="414" t="e">
        <v>#N/A</v>
      </c>
      <c r="E982" s="414" t="e">
        <v>#N/A</v>
      </c>
    </row>
    <row r="983" spans="3:5">
      <c r="C983" s="414">
        <v>4.8949999999999179</v>
      </c>
      <c r="D983" s="414" t="e">
        <v>#N/A</v>
      </c>
      <c r="E983" s="414" t="e">
        <v>#N/A</v>
      </c>
    </row>
    <row r="984" spans="3:5">
      <c r="C984" s="414">
        <v>4.8999999999999178</v>
      </c>
      <c r="D984" s="414" t="e">
        <v>#N/A</v>
      </c>
      <c r="E984" s="414" t="e">
        <v>#N/A</v>
      </c>
    </row>
    <row r="985" spans="3:5">
      <c r="C985" s="414">
        <v>4.9049999999999176</v>
      </c>
      <c r="D985" s="414" t="e">
        <v>#N/A</v>
      </c>
      <c r="E985" s="414" t="e">
        <v>#N/A</v>
      </c>
    </row>
    <row r="986" spans="3:5">
      <c r="C986" s="414">
        <v>4.9099999999999175</v>
      </c>
      <c r="D986" s="414" t="e">
        <v>#N/A</v>
      </c>
      <c r="E986" s="414" t="e">
        <v>#N/A</v>
      </c>
    </row>
    <row r="987" spans="3:5">
      <c r="C987" s="414">
        <v>4.9149999999999174</v>
      </c>
      <c r="D987" s="414" t="e">
        <v>#N/A</v>
      </c>
      <c r="E987" s="414" t="e">
        <v>#N/A</v>
      </c>
    </row>
    <row r="988" spans="3:5">
      <c r="C988" s="414">
        <v>4.9199999999999173</v>
      </c>
      <c r="D988" s="414" t="e">
        <v>#N/A</v>
      </c>
      <c r="E988" s="414" t="e">
        <v>#N/A</v>
      </c>
    </row>
    <row r="989" spans="3:5">
      <c r="C989" s="414">
        <v>4.9249999999999172</v>
      </c>
      <c r="D989" s="414" t="e">
        <v>#N/A</v>
      </c>
      <c r="E989" s="414" t="e">
        <v>#N/A</v>
      </c>
    </row>
    <row r="990" spans="3:5">
      <c r="C990" s="414">
        <v>4.9299999999999171</v>
      </c>
      <c r="D990" s="414" t="e">
        <v>#N/A</v>
      </c>
      <c r="E990" s="414" t="e">
        <v>#N/A</v>
      </c>
    </row>
    <row r="991" spans="3:5">
      <c r="C991" s="414">
        <v>4.934999999999917</v>
      </c>
      <c r="D991" s="414" t="e">
        <v>#N/A</v>
      </c>
      <c r="E991" s="414" t="e">
        <v>#N/A</v>
      </c>
    </row>
    <row r="992" spans="3:5">
      <c r="C992" s="414">
        <v>4.9399999999999169</v>
      </c>
      <c r="D992" s="414" t="e">
        <v>#N/A</v>
      </c>
      <c r="E992" s="414" t="e">
        <v>#N/A</v>
      </c>
    </row>
    <row r="993" spans="3:5">
      <c r="C993" s="414">
        <v>4.9449999999999168</v>
      </c>
      <c r="D993" s="414" t="e">
        <v>#N/A</v>
      </c>
      <c r="E993" s="414" t="e">
        <v>#N/A</v>
      </c>
    </row>
    <row r="994" spans="3:5">
      <c r="C994" s="414">
        <v>4.9499999999999167</v>
      </c>
      <c r="D994" s="414" t="e">
        <v>#N/A</v>
      </c>
      <c r="E994" s="414" t="e">
        <v>#N/A</v>
      </c>
    </row>
    <row r="995" spans="3:5">
      <c r="C995" s="414">
        <v>4.9549999999999166</v>
      </c>
      <c r="D995" s="414" t="e">
        <v>#N/A</v>
      </c>
      <c r="E995" s="414" t="e">
        <v>#N/A</v>
      </c>
    </row>
    <row r="996" spans="3:5">
      <c r="C996" s="414">
        <v>4.9599999999999165</v>
      </c>
      <c r="D996" s="414" t="e">
        <v>#N/A</v>
      </c>
      <c r="E996" s="414" t="e">
        <v>#N/A</v>
      </c>
    </row>
    <row r="997" spans="3:5">
      <c r="C997" s="414">
        <v>4.9649999999999164</v>
      </c>
      <c r="D997" s="414" t="e">
        <v>#N/A</v>
      </c>
      <c r="E997" s="414" t="e">
        <v>#N/A</v>
      </c>
    </row>
    <row r="998" spans="3:5">
      <c r="C998" s="414">
        <v>4.9699999999999163</v>
      </c>
      <c r="D998" s="414" t="e">
        <v>#N/A</v>
      </c>
      <c r="E998" s="414" t="e">
        <v>#N/A</v>
      </c>
    </row>
    <row r="999" spans="3:5">
      <c r="C999" s="414">
        <v>4.9749999999999162</v>
      </c>
      <c r="D999" s="414" t="e">
        <v>#N/A</v>
      </c>
      <c r="E999" s="414" t="e">
        <v>#N/A</v>
      </c>
    </row>
    <row r="1000" spans="3:5">
      <c r="C1000" s="414">
        <v>4.979999999999916</v>
      </c>
      <c r="D1000" s="414" t="e">
        <v>#N/A</v>
      </c>
      <c r="E1000" s="414" t="e">
        <v>#N/A</v>
      </c>
    </row>
    <row r="1001" spans="3:5">
      <c r="C1001" s="414">
        <v>4.9849999999999159</v>
      </c>
      <c r="D1001" s="414" t="e">
        <v>#N/A</v>
      </c>
      <c r="E1001" s="414" t="e">
        <v>#N/A</v>
      </c>
    </row>
    <row r="1002" spans="3:5">
      <c r="C1002" s="414">
        <v>4.9899999999999158</v>
      </c>
      <c r="D1002" s="414" t="e">
        <v>#N/A</v>
      </c>
      <c r="E1002" s="414" t="e">
        <v>#N/A</v>
      </c>
    </row>
    <row r="1003" spans="3:5">
      <c r="C1003" s="414">
        <v>4.9949999999999157</v>
      </c>
      <c r="D1003" s="414" t="e">
        <v>#N/A</v>
      </c>
      <c r="E1003" s="414" t="e">
        <v>#N/A</v>
      </c>
    </row>
    <row r="1004" spans="3:5">
      <c r="C1004" s="414">
        <v>5</v>
      </c>
      <c r="D1004" s="414">
        <v>32</v>
      </c>
      <c r="E1004" s="414">
        <v>32</v>
      </c>
    </row>
    <row r="1005" spans="3:5">
      <c r="C1005" s="414">
        <v>5.0049999999999155</v>
      </c>
      <c r="D1005" s="414" t="e">
        <v>#N/A</v>
      </c>
      <c r="E1005" s="414" t="e">
        <v>#N/A</v>
      </c>
    </row>
    <row r="1006" spans="3:5">
      <c r="C1006" s="414">
        <v>5.0099999999999154</v>
      </c>
      <c r="D1006" s="414" t="e">
        <v>#N/A</v>
      </c>
      <c r="E1006" s="414" t="e">
        <v>#N/A</v>
      </c>
    </row>
    <row r="1007" spans="3:5">
      <c r="C1007" s="414">
        <v>5.0149999999999153</v>
      </c>
      <c r="D1007" s="414" t="e">
        <v>#N/A</v>
      </c>
      <c r="E1007" s="414" t="e">
        <v>#N/A</v>
      </c>
    </row>
    <row r="1008" spans="3:5">
      <c r="C1008" s="414">
        <v>5.0199999999999152</v>
      </c>
      <c r="D1008" s="414" t="e">
        <v>#N/A</v>
      </c>
      <c r="E1008" s="414" t="e">
        <v>#N/A</v>
      </c>
    </row>
    <row r="1009" spans="3:5">
      <c r="C1009" s="414">
        <v>5.0249999999999151</v>
      </c>
      <c r="D1009" s="414" t="e">
        <v>#N/A</v>
      </c>
      <c r="E1009" s="414" t="e">
        <v>#N/A</v>
      </c>
    </row>
    <row r="1010" spans="3:5">
      <c r="C1010" s="414">
        <v>5.029999999999915</v>
      </c>
      <c r="D1010" s="414" t="e">
        <v>#N/A</v>
      </c>
      <c r="E1010" s="414" t="e">
        <v>#N/A</v>
      </c>
    </row>
    <row r="1011" spans="3:5">
      <c r="C1011" s="414">
        <v>5.0349999999999149</v>
      </c>
      <c r="D1011" s="414" t="e">
        <v>#N/A</v>
      </c>
      <c r="E1011" s="414" t="e">
        <v>#N/A</v>
      </c>
    </row>
    <row r="1012" spans="3:5">
      <c r="C1012" s="414">
        <v>5.0399999999999148</v>
      </c>
      <c r="D1012" s="414" t="e">
        <v>#N/A</v>
      </c>
      <c r="E1012" s="414" t="e">
        <v>#N/A</v>
      </c>
    </row>
    <row r="1013" spans="3:5">
      <c r="C1013" s="414">
        <v>5.0449999999999147</v>
      </c>
      <c r="D1013" s="414" t="e">
        <v>#N/A</v>
      </c>
      <c r="E1013" s="414" t="e">
        <v>#N/A</v>
      </c>
    </row>
    <row r="1014" spans="3:5">
      <c r="C1014" s="414">
        <v>5.0499999999999146</v>
      </c>
      <c r="D1014" s="414" t="e">
        <v>#N/A</v>
      </c>
      <c r="E1014" s="414" t="e">
        <v>#N/A</v>
      </c>
    </row>
    <row r="1015" spans="3:5">
      <c r="C1015" s="414">
        <v>5.0549999999999145</v>
      </c>
      <c r="D1015" s="414" t="e">
        <v>#N/A</v>
      </c>
      <c r="E1015" s="414" t="e">
        <v>#N/A</v>
      </c>
    </row>
    <row r="1016" spans="3:5">
      <c r="C1016" s="414">
        <v>5.0599999999999143</v>
      </c>
      <c r="D1016" s="414" t="e">
        <v>#N/A</v>
      </c>
      <c r="E1016" s="414" t="e">
        <v>#N/A</v>
      </c>
    </row>
    <row r="1017" spans="3:5">
      <c r="C1017" s="414">
        <v>5.0649999999999142</v>
      </c>
      <c r="D1017" s="414" t="e">
        <v>#N/A</v>
      </c>
      <c r="E1017" s="414" t="e">
        <v>#N/A</v>
      </c>
    </row>
    <row r="1018" spans="3:5">
      <c r="C1018" s="414">
        <v>5.0699999999999141</v>
      </c>
      <c r="D1018" s="414" t="e">
        <v>#N/A</v>
      </c>
      <c r="E1018" s="414" t="e">
        <v>#N/A</v>
      </c>
    </row>
    <row r="1019" spans="3:5">
      <c r="C1019" s="414">
        <v>5.074999999999914</v>
      </c>
      <c r="D1019" s="414" t="e">
        <v>#N/A</v>
      </c>
      <c r="E1019" s="414" t="e">
        <v>#N/A</v>
      </c>
    </row>
    <row r="1020" spans="3:5">
      <c r="C1020" s="414">
        <v>5.0799999999999139</v>
      </c>
      <c r="D1020" s="414" t="e">
        <v>#N/A</v>
      </c>
      <c r="E1020" s="414" t="e">
        <v>#N/A</v>
      </c>
    </row>
    <row r="1021" spans="3:5">
      <c r="C1021" s="414">
        <v>5.0849999999999138</v>
      </c>
      <c r="D1021" s="414" t="e">
        <v>#N/A</v>
      </c>
      <c r="E1021" s="414" t="e">
        <v>#N/A</v>
      </c>
    </row>
    <row r="1022" spans="3:5">
      <c r="C1022" s="414">
        <v>5.0899999999999137</v>
      </c>
      <c r="D1022" s="414" t="e">
        <v>#N/A</v>
      </c>
      <c r="E1022" s="414" t="e">
        <v>#N/A</v>
      </c>
    </row>
    <row r="1023" spans="3:5">
      <c r="C1023" s="414">
        <v>5.0949999999999136</v>
      </c>
      <c r="D1023" s="414" t="e">
        <v>#N/A</v>
      </c>
      <c r="E1023" s="414" t="e">
        <v>#N/A</v>
      </c>
    </row>
    <row r="1024" spans="3:5">
      <c r="C1024" s="414">
        <v>5.0999999999999135</v>
      </c>
      <c r="D1024" s="414" t="e">
        <v>#N/A</v>
      </c>
      <c r="E1024" s="414" t="e">
        <v>#N/A</v>
      </c>
    </row>
    <row r="1025" spans="3:5">
      <c r="C1025" s="414">
        <v>5.1049999999999134</v>
      </c>
      <c r="D1025" s="414" t="e">
        <v>#N/A</v>
      </c>
      <c r="E1025" s="414" t="e">
        <v>#N/A</v>
      </c>
    </row>
    <row r="1026" spans="3:5">
      <c r="C1026" s="414">
        <v>5.1099999999999133</v>
      </c>
      <c r="D1026" s="414" t="e">
        <v>#N/A</v>
      </c>
      <c r="E1026" s="414" t="e">
        <v>#N/A</v>
      </c>
    </row>
    <row r="1027" spans="3:5">
      <c r="C1027" s="414">
        <v>5.1149999999999132</v>
      </c>
      <c r="D1027" s="414" t="e">
        <v>#N/A</v>
      </c>
      <c r="E1027" s="414" t="e">
        <v>#N/A</v>
      </c>
    </row>
    <row r="1028" spans="3:5">
      <c r="C1028" s="414">
        <v>5.1199999999999131</v>
      </c>
      <c r="D1028" s="414" t="e">
        <v>#N/A</v>
      </c>
      <c r="E1028" s="414" t="e">
        <v>#N/A</v>
      </c>
    </row>
    <row r="1029" spans="3:5">
      <c r="C1029" s="414">
        <v>5.124999999999913</v>
      </c>
      <c r="D1029" s="414" t="e">
        <v>#N/A</v>
      </c>
      <c r="E1029" s="414" t="e">
        <v>#N/A</v>
      </c>
    </row>
    <row r="1030" spans="3:5">
      <c r="C1030" s="414">
        <v>5.1299999999999129</v>
      </c>
      <c r="D1030" s="414" t="e">
        <v>#N/A</v>
      </c>
      <c r="E1030" s="414" t="e">
        <v>#N/A</v>
      </c>
    </row>
    <row r="1031" spans="3:5">
      <c r="C1031" s="414">
        <v>5.1349999999999127</v>
      </c>
      <c r="D1031" s="414" t="e">
        <v>#N/A</v>
      </c>
      <c r="E1031" s="414" t="e">
        <v>#N/A</v>
      </c>
    </row>
    <row r="1032" spans="3:5">
      <c r="C1032" s="414">
        <v>5.1399999999999126</v>
      </c>
      <c r="D1032" s="414" t="e">
        <v>#N/A</v>
      </c>
      <c r="E1032" s="414" t="e">
        <v>#N/A</v>
      </c>
    </row>
    <row r="1033" spans="3:5">
      <c r="C1033" s="414">
        <v>5.1449999999999125</v>
      </c>
      <c r="D1033" s="414" t="e">
        <v>#N/A</v>
      </c>
      <c r="E1033" s="414" t="e">
        <v>#N/A</v>
      </c>
    </row>
    <row r="1034" spans="3:5">
      <c r="C1034" s="414">
        <v>5.1499999999999124</v>
      </c>
      <c r="D1034" s="414" t="e">
        <v>#N/A</v>
      </c>
      <c r="E1034" s="414" t="e">
        <v>#N/A</v>
      </c>
    </row>
    <row r="1035" spans="3:5">
      <c r="C1035" s="414">
        <v>5.1549999999999123</v>
      </c>
      <c r="D1035" s="414" t="e">
        <v>#N/A</v>
      </c>
      <c r="E1035" s="414" t="e">
        <v>#N/A</v>
      </c>
    </row>
    <row r="1036" spans="3:5">
      <c r="C1036" s="414">
        <v>5.1599999999999122</v>
      </c>
      <c r="D1036" s="414" t="e">
        <v>#N/A</v>
      </c>
      <c r="E1036" s="414" t="e">
        <v>#N/A</v>
      </c>
    </row>
    <row r="1037" spans="3:5">
      <c r="C1037" s="414">
        <v>5.1649999999999121</v>
      </c>
      <c r="D1037" s="414" t="e">
        <v>#N/A</v>
      </c>
      <c r="E1037" s="414" t="e">
        <v>#N/A</v>
      </c>
    </row>
    <row r="1038" spans="3:5">
      <c r="C1038" s="414">
        <v>5.169999999999912</v>
      </c>
      <c r="D1038" s="414" t="e">
        <v>#N/A</v>
      </c>
      <c r="E1038" s="414" t="e">
        <v>#N/A</v>
      </c>
    </row>
    <row r="1039" spans="3:5">
      <c r="C1039" s="414">
        <v>5.1749999999999119</v>
      </c>
      <c r="D1039" s="414" t="e">
        <v>#N/A</v>
      </c>
      <c r="E1039" s="414" t="e">
        <v>#N/A</v>
      </c>
    </row>
    <row r="1040" spans="3:5">
      <c r="C1040" s="414">
        <v>5.1799999999999118</v>
      </c>
      <c r="D1040" s="414" t="e">
        <v>#N/A</v>
      </c>
      <c r="E1040" s="414" t="e">
        <v>#N/A</v>
      </c>
    </row>
    <row r="1041" spans="3:5">
      <c r="C1041" s="414">
        <v>5.1849999999999117</v>
      </c>
      <c r="D1041" s="414" t="e">
        <v>#N/A</v>
      </c>
      <c r="E1041" s="414" t="e">
        <v>#N/A</v>
      </c>
    </row>
    <row r="1042" spans="3:5">
      <c r="C1042" s="414">
        <v>5.1899999999999116</v>
      </c>
      <c r="D1042" s="414" t="e">
        <v>#N/A</v>
      </c>
      <c r="E1042" s="414" t="e">
        <v>#N/A</v>
      </c>
    </row>
    <row r="1043" spans="3:5">
      <c r="C1043" s="414">
        <v>5.1949999999999115</v>
      </c>
      <c r="D1043" s="414" t="e">
        <v>#N/A</v>
      </c>
      <c r="E1043" s="414" t="e">
        <v>#N/A</v>
      </c>
    </row>
    <row r="1044" spans="3:5">
      <c r="C1044" s="414">
        <v>5.1999999999999114</v>
      </c>
      <c r="D1044" s="414" t="e">
        <v>#N/A</v>
      </c>
      <c r="E1044" s="414" t="e">
        <v>#N/A</v>
      </c>
    </row>
    <row r="1045" spans="3:5">
      <c r="C1045" s="414">
        <v>5.2049999999999113</v>
      </c>
      <c r="D1045" s="414" t="e">
        <v>#N/A</v>
      </c>
      <c r="E1045" s="414" t="e">
        <v>#N/A</v>
      </c>
    </row>
    <row r="1046" spans="3:5">
      <c r="C1046" s="414">
        <v>5.2099999999999111</v>
      </c>
      <c r="D1046" s="414" t="e">
        <v>#N/A</v>
      </c>
      <c r="E1046" s="414" t="e">
        <v>#N/A</v>
      </c>
    </row>
    <row r="1047" spans="3:5">
      <c r="C1047" s="414">
        <v>5.214999999999911</v>
      </c>
      <c r="D1047" s="414" t="e">
        <v>#N/A</v>
      </c>
      <c r="E1047" s="414" t="e">
        <v>#N/A</v>
      </c>
    </row>
    <row r="1048" spans="3:5">
      <c r="C1048" s="414">
        <v>5.2199999999999109</v>
      </c>
      <c r="D1048" s="414" t="e">
        <v>#N/A</v>
      </c>
      <c r="E1048" s="414" t="e">
        <v>#N/A</v>
      </c>
    </row>
    <row r="1049" spans="3:5">
      <c r="C1049" s="414">
        <v>5.2249999999999108</v>
      </c>
      <c r="D1049" s="414" t="e">
        <v>#N/A</v>
      </c>
      <c r="E1049" s="414" t="e">
        <v>#N/A</v>
      </c>
    </row>
    <row r="1050" spans="3:5">
      <c r="C1050" s="414">
        <v>5.2299999999999107</v>
      </c>
      <c r="D1050" s="414" t="e">
        <v>#N/A</v>
      </c>
      <c r="E1050" s="414" t="e">
        <v>#N/A</v>
      </c>
    </row>
    <row r="1051" spans="3:5">
      <c r="C1051" s="414">
        <v>5.2349999999999106</v>
      </c>
      <c r="D1051" s="414" t="e">
        <v>#N/A</v>
      </c>
      <c r="E1051" s="414" t="e">
        <v>#N/A</v>
      </c>
    </row>
    <row r="1052" spans="3:5">
      <c r="C1052" s="414">
        <v>5.2399999999999105</v>
      </c>
      <c r="D1052" s="414" t="e">
        <v>#N/A</v>
      </c>
      <c r="E1052" s="414" t="e">
        <v>#N/A</v>
      </c>
    </row>
    <row r="1053" spans="3:5">
      <c r="C1053" s="414">
        <v>5.2449999999999104</v>
      </c>
      <c r="D1053" s="414" t="e">
        <v>#N/A</v>
      </c>
      <c r="E1053" s="414" t="e">
        <v>#N/A</v>
      </c>
    </row>
    <row r="1054" spans="3:5">
      <c r="C1054" s="414">
        <v>5.2499999999999103</v>
      </c>
      <c r="D1054" s="414" t="e">
        <v>#N/A</v>
      </c>
      <c r="E1054" s="414" t="e">
        <v>#N/A</v>
      </c>
    </row>
    <row r="1055" spans="3:5">
      <c r="C1055" s="414">
        <v>5.2549999999999102</v>
      </c>
      <c r="D1055" s="414" t="e">
        <v>#N/A</v>
      </c>
      <c r="E1055" s="414" t="e">
        <v>#N/A</v>
      </c>
    </row>
    <row r="1056" spans="3:5">
      <c r="C1056" s="414">
        <v>5.2599999999999101</v>
      </c>
      <c r="D1056" s="414" t="e">
        <v>#N/A</v>
      </c>
      <c r="E1056" s="414" t="e">
        <v>#N/A</v>
      </c>
    </row>
    <row r="1057" spans="3:5">
      <c r="C1057" s="414">
        <v>5.26499999999991</v>
      </c>
      <c r="D1057" s="414" t="e">
        <v>#N/A</v>
      </c>
      <c r="E1057" s="414" t="e">
        <v>#N/A</v>
      </c>
    </row>
    <row r="1058" spans="3:5">
      <c r="C1058" s="414">
        <v>5.2699999999999099</v>
      </c>
      <c r="D1058" s="414" t="e">
        <v>#N/A</v>
      </c>
      <c r="E1058" s="414" t="e">
        <v>#N/A</v>
      </c>
    </row>
    <row r="1059" spans="3:5">
      <c r="C1059" s="414">
        <v>5.2749999999999098</v>
      </c>
      <c r="D1059" s="414" t="e">
        <v>#N/A</v>
      </c>
      <c r="E1059" s="414" t="e">
        <v>#N/A</v>
      </c>
    </row>
    <row r="1060" spans="3:5">
      <c r="C1060" s="414">
        <v>5.2799999999999097</v>
      </c>
      <c r="D1060" s="414" t="e">
        <v>#N/A</v>
      </c>
      <c r="E1060" s="414" t="e">
        <v>#N/A</v>
      </c>
    </row>
    <row r="1061" spans="3:5">
      <c r="C1061" s="414">
        <v>5.2849999999999095</v>
      </c>
      <c r="D1061" s="414" t="e">
        <v>#N/A</v>
      </c>
      <c r="E1061" s="414" t="e">
        <v>#N/A</v>
      </c>
    </row>
    <row r="1062" spans="3:5">
      <c r="C1062" s="414">
        <v>5.2899999999999094</v>
      </c>
      <c r="D1062" s="414" t="e">
        <v>#N/A</v>
      </c>
      <c r="E1062" s="414" t="e">
        <v>#N/A</v>
      </c>
    </row>
    <row r="1063" spans="3:5">
      <c r="C1063" s="414">
        <v>5.2949999999999093</v>
      </c>
      <c r="D1063" s="414" t="e">
        <v>#N/A</v>
      </c>
      <c r="E1063" s="414" t="e">
        <v>#N/A</v>
      </c>
    </row>
    <row r="1064" spans="3:5">
      <c r="C1064" s="414">
        <v>5.2999999999999092</v>
      </c>
      <c r="D1064" s="414" t="e">
        <v>#N/A</v>
      </c>
      <c r="E1064" s="414" t="e">
        <v>#N/A</v>
      </c>
    </row>
    <row r="1065" spans="3:5">
      <c r="C1065" s="414">
        <v>5.3049999999999091</v>
      </c>
      <c r="D1065" s="414" t="e">
        <v>#N/A</v>
      </c>
      <c r="E1065" s="414" t="e">
        <v>#N/A</v>
      </c>
    </row>
    <row r="1066" spans="3:5">
      <c r="C1066" s="414">
        <v>5.309999999999909</v>
      </c>
      <c r="D1066" s="414" t="e">
        <v>#N/A</v>
      </c>
      <c r="E1066" s="414" t="e">
        <v>#N/A</v>
      </c>
    </row>
    <row r="1067" spans="3:5">
      <c r="C1067" s="414">
        <v>5.3149999999999089</v>
      </c>
      <c r="D1067" s="414" t="e">
        <v>#N/A</v>
      </c>
      <c r="E1067" s="414" t="e">
        <v>#N/A</v>
      </c>
    </row>
    <row r="1068" spans="3:5">
      <c r="C1068" s="414">
        <v>5.3199999999999088</v>
      </c>
      <c r="D1068" s="414" t="e">
        <v>#N/A</v>
      </c>
      <c r="E1068" s="414" t="e">
        <v>#N/A</v>
      </c>
    </row>
    <row r="1069" spans="3:5">
      <c r="C1069" s="414">
        <v>5.3249999999999087</v>
      </c>
      <c r="D1069" s="414" t="e">
        <v>#N/A</v>
      </c>
      <c r="E1069" s="414" t="e">
        <v>#N/A</v>
      </c>
    </row>
    <row r="1070" spans="3:5">
      <c r="C1070" s="414">
        <v>5.3299999999999086</v>
      </c>
      <c r="D1070" s="414" t="e">
        <v>#N/A</v>
      </c>
      <c r="E1070" s="414" t="e">
        <v>#N/A</v>
      </c>
    </row>
    <row r="1071" spans="3:5">
      <c r="C1071" s="414">
        <v>5.3349999999999085</v>
      </c>
      <c r="D1071" s="414" t="e">
        <v>#N/A</v>
      </c>
      <c r="E1071" s="414" t="e">
        <v>#N/A</v>
      </c>
    </row>
    <row r="1072" spans="3:5">
      <c r="C1072" s="414">
        <v>5.3399999999999084</v>
      </c>
      <c r="D1072" s="414" t="e">
        <v>#N/A</v>
      </c>
      <c r="E1072" s="414" t="e">
        <v>#N/A</v>
      </c>
    </row>
    <row r="1073" spans="3:5">
      <c r="C1073" s="414">
        <v>5.3449999999999083</v>
      </c>
      <c r="D1073" s="414" t="e">
        <v>#N/A</v>
      </c>
      <c r="E1073" s="414" t="e">
        <v>#N/A</v>
      </c>
    </row>
    <row r="1074" spans="3:5">
      <c r="C1074" s="414">
        <v>5.3499999999999082</v>
      </c>
      <c r="D1074" s="414" t="e">
        <v>#N/A</v>
      </c>
      <c r="E1074" s="414" t="e">
        <v>#N/A</v>
      </c>
    </row>
    <row r="1075" spans="3:5">
      <c r="C1075" s="414">
        <v>5.3549999999999081</v>
      </c>
      <c r="D1075" s="414" t="e">
        <v>#N/A</v>
      </c>
      <c r="E1075" s="414" t="e">
        <v>#N/A</v>
      </c>
    </row>
    <row r="1076" spans="3:5">
      <c r="C1076" s="414">
        <v>5.3599999999999079</v>
      </c>
      <c r="D1076" s="414" t="e">
        <v>#N/A</v>
      </c>
      <c r="E1076" s="414" t="e">
        <v>#N/A</v>
      </c>
    </row>
    <row r="1077" spans="3:5">
      <c r="C1077" s="414">
        <v>5.3649999999999078</v>
      </c>
      <c r="D1077" s="414" t="e">
        <v>#N/A</v>
      </c>
      <c r="E1077" s="414" t="e">
        <v>#N/A</v>
      </c>
    </row>
    <row r="1078" spans="3:5">
      <c r="C1078" s="414">
        <v>5.3699999999999077</v>
      </c>
      <c r="D1078" s="414" t="e">
        <v>#N/A</v>
      </c>
      <c r="E1078" s="414" t="e">
        <v>#N/A</v>
      </c>
    </row>
    <row r="1079" spans="3:5">
      <c r="C1079" s="414">
        <v>5.3749999999999076</v>
      </c>
      <c r="D1079" s="414" t="e">
        <v>#N/A</v>
      </c>
      <c r="E1079" s="414" t="e">
        <v>#N/A</v>
      </c>
    </row>
    <row r="1080" spans="3:5">
      <c r="C1080" s="414">
        <v>5.3799999999999075</v>
      </c>
      <c r="D1080" s="414" t="e">
        <v>#N/A</v>
      </c>
      <c r="E1080" s="414" t="e">
        <v>#N/A</v>
      </c>
    </row>
    <row r="1081" spans="3:5">
      <c r="C1081" s="414">
        <v>5.3849999999999074</v>
      </c>
      <c r="D1081" s="414" t="e">
        <v>#N/A</v>
      </c>
      <c r="E1081" s="414" t="e">
        <v>#N/A</v>
      </c>
    </row>
    <row r="1082" spans="3:5">
      <c r="C1082" s="414">
        <v>5.3899999999999073</v>
      </c>
      <c r="D1082" s="414" t="e">
        <v>#N/A</v>
      </c>
      <c r="E1082" s="414" t="e">
        <v>#N/A</v>
      </c>
    </row>
    <row r="1083" spans="3:5">
      <c r="C1083" s="414">
        <v>5.3949999999999072</v>
      </c>
      <c r="D1083" s="414" t="e">
        <v>#N/A</v>
      </c>
      <c r="E1083" s="414" t="e">
        <v>#N/A</v>
      </c>
    </row>
    <row r="1084" spans="3:5">
      <c r="C1084" s="414">
        <v>5.3999999999999071</v>
      </c>
      <c r="D1084" s="414" t="e">
        <v>#N/A</v>
      </c>
      <c r="E1084" s="414" t="e">
        <v>#N/A</v>
      </c>
    </row>
    <row r="1085" spans="3:5">
      <c r="C1085" s="414">
        <v>5.404999999999907</v>
      </c>
      <c r="D1085" s="414" t="e">
        <v>#N/A</v>
      </c>
      <c r="E1085" s="414" t="e">
        <v>#N/A</v>
      </c>
    </row>
    <row r="1086" spans="3:5">
      <c r="C1086" s="414">
        <v>5.4099999999999069</v>
      </c>
      <c r="D1086" s="414" t="e">
        <v>#N/A</v>
      </c>
      <c r="E1086" s="414" t="e">
        <v>#N/A</v>
      </c>
    </row>
    <row r="1087" spans="3:5">
      <c r="C1087" s="414">
        <v>5.4149999999999068</v>
      </c>
      <c r="D1087" s="414" t="e">
        <v>#N/A</v>
      </c>
      <c r="E1087" s="414" t="e">
        <v>#N/A</v>
      </c>
    </row>
    <row r="1088" spans="3:5">
      <c r="C1088" s="414">
        <v>5.4199999999999067</v>
      </c>
      <c r="D1088" s="414" t="e">
        <v>#N/A</v>
      </c>
      <c r="E1088" s="414" t="e">
        <v>#N/A</v>
      </c>
    </row>
    <row r="1089" spans="3:5">
      <c r="C1089" s="414">
        <v>5.4249999999999066</v>
      </c>
      <c r="D1089" s="414" t="e">
        <v>#N/A</v>
      </c>
      <c r="E1089" s="414" t="e">
        <v>#N/A</v>
      </c>
    </row>
    <row r="1090" spans="3:5">
      <c r="C1090" s="414">
        <v>5.4299999999999065</v>
      </c>
      <c r="D1090" s="414" t="e">
        <v>#N/A</v>
      </c>
      <c r="E1090" s="414" t="e">
        <v>#N/A</v>
      </c>
    </row>
    <row r="1091" spans="3:5">
      <c r="C1091" s="414">
        <v>5.4349999999999064</v>
      </c>
      <c r="D1091" s="414" t="e">
        <v>#N/A</v>
      </c>
      <c r="E1091" s="414" t="e">
        <v>#N/A</v>
      </c>
    </row>
    <row r="1092" spans="3:5">
      <c r="C1092" s="414">
        <v>5.4399999999999062</v>
      </c>
      <c r="D1092" s="414" t="e">
        <v>#N/A</v>
      </c>
      <c r="E1092" s="414" t="e">
        <v>#N/A</v>
      </c>
    </row>
    <row r="1093" spans="3:5">
      <c r="C1093" s="414">
        <v>5.4449999999999061</v>
      </c>
      <c r="D1093" s="414" t="e">
        <v>#N/A</v>
      </c>
      <c r="E1093" s="414" t="e">
        <v>#N/A</v>
      </c>
    </row>
    <row r="1094" spans="3:5">
      <c r="C1094" s="414">
        <v>5.449999999999906</v>
      </c>
      <c r="D1094" s="414" t="e">
        <v>#N/A</v>
      </c>
      <c r="E1094" s="414" t="e">
        <v>#N/A</v>
      </c>
    </row>
    <row r="1095" spans="3:5">
      <c r="C1095" s="414">
        <v>5.4549999999999059</v>
      </c>
      <c r="D1095" s="414" t="e">
        <v>#N/A</v>
      </c>
      <c r="E1095" s="414" t="e">
        <v>#N/A</v>
      </c>
    </row>
    <row r="1096" spans="3:5">
      <c r="C1096" s="414">
        <v>5.4599999999999058</v>
      </c>
      <c r="D1096" s="414" t="e">
        <v>#N/A</v>
      </c>
      <c r="E1096" s="414" t="e">
        <v>#N/A</v>
      </c>
    </row>
    <row r="1097" spans="3:5">
      <c r="C1097" s="414">
        <v>5.4649999999999057</v>
      </c>
      <c r="D1097" s="414" t="e">
        <v>#N/A</v>
      </c>
      <c r="E1097" s="414" t="e">
        <v>#N/A</v>
      </c>
    </row>
    <row r="1098" spans="3:5">
      <c r="C1098" s="414">
        <v>5.4699999999999056</v>
      </c>
      <c r="D1098" s="414" t="e">
        <v>#N/A</v>
      </c>
      <c r="E1098" s="414" t="e">
        <v>#N/A</v>
      </c>
    </row>
    <row r="1099" spans="3:5">
      <c r="C1099" s="414">
        <v>5.4749999999999055</v>
      </c>
      <c r="D1099" s="414" t="e">
        <v>#N/A</v>
      </c>
      <c r="E1099" s="414" t="e">
        <v>#N/A</v>
      </c>
    </row>
    <row r="1100" spans="3:5">
      <c r="C1100" s="414">
        <v>5.4799999999999054</v>
      </c>
      <c r="D1100" s="414" t="e">
        <v>#N/A</v>
      </c>
      <c r="E1100" s="414" t="e">
        <v>#N/A</v>
      </c>
    </row>
    <row r="1101" spans="3:5">
      <c r="C1101" s="414">
        <v>5.4849999999999053</v>
      </c>
      <c r="D1101" s="414" t="e">
        <v>#N/A</v>
      </c>
      <c r="E1101" s="414" t="e">
        <v>#N/A</v>
      </c>
    </row>
    <row r="1102" spans="3:5">
      <c r="C1102" s="414">
        <v>5.4899999999999052</v>
      </c>
      <c r="D1102" s="414" t="e">
        <v>#N/A</v>
      </c>
      <c r="E1102" s="414" t="e">
        <v>#N/A</v>
      </c>
    </row>
    <row r="1103" spans="3:5">
      <c r="C1103" s="414">
        <v>5.4949999999999051</v>
      </c>
      <c r="D1103" s="414" t="e">
        <v>#N/A</v>
      </c>
      <c r="E1103" s="414" t="e">
        <v>#N/A</v>
      </c>
    </row>
    <row r="1104" spans="3:5">
      <c r="C1104" s="414">
        <v>5.5</v>
      </c>
      <c r="D1104" s="414">
        <v>1</v>
      </c>
      <c r="E1104" s="414" t="e">
        <v>#N/A</v>
      </c>
    </row>
    <row r="1105" spans="3:5">
      <c r="C1105" s="414">
        <v>5.5049999999999049</v>
      </c>
      <c r="D1105" s="414" t="e">
        <v>#N/A</v>
      </c>
      <c r="E1105" s="414" t="e">
        <v>#N/A</v>
      </c>
    </row>
    <row r="1106" spans="3:5">
      <c r="C1106" s="414">
        <v>5.5099999999999048</v>
      </c>
      <c r="D1106" s="414" t="e">
        <v>#N/A</v>
      </c>
      <c r="E1106" s="414" t="e">
        <v>#N/A</v>
      </c>
    </row>
    <row r="1107" spans="3:5">
      <c r="C1107" s="414">
        <v>5.5149999999999046</v>
      </c>
      <c r="D1107" s="414" t="e">
        <v>#N/A</v>
      </c>
      <c r="E1107" s="414" t="e">
        <v>#N/A</v>
      </c>
    </row>
    <row r="1108" spans="3:5">
      <c r="C1108" s="414">
        <v>5.5199999999999045</v>
      </c>
      <c r="D1108" s="414" t="e">
        <v>#N/A</v>
      </c>
      <c r="E1108" s="414" t="e">
        <v>#N/A</v>
      </c>
    </row>
    <row r="1109" spans="3:5">
      <c r="C1109" s="414">
        <v>5.5249999999999044</v>
      </c>
      <c r="D1109" s="414" t="e">
        <v>#N/A</v>
      </c>
      <c r="E1109" s="414" t="e">
        <v>#N/A</v>
      </c>
    </row>
    <row r="1110" spans="3:5">
      <c r="C1110" s="414">
        <v>5.5299999999999043</v>
      </c>
      <c r="D1110" s="414" t="e">
        <v>#N/A</v>
      </c>
      <c r="E1110" s="414" t="e">
        <v>#N/A</v>
      </c>
    </row>
    <row r="1111" spans="3:5">
      <c r="C1111" s="414">
        <v>5.5349999999999042</v>
      </c>
      <c r="D1111" s="414" t="e">
        <v>#N/A</v>
      </c>
      <c r="E1111" s="414" t="e">
        <v>#N/A</v>
      </c>
    </row>
    <row r="1112" spans="3:5">
      <c r="C1112" s="414">
        <v>5.5399999999999041</v>
      </c>
      <c r="D1112" s="414" t="e">
        <v>#N/A</v>
      </c>
      <c r="E1112" s="414" t="e">
        <v>#N/A</v>
      </c>
    </row>
    <row r="1113" spans="3:5">
      <c r="C1113" s="414">
        <v>5.544999999999904</v>
      </c>
      <c r="D1113" s="414" t="e">
        <v>#N/A</v>
      </c>
      <c r="E1113" s="414" t="e">
        <v>#N/A</v>
      </c>
    </row>
    <row r="1114" spans="3:5">
      <c r="C1114" s="414">
        <v>5.5499999999999039</v>
      </c>
      <c r="D1114" s="414" t="e">
        <v>#N/A</v>
      </c>
      <c r="E1114" s="414" t="e">
        <v>#N/A</v>
      </c>
    </row>
    <row r="1115" spans="3:5">
      <c r="C1115" s="414">
        <v>5.5549999999999038</v>
      </c>
      <c r="D1115" s="414" t="e">
        <v>#N/A</v>
      </c>
      <c r="E1115" s="414" t="e">
        <v>#N/A</v>
      </c>
    </row>
    <row r="1116" spans="3:5">
      <c r="C1116" s="414">
        <v>5.5599999999999037</v>
      </c>
      <c r="D1116" s="414" t="e">
        <v>#N/A</v>
      </c>
      <c r="E1116" s="414" t="e">
        <v>#N/A</v>
      </c>
    </row>
    <row r="1117" spans="3:5">
      <c r="C1117" s="414">
        <v>5.5649999999999036</v>
      </c>
      <c r="D1117" s="414" t="e">
        <v>#N/A</v>
      </c>
      <c r="E1117" s="414" t="e">
        <v>#N/A</v>
      </c>
    </row>
    <row r="1118" spans="3:5">
      <c r="C1118" s="414">
        <v>5.5699999999999035</v>
      </c>
      <c r="D1118" s="414" t="e">
        <v>#N/A</v>
      </c>
      <c r="E1118" s="414" t="e">
        <v>#N/A</v>
      </c>
    </row>
    <row r="1119" spans="3:5">
      <c r="C1119" s="414">
        <v>5.5749999999999034</v>
      </c>
      <c r="D1119" s="414" t="e">
        <v>#N/A</v>
      </c>
      <c r="E1119" s="414" t="e">
        <v>#N/A</v>
      </c>
    </row>
    <row r="1120" spans="3:5">
      <c r="C1120" s="414">
        <v>5.5799999999999033</v>
      </c>
      <c r="D1120" s="414" t="e">
        <v>#N/A</v>
      </c>
      <c r="E1120" s="414" t="e">
        <v>#N/A</v>
      </c>
    </row>
    <row r="1121" spans="3:5">
      <c r="C1121" s="414">
        <v>5.5849999999999032</v>
      </c>
      <c r="D1121" s="414" t="e">
        <v>#N/A</v>
      </c>
      <c r="E1121" s="414" t="e">
        <v>#N/A</v>
      </c>
    </row>
    <row r="1122" spans="3:5">
      <c r="C1122" s="414">
        <v>5.589999999999903</v>
      </c>
      <c r="D1122" s="414" t="e">
        <v>#N/A</v>
      </c>
      <c r="E1122" s="414" t="e">
        <v>#N/A</v>
      </c>
    </row>
    <row r="1123" spans="3:5">
      <c r="C1123" s="414">
        <v>5.5949999999999029</v>
      </c>
      <c r="D1123" s="414" t="e">
        <v>#N/A</v>
      </c>
      <c r="E1123" s="414" t="e">
        <v>#N/A</v>
      </c>
    </row>
    <row r="1124" spans="3:5">
      <c r="C1124" s="414">
        <v>5.5999999999999028</v>
      </c>
      <c r="D1124" s="414" t="e">
        <v>#N/A</v>
      </c>
      <c r="E1124" s="414" t="e">
        <v>#N/A</v>
      </c>
    </row>
    <row r="1125" spans="3:5">
      <c r="C1125" s="414">
        <v>5.6049999999999027</v>
      </c>
      <c r="D1125" s="414" t="e">
        <v>#N/A</v>
      </c>
      <c r="E1125" s="414" t="e">
        <v>#N/A</v>
      </c>
    </row>
    <row r="1126" spans="3:5">
      <c r="C1126" s="414">
        <v>5.6099999999999026</v>
      </c>
      <c r="D1126" s="414" t="e">
        <v>#N/A</v>
      </c>
      <c r="E1126" s="414" t="e">
        <v>#N/A</v>
      </c>
    </row>
    <row r="1127" spans="3:5">
      <c r="C1127" s="414">
        <v>5.6149999999999025</v>
      </c>
      <c r="D1127" s="414" t="e">
        <v>#N/A</v>
      </c>
      <c r="E1127" s="414" t="e">
        <v>#N/A</v>
      </c>
    </row>
    <row r="1128" spans="3:5">
      <c r="C1128" s="414">
        <v>5.6199999999999024</v>
      </c>
      <c r="D1128" s="414" t="e">
        <v>#N/A</v>
      </c>
      <c r="E1128" s="414" t="e">
        <v>#N/A</v>
      </c>
    </row>
    <row r="1129" spans="3:5">
      <c r="C1129" s="414">
        <v>5.6249999999999023</v>
      </c>
      <c r="D1129" s="414" t="e">
        <v>#N/A</v>
      </c>
      <c r="E1129" s="414" t="e">
        <v>#N/A</v>
      </c>
    </row>
    <row r="1130" spans="3:5">
      <c r="C1130" s="414">
        <v>5.6299999999999022</v>
      </c>
      <c r="D1130" s="414" t="e">
        <v>#N/A</v>
      </c>
      <c r="E1130" s="414" t="e">
        <v>#N/A</v>
      </c>
    </row>
    <row r="1131" spans="3:5">
      <c r="C1131" s="414">
        <v>5.6349999999999021</v>
      </c>
      <c r="D1131" s="414" t="e">
        <v>#N/A</v>
      </c>
      <c r="E1131" s="414" t="e">
        <v>#N/A</v>
      </c>
    </row>
    <row r="1132" spans="3:5">
      <c r="C1132" s="414">
        <v>5.639999999999902</v>
      </c>
      <c r="D1132" s="414" t="e">
        <v>#N/A</v>
      </c>
      <c r="E1132" s="414" t="e">
        <v>#N/A</v>
      </c>
    </row>
    <row r="1133" spans="3:5">
      <c r="C1133" s="414">
        <v>5.6449999999999019</v>
      </c>
      <c r="D1133" s="414" t="e">
        <v>#N/A</v>
      </c>
      <c r="E1133" s="414" t="e">
        <v>#N/A</v>
      </c>
    </row>
    <row r="1134" spans="3:5">
      <c r="C1134" s="414">
        <v>5.6499999999999018</v>
      </c>
      <c r="D1134" s="414" t="e">
        <v>#N/A</v>
      </c>
      <c r="E1134" s="414" t="e">
        <v>#N/A</v>
      </c>
    </row>
    <row r="1135" spans="3:5">
      <c r="C1135" s="414">
        <v>5.6549999999999017</v>
      </c>
      <c r="D1135" s="414" t="e">
        <v>#N/A</v>
      </c>
      <c r="E1135" s="414" t="e">
        <v>#N/A</v>
      </c>
    </row>
    <row r="1136" spans="3:5">
      <c r="C1136" s="414">
        <v>5.6599999999999016</v>
      </c>
      <c r="D1136" s="414" t="e">
        <v>#N/A</v>
      </c>
      <c r="E1136" s="414" t="e">
        <v>#N/A</v>
      </c>
    </row>
    <row r="1137" spans="3:5">
      <c r="C1137" s="414">
        <v>5.6649999999999014</v>
      </c>
      <c r="D1137" s="414" t="e">
        <v>#N/A</v>
      </c>
      <c r="E1137" s="414" t="e">
        <v>#N/A</v>
      </c>
    </row>
    <row r="1138" spans="3:5">
      <c r="C1138" s="414">
        <v>5.6699999999999013</v>
      </c>
      <c r="D1138" s="414" t="e">
        <v>#N/A</v>
      </c>
      <c r="E1138" s="414" t="e">
        <v>#N/A</v>
      </c>
    </row>
    <row r="1139" spans="3:5">
      <c r="C1139" s="414">
        <v>5.6749999999999012</v>
      </c>
      <c r="D1139" s="414" t="e">
        <v>#N/A</v>
      </c>
      <c r="E1139" s="414" t="e">
        <v>#N/A</v>
      </c>
    </row>
    <row r="1140" spans="3:5">
      <c r="C1140" s="414">
        <v>5.6799999999999011</v>
      </c>
      <c r="D1140" s="414" t="e">
        <v>#N/A</v>
      </c>
      <c r="E1140" s="414" t="e">
        <v>#N/A</v>
      </c>
    </row>
    <row r="1141" spans="3:5">
      <c r="C1141" s="414">
        <v>5.684999999999901</v>
      </c>
      <c r="D1141" s="414" t="e">
        <v>#N/A</v>
      </c>
      <c r="E1141" s="414" t="e">
        <v>#N/A</v>
      </c>
    </row>
    <row r="1142" spans="3:5">
      <c r="C1142" s="414">
        <v>5.6899999999999009</v>
      </c>
      <c r="D1142" s="414" t="e">
        <v>#N/A</v>
      </c>
      <c r="E1142" s="414" t="e">
        <v>#N/A</v>
      </c>
    </row>
    <row r="1143" spans="3:5">
      <c r="C1143" s="414">
        <v>5.6949999999999008</v>
      </c>
      <c r="D1143" s="414" t="e">
        <v>#N/A</v>
      </c>
      <c r="E1143" s="414" t="e">
        <v>#N/A</v>
      </c>
    </row>
    <row r="1144" spans="3:5">
      <c r="C1144" s="414">
        <v>5.6999999999999007</v>
      </c>
      <c r="D1144" s="414" t="e">
        <v>#N/A</v>
      </c>
      <c r="E1144" s="414" t="e">
        <v>#N/A</v>
      </c>
    </row>
    <row r="1145" spans="3:5">
      <c r="C1145" s="414">
        <v>5.7049999999999006</v>
      </c>
      <c r="D1145" s="414" t="e">
        <v>#N/A</v>
      </c>
      <c r="E1145" s="414" t="e">
        <v>#N/A</v>
      </c>
    </row>
    <row r="1146" spans="3:5">
      <c r="C1146" s="414">
        <v>5.7099999999999005</v>
      </c>
      <c r="D1146" s="414" t="e">
        <v>#N/A</v>
      </c>
      <c r="E1146" s="414" t="e">
        <v>#N/A</v>
      </c>
    </row>
    <row r="1147" spans="3:5">
      <c r="C1147" s="414">
        <v>5.7149999999999004</v>
      </c>
      <c r="D1147" s="414" t="e">
        <v>#N/A</v>
      </c>
      <c r="E1147" s="414" t="e">
        <v>#N/A</v>
      </c>
    </row>
    <row r="1148" spans="3:5">
      <c r="C1148" s="414">
        <v>5.7199999999999003</v>
      </c>
      <c r="D1148" s="414" t="e">
        <v>#N/A</v>
      </c>
      <c r="E1148" s="414" t="e">
        <v>#N/A</v>
      </c>
    </row>
    <row r="1149" spans="3:5">
      <c r="C1149" s="414">
        <v>5.7249999999999002</v>
      </c>
      <c r="D1149" s="414" t="e">
        <v>#N/A</v>
      </c>
      <c r="E1149" s="414" t="e">
        <v>#N/A</v>
      </c>
    </row>
    <row r="1150" spans="3:5">
      <c r="C1150" s="414">
        <v>5.7299999999999001</v>
      </c>
      <c r="D1150" s="414" t="e">
        <v>#N/A</v>
      </c>
      <c r="E1150" s="414" t="e">
        <v>#N/A</v>
      </c>
    </row>
    <row r="1151" spans="3:5">
      <c r="C1151" s="414">
        <v>5.7349999999999</v>
      </c>
      <c r="D1151" s="414" t="e">
        <v>#N/A</v>
      </c>
      <c r="E1151" s="414" t="e">
        <v>#N/A</v>
      </c>
    </row>
    <row r="1152" spans="3:5">
      <c r="C1152" s="414">
        <v>5.7399999999998998</v>
      </c>
      <c r="D1152" s="414" t="e">
        <v>#N/A</v>
      </c>
      <c r="E1152" s="414" t="e">
        <v>#N/A</v>
      </c>
    </row>
    <row r="1153" spans="3:5">
      <c r="C1153" s="414">
        <v>5.7449999999998997</v>
      </c>
      <c r="D1153" s="414" t="e">
        <v>#N/A</v>
      </c>
      <c r="E1153" s="414" t="e">
        <v>#N/A</v>
      </c>
    </row>
    <row r="1154" spans="3:5">
      <c r="C1154" s="414">
        <v>5.7499999999998996</v>
      </c>
      <c r="D1154" s="414" t="e">
        <v>#N/A</v>
      </c>
      <c r="E1154" s="414" t="e">
        <v>#N/A</v>
      </c>
    </row>
    <row r="1155" spans="3:5">
      <c r="C1155" s="414">
        <v>5.7549999999998995</v>
      </c>
      <c r="D1155" s="414" t="e">
        <v>#N/A</v>
      </c>
      <c r="E1155" s="414" t="e">
        <v>#N/A</v>
      </c>
    </row>
    <row r="1156" spans="3:5">
      <c r="C1156" s="414">
        <v>5.7599999999998994</v>
      </c>
      <c r="D1156" s="414" t="e">
        <v>#N/A</v>
      </c>
      <c r="E1156" s="414" t="e">
        <v>#N/A</v>
      </c>
    </row>
    <row r="1157" spans="3:5">
      <c r="C1157" s="414">
        <v>5.7649999999998993</v>
      </c>
      <c r="D1157" s="414" t="e">
        <v>#N/A</v>
      </c>
      <c r="E1157" s="414" t="e">
        <v>#N/A</v>
      </c>
    </row>
    <row r="1158" spans="3:5">
      <c r="C1158" s="414">
        <v>5.7699999999998992</v>
      </c>
      <c r="D1158" s="414" t="e">
        <v>#N/A</v>
      </c>
      <c r="E1158" s="414" t="e">
        <v>#N/A</v>
      </c>
    </row>
    <row r="1159" spans="3:5">
      <c r="C1159" s="414">
        <v>5.7749999999998991</v>
      </c>
      <c r="D1159" s="414" t="e">
        <v>#N/A</v>
      </c>
      <c r="E1159" s="414" t="e">
        <v>#N/A</v>
      </c>
    </row>
    <row r="1160" spans="3:5">
      <c r="C1160" s="414">
        <v>5.779999999999899</v>
      </c>
      <c r="D1160" s="414" t="e">
        <v>#N/A</v>
      </c>
      <c r="E1160" s="414" t="e">
        <v>#N/A</v>
      </c>
    </row>
    <row r="1161" spans="3:5">
      <c r="C1161" s="414">
        <v>5.7849999999998989</v>
      </c>
      <c r="D1161" s="414" t="e">
        <v>#N/A</v>
      </c>
      <c r="E1161" s="414" t="e">
        <v>#N/A</v>
      </c>
    </row>
    <row r="1162" spans="3:5">
      <c r="C1162" s="414">
        <v>5.7899999999998988</v>
      </c>
      <c r="D1162" s="414" t="e">
        <v>#N/A</v>
      </c>
      <c r="E1162" s="414" t="e">
        <v>#N/A</v>
      </c>
    </row>
    <row r="1163" spans="3:5">
      <c r="C1163" s="414">
        <v>5.7949999999998987</v>
      </c>
      <c r="D1163" s="414" t="e">
        <v>#N/A</v>
      </c>
      <c r="E1163" s="414" t="e">
        <v>#N/A</v>
      </c>
    </row>
    <row r="1164" spans="3:5">
      <c r="C1164" s="414">
        <v>5.7999999999998986</v>
      </c>
      <c r="D1164" s="414" t="e">
        <v>#N/A</v>
      </c>
      <c r="E1164" s="414" t="e">
        <v>#N/A</v>
      </c>
    </row>
    <row r="1165" spans="3:5">
      <c r="C1165" s="414">
        <v>5.8049999999998985</v>
      </c>
      <c r="D1165" s="414" t="e">
        <v>#N/A</v>
      </c>
      <c r="E1165" s="414" t="e">
        <v>#N/A</v>
      </c>
    </row>
    <row r="1166" spans="3:5">
      <c r="C1166" s="414">
        <v>5.8099999999998984</v>
      </c>
      <c r="D1166" s="414" t="e">
        <v>#N/A</v>
      </c>
      <c r="E1166" s="414" t="e">
        <v>#N/A</v>
      </c>
    </row>
    <row r="1167" spans="3:5">
      <c r="C1167" s="414">
        <v>5.8149999999998983</v>
      </c>
      <c r="D1167" s="414" t="e">
        <v>#N/A</v>
      </c>
      <c r="E1167" s="414" t="e">
        <v>#N/A</v>
      </c>
    </row>
    <row r="1168" spans="3:5">
      <c r="C1168" s="414">
        <v>5.8199999999998981</v>
      </c>
      <c r="D1168" s="414" t="e">
        <v>#N/A</v>
      </c>
      <c r="E1168" s="414" t="e">
        <v>#N/A</v>
      </c>
    </row>
    <row r="1169" spans="3:5">
      <c r="C1169" s="414">
        <v>5.824999999999898</v>
      </c>
      <c r="D1169" s="414" t="e">
        <v>#N/A</v>
      </c>
      <c r="E1169" s="414" t="e">
        <v>#N/A</v>
      </c>
    </row>
    <row r="1170" spans="3:5">
      <c r="C1170" s="414">
        <v>5.8299999999998979</v>
      </c>
      <c r="D1170" s="414" t="e">
        <v>#N/A</v>
      </c>
      <c r="E1170" s="414" t="e">
        <v>#N/A</v>
      </c>
    </row>
    <row r="1171" spans="3:5">
      <c r="C1171" s="414">
        <v>5.8349999999998978</v>
      </c>
      <c r="D1171" s="414" t="e">
        <v>#N/A</v>
      </c>
      <c r="E1171" s="414" t="e">
        <v>#N/A</v>
      </c>
    </row>
    <row r="1172" spans="3:5">
      <c r="C1172" s="414">
        <v>5.8399999999998977</v>
      </c>
      <c r="D1172" s="414" t="e">
        <v>#N/A</v>
      </c>
      <c r="E1172" s="414" t="e">
        <v>#N/A</v>
      </c>
    </row>
    <row r="1173" spans="3:5">
      <c r="C1173" s="414">
        <v>5.8449999999998976</v>
      </c>
      <c r="D1173" s="414" t="e">
        <v>#N/A</v>
      </c>
      <c r="E1173" s="414" t="e">
        <v>#N/A</v>
      </c>
    </row>
    <row r="1174" spans="3:5">
      <c r="C1174" s="414">
        <v>5.8499999999998975</v>
      </c>
      <c r="D1174" s="414" t="e">
        <v>#N/A</v>
      </c>
      <c r="E1174" s="414" t="e">
        <v>#N/A</v>
      </c>
    </row>
    <row r="1175" spans="3:5">
      <c r="C1175" s="414">
        <v>5.8549999999998974</v>
      </c>
      <c r="D1175" s="414" t="e">
        <v>#N/A</v>
      </c>
      <c r="E1175" s="414" t="e">
        <v>#N/A</v>
      </c>
    </row>
    <row r="1176" spans="3:5">
      <c r="C1176" s="414">
        <v>5.8599999999998973</v>
      </c>
      <c r="D1176" s="414" t="e">
        <v>#N/A</v>
      </c>
      <c r="E1176" s="414" t="e">
        <v>#N/A</v>
      </c>
    </row>
    <row r="1177" spans="3:5">
      <c r="C1177" s="414">
        <v>5.8649999999998972</v>
      </c>
      <c r="D1177" s="414" t="e">
        <v>#N/A</v>
      </c>
      <c r="E1177" s="414" t="e">
        <v>#N/A</v>
      </c>
    </row>
    <row r="1178" spans="3:5">
      <c r="C1178" s="414">
        <v>5.8699999999998971</v>
      </c>
      <c r="D1178" s="414" t="e">
        <v>#N/A</v>
      </c>
      <c r="E1178" s="414" t="e">
        <v>#N/A</v>
      </c>
    </row>
    <row r="1179" spans="3:5">
      <c r="C1179" s="414">
        <v>5.874999999999897</v>
      </c>
      <c r="D1179" s="414" t="e">
        <v>#N/A</v>
      </c>
      <c r="E1179" s="414" t="e">
        <v>#N/A</v>
      </c>
    </row>
    <row r="1180" spans="3:5">
      <c r="C1180" s="414">
        <v>5.8799999999998969</v>
      </c>
      <c r="D1180" s="414" t="e">
        <v>#N/A</v>
      </c>
      <c r="E1180" s="414" t="e">
        <v>#N/A</v>
      </c>
    </row>
    <row r="1181" spans="3:5">
      <c r="C1181" s="414">
        <v>5.8849999999998968</v>
      </c>
      <c r="D1181" s="414" t="e">
        <v>#N/A</v>
      </c>
      <c r="E1181" s="414" t="e">
        <v>#N/A</v>
      </c>
    </row>
    <row r="1182" spans="3:5">
      <c r="C1182" s="414">
        <v>5.8899999999998967</v>
      </c>
      <c r="D1182" s="414" t="e">
        <v>#N/A</v>
      </c>
      <c r="E1182" s="414" t="e">
        <v>#N/A</v>
      </c>
    </row>
    <row r="1183" spans="3:5">
      <c r="C1183" s="414">
        <v>5.8949999999998965</v>
      </c>
      <c r="D1183" s="414" t="e">
        <v>#N/A</v>
      </c>
      <c r="E1183" s="414" t="e">
        <v>#N/A</v>
      </c>
    </row>
    <row r="1184" spans="3:5">
      <c r="C1184" s="414">
        <v>5.8999999999998964</v>
      </c>
      <c r="D1184" s="414" t="e">
        <v>#N/A</v>
      </c>
      <c r="E1184" s="414" t="e">
        <v>#N/A</v>
      </c>
    </row>
    <row r="1185" spans="3:5">
      <c r="C1185" s="414">
        <v>5.9049999999998963</v>
      </c>
      <c r="D1185" s="414" t="e">
        <v>#N/A</v>
      </c>
      <c r="E1185" s="414" t="e">
        <v>#N/A</v>
      </c>
    </row>
    <row r="1186" spans="3:5">
      <c r="C1186" s="414">
        <v>5.9099999999998962</v>
      </c>
      <c r="D1186" s="414" t="e">
        <v>#N/A</v>
      </c>
      <c r="E1186" s="414" t="e">
        <v>#N/A</v>
      </c>
    </row>
    <row r="1187" spans="3:5">
      <c r="C1187" s="414">
        <v>5.9149999999998961</v>
      </c>
      <c r="D1187" s="414" t="e">
        <v>#N/A</v>
      </c>
      <c r="E1187" s="414" t="e">
        <v>#N/A</v>
      </c>
    </row>
    <row r="1188" spans="3:5">
      <c r="C1188" s="414">
        <v>5.919999999999896</v>
      </c>
      <c r="D1188" s="414" t="e">
        <v>#N/A</v>
      </c>
      <c r="E1188" s="414" t="e">
        <v>#N/A</v>
      </c>
    </row>
    <row r="1189" spans="3:5">
      <c r="C1189" s="414">
        <v>5.9249999999998959</v>
      </c>
      <c r="D1189" s="414" t="e">
        <v>#N/A</v>
      </c>
      <c r="E1189" s="414" t="e">
        <v>#N/A</v>
      </c>
    </row>
    <row r="1190" spans="3:5">
      <c r="C1190" s="414">
        <v>5.9299999999998958</v>
      </c>
      <c r="D1190" s="414" t="e">
        <v>#N/A</v>
      </c>
      <c r="E1190" s="414" t="e">
        <v>#N/A</v>
      </c>
    </row>
    <row r="1191" spans="3:5">
      <c r="C1191" s="414">
        <v>5.9349999999998957</v>
      </c>
      <c r="D1191" s="414" t="e">
        <v>#N/A</v>
      </c>
      <c r="E1191" s="414" t="e">
        <v>#N/A</v>
      </c>
    </row>
    <row r="1192" spans="3:5">
      <c r="C1192" s="414">
        <v>5.9399999999998956</v>
      </c>
      <c r="D1192" s="414" t="e">
        <v>#N/A</v>
      </c>
      <c r="E1192" s="414" t="e">
        <v>#N/A</v>
      </c>
    </row>
    <row r="1193" spans="3:5">
      <c r="C1193" s="414">
        <v>5.9449999999998955</v>
      </c>
      <c r="D1193" s="414" t="e">
        <v>#N/A</v>
      </c>
      <c r="E1193" s="414" t="e">
        <v>#N/A</v>
      </c>
    </row>
    <row r="1194" spans="3:5">
      <c r="C1194" s="414">
        <v>5.9499999999998954</v>
      </c>
      <c r="D1194" s="414" t="e">
        <v>#N/A</v>
      </c>
      <c r="E1194" s="414" t="e">
        <v>#N/A</v>
      </c>
    </row>
    <row r="1195" spans="3:5">
      <c r="C1195" s="414">
        <v>5.9549999999998953</v>
      </c>
      <c r="D1195" s="414" t="e">
        <v>#N/A</v>
      </c>
      <c r="E1195" s="414" t="e">
        <v>#N/A</v>
      </c>
    </row>
    <row r="1196" spans="3:5">
      <c r="C1196" s="414">
        <v>5.9599999999998952</v>
      </c>
      <c r="D1196" s="414" t="e">
        <v>#N/A</v>
      </c>
      <c r="E1196" s="414" t="e">
        <v>#N/A</v>
      </c>
    </row>
    <row r="1197" spans="3:5">
      <c r="C1197" s="414">
        <v>5.9649999999998951</v>
      </c>
      <c r="D1197" s="414" t="e">
        <v>#N/A</v>
      </c>
      <c r="E1197" s="414" t="e">
        <v>#N/A</v>
      </c>
    </row>
    <row r="1198" spans="3:5">
      <c r="C1198" s="414">
        <v>5.9699999999998949</v>
      </c>
      <c r="D1198" s="414" t="e">
        <v>#N/A</v>
      </c>
      <c r="E1198" s="414" t="e">
        <v>#N/A</v>
      </c>
    </row>
    <row r="1199" spans="3:5">
      <c r="C1199" s="414">
        <v>5.9749999999998948</v>
      </c>
      <c r="D1199" s="414" t="e">
        <v>#N/A</v>
      </c>
      <c r="E1199" s="414" t="e">
        <v>#N/A</v>
      </c>
    </row>
    <row r="1200" spans="3:5">
      <c r="C1200" s="414">
        <v>5.9799999999998947</v>
      </c>
      <c r="D1200" s="414" t="e">
        <v>#N/A</v>
      </c>
      <c r="E1200" s="414" t="e">
        <v>#N/A</v>
      </c>
    </row>
    <row r="1201" spans="3:5">
      <c r="C1201" s="414">
        <v>5.9849999999998946</v>
      </c>
      <c r="D1201" s="414" t="e">
        <v>#N/A</v>
      </c>
      <c r="E1201" s="414" t="e">
        <v>#N/A</v>
      </c>
    </row>
    <row r="1202" spans="3:5">
      <c r="C1202" s="414">
        <v>5.9899999999998945</v>
      </c>
      <c r="D1202" s="414" t="e">
        <v>#N/A</v>
      </c>
      <c r="E1202" s="414" t="e">
        <v>#N/A</v>
      </c>
    </row>
    <row r="1203" spans="3:5">
      <c r="C1203" s="414">
        <v>5.9949999999998944</v>
      </c>
      <c r="D1203" s="414" t="e">
        <v>#N/A</v>
      </c>
      <c r="E1203" s="414" t="e">
        <v>#N/A</v>
      </c>
    </row>
    <row r="1204" spans="3:5">
      <c r="C1204" s="414">
        <v>6</v>
      </c>
      <c r="D1204" s="414">
        <v>10</v>
      </c>
      <c r="E1204" s="414">
        <v>2</v>
      </c>
    </row>
    <row r="1205" spans="3:5">
      <c r="C1205" s="414">
        <v>6.0049999999998942</v>
      </c>
      <c r="D1205" s="414" t="e">
        <v>#N/A</v>
      </c>
      <c r="E1205" s="414" t="e">
        <v>#N/A</v>
      </c>
    </row>
    <row r="1206" spans="3:5">
      <c r="C1206" s="414">
        <v>6.0099999999998941</v>
      </c>
      <c r="D1206" s="414" t="e">
        <v>#N/A</v>
      </c>
      <c r="E1206" s="414" t="e">
        <v>#N/A</v>
      </c>
    </row>
    <row r="1207" spans="3:5">
      <c r="C1207" s="414">
        <v>6.014999999999894</v>
      </c>
      <c r="D1207" s="414" t="e">
        <v>#N/A</v>
      </c>
      <c r="E1207" s="414" t="e">
        <v>#N/A</v>
      </c>
    </row>
    <row r="1208" spans="3:5">
      <c r="C1208" s="414">
        <v>6.0199999999998939</v>
      </c>
      <c r="D1208" s="414" t="e">
        <v>#N/A</v>
      </c>
      <c r="E1208" s="414" t="e">
        <v>#N/A</v>
      </c>
    </row>
    <row r="1209" spans="3:5">
      <c r="C1209" s="414">
        <v>6.0249999999998938</v>
      </c>
      <c r="D1209" s="414" t="e">
        <v>#N/A</v>
      </c>
      <c r="E1209" s="414" t="e">
        <v>#N/A</v>
      </c>
    </row>
    <row r="1210" spans="3:5">
      <c r="C1210" s="414">
        <v>6.0299999999998937</v>
      </c>
      <c r="D1210" s="414" t="e">
        <v>#N/A</v>
      </c>
      <c r="E1210" s="414" t="e">
        <v>#N/A</v>
      </c>
    </row>
    <row r="1211" spans="3:5">
      <c r="C1211" s="414">
        <v>6.0349999999998936</v>
      </c>
      <c r="D1211" s="414" t="e">
        <v>#N/A</v>
      </c>
      <c r="E1211" s="414" t="e">
        <v>#N/A</v>
      </c>
    </row>
    <row r="1212" spans="3:5">
      <c r="C1212" s="414">
        <v>6.0399999999998935</v>
      </c>
      <c r="D1212" s="414" t="e">
        <v>#N/A</v>
      </c>
      <c r="E1212" s="414" t="e">
        <v>#N/A</v>
      </c>
    </row>
    <row r="1213" spans="3:5">
      <c r="C1213" s="414">
        <v>6.0449999999998933</v>
      </c>
      <c r="D1213" s="414" t="e">
        <v>#N/A</v>
      </c>
      <c r="E1213" s="414" t="e">
        <v>#N/A</v>
      </c>
    </row>
    <row r="1214" spans="3:5">
      <c r="C1214" s="414">
        <v>6.0499999999998932</v>
      </c>
      <c r="D1214" s="414" t="e">
        <v>#N/A</v>
      </c>
      <c r="E1214" s="414" t="e">
        <v>#N/A</v>
      </c>
    </row>
    <row r="1215" spans="3:5">
      <c r="C1215" s="414">
        <v>6.0549999999998931</v>
      </c>
      <c r="D1215" s="414" t="e">
        <v>#N/A</v>
      </c>
      <c r="E1215" s="414" t="e">
        <v>#N/A</v>
      </c>
    </row>
    <row r="1216" spans="3:5">
      <c r="C1216" s="414">
        <v>6.059999999999893</v>
      </c>
      <c r="D1216" s="414" t="e">
        <v>#N/A</v>
      </c>
      <c r="E1216" s="414" t="e">
        <v>#N/A</v>
      </c>
    </row>
    <row r="1217" spans="3:5">
      <c r="C1217" s="414">
        <v>6.0649999999998929</v>
      </c>
      <c r="D1217" s="414" t="e">
        <v>#N/A</v>
      </c>
      <c r="E1217" s="414" t="e">
        <v>#N/A</v>
      </c>
    </row>
    <row r="1218" spans="3:5">
      <c r="C1218" s="414">
        <v>6.0699999999998928</v>
      </c>
      <c r="D1218" s="414" t="e">
        <v>#N/A</v>
      </c>
      <c r="E1218" s="414" t="e">
        <v>#N/A</v>
      </c>
    </row>
    <row r="1219" spans="3:5">
      <c r="C1219" s="414">
        <v>6.0749999999998927</v>
      </c>
      <c r="D1219" s="414" t="e">
        <v>#N/A</v>
      </c>
      <c r="E1219" s="414" t="e">
        <v>#N/A</v>
      </c>
    </row>
    <row r="1220" spans="3:5">
      <c r="C1220" s="414">
        <v>6.0799999999998926</v>
      </c>
      <c r="D1220" s="414" t="e">
        <v>#N/A</v>
      </c>
      <c r="E1220" s="414" t="e">
        <v>#N/A</v>
      </c>
    </row>
    <row r="1221" spans="3:5">
      <c r="C1221" s="414">
        <v>6.0849999999998925</v>
      </c>
      <c r="D1221" s="414" t="e">
        <v>#N/A</v>
      </c>
      <c r="E1221" s="414" t="e">
        <v>#N/A</v>
      </c>
    </row>
    <row r="1222" spans="3:5">
      <c r="C1222" s="414">
        <v>6.0899999999998924</v>
      </c>
      <c r="D1222" s="414" t="e">
        <v>#N/A</v>
      </c>
      <c r="E1222" s="414" t="e">
        <v>#N/A</v>
      </c>
    </row>
    <row r="1223" spans="3:5">
      <c r="C1223" s="414">
        <v>6.0949999999998923</v>
      </c>
      <c r="D1223" s="414" t="e">
        <v>#N/A</v>
      </c>
      <c r="E1223" s="414" t="e">
        <v>#N/A</v>
      </c>
    </row>
    <row r="1224" spans="3:5">
      <c r="C1224" s="414">
        <v>6.0999999999998922</v>
      </c>
      <c r="D1224" s="414" t="e">
        <v>#N/A</v>
      </c>
      <c r="E1224" s="414" t="e">
        <v>#N/A</v>
      </c>
    </row>
    <row r="1225" spans="3:5">
      <c r="C1225" s="414">
        <v>6.1049999999998921</v>
      </c>
      <c r="D1225" s="414" t="e">
        <v>#N/A</v>
      </c>
      <c r="E1225" s="414" t="e">
        <v>#N/A</v>
      </c>
    </row>
    <row r="1226" spans="3:5">
      <c r="C1226" s="414">
        <v>6.109999999999892</v>
      </c>
      <c r="D1226" s="414" t="e">
        <v>#N/A</v>
      </c>
      <c r="E1226" s="414" t="e">
        <v>#N/A</v>
      </c>
    </row>
    <row r="1227" spans="3:5">
      <c r="C1227" s="414">
        <v>6.1149999999998919</v>
      </c>
      <c r="D1227" s="414" t="e">
        <v>#N/A</v>
      </c>
      <c r="E1227" s="414" t="e">
        <v>#N/A</v>
      </c>
    </row>
    <row r="1228" spans="3:5">
      <c r="C1228" s="414">
        <v>6.1199999999998917</v>
      </c>
      <c r="D1228" s="414" t="e">
        <v>#N/A</v>
      </c>
      <c r="E1228" s="414" t="e">
        <v>#N/A</v>
      </c>
    </row>
    <row r="1229" spans="3:5">
      <c r="C1229" s="414">
        <v>6.1249999999998916</v>
      </c>
      <c r="D1229" s="414" t="e">
        <v>#N/A</v>
      </c>
      <c r="E1229" s="414" t="e">
        <v>#N/A</v>
      </c>
    </row>
    <row r="1230" spans="3:5">
      <c r="C1230" s="414">
        <v>6.1299999999998915</v>
      </c>
      <c r="D1230" s="414" t="e">
        <v>#N/A</v>
      </c>
      <c r="E1230" s="414" t="e">
        <v>#N/A</v>
      </c>
    </row>
    <row r="1231" spans="3:5">
      <c r="C1231" s="414">
        <v>6.1349999999998914</v>
      </c>
      <c r="D1231" s="414" t="e">
        <v>#N/A</v>
      </c>
      <c r="E1231" s="414" t="e">
        <v>#N/A</v>
      </c>
    </row>
    <row r="1232" spans="3:5">
      <c r="C1232" s="414">
        <v>6.1399999999998913</v>
      </c>
      <c r="D1232" s="414" t="e">
        <v>#N/A</v>
      </c>
      <c r="E1232" s="414" t="e">
        <v>#N/A</v>
      </c>
    </row>
    <row r="1233" spans="3:5">
      <c r="C1233" s="414">
        <v>6.1449999999998912</v>
      </c>
      <c r="D1233" s="414" t="e">
        <v>#N/A</v>
      </c>
      <c r="E1233" s="414" t="e">
        <v>#N/A</v>
      </c>
    </row>
    <row r="1234" spans="3:5">
      <c r="C1234" s="414">
        <v>6.1499999999998911</v>
      </c>
      <c r="D1234" s="414" t="e">
        <v>#N/A</v>
      </c>
      <c r="E1234" s="414" t="e">
        <v>#N/A</v>
      </c>
    </row>
    <row r="1235" spans="3:5">
      <c r="C1235" s="414">
        <v>6.154999999999891</v>
      </c>
      <c r="D1235" s="414" t="e">
        <v>#N/A</v>
      </c>
      <c r="E1235" s="414" t="e">
        <v>#N/A</v>
      </c>
    </row>
    <row r="1236" spans="3:5">
      <c r="C1236" s="414">
        <v>6.1599999999998909</v>
      </c>
      <c r="D1236" s="414" t="e">
        <v>#N/A</v>
      </c>
      <c r="E1236" s="414" t="e">
        <v>#N/A</v>
      </c>
    </row>
    <row r="1237" spans="3:5">
      <c r="C1237" s="414">
        <v>6.1649999999998908</v>
      </c>
      <c r="D1237" s="414" t="e">
        <v>#N/A</v>
      </c>
      <c r="E1237" s="414" t="e">
        <v>#N/A</v>
      </c>
    </row>
    <row r="1238" spans="3:5">
      <c r="C1238" s="414">
        <v>6.1699999999998907</v>
      </c>
      <c r="D1238" s="414" t="e">
        <v>#N/A</v>
      </c>
      <c r="E1238" s="414" t="e">
        <v>#N/A</v>
      </c>
    </row>
    <row r="1239" spans="3:5">
      <c r="C1239" s="414">
        <v>6.1749999999998906</v>
      </c>
      <c r="D1239" s="414" t="e">
        <v>#N/A</v>
      </c>
      <c r="E1239" s="414" t="e">
        <v>#N/A</v>
      </c>
    </row>
    <row r="1240" spans="3:5">
      <c r="C1240" s="414">
        <v>6.1799999999998905</v>
      </c>
      <c r="D1240" s="414" t="e">
        <v>#N/A</v>
      </c>
      <c r="E1240" s="414" t="e">
        <v>#N/A</v>
      </c>
    </row>
    <row r="1241" spans="3:5">
      <c r="C1241" s="414">
        <v>6.1849999999998904</v>
      </c>
      <c r="D1241" s="414" t="e">
        <v>#N/A</v>
      </c>
      <c r="E1241" s="414" t="e">
        <v>#N/A</v>
      </c>
    </row>
    <row r="1242" spans="3:5">
      <c r="C1242" s="414">
        <v>6.1899999999998903</v>
      </c>
      <c r="D1242" s="414" t="e">
        <v>#N/A</v>
      </c>
      <c r="E1242" s="414" t="e">
        <v>#N/A</v>
      </c>
    </row>
    <row r="1243" spans="3:5">
      <c r="C1243" s="414">
        <v>6.1949999999998902</v>
      </c>
      <c r="D1243" s="414" t="e">
        <v>#N/A</v>
      </c>
      <c r="E1243" s="414" t="e">
        <v>#N/A</v>
      </c>
    </row>
    <row r="1244" spans="3:5">
      <c r="C1244" s="414">
        <v>6.19999999999989</v>
      </c>
      <c r="D1244" s="414" t="e">
        <v>#N/A</v>
      </c>
      <c r="E1244" s="414" t="e">
        <v>#N/A</v>
      </c>
    </row>
    <row r="1245" spans="3:5">
      <c r="C1245" s="414">
        <v>6.2049999999998899</v>
      </c>
      <c r="D1245" s="414" t="e">
        <v>#N/A</v>
      </c>
      <c r="E1245" s="414" t="e">
        <v>#N/A</v>
      </c>
    </row>
    <row r="1246" spans="3:5">
      <c r="C1246" s="414">
        <v>6.2099999999998898</v>
      </c>
      <c r="D1246" s="414" t="e">
        <v>#N/A</v>
      </c>
      <c r="E1246" s="414" t="e">
        <v>#N/A</v>
      </c>
    </row>
    <row r="1247" spans="3:5">
      <c r="C1247" s="414">
        <v>6.2149999999998897</v>
      </c>
      <c r="D1247" s="414" t="e">
        <v>#N/A</v>
      </c>
      <c r="E1247" s="414" t="e">
        <v>#N/A</v>
      </c>
    </row>
    <row r="1248" spans="3:5">
      <c r="C1248" s="414">
        <v>6.2199999999998896</v>
      </c>
      <c r="D1248" s="414" t="e">
        <v>#N/A</v>
      </c>
      <c r="E1248" s="414" t="e">
        <v>#N/A</v>
      </c>
    </row>
    <row r="1249" spans="3:5">
      <c r="C1249" s="414">
        <v>6.2249999999998895</v>
      </c>
      <c r="D1249" s="414" t="e">
        <v>#N/A</v>
      </c>
      <c r="E1249" s="414" t="e">
        <v>#N/A</v>
      </c>
    </row>
    <row r="1250" spans="3:5">
      <c r="C1250" s="414">
        <v>6.2299999999998894</v>
      </c>
      <c r="D1250" s="414" t="e">
        <v>#N/A</v>
      </c>
      <c r="E1250" s="414" t="e">
        <v>#N/A</v>
      </c>
    </row>
    <row r="1251" spans="3:5">
      <c r="C1251" s="414">
        <v>6.2349999999998893</v>
      </c>
      <c r="D1251" s="414" t="e">
        <v>#N/A</v>
      </c>
      <c r="E1251" s="414" t="e">
        <v>#N/A</v>
      </c>
    </row>
    <row r="1252" spans="3:5">
      <c r="C1252" s="414">
        <v>6.2399999999998892</v>
      </c>
      <c r="D1252" s="414" t="e">
        <v>#N/A</v>
      </c>
      <c r="E1252" s="414" t="e">
        <v>#N/A</v>
      </c>
    </row>
    <row r="1253" spans="3:5">
      <c r="C1253" s="414">
        <v>6.2449999999998891</v>
      </c>
      <c r="D1253" s="414" t="e">
        <v>#N/A</v>
      </c>
      <c r="E1253" s="414" t="e">
        <v>#N/A</v>
      </c>
    </row>
    <row r="1254" spans="3:5">
      <c r="C1254" s="414">
        <v>6.249999999999889</v>
      </c>
      <c r="D1254" s="414" t="e">
        <v>#N/A</v>
      </c>
      <c r="E1254" s="414" t="e">
        <v>#N/A</v>
      </c>
    </row>
    <row r="1255" spans="3:5">
      <c r="C1255" s="414">
        <v>6.2549999999998889</v>
      </c>
      <c r="D1255" s="414" t="e">
        <v>#N/A</v>
      </c>
      <c r="E1255" s="414" t="e">
        <v>#N/A</v>
      </c>
    </row>
    <row r="1256" spans="3:5">
      <c r="C1256" s="414">
        <v>6.2599999999998888</v>
      </c>
      <c r="D1256" s="414" t="e">
        <v>#N/A</v>
      </c>
      <c r="E1256" s="414" t="e">
        <v>#N/A</v>
      </c>
    </row>
    <row r="1257" spans="3:5">
      <c r="C1257" s="414">
        <v>6.2649999999998887</v>
      </c>
      <c r="D1257" s="414" t="e">
        <v>#N/A</v>
      </c>
      <c r="E1257" s="414" t="e">
        <v>#N/A</v>
      </c>
    </row>
    <row r="1258" spans="3:5">
      <c r="C1258" s="414">
        <v>6.2699999999998886</v>
      </c>
      <c r="D1258" s="414" t="e">
        <v>#N/A</v>
      </c>
      <c r="E1258" s="414" t="e">
        <v>#N/A</v>
      </c>
    </row>
    <row r="1259" spans="3:5">
      <c r="C1259" s="414">
        <v>6.2749999999998884</v>
      </c>
      <c r="D1259" s="414" t="e">
        <v>#N/A</v>
      </c>
      <c r="E1259" s="414" t="e">
        <v>#N/A</v>
      </c>
    </row>
    <row r="1260" spans="3:5">
      <c r="C1260" s="414">
        <v>6.2799999999998883</v>
      </c>
      <c r="D1260" s="414" t="e">
        <v>#N/A</v>
      </c>
      <c r="E1260" s="414" t="e">
        <v>#N/A</v>
      </c>
    </row>
    <row r="1261" spans="3:5">
      <c r="C1261" s="414">
        <v>6.2849999999998882</v>
      </c>
      <c r="D1261" s="414" t="e">
        <v>#N/A</v>
      </c>
      <c r="E1261" s="414" t="e">
        <v>#N/A</v>
      </c>
    </row>
    <row r="1262" spans="3:5">
      <c r="C1262" s="414">
        <v>6.2899999999998881</v>
      </c>
      <c r="D1262" s="414" t="e">
        <v>#N/A</v>
      </c>
      <c r="E1262" s="414" t="e">
        <v>#N/A</v>
      </c>
    </row>
    <row r="1263" spans="3:5">
      <c r="C1263" s="414">
        <v>6.294999999999888</v>
      </c>
      <c r="D1263" s="414" t="e">
        <v>#N/A</v>
      </c>
      <c r="E1263" s="414" t="e">
        <v>#N/A</v>
      </c>
    </row>
    <row r="1264" spans="3:5">
      <c r="C1264" s="414">
        <v>6.2999999999998879</v>
      </c>
      <c r="D1264" s="414" t="e">
        <v>#N/A</v>
      </c>
      <c r="E1264" s="414" t="e">
        <v>#N/A</v>
      </c>
    </row>
    <row r="1265" spans="3:5">
      <c r="C1265" s="414">
        <v>6.3049999999998878</v>
      </c>
      <c r="D1265" s="414" t="e">
        <v>#N/A</v>
      </c>
      <c r="E1265" s="414" t="e">
        <v>#N/A</v>
      </c>
    </row>
    <row r="1266" spans="3:5">
      <c r="C1266" s="414">
        <v>6.3099999999998877</v>
      </c>
      <c r="D1266" s="414" t="e">
        <v>#N/A</v>
      </c>
      <c r="E1266" s="414" t="e">
        <v>#N/A</v>
      </c>
    </row>
    <row r="1267" spans="3:5">
      <c r="C1267" s="414">
        <v>6.3149999999998876</v>
      </c>
      <c r="D1267" s="414" t="e">
        <v>#N/A</v>
      </c>
      <c r="E1267" s="414" t="e">
        <v>#N/A</v>
      </c>
    </row>
    <row r="1268" spans="3:5">
      <c r="C1268" s="414">
        <v>6.3199999999998875</v>
      </c>
      <c r="D1268" s="414" t="e">
        <v>#N/A</v>
      </c>
      <c r="E1268" s="414" t="e">
        <v>#N/A</v>
      </c>
    </row>
    <row r="1269" spans="3:5">
      <c r="C1269" s="414">
        <v>6.3249999999998874</v>
      </c>
      <c r="D1269" s="414" t="e">
        <v>#N/A</v>
      </c>
      <c r="E1269" s="414" t="e">
        <v>#N/A</v>
      </c>
    </row>
    <row r="1270" spans="3:5">
      <c r="C1270" s="414">
        <v>6.3299999999998873</v>
      </c>
      <c r="D1270" s="414" t="e">
        <v>#N/A</v>
      </c>
      <c r="E1270" s="414" t="e">
        <v>#N/A</v>
      </c>
    </row>
    <row r="1271" spans="3:5">
      <c r="C1271" s="414">
        <v>6.3349999999998872</v>
      </c>
      <c r="D1271" s="414" t="e">
        <v>#N/A</v>
      </c>
      <c r="E1271" s="414" t="e">
        <v>#N/A</v>
      </c>
    </row>
    <row r="1272" spans="3:5">
      <c r="C1272" s="414">
        <v>6.3399999999998871</v>
      </c>
      <c r="D1272" s="414" t="e">
        <v>#N/A</v>
      </c>
      <c r="E1272" s="414" t="e">
        <v>#N/A</v>
      </c>
    </row>
    <row r="1273" spans="3:5">
      <c r="C1273" s="414">
        <v>6.344999999999887</v>
      </c>
      <c r="D1273" s="414" t="e">
        <v>#N/A</v>
      </c>
      <c r="E1273" s="414" t="e">
        <v>#N/A</v>
      </c>
    </row>
    <row r="1274" spans="3:5">
      <c r="C1274" s="414">
        <v>6.3499999999998868</v>
      </c>
      <c r="D1274" s="414" t="e">
        <v>#N/A</v>
      </c>
      <c r="E1274" s="414" t="e">
        <v>#N/A</v>
      </c>
    </row>
    <row r="1275" spans="3:5">
      <c r="C1275" s="414">
        <v>6.3549999999998867</v>
      </c>
      <c r="D1275" s="414" t="e">
        <v>#N/A</v>
      </c>
      <c r="E1275" s="414" t="e">
        <v>#N/A</v>
      </c>
    </row>
    <row r="1276" spans="3:5">
      <c r="C1276" s="414">
        <v>6.3599999999998866</v>
      </c>
      <c r="D1276" s="414" t="e">
        <v>#N/A</v>
      </c>
      <c r="E1276" s="414" t="e">
        <v>#N/A</v>
      </c>
    </row>
    <row r="1277" spans="3:5">
      <c r="C1277" s="414">
        <v>6.3649999999998865</v>
      </c>
      <c r="D1277" s="414" t="e">
        <v>#N/A</v>
      </c>
      <c r="E1277" s="414" t="e">
        <v>#N/A</v>
      </c>
    </row>
    <row r="1278" spans="3:5">
      <c r="C1278" s="414">
        <v>6.3699999999998864</v>
      </c>
      <c r="D1278" s="414" t="e">
        <v>#N/A</v>
      </c>
      <c r="E1278" s="414" t="e">
        <v>#N/A</v>
      </c>
    </row>
    <row r="1279" spans="3:5">
      <c r="C1279" s="414">
        <v>6.3749999999998863</v>
      </c>
      <c r="D1279" s="414" t="e">
        <v>#N/A</v>
      </c>
      <c r="E1279" s="414" t="e">
        <v>#N/A</v>
      </c>
    </row>
    <row r="1280" spans="3:5">
      <c r="C1280" s="414">
        <v>6.3799999999998862</v>
      </c>
      <c r="D1280" s="414" t="e">
        <v>#N/A</v>
      </c>
      <c r="E1280" s="414" t="e">
        <v>#N/A</v>
      </c>
    </row>
    <row r="1281" spans="3:5">
      <c r="C1281" s="414">
        <v>6.3849999999998861</v>
      </c>
      <c r="D1281" s="414" t="e">
        <v>#N/A</v>
      </c>
      <c r="E1281" s="414" t="e">
        <v>#N/A</v>
      </c>
    </row>
    <row r="1282" spans="3:5">
      <c r="C1282" s="414">
        <v>6.389999999999886</v>
      </c>
      <c r="D1282" s="414" t="e">
        <v>#N/A</v>
      </c>
      <c r="E1282" s="414" t="e">
        <v>#N/A</v>
      </c>
    </row>
    <row r="1283" spans="3:5">
      <c r="C1283" s="414">
        <v>6.3949999999998859</v>
      </c>
      <c r="D1283" s="414" t="e">
        <v>#N/A</v>
      </c>
      <c r="E1283" s="414" t="e">
        <v>#N/A</v>
      </c>
    </row>
    <row r="1284" spans="3:5">
      <c r="C1284" s="414">
        <v>6.3999999999998858</v>
      </c>
      <c r="D1284" s="414" t="e">
        <v>#N/A</v>
      </c>
      <c r="E1284" s="414" t="e">
        <v>#N/A</v>
      </c>
    </row>
    <row r="1285" spans="3:5">
      <c r="C1285" s="414">
        <v>6.4049999999998857</v>
      </c>
      <c r="D1285" s="414" t="e">
        <v>#N/A</v>
      </c>
      <c r="E1285" s="414" t="e">
        <v>#N/A</v>
      </c>
    </row>
    <row r="1286" spans="3:5">
      <c r="C1286" s="414">
        <v>6.4099999999998856</v>
      </c>
      <c r="D1286" s="414" t="e">
        <v>#N/A</v>
      </c>
      <c r="E1286" s="414" t="e">
        <v>#N/A</v>
      </c>
    </row>
    <row r="1287" spans="3:5">
      <c r="C1287" s="414">
        <v>6.4149999999998855</v>
      </c>
      <c r="D1287" s="414" t="e">
        <v>#N/A</v>
      </c>
      <c r="E1287" s="414" t="e">
        <v>#N/A</v>
      </c>
    </row>
    <row r="1288" spans="3:5">
      <c r="C1288" s="414">
        <v>6.4199999999998854</v>
      </c>
      <c r="D1288" s="414" t="e">
        <v>#N/A</v>
      </c>
      <c r="E1288" s="414" t="e">
        <v>#N/A</v>
      </c>
    </row>
    <row r="1289" spans="3:5">
      <c r="C1289" s="414">
        <v>6.4249999999998852</v>
      </c>
      <c r="D1289" s="414" t="e">
        <v>#N/A</v>
      </c>
      <c r="E1289" s="414" t="e">
        <v>#N/A</v>
      </c>
    </row>
    <row r="1290" spans="3:5">
      <c r="C1290" s="414">
        <v>6.4299999999998851</v>
      </c>
      <c r="D1290" s="414" t="e">
        <v>#N/A</v>
      </c>
      <c r="E1290" s="414" t="e">
        <v>#N/A</v>
      </c>
    </row>
    <row r="1291" spans="3:5">
      <c r="C1291" s="414">
        <v>6.434999999999885</v>
      </c>
      <c r="D1291" s="414" t="e">
        <v>#N/A</v>
      </c>
      <c r="E1291" s="414" t="e">
        <v>#N/A</v>
      </c>
    </row>
    <row r="1292" spans="3:5">
      <c r="C1292" s="414">
        <v>6.4399999999998849</v>
      </c>
      <c r="D1292" s="414" t="e">
        <v>#N/A</v>
      </c>
      <c r="E1292" s="414" t="e">
        <v>#N/A</v>
      </c>
    </row>
    <row r="1293" spans="3:5">
      <c r="C1293" s="414">
        <v>6.4449999999998848</v>
      </c>
      <c r="D1293" s="414" t="e">
        <v>#N/A</v>
      </c>
      <c r="E1293" s="414" t="e">
        <v>#N/A</v>
      </c>
    </row>
    <row r="1294" spans="3:5">
      <c r="C1294" s="414">
        <v>6.4499999999998847</v>
      </c>
      <c r="D1294" s="414" t="e">
        <v>#N/A</v>
      </c>
      <c r="E1294" s="414" t="e">
        <v>#N/A</v>
      </c>
    </row>
    <row r="1295" spans="3:5">
      <c r="C1295" s="414">
        <v>6.4549999999998846</v>
      </c>
      <c r="D1295" s="414" t="e">
        <v>#N/A</v>
      </c>
      <c r="E1295" s="414" t="e">
        <v>#N/A</v>
      </c>
    </row>
    <row r="1296" spans="3:5">
      <c r="C1296" s="414">
        <v>6.4599999999998845</v>
      </c>
      <c r="D1296" s="414" t="e">
        <v>#N/A</v>
      </c>
      <c r="E1296" s="414" t="e">
        <v>#N/A</v>
      </c>
    </row>
    <row r="1297" spans="3:5">
      <c r="C1297" s="414">
        <v>6.4649999999998844</v>
      </c>
      <c r="D1297" s="414" t="e">
        <v>#N/A</v>
      </c>
      <c r="E1297" s="414" t="e">
        <v>#N/A</v>
      </c>
    </row>
    <row r="1298" spans="3:5">
      <c r="C1298" s="414">
        <v>6.4699999999998843</v>
      </c>
      <c r="D1298" s="414" t="e">
        <v>#N/A</v>
      </c>
      <c r="E1298" s="414" t="e">
        <v>#N/A</v>
      </c>
    </row>
    <row r="1299" spans="3:5">
      <c r="C1299" s="414">
        <v>6.4749999999998842</v>
      </c>
      <c r="D1299" s="414" t="e">
        <v>#N/A</v>
      </c>
      <c r="E1299" s="414" t="e">
        <v>#N/A</v>
      </c>
    </row>
    <row r="1300" spans="3:5">
      <c r="C1300" s="414">
        <v>6.4799999999998841</v>
      </c>
      <c r="D1300" s="414" t="e">
        <v>#N/A</v>
      </c>
      <c r="E1300" s="414" t="e">
        <v>#N/A</v>
      </c>
    </row>
    <row r="1301" spans="3:5">
      <c r="C1301" s="414">
        <v>6.484999999999884</v>
      </c>
      <c r="D1301" s="414" t="e">
        <v>#N/A</v>
      </c>
      <c r="E1301" s="414" t="e">
        <v>#N/A</v>
      </c>
    </row>
    <row r="1302" spans="3:5">
      <c r="C1302" s="414">
        <v>6.4899999999998839</v>
      </c>
      <c r="D1302" s="414" t="e">
        <v>#N/A</v>
      </c>
      <c r="E1302" s="414" t="e">
        <v>#N/A</v>
      </c>
    </row>
    <row r="1303" spans="3:5">
      <c r="C1303" s="414">
        <v>6.4949999999998838</v>
      </c>
      <c r="D1303" s="414" t="e">
        <v>#N/A</v>
      </c>
      <c r="E1303" s="414" t="e">
        <v>#N/A</v>
      </c>
    </row>
    <row r="1304" spans="3:5">
      <c r="C1304" s="414">
        <v>6.4999999999998836</v>
      </c>
      <c r="D1304" s="414" t="e">
        <v>#N/A</v>
      </c>
      <c r="E1304" s="414" t="e">
        <v>#N/A</v>
      </c>
    </row>
    <row r="1305" spans="3:5">
      <c r="C1305" s="414">
        <v>6.5049999999998835</v>
      </c>
      <c r="D1305" s="414" t="e">
        <v>#N/A</v>
      </c>
      <c r="E1305" s="414" t="e">
        <v>#N/A</v>
      </c>
    </row>
    <row r="1306" spans="3:5">
      <c r="C1306" s="414">
        <v>6.5099999999998834</v>
      </c>
      <c r="D1306" s="414" t="e">
        <v>#N/A</v>
      </c>
      <c r="E1306" s="414" t="e">
        <v>#N/A</v>
      </c>
    </row>
    <row r="1307" spans="3:5">
      <c r="C1307" s="414">
        <v>6.5149999999998833</v>
      </c>
      <c r="D1307" s="414" t="e">
        <v>#N/A</v>
      </c>
      <c r="E1307" s="414" t="e">
        <v>#N/A</v>
      </c>
    </row>
    <row r="1308" spans="3:5">
      <c r="C1308" s="414">
        <v>6.5199999999998832</v>
      </c>
      <c r="D1308" s="414" t="e">
        <v>#N/A</v>
      </c>
      <c r="E1308" s="414" t="e">
        <v>#N/A</v>
      </c>
    </row>
    <row r="1309" spans="3:5">
      <c r="C1309" s="414">
        <v>6.5249999999998831</v>
      </c>
      <c r="D1309" s="414" t="e">
        <v>#N/A</v>
      </c>
      <c r="E1309" s="414" t="e">
        <v>#N/A</v>
      </c>
    </row>
    <row r="1310" spans="3:5">
      <c r="C1310" s="414">
        <v>6.529999999999883</v>
      </c>
      <c r="D1310" s="414" t="e">
        <v>#N/A</v>
      </c>
      <c r="E1310" s="414" t="e">
        <v>#N/A</v>
      </c>
    </row>
    <row r="1311" spans="3:5">
      <c r="C1311" s="414">
        <v>6.5349999999998829</v>
      </c>
      <c r="D1311" s="414" t="e">
        <v>#N/A</v>
      </c>
      <c r="E1311" s="414" t="e">
        <v>#N/A</v>
      </c>
    </row>
    <row r="1312" spans="3:5">
      <c r="C1312" s="414">
        <v>6.5399999999998828</v>
      </c>
      <c r="D1312" s="414" t="e">
        <v>#N/A</v>
      </c>
      <c r="E1312" s="414" t="e">
        <v>#N/A</v>
      </c>
    </row>
    <row r="1313" spans="3:5">
      <c r="C1313" s="414">
        <v>6.5449999999998827</v>
      </c>
      <c r="D1313" s="414" t="e">
        <v>#N/A</v>
      </c>
      <c r="E1313" s="414" t="e">
        <v>#N/A</v>
      </c>
    </row>
    <row r="1314" spans="3:5">
      <c r="C1314" s="414">
        <v>6.5499999999998826</v>
      </c>
      <c r="D1314" s="414" t="e">
        <v>#N/A</v>
      </c>
      <c r="E1314" s="414" t="e">
        <v>#N/A</v>
      </c>
    </row>
    <row r="1315" spans="3:5">
      <c r="C1315" s="414">
        <v>6.5549999999998825</v>
      </c>
      <c r="D1315" s="414" t="e">
        <v>#N/A</v>
      </c>
      <c r="E1315" s="414" t="e">
        <v>#N/A</v>
      </c>
    </row>
    <row r="1316" spans="3:5">
      <c r="C1316" s="414">
        <v>6.5599999999998824</v>
      </c>
      <c r="D1316" s="414" t="e">
        <v>#N/A</v>
      </c>
      <c r="E1316" s="414" t="e">
        <v>#N/A</v>
      </c>
    </row>
    <row r="1317" spans="3:5">
      <c r="C1317" s="414">
        <v>6.5649999999998823</v>
      </c>
      <c r="D1317" s="414" t="e">
        <v>#N/A</v>
      </c>
      <c r="E1317" s="414" t="e">
        <v>#N/A</v>
      </c>
    </row>
    <row r="1318" spans="3:5">
      <c r="C1318" s="414">
        <v>6.5699999999998822</v>
      </c>
      <c r="D1318" s="414" t="e">
        <v>#N/A</v>
      </c>
      <c r="E1318" s="414" t="e">
        <v>#N/A</v>
      </c>
    </row>
    <row r="1319" spans="3:5">
      <c r="C1319" s="414">
        <v>6.574999999999882</v>
      </c>
      <c r="D1319" s="414" t="e">
        <v>#N/A</v>
      </c>
      <c r="E1319" s="414" t="e">
        <v>#N/A</v>
      </c>
    </row>
    <row r="1320" spans="3:5">
      <c r="C1320" s="414">
        <v>6.5799999999998819</v>
      </c>
      <c r="D1320" s="414" t="e">
        <v>#N/A</v>
      </c>
      <c r="E1320" s="414" t="e">
        <v>#N/A</v>
      </c>
    </row>
    <row r="1321" spans="3:5">
      <c r="C1321" s="414">
        <v>6.5849999999998818</v>
      </c>
      <c r="D1321" s="414" t="e">
        <v>#N/A</v>
      </c>
      <c r="E1321" s="414" t="e">
        <v>#N/A</v>
      </c>
    </row>
    <row r="1322" spans="3:5">
      <c r="C1322" s="414">
        <v>6.5899999999998817</v>
      </c>
      <c r="D1322" s="414" t="e">
        <v>#N/A</v>
      </c>
      <c r="E1322" s="414" t="e">
        <v>#N/A</v>
      </c>
    </row>
    <row r="1323" spans="3:5">
      <c r="C1323" s="414">
        <v>6.5949999999998816</v>
      </c>
      <c r="D1323" s="414" t="e">
        <v>#N/A</v>
      </c>
      <c r="E1323" s="414" t="e">
        <v>#N/A</v>
      </c>
    </row>
    <row r="1324" spans="3:5">
      <c r="C1324" s="414">
        <v>6.5999999999998815</v>
      </c>
      <c r="D1324" s="414" t="e">
        <v>#N/A</v>
      </c>
      <c r="E1324" s="414" t="e">
        <v>#N/A</v>
      </c>
    </row>
    <row r="1325" spans="3:5">
      <c r="C1325" s="414">
        <v>6.6049999999998814</v>
      </c>
      <c r="D1325" s="414" t="e">
        <v>#N/A</v>
      </c>
      <c r="E1325" s="414" t="e">
        <v>#N/A</v>
      </c>
    </row>
    <row r="1326" spans="3:5">
      <c r="C1326" s="414">
        <v>6.6099999999998813</v>
      </c>
      <c r="D1326" s="414" t="e">
        <v>#N/A</v>
      </c>
      <c r="E1326" s="414" t="e">
        <v>#N/A</v>
      </c>
    </row>
    <row r="1327" spans="3:5">
      <c r="C1327" s="414">
        <v>6.6149999999998812</v>
      </c>
      <c r="D1327" s="414" t="e">
        <v>#N/A</v>
      </c>
      <c r="E1327" s="414" t="e">
        <v>#N/A</v>
      </c>
    </row>
    <row r="1328" spans="3:5">
      <c r="C1328" s="414">
        <v>6.6199999999998811</v>
      </c>
      <c r="D1328" s="414" t="e">
        <v>#N/A</v>
      </c>
      <c r="E1328" s="414" t="e">
        <v>#N/A</v>
      </c>
    </row>
    <row r="1329" spans="3:5">
      <c r="C1329" s="414">
        <v>6.624999999999881</v>
      </c>
      <c r="D1329" s="414" t="e">
        <v>#N/A</v>
      </c>
      <c r="E1329" s="414" t="e">
        <v>#N/A</v>
      </c>
    </row>
    <row r="1330" spans="3:5">
      <c r="C1330" s="414">
        <v>6.6299999999998809</v>
      </c>
      <c r="D1330" s="414" t="e">
        <v>#N/A</v>
      </c>
      <c r="E1330" s="414" t="e">
        <v>#N/A</v>
      </c>
    </row>
    <row r="1331" spans="3:5">
      <c r="C1331" s="414">
        <v>6.6349999999998808</v>
      </c>
      <c r="D1331" s="414" t="e">
        <v>#N/A</v>
      </c>
      <c r="E1331" s="414" t="e">
        <v>#N/A</v>
      </c>
    </row>
    <row r="1332" spans="3:5">
      <c r="C1332" s="414">
        <v>6.6399999999998807</v>
      </c>
      <c r="D1332" s="414" t="e">
        <v>#N/A</v>
      </c>
      <c r="E1332" s="414" t="e">
        <v>#N/A</v>
      </c>
    </row>
    <row r="1333" spans="3:5">
      <c r="C1333" s="414">
        <v>6.6449999999998806</v>
      </c>
      <c r="D1333" s="414" t="e">
        <v>#N/A</v>
      </c>
      <c r="E1333" s="414" t="e">
        <v>#N/A</v>
      </c>
    </row>
    <row r="1334" spans="3:5">
      <c r="C1334" s="414">
        <v>6.6499999999998805</v>
      </c>
      <c r="D1334" s="414" t="e">
        <v>#N/A</v>
      </c>
      <c r="E1334" s="414" t="e">
        <v>#N/A</v>
      </c>
    </row>
    <row r="1335" spans="3:5">
      <c r="C1335" s="414">
        <v>6.6549999999998803</v>
      </c>
      <c r="D1335" s="414" t="e">
        <v>#N/A</v>
      </c>
      <c r="E1335" s="414" t="e">
        <v>#N/A</v>
      </c>
    </row>
    <row r="1336" spans="3:5">
      <c r="C1336" s="414">
        <v>6.6599999999998802</v>
      </c>
      <c r="D1336" s="414" t="e">
        <v>#N/A</v>
      </c>
      <c r="E1336" s="414" t="e">
        <v>#N/A</v>
      </c>
    </row>
    <row r="1337" spans="3:5">
      <c r="C1337" s="414">
        <v>6.6649999999998801</v>
      </c>
      <c r="D1337" s="414" t="e">
        <v>#N/A</v>
      </c>
      <c r="E1337" s="414" t="e">
        <v>#N/A</v>
      </c>
    </row>
    <row r="1338" spans="3:5">
      <c r="C1338" s="414">
        <v>6.66999999999988</v>
      </c>
      <c r="D1338" s="414" t="e">
        <v>#N/A</v>
      </c>
      <c r="E1338" s="414" t="e">
        <v>#N/A</v>
      </c>
    </row>
    <row r="1339" spans="3:5">
      <c r="C1339" s="414">
        <v>6.6749999999998799</v>
      </c>
      <c r="D1339" s="414" t="e">
        <v>#N/A</v>
      </c>
      <c r="E1339" s="414" t="e">
        <v>#N/A</v>
      </c>
    </row>
    <row r="1340" spans="3:5">
      <c r="C1340" s="414">
        <v>6.6799999999998798</v>
      </c>
      <c r="D1340" s="414" t="e">
        <v>#N/A</v>
      </c>
      <c r="E1340" s="414" t="e">
        <v>#N/A</v>
      </c>
    </row>
    <row r="1341" spans="3:5">
      <c r="C1341" s="414">
        <v>6.6849999999998797</v>
      </c>
      <c r="D1341" s="414" t="e">
        <v>#N/A</v>
      </c>
      <c r="E1341" s="414" t="e">
        <v>#N/A</v>
      </c>
    </row>
    <row r="1342" spans="3:5">
      <c r="C1342" s="414">
        <v>6.6899999999998796</v>
      </c>
      <c r="D1342" s="414" t="e">
        <v>#N/A</v>
      </c>
      <c r="E1342" s="414" t="e">
        <v>#N/A</v>
      </c>
    </row>
    <row r="1343" spans="3:5">
      <c r="C1343" s="414">
        <v>6.6949999999998795</v>
      </c>
      <c r="D1343" s="414" t="e">
        <v>#N/A</v>
      </c>
      <c r="E1343" s="414" t="e">
        <v>#N/A</v>
      </c>
    </row>
    <row r="1344" spans="3:5">
      <c r="C1344" s="414">
        <v>6.6999999999998794</v>
      </c>
      <c r="D1344" s="414" t="e">
        <v>#N/A</v>
      </c>
      <c r="E1344" s="414" t="e">
        <v>#N/A</v>
      </c>
    </row>
    <row r="1345" spans="3:5">
      <c r="C1345" s="414">
        <v>6.7049999999998793</v>
      </c>
      <c r="D1345" s="414" t="e">
        <v>#N/A</v>
      </c>
      <c r="E1345" s="414" t="e">
        <v>#N/A</v>
      </c>
    </row>
    <row r="1346" spans="3:5">
      <c r="C1346" s="414">
        <v>6.7099999999998792</v>
      </c>
      <c r="D1346" s="414" t="e">
        <v>#N/A</v>
      </c>
      <c r="E1346" s="414" t="e">
        <v>#N/A</v>
      </c>
    </row>
    <row r="1347" spans="3:5">
      <c r="C1347" s="414">
        <v>6.7149999999998791</v>
      </c>
      <c r="D1347" s="414" t="e">
        <v>#N/A</v>
      </c>
      <c r="E1347" s="414" t="e">
        <v>#N/A</v>
      </c>
    </row>
    <row r="1348" spans="3:5">
      <c r="C1348" s="414">
        <v>6.719999999999879</v>
      </c>
      <c r="D1348" s="414" t="e">
        <v>#N/A</v>
      </c>
      <c r="E1348" s="414" t="e">
        <v>#N/A</v>
      </c>
    </row>
    <row r="1349" spans="3:5">
      <c r="C1349" s="414">
        <v>6.7249999999998789</v>
      </c>
      <c r="D1349" s="414" t="e">
        <v>#N/A</v>
      </c>
      <c r="E1349" s="414" t="e">
        <v>#N/A</v>
      </c>
    </row>
    <row r="1350" spans="3:5">
      <c r="C1350" s="414">
        <v>6.7299999999998787</v>
      </c>
      <c r="D1350" s="414" t="e">
        <v>#N/A</v>
      </c>
      <c r="E1350" s="414" t="e">
        <v>#N/A</v>
      </c>
    </row>
    <row r="1351" spans="3:5">
      <c r="C1351" s="414">
        <v>6.7349999999998786</v>
      </c>
      <c r="D1351" s="414" t="e">
        <v>#N/A</v>
      </c>
      <c r="E1351" s="414" t="e">
        <v>#N/A</v>
      </c>
    </row>
    <row r="1352" spans="3:5">
      <c r="C1352" s="414">
        <v>6.7399999999998785</v>
      </c>
      <c r="D1352" s="414" t="e">
        <v>#N/A</v>
      </c>
      <c r="E1352" s="414" t="e">
        <v>#N/A</v>
      </c>
    </row>
    <row r="1353" spans="3:5">
      <c r="C1353" s="414">
        <v>6.7449999999998784</v>
      </c>
      <c r="D1353" s="414" t="e">
        <v>#N/A</v>
      </c>
      <c r="E1353" s="414" t="e">
        <v>#N/A</v>
      </c>
    </row>
    <row r="1354" spans="3:5">
      <c r="C1354" s="414">
        <v>6.7499999999998783</v>
      </c>
      <c r="D1354" s="414" t="e">
        <v>#N/A</v>
      </c>
      <c r="E1354" s="414" t="e">
        <v>#N/A</v>
      </c>
    </row>
    <row r="1355" spans="3:5">
      <c r="C1355" s="414">
        <v>6.7549999999998782</v>
      </c>
      <c r="D1355" s="414" t="e">
        <v>#N/A</v>
      </c>
      <c r="E1355" s="414" t="e">
        <v>#N/A</v>
      </c>
    </row>
    <row r="1356" spans="3:5">
      <c r="C1356" s="414">
        <v>6.7599999999998781</v>
      </c>
      <c r="D1356" s="414" t="e">
        <v>#N/A</v>
      </c>
      <c r="E1356" s="414" t="e">
        <v>#N/A</v>
      </c>
    </row>
    <row r="1357" spans="3:5">
      <c r="C1357" s="414">
        <v>6.764999999999878</v>
      </c>
      <c r="D1357" s="414" t="e">
        <v>#N/A</v>
      </c>
      <c r="E1357" s="414" t="e">
        <v>#N/A</v>
      </c>
    </row>
    <row r="1358" spans="3:5">
      <c r="C1358" s="414">
        <v>6.7699999999998779</v>
      </c>
      <c r="D1358" s="414" t="e">
        <v>#N/A</v>
      </c>
      <c r="E1358" s="414" t="e">
        <v>#N/A</v>
      </c>
    </row>
    <row r="1359" spans="3:5">
      <c r="C1359" s="414">
        <v>6.7749999999998778</v>
      </c>
      <c r="D1359" s="414" t="e">
        <v>#N/A</v>
      </c>
      <c r="E1359" s="414" t="e">
        <v>#N/A</v>
      </c>
    </row>
    <row r="1360" spans="3:5">
      <c r="C1360" s="414">
        <v>6.7799999999998777</v>
      </c>
      <c r="D1360" s="414" t="e">
        <v>#N/A</v>
      </c>
      <c r="E1360" s="414" t="e">
        <v>#N/A</v>
      </c>
    </row>
    <row r="1361" spans="3:5">
      <c r="C1361" s="414">
        <v>6.7849999999998776</v>
      </c>
      <c r="D1361" s="414" t="e">
        <v>#N/A</v>
      </c>
      <c r="E1361" s="414" t="e">
        <v>#N/A</v>
      </c>
    </row>
    <row r="1362" spans="3:5">
      <c r="C1362" s="414">
        <v>6.7899999999998775</v>
      </c>
      <c r="D1362" s="414" t="e">
        <v>#N/A</v>
      </c>
      <c r="E1362" s="414" t="e">
        <v>#N/A</v>
      </c>
    </row>
    <row r="1363" spans="3:5">
      <c r="C1363" s="414">
        <v>6.7949999999998774</v>
      </c>
      <c r="D1363" s="414" t="e">
        <v>#N/A</v>
      </c>
      <c r="E1363" s="414" t="e">
        <v>#N/A</v>
      </c>
    </row>
    <row r="1364" spans="3:5">
      <c r="C1364" s="414">
        <v>6.7999999999998773</v>
      </c>
      <c r="D1364" s="414" t="e">
        <v>#N/A</v>
      </c>
      <c r="E1364" s="414" t="e">
        <v>#N/A</v>
      </c>
    </row>
    <row r="1365" spans="3:5">
      <c r="C1365" s="414">
        <v>6.8049999999998771</v>
      </c>
      <c r="D1365" s="414" t="e">
        <v>#N/A</v>
      </c>
      <c r="E1365" s="414" t="e">
        <v>#N/A</v>
      </c>
    </row>
    <row r="1366" spans="3:5">
      <c r="C1366" s="414">
        <v>6.809999999999877</v>
      </c>
      <c r="D1366" s="414" t="e">
        <v>#N/A</v>
      </c>
      <c r="E1366" s="414" t="e">
        <v>#N/A</v>
      </c>
    </row>
    <row r="1367" spans="3:5">
      <c r="C1367" s="414">
        <v>6.8149999999998769</v>
      </c>
      <c r="D1367" s="414" t="e">
        <v>#N/A</v>
      </c>
      <c r="E1367" s="414" t="e">
        <v>#N/A</v>
      </c>
    </row>
    <row r="1368" spans="3:5">
      <c r="C1368" s="414">
        <v>6.8199999999998768</v>
      </c>
      <c r="D1368" s="414" t="e">
        <v>#N/A</v>
      </c>
      <c r="E1368" s="414" t="e">
        <v>#N/A</v>
      </c>
    </row>
    <row r="1369" spans="3:5">
      <c r="C1369" s="414">
        <v>6.8249999999998767</v>
      </c>
      <c r="D1369" s="414" t="e">
        <v>#N/A</v>
      </c>
      <c r="E1369" s="414" t="e">
        <v>#N/A</v>
      </c>
    </row>
    <row r="1370" spans="3:5">
      <c r="C1370" s="414">
        <v>6.8299999999998766</v>
      </c>
      <c r="D1370" s="414" t="e">
        <v>#N/A</v>
      </c>
      <c r="E1370" s="414" t="e">
        <v>#N/A</v>
      </c>
    </row>
    <row r="1371" spans="3:5">
      <c r="C1371" s="414">
        <v>6.8349999999998765</v>
      </c>
      <c r="D1371" s="414" t="e">
        <v>#N/A</v>
      </c>
      <c r="E1371" s="414" t="e">
        <v>#N/A</v>
      </c>
    </row>
    <row r="1372" spans="3:5">
      <c r="C1372" s="414">
        <v>6.8399999999998764</v>
      </c>
      <c r="D1372" s="414" t="e">
        <v>#N/A</v>
      </c>
      <c r="E1372" s="414" t="e">
        <v>#N/A</v>
      </c>
    </row>
    <row r="1373" spans="3:5">
      <c r="C1373" s="414">
        <v>6.8449999999998763</v>
      </c>
      <c r="D1373" s="414" t="e">
        <v>#N/A</v>
      </c>
      <c r="E1373" s="414" t="e">
        <v>#N/A</v>
      </c>
    </row>
    <row r="1374" spans="3:5">
      <c r="C1374" s="414">
        <v>6.8499999999998762</v>
      </c>
      <c r="D1374" s="414" t="e">
        <v>#N/A</v>
      </c>
      <c r="E1374" s="414" t="e">
        <v>#N/A</v>
      </c>
    </row>
    <row r="1375" spans="3:5">
      <c r="C1375" s="414">
        <v>6.8549999999998761</v>
      </c>
      <c r="D1375" s="414" t="e">
        <v>#N/A</v>
      </c>
      <c r="E1375" s="414" t="e">
        <v>#N/A</v>
      </c>
    </row>
    <row r="1376" spans="3:5">
      <c r="C1376" s="414">
        <v>6.859999999999876</v>
      </c>
      <c r="D1376" s="414" t="e">
        <v>#N/A</v>
      </c>
      <c r="E1376" s="414" t="e">
        <v>#N/A</v>
      </c>
    </row>
    <row r="1377" spans="3:5">
      <c r="C1377" s="414">
        <v>6.8649999999998759</v>
      </c>
      <c r="D1377" s="414" t="e">
        <v>#N/A</v>
      </c>
      <c r="E1377" s="414" t="e">
        <v>#N/A</v>
      </c>
    </row>
    <row r="1378" spans="3:5">
      <c r="C1378" s="414">
        <v>6.8699999999998758</v>
      </c>
      <c r="D1378" s="414" t="e">
        <v>#N/A</v>
      </c>
      <c r="E1378" s="414" t="e">
        <v>#N/A</v>
      </c>
    </row>
    <row r="1379" spans="3:5">
      <c r="C1379" s="414">
        <v>6.8749999999998757</v>
      </c>
      <c r="D1379" s="414" t="e">
        <v>#N/A</v>
      </c>
      <c r="E1379" s="414" t="e">
        <v>#N/A</v>
      </c>
    </row>
    <row r="1380" spans="3:5">
      <c r="C1380" s="414">
        <v>6.8799999999998755</v>
      </c>
      <c r="D1380" s="414" t="e">
        <v>#N/A</v>
      </c>
      <c r="E1380" s="414" t="e">
        <v>#N/A</v>
      </c>
    </row>
    <row r="1381" spans="3:5">
      <c r="C1381" s="414">
        <v>6.8849999999998754</v>
      </c>
      <c r="D1381" s="414" t="e">
        <v>#N/A</v>
      </c>
      <c r="E1381" s="414" t="e">
        <v>#N/A</v>
      </c>
    </row>
    <row r="1382" spans="3:5">
      <c r="C1382" s="414">
        <v>6.8899999999998753</v>
      </c>
      <c r="D1382" s="414" t="e">
        <v>#N/A</v>
      </c>
      <c r="E1382" s="414" t="e">
        <v>#N/A</v>
      </c>
    </row>
    <row r="1383" spans="3:5">
      <c r="C1383" s="414">
        <v>6.8949999999998752</v>
      </c>
      <c r="D1383" s="414" t="e">
        <v>#N/A</v>
      </c>
      <c r="E1383" s="414" t="e">
        <v>#N/A</v>
      </c>
    </row>
    <row r="1384" spans="3:5">
      <c r="C1384" s="414">
        <v>6.8999999999998751</v>
      </c>
      <c r="D1384" s="414" t="e">
        <v>#N/A</v>
      </c>
      <c r="E1384" s="414" t="e">
        <v>#N/A</v>
      </c>
    </row>
    <row r="1385" spans="3:5">
      <c r="C1385" s="414">
        <v>6.904999999999875</v>
      </c>
      <c r="D1385" s="414" t="e">
        <v>#N/A</v>
      </c>
      <c r="E1385" s="414" t="e">
        <v>#N/A</v>
      </c>
    </row>
    <row r="1386" spans="3:5">
      <c r="C1386" s="414">
        <v>6.9099999999998749</v>
      </c>
      <c r="D1386" s="414" t="e">
        <v>#N/A</v>
      </c>
      <c r="E1386" s="414" t="e">
        <v>#N/A</v>
      </c>
    </row>
    <row r="1387" spans="3:5">
      <c r="C1387" s="414">
        <v>6.9149999999998748</v>
      </c>
      <c r="D1387" s="414" t="e">
        <v>#N/A</v>
      </c>
      <c r="E1387" s="414" t="e">
        <v>#N/A</v>
      </c>
    </row>
    <row r="1388" spans="3:5">
      <c r="C1388" s="414">
        <v>6.9199999999998747</v>
      </c>
      <c r="D1388" s="414" t="e">
        <v>#N/A</v>
      </c>
      <c r="E1388" s="414" t="e">
        <v>#N/A</v>
      </c>
    </row>
    <row r="1389" spans="3:5">
      <c r="C1389" s="414">
        <v>6.9249999999998746</v>
      </c>
      <c r="D1389" s="414" t="e">
        <v>#N/A</v>
      </c>
      <c r="E1389" s="414" t="e">
        <v>#N/A</v>
      </c>
    </row>
    <row r="1390" spans="3:5">
      <c r="C1390" s="414">
        <v>6.9299999999998745</v>
      </c>
      <c r="D1390" s="414" t="e">
        <v>#N/A</v>
      </c>
      <c r="E1390" s="414" t="e">
        <v>#N/A</v>
      </c>
    </row>
    <row r="1391" spans="3:5">
      <c r="C1391" s="414">
        <v>6.9349999999998744</v>
      </c>
      <c r="D1391" s="414" t="e">
        <v>#N/A</v>
      </c>
      <c r="E1391" s="414" t="e">
        <v>#N/A</v>
      </c>
    </row>
    <row r="1392" spans="3:5">
      <c r="C1392" s="414">
        <v>6.9399999999998743</v>
      </c>
      <c r="D1392" s="414" t="e">
        <v>#N/A</v>
      </c>
      <c r="E1392" s="414" t="e">
        <v>#N/A</v>
      </c>
    </row>
    <row r="1393" spans="3:5">
      <c r="C1393" s="414">
        <v>6.9449999999998742</v>
      </c>
      <c r="D1393" s="414" t="e">
        <v>#N/A</v>
      </c>
      <c r="E1393" s="414" t="e">
        <v>#N/A</v>
      </c>
    </row>
    <row r="1394" spans="3:5">
      <c r="C1394" s="414">
        <v>6.9499999999998741</v>
      </c>
      <c r="D1394" s="414" t="e">
        <v>#N/A</v>
      </c>
      <c r="E1394" s="414" t="e">
        <v>#N/A</v>
      </c>
    </row>
    <row r="1395" spans="3:5">
      <c r="C1395" s="414">
        <v>6.9549999999998739</v>
      </c>
      <c r="D1395" s="414" t="e">
        <v>#N/A</v>
      </c>
      <c r="E1395" s="414" t="e">
        <v>#N/A</v>
      </c>
    </row>
    <row r="1396" spans="3:5">
      <c r="C1396" s="414">
        <v>6.9599999999998738</v>
      </c>
      <c r="D1396" s="414" t="e">
        <v>#N/A</v>
      </c>
      <c r="E1396" s="414" t="e">
        <v>#N/A</v>
      </c>
    </row>
    <row r="1397" spans="3:5">
      <c r="C1397" s="414">
        <v>6.9649999999998737</v>
      </c>
      <c r="D1397" s="414" t="e">
        <v>#N/A</v>
      </c>
      <c r="E1397" s="414" t="e">
        <v>#N/A</v>
      </c>
    </row>
    <row r="1398" spans="3:5">
      <c r="C1398" s="414">
        <v>6.9699999999998736</v>
      </c>
      <c r="D1398" s="414" t="e">
        <v>#N/A</v>
      </c>
      <c r="E1398" s="414" t="e">
        <v>#N/A</v>
      </c>
    </row>
    <row r="1399" spans="3:5">
      <c r="C1399" s="414">
        <v>6.9749999999998735</v>
      </c>
      <c r="D1399" s="414" t="e">
        <v>#N/A</v>
      </c>
      <c r="E1399" s="414" t="e">
        <v>#N/A</v>
      </c>
    </row>
    <row r="1400" spans="3:5">
      <c r="C1400" s="414">
        <v>6.9799999999998734</v>
      </c>
      <c r="D1400" s="414" t="e">
        <v>#N/A</v>
      </c>
      <c r="E1400" s="414" t="e">
        <v>#N/A</v>
      </c>
    </row>
    <row r="1401" spans="3:5">
      <c r="C1401" s="414">
        <v>6.9849999999998733</v>
      </c>
      <c r="D1401" s="414" t="e">
        <v>#N/A</v>
      </c>
      <c r="E1401" s="414" t="e">
        <v>#N/A</v>
      </c>
    </row>
    <row r="1402" spans="3:5">
      <c r="C1402" s="414">
        <v>6.9899999999998732</v>
      </c>
      <c r="D1402" s="414" t="e">
        <v>#N/A</v>
      </c>
      <c r="E1402" s="414" t="e">
        <v>#N/A</v>
      </c>
    </row>
    <row r="1403" spans="3:5">
      <c r="C1403" s="414">
        <v>6.9949999999998731</v>
      </c>
      <c r="D1403" s="414" t="e">
        <v>#N/A</v>
      </c>
      <c r="E1403" s="414" t="e">
        <v>#N/A</v>
      </c>
    </row>
    <row r="1404" spans="3:5">
      <c r="C1404" s="414">
        <v>7</v>
      </c>
      <c r="D1404" s="414">
        <v>16</v>
      </c>
      <c r="E1404" s="414">
        <v>10</v>
      </c>
    </row>
    <row r="1405" spans="3:5">
      <c r="C1405" s="414">
        <v>7.0049999999998729</v>
      </c>
      <c r="D1405" s="414" t="e">
        <v>#N/A</v>
      </c>
      <c r="E1405" s="414" t="e">
        <v>#N/A</v>
      </c>
    </row>
    <row r="1406" spans="3:5">
      <c r="C1406" s="414">
        <v>7.0099999999998728</v>
      </c>
      <c r="D1406" s="414" t="e">
        <v>#N/A</v>
      </c>
      <c r="E1406" s="414" t="e">
        <v>#N/A</v>
      </c>
    </row>
    <row r="1407" spans="3:5">
      <c r="C1407" s="414">
        <v>7.0149999999998727</v>
      </c>
      <c r="D1407" s="414" t="e">
        <v>#N/A</v>
      </c>
      <c r="E1407" s="414" t="e">
        <v>#N/A</v>
      </c>
    </row>
    <row r="1408" spans="3:5">
      <c r="C1408" s="414">
        <v>7.0199999999998726</v>
      </c>
      <c r="D1408" s="414" t="e">
        <v>#N/A</v>
      </c>
      <c r="E1408" s="414" t="e">
        <v>#N/A</v>
      </c>
    </row>
    <row r="1409" spans="3:5">
      <c r="C1409" s="414">
        <v>7.0249999999998725</v>
      </c>
      <c r="D1409" s="414" t="e">
        <v>#N/A</v>
      </c>
      <c r="E1409" s="414" t="e">
        <v>#N/A</v>
      </c>
    </row>
    <row r="1410" spans="3:5">
      <c r="C1410" s="414">
        <v>7.0299999999998724</v>
      </c>
      <c r="D1410" s="414" t="e">
        <v>#N/A</v>
      </c>
      <c r="E1410" s="414" t="e">
        <v>#N/A</v>
      </c>
    </row>
    <row r="1411" spans="3:5">
      <c r="C1411" s="414">
        <v>7.0349999999998722</v>
      </c>
      <c r="D1411" s="414" t="e">
        <v>#N/A</v>
      </c>
      <c r="E1411" s="414" t="e">
        <v>#N/A</v>
      </c>
    </row>
    <row r="1412" spans="3:5">
      <c r="C1412" s="414">
        <v>7.0399999999998721</v>
      </c>
      <c r="D1412" s="414" t="e">
        <v>#N/A</v>
      </c>
      <c r="E1412" s="414" t="e">
        <v>#N/A</v>
      </c>
    </row>
    <row r="1413" spans="3:5">
      <c r="C1413" s="414">
        <v>7.044999999999872</v>
      </c>
      <c r="D1413" s="414" t="e">
        <v>#N/A</v>
      </c>
      <c r="E1413" s="414" t="e">
        <v>#N/A</v>
      </c>
    </row>
    <row r="1414" spans="3:5">
      <c r="C1414" s="414">
        <v>7.0499999999998719</v>
      </c>
      <c r="D1414" s="414" t="e">
        <v>#N/A</v>
      </c>
      <c r="E1414" s="414" t="e">
        <v>#N/A</v>
      </c>
    </row>
    <row r="1415" spans="3:5">
      <c r="C1415" s="414">
        <v>7.0549999999998718</v>
      </c>
      <c r="D1415" s="414" t="e">
        <v>#N/A</v>
      </c>
      <c r="E1415" s="414" t="e">
        <v>#N/A</v>
      </c>
    </row>
    <row r="1416" spans="3:5">
      <c r="C1416" s="414">
        <v>7.0599999999998717</v>
      </c>
      <c r="D1416" s="414" t="e">
        <v>#N/A</v>
      </c>
      <c r="E1416" s="414" t="e">
        <v>#N/A</v>
      </c>
    </row>
    <row r="1417" spans="3:5">
      <c r="C1417" s="414">
        <v>7.0649999999998716</v>
      </c>
      <c r="D1417" s="414" t="e">
        <v>#N/A</v>
      </c>
      <c r="E1417" s="414" t="e">
        <v>#N/A</v>
      </c>
    </row>
    <row r="1418" spans="3:5">
      <c r="C1418" s="414">
        <v>7.0699999999998715</v>
      </c>
      <c r="D1418" s="414" t="e">
        <v>#N/A</v>
      </c>
      <c r="E1418" s="414" t="e">
        <v>#N/A</v>
      </c>
    </row>
    <row r="1419" spans="3:5">
      <c r="C1419" s="414">
        <v>7.0749999999998714</v>
      </c>
      <c r="D1419" s="414" t="e">
        <v>#N/A</v>
      </c>
      <c r="E1419" s="414" t="e">
        <v>#N/A</v>
      </c>
    </row>
    <row r="1420" spans="3:5">
      <c r="C1420" s="414">
        <v>7.0799999999998713</v>
      </c>
      <c r="D1420" s="414" t="e">
        <v>#N/A</v>
      </c>
      <c r="E1420" s="414" t="e">
        <v>#N/A</v>
      </c>
    </row>
    <row r="1421" spans="3:5">
      <c r="C1421" s="414">
        <v>7.0849999999998712</v>
      </c>
      <c r="D1421" s="414" t="e">
        <v>#N/A</v>
      </c>
      <c r="E1421" s="414" t="e">
        <v>#N/A</v>
      </c>
    </row>
    <row r="1422" spans="3:5">
      <c r="C1422" s="414">
        <v>7.0899999999998711</v>
      </c>
      <c r="D1422" s="414" t="e">
        <v>#N/A</v>
      </c>
      <c r="E1422" s="414" t="e">
        <v>#N/A</v>
      </c>
    </row>
    <row r="1423" spans="3:5">
      <c r="C1423" s="414">
        <v>7.094999999999871</v>
      </c>
      <c r="D1423" s="414" t="e">
        <v>#N/A</v>
      </c>
      <c r="E1423" s="414" t="e">
        <v>#N/A</v>
      </c>
    </row>
    <row r="1424" spans="3:5">
      <c r="C1424" s="414">
        <v>7.0999999999998709</v>
      </c>
      <c r="D1424" s="414" t="e">
        <v>#N/A</v>
      </c>
      <c r="E1424" s="414" t="e">
        <v>#N/A</v>
      </c>
    </row>
    <row r="1425" spans="3:5">
      <c r="C1425" s="414">
        <v>7.1049999999998708</v>
      </c>
      <c r="D1425" s="414" t="e">
        <v>#N/A</v>
      </c>
      <c r="E1425" s="414" t="e">
        <v>#N/A</v>
      </c>
    </row>
    <row r="1426" spans="3:5">
      <c r="C1426" s="414">
        <v>7.1099999999998706</v>
      </c>
      <c r="D1426" s="414" t="e">
        <v>#N/A</v>
      </c>
      <c r="E1426" s="414" t="e">
        <v>#N/A</v>
      </c>
    </row>
    <row r="1427" spans="3:5">
      <c r="C1427" s="414">
        <v>7.1149999999998705</v>
      </c>
      <c r="D1427" s="414" t="e">
        <v>#N/A</v>
      </c>
      <c r="E1427" s="414" t="e">
        <v>#N/A</v>
      </c>
    </row>
    <row r="1428" spans="3:5">
      <c r="C1428" s="414">
        <v>7.1199999999998704</v>
      </c>
      <c r="D1428" s="414" t="e">
        <v>#N/A</v>
      </c>
      <c r="E1428" s="414" t="e">
        <v>#N/A</v>
      </c>
    </row>
    <row r="1429" spans="3:5">
      <c r="C1429" s="414">
        <v>7.1249999999998703</v>
      </c>
      <c r="D1429" s="414" t="e">
        <v>#N/A</v>
      </c>
      <c r="E1429" s="414" t="e">
        <v>#N/A</v>
      </c>
    </row>
    <row r="1430" spans="3:5">
      <c r="C1430" s="414">
        <v>7.1299999999998702</v>
      </c>
      <c r="D1430" s="414" t="e">
        <v>#N/A</v>
      </c>
      <c r="E1430" s="414" t="e">
        <v>#N/A</v>
      </c>
    </row>
    <row r="1431" spans="3:5">
      <c r="C1431" s="414">
        <v>7.1349999999998701</v>
      </c>
      <c r="D1431" s="414" t="e">
        <v>#N/A</v>
      </c>
      <c r="E1431" s="414" t="e">
        <v>#N/A</v>
      </c>
    </row>
    <row r="1432" spans="3:5">
      <c r="C1432" s="414">
        <v>7.13999999999987</v>
      </c>
      <c r="D1432" s="414" t="e">
        <v>#N/A</v>
      </c>
      <c r="E1432" s="414" t="e">
        <v>#N/A</v>
      </c>
    </row>
    <row r="1433" spans="3:5">
      <c r="C1433" s="414">
        <v>7.1449999999998699</v>
      </c>
      <c r="D1433" s="414" t="e">
        <v>#N/A</v>
      </c>
      <c r="E1433" s="414" t="e">
        <v>#N/A</v>
      </c>
    </row>
    <row r="1434" spans="3:5">
      <c r="C1434" s="414">
        <v>7.1499999999998698</v>
      </c>
      <c r="D1434" s="414" t="e">
        <v>#N/A</v>
      </c>
      <c r="E1434" s="414" t="e">
        <v>#N/A</v>
      </c>
    </row>
    <row r="1435" spans="3:5">
      <c r="C1435" s="414">
        <v>7.1549999999998697</v>
      </c>
      <c r="D1435" s="414" t="e">
        <v>#N/A</v>
      </c>
      <c r="E1435" s="414" t="e">
        <v>#N/A</v>
      </c>
    </row>
    <row r="1436" spans="3:5">
      <c r="C1436" s="414">
        <v>7.1599999999998696</v>
      </c>
      <c r="D1436" s="414" t="e">
        <v>#N/A</v>
      </c>
      <c r="E1436" s="414" t="e">
        <v>#N/A</v>
      </c>
    </row>
    <row r="1437" spans="3:5">
      <c r="C1437" s="414">
        <v>7.1649999999998695</v>
      </c>
      <c r="D1437" s="414" t="e">
        <v>#N/A</v>
      </c>
      <c r="E1437" s="414" t="e">
        <v>#N/A</v>
      </c>
    </row>
    <row r="1438" spans="3:5">
      <c r="C1438" s="414">
        <v>7.1699999999998694</v>
      </c>
      <c r="D1438" s="414" t="e">
        <v>#N/A</v>
      </c>
      <c r="E1438" s="414" t="e">
        <v>#N/A</v>
      </c>
    </row>
    <row r="1439" spans="3:5">
      <c r="C1439" s="414">
        <v>7.1749999999998693</v>
      </c>
      <c r="D1439" s="414" t="e">
        <v>#N/A</v>
      </c>
      <c r="E1439" s="414" t="e">
        <v>#N/A</v>
      </c>
    </row>
    <row r="1440" spans="3:5">
      <c r="C1440" s="414">
        <v>7.1799999999998692</v>
      </c>
      <c r="D1440" s="414" t="e">
        <v>#N/A</v>
      </c>
      <c r="E1440" s="414" t="e">
        <v>#N/A</v>
      </c>
    </row>
    <row r="1441" spans="3:5">
      <c r="C1441" s="414">
        <v>7.184999999999869</v>
      </c>
      <c r="D1441" s="414" t="e">
        <v>#N/A</v>
      </c>
      <c r="E1441" s="414" t="e">
        <v>#N/A</v>
      </c>
    </row>
    <row r="1442" spans="3:5">
      <c r="C1442" s="414">
        <v>7.1899999999998689</v>
      </c>
      <c r="D1442" s="414" t="e">
        <v>#N/A</v>
      </c>
      <c r="E1442" s="414" t="e">
        <v>#N/A</v>
      </c>
    </row>
    <row r="1443" spans="3:5">
      <c r="C1443" s="414">
        <v>7.1949999999998688</v>
      </c>
      <c r="D1443" s="414" t="e">
        <v>#N/A</v>
      </c>
      <c r="E1443" s="414" t="e">
        <v>#N/A</v>
      </c>
    </row>
    <row r="1444" spans="3:5">
      <c r="C1444" s="414">
        <v>7.1999999999998687</v>
      </c>
      <c r="D1444" s="414" t="e">
        <v>#N/A</v>
      </c>
      <c r="E1444" s="414" t="e">
        <v>#N/A</v>
      </c>
    </row>
    <row r="1445" spans="3:5">
      <c r="C1445" s="414">
        <v>7.2049999999998686</v>
      </c>
      <c r="D1445" s="414" t="e">
        <v>#N/A</v>
      </c>
      <c r="E1445" s="414" t="e">
        <v>#N/A</v>
      </c>
    </row>
    <row r="1446" spans="3:5">
      <c r="C1446" s="414">
        <v>7.2099999999998685</v>
      </c>
      <c r="D1446" s="414" t="e">
        <v>#N/A</v>
      </c>
      <c r="E1446" s="414" t="e">
        <v>#N/A</v>
      </c>
    </row>
    <row r="1447" spans="3:5">
      <c r="C1447" s="414">
        <v>7.2149999999998684</v>
      </c>
      <c r="D1447" s="414" t="e">
        <v>#N/A</v>
      </c>
      <c r="E1447" s="414" t="e">
        <v>#N/A</v>
      </c>
    </row>
    <row r="1448" spans="3:5">
      <c r="C1448" s="414">
        <v>7.2199999999998683</v>
      </c>
      <c r="D1448" s="414" t="e">
        <v>#N/A</v>
      </c>
      <c r="E1448" s="414" t="e">
        <v>#N/A</v>
      </c>
    </row>
    <row r="1449" spans="3:5">
      <c r="C1449" s="414">
        <v>7.2249999999998682</v>
      </c>
      <c r="D1449" s="414" t="e">
        <v>#N/A</v>
      </c>
      <c r="E1449" s="414" t="e">
        <v>#N/A</v>
      </c>
    </row>
    <row r="1450" spans="3:5">
      <c r="C1450" s="414">
        <v>7.2299999999998681</v>
      </c>
      <c r="D1450" s="414" t="e">
        <v>#N/A</v>
      </c>
      <c r="E1450" s="414" t="e">
        <v>#N/A</v>
      </c>
    </row>
    <row r="1451" spans="3:5">
      <c r="C1451" s="414">
        <v>7.234999999999868</v>
      </c>
      <c r="D1451" s="414" t="e">
        <v>#N/A</v>
      </c>
      <c r="E1451" s="414" t="e">
        <v>#N/A</v>
      </c>
    </row>
    <row r="1452" spans="3:5">
      <c r="C1452" s="414">
        <v>7.2399999999998679</v>
      </c>
      <c r="D1452" s="414" t="e">
        <v>#N/A</v>
      </c>
      <c r="E1452" s="414" t="e">
        <v>#N/A</v>
      </c>
    </row>
    <row r="1453" spans="3:5">
      <c r="C1453" s="414">
        <v>7.2449999999998678</v>
      </c>
      <c r="D1453" s="414" t="e">
        <v>#N/A</v>
      </c>
      <c r="E1453" s="414" t="e">
        <v>#N/A</v>
      </c>
    </row>
    <row r="1454" spans="3:5">
      <c r="C1454" s="414">
        <v>7.2499999999998677</v>
      </c>
      <c r="D1454" s="414" t="e">
        <v>#N/A</v>
      </c>
      <c r="E1454" s="414" t="e">
        <v>#N/A</v>
      </c>
    </row>
    <row r="1455" spans="3:5">
      <c r="C1455" s="414">
        <v>7.2549999999998676</v>
      </c>
      <c r="D1455" s="414" t="e">
        <v>#N/A</v>
      </c>
      <c r="E1455" s="414" t="e">
        <v>#N/A</v>
      </c>
    </row>
    <row r="1456" spans="3:5">
      <c r="C1456" s="414">
        <v>7.2599999999998674</v>
      </c>
      <c r="D1456" s="414" t="e">
        <v>#N/A</v>
      </c>
      <c r="E1456" s="414" t="e">
        <v>#N/A</v>
      </c>
    </row>
    <row r="1457" spans="3:5">
      <c r="C1457" s="414">
        <v>7.2649999999998673</v>
      </c>
      <c r="D1457" s="414" t="e">
        <v>#N/A</v>
      </c>
      <c r="E1457" s="414" t="e">
        <v>#N/A</v>
      </c>
    </row>
    <row r="1458" spans="3:5">
      <c r="C1458" s="414">
        <v>7.2699999999998672</v>
      </c>
      <c r="D1458" s="414" t="e">
        <v>#N/A</v>
      </c>
      <c r="E1458" s="414" t="e">
        <v>#N/A</v>
      </c>
    </row>
    <row r="1459" spans="3:5">
      <c r="C1459" s="414">
        <v>7.2749999999998671</v>
      </c>
      <c r="D1459" s="414" t="e">
        <v>#N/A</v>
      </c>
      <c r="E1459" s="414" t="e">
        <v>#N/A</v>
      </c>
    </row>
    <row r="1460" spans="3:5">
      <c r="C1460" s="414">
        <v>7.279999999999867</v>
      </c>
      <c r="D1460" s="414" t="e">
        <v>#N/A</v>
      </c>
      <c r="E1460" s="414" t="e">
        <v>#N/A</v>
      </c>
    </row>
    <row r="1461" spans="3:5">
      <c r="C1461" s="414">
        <v>7.2849999999998669</v>
      </c>
      <c r="D1461" s="414" t="e">
        <v>#N/A</v>
      </c>
      <c r="E1461" s="414" t="e">
        <v>#N/A</v>
      </c>
    </row>
    <row r="1462" spans="3:5">
      <c r="C1462" s="414">
        <v>7.2899999999998668</v>
      </c>
      <c r="D1462" s="414" t="e">
        <v>#N/A</v>
      </c>
      <c r="E1462" s="414" t="e">
        <v>#N/A</v>
      </c>
    </row>
    <row r="1463" spans="3:5">
      <c r="C1463" s="414">
        <v>7.2949999999998667</v>
      </c>
      <c r="D1463" s="414" t="e">
        <v>#N/A</v>
      </c>
      <c r="E1463" s="414" t="e">
        <v>#N/A</v>
      </c>
    </row>
    <row r="1464" spans="3:5">
      <c r="C1464" s="414">
        <v>7.2999999999998666</v>
      </c>
      <c r="D1464" s="414" t="e">
        <v>#N/A</v>
      </c>
      <c r="E1464" s="414" t="e">
        <v>#N/A</v>
      </c>
    </row>
    <row r="1465" spans="3:5">
      <c r="C1465" s="414">
        <v>7.3049999999998665</v>
      </c>
      <c r="D1465" s="414" t="e">
        <v>#N/A</v>
      </c>
      <c r="E1465" s="414" t="e">
        <v>#N/A</v>
      </c>
    </row>
    <row r="1466" spans="3:5">
      <c r="C1466" s="414">
        <v>7.3099999999998664</v>
      </c>
      <c r="D1466" s="414" t="e">
        <v>#N/A</v>
      </c>
      <c r="E1466" s="414" t="e">
        <v>#N/A</v>
      </c>
    </row>
    <row r="1467" spans="3:5">
      <c r="C1467" s="414">
        <v>7.3149999999998663</v>
      </c>
      <c r="D1467" s="414" t="e">
        <v>#N/A</v>
      </c>
      <c r="E1467" s="414" t="e">
        <v>#N/A</v>
      </c>
    </row>
    <row r="1468" spans="3:5">
      <c r="C1468" s="414">
        <v>7.3199999999998662</v>
      </c>
      <c r="D1468" s="414" t="e">
        <v>#N/A</v>
      </c>
      <c r="E1468" s="414" t="e">
        <v>#N/A</v>
      </c>
    </row>
    <row r="1469" spans="3:5">
      <c r="C1469" s="414">
        <v>7.3249999999998661</v>
      </c>
      <c r="D1469" s="414" t="e">
        <v>#N/A</v>
      </c>
      <c r="E1469" s="414" t="e">
        <v>#N/A</v>
      </c>
    </row>
    <row r="1470" spans="3:5">
      <c r="C1470" s="414">
        <v>7.329999999999866</v>
      </c>
      <c r="D1470" s="414" t="e">
        <v>#N/A</v>
      </c>
      <c r="E1470" s="414" t="e">
        <v>#N/A</v>
      </c>
    </row>
    <row r="1471" spans="3:5">
      <c r="C1471" s="414">
        <v>7.3349999999998658</v>
      </c>
      <c r="D1471" s="414" t="e">
        <v>#N/A</v>
      </c>
      <c r="E1471" s="414" t="e">
        <v>#N/A</v>
      </c>
    </row>
    <row r="1472" spans="3:5">
      <c r="C1472" s="414">
        <v>7.3399999999998657</v>
      </c>
      <c r="D1472" s="414" t="e">
        <v>#N/A</v>
      </c>
      <c r="E1472" s="414" t="e">
        <v>#N/A</v>
      </c>
    </row>
    <row r="1473" spans="3:5">
      <c r="C1473" s="414">
        <v>7.3449999999998656</v>
      </c>
      <c r="D1473" s="414" t="e">
        <v>#N/A</v>
      </c>
      <c r="E1473" s="414" t="e">
        <v>#N/A</v>
      </c>
    </row>
    <row r="1474" spans="3:5">
      <c r="C1474" s="414">
        <v>7.3499999999998655</v>
      </c>
      <c r="D1474" s="414" t="e">
        <v>#N/A</v>
      </c>
      <c r="E1474" s="414" t="e">
        <v>#N/A</v>
      </c>
    </row>
    <row r="1475" spans="3:5">
      <c r="C1475" s="414">
        <v>7.3549999999998654</v>
      </c>
      <c r="D1475" s="414" t="e">
        <v>#N/A</v>
      </c>
      <c r="E1475" s="414" t="e">
        <v>#N/A</v>
      </c>
    </row>
    <row r="1476" spans="3:5">
      <c r="C1476" s="414">
        <v>7.3599999999998653</v>
      </c>
      <c r="D1476" s="414" t="e">
        <v>#N/A</v>
      </c>
      <c r="E1476" s="414" t="e">
        <v>#N/A</v>
      </c>
    </row>
    <row r="1477" spans="3:5">
      <c r="C1477" s="414">
        <v>7.3649999999998652</v>
      </c>
      <c r="D1477" s="414" t="e">
        <v>#N/A</v>
      </c>
      <c r="E1477" s="414" t="e">
        <v>#N/A</v>
      </c>
    </row>
    <row r="1478" spans="3:5">
      <c r="C1478" s="414">
        <v>7.3699999999998651</v>
      </c>
      <c r="D1478" s="414" t="e">
        <v>#N/A</v>
      </c>
      <c r="E1478" s="414" t="e">
        <v>#N/A</v>
      </c>
    </row>
    <row r="1479" spans="3:5">
      <c r="C1479" s="414">
        <v>7.374999999999865</v>
      </c>
      <c r="D1479" s="414" t="e">
        <v>#N/A</v>
      </c>
      <c r="E1479" s="414" t="e">
        <v>#N/A</v>
      </c>
    </row>
    <row r="1480" spans="3:5">
      <c r="C1480" s="414">
        <v>7.3799999999998649</v>
      </c>
      <c r="D1480" s="414" t="e">
        <v>#N/A</v>
      </c>
      <c r="E1480" s="414" t="e">
        <v>#N/A</v>
      </c>
    </row>
    <row r="1481" spans="3:5">
      <c r="C1481" s="414">
        <v>7.3849999999998648</v>
      </c>
      <c r="D1481" s="414" t="e">
        <v>#N/A</v>
      </c>
      <c r="E1481" s="414" t="e">
        <v>#N/A</v>
      </c>
    </row>
    <row r="1482" spans="3:5">
      <c r="C1482" s="414">
        <v>7.3899999999998647</v>
      </c>
      <c r="D1482" s="414" t="e">
        <v>#N/A</v>
      </c>
      <c r="E1482" s="414" t="e">
        <v>#N/A</v>
      </c>
    </row>
    <row r="1483" spans="3:5">
      <c r="C1483" s="414">
        <v>7.3949999999998646</v>
      </c>
      <c r="D1483" s="414" t="e">
        <v>#N/A</v>
      </c>
      <c r="E1483" s="414" t="e">
        <v>#N/A</v>
      </c>
    </row>
    <row r="1484" spans="3:5">
      <c r="C1484" s="414">
        <v>7.3999999999998645</v>
      </c>
      <c r="D1484" s="414" t="e">
        <v>#N/A</v>
      </c>
      <c r="E1484" s="414" t="e">
        <v>#N/A</v>
      </c>
    </row>
    <row r="1485" spans="3:5">
      <c r="C1485" s="414">
        <v>7.4049999999998644</v>
      </c>
      <c r="D1485" s="414" t="e">
        <v>#N/A</v>
      </c>
      <c r="E1485" s="414" t="e">
        <v>#N/A</v>
      </c>
    </row>
    <row r="1486" spans="3:5">
      <c r="C1486" s="414">
        <v>7.4099999999998643</v>
      </c>
      <c r="D1486" s="414" t="e">
        <v>#N/A</v>
      </c>
      <c r="E1486" s="414" t="e">
        <v>#N/A</v>
      </c>
    </row>
    <row r="1487" spans="3:5">
      <c r="C1487" s="414">
        <v>7.4149999999998641</v>
      </c>
      <c r="D1487" s="414" t="e">
        <v>#N/A</v>
      </c>
      <c r="E1487" s="414" t="e">
        <v>#N/A</v>
      </c>
    </row>
    <row r="1488" spans="3:5">
      <c r="C1488" s="414">
        <v>7.419999999999864</v>
      </c>
      <c r="D1488" s="414" t="e">
        <v>#N/A</v>
      </c>
      <c r="E1488" s="414" t="e">
        <v>#N/A</v>
      </c>
    </row>
    <row r="1489" spans="3:5">
      <c r="C1489" s="414">
        <v>7.4249999999998639</v>
      </c>
      <c r="D1489" s="414" t="e">
        <v>#N/A</v>
      </c>
      <c r="E1489" s="414" t="e">
        <v>#N/A</v>
      </c>
    </row>
    <row r="1490" spans="3:5">
      <c r="C1490" s="414">
        <v>7.4299999999998638</v>
      </c>
      <c r="D1490" s="414" t="e">
        <v>#N/A</v>
      </c>
      <c r="E1490" s="414" t="e">
        <v>#N/A</v>
      </c>
    </row>
    <row r="1491" spans="3:5">
      <c r="C1491" s="414">
        <v>7.4349999999998637</v>
      </c>
      <c r="D1491" s="414" t="e">
        <v>#N/A</v>
      </c>
      <c r="E1491" s="414" t="e">
        <v>#N/A</v>
      </c>
    </row>
    <row r="1492" spans="3:5">
      <c r="C1492" s="414">
        <v>7.4399999999998636</v>
      </c>
      <c r="D1492" s="414" t="e">
        <v>#N/A</v>
      </c>
      <c r="E1492" s="414" t="e">
        <v>#N/A</v>
      </c>
    </row>
    <row r="1493" spans="3:5">
      <c r="C1493" s="414">
        <v>7.4449999999998635</v>
      </c>
      <c r="D1493" s="414" t="e">
        <v>#N/A</v>
      </c>
      <c r="E1493" s="414" t="e">
        <v>#N/A</v>
      </c>
    </row>
    <row r="1494" spans="3:5">
      <c r="C1494" s="414">
        <v>7.4499999999998634</v>
      </c>
      <c r="D1494" s="414" t="e">
        <v>#N/A</v>
      </c>
      <c r="E1494" s="414" t="e">
        <v>#N/A</v>
      </c>
    </row>
    <row r="1495" spans="3:5">
      <c r="C1495" s="414">
        <v>7.4549999999998633</v>
      </c>
      <c r="D1495" s="414" t="e">
        <v>#N/A</v>
      </c>
      <c r="E1495" s="414" t="e">
        <v>#N/A</v>
      </c>
    </row>
    <row r="1496" spans="3:5">
      <c r="C1496" s="414">
        <v>7.4599999999998632</v>
      </c>
      <c r="D1496" s="414" t="e">
        <v>#N/A</v>
      </c>
      <c r="E1496" s="414" t="e">
        <v>#N/A</v>
      </c>
    </row>
    <row r="1497" spans="3:5">
      <c r="C1497" s="414">
        <v>7.4649999999998631</v>
      </c>
      <c r="D1497" s="414" t="e">
        <v>#N/A</v>
      </c>
      <c r="E1497" s="414" t="e">
        <v>#N/A</v>
      </c>
    </row>
    <row r="1498" spans="3:5">
      <c r="C1498" s="414">
        <v>7.469999999999863</v>
      </c>
      <c r="D1498" s="414" t="e">
        <v>#N/A</v>
      </c>
      <c r="E1498" s="414" t="e">
        <v>#N/A</v>
      </c>
    </row>
    <row r="1499" spans="3:5">
      <c r="C1499" s="414">
        <v>7.4749999999998629</v>
      </c>
      <c r="D1499" s="414" t="e">
        <v>#N/A</v>
      </c>
      <c r="E1499" s="414" t="e">
        <v>#N/A</v>
      </c>
    </row>
    <row r="1500" spans="3:5">
      <c r="C1500" s="414">
        <v>7.4799999999998628</v>
      </c>
      <c r="D1500" s="414" t="e">
        <v>#N/A</v>
      </c>
      <c r="E1500" s="414" t="e">
        <v>#N/A</v>
      </c>
    </row>
    <row r="1501" spans="3:5">
      <c r="C1501" s="414">
        <v>7.4849999999998627</v>
      </c>
      <c r="D1501" s="414" t="e">
        <v>#N/A</v>
      </c>
      <c r="E1501" s="414" t="e">
        <v>#N/A</v>
      </c>
    </row>
    <row r="1502" spans="3:5">
      <c r="C1502" s="414">
        <v>7.4899999999998625</v>
      </c>
      <c r="D1502" s="414" t="e">
        <v>#N/A</v>
      </c>
      <c r="E1502" s="414" t="e">
        <v>#N/A</v>
      </c>
    </row>
    <row r="1503" spans="3:5">
      <c r="C1503" s="414">
        <v>7.4949999999998624</v>
      </c>
      <c r="D1503" s="414" t="e">
        <v>#N/A</v>
      </c>
      <c r="E1503" s="414" t="e">
        <v>#N/A</v>
      </c>
    </row>
    <row r="1504" spans="3:5">
      <c r="C1504" s="414">
        <v>7.5</v>
      </c>
      <c r="D1504" s="414">
        <v>1</v>
      </c>
      <c r="E1504" s="414">
        <v>5</v>
      </c>
    </row>
    <row r="1505" spans="3:5">
      <c r="C1505" s="414">
        <v>7.5049999999998622</v>
      </c>
      <c r="D1505" s="414" t="e">
        <v>#N/A</v>
      </c>
      <c r="E1505" s="414" t="e">
        <v>#N/A</v>
      </c>
    </row>
    <row r="1506" spans="3:5">
      <c r="C1506" s="414">
        <v>7.5099999999998621</v>
      </c>
      <c r="D1506" s="414" t="e">
        <v>#N/A</v>
      </c>
      <c r="E1506" s="414" t="e">
        <v>#N/A</v>
      </c>
    </row>
    <row r="1507" spans="3:5">
      <c r="C1507" s="414">
        <v>7.514999999999862</v>
      </c>
      <c r="D1507" s="414" t="e">
        <v>#N/A</v>
      </c>
      <c r="E1507" s="414" t="e">
        <v>#N/A</v>
      </c>
    </row>
    <row r="1508" spans="3:5">
      <c r="C1508" s="414">
        <v>7.5199999999998619</v>
      </c>
      <c r="D1508" s="414" t="e">
        <v>#N/A</v>
      </c>
      <c r="E1508" s="414" t="e">
        <v>#N/A</v>
      </c>
    </row>
    <row r="1509" spans="3:5">
      <c r="C1509" s="414">
        <v>7.5249999999998618</v>
      </c>
      <c r="D1509" s="414" t="e">
        <v>#N/A</v>
      </c>
      <c r="E1509" s="414" t="e">
        <v>#N/A</v>
      </c>
    </row>
    <row r="1510" spans="3:5">
      <c r="C1510" s="414">
        <v>7.5299999999998617</v>
      </c>
      <c r="D1510" s="414" t="e">
        <v>#N/A</v>
      </c>
      <c r="E1510" s="414" t="e">
        <v>#N/A</v>
      </c>
    </row>
    <row r="1511" spans="3:5">
      <c r="C1511" s="414">
        <v>7.5349999999998616</v>
      </c>
      <c r="D1511" s="414" t="e">
        <v>#N/A</v>
      </c>
      <c r="E1511" s="414" t="e">
        <v>#N/A</v>
      </c>
    </row>
    <row r="1512" spans="3:5">
      <c r="C1512" s="414">
        <v>7.5399999999998615</v>
      </c>
      <c r="D1512" s="414" t="e">
        <v>#N/A</v>
      </c>
      <c r="E1512" s="414" t="e">
        <v>#N/A</v>
      </c>
    </row>
    <row r="1513" spans="3:5">
      <c r="C1513" s="414">
        <v>7.5449999999998614</v>
      </c>
      <c r="D1513" s="414" t="e">
        <v>#N/A</v>
      </c>
      <c r="E1513" s="414" t="e">
        <v>#N/A</v>
      </c>
    </row>
    <row r="1514" spans="3:5">
      <c r="C1514" s="414">
        <v>7.5499999999998613</v>
      </c>
      <c r="D1514" s="414" t="e">
        <v>#N/A</v>
      </c>
      <c r="E1514" s="414" t="e">
        <v>#N/A</v>
      </c>
    </row>
    <row r="1515" spans="3:5">
      <c r="C1515" s="414">
        <v>7.5549999999998612</v>
      </c>
      <c r="D1515" s="414" t="e">
        <v>#N/A</v>
      </c>
      <c r="E1515" s="414" t="e">
        <v>#N/A</v>
      </c>
    </row>
    <row r="1516" spans="3:5">
      <c r="C1516" s="414">
        <v>7.5599999999998611</v>
      </c>
      <c r="D1516" s="414" t="e">
        <v>#N/A</v>
      </c>
      <c r="E1516" s="414" t="e">
        <v>#N/A</v>
      </c>
    </row>
    <row r="1517" spans="3:5">
      <c r="C1517" s="414">
        <v>7.5649999999998609</v>
      </c>
      <c r="D1517" s="414" t="e">
        <v>#N/A</v>
      </c>
      <c r="E1517" s="414" t="e">
        <v>#N/A</v>
      </c>
    </row>
    <row r="1518" spans="3:5">
      <c r="C1518" s="414">
        <v>7.5699999999998608</v>
      </c>
      <c r="D1518" s="414" t="e">
        <v>#N/A</v>
      </c>
      <c r="E1518" s="414" t="e">
        <v>#N/A</v>
      </c>
    </row>
    <row r="1519" spans="3:5">
      <c r="C1519" s="414">
        <v>7.5749999999998607</v>
      </c>
      <c r="D1519" s="414" t="e">
        <v>#N/A</v>
      </c>
      <c r="E1519" s="414" t="e">
        <v>#N/A</v>
      </c>
    </row>
    <row r="1520" spans="3:5">
      <c r="C1520" s="414">
        <v>7.5799999999998606</v>
      </c>
      <c r="D1520" s="414" t="e">
        <v>#N/A</v>
      </c>
      <c r="E1520" s="414" t="e">
        <v>#N/A</v>
      </c>
    </row>
    <row r="1521" spans="3:5">
      <c r="C1521" s="414">
        <v>7.5849999999998605</v>
      </c>
      <c r="D1521" s="414" t="e">
        <v>#N/A</v>
      </c>
      <c r="E1521" s="414" t="e">
        <v>#N/A</v>
      </c>
    </row>
    <row r="1522" spans="3:5">
      <c r="C1522" s="414">
        <v>7.5899999999998604</v>
      </c>
      <c r="D1522" s="414" t="e">
        <v>#N/A</v>
      </c>
      <c r="E1522" s="414" t="e">
        <v>#N/A</v>
      </c>
    </row>
    <row r="1523" spans="3:5">
      <c r="C1523" s="414">
        <v>7.5949999999998603</v>
      </c>
      <c r="D1523" s="414" t="e">
        <v>#N/A</v>
      </c>
      <c r="E1523" s="414" t="e">
        <v>#N/A</v>
      </c>
    </row>
    <row r="1524" spans="3:5">
      <c r="C1524" s="414">
        <v>7.5999999999998602</v>
      </c>
      <c r="D1524" s="414" t="e">
        <v>#N/A</v>
      </c>
      <c r="E1524" s="414" t="e">
        <v>#N/A</v>
      </c>
    </row>
    <row r="1525" spans="3:5">
      <c r="C1525" s="414">
        <v>7.6049999999998601</v>
      </c>
      <c r="D1525" s="414" t="e">
        <v>#N/A</v>
      </c>
      <c r="E1525" s="414" t="e">
        <v>#N/A</v>
      </c>
    </row>
    <row r="1526" spans="3:5">
      <c r="C1526" s="414">
        <v>7.60999999999986</v>
      </c>
      <c r="D1526" s="414" t="e">
        <v>#N/A</v>
      </c>
      <c r="E1526" s="414" t="e">
        <v>#N/A</v>
      </c>
    </row>
    <row r="1527" spans="3:5">
      <c r="C1527" s="414">
        <v>7.6149999999998599</v>
      </c>
      <c r="D1527" s="414" t="e">
        <v>#N/A</v>
      </c>
      <c r="E1527" s="414" t="e">
        <v>#N/A</v>
      </c>
    </row>
    <row r="1528" spans="3:5">
      <c r="C1528" s="414">
        <v>7.6199999999998598</v>
      </c>
      <c r="D1528" s="414" t="e">
        <v>#N/A</v>
      </c>
      <c r="E1528" s="414" t="e">
        <v>#N/A</v>
      </c>
    </row>
    <row r="1529" spans="3:5">
      <c r="C1529" s="414">
        <v>7.6249999999998597</v>
      </c>
      <c r="D1529" s="414" t="e">
        <v>#N/A</v>
      </c>
      <c r="E1529" s="414" t="e">
        <v>#N/A</v>
      </c>
    </row>
    <row r="1530" spans="3:5">
      <c r="C1530" s="414">
        <v>7.6299999999998596</v>
      </c>
      <c r="D1530" s="414" t="e">
        <v>#N/A</v>
      </c>
      <c r="E1530" s="414" t="e">
        <v>#N/A</v>
      </c>
    </row>
    <row r="1531" spans="3:5">
      <c r="C1531" s="414">
        <v>7.6349999999998595</v>
      </c>
      <c r="D1531" s="414" t="e">
        <v>#N/A</v>
      </c>
      <c r="E1531" s="414" t="e">
        <v>#N/A</v>
      </c>
    </row>
    <row r="1532" spans="3:5">
      <c r="C1532" s="414">
        <v>7.6399999999998593</v>
      </c>
      <c r="D1532" s="414" t="e">
        <v>#N/A</v>
      </c>
      <c r="E1532" s="414" t="e">
        <v>#N/A</v>
      </c>
    </row>
    <row r="1533" spans="3:5">
      <c r="C1533" s="414">
        <v>7.6449999999998592</v>
      </c>
      <c r="D1533" s="414" t="e">
        <v>#N/A</v>
      </c>
      <c r="E1533" s="414" t="e">
        <v>#N/A</v>
      </c>
    </row>
    <row r="1534" spans="3:5">
      <c r="C1534" s="414">
        <v>7.6499999999998591</v>
      </c>
      <c r="D1534" s="414" t="e">
        <v>#N/A</v>
      </c>
      <c r="E1534" s="414" t="e">
        <v>#N/A</v>
      </c>
    </row>
    <row r="1535" spans="3:5">
      <c r="C1535" s="414">
        <v>7.654999999999859</v>
      </c>
      <c r="D1535" s="414" t="e">
        <v>#N/A</v>
      </c>
      <c r="E1535" s="414" t="e">
        <v>#N/A</v>
      </c>
    </row>
    <row r="1536" spans="3:5">
      <c r="C1536" s="414">
        <v>7.6599999999998589</v>
      </c>
      <c r="D1536" s="414" t="e">
        <v>#N/A</v>
      </c>
      <c r="E1536" s="414" t="e">
        <v>#N/A</v>
      </c>
    </row>
    <row r="1537" spans="3:5">
      <c r="C1537" s="414">
        <v>7.6649999999998588</v>
      </c>
      <c r="D1537" s="414" t="e">
        <v>#N/A</v>
      </c>
      <c r="E1537" s="414" t="e">
        <v>#N/A</v>
      </c>
    </row>
    <row r="1538" spans="3:5">
      <c r="C1538" s="414">
        <v>7.6699999999998587</v>
      </c>
      <c r="D1538" s="414" t="e">
        <v>#N/A</v>
      </c>
      <c r="E1538" s="414" t="e">
        <v>#N/A</v>
      </c>
    </row>
    <row r="1539" spans="3:5">
      <c r="C1539" s="414">
        <v>7.6749999999998586</v>
      </c>
      <c r="D1539" s="414" t="e">
        <v>#N/A</v>
      </c>
      <c r="E1539" s="414" t="e">
        <v>#N/A</v>
      </c>
    </row>
    <row r="1540" spans="3:5">
      <c r="C1540" s="414">
        <v>7.6799999999998585</v>
      </c>
      <c r="D1540" s="414" t="e">
        <v>#N/A</v>
      </c>
      <c r="E1540" s="414" t="e">
        <v>#N/A</v>
      </c>
    </row>
    <row r="1541" spans="3:5">
      <c r="C1541" s="414">
        <v>7.6849999999998584</v>
      </c>
      <c r="D1541" s="414" t="e">
        <v>#N/A</v>
      </c>
      <c r="E1541" s="414" t="e">
        <v>#N/A</v>
      </c>
    </row>
    <row r="1542" spans="3:5">
      <c r="C1542" s="414">
        <v>7.6899999999998583</v>
      </c>
      <c r="D1542" s="414" t="e">
        <v>#N/A</v>
      </c>
      <c r="E1542" s="414" t="e">
        <v>#N/A</v>
      </c>
    </row>
    <row r="1543" spans="3:5">
      <c r="C1543" s="414">
        <v>7.6949999999998582</v>
      </c>
      <c r="D1543" s="414" t="e">
        <v>#N/A</v>
      </c>
      <c r="E1543" s="414" t="e">
        <v>#N/A</v>
      </c>
    </row>
    <row r="1544" spans="3:5">
      <c r="C1544" s="414">
        <v>7.6999999999998581</v>
      </c>
      <c r="D1544" s="414" t="e">
        <v>#N/A</v>
      </c>
      <c r="E1544" s="414" t="e">
        <v>#N/A</v>
      </c>
    </row>
    <row r="1545" spans="3:5">
      <c r="C1545" s="414">
        <v>7.704999999999858</v>
      </c>
      <c r="D1545" s="414" t="e">
        <v>#N/A</v>
      </c>
      <c r="E1545" s="414" t="e">
        <v>#N/A</v>
      </c>
    </row>
    <row r="1546" spans="3:5">
      <c r="C1546" s="414">
        <v>7.7099999999998579</v>
      </c>
      <c r="D1546" s="414" t="e">
        <v>#N/A</v>
      </c>
      <c r="E1546" s="414" t="e">
        <v>#N/A</v>
      </c>
    </row>
    <row r="1547" spans="3:5">
      <c r="C1547" s="414">
        <v>7.7149999999998577</v>
      </c>
      <c r="D1547" s="414" t="e">
        <v>#N/A</v>
      </c>
      <c r="E1547" s="414" t="e">
        <v>#N/A</v>
      </c>
    </row>
    <row r="1548" spans="3:5">
      <c r="C1548" s="414">
        <v>7.7199999999998576</v>
      </c>
      <c r="D1548" s="414" t="e">
        <v>#N/A</v>
      </c>
      <c r="E1548" s="414" t="e">
        <v>#N/A</v>
      </c>
    </row>
    <row r="1549" spans="3:5">
      <c r="C1549" s="414">
        <v>7.7249999999998575</v>
      </c>
      <c r="D1549" s="414" t="e">
        <v>#N/A</v>
      </c>
      <c r="E1549" s="414" t="e">
        <v>#N/A</v>
      </c>
    </row>
    <row r="1550" spans="3:5">
      <c r="C1550" s="414">
        <v>7.7299999999998574</v>
      </c>
      <c r="D1550" s="414" t="e">
        <v>#N/A</v>
      </c>
      <c r="E1550" s="414" t="e">
        <v>#N/A</v>
      </c>
    </row>
    <row r="1551" spans="3:5">
      <c r="C1551" s="414">
        <v>7.7349999999998573</v>
      </c>
      <c r="D1551" s="414" t="e">
        <v>#N/A</v>
      </c>
      <c r="E1551" s="414" t="e">
        <v>#N/A</v>
      </c>
    </row>
    <row r="1552" spans="3:5">
      <c r="C1552" s="414">
        <v>7.7399999999998572</v>
      </c>
      <c r="D1552" s="414" t="e">
        <v>#N/A</v>
      </c>
      <c r="E1552" s="414" t="e">
        <v>#N/A</v>
      </c>
    </row>
    <row r="1553" spans="3:5">
      <c r="C1553" s="414">
        <v>7.7449999999998571</v>
      </c>
      <c r="D1553" s="414" t="e">
        <v>#N/A</v>
      </c>
      <c r="E1553" s="414" t="e">
        <v>#N/A</v>
      </c>
    </row>
    <row r="1554" spans="3:5">
      <c r="C1554" s="414">
        <v>7.749999999999857</v>
      </c>
      <c r="D1554" s="414" t="e">
        <v>#N/A</v>
      </c>
      <c r="E1554" s="414" t="e">
        <v>#N/A</v>
      </c>
    </row>
    <row r="1555" spans="3:5">
      <c r="C1555" s="414">
        <v>7.7549999999998569</v>
      </c>
      <c r="D1555" s="414" t="e">
        <v>#N/A</v>
      </c>
      <c r="E1555" s="414" t="e">
        <v>#N/A</v>
      </c>
    </row>
    <row r="1556" spans="3:5">
      <c r="C1556" s="414">
        <v>7.7599999999998568</v>
      </c>
      <c r="D1556" s="414" t="e">
        <v>#N/A</v>
      </c>
      <c r="E1556" s="414" t="e">
        <v>#N/A</v>
      </c>
    </row>
    <row r="1557" spans="3:5">
      <c r="C1557" s="414">
        <v>7.7649999999998567</v>
      </c>
      <c r="D1557" s="414" t="e">
        <v>#N/A</v>
      </c>
      <c r="E1557" s="414" t="e">
        <v>#N/A</v>
      </c>
    </row>
    <row r="1558" spans="3:5">
      <c r="C1558" s="414">
        <v>7.7699999999998566</v>
      </c>
      <c r="D1558" s="414" t="e">
        <v>#N/A</v>
      </c>
      <c r="E1558" s="414" t="e">
        <v>#N/A</v>
      </c>
    </row>
    <row r="1559" spans="3:5">
      <c r="C1559" s="414">
        <v>7.7749999999998565</v>
      </c>
      <c r="D1559" s="414" t="e">
        <v>#N/A</v>
      </c>
      <c r="E1559" s="414" t="e">
        <v>#N/A</v>
      </c>
    </row>
    <row r="1560" spans="3:5">
      <c r="C1560" s="414">
        <v>7.7799999999998564</v>
      </c>
      <c r="D1560" s="414" t="e">
        <v>#N/A</v>
      </c>
      <c r="E1560" s="414" t="e">
        <v>#N/A</v>
      </c>
    </row>
    <row r="1561" spans="3:5">
      <c r="C1561" s="414">
        <v>7.7849999999998563</v>
      </c>
      <c r="D1561" s="414" t="e">
        <v>#N/A</v>
      </c>
      <c r="E1561" s="414" t="e">
        <v>#N/A</v>
      </c>
    </row>
    <row r="1562" spans="3:5">
      <c r="C1562" s="414">
        <v>7.7899999999998562</v>
      </c>
      <c r="D1562" s="414" t="e">
        <v>#N/A</v>
      </c>
      <c r="E1562" s="414" t="e">
        <v>#N/A</v>
      </c>
    </row>
    <row r="1563" spans="3:5">
      <c r="C1563" s="414">
        <v>7.794999999999856</v>
      </c>
      <c r="D1563" s="414" t="e">
        <v>#N/A</v>
      </c>
      <c r="E1563" s="414" t="e">
        <v>#N/A</v>
      </c>
    </row>
    <row r="1564" spans="3:5">
      <c r="C1564" s="414">
        <v>7.7999999999998559</v>
      </c>
      <c r="D1564" s="414" t="e">
        <v>#N/A</v>
      </c>
      <c r="E1564" s="414" t="e">
        <v>#N/A</v>
      </c>
    </row>
    <row r="1565" spans="3:5">
      <c r="C1565" s="414">
        <v>7.8049999999998558</v>
      </c>
      <c r="D1565" s="414" t="e">
        <v>#N/A</v>
      </c>
      <c r="E1565" s="414" t="e">
        <v>#N/A</v>
      </c>
    </row>
    <row r="1566" spans="3:5">
      <c r="C1566" s="414">
        <v>7.8099999999998557</v>
      </c>
      <c r="D1566" s="414" t="e">
        <v>#N/A</v>
      </c>
      <c r="E1566" s="414" t="e">
        <v>#N/A</v>
      </c>
    </row>
    <row r="1567" spans="3:5">
      <c r="C1567" s="414">
        <v>7.8149999999998556</v>
      </c>
      <c r="D1567" s="414" t="e">
        <v>#N/A</v>
      </c>
      <c r="E1567" s="414" t="e">
        <v>#N/A</v>
      </c>
    </row>
    <row r="1568" spans="3:5">
      <c r="C1568" s="414">
        <v>7.8199999999998555</v>
      </c>
      <c r="D1568" s="414" t="e">
        <v>#N/A</v>
      </c>
      <c r="E1568" s="414" t="e">
        <v>#N/A</v>
      </c>
    </row>
    <row r="1569" spans="3:5">
      <c r="C1569" s="414">
        <v>7.8249999999998554</v>
      </c>
      <c r="D1569" s="414" t="e">
        <v>#N/A</v>
      </c>
      <c r="E1569" s="414" t="e">
        <v>#N/A</v>
      </c>
    </row>
    <row r="1570" spans="3:5">
      <c r="C1570" s="414">
        <v>7.8299999999998553</v>
      </c>
      <c r="D1570" s="414" t="e">
        <v>#N/A</v>
      </c>
      <c r="E1570" s="414" t="e">
        <v>#N/A</v>
      </c>
    </row>
    <row r="1571" spans="3:5">
      <c r="C1571" s="414">
        <v>7.8349999999998552</v>
      </c>
      <c r="D1571" s="414" t="e">
        <v>#N/A</v>
      </c>
      <c r="E1571" s="414" t="e">
        <v>#N/A</v>
      </c>
    </row>
    <row r="1572" spans="3:5">
      <c r="C1572" s="414">
        <v>7.8399999999998551</v>
      </c>
      <c r="D1572" s="414" t="e">
        <v>#N/A</v>
      </c>
      <c r="E1572" s="414" t="e">
        <v>#N/A</v>
      </c>
    </row>
    <row r="1573" spans="3:5">
      <c r="C1573" s="414">
        <v>7.844999999999855</v>
      </c>
      <c r="D1573" s="414" t="e">
        <v>#N/A</v>
      </c>
      <c r="E1573" s="414" t="e">
        <v>#N/A</v>
      </c>
    </row>
    <row r="1574" spans="3:5">
      <c r="C1574" s="414">
        <v>7.8499999999998549</v>
      </c>
      <c r="D1574" s="414" t="e">
        <v>#N/A</v>
      </c>
      <c r="E1574" s="414" t="e">
        <v>#N/A</v>
      </c>
    </row>
    <row r="1575" spans="3:5">
      <c r="C1575" s="414">
        <v>7.8549999999998548</v>
      </c>
      <c r="D1575" s="414" t="e">
        <v>#N/A</v>
      </c>
      <c r="E1575" s="414" t="e">
        <v>#N/A</v>
      </c>
    </row>
    <row r="1576" spans="3:5">
      <c r="C1576" s="414">
        <v>7.8599999999998547</v>
      </c>
      <c r="D1576" s="414" t="e">
        <v>#N/A</v>
      </c>
      <c r="E1576" s="414" t="e">
        <v>#N/A</v>
      </c>
    </row>
    <row r="1577" spans="3:5">
      <c r="C1577" s="414">
        <v>7.8649999999998546</v>
      </c>
      <c r="D1577" s="414" t="e">
        <v>#N/A</v>
      </c>
      <c r="E1577" s="414" t="e">
        <v>#N/A</v>
      </c>
    </row>
    <row r="1578" spans="3:5">
      <c r="C1578" s="414">
        <v>7.8699999999998544</v>
      </c>
      <c r="D1578" s="414" t="e">
        <v>#N/A</v>
      </c>
      <c r="E1578" s="414" t="e">
        <v>#N/A</v>
      </c>
    </row>
    <row r="1579" spans="3:5">
      <c r="C1579" s="414">
        <v>7.8749999999998543</v>
      </c>
      <c r="D1579" s="414" t="e">
        <v>#N/A</v>
      </c>
      <c r="E1579" s="414" t="e">
        <v>#N/A</v>
      </c>
    </row>
    <row r="1580" spans="3:5">
      <c r="C1580" s="414">
        <v>7.8799999999998542</v>
      </c>
      <c r="D1580" s="414" t="e">
        <v>#N/A</v>
      </c>
      <c r="E1580" s="414" t="e">
        <v>#N/A</v>
      </c>
    </row>
    <row r="1581" spans="3:5">
      <c r="C1581" s="414">
        <v>7.8849999999998541</v>
      </c>
      <c r="D1581" s="414" t="e">
        <v>#N/A</v>
      </c>
      <c r="E1581" s="414" t="e">
        <v>#N/A</v>
      </c>
    </row>
    <row r="1582" spans="3:5">
      <c r="C1582" s="414">
        <v>7.889999999999854</v>
      </c>
      <c r="D1582" s="414" t="e">
        <v>#N/A</v>
      </c>
      <c r="E1582" s="414" t="e">
        <v>#N/A</v>
      </c>
    </row>
    <row r="1583" spans="3:5">
      <c r="C1583" s="414">
        <v>7.8949999999998539</v>
      </c>
      <c r="D1583" s="414" t="e">
        <v>#N/A</v>
      </c>
      <c r="E1583" s="414" t="e">
        <v>#N/A</v>
      </c>
    </row>
    <row r="1584" spans="3:5">
      <c r="C1584" s="414">
        <v>7.8999999999998538</v>
      </c>
      <c r="D1584" s="414" t="e">
        <v>#N/A</v>
      </c>
      <c r="E1584" s="414" t="e">
        <v>#N/A</v>
      </c>
    </row>
    <row r="1585" spans="3:5">
      <c r="C1585" s="414">
        <v>7.9049999999998537</v>
      </c>
      <c r="D1585" s="414" t="e">
        <v>#N/A</v>
      </c>
      <c r="E1585" s="414" t="e">
        <v>#N/A</v>
      </c>
    </row>
    <row r="1586" spans="3:5">
      <c r="C1586" s="414">
        <v>7.9099999999998536</v>
      </c>
      <c r="D1586" s="414" t="e">
        <v>#N/A</v>
      </c>
      <c r="E1586" s="414" t="e">
        <v>#N/A</v>
      </c>
    </row>
    <row r="1587" spans="3:5">
      <c r="C1587" s="414">
        <v>7.9149999999998535</v>
      </c>
      <c r="D1587" s="414" t="e">
        <v>#N/A</v>
      </c>
      <c r="E1587" s="414" t="e">
        <v>#N/A</v>
      </c>
    </row>
    <row r="1588" spans="3:5">
      <c r="C1588" s="414">
        <v>7.9199999999998534</v>
      </c>
      <c r="D1588" s="414" t="e">
        <v>#N/A</v>
      </c>
      <c r="E1588" s="414" t="e">
        <v>#N/A</v>
      </c>
    </row>
    <row r="1589" spans="3:5">
      <c r="C1589" s="414">
        <v>7.9249999999998533</v>
      </c>
      <c r="D1589" s="414" t="e">
        <v>#N/A</v>
      </c>
      <c r="E1589" s="414" t="e">
        <v>#N/A</v>
      </c>
    </row>
    <row r="1590" spans="3:5">
      <c r="C1590" s="414">
        <v>7.9299999999998532</v>
      </c>
      <c r="D1590" s="414" t="e">
        <v>#N/A</v>
      </c>
      <c r="E1590" s="414" t="e">
        <v>#N/A</v>
      </c>
    </row>
    <row r="1591" spans="3:5">
      <c r="C1591" s="414">
        <v>7.9349999999998531</v>
      </c>
      <c r="D1591" s="414" t="e">
        <v>#N/A</v>
      </c>
      <c r="E1591" s="414" t="e">
        <v>#N/A</v>
      </c>
    </row>
    <row r="1592" spans="3:5">
      <c r="C1592" s="414">
        <v>7.939999999999853</v>
      </c>
      <c r="D1592" s="414" t="e">
        <v>#N/A</v>
      </c>
      <c r="E1592" s="414" t="e">
        <v>#N/A</v>
      </c>
    </row>
    <row r="1593" spans="3:5">
      <c r="C1593" s="414">
        <v>7.9449999999998528</v>
      </c>
      <c r="D1593" s="414" t="e">
        <v>#N/A</v>
      </c>
      <c r="E1593" s="414" t="e">
        <v>#N/A</v>
      </c>
    </row>
    <row r="1594" spans="3:5">
      <c r="C1594" s="414">
        <v>7.9499999999998527</v>
      </c>
      <c r="D1594" s="414" t="e">
        <v>#N/A</v>
      </c>
      <c r="E1594" s="414" t="e">
        <v>#N/A</v>
      </c>
    </row>
    <row r="1595" spans="3:5">
      <c r="C1595" s="414">
        <v>7.9549999999998526</v>
      </c>
      <c r="D1595" s="414" t="e">
        <v>#N/A</v>
      </c>
      <c r="E1595" s="414" t="e">
        <v>#N/A</v>
      </c>
    </row>
    <row r="1596" spans="3:5">
      <c r="C1596" s="414">
        <v>7.9599999999998525</v>
      </c>
      <c r="D1596" s="414" t="e">
        <v>#N/A</v>
      </c>
      <c r="E1596" s="414" t="e">
        <v>#N/A</v>
      </c>
    </row>
    <row r="1597" spans="3:5">
      <c r="C1597" s="414">
        <v>7.9649999999998524</v>
      </c>
      <c r="D1597" s="414" t="e">
        <v>#N/A</v>
      </c>
      <c r="E1597" s="414" t="e">
        <v>#N/A</v>
      </c>
    </row>
    <row r="1598" spans="3:5">
      <c r="C1598" s="414">
        <v>7.9699999999998523</v>
      </c>
      <c r="D1598" s="414" t="e">
        <v>#N/A</v>
      </c>
      <c r="E1598" s="414" t="e">
        <v>#N/A</v>
      </c>
    </row>
    <row r="1599" spans="3:5">
      <c r="C1599" s="414">
        <v>7.9749999999998522</v>
      </c>
      <c r="D1599" s="414" t="e">
        <v>#N/A</v>
      </c>
      <c r="E1599" s="414" t="e">
        <v>#N/A</v>
      </c>
    </row>
    <row r="1600" spans="3:5">
      <c r="C1600" s="414">
        <v>7.9799999999998521</v>
      </c>
      <c r="D1600" s="414" t="e">
        <v>#N/A</v>
      </c>
      <c r="E1600" s="414" t="e">
        <v>#N/A</v>
      </c>
    </row>
    <row r="1601" spans="3:5">
      <c r="C1601" s="414">
        <v>7.984999999999852</v>
      </c>
      <c r="D1601" s="414" t="e">
        <v>#N/A</v>
      </c>
      <c r="E1601" s="414" t="e">
        <v>#N/A</v>
      </c>
    </row>
    <row r="1602" spans="3:5">
      <c r="C1602" s="414">
        <v>7.9899999999998519</v>
      </c>
      <c r="D1602" s="414" t="e">
        <v>#N/A</v>
      </c>
      <c r="E1602" s="414" t="e">
        <v>#N/A</v>
      </c>
    </row>
    <row r="1603" spans="3:5">
      <c r="C1603" s="414">
        <v>7.9949999999998518</v>
      </c>
      <c r="D1603" s="414" t="e">
        <v>#N/A</v>
      </c>
      <c r="E1603" s="414" t="e">
        <v>#N/A</v>
      </c>
    </row>
    <row r="1604" spans="3:5">
      <c r="C1604" s="414">
        <v>8</v>
      </c>
      <c r="D1604" s="414">
        <v>18</v>
      </c>
      <c r="E1604" s="414">
        <v>6</v>
      </c>
    </row>
    <row r="1605" spans="3:5">
      <c r="C1605" s="414">
        <v>8.0049999999998516</v>
      </c>
      <c r="D1605" s="414" t="e">
        <v>#N/A</v>
      </c>
      <c r="E1605" s="414" t="e">
        <v>#N/A</v>
      </c>
    </row>
    <row r="1606" spans="3:5">
      <c r="C1606" s="414">
        <v>8.0099999999998523</v>
      </c>
      <c r="D1606" s="414" t="e">
        <v>#N/A</v>
      </c>
      <c r="E1606" s="414" t="e">
        <v>#N/A</v>
      </c>
    </row>
    <row r="1607" spans="3:5">
      <c r="C1607" s="414">
        <v>8.0149999999998531</v>
      </c>
      <c r="D1607" s="414" t="e">
        <v>#N/A</v>
      </c>
      <c r="E1607" s="414" t="e">
        <v>#N/A</v>
      </c>
    </row>
    <row r="1608" spans="3:5">
      <c r="C1608" s="414">
        <v>8.0199999999998539</v>
      </c>
      <c r="D1608" s="414" t="e">
        <v>#N/A</v>
      </c>
      <c r="E1608" s="414" t="e">
        <v>#N/A</v>
      </c>
    </row>
    <row r="1609" spans="3:5">
      <c r="C1609" s="414">
        <v>8.0249999999998547</v>
      </c>
      <c r="D1609" s="414" t="e">
        <v>#N/A</v>
      </c>
      <c r="E1609" s="414" t="e">
        <v>#N/A</v>
      </c>
    </row>
    <row r="1610" spans="3:5">
      <c r="C1610" s="414">
        <v>8.0299999999998555</v>
      </c>
      <c r="D1610" s="414" t="e">
        <v>#N/A</v>
      </c>
      <c r="E1610" s="414" t="e">
        <v>#N/A</v>
      </c>
    </row>
    <row r="1611" spans="3:5">
      <c r="C1611" s="414">
        <v>8.0349999999998563</v>
      </c>
      <c r="D1611" s="414" t="e">
        <v>#N/A</v>
      </c>
      <c r="E1611" s="414" t="e">
        <v>#N/A</v>
      </c>
    </row>
    <row r="1612" spans="3:5">
      <c r="C1612" s="414">
        <v>8.039999999999857</v>
      </c>
      <c r="D1612" s="414" t="e">
        <v>#N/A</v>
      </c>
      <c r="E1612" s="414" t="e">
        <v>#N/A</v>
      </c>
    </row>
    <row r="1613" spans="3:5">
      <c r="C1613" s="414">
        <v>8.0449999999998578</v>
      </c>
      <c r="D1613" s="414" t="e">
        <v>#N/A</v>
      </c>
      <c r="E1613" s="414" t="e">
        <v>#N/A</v>
      </c>
    </row>
    <row r="1614" spans="3:5">
      <c r="C1614" s="414">
        <v>8.0499999999998586</v>
      </c>
      <c r="D1614" s="414" t="e">
        <v>#N/A</v>
      </c>
      <c r="E1614" s="414" t="e">
        <v>#N/A</v>
      </c>
    </row>
    <row r="1615" spans="3:5">
      <c r="C1615" s="414">
        <v>8.0549999999998594</v>
      </c>
      <c r="D1615" s="414" t="e">
        <v>#N/A</v>
      </c>
      <c r="E1615" s="414" t="e">
        <v>#N/A</v>
      </c>
    </row>
    <row r="1616" spans="3:5">
      <c r="C1616" s="414">
        <v>8.0599999999998602</v>
      </c>
      <c r="D1616" s="414" t="e">
        <v>#N/A</v>
      </c>
      <c r="E1616" s="414" t="e">
        <v>#N/A</v>
      </c>
    </row>
    <row r="1617" spans="3:5">
      <c r="C1617" s="414">
        <v>8.0649999999998609</v>
      </c>
      <c r="D1617" s="414" t="e">
        <v>#N/A</v>
      </c>
      <c r="E1617" s="414" t="e">
        <v>#N/A</v>
      </c>
    </row>
    <row r="1618" spans="3:5">
      <c r="C1618" s="414">
        <v>8.0699999999998617</v>
      </c>
      <c r="D1618" s="414" t="e">
        <v>#N/A</v>
      </c>
      <c r="E1618" s="414" t="e">
        <v>#N/A</v>
      </c>
    </row>
    <row r="1619" spans="3:5">
      <c r="C1619" s="414">
        <v>8.0749999999998625</v>
      </c>
      <c r="D1619" s="414" t="e">
        <v>#N/A</v>
      </c>
      <c r="E1619" s="414" t="e">
        <v>#N/A</v>
      </c>
    </row>
    <row r="1620" spans="3:5">
      <c r="C1620" s="414">
        <v>8.0799999999998633</v>
      </c>
      <c r="D1620" s="414" t="e">
        <v>#N/A</v>
      </c>
      <c r="E1620" s="414" t="e">
        <v>#N/A</v>
      </c>
    </row>
    <row r="1621" spans="3:5">
      <c r="C1621" s="414">
        <v>8.0849999999998641</v>
      </c>
      <c r="D1621" s="414" t="e">
        <v>#N/A</v>
      </c>
      <c r="E1621" s="414" t="e">
        <v>#N/A</v>
      </c>
    </row>
    <row r="1622" spans="3:5">
      <c r="C1622" s="414">
        <v>8.0899999999998649</v>
      </c>
      <c r="D1622" s="414" t="e">
        <v>#N/A</v>
      </c>
      <c r="E1622" s="414" t="e">
        <v>#N/A</v>
      </c>
    </row>
    <row r="1623" spans="3:5">
      <c r="C1623" s="414">
        <v>8.0949999999998656</v>
      </c>
      <c r="D1623" s="414" t="e">
        <v>#N/A</v>
      </c>
      <c r="E1623" s="414" t="e">
        <v>#N/A</v>
      </c>
    </row>
    <row r="1624" spans="3:5">
      <c r="C1624" s="414">
        <v>8.0999999999998664</v>
      </c>
      <c r="D1624" s="414" t="e">
        <v>#N/A</v>
      </c>
      <c r="E1624" s="414" t="e">
        <v>#N/A</v>
      </c>
    </row>
    <row r="1625" spans="3:5">
      <c r="C1625" s="414">
        <v>8.1049999999998672</v>
      </c>
      <c r="D1625" s="414" t="e">
        <v>#N/A</v>
      </c>
      <c r="E1625" s="414" t="e">
        <v>#N/A</v>
      </c>
    </row>
    <row r="1626" spans="3:5">
      <c r="C1626" s="414">
        <v>8.109999999999868</v>
      </c>
      <c r="D1626" s="414" t="e">
        <v>#N/A</v>
      </c>
      <c r="E1626" s="414" t="e">
        <v>#N/A</v>
      </c>
    </row>
    <row r="1627" spans="3:5">
      <c r="C1627" s="414">
        <v>8.1149999999998688</v>
      </c>
      <c r="D1627" s="414" t="e">
        <v>#N/A</v>
      </c>
      <c r="E1627" s="414" t="e">
        <v>#N/A</v>
      </c>
    </row>
    <row r="1628" spans="3:5">
      <c r="C1628" s="414">
        <v>8.1199999999998695</v>
      </c>
      <c r="D1628" s="414" t="e">
        <v>#N/A</v>
      </c>
      <c r="E1628" s="414" t="e">
        <v>#N/A</v>
      </c>
    </row>
    <row r="1629" spans="3:5">
      <c r="C1629" s="414">
        <v>8.1249999999998703</v>
      </c>
      <c r="D1629" s="414" t="e">
        <v>#N/A</v>
      </c>
      <c r="E1629" s="414" t="e">
        <v>#N/A</v>
      </c>
    </row>
    <row r="1630" spans="3:5">
      <c r="C1630" s="414">
        <v>8.1299999999998711</v>
      </c>
      <c r="D1630" s="414" t="e">
        <v>#N/A</v>
      </c>
      <c r="E1630" s="414" t="e">
        <v>#N/A</v>
      </c>
    </row>
    <row r="1631" spans="3:5">
      <c r="C1631" s="414">
        <v>8.1349999999998719</v>
      </c>
      <c r="D1631" s="414" t="e">
        <v>#N/A</v>
      </c>
      <c r="E1631" s="414" t="e">
        <v>#N/A</v>
      </c>
    </row>
    <row r="1632" spans="3:5">
      <c r="C1632" s="414">
        <v>8.1399999999998727</v>
      </c>
      <c r="D1632" s="414" t="e">
        <v>#N/A</v>
      </c>
      <c r="E1632" s="414" t="e">
        <v>#N/A</v>
      </c>
    </row>
    <row r="1633" spans="3:5">
      <c r="C1633" s="414">
        <v>8.1449999999998735</v>
      </c>
      <c r="D1633" s="414" t="e">
        <v>#N/A</v>
      </c>
      <c r="E1633" s="414" t="e">
        <v>#N/A</v>
      </c>
    </row>
    <row r="1634" spans="3:5">
      <c r="C1634" s="414">
        <v>8.1499999999998742</v>
      </c>
      <c r="D1634" s="414" t="e">
        <v>#N/A</v>
      </c>
      <c r="E1634" s="414" t="e">
        <v>#N/A</v>
      </c>
    </row>
    <row r="1635" spans="3:5">
      <c r="C1635" s="414">
        <v>8.154999999999875</v>
      </c>
      <c r="D1635" s="414" t="e">
        <v>#N/A</v>
      </c>
      <c r="E1635" s="414" t="e">
        <v>#N/A</v>
      </c>
    </row>
    <row r="1636" spans="3:5">
      <c r="C1636" s="414">
        <v>8.1599999999998758</v>
      </c>
      <c r="D1636" s="414" t="e">
        <v>#N/A</v>
      </c>
      <c r="E1636" s="414" t="e">
        <v>#N/A</v>
      </c>
    </row>
    <row r="1637" spans="3:5">
      <c r="C1637" s="414">
        <v>8.1649999999998766</v>
      </c>
      <c r="D1637" s="414" t="e">
        <v>#N/A</v>
      </c>
      <c r="E1637" s="414" t="e">
        <v>#N/A</v>
      </c>
    </row>
    <row r="1638" spans="3:5">
      <c r="C1638" s="414">
        <v>8.1699999999998774</v>
      </c>
      <c r="D1638" s="414" t="e">
        <v>#N/A</v>
      </c>
      <c r="E1638" s="414" t="e">
        <v>#N/A</v>
      </c>
    </row>
    <row r="1639" spans="3:5">
      <c r="C1639" s="414">
        <v>8.1749999999998781</v>
      </c>
      <c r="D1639" s="414" t="e">
        <v>#N/A</v>
      </c>
      <c r="E1639" s="414" t="e">
        <v>#N/A</v>
      </c>
    </row>
    <row r="1640" spans="3:5">
      <c r="C1640" s="414">
        <v>8.1799999999998789</v>
      </c>
      <c r="D1640" s="414" t="e">
        <v>#N/A</v>
      </c>
      <c r="E1640" s="414" t="e">
        <v>#N/A</v>
      </c>
    </row>
    <row r="1641" spans="3:5">
      <c r="C1641" s="414">
        <v>8.1849999999998797</v>
      </c>
      <c r="D1641" s="414" t="e">
        <v>#N/A</v>
      </c>
      <c r="E1641" s="414" t="e">
        <v>#N/A</v>
      </c>
    </row>
    <row r="1642" spans="3:5">
      <c r="C1642" s="414">
        <v>8.1899999999998805</v>
      </c>
      <c r="D1642" s="414" t="e">
        <v>#N/A</v>
      </c>
      <c r="E1642" s="414" t="e">
        <v>#N/A</v>
      </c>
    </row>
    <row r="1643" spans="3:5">
      <c r="C1643" s="414">
        <v>8.1949999999998813</v>
      </c>
      <c r="D1643" s="414" t="e">
        <v>#N/A</v>
      </c>
      <c r="E1643" s="414" t="e">
        <v>#N/A</v>
      </c>
    </row>
    <row r="1644" spans="3:5">
      <c r="C1644" s="414">
        <v>8.199999999999882</v>
      </c>
      <c r="D1644" s="414" t="e">
        <v>#N/A</v>
      </c>
      <c r="E1644" s="414" t="e">
        <v>#N/A</v>
      </c>
    </row>
    <row r="1645" spans="3:5">
      <c r="C1645" s="414">
        <v>8.2049999999998828</v>
      </c>
      <c r="D1645" s="414" t="e">
        <v>#N/A</v>
      </c>
      <c r="E1645" s="414" t="e">
        <v>#N/A</v>
      </c>
    </row>
    <row r="1646" spans="3:5">
      <c r="C1646" s="414">
        <v>8.2099999999998836</v>
      </c>
      <c r="D1646" s="414" t="e">
        <v>#N/A</v>
      </c>
      <c r="E1646" s="414" t="e">
        <v>#N/A</v>
      </c>
    </row>
    <row r="1647" spans="3:5">
      <c r="C1647" s="414">
        <v>8.2149999999998844</v>
      </c>
      <c r="D1647" s="414" t="e">
        <v>#N/A</v>
      </c>
      <c r="E1647" s="414" t="e">
        <v>#N/A</v>
      </c>
    </row>
    <row r="1648" spans="3:5">
      <c r="C1648" s="414">
        <v>8.2199999999998852</v>
      </c>
      <c r="D1648" s="414" t="e">
        <v>#N/A</v>
      </c>
      <c r="E1648" s="414" t="e">
        <v>#N/A</v>
      </c>
    </row>
    <row r="1649" spans="3:5">
      <c r="C1649" s="414">
        <v>8.224999999999886</v>
      </c>
      <c r="D1649" s="414" t="e">
        <v>#N/A</v>
      </c>
      <c r="E1649" s="414" t="e">
        <v>#N/A</v>
      </c>
    </row>
    <row r="1650" spans="3:5">
      <c r="C1650" s="414">
        <v>8.2299999999998867</v>
      </c>
      <c r="D1650" s="414" t="e">
        <v>#N/A</v>
      </c>
      <c r="E1650" s="414" t="e">
        <v>#N/A</v>
      </c>
    </row>
    <row r="1651" spans="3:5">
      <c r="C1651" s="414">
        <v>8.2349999999998875</v>
      </c>
      <c r="D1651" s="414" t="e">
        <v>#N/A</v>
      </c>
      <c r="E1651" s="414" t="e">
        <v>#N/A</v>
      </c>
    </row>
    <row r="1652" spans="3:5">
      <c r="C1652" s="414">
        <v>8.2399999999998883</v>
      </c>
      <c r="D1652" s="414" t="e">
        <v>#N/A</v>
      </c>
      <c r="E1652" s="414" t="e">
        <v>#N/A</v>
      </c>
    </row>
    <row r="1653" spans="3:5">
      <c r="C1653" s="414">
        <v>8.2449999999998891</v>
      </c>
      <c r="D1653" s="414" t="e">
        <v>#N/A</v>
      </c>
      <c r="E1653" s="414" t="e">
        <v>#N/A</v>
      </c>
    </row>
    <row r="1654" spans="3:5">
      <c r="C1654" s="414">
        <v>8.2499999999998899</v>
      </c>
      <c r="D1654" s="414" t="e">
        <v>#N/A</v>
      </c>
      <c r="E1654" s="414" t="e">
        <v>#N/A</v>
      </c>
    </row>
    <row r="1655" spans="3:5">
      <c r="C1655" s="414">
        <v>8.2549999999998906</v>
      </c>
      <c r="D1655" s="414" t="e">
        <v>#N/A</v>
      </c>
      <c r="E1655" s="414" t="e">
        <v>#N/A</v>
      </c>
    </row>
    <row r="1656" spans="3:5">
      <c r="C1656" s="414">
        <v>8.2599999999998914</v>
      </c>
      <c r="D1656" s="414" t="e">
        <v>#N/A</v>
      </c>
      <c r="E1656" s="414" t="e">
        <v>#N/A</v>
      </c>
    </row>
    <row r="1657" spans="3:5">
      <c r="C1657" s="414">
        <v>8.2649999999998922</v>
      </c>
      <c r="D1657" s="414" t="e">
        <v>#N/A</v>
      </c>
      <c r="E1657" s="414" t="e">
        <v>#N/A</v>
      </c>
    </row>
    <row r="1658" spans="3:5">
      <c r="C1658" s="414">
        <v>8.269999999999893</v>
      </c>
      <c r="D1658" s="414" t="e">
        <v>#N/A</v>
      </c>
      <c r="E1658" s="414" t="e">
        <v>#N/A</v>
      </c>
    </row>
    <row r="1659" spans="3:5">
      <c r="C1659" s="414">
        <v>8.2749999999998938</v>
      </c>
      <c r="D1659" s="414" t="e">
        <v>#N/A</v>
      </c>
      <c r="E1659" s="414" t="e">
        <v>#N/A</v>
      </c>
    </row>
    <row r="1660" spans="3:5">
      <c r="C1660" s="414">
        <v>8.2799999999998946</v>
      </c>
      <c r="D1660" s="414" t="e">
        <v>#N/A</v>
      </c>
      <c r="E1660" s="414" t="e">
        <v>#N/A</v>
      </c>
    </row>
    <row r="1661" spans="3:5">
      <c r="C1661" s="414">
        <v>8.2849999999998953</v>
      </c>
      <c r="D1661" s="414" t="e">
        <v>#N/A</v>
      </c>
      <c r="E1661" s="414" t="e">
        <v>#N/A</v>
      </c>
    </row>
    <row r="1662" spans="3:5">
      <c r="C1662" s="414">
        <v>8.2899999999998961</v>
      </c>
      <c r="D1662" s="414" t="e">
        <v>#N/A</v>
      </c>
      <c r="E1662" s="414" t="e">
        <v>#N/A</v>
      </c>
    </row>
    <row r="1663" spans="3:5">
      <c r="C1663" s="414">
        <v>8.2949999999998969</v>
      </c>
      <c r="D1663" s="414" t="e">
        <v>#N/A</v>
      </c>
      <c r="E1663" s="414" t="e">
        <v>#N/A</v>
      </c>
    </row>
    <row r="1664" spans="3:5">
      <c r="C1664" s="414">
        <v>8.2999999999998977</v>
      </c>
      <c r="D1664" s="414" t="e">
        <v>#N/A</v>
      </c>
      <c r="E1664" s="414" t="e">
        <v>#N/A</v>
      </c>
    </row>
    <row r="1665" spans="3:5">
      <c r="C1665" s="414">
        <v>8.3049999999998985</v>
      </c>
      <c r="D1665" s="414" t="e">
        <v>#N/A</v>
      </c>
      <c r="E1665" s="414" t="e">
        <v>#N/A</v>
      </c>
    </row>
    <row r="1666" spans="3:5">
      <c r="C1666" s="414">
        <v>8.3099999999998992</v>
      </c>
      <c r="D1666" s="414" t="e">
        <v>#N/A</v>
      </c>
      <c r="E1666" s="414" t="e">
        <v>#N/A</v>
      </c>
    </row>
    <row r="1667" spans="3:5">
      <c r="C1667" s="414">
        <v>8.3149999999999</v>
      </c>
      <c r="D1667" s="414" t="e">
        <v>#N/A</v>
      </c>
      <c r="E1667" s="414" t="e">
        <v>#N/A</v>
      </c>
    </row>
    <row r="1668" spans="3:5">
      <c r="C1668" s="414">
        <v>8.3199999999999008</v>
      </c>
      <c r="D1668" s="414" t="e">
        <v>#N/A</v>
      </c>
      <c r="E1668" s="414" t="e">
        <v>#N/A</v>
      </c>
    </row>
    <row r="1669" spans="3:5">
      <c r="C1669" s="414">
        <v>8.3249999999999016</v>
      </c>
      <c r="D1669" s="414" t="e">
        <v>#N/A</v>
      </c>
      <c r="E1669" s="414" t="e">
        <v>#N/A</v>
      </c>
    </row>
    <row r="1670" spans="3:5">
      <c r="C1670" s="414">
        <v>8.3299999999999024</v>
      </c>
      <c r="D1670" s="414" t="e">
        <v>#N/A</v>
      </c>
      <c r="E1670" s="414" t="e">
        <v>#N/A</v>
      </c>
    </row>
    <row r="1671" spans="3:5">
      <c r="C1671" s="414">
        <v>8.3349999999999032</v>
      </c>
      <c r="D1671" s="414" t="e">
        <v>#N/A</v>
      </c>
      <c r="E1671" s="414" t="e">
        <v>#N/A</v>
      </c>
    </row>
    <row r="1672" spans="3:5">
      <c r="C1672" s="414">
        <v>8.3399999999999039</v>
      </c>
      <c r="D1672" s="414" t="e">
        <v>#N/A</v>
      </c>
      <c r="E1672" s="414" t="e">
        <v>#N/A</v>
      </c>
    </row>
    <row r="1673" spans="3:5">
      <c r="C1673" s="414">
        <v>8.3449999999999047</v>
      </c>
      <c r="D1673" s="414" t="e">
        <v>#N/A</v>
      </c>
      <c r="E1673" s="414" t="e">
        <v>#N/A</v>
      </c>
    </row>
    <row r="1674" spans="3:5">
      <c r="C1674" s="414">
        <v>8.3499999999999055</v>
      </c>
      <c r="D1674" s="414" t="e">
        <v>#N/A</v>
      </c>
      <c r="E1674" s="414" t="e">
        <v>#N/A</v>
      </c>
    </row>
    <row r="1675" spans="3:5">
      <c r="C1675" s="414">
        <v>8.3549999999999063</v>
      </c>
      <c r="D1675" s="414" t="e">
        <v>#N/A</v>
      </c>
      <c r="E1675" s="414" t="e">
        <v>#N/A</v>
      </c>
    </row>
    <row r="1676" spans="3:5">
      <c r="C1676" s="414">
        <v>8.3599999999999071</v>
      </c>
      <c r="D1676" s="414" t="e">
        <v>#N/A</v>
      </c>
      <c r="E1676" s="414" t="e">
        <v>#N/A</v>
      </c>
    </row>
    <row r="1677" spans="3:5">
      <c r="C1677" s="414">
        <v>8.3649999999999078</v>
      </c>
      <c r="D1677" s="414" t="e">
        <v>#N/A</v>
      </c>
      <c r="E1677" s="414" t="e">
        <v>#N/A</v>
      </c>
    </row>
    <row r="1678" spans="3:5">
      <c r="C1678" s="414">
        <v>8.3699999999999086</v>
      </c>
      <c r="D1678" s="414" t="e">
        <v>#N/A</v>
      </c>
      <c r="E1678" s="414" t="e">
        <v>#N/A</v>
      </c>
    </row>
    <row r="1679" spans="3:5">
      <c r="C1679" s="414">
        <v>8.3749999999999094</v>
      </c>
      <c r="D1679" s="414" t="e">
        <v>#N/A</v>
      </c>
      <c r="E1679" s="414" t="e">
        <v>#N/A</v>
      </c>
    </row>
    <row r="1680" spans="3:5">
      <c r="C1680" s="414">
        <v>8.3799999999999102</v>
      </c>
      <c r="D1680" s="414" t="e">
        <v>#N/A</v>
      </c>
      <c r="E1680" s="414" t="e">
        <v>#N/A</v>
      </c>
    </row>
    <row r="1681" spans="3:5">
      <c r="C1681" s="414">
        <v>8.384999999999911</v>
      </c>
      <c r="D1681" s="414" t="e">
        <v>#N/A</v>
      </c>
      <c r="E1681" s="414" t="e">
        <v>#N/A</v>
      </c>
    </row>
    <row r="1682" spans="3:5">
      <c r="C1682" s="414">
        <v>8.3899999999999118</v>
      </c>
      <c r="D1682" s="414" t="e">
        <v>#N/A</v>
      </c>
      <c r="E1682" s="414" t="e">
        <v>#N/A</v>
      </c>
    </row>
    <row r="1683" spans="3:5">
      <c r="C1683" s="414">
        <v>8.3949999999999125</v>
      </c>
      <c r="D1683" s="414" t="e">
        <v>#N/A</v>
      </c>
      <c r="E1683" s="414" t="e">
        <v>#N/A</v>
      </c>
    </row>
    <row r="1684" spans="3:5">
      <c r="C1684" s="414">
        <v>8.3999999999999133</v>
      </c>
      <c r="D1684" s="414" t="e">
        <v>#N/A</v>
      </c>
      <c r="E1684" s="414" t="e">
        <v>#N/A</v>
      </c>
    </row>
    <row r="1685" spans="3:5">
      <c r="C1685" s="414">
        <v>8.4049999999999141</v>
      </c>
      <c r="D1685" s="414" t="e">
        <v>#N/A</v>
      </c>
      <c r="E1685" s="414" t="e">
        <v>#N/A</v>
      </c>
    </row>
    <row r="1686" spans="3:5">
      <c r="C1686" s="414">
        <v>8.4099999999999149</v>
      </c>
      <c r="D1686" s="414" t="e">
        <v>#N/A</v>
      </c>
      <c r="E1686" s="414" t="e">
        <v>#N/A</v>
      </c>
    </row>
    <row r="1687" spans="3:5">
      <c r="C1687" s="414">
        <v>8.4149999999999157</v>
      </c>
      <c r="D1687" s="414" t="e">
        <v>#N/A</v>
      </c>
      <c r="E1687" s="414" t="e">
        <v>#N/A</v>
      </c>
    </row>
    <row r="1688" spans="3:5">
      <c r="C1688" s="414">
        <v>8.4199999999999164</v>
      </c>
      <c r="D1688" s="414" t="e">
        <v>#N/A</v>
      </c>
      <c r="E1688" s="414" t="e">
        <v>#N/A</v>
      </c>
    </row>
    <row r="1689" spans="3:5">
      <c r="C1689" s="414">
        <v>8.4249999999999172</v>
      </c>
      <c r="D1689" s="414" t="e">
        <v>#N/A</v>
      </c>
      <c r="E1689" s="414" t="e">
        <v>#N/A</v>
      </c>
    </row>
    <row r="1690" spans="3:5">
      <c r="C1690" s="414">
        <v>8.429999999999918</v>
      </c>
      <c r="D1690" s="414" t="e">
        <v>#N/A</v>
      </c>
      <c r="E1690" s="414" t="e">
        <v>#N/A</v>
      </c>
    </row>
    <row r="1691" spans="3:5">
      <c r="C1691" s="414">
        <v>8.4349999999999188</v>
      </c>
      <c r="D1691" s="414" t="e">
        <v>#N/A</v>
      </c>
      <c r="E1691" s="414" t="e">
        <v>#N/A</v>
      </c>
    </row>
    <row r="1692" spans="3:5">
      <c r="C1692" s="414">
        <v>8.4399999999999196</v>
      </c>
      <c r="D1692" s="414" t="e">
        <v>#N/A</v>
      </c>
      <c r="E1692" s="414" t="e">
        <v>#N/A</v>
      </c>
    </row>
    <row r="1693" spans="3:5">
      <c r="C1693" s="414">
        <v>8.4449999999999203</v>
      </c>
      <c r="D1693" s="414" t="e">
        <v>#N/A</v>
      </c>
      <c r="E1693" s="414" t="e">
        <v>#N/A</v>
      </c>
    </row>
    <row r="1694" spans="3:5">
      <c r="C1694" s="414">
        <v>8.4499999999999211</v>
      </c>
      <c r="D1694" s="414" t="e">
        <v>#N/A</v>
      </c>
      <c r="E1694" s="414" t="e">
        <v>#N/A</v>
      </c>
    </row>
    <row r="1695" spans="3:5">
      <c r="C1695" s="414">
        <v>8.4549999999999219</v>
      </c>
      <c r="D1695" s="414" t="e">
        <v>#N/A</v>
      </c>
      <c r="E1695" s="414" t="e">
        <v>#N/A</v>
      </c>
    </row>
    <row r="1696" spans="3:5">
      <c r="C1696" s="414">
        <v>8.4599999999999227</v>
      </c>
      <c r="D1696" s="414" t="e">
        <v>#N/A</v>
      </c>
      <c r="E1696" s="414" t="e">
        <v>#N/A</v>
      </c>
    </row>
    <row r="1697" spans="3:5">
      <c r="C1697" s="414">
        <v>8.4649999999999235</v>
      </c>
      <c r="D1697" s="414" t="e">
        <v>#N/A</v>
      </c>
      <c r="E1697" s="414" t="e">
        <v>#N/A</v>
      </c>
    </row>
    <row r="1698" spans="3:5">
      <c r="C1698" s="414">
        <v>8.4699999999999243</v>
      </c>
      <c r="D1698" s="414" t="e">
        <v>#N/A</v>
      </c>
      <c r="E1698" s="414" t="e">
        <v>#N/A</v>
      </c>
    </row>
    <row r="1699" spans="3:5">
      <c r="C1699" s="414">
        <v>8.474999999999925</v>
      </c>
      <c r="D1699" s="414" t="e">
        <v>#N/A</v>
      </c>
      <c r="E1699" s="414" t="e">
        <v>#N/A</v>
      </c>
    </row>
    <row r="1700" spans="3:5">
      <c r="C1700" s="414">
        <v>8.4799999999999258</v>
      </c>
      <c r="D1700" s="414" t="e">
        <v>#N/A</v>
      </c>
      <c r="E1700" s="414" t="e">
        <v>#N/A</v>
      </c>
    </row>
    <row r="1701" spans="3:5">
      <c r="C1701" s="414">
        <v>8.4849999999999266</v>
      </c>
      <c r="D1701" s="414" t="e">
        <v>#N/A</v>
      </c>
      <c r="E1701" s="414" t="e">
        <v>#N/A</v>
      </c>
    </row>
    <row r="1702" spans="3:5">
      <c r="C1702" s="414">
        <v>8.4899999999999274</v>
      </c>
      <c r="D1702" s="414" t="e">
        <v>#N/A</v>
      </c>
      <c r="E1702" s="414" t="e">
        <v>#N/A</v>
      </c>
    </row>
    <row r="1703" spans="3:5">
      <c r="C1703" s="414">
        <v>8.4949999999999282</v>
      </c>
      <c r="D1703" s="414" t="e">
        <v>#N/A</v>
      </c>
      <c r="E1703" s="414" t="e">
        <v>#N/A</v>
      </c>
    </row>
    <row r="1704" spans="3:5">
      <c r="C1704" s="414">
        <v>8.4999999999999289</v>
      </c>
      <c r="D1704" s="414" t="e">
        <v>#N/A</v>
      </c>
      <c r="E1704" s="414" t="e">
        <v>#N/A</v>
      </c>
    </row>
    <row r="1705" spans="3:5">
      <c r="C1705" s="414">
        <v>8.5049999999999297</v>
      </c>
      <c r="D1705" s="414" t="e">
        <v>#N/A</v>
      </c>
      <c r="E1705" s="414" t="e">
        <v>#N/A</v>
      </c>
    </row>
    <row r="1706" spans="3:5">
      <c r="C1706" s="414">
        <v>8.5099999999999305</v>
      </c>
      <c r="D1706" s="414" t="e">
        <v>#N/A</v>
      </c>
      <c r="E1706" s="414" t="e">
        <v>#N/A</v>
      </c>
    </row>
    <row r="1707" spans="3:5">
      <c r="C1707" s="414">
        <v>8.5149999999999313</v>
      </c>
      <c r="D1707" s="414" t="e">
        <v>#N/A</v>
      </c>
      <c r="E1707" s="414" t="e">
        <v>#N/A</v>
      </c>
    </row>
    <row r="1708" spans="3:5">
      <c r="C1708" s="414">
        <v>8.5199999999999321</v>
      </c>
      <c r="D1708" s="414" t="e">
        <v>#N/A</v>
      </c>
      <c r="E1708" s="414" t="e">
        <v>#N/A</v>
      </c>
    </row>
    <row r="1709" spans="3:5">
      <c r="C1709" s="414">
        <v>8.5249999999999329</v>
      </c>
      <c r="D1709" s="414" t="e">
        <v>#N/A</v>
      </c>
      <c r="E1709" s="414" t="e">
        <v>#N/A</v>
      </c>
    </row>
    <row r="1710" spans="3:5">
      <c r="C1710" s="414">
        <v>8.5299999999999336</v>
      </c>
      <c r="D1710" s="414" t="e">
        <v>#N/A</v>
      </c>
      <c r="E1710" s="414" t="e">
        <v>#N/A</v>
      </c>
    </row>
    <row r="1711" spans="3:5">
      <c r="C1711" s="414">
        <v>8.5349999999999344</v>
      </c>
      <c r="D1711" s="414" t="e">
        <v>#N/A</v>
      </c>
      <c r="E1711" s="414" t="e">
        <v>#N/A</v>
      </c>
    </row>
    <row r="1712" spans="3:5">
      <c r="C1712" s="414">
        <v>8.5399999999999352</v>
      </c>
      <c r="D1712" s="414" t="e">
        <v>#N/A</v>
      </c>
      <c r="E1712" s="414" t="e">
        <v>#N/A</v>
      </c>
    </row>
    <row r="1713" spans="3:5">
      <c r="C1713" s="414">
        <v>8.544999999999936</v>
      </c>
      <c r="D1713" s="414" t="e">
        <v>#N/A</v>
      </c>
      <c r="E1713" s="414" t="e">
        <v>#N/A</v>
      </c>
    </row>
    <row r="1714" spans="3:5">
      <c r="C1714" s="414">
        <v>8.5499999999999368</v>
      </c>
      <c r="D1714" s="414" t="e">
        <v>#N/A</v>
      </c>
      <c r="E1714" s="414" t="e">
        <v>#N/A</v>
      </c>
    </row>
    <row r="1715" spans="3:5">
      <c r="C1715" s="414">
        <v>8.5549999999999375</v>
      </c>
      <c r="D1715" s="414" t="e">
        <v>#N/A</v>
      </c>
      <c r="E1715" s="414" t="e">
        <v>#N/A</v>
      </c>
    </row>
    <row r="1716" spans="3:5">
      <c r="C1716" s="414">
        <v>8.5599999999999383</v>
      </c>
      <c r="D1716" s="414" t="e">
        <v>#N/A</v>
      </c>
      <c r="E1716" s="414" t="e">
        <v>#N/A</v>
      </c>
    </row>
    <row r="1717" spans="3:5">
      <c r="C1717" s="414">
        <v>8.5649999999999391</v>
      </c>
      <c r="D1717" s="414" t="e">
        <v>#N/A</v>
      </c>
      <c r="E1717" s="414" t="e">
        <v>#N/A</v>
      </c>
    </row>
    <row r="1718" spans="3:5">
      <c r="C1718" s="414">
        <v>8.5699999999999399</v>
      </c>
      <c r="D1718" s="414" t="e">
        <v>#N/A</v>
      </c>
      <c r="E1718" s="414" t="e">
        <v>#N/A</v>
      </c>
    </row>
    <row r="1719" spans="3:5">
      <c r="C1719" s="414">
        <v>8.5749999999999407</v>
      </c>
      <c r="D1719" s="414" t="e">
        <v>#N/A</v>
      </c>
      <c r="E1719" s="414" t="e">
        <v>#N/A</v>
      </c>
    </row>
    <row r="1720" spans="3:5">
      <c r="C1720" s="414">
        <v>8.5799999999999415</v>
      </c>
      <c r="D1720" s="414" t="e">
        <v>#N/A</v>
      </c>
      <c r="E1720" s="414" t="e">
        <v>#N/A</v>
      </c>
    </row>
    <row r="1721" spans="3:5">
      <c r="C1721" s="414">
        <v>8.5849999999999422</v>
      </c>
      <c r="D1721" s="414" t="e">
        <v>#N/A</v>
      </c>
      <c r="E1721" s="414" t="e">
        <v>#N/A</v>
      </c>
    </row>
    <row r="1722" spans="3:5">
      <c r="C1722" s="414">
        <v>8.589999999999943</v>
      </c>
      <c r="D1722" s="414" t="e">
        <v>#N/A</v>
      </c>
      <c r="E1722" s="414" t="e">
        <v>#N/A</v>
      </c>
    </row>
    <row r="1723" spans="3:5">
      <c r="C1723" s="414">
        <v>8.5949999999999438</v>
      </c>
      <c r="D1723" s="414" t="e">
        <v>#N/A</v>
      </c>
      <c r="E1723" s="414" t="e">
        <v>#N/A</v>
      </c>
    </row>
    <row r="1724" spans="3:5">
      <c r="C1724" s="414">
        <v>8.5999999999999446</v>
      </c>
      <c r="D1724" s="414" t="e">
        <v>#N/A</v>
      </c>
      <c r="E1724" s="414" t="e">
        <v>#N/A</v>
      </c>
    </row>
    <row r="1725" spans="3:5">
      <c r="C1725" s="414">
        <v>8.6049999999999454</v>
      </c>
      <c r="D1725" s="414" t="e">
        <v>#N/A</v>
      </c>
      <c r="E1725" s="414" t="e">
        <v>#N/A</v>
      </c>
    </row>
    <row r="1726" spans="3:5">
      <c r="C1726" s="414">
        <v>8.6099999999999461</v>
      </c>
      <c r="D1726" s="414" t="e">
        <v>#N/A</v>
      </c>
      <c r="E1726" s="414" t="e">
        <v>#N/A</v>
      </c>
    </row>
    <row r="1727" spans="3:5">
      <c r="C1727" s="414">
        <v>8.6149999999999469</v>
      </c>
      <c r="D1727" s="414" t="e">
        <v>#N/A</v>
      </c>
      <c r="E1727" s="414" t="e">
        <v>#N/A</v>
      </c>
    </row>
    <row r="1728" spans="3:5">
      <c r="C1728" s="414">
        <v>8.6199999999999477</v>
      </c>
      <c r="D1728" s="414" t="e">
        <v>#N/A</v>
      </c>
      <c r="E1728" s="414" t="e">
        <v>#N/A</v>
      </c>
    </row>
    <row r="1729" spans="3:5">
      <c r="C1729" s="414">
        <v>8.6249999999999485</v>
      </c>
      <c r="D1729" s="414" t="e">
        <v>#N/A</v>
      </c>
      <c r="E1729" s="414" t="e">
        <v>#N/A</v>
      </c>
    </row>
    <row r="1730" spans="3:5">
      <c r="C1730" s="414">
        <v>8.6299999999999493</v>
      </c>
      <c r="D1730" s="414" t="e">
        <v>#N/A</v>
      </c>
      <c r="E1730" s="414" t="e">
        <v>#N/A</v>
      </c>
    </row>
    <row r="1731" spans="3:5">
      <c r="C1731" s="414">
        <v>8.63499999999995</v>
      </c>
      <c r="D1731" s="414" t="e">
        <v>#N/A</v>
      </c>
      <c r="E1731" s="414" t="e">
        <v>#N/A</v>
      </c>
    </row>
    <row r="1732" spans="3:5">
      <c r="C1732" s="414">
        <v>8.6399999999999508</v>
      </c>
      <c r="D1732" s="414" t="e">
        <v>#N/A</v>
      </c>
      <c r="E1732" s="414" t="e">
        <v>#N/A</v>
      </c>
    </row>
    <row r="1733" spans="3:5">
      <c r="C1733" s="414">
        <v>8.6449999999999516</v>
      </c>
      <c r="D1733" s="414" t="e">
        <v>#N/A</v>
      </c>
      <c r="E1733" s="414" t="e">
        <v>#N/A</v>
      </c>
    </row>
    <row r="1734" spans="3:5">
      <c r="C1734" s="414">
        <v>8.6499999999999524</v>
      </c>
      <c r="D1734" s="414" t="e">
        <v>#N/A</v>
      </c>
      <c r="E1734" s="414" t="e">
        <v>#N/A</v>
      </c>
    </row>
    <row r="1735" spans="3:5">
      <c r="C1735" s="414">
        <v>8.6549999999999532</v>
      </c>
      <c r="D1735" s="414" t="e">
        <v>#N/A</v>
      </c>
      <c r="E1735" s="414" t="e">
        <v>#N/A</v>
      </c>
    </row>
    <row r="1736" spans="3:5">
      <c r="C1736" s="414">
        <v>8.659999999999954</v>
      </c>
      <c r="D1736" s="414" t="e">
        <v>#N/A</v>
      </c>
      <c r="E1736" s="414" t="e">
        <v>#N/A</v>
      </c>
    </row>
    <row r="1737" spans="3:5">
      <c r="C1737" s="414">
        <v>8.6649999999999547</v>
      </c>
      <c r="D1737" s="414" t="e">
        <v>#N/A</v>
      </c>
      <c r="E1737" s="414" t="e">
        <v>#N/A</v>
      </c>
    </row>
    <row r="1738" spans="3:5">
      <c r="C1738" s="414">
        <v>8.6699999999999555</v>
      </c>
      <c r="D1738" s="414" t="e">
        <v>#N/A</v>
      </c>
      <c r="E1738" s="414" t="e">
        <v>#N/A</v>
      </c>
    </row>
    <row r="1739" spans="3:5">
      <c r="C1739" s="414">
        <v>8.6749999999999563</v>
      </c>
      <c r="D1739" s="414" t="e">
        <v>#N/A</v>
      </c>
      <c r="E1739" s="414" t="e">
        <v>#N/A</v>
      </c>
    </row>
    <row r="1740" spans="3:5">
      <c r="C1740" s="414">
        <v>8.6799999999999571</v>
      </c>
      <c r="D1740" s="414" t="e">
        <v>#N/A</v>
      </c>
      <c r="E1740" s="414" t="e">
        <v>#N/A</v>
      </c>
    </row>
    <row r="1741" spans="3:5">
      <c r="C1741" s="414">
        <v>8.6849999999999579</v>
      </c>
      <c r="D1741" s="414" t="e">
        <v>#N/A</v>
      </c>
      <c r="E1741" s="414" t="e">
        <v>#N/A</v>
      </c>
    </row>
    <row r="1742" spans="3:5">
      <c r="C1742" s="414">
        <v>8.6899999999999586</v>
      </c>
      <c r="D1742" s="414" t="e">
        <v>#N/A</v>
      </c>
      <c r="E1742" s="414" t="e">
        <v>#N/A</v>
      </c>
    </row>
    <row r="1743" spans="3:5">
      <c r="C1743" s="414">
        <v>8.6949999999999594</v>
      </c>
      <c r="D1743" s="414" t="e">
        <v>#N/A</v>
      </c>
      <c r="E1743" s="414" t="e">
        <v>#N/A</v>
      </c>
    </row>
    <row r="1744" spans="3:5">
      <c r="C1744" s="414">
        <v>8.6999999999999602</v>
      </c>
      <c r="D1744" s="414" t="e">
        <v>#N/A</v>
      </c>
      <c r="E1744" s="414" t="e">
        <v>#N/A</v>
      </c>
    </row>
    <row r="1745" spans="3:5">
      <c r="C1745" s="414">
        <v>8.704999999999961</v>
      </c>
      <c r="D1745" s="414" t="e">
        <v>#N/A</v>
      </c>
      <c r="E1745" s="414" t="e">
        <v>#N/A</v>
      </c>
    </row>
    <row r="1746" spans="3:5">
      <c r="C1746" s="414">
        <v>8.7099999999999618</v>
      </c>
      <c r="D1746" s="414" t="e">
        <v>#N/A</v>
      </c>
      <c r="E1746" s="414" t="e">
        <v>#N/A</v>
      </c>
    </row>
    <row r="1747" spans="3:5">
      <c r="C1747" s="414">
        <v>8.7149999999999626</v>
      </c>
      <c r="D1747" s="414" t="e">
        <v>#N/A</v>
      </c>
      <c r="E1747" s="414" t="e">
        <v>#N/A</v>
      </c>
    </row>
    <row r="1748" spans="3:5">
      <c r="C1748" s="414">
        <v>8.7199999999999633</v>
      </c>
      <c r="D1748" s="414" t="e">
        <v>#N/A</v>
      </c>
      <c r="E1748" s="414" t="e">
        <v>#N/A</v>
      </c>
    </row>
    <row r="1749" spans="3:5">
      <c r="C1749" s="414">
        <v>8.7249999999999641</v>
      </c>
      <c r="D1749" s="414" t="e">
        <v>#N/A</v>
      </c>
      <c r="E1749" s="414" t="e">
        <v>#N/A</v>
      </c>
    </row>
    <row r="1750" spans="3:5">
      <c r="C1750" s="414">
        <v>8.7299999999999649</v>
      </c>
      <c r="D1750" s="414" t="e">
        <v>#N/A</v>
      </c>
      <c r="E1750" s="414" t="e">
        <v>#N/A</v>
      </c>
    </row>
    <row r="1751" spans="3:5">
      <c r="C1751" s="414">
        <v>8.7349999999999657</v>
      </c>
      <c r="D1751" s="414" t="e">
        <v>#N/A</v>
      </c>
      <c r="E1751" s="414" t="e">
        <v>#N/A</v>
      </c>
    </row>
    <row r="1752" spans="3:5">
      <c r="C1752" s="414">
        <v>8.7399999999999665</v>
      </c>
      <c r="D1752" s="414" t="e">
        <v>#N/A</v>
      </c>
      <c r="E1752" s="414" t="e">
        <v>#N/A</v>
      </c>
    </row>
    <row r="1753" spans="3:5">
      <c r="C1753" s="414">
        <v>8.7449999999999672</v>
      </c>
      <c r="D1753" s="414" t="e">
        <v>#N/A</v>
      </c>
      <c r="E1753" s="414" t="e">
        <v>#N/A</v>
      </c>
    </row>
    <row r="1754" spans="3:5">
      <c r="C1754" s="414">
        <v>8.749999999999968</v>
      </c>
      <c r="D1754" s="414" t="e">
        <v>#N/A</v>
      </c>
      <c r="E1754" s="414" t="e">
        <v>#N/A</v>
      </c>
    </row>
    <row r="1755" spans="3:5">
      <c r="C1755" s="414">
        <v>8.7549999999999688</v>
      </c>
      <c r="D1755" s="414" t="e">
        <v>#N/A</v>
      </c>
      <c r="E1755" s="414" t="e">
        <v>#N/A</v>
      </c>
    </row>
    <row r="1756" spans="3:5">
      <c r="C1756" s="414">
        <v>8.7599999999999696</v>
      </c>
      <c r="D1756" s="414" t="e">
        <v>#N/A</v>
      </c>
      <c r="E1756" s="414" t="e">
        <v>#N/A</v>
      </c>
    </row>
    <row r="1757" spans="3:5">
      <c r="C1757" s="414">
        <v>8.7649999999999704</v>
      </c>
      <c r="D1757" s="414" t="e">
        <v>#N/A</v>
      </c>
      <c r="E1757" s="414" t="e">
        <v>#N/A</v>
      </c>
    </row>
    <row r="1758" spans="3:5">
      <c r="C1758" s="414">
        <v>8.7699999999999712</v>
      </c>
      <c r="D1758" s="414" t="e">
        <v>#N/A</v>
      </c>
      <c r="E1758" s="414" t="e">
        <v>#N/A</v>
      </c>
    </row>
    <row r="1759" spans="3:5">
      <c r="C1759" s="414">
        <v>8.7749999999999719</v>
      </c>
      <c r="D1759" s="414" t="e">
        <v>#N/A</v>
      </c>
      <c r="E1759" s="414" t="e">
        <v>#N/A</v>
      </c>
    </row>
    <row r="1760" spans="3:5">
      <c r="C1760" s="414">
        <v>8.7799999999999727</v>
      </c>
      <c r="D1760" s="414" t="e">
        <v>#N/A</v>
      </c>
      <c r="E1760" s="414" t="e">
        <v>#N/A</v>
      </c>
    </row>
    <row r="1761" spans="3:5">
      <c r="C1761" s="414">
        <v>8.7849999999999735</v>
      </c>
      <c r="D1761" s="414" t="e">
        <v>#N/A</v>
      </c>
      <c r="E1761" s="414" t="e">
        <v>#N/A</v>
      </c>
    </row>
    <row r="1762" spans="3:5">
      <c r="C1762" s="414">
        <v>8.7899999999999743</v>
      </c>
      <c r="D1762" s="414" t="e">
        <v>#N/A</v>
      </c>
      <c r="E1762" s="414" t="e">
        <v>#N/A</v>
      </c>
    </row>
    <row r="1763" spans="3:5">
      <c r="C1763" s="414">
        <v>8.7949999999999751</v>
      </c>
      <c r="D1763" s="414" t="e">
        <v>#N/A</v>
      </c>
      <c r="E1763" s="414" t="e">
        <v>#N/A</v>
      </c>
    </row>
    <row r="1764" spans="3:5">
      <c r="C1764" s="414">
        <v>8.7999999999999758</v>
      </c>
      <c r="D1764" s="414" t="e">
        <v>#N/A</v>
      </c>
      <c r="E1764" s="414" t="e">
        <v>#N/A</v>
      </c>
    </row>
    <row r="1765" spans="3:5">
      <c r="C1765" s="414">
        <v>8.8049999999999766</v>
      </c>
      <c r="D1765" s="414" t="e">
        <v>#N/A</v>
      </c>
      <c r="E1765" s="414" t="e">
        <v>#N/A</v>
      </c>
    </row>
    <row r="1766" spans="3:5">
      <c r="C1766" s="414">
        <v>8.8099999999999774</v>
      </c>
      <c r="D1766" s="414" t="e">
        <v>#N/A</v>
      </c>
      <c r="E1766" s="414" t="e">
        <v>#N/A</v>
      </c>
    </row>
    <row r="1767" spans="3:5">
      <c r="C1767" s="414">
        <v>8.8149999999999782</v>
      </c>
      <c r="D1767" s="414" t="e">
        <v>#N/A</v>
      </c>
      <c r="E1767" s="414" t="e">
        <v>#N/A</v>
      </c>
    </row>
    <row r="1768" spans="3:5">
      <c r="C1768" s="414">
        <v>8.819999999999979</v>
      </c>
      <c r="D1768" s="414" t="e">
        <v>#N/A</v>
      </c>
      <c r="E1768" s="414" t="e">
        <v>#N/A</v>
      </c>
    </row>
    <row r="1769" spans="3:5">
      <c r="C1769" s="414">
        <v>8.8249999999999797</v>
      </c>
      <c r="D1769" s="414" t="e">
        <v>#N/A</v>
      </c>
      <c r="E1769" s="414" t="e">
        <v>#N/A</v>
      </c>
    </row>
    <row r="1770" spans="3:5">
      <c r="C1770" s="414">
        <v>8.8299999999999805</v>
      </c>
      <c r="D1770" s="414" t="e">
        <v>#N/A</v>
      </c>
      <c r="E1770" s="414" t="e">
        <v>#N/A</v>
      </c>
    </row>
    <row r="1771" spans="3:5">
      <c r="C1771" s="414">
        <v>8.8349999999999813</v>
      </c>
      <c r="D1771" s="414" t="e">
        <v>#N/A</v>
      </c>
      <c r="E1771" s="414" t="e">
        <v>#N/A</v>
      </c>
    </row>
    <row r="1772" spans="3:5">
      <c r="C1772" s="414">
        <v>8.8399999999999821</v>
      </c>
      <c r="D1772" s="414" t="e">
        <v>#N/A</v>
      </c>
      <c r="E1772" s="414" t="e">
        <v>#N/A</v>
      </c>
    </row>
    <row r="1773" spans="3:5">
      <c r="C1773" s="414">
        <v>8.8449999999999829</v>
      </c>
      <c r="D1773" s="414" t="e">
        <v>#N/A</v>
      </c>
      <c r="E1773" s="414" t="e">
        <v>#N/A</v>
      </c>
    </row>
    <row r="1774" spans="3:5">
      <c r="C1774" s="414">
        <v>8.8499999999999837</v>
      </c>
      <c r="D1774" s="414" t="e">
        <v>#N/A</v>
      </c>
      <c r="E1774" s="414" t="e">
        <v>#N/A</v>
      </c>
    </row>
    <row r="1775" spans="3:5">
      <c r="C1775" s="414">
        <v>8.8549999999999844</v>
      </c>
      <c r="D1775" s="414" t="e">
        <v>#N/A</v>
      </c>
      <c r="E1775" s="414" t="e">
        <v>#N/A</v>
      </c>
    </row>
    <row r="1776" spans="3:5">
      <c r="C1776" s="414">
        <v>8.8599999999999852</v>
      </c>
      <c r="D1776" s="414" t="e">
        <v>#N/A</v>
      </c>
      <c r="E1776" s="414" t="e">
        <v>#N/A</v>
      </c>
    </row>
    <row r="1777" spans="3:5">
      <c r="C1777" s="414">
        <v>8.864999999999986</v>
      </c>
      <c r="D1777" s="414" t="e">
        <v>#N/A</v>
      </c>
      <c r="E1777" s="414" t="e">
        <v>#N/A</v>
      </c>
    </row>
    <row r="1778" spans="3:5">
      <c r="C1778" s="414">
        <v>8.8699999999999868</v>
      </c>
      <c r="D1778" s="414" t="e">
        <v>#N/A</v>
      </c>
      <c r="E1778" s="414" t="e">
        <v>#N/A</v>
      </c>
    </row>
    <row r="1779" spans="3:5">
      <c r="C1779" s="414">
        <v>8.8749999999999876</v>
      </c>
      <c r="D1779" s="414" t="e">
        <v>#N/A</v>
      </c>
      <c r="E1779" s="414" t="e">
        <v>#N/A</v>
      </c>
    </row>
    <row r="1780" spans="3:5">
      <c r="C1780" s="414">
        <v>8.8799999999999883</v>
      </c>
      <c r="D1780" s="414" t="e">
        <v>#N/A</v>
      </c>
      <c r="E1780" s="414" t="e">
        <v>#N/A</v>
      </c>
    </row>
    <row r="1781" spans="3:5">
      <c r="C1781" s="414">
        <v>8.8849999999999891</v>
      </c>
      <c r="D1781" s="414" t="e">
        <v>#N/A</v>
      </c>
      <c r="E1781" s="414" t="e">
        <v>#N/A</v>
      </c>
    </row>
    <row r="1782" spans="3:5">
      <c r="C1782" s="414">
        <v>8.8899999999999899</v>
      </c>
      <c r="D1782" s="414" t="e">
        <v>#N/A</v>
      </c>
      <c r="E1782" s="414" t="e">
        <v>#N/A</v>
      </c>
    </row>
    <row r="1783" spans="3:5">
      <c r="C1783" s="414">
        <v>8.8949999999999907</v>
      </c>
      <c r="D1783" s="414" t="e">
        <v>#N/A</v>
      </c>
      <c r="E1783" s="414" t="e">
        <v>#N/A</v>
      </c>
    </row>
    <row r="1784" spans="3:5">
      <c r="C1784" s="414">
        <v>8.8999999999999915</v>
      </c>
      <c r="D1784" s="414" t="e">
        <v>#N/A</v>
      </c>
      <c r="E1784" s="414" t="e">
        <v>#N/A</v>
      </c>
    </row>
    <row r="1785" spans="3:5">
      <c r="C1785" s="414">
        <v>8.9049999999999923</v>
      </c>
      <c r="D1785" s="414" t="e">
        <v>#N/A</v>
      </c>
      <c r="E1785" s="414" t="e">
        <v>#N/A</v>
      </c>
    </row>
    <row r="1786" spans="3:5">
      <c r="C1786" s="414">
        <v>8.909999999999993</v>
      </c>
      <c r="D1786" s="414" t="e">
        <v>#N/A</v>
      </c>
      <c r="E1786" s="414" t="e">
        <v>#N/A</v>
      </c>
    </row>
    <row r="1787" spans="3:5">
      <c r="C1787" s="414">
        <v>8.9149999999999938</v>
      </c>
      <c r="D1787" s="414" t="e">
        <v>#N/A</v>
      </c>
      <c r="E1787" s="414" t="e">
        <v>#N/A</v>
      </c>
    </row>
    <row r="1788" spans="3:5">
      <c r="C1788" s="414">
        <v>8.9199999999999946</v>
      </c>
      <c r="D1788" s="414" t="e">
        <v>#N/A</v>
      </c>
      <c r="E1788" s="414" t="e">
        <v>#N/A</v>
      </c>
    </row>
    <row r="1789" spans="3:5">
      <c r="C1789" s="414">
        <v>8.9249999999999954</v>
      </c>
      <c r="D1789" s="414" t="e">
        <v>#N/A</v>
      </c>
      <c r="E1789" s="414" t="e">
        <v>#N/A</v>
      </c>
    </row>
    <row r="1790" spans="3:5">
      <c r="C1790" s="414">
        <v>8.9299999999999962</v>
      </c>
      <c r="D1790" s="414" t="e">
        <v>#N/A</v>
      </c>
      <c r="E1790" s="414" t="e">
        <v>#N/A</v>
      </c>
    </row>
    <row r="1791" spans="3:5">
      <c r="C1791" s="414">
        <v>8.9349999999999969</v>
      </c>
      <c r="D1791" s="414" t="e">
        <v>#N/A</v>
      </c>
      <c r="E1791" s="414" t="e">
        <v>#N/A</v>
      </c>
    </row>
    <row r="1792" spans="3:5">
      <c r="C1792" s="414">
        <v>8.9399999999999977</v>
      </c>
      <c r="D1792" s="414" t="e">
        <v>#N/A</v>
      </c>
      <c r="E1792" s="414" t="e">
        <v>#N/A</v>
      </c>
    </row>
    <row r="1793" spans="3:5">
      <c r="C1793" s="414">
        <v>8.9449999999999985</v>
      </c>
      <c r="D1793" s="414" t="e">
        <v>#N/A</v>
      </c>
      <c r="E1793" s="414" t="e">
        <v>#N/A</v>
      </c>
    </row>
    <row r="1794" spans="3:5">
      <c r="C1794" s="414">
        <v>8.9499999999999993</v>
      </c>
      <c r="D1794" s="414" t="e">
        <v>#N/A</v>
      </c>
      <c r="E1794" s="414" t="e">
        <v>#N/A</v>
      </c>
    </row>
    <row r="1795" spans="3:5">
      <c r="C1795" s="414">
        <v>8.9550000000000001</v>
      </c>
      <c r="D1795" s="414" t="e">
        <v>#N/A</v>
      </c>
      <c r="E1795" s="414" t="e">
        <v>#N/A</v>
      </c>
    </row>
    <row r="1796" spans="3:5">
      <c r="C1796" s="414">
        <v>8.9600000000000009</v>
      </c>
      <c r="D1796" s="414" t="e">
        <v>#N/A</v>
      </c>
      <c r="E1796" s="414" t="e">
        <v>#N/A</v>
      </c>
    </row>
    <row r="1797" spans="3:5">
      <c r="C1797" s="414">
        <v>8.9650000000000016</v>
      </c>
      <c r="D1797" s="414" t="e">
        <v>#N/A</v>
      </c>
      <c r="E1797" s="414" t="e">
        <v>#N/A</v>
      </c>
    </row>
    <row r="1798" spans="3:5">
      <c r="C1798" s="414">
        <v>8.9700000000000024</v>
      </c>
      <c r="D1798" s="414" t="e">
        <v>#N/A</v>
      </c>
      <c r="E1798" s="414" t="e">
        <v>#N/A</v>
      </c>
    </row>
    <row r="1799" spans="3:5">
      <c r="C1799" s="414">
        <v>8.9750000000000032</v>
      </c>
      <c r="D1799" s="414" t="e">
        <v>#N/A</v>
      </c>
      <c r="E1799" s="414" t="e">
        <v>#N/A</v>
      </c>
    </row>
    <row r="1800" spans="3:5">
      <c r="C1800" s="414">
        <v>8.980000000000004</v>
      </c>
      <c r="D1800" s="414" t="e">
        <v>#N/A</v>
      </c>
      <c r="E1800" s="414" t="e">
        <v>#N/A</v>
      </c>
    </row>
    <row r="1801" spans="3:5">
      <c r="C1801" s="414">
        <v>8.9850000000000048</v>
      </c>
      <c r="D1801" s="414" t="e">
        <v>#N/A</v>
      </c>
      <c r="E1801" s="414" t="e">
        <v>#N/A</v>
      </c>
    </row>
    <row r="1802" spans="3:5">
      <c r="C1802" s="414">
        <v>8.9900000000000055</v>
      </c>
      <c r="D1802" s="414" t="e">
        <v>#N/A</v>
      </c>
      <c r="E1802" s="414" t="e">
        <v>#N/A</v>
      </c>
    </row>
    <row r="1803" spans="3:5">
      <c r="C1803" s="414">
        <v>8.9950000000000063</v>
      </c>
      <c r="D1803" s="414" t="e">
        <v>#N/A</v>
      </c>
      <c r="E1803" s="414" t="e">
        <v>#N/A</v>
      </c>
    </row>
    <row r="1804" spans="3:5">
      <c r="C1804" s="414">
        <v>9</v>
      </c>
      <c r="D1804" s="414">
        <v>5</v>
      </c>
      <c r="E1804" s="414">
        <v>3</v>
      </c>
    </row>
    <row r="1805" spans="3:5">
      <c r="C1805" s="414">
        <v>9.0050000000000079</v>
      </c>
      <c r="D1805" s="414" t="e">
        <v>#N/A</v>
      </c>
      <c r="E1805" s="414" t="e">
        <v>#N/A</v>
      </c>
    </row>
    <row r="1806" spans="3:5">
      <c r="C1806" s="414">
        <v>9.0100000000000087</v>
      </c>
      <c r="D1806" s="414" t="e">
        <v>#N/A</v>
      </c>
      <c r="E1806" s="414" t="e">
        <v>#N/A</v>
      </c>
    </row>
    <row r="1807" spans="3:5">
      <c r="C1807" s="414">
        <v>9.0150000000000095</v>
      </c>
      <c r="D1807" s="414" t="e">
        <v>#N/A</v>
      </c>
      <c r="E1807" s="414" t="e">
        <v>#N/A</v>
      </c>
    </row>
    <row r="1808" spans="3:5">
      <c r="C1808" s="414">
        <v>9.0200000000000102</v>
      </c>
      <c r="D1808" s="414" t="e">
        <v>#N/A</v>
      </c>
      <c r="E1808" s="414" t="e">
        <v>#N/A</v>
      </c>
    </row>
    <row r="1809" spans="3:5">
      <c r="C1809" s="414">
        <v>9.025000000000011</v>
      </c>
      <c r="D1809" s="414" t="e">
        <v>#N/A</v>
      </c>
      <c r="E1809" s="414" t="e">
        <v>#N/A</v>
      </c>
    </row>
    <row r="1810" spans="3:5">
      <c r="C1810" s="414">
        <v>9.0300000000000118</v>
      </c>
      <c r="D1810" s="414" t="e">
        <v>#N/A</v>
      </c>
      <c r="E1810" s="414" t="e">
        <v>#N/A</v>
      </c>
    </row>
    <row r="1811" spans="3:5">
      <c r="C1811" s="414">
        <v>9.0350000000000126</v>
      </c>
      <c r="D1811" s="414" t="e">
        <v>#N/A</v>
      </c>
      <c r="E1811" s="414" t="e">
        <v>#N/A</v>
      </c>
    </row>
    <row r="1812" spans="3:5">
      <c r="C1812" s="414">
        <v>9.0400000000000134</v>
      </c>
      <c r="D1812" s="414" t="e">
        <v>#N/A</v>
      </c>
      <c r="E1812" s="414" t="e">
        <v>#N/A</v>
      </c>
    </row>
    <row r="1813" spans="3:5">
      <c r="C1813" s="414">
        <v>9.0450000000000141</v>
      </c>
      <c r="D1813" s="414" t="e">
        <v>#N/A</v>
      </c>
      <c r="E1813" s="414" t="e">
        <v>#N/A</v>
      </c>
    </row>
    <row r="1814" spans="3:5">
      <c r="C1814" s="414">
        <v>9.0500000000000149</v>
      </c>
      <c r="D1814" s="414" t="e">
        <v>#N/A</v>
      </c>
      <c r="E1814" s="414" t="e">
        <v>#N/A</v>
      </c>
    </row>
    <row r="1815" spans="3:5">
      <c r="C1815" s="414">
        <v>9.0550000000000157</v>
      </c>
      <c r="D1815" s="414" t="e">
        <v>#N/A</v>
      </c>
      <c r="E1815" s="414" t="e">
        <v>#N/A</v>
      </c>
    </row>
    <row r="1816" spans="3:5">
      <c r="C1816" s="414">
        <v>9.0600000000000165</v>
      </c>
      <c r="D1816" s="414" t="e">
        <v>#N/A</v>
      </c>
      <c r="E1816" s="414" t="e">
        <v>#N/A</v>
      </c>
    </row>
    <row r="1817" spans="3:5">
      <c r="C1817" s="414">
        <v>9.0650000000000173</v>
      </c>
      <c r="D1817" s="414" t="e">
        <v>#N/A</v>
      </c>
      <c r="E1817" s="414" t="e">
        <v>#N/A</v>
      </c>
    </row>
    <row r="1818" spans="3:5">
      <c r="C1818" s="414">
        <v>9.070000000000018</v>
      </c>
      <c r="D1818" s="414" t="e">
        <v>#N/A</v>
      </c>
      <c r="E1818" s="414" t="e">
        <v>#N/A</v>
      </c>
    </row>
    <row r="1819" spans="3:5">
      <c r="C1819" s="414">
        <v>9.0750000000000188</v>
      </c>
      <c r="D1819" s="414" t="e">
        <v>#N/A</v>
      </c>
      <c r="E1819" s="414" t="e">
        <v>#N/A</v>
      </c>
    </row>
    <row r="1820" spans="3:5">
      <c r="C1820" s="414">
        <v>9.0800000000000196</v>
      </c>
      <c r="D1820" s="414" t="e">
        <v>#N/A</v>
      </c>
      <c r="E1820" s="414" t="e">
        <v>#N/A</v>
      </c>
    </row>
    <row r="1821" spans="3:5">
      <c r="C1821" s="414">
        <v>9.0850000000000204</v>
      </c>
      <c r="D1821" s="414" t="e">
        <v>#N/A</v>
      </c>
      <c r="E1821" s="414" t="e">
        <v>#N/A</v>
      </c>
    </row>
    <row r="1822" spans="3:5">
      <c r="C1822" s="414">
        <v>9.0900000000000212</v>
      </c>
      <c r="D1822" s="414" t="e">
        <v>#N/A</v>
      </c>
      <c r="E1822" s="414" t="e">
        <v>#N/A</v>
      </c>
    </row>
    <row r="1823" spans="3:5">
      <c r="C1823" s="414">
        <v>9.095000000000022</v>
      </c>
      <c r="D1823" s="414" t="e">
        <v>#N/A</v>
      </c>
      <c r="E1823" s="414" t="e">
        <v>#N/A</v>
      </c>
    </row>
    <row r="1824" spans="3:5">
      <c r="C1824" s="414">
        <v>9.1000000000000227</v>
      </c>
      <c r="D1824" s="414" t="e">
        <v>#N/A</v>
      </c>
      <c r="E1824" s="414" t="e">
        <v>#N/A</v>
      </c>
    </row>
    <row r="1825" spans="3:5">
      <c r="C1825" s="414">
        <v>9.1050000000000235</v>
      </c>
      <c r="D1825" s="414" t="e">
        <v>#N/A</v>
      </c>
      <c r="E1825" s="414" t="e">
        <v>#N/A</v>
      </c>
    </row>
    <row r="1826" spans="3:5">
      <c r="C1826" s="414">
        <v>9.1100000000000243</v>
      </c>
      <c r="D1826" s="414" t="e">
        <v>#N/A</v>
      </c>
      <c r="E1826" s="414" t="e">
        <v>#N/A</v>
      </c>
    </row>
    <row r="1827" spans="3:5">
      <c r="C1827" s="414">
        <v>9.1150000000000251</v>
      </c>
      <c r="D1827" s="414" t="e">
        <v>#N/A</v>
      </c>
      <c r="E1827" s="414" t="e">
        <v>#N/A</v>
      </c>
    </row>
    <row r="1828" spans="3:5">
      <c r="C1828" s="414">
        <v>9.1200000000000259</v>
      </c>
      <c r="D1828" s="414" t="e">
        <v>#N/A</v>
      </c>
      <c r="E1828" s="414" t="e">
        <v>#N/A</v>
      </c>
    </row>
    <row r="1829" spans="3:5">
      <c r="C1829" s="414">
        <v>9.1250000000000266</v>
      </c>
      <c r="D1829" s="414" t="e">
        <v>#N/A</v>
      </c>
      <c r="E1829" s="414" t="e">
        <v>#N/A</v>
      </c>
    </row>
    <row r="1830" spans="3:5">
      <c r="C1830" s="414">
        <v>9.1300000000000274</v>
      </c>
      <c r="D1830" s="414" t="e">
        <v>#N/A</v>
      </c>
      <c r="E1830" s="414" t="e">
        <v>#N/A</v>
      </c>
    </row>
    <row r="1831" spans="3:5">
      <c r="C1831" s="414">
        <v>9.1350000000000282</v>
      </c>
      <c r="D1831" s="414" t="e">
        <v>#N/A</v>
      </c>
      <c r="E1831" s="414" t="e">
        <v>#N/A</v>
      </c>
    </row>
    <row r="1832" spans="3:5">
      <c r="C1832" s="414">
        <v>9.140000000000029</v>
      </c>
      <c r="D1832" s="414" t="e">
        <v>#N/A</v>
      </c>
      <c r="E1832" s="414" t="e">
        <v>#N/A</v>
      </c>
    </row>
    <row r="1833" spans="3:5">
      <c r="C1833" s="414">
        <v>9.1450000000000298</v>
      </c>
      <c r="D1833" s="414" t="e">
        <v>#N/A</v>
      </c>
      <c r="E1833" s="414" t="e">
        <v>#N/A</v>
      </c>
    </row>
    <row r="1834" spans="3:5">
      <c r="C1834" s="414">
        <v>9.1500000000000306</v>
      </c>
      <c r="D1834" s="414" t="e">
        <v>#N/A</v>
      </c>
      <c r="E1834" s="414" t="e">
        <v>#N/A</v>
      </c>
    </row>
    <row r="1835" spans="3:5">
      <c r="C1835" s="414">
        <v>9.1550000000000313</v>
      </c>
      <c r="D1835" s="414" t="e">
        <v>#N/A</v>
      </c>
      <c r="E1835" s="414" t="e">
        <v>#N/A</v>
      </c>
    </row>
    <row r="1836" spans="3:5">
      <c r="C1836" s="414">
        <v>9.1600000000000321</v>
      </c>
      <c r="D1836" s="414" t="e">
        <v>#N/A</v>
      </c>
      <c r="E1836" s="414" t="e">
        <v>#N/A</v>
      </c>
    </row>
    <row r="1837" spans="3:5">
      <c r="C1837" s="414">
        <v>9.1650000000000329</v>
      </c>
      <c r="D1837" s="414" t="e">
        <v>#N/A</v>
      </c>
      <c r="E1837" s="414" t="e">
        <v>#N/A</v>
      </c>
    </row>
    <row r="1838" spans="3:5">
      <c r="C1838" s="414">
        <v>9.1700000000000337</v>
      </c>
      <c r="D1838" s="414" t="e">
        <v>#N/A</v>
      </c>
      <c r="E1838" s="414" t="e">
        <v>#N/A</v>
      </c>
    </row>
    <row r="1839" spans="3:5">
      <c r="C1839" s="414">
        <v>9.1750000000000345</v>
      </c>
      <c r="D1839" s="414" t="e">
        <v>#N/A</v>
      </c>
      <c r="E1839" s="414" t="e">
        <v>#N/A</v>
      </c>
    </row>
    <row r="1840" spans="3:5">
      <c r="C1840" s="414">
        <v>9.1800000000000352</v>
      </c>
      <c r="D1840" s="414" t="e">
        <v>#N/A</v>
      </c>
      <c r="E1840" s="414" t="e">
        <v>#N/A</v>
      </c>
    </row>
    <row r="1841" spans="3:5">
      <c r="C1841" s="414">
        <v>9.185000000000036</v>
      </c>
      <c r="D1841" s="414" t="e">
        <v>#N/A</v>
      </c>
      <c r="E1841" s="414" t="e">
        <v>#N/A</v>
      </c>
    </row>
    <row r="1842" spans="3:5">
      <c r="C1842" s="414">
        <v>9.1900000000000368</v>
      </c>
      <c r="D1842" s="414" t="e">
        <v>#N/A</v>
      </c>
      <c r="E1842" s="414" t="e">
        <v>#N/A</v>
      </c>
    </row>
    <row r="1843" spans="3:5">
      <c r="C1843" s="414">
        <v>9.1950000000000376</v>
      </c>
      <c r="D1843" s="414" t="e">
        <v>#N/A</v>
      </c>
      <c r="E1843" s="414" t="e">
        <v>#N/A</v>
      </c>
    </row>
    <row r="1844" spans="3:5">
      <c r="C1844" s="414">
        <v>9.2000000000000384</v>
      </c>
      <c r="D1844" s="414" t="e">
        <v>#N/A</v>
      </c>
      <c r="E1844" s="414" t="e">
        <v>#N/A</v>
      </c>
    </row>
    <row r="1845" spans="3:5">
      <c r="C1845" s="414">
        <v>9.2050000000000392</v>
      </c>
      <c r="D1845" s="414" t="e">
        <v>#N/A</v>
      </c>
      <c r="E1845" s="414" t="e">
        <v>#N/A</v>
      </c>
    </row>
    <row r="1846" spans="3:5">
      <c r="C1846" s="414">
        <v>9.2100000000000399</v>
      </c>
      <c r="D1846" s="414" t="e">
        <v>#N/A</v>
      </c>
      <c r="E1846" s="414" t="e">
        <v>#N/A</v>
      </c>
    </row>
    <row r="1847" spans="3:5">
      <c r="C1847" s="414">
        <v>9.2150000000000407</v>
      </c>
      <c r="D1847" s="414" t="e">
        <v>#N/A</v>
      </c>
      <c r="E1847" s="414" t="e">
        <v>#N/A</v>
      </c>
    </row>
    <row r="1848" spans="3:5">
      <c r="C1848" s="414">
        <v>9.2200000000000415</v>
      </c>
      <c r="D1848" s="414" t="e">
        <v>#N/A</v>
      </c>
      <c r="E1848" s="414" t="e">
        <v>#N/A</v>
      </c>
    </row>
    <row r="1849" spans="3:5">
      <c r="C1849" s="414">
        <v>9.2250000000000423</v>
      </c>
      <c r="D1849" s="414" t="e">
        <v>#N/A</v>
      </c>
      <c r="E1849" s="414" t="e">
        <v>#N/A</v>
      </c>
    </row>
    <row r="1850" spans="3:5">
      <c r="C1850" s="414">
        <v>9.2300000000000431</v>
      </c>
      <c r="D1850" s="414" t="e">
        <v>#N/A</v>
      </c>
      <c r="E1850" s="414" t="e">
        <v>#N/A</v>
      </c>
    </row>
    <row r="1851" spans="3:5">
      <c r="C1851" s="414">
        <v>9.2350000000000438</v>
      </c>
      <c r="D1851" s="414" t="e">
        <v>#N/A</v>
      </c>
      <c r="E1851" s="414" t="e">
        <v>#N/A</v>
      </c>
    </row>
    <row r="1852" spans="3:5">
      <c r="C1852" s="414">
        <v>9.2400000000000446</v>
      </c>
      <c r="D1852" s="414" t="e">
        <v>#N/A</v>
      </c>
      <c r="E1852" s="414" t="e">
        <v>#N/A</v>
      </c>
    </row>
    <row r="1853" spans="3:5">
      <c r="C1853" s="414">
        <v>9.2450000000000454</v>
      </c>
      <c r="D1853" s="414" t="e">
        <v>#N/A</v>
      </c>
      <c r="E1853" s="414" t="e">
        <v>#N/A</v>
      </c>
    </row>
    <row r="1854" spans="3:5">
      <c r="C1854" s="414">
        <v>9.2500000000000462</v>
      </c>
      <c r="D1854" s="414" t="e">
        <v>#N/A</v>
      </c>
      <c r="E1854" s="414" t="e">
        <v>#N/A</v>
      </c>
    </row>
    <row r="1855" spans="3:5">
      <c r="C1855" s="414">
        <v>9.255000000000047</v>
      </c>
      <c r="D1855" s="414" t="e">
        <v>#N/A</v>
      </c>
      <c r="E1855" s="414" t="e">
        <v>#N/A</v>
      </c>
    </row>
    <row r="1856" spans="3:5">
      <c r="C1856" s="414">
        <v>9.2600000000000477</v>
      </c>
      <c r="D1856" s="414" t="e">
        <v>#N/A</v>
      </c>
      <c r="E1856" s="414" t="e">
        <v>#N/A</v>
      </c>
    </row>
    <row r="1857" spans="3:5">
      <c r="C1857" s="414">
        <v>9.2650000000000485</v>
      </c>
      <c r="D1857" s="414" t="e">
        <v>#N/A</v>
      </c>
      <c r="E1857" s="414" t="e">
        <v>#N/A</v>
      </c>
    </row>
    <row r="1858" spans="3:5">
      <c r="C1858" s="414">
        <v>9.2700000000000493</v>
      </c>
      <c r="D1858" s="414" t="e">
        <v>#N/A</v>
      </c>
      <c r="E1858" s="414" t="e">
        <v>#N/A</v>
      </c>
    </row>
    <row r="1859" spans="3:5">
      <c r="C1859" s="414">
        <v>9.2750000000000501</v>
      </c>
      <c r="D1859" s="414" t="e">
        <v>#N/A</v>
      </c>
      <c r="E1859" s="414" t="e">
        <v>#N/A</v>
      </c>
    </row>
    <row r="1860" spans="3:5">
      <c r="C1860" s="414">
        <v>9.2800000000000509</v>
      </c>
      <c r="D1860" s="414" t="e">
        <v>#N/A</v>
      </c>
      <c r="E1860" s="414" t="e">
        <v>#N/A</v>
      </c>
    </row>
    <row r="1861" spans="3:5">
      <c r="C1861" s="414">
        <v>9.2850000000000517</v>
      </c>
      <c r="D1861" s="414" t="e">
        <v>#N/A</v>
      </c>
      <c r="E1861" s="414" t="e">
        <v>#N/A</v>
      </c>
    </row>
    <row r="1862" spans="3:5">
      <c r="C1862" s="414">
        <v>9.2900000000000524</v>
      </c>
      <c r="D1862" s="414" t="e">
        <v>#N/A</v>
      </c>
      <c r="E1862" s="414" t="e">
        <v>#N/A</v>
      </c>
    </row>
    <row r="1863" spans="3:5">
      <c r="C1863" s="414">
        <v>9.2950000000000532</v>
      </c>
      <c r="D1863" s="414" t="e">
        <v>#N/A</v>
      </c>
      <c r="E1863" s="414" t="e">
        <v>#N/A</v>
      </c>
    </row>
    <row r="1864" spans="3:5">
      <c r="C1864" s="414">
        <v>9.300000000000054</v>
      </c>
      <c r="D1864" s="414" t="e">
        <v>#N/A</v>
      </c>
      <c r="E1864" s="414" t="e">
        <v>#N/A</v>
      </c>
    </row>
    <row r="1865" spans="3:5">
      <c r="C1865" s="414">
        <v>9.3050000000000548</v>
      </c>
      <c r="D1865" s="414" t="e">
        <v>#N/A</v>
      </c>
      <c r="E1865" s="414" t="e">
        <v>#N/A</v>
      </c>
    </row>
    <row r="1866" spans="3:5">
      <c r="C1866" s="414">
        <v>9.3100000000000556</v>
      </c>
      <c r="D1866" s="414" t="e">
        <v>#N/A</v>
      </c>
      <c r="E1866" s="414" t="e">
        <v>#N/A</v>
      </c>
    </row>
    <row r="1867" spans="3:5">
      <c r="C1867" s="414">
        <v>9.3150000000000563</v>
      </c>
      <c r="D1867" s="414" t="e">
        <v>#N/A</v>
      </c>
      <c r="E1867" s="414" t="e">
        <v>#N/A</v>
      </c>
    </row>
    <row r="1868" spans="3:5">
      <c r="C1868" s="414">
        <v>9.3200000000000571</v>
      </c>
      <c r="D1868" s="414" t="e">
        <v>#N/A</v>
      </c>
      <c r="E1868" s="414" t="e">
        <v>#N/A</v>
      </c>
    </row>
    <row r="1869" spans="3:5">
      <c r="C1869" s="414">
        <v>9.3250000000000579</v>
      </c>
      <c r="D1869" s="414" t="e">
        <v>#N/A</v>
      </c>
      <c r="E1869" s="414" t="e">
        <v>#N/A</v>
      </c>
    </row>
    <row r="1870" spans="3:5">
      <c r="C1870" s="414">
        <v>9.3300000000000587</v>
      </c>
      <c r="D1870" s="414" t="e">
        <v>#N/A</v>
      </c>
      <c r="E1870" s="414" t="e">
        <v>#N/A</v>
      </c>
    </row>
    <row r="1871" spans="3:5">
      <c r="C1871" s="414">
        <v>9.3350000000000595</v>
      </c>
      <c r="D1871" s="414" t="e">
        <v>#N/A</v>
      </c>
      <c r="E1871" s="414" t="e">
        <v>#N/A</v>
      </c>
    </row>
    <row r="1872" spans="3:5">
      <c r="C1872" s="414">
        <v>9.3400000000000603</v>
      </c>
      <c r="D1872" s="414" t="e">
        <v>#N/A</v>
      </c>
      <c r="E1872" s="414" t="e">
        <v>#N/A</v>
      </c>
    </row>
    <row r="1873" spans="3:5">
      <c r="C1873" s="414">
        <v>9.345000000000061</v>
      </c>
      <c r="D1873" s="414" t="e">
        <v>#N/A</v>
      </c>
      <c r="E1873" s="414" t="e">
        <v>#N/A</v>
      </c>
    </row>
    <row r="1874" spans="3:5">
      <c r="C1874" s="414">
        <v>9.3500000000000618</v>
      </c>
      <c r="D1874" s="414" t="e">
        <v>#N/A</v>
      </c>
      <c r="E1874" s="414" t="e">
        <v>#N/A</v>
      </c>
    </row>
    <row r="1875" spans="3:5">
      <c r="C1875" s="414">
        <v>9.3550000000000626</v>
      </c>
      <c r="D1875" s="414" t="e">
        <v>#N/A</v>
      </c>
      <c r="E1875" s="414" t="e">
        <v>#N/A</v>
      </c>
    </row>
    <row r="1876" spans="3:5">
      <c r="C1876" s="414">
        <v>9.3600000000000634</v>
      </c>
      <c r="D1876" s="414" t="e">
        <v>#N/A</v>
      </c>
      <c r="E1876" s="414" t="e">
        <v>#N/A</v>
      </c>
    </row>
    <row r="1877" spans="3:5">
      <c r="C1877" s="414">
        <v>9.3650000000000642</v>
      </c>
      <c r="D1877" s="414" t="e">
        <v>#N/A</v>
      </c>
      <c r="E1877" s="414" t="e">
        <v>#N/A</v>
      </c>
    </row>
    <row r="1878" spans="3:5">
      <c r="C1878" s="414">
        <v>9.3700000000000649</v>
      </c>
      <c r="D1878" s="414" t="e">
        <v>#N/A</v>
      </c>
      <c r="E1878" s="414" t="e">
        <v>#N/A</v>
      </c>
    </row>
    <row r="1879" spans="3:5">
      <c r="C1879" s="414">
        <v>9.3750000000000657</v>
      </c>
      <c r="D1879" s="414" t="e">
        <v>#N/A</v>
      </c>
      <c r="E1879" s="414" t="e">
        <v>#N/A</v>
      </c>
    </row>
    <row r="1880" spans="3:5">
      <c r="C1880" s="414">
        <v>9.3800000000000665</v>
      </c>
      <c r="D1880" s="414" t="e">
        <v>#N/A</v>
      </c>
      <c r="E1880" s="414" t="e">
        <v>#N/A</v>
      </c>
    </row>
    <row r="1881" spans="3:5">
      <c r="C1881" s="414">
        <v>9.3850000000000673</v>
      </c>
      <c r="D1881" s="414" t="e">
        <v>#N/A</v>
      </c>
      <c r="E1881" s="414" t="e">
        <v>#N/A</v>
      </c>
    </row>
    <row r="1882" spans="3:5">
      <c r="C1882" s="414">
        <v>9.3900000000000681</v>
      </c>
      <c r="D1882" s="414" t="e">
        <v>#N/A</v>
      </c>
      <c r="E1882" s="414" t="e">
        <v>#N/A</v>
      </c>
    </row>
    <row r="1883" spans="3:5">
      <c r="C1883" s="414">
        <v>9.3950000000000689</v>
      </c>
      <c r="D1883" s="414" t="e">
        <v>#N/A</v>
      </c>
      <c r="E1883" s="414" t="e">
        <v>#N/A</v>
      </c>
    </row>
    <row r="1884" spans="3:5">
      <c r="C1884" s="414">
        <v>9.4000000000000696</v>
      </c>
      <c r="D1884" s="414" t="e">
        <v>#N/A</v>
      </c>
      <c r="E1884" s="414" t="e">
        <v>#N/A</v>
      </c>
    </row>
    <row r="1885" spans="3:5">
      <c r="C1885" s="414">
        <v>9.4050000000000704</v>
      </c>
      <c r="D1885" s="414" t="e">
        <v>#N/A</v>
      </c>
      <c r="E1885" s="414" t="e">
        <v>#N/A</v>
      </c>
    </row>
    <row r="1886" spans="3:5">
      <c r="C1886" s="414">
        <v>9.4100000000000712</v>
      </c>
      <c r="D1886" s="414" t="e">
        <v>#N/A</v>
      </c>
      <c r="E1886" s="414" t="e">
        <v>#N/A</v>
      </c>
    </row>
    <row r="1887" spans="3:5">
      <c r="C1887" s="414">
        <v>9.415000000000072</v>
      </c>
      <c r="D1887" s="414" t="e">
        <v>#N/A</v>
      </c>
      <c r="E1887" s="414" t="e">
        <v>#N/A</v>
      </c>
    </row>
    <row r="1888" spans="3:5">
      <c r="C1888" s="414">
        <v>9.4200000000000728</v>
      </c>
      <c r="D1888" s="414" t="e">
        <v>#N/A</v>
      </c>
      <c r="E1888" s="414" t="e">
        <v>#N/A</v>
      </c>
    </row>
    <row r="1889" spans="3:5">
      <c r="C1889" s="414">
        <v>9.4250000000000735</v>
      </c>
      <c r="D1889" s="414" t="e">
        <v>#N/A</v>
      </c>
      <c r="E1889" s="414" t="e">
        <v>#N/A</v>
      </c>
    </row>
    <row r="1890" spans="3:5">
      <c r="C1890" s="414">
        <v>9.4300000000000743</v>
      </c>
      <c r="D1890" s="414" t="e">
        <v>#N/A</v>
      </c>
      <c r="E1890" s="414" t="e">
        <v>#N/A</v>
      </c>
    </row>
    <row r="1891" spans="3:5">
      <c r="C1891" s="414">
        <v>9.4350000000000751</v>
      </c>
      <c r="D1891" s="414" t="e">
        <v>#N/A</v>
      </c>
      <c r="E1891" s="414" t="e">
        <v>#N/A</v>
      </c>
    </row>
    <row r="1892" spans="3:5">
      <c r="C1892" s="414">
        <v>9.4400000000000759</v>
      </c>
      <c r="D1892" s="414" t="e">
        <v>#N/A</v>
      </c>
      <c r="E1892" s="414" t="e">
        <v>#N/A</v>
      </c>
    </row>
    <row r="1893" spans="3:5">
      <c r="C1893" s="414">
        <v>9.4450000000000767</v>
      </c>
      <c r="D1893" s="414" t="e">
        <v>#N/A</v>
      </c>
      <c r="E1893" s="414" t="e">
        <v>#N/A</v>
      </c>
    </row>
    <row r="1894" spans="3:5">
      <c r="C1894" s="414">
        <v>9.4500000000000774</v>
      </c>
      <c r="D1894" s="414" t="e">
        <v>#N/A</v>
      </c>
      <c r="E1894" s="414" t="e">
        <v>#N/A</v>
      </c>
    </row>
    <row r="1895" spans="3:5">
      <c r="C1895" s="414">
        <v>9.4550000000000782</v>
      </c>
      <c r="D1895" s="414" t="e">
        <v>#N/A</v>
      </c>
      <c r="E1895" s="414" t="e">
        <v>#N/A</v>
      </c>
    </row>
    <row r="1896" spans="3:5">
      <c r="C1896" s="414">
        <v>9.460000000000079</v>
      </c>
      <c r="D1896" s="414" t="e">
        <v>#N/A</v>
      </c>
      <c r="E1896" s="414" t="e">
        <v>#N/A</v>
      </c>
    </row>
    <row r="1897" spans="3:5">
      <c r="C1897" s="414">
        <v>9.4650000000000798</v>
      </c>
      <c r="D1897" s="414" t="e">
        <v>#N/A</v>
      </c>
      <c r="E1897" s="414" t="e">
        <v>#N/A</v>
      </c>
    </row>
    <row r="1898" spans="3:5">
      <c r="C1898" s="414">
        <v>9.4700000000000806</v>
      </c>
      <c r="D1898" s="414" t="e">
        <v>#N/A</v>
      </c>
      <c r="E1898" s="414" t="e">
        <v>#N/A</v>
      </c>
    </row>
    <row r="1899" spans="3:5">
      <c r="C1899" s="414">
        <v>9.4750000000000814</v>
      </c>
      <c r="D1899" s="414" t="e">
        <v>#N/A</v>
      </c>
      <c r="E1899" s="414" t="e">
        <v>#N/A</v>
      </c>
    </row>
    <row r="1900" spans="3:5">
      <c r="C1900" s="414">
        <v>9.4800000000000821</v>
      </c>
      <c r="D1900" s="414" t="e">
        <v>#N/A</v>
      </c>
      <c r="E1900" s="414" t="e">
        <v>#N/A</v>
      </c>
    </row>
    <row r="1901" spans="3:5">
      <c r="C1901" s="414">
        <v>9.4850000000000829</v>
      </c>
      <c r="D1901" s="414" t="e">
        <v>#N/A</v>
      </c>
      <c r="E1901" s="414" t="e">
        <v>#N/A</v>
      </c>
    </row>
    <row r="1902" spans="3:5">
      <c r="C1902" s="414">
        <v>9.4900000000000837</v>
      </c>
      <c r="D1902" s="414" t="e">
        <v>#N/A</v>
      </c>
      <c r="E1902" s="414" t="e">
        <v>#N/A</v>
      </c>
    </row>
    <row r="1903" spans="3:5">
      <c r="C1903" s="414">
        <v>9.4950000000000845</v>
      </c>
      <c r="D1903" s="414" t="e">
        <v>#N/A</v>
      </c>
      <c r="E1903" s="414" t="e">
        <v>#N/A</v>
      </c>
    </row>
    <row r="1904" spans="3:5">
      <c r="C1904" s="414">
        <v>9.5000000000000853</v>
      </c>
      <c r="D1904" s="414" t="e">
        <v>#N/A</v>
      </c>
      <c r="E1904" s="414" t="e">
        <v>#N/A</v>
      </c>
    </row>
    <row r="1905" spans="3:5">
      <c r="C1905" s="414">
        <v>9.505000000000086</v>
      </c>
      <c r="D1905" s="414" t="e">
        <v>#N/A</v>
      </c>
      <c r="E1905" s="414" t="e">
        <v>#N/A</v>
      </c>
    </row>
    <row r="1906" spans="3:5">
      <c r="C1906" s="414">
        <v>9.5100000000000868</v>
      </c>
      <c r="D1906" s="414" t="e">
        <v>#N/A</v>
      </c>
      <c r="E1906" s="414" t="e">
        <v>#N/A</v>
      </c>
    </row>
    <row r="1907" spans="3:5">
      <c r="C1907" s="414">
        <v>9.5150000000000876</v>
      </c>
      <c r="D1907" s="414" t="e">
        <v>#N/A</v>
      </c>
      <c r="E1907" s="414" t="e">
        <v>#N/A</v>
      </c>
    </row>
    <row r="1908" spans="3:5">
      <c r="C1908" s="414">
        <v>9.5200000000000884</v>
      </c>
      <c r="D1908" s="414" t="e">
        <v>#N/A</v>
      </c>
      <c r="E1908" s="414" t="e">
        <v>#N/A</v>
      </c>
    </row>
    <row r="1909" spans="3:5">
      <c r="C1909" s="414">
        <v>9.5250000000000892</v>
      </c>
      <c r="D1909" s="414" t="e">
        <v>#N/A</v>
      </c>
      <c r="E1909" s="414" t="e">
        <v>#N/A</v>
      </c>
    </row>
    <row r="1910" spans="3:5">
      <c r="C1910" s="414">
        <v>9.53000000000009</v>
      </c>
      <c r="D1910" s="414" t="e">
        <v>#N/A</v>
      </c>
      <c r="E1910" s="414" t="e">
        <v>#N/A</v>
      </c>
    </row>
    <row r="1911" spans="3:5">
      <c r="C1911" s="414">
        <v>9.5350000000000907</v>
      </c>
      <c r="D1911" s="414" t="e">
        <v>#N/A</v>
      </c>
      <c r="E1911" s="414" t="e">
        <v>#N/A</v>
      </c>
    </row>
    <row r="1912" spans="3:5">
      <c r="C1912" s="414">
        <v>9.5400000000000915</v>
      </c>
      <c r="D1912" s="414" t="e">
        <v>#N/A</v>
      </c>
      <c r="E1912" s="414" t="e">
        <v>#N/A</v>
      </c>
    </row>
    <row r="1913" spans="3:5">
      <c r="C1913" s="414">
        <v>9.5450000000000923</v>
      </c>
      <c r="D1913" s="414" t="e">
        <v>#N/A</v>
      </c>
      <c r="E1913" s="414" t="e">
        <v>#N/A</v>
      </c>
    </row>
    <row r="1914" spans="3:5">
      <c r="C1914" s="414">
        <v>9.5500000000000931</v>
      </c>
      <c r="D1914" s="414" t="e">
        <v>#N/A</v>
      </c>
      <c r="E1914" s="414" t="e">
        <v>#N/A</v>
      </c>
    </row>
    <row r="1915" spans="3:5">
      <c r="C1915" s="414">
        <v>9.5550000000000939</v>
      </c>
      <c r="D1915" s="414" t="e">
        <v>#N/A</v>
      </c>
      <c r="E1915" s="414" t="e">
        <v>#N/A</v>
      </c>
    </row>
    <row r="1916" spans="3:5">
      <c r="C1916" s="414">
        <v>9.5600000000000946</v>
      </c>
      <c r="D1916" s="414" t="e">
        <v>#N/A</v>
      </c>
      <c r="E1916" s="414" t="e">
        <v>#N/A</v>
      </c>
    </row>
    <row r="1917" spans="3:5">
      <c r="C1917" s="414">
        <v>9.5650000000000954</v>
      </c>
      <c r="D1917" s="414" t="e">
        <v>#N/A</v>
      </c>
      <c r="E1917" s="414" t="e">
        <v>#N/A</v>
      </c>
    </row>
    <row r="1918" spans="3:5">
      <c r="C1918" s="414">
        <v>9.5700000000000962</v>
      </c>
      <c r="D1918" s="414" t="e">
        <v>#N/A</v>
      </c>
      <c r="E1918" s="414" t="e">
        <v>#N/A</v>
      </c>
    </row>
    <row r="1919" spans="3:5">
      <c r="C1919" s="414">
        <v>9.575000000000097</v>
      </c>
      <c r="D1919" s="414" t="e">
        <v>#N/A</v>
      </c>
      <c r="E1919" s="414" t="e">
        <v>#N/A</v>
      </c>
    </row>
    <row r="1920" spans="3:5">
      <c r="C1920" s="414">
        <v>9.5800000000000978</v>
      </c>
      <c r="D1920" s="414" t="e">
        <v>#N/A</v>
      </c>
      <c r="E1920" s="414" t="e">
        <v>#N/A</v>
      </c>
    </row>
    <row r="1921" spans="3:5">
      <c r="C1921" s="414">
        <v>9.5850000000000986</v>
      </c>
      <c r="D1921" s="414" t="e">
        <v>#N/A</v>
      </c>
      <c r="E1921" s="414" t="e">
        <v>#N/A</v>
      </c>
    </row>
    <row r="1922" spans="3:5">
      <c r="C1922" s="414">
        <v>9.5900000000000993</v>
      </c>
      <c r="D1922" s="414" t="e">
        <v>#N/A</v>
      </c>
      <c r="E1922" s="414" t="e">
        <v>#N/A</v>
      </c>
    </row>
    <row r="1923" spans="3:5">
      <c r="C1923" s="414">
        <v>9.5950000000001001</v>
      </c>
      <c r="D1923" s="414" t="e">
        <v>#N/A</v>
      </c>
      <c r="E1923" s="414" t="e">
        <v>#N/A</v>
      </c>
    </row>
    <row r="1924" spans="3:5">
      <c r="C1924" s="414">
        <v>9.6000000000001009</v>
      </c>
      <c r="D1924" s="414" t="e">
        <v>#N/A</v>
      </c>
      <c r="E1924" s="414" t="e">
        <v>#N/A</v>
      </c>
    </row>
    <row r="1925" spans="3:5">
      <c r="C1925" s="414">
        <v>9.6050000000001017</v>
      </c>
      <c r="D1925" s="414" t="e">
        <v>#N/A</v>
      </c>
      <c r="E1925" s="414" t="e">
        <v>#N/A</v>
      </c>
    </row>
    <row r="1926" spans="3:5">
      <c r="C1926" s="414">
        <v>9.6100000000001025</v>
      </c>
      <c r="D1926" s="414" t="e">
        <v>#N/A</v>
      </c>
      <c r="E1926" s="414" t="e">
        <v>#N/A</v>
      </c>
    </row>
    <row r="1927" spans="3:5">
      <c r="C1927" s="414">
        <v>9.6150000000001032</v>
      </c>
      <c r="D1927" s="414" t="e">
        <v>#N/A</v>
      </c>
      <c r="E1927" s="414" t="e">
        <v>#N/A</v>
      </c>
    </row>
    <row r="1928" spans="3:5">
      <c r="C1928" s="414">
        <v>9.620000000000104</v>
      </c>
      <c r="D1928" s="414" t="e">
        <v>#N/A</v>
      </c>
      <c r="E1928" s="414" t="e">
        <v>#N/A</v>
      </c>
    </row>
    <row r="1929" spans="3:5">
      <c r="C1929" s="414">
        <v>9.6250000000001048</v>
      </c>
      <c r="D1929" s="414" t="e">
        <v>#N/A</v>
      </c>
      <c r="E1929" s="414" t="e">
        <v>#N/A</v>
      </c>
    </row>
    <row r="1930" spans="3:5">
      <c r="C1930" s="414">
        <v>9.6300000000001056</v>
      </c>
      <c r="D1930" s="414" t="e">
        <v>#N/A</v>
      </c>
      <c r="E1930" s="414" t="e">
        <v>#N/A</v>
      </c>
    </row>
    <row r="1931" spans="3:5">
      <c r="C1931" s="414">
        <v>9.6350000000001064</v>
      </c>
      <c r="D1931" s="414" t="e">
        <v>#N/A</v>
      </c>
      <c r="E1931" s="414" t="e">
        <v>#N/A</v>
      </c>
    </row>
    <row r="1932" spans="3:5">
      <c r="C1932" s="414">
        <v>9.6400000000001071</v>
      </c>
      <c r="D1932" s="414" t="e">
        <v>#N/A</v>
      </c>
      <c r="E1932" s="414" t="e">
        <v>#N/A</v>
      </c>
    </row>
    <row r="1933" spans="3:5">
      <c r="C1933" s="414">
        <v>9.6450000000001079</v>
      </c>
      <c r="D1933" s="414" t="e">
        <v>#N/A</v>
      </c>
      <c r="E1933" s="414" t="e">
        <v>#N/A</v>
      </c>
    </row>
    <row r="1934" spans="3:5">
      <c r="C1934" s="414">
        <v>9.6500000000001087</v>
      </c>
      <c r="D1934" s="414" t="e">
        <v>#N/A</v>
      </c>
      <c r="E1934" s="414" t="e">
        <v>#N/A</v>
      </c>
    </row>
    <row r="1935" spans="3:5">
      <c r="C1935" s="414">
        <v>9.6550000000001095</v>
      </c>
      <c r="D1935" s="414" t="e">
        <v>#N/A</v>
      </c>
      <c r="E1935" s="414" t="e">
        <v>#N/A</v>
      </c>
    </row>
    <row r="1936" spans="3:5">
      <c r="C1936" s="414">
        <v>9.6600000000001103</v>
      </c>
      <c r="D1936" s="414" t="e">
        <v>#N/A</v>
      </c>
      <c r="E1936" s="414" t="e">
        <v>#N/A</v>
      </c>
    </row>
    <row r="1937" spans="3:5">
      <c r="C1937" s="414">
        <v>9.6650000000001111</v>
      </c>
      <c r="D1937" s="414" t="e">
        <v>#N/A</v>
      </c>
      <c r="E1937" s="414" t="e">
        <v>#N/A</v>
      </c>
    </row>
    <row r="1938" spans="3:5">
      <c r="C1938" s="414">
        <v>9.6700000000001118</v>
      </c>
      <c r="D1938" s="414" t="e">
        <v>#N/A</v>
      </c>
      <c r="E1938" s="414" t="e">
        <v>#N/A</v>
      </c>
    </row>
    <row r="1939" spans="3:5">
      <c r="C1939" s="414">
        <v>9.6750000000001126</v>
      </c>
      <c r="D1939" s="414" t="e">
        <v>#N/A</v>
      </c>
      <c r="E1939" s="414" t="e">
        <v>#N/A</v>
      </c>
    </row>
    <row r="1940" spans="3:5">
      <c r="C1940" s="414">
        <v>9.6800000000001134</v>
      </c>
      <c r="D1940" s="414" t="e">
        <v>#N/A</v>
      </c>
      <c r="E1940" s="414" t="e">
        <v>#N/A</v>
      </c>
    </row>
    <row r="1941" spans="3:5">
      <c r="C1941" s="414">
        <v>9.6850000000001142</v>
      </c>
      <c r="D1941" s="414" t="e">
        <v>#N/A</v>
      </c>
      <c r="E1941" s="414" t="e">
        <v>#N/A</v>
      </c>
    </row>
    <row r="1942" spans="3:5">
      <c r="C1942" s="414">
        <v>9.690000000000115</v>
      </c>
      <c r="D1942" s="414" t="e">
        <v>#N/A</v>
      </c>
      <c r="E1942" s="414" t="e">
        <v>#N/A</v>
      </c>
    </row>
    <row r="1943" spans="3:5">
      <c r="C1943" s="414">
        <v>9.6950000000001157</v>
      </c>
      <c r="D1943" s="414" t="e">
        <v>#N/A</v>
      </c>
      <c r="E1943" s="414" t="e">
        <v>#N/A</v>
      </c>
    </row>
    <row r="1944" spans="3:5">
      <c r="C1944" s="414">
        <v>9.7000000000001165</v>
      </c>
      <c r="D1944" s="414" t="e">
        <v>#N/A</v>
      </c>
      <c r="E1944" s="414" t="e">
        <v>#N/A</v>
      </c>
    </row>
    <row r="1945" spans="3:5">
      <c r="C1945" s="414">
        <v>9.7050000000001173</v>
      </c>
      <c r="D1945" s="414" t="e">
        <v>#N/A</v>
      </c>
      <c r="E1945" s="414" t="e">
        <v>#N/A</v>
      </c>
    </row>
    <row r="1946" spans="3:5">
      <c r="C1946" s="414">
        <v>9.7100000000001181</v>
      </c>
      <c r="D1946" s="414" t="e">
        <v>#N/A</v>
      </c>
      <c r="E1946" s="414" t="e">
        <v>#N/A</v>
      </c>
    </row>
    <row r="1947" spans="3:5">
      <c r="C1947" s="414">
        <v>9.7150000000001189</v>
      </c>
      <c r="D1947" s="414" t="e">
        <v>#N/A</v>
      </c>
      <c r="E1947" s="414" t="e">
        <v>#N/A</v>
      </c>
    </row>
    <row r="1948" spans="3:5">
      <c r="C1948" s="414">
        <v>9.7200000000001197</v>
      </c>
      <c r="D1948" s="414" t="e">
        <v>#N/A</v>
      </c>
      <c r="E1948" s="414" t="e">
        <v>#N/A</v>
      </c>
    </row>
    <row r="1949" spans="3:5">
      <c r="C1949" s="414">
        <v>9.7250000000001204</v>
      </c>
      <c r="D1949" s="414" t="e">
        <v>#N/A</v>
      </c>
      <c r="E1949" s="414" t="e">
        <v>#N/A</v>
      </c>
    </row>
    <row r="1950" spans="3:5">
      <c r="C1950" s="414">
        <v>9.7300000000001212</v>
      </c>
      <c r="D1950" s="414" t="e">
        <v>#N/A</v>
      </c>
      <c r="E1950" s="414" t="e">
        <v>#N/A</v>
      </c>
    </row>
    <row r="1951" spans="3:5">
      <c r="C1951" s="414">
        <v>9.735000000000122</v>
      </c>
      <c r="D1951" s="414" t="e">
        <v>#N/A</v>
      </c>
      <c r="E1951" s="414" t="e">
        <v>#N/A</v>
      </c>
    </row>
    <row r="1952" spans="3:5">
      <c r="C1952" s="414">
        <v>9.7400000000001228</v>
      </c>
      <c r="D1952" s="414" t="e">
        <v>#N/A</v>
      </c>
      <c r="E1952" s="414" t="e">
        <v>#N/A</v>
      </c>
    </row>
    <row r="1953" spans="3:5">
      <c r="C1953" s="414">
        <v>9.7450000000001236</v>
      </c>
      <c r="D1953" s="414" t="e">
        <v>#N/A</v>
      </c>
      <c r="E1953" s="414" t="e">
        <v>#N/A</v>
      </c>
    </row>
    <row r="1954" spans="3:5">
      <c r="C1954" s="414">
        <v>9.7500000000001243</v>
      </c>
      <c r="D1954" s="414" t="e">
        <v>#N/A</v>
      </c>
      <c r="E1954" s="414" t="e">
        <v>#N/A</v>
      </c>
    </row>
    <row r="1955" spans="3:5">
      <c r="C1955" s="414">
        <v>9.7550000000001251</v>
      </c>
      <c r="D1955" s="414" t="e">
        <v>#N/A</v>
      </c>
      <c r="E1955" s="414" t="e">
        <v>#N/A</v>
      </c>
    </row>
    <row r="1956" spans="3:5">
      <c r="C1956" s="414">
        <v>9.7600000000001259</v>
      </c>
      <c r="D1956" s="414" t="e">
        <v>#N/A</v>
      </c>
      <c r="E1956" s="414" t="e">
        <v>#N/A</v>
      </c>
    </row>
    <row r="1957" spans="3:5">
      <c r="C1957" s="414">
        <v>9.7650000000001267</v>
      </c>
      <c r="D1957" s="414" t="e">
        <v>#N/A</v>
      </c>
      <c r="E1957" s="414" t="e">
        <v>#N/A</v>
      </c>
    </row>
    <row r="1958" spans="3:5">
      <c r="C1958" s="414">
        <v>9.7700000000001275</v>
      </c>
      <c r="D1958" s="414" t="e">
        <v>#N/A</v>
      </c>
      <c r="E1958" s="414" t="e">
        <v>#N/A</v>
      </c>
    </row>
    <row r="1959" spans="3:5">
      <c r="C1959" s="414">
        <v>9.7750000000001283</v>
      </c>
      <c r="D1959" s="414" t="e">
        <v>#N/A</v>
      </c>
      <c r="E1959" s="414" t="e">
        <v>#N/A</v>
      </c>
    </row>
    <row r="1960" spans="3:5">
      <c r="C1960" s="414">
        <v>9.780000000000129</v>
      </c>
      <c r="D1960" s="414" t="e">
        <v>#N/A</v>
      </c>
      <c r="E1960" s="414" t="e">
        <v>#N/A</v>
      </c>
    </row>
    <row r="1961" spans="3:5">
      <c r="C1961" s="414">
        <v>9.7850000000001298</v>
      </c>
      <c r="D1961" s="414" t="e">
        <v>#N/A</v>
      </c>
      <c r="E1961" s="414" t="e">
        <v>#N/A</v>
      </c>
    </row>
    <row r="1962" spans="3:5">
      <c r="C1962" s="414">
        <v>9.7900000000001306</v>
      </c>
      <c r="D1962" s="414" t="e">
        <v>#N/A</v>
      </c>
      <c r="E1962" s="414" t="e">
        <v>#N/A</v>
      </c>
    </row>
    <row r="1963" spans="3:5">
      <c r="C1963" s="414">
        <v>9.7950000000001314</v>
      </c>
      <c r="D1963" s="414" t="e">
        <v>#N/A</v>
      </c>
      <c r="E1963" s="414" t="e">
        <v>#N/A</v>
      </c>
    </row>
    <row r="1964" spans="3:5">
      <c r="C1964" s="414">
        <v>9.8000000000001322</v>
      </c>
      <c r="D1964" s="414" t="e">
        <v>#N/A</v>
      </c>
      <c r="E1964" s="414" t="e">
        <v>#N/A</v>
      </c>
    </row>
    <row r="1965" spans="3:5">
      <c r="C1965" s="414">
        <v>9.8050000000001329</v>
      </c>
      <c r="D1965" s="414" t="e">
        <v>#N/A</v>
      </c>
      <c r="E1965" s="414" t="e">
        <v>#N/A</v>
      </c>
    </row>
    <row r="1966" spans="3:5">
      <c r="C1966" s="414">
        <v>9.8100000000001337</v>
      </c>
      <c r="D1966" s="414" t="e">
        <v>#N/A</v>
      </c>
      <c r="E1966" s="414" t="e">
        <v>#N/A</v>
      </c>
    </row>
    <row r="1967" spans="3:5">
      <c r="C1967" s="414">
        <v>9.8150000000001345</v>
      </c>
      <c r="D1967" s="414" t="e">
        <v>#N/A</v>
      </c>
      <c r="E1967" s="414" t="e">
        <v>#N/A</v>
      </c>
    </row>
    <row r="1968" spans="3:5">
      <c r="C1968" s="414">
        <v>9.8200000000001353</v>
      </c>
      <c r="D1968" s="414" t="e">
        <v>#N/A</v>
      </c>
      <c r="E1968" s="414" t="e">
        <v>#N/A</v>
      </c>
    </row>
    <row r="1969" spans="3:5">
      <c r="C1969" s="414">
        <v>9.8250000000001361</v>
      </c>
      <c r="D1969" s="414" t="e">
        <v>#N/A</v>
      </c>
      <c r="E1969" s="414" t="e">
        <v>#N/A</v>
      </c>
    </row>
    <row r="1970" spans="3:5">
      <c r="C1970" s="414">
        <v>9.8300000000001369</v>
      </c>
      <c r="D1970" s="414" t="e">
        <v>#N/A</v>
      </c>
      <c r="E1970" s="414" t="e">
        <v>#N/A</v>
      </c>
    </row>
    <row r="1971" spans="3:5">
      <c r="C1971" s="414">
        <v>9.8350000000001376</v>
      </c>
      <c r="D1971" s="414" t="e">
        <v>#N/A</v>
      </c>
      <c r="E1971" s="414" t="e">
        <v>#N/A</v>
      </c>
    </row>
    <row r="1972" spans="3:5">
      <c r="C1972" s="414">
        <v>9.8400000000001384</v>
      </c>
      <c r="D1972" s="414" t="e">
        <v>#N/A</v>
      </c>
      <c r="E1972" s="414" t="e">
        <v>#N/A</v>
      </c>
    </row>
    <row r="1973" spans="3:5">
      <c r="C1973" s="414">
        <v>9.8450000000001392</v>
      </c>
      <c r="D1973" s="414" t="e">
        <v>#N/A</v>
      </c>
      <c r="E1973" s="414" t="e">
        <v>#N/A</v>
      </c>
    </row>
    <row r="1974" spans="3:5">
      <c r="C1974" s="414">
        <v>9.85000000000014</v>
      </c>
      <c r="D1974" s="414" t="e">
        <v>#N/A</v>
      </c>
      <c r="E1974" s="414" t="e">
        <v>#N/A</v>
      </c>
    </row>
    <row r="1975" spans="3:5">
      <c r="C1975" s="414">
        <v>9.8550000000001408</v>
      </c>
      <c r="D1975" s="414" t="e">
        <v>#N/A</v>
      </c>
      <c r="E1975" s="414" t="e">
        <v>#N/A</v>
      </c>
    </row>
    <row r="1976" spans="3:5">
      <c r="C1976" s="414">
        <v>9.8600000000001415</v>
      </c>
      <c r="D1976" s="414" t="e">
        <v>#N/A</v>
      </c>
      <c r="E1976" s="414" t="e">
        <v>#N/A</v>
      </c>
    </row>
    <row r="1977" spans="3:5">
      <c r="C1977" s="414">
        <v>9.8650000000001423</v>
      </c>
      <c r="D1977" s="414" t="e">
        <v>#N/A</v>
      </c>
      <c r="E1977" s="414" t="e">
        <v>#N/A</v>
      </c>
    </row>
    <row r="1978" spans="3:5">
      <c r="C1978" s="414">
        <v>9.8700000000001431</v>
      </c>
      <c r="D1978" s="414" t="e">
        <v>#N/A</v>
      </c>
      <c r="E1978" s="414" t="e">
        <v>#N/A</v>
      </c>
    </row>
    <row r="1979" spans="3:5">
      <c r="C1979" s="414">
        <v>9.8750000000001439</v>
      </c>
      <c r="D1979" s="414" t="e">
        <v>#N/A</v>
      </c>
      <c r="E1979" s="414" t="e">
        <v>#N/A</v>
      </c>
    </row>
    <row r="1980" spans="3:5">
      <c r="C1980" s="414">
        <v>9.8800000000001447</v>
      </c>
      <c r="D1980" s="414" t="e">
        <v>#N/A</v>
      </c>
      <c r="E1980" s="414" t="e">
        <v>#N/A</v>
      </c>
    </row>
    <row r="1981" spans="3:5">
      <c r="C1981" s="414">
        <v>9.8850000000001454</v>
      </c>
      <c r="D1981" s="414" t="e">
        <v>#N/A</v>
      </c>
      <c r="E1981" s="414" t="e">
        <v>#N/A</v>
      </c>
    </row>
    <row r="1982" spans="3:5">
      <c r="C1982" s="414">
        <v>9.8900000000001462</v>
      </c>
      <c r="D1982" s="414" t="e">
        <v>#N/A</v>
      </c>
      <c r="E1982" s="414" t="e">
        <v>#N/A</v>
      </c>
    </row>
    <row r="1983" spans="3:5">
      <c r="C1983" s="414">
        <v>9.895000000000147</v>
      </c>
      <c r="D1983" s="414" t="e">
        <v>#N/A</v>
      </c>
      <c r="E1983" s="414" t="e">
        <v>#N/A</v>
      </c>
    </row>
    <row r="1984" spans="3:5">
      <c r="C1984" s="414">
        <v>9.9000000000001478</v>
      </c>
      <c r="D1984" s="414" t="e">
        <v>#N/A</v>
      </c>
      <c r="E1984" s="414" t="e">
        <v>#N/A</v>
      </c>
    </row>
    <row r="1985" spans="3:5">
      <c r="C1985" s="414">
        <v>9.9050000000001486</v>
      </c>
      <c r="D1985" s="414" t="e">
        <v>#N/A</v>
      </c>
      <c r="E1985" s="414" t="e">
        <v>#N/A</v>
      </c>
    </row>
    <row r="1986" spans="3:5">
      <c r="C1986" s="414">
        <v>9.9100000000001494</v>
      </c>
      <c r="D1986" s="414" t="e">
        <v>#N/A</v>
      </c>
      <c r="E1986" s="414" t="e">
        <v>#N/A</v>
      </c>
    </row>
    <row r="1987" spans="3:5">
      <c r="C1987" s="414">
        <v>9.9150000000001501</v>
      </c>
      <c r="D1987" s="414" t="e">
        <v>#N/A</v>
      </c>
      <c r="E1987" s="414" t="e">
        <v>#N/A</v>
      </c>
    </row>
    <row r="1988" spans="3:5">
      <c r="C1988" s="414">
        <v>9.9200000000001509</v>
      </c>
      <c r="D1988" s="414" t="e">
        <v>#N/A</v>
      </c>
      <c r="E1988" s="414" t="e">
        <v>#N/A</v>
      </c>
    </row>
    <row r="1989" spans="3:5">
      <c r="C1989" s="414">
        <v>9.9250000000001517</v>
      </c>
      <c r="D1989" s="414" t="e">
        <v>#N/A</v>
      </c>
      <c r="E1989" s="414" t="e">
        <v>#N/A</v>
      </c>
    </row>
    <row r="1990" spans="3:5">
      <c r="C1990" s="414">
        <v>9.9300000000001525</v>
      </c>
      <c r="D1990" s="414" t="e">
        <v>#N/A</v>
      </c>
      <c r="E1990" s="414" t="e">
        <v>#N/A</v>
      </c>
    </row>
    <row r="1991" spans="3:5">
      <c r="C1991" s="414">
        <v>9.9350000000001533</v>
      </c>
      <c r="D1991" s="414" t="e">
        <v>#N/A</v>
      </c>
      <c r="E1991" s="414" t="e">
        <v>#N/A</v>
      </c>
    </row>
    <row r="1992" spans="3:5">
      <c r="C1992" s="414">
        <v>9.940000000000154</v>
      </c>
      <c r="D1992" s="414" t="e">
        <v>#N/A</v>
      </c>
      <c r="E1992" s="414" t="e">
        <v>#N/A</v>
      </c>
    </row>
    <row r="1993" spans="3:5">
      <c r="C1993" s="414">
        <v>9.9450000000001548</v>
      </c>
      <c r="D1993" s="414" t="e">
        <v>#N/A</v>
      </c>
      <c r="E1993" s="414" t="e">
        <v>#N/A</v>
      </c>
    </row>
    <row r="1994" spans="3:5">
      <c r="C1994" s="414">
        <v>9.9500000000001556</v>
      </c>
      <c r="D1994" s="414" t="e">
        <v>#N/A</v>
      </c>
      <c r="E1994" s="414" t="e">
        <v>#N/A</v>
      </c>
    </row>
    <row r="1995" spans="3:5">
      <c r="C1995" s="414">
        <v>9.9550000000001564</v>
      </c>
      <c r="D1995" s="414" t="e">
        <v>#N/A</v>
      </c>
      <c r="E1995" s="414" t="e">
        <v>#N/A</v>
      </c>
    </row>
    <row r="1996" spans="3:5">
      <c r="C1996" s="414">
        <v>9.9600000000001572</v>
      </c>
      <c r="D1996" s="414" t="e">
        <v>#N/A</v>
      </c>
      <c r="E1996" s="414" t="e">
        <v>#N/A</v>
      </c>
    </row>
    <row r="1997" spans="3:5">
      <c r="C1997" s="414">
        <v>9.965000000000158</v>
      </c>
      <c r="D1997" s="414" t="e">
        <v>#N/A</v>
      </c>
      <c r="E1997" s="414" t="e">
        <v>#N/A</v>
      </c>
    </row>
    <row r="1998" spans="3:5">
      <c r="C1998" s="414">
        <v>9.9700000000001587</v>
      </c>
      <c r="D1998" s="414" t="e">
        <v>#N/A</v>
      </c>
      <c r="E1998" s="414" t="e">
        <v>#N/A</v>
      </c>
    </row>
    <row r="1999" spans="3:5">
      <c r="C1999" s="414">
        <v>9.9750000000001595</v>
      </c>
      <c r="D1999" s="414" t="e">
        <v>#N/A</v>
      </c>
      <c r="E1999" s="414" t="e">
        <v>#N/A</v>
      </c>
    </row>
    <row r="2000" spans="3:5">
      <c r="C2000" s="414">
        <v>9.9800000000001603</v>
      </c>
      <c r="D2000" s="414" t="e">
        <v>#N/A</v>
      </c>
      <c r="E2000" s="414" t="e">
        <v>#N/A</v>
      </c>
    </row>
    <row r="2001" spans="2:5">
      <c r="C2001" s="414">
        <v>9.9850000000001611</v>
      </c>
      <c r="D2001" s="414" t="e">
        <v>#N/A</v>
      </c>
      <c r="E2001" s="414" t="e">
        <v>#N/A</v>
      </c>
    </row>
    <row r="2002" spans="2:5">
      <c r="C2002" s="414">
        <v>9.9900000000001619</v>
      </c>
      <c r="D2002" s="414" t="e">
        <v>#N/A</v>
      </c>
      <c r="E2002" s="414" t="e">
        <v>#N/A</v>
      </c>
    </row>
    <row r="2003" spans="2:5">
      <c r="C2003" s="414">
        <v>9.9950000000001626</v>
      </c>
      <c r="D2003" s="414" t="e">
        <v>#N/A</v>
      </c>
      <c r="E2003" s="414" t="e">
        <v>#N/A</v>
      </c>
    </row>
    <row r="2004" spans="2:5">
      <c r="B2004" s="414">
        <v>10</v>
      </c>
      <c r="C2004" s="414">
        <v>10</v>
      </c>
      <c r="D2004" s="414">
        <v>71</v>
      </c>
      <c r="E2004" s="414">
        <v>137</v>
      </c>
    </row>
    <row r="2005" spans="2:5">
      <c r="C2005" s="414">
        <v>10.020000000000163</v>
      </c>
      <c r="D2005" s="414" t="e">
        <v>#N/A</v>
      </c>
      <c r="E2005" s="414" t="e">
        <v>#N/A</v>
      </c>
    </row>
    <row r="2006" spans="2:5">
      <c r="C2006" s="414">
        <v>10.040000000000163</v>
      </c>
      <c r="D2006" s="414" t="e">
        <v>#N/A</v>
      </c>
      <c r="E2006" s="414" t="e">
        <v>#N/A</v>
      </c>
    </row>
    <row r="2007" spans="2:5">
      <c r="C2007" s="414">
        <v>10.060000000000162</v>
      </c>
      <c r="D2007" s="414" t="e">
        <v>#N/A</v>
      </c>
      <c r="E2007" s="414" t="e">
        <v>#N/A</v>
      </c>
    </row>
    <row r="2008" spans="2:5">
      <c r="C2008" s="414">
        <v>10.080000000000162</v>
      </c>
      <c r="D2008" s="414" t="e">
        <v>#N/A</v>
      </c>
      <c r="E2008" s="414" t="e">
        <v>#N/A</v>
      </c>
    </row>
    <row r="2009" spans="2:5">
      <c r="C2009" s="414">
        <v>10.100000000000161</v>
      </c>
      <c r="D2009" s="414" t="e">
        <v>#N/A</v>
      </c>
      <c r="E2009" s="414" t="e">
        <v>#N/A</v>
      </c>
    </row>
    <row r="2010" spans="2:5">
      <c r="C2010" s="414">
        <v>10.120000000000161</v>
      </c>
      <c r="D2010" s="414" t="e">
        <v>#N/A</v>
      </c>
      <c r="E2010" s="414" t="e">
        <v>#N/A</v>
      </c>
    </row>
    <row r="2011" spans="2:5">
      <c r="C2011" s="414">
        <v>10.14000000000016</v>
      </c>
      <c r="D2011" s="414" t="e">
        <v>#N/A</v>
      </c>
      <c r="E2011" s="414" t="e">
        <v>#N/A</v>
      </c>
    </row>
    <row r="2012" spans="2:5">
      <c r="C2012" s="414">
        <v>10.16000000000016</v>
      </c>
      <c r="D2012" s="414" t="e">
        <v>#N/A</v>
      </c>
      <c r="E2012" s="414" t="e">
        <v>#N/A</v>
      </c>
    </row>
    <row r="2013" spans="2:5">
      <c r="C2013" s="414">
        <v>10.18000000000016</v>
      </c>
      <c r="D2013" s="414" t="e">
        <v>#N/A</v>
      </c>
      <c r="E2013" s="414" t="e">
        <v>#N/A</v>
      </c>
    </row>
    <row r="2014" spans="2:5">
      <c r="C2014" s="414">
        <v>10.200000000000159</v>
      </c>
      <c r="D2014" s="414" t="e">
        <v>#N/A</v>
      </c>
      <c r="E2014" s="414" t="e">
        <v>#N/A</v>
      </c>
    </row>
    <row r="2015" spans="2:5">
      <c r="C2015" s="414">
        <v>10.220000000000159</v>
      </c>
      <c r="D2015" s="414" t="e">
        <v>#N/A</v>
      </c>
      <c r="E2015" s="414" t="e">
        <v>#N/A</v>
      </c>
    </row>
    <row r="2016" spans="2:5">
      <c r="C2016" s="414">
        <v>10.240000000000158</v>
      </c>
      <c r="D2016" s="414" t="e">
        <v>#N/A</v>
      </c>
      <c r="E2016" s="414" t="e">
        <v>#N/A</v>
      </c>
    </row>
    <row r="2017" spans="3:5">
      <c r="C2017" s="414">
        <v>10.260000000000158</v>
      </c>
      <c r="D2017" s="414" t="e">
        <v>#N/A</v>
      </c>
      <c r="E2017" s="414" t="e">
        <v>#N/A</v>
      </c>
    </row>
    <row r="2018" spans="3:5">
      <c r="C2018" s="414">
        <v>10.280000000000157</v>
      </c>
      <c r="D2018" s="414" t="e">
        <v>#N/A</v>
      </c>
      <c r="E2018" s="414" t="e">
        <v>#N/A</v>
      </c>
    </row>
    <row r="2019" spans="3:5">
      <c r="C2019" s="414">
        <v>10.300000000000157</v>
      </c>
      <c r="D2019" s="414" t="e">
        <v>#N/A</v>
      </c>
      <c r="E2019" s="414" t="e">
        <v>#N/A</v>
      </c>
    </row>
    <row r="2020" spans="3:5">
      <c r="C2020" s="414">
        <v>10.320000000000157</v>
      </c>
      <c r="D2020" s="414" t="e">
        <v>#N/A</v>
      </c>
      <c r="E2020" s="414" t="e">
        <v>#N/A</v>
      </c>
    </row>
    <row r="2021" spans="3:5">
      <c r="C2021" s="414">
        <v>10.340000000000156</v>
      </c>
      <c r="D2021" s="414" t="e">
        <v>#N/A</v>
      </c>
      <c r="E2021" s="414" t="e">
        <v>#N/A</v>
      </c>
    </row>
    <row r="2022" spans="3:5">
      <c r="C2022" s="414">
        <v>10.360000000000156</v>
      </c>
      <c r="D2022" s="414" t="e">
        <v>#N/A</v>
      </c>
      <c r="E2022" s="414" t="e">
        <v>#N/A</v>
      </c>
    </row>
    <row r="2023" spans="3:5">
      <c r="C2023" s="414">
        <v>10.380000000000155</v>
      </c>
      <c r="D2023" s="414" t="e">
        <v>#N/A</v>
      </c>
      <c r="E2023" s="414" t="e">
        <v>#N/A</v>
      </c>
    </row>
    <row r="2024" spans="3:5">
      <c r="C2024" s="414">
        <v>10.400000000000155</v>
      </c>
      <c r="D2024" s="414" t="e">
        <v>#N/A</v>
      </c>
      <c r="E2024" s="414" t="e">
        <v>#N/A</v>
      </c>
    </row>
    <row r="2025" spans="3:5">
      <c r="C2025" s="414">
        <v>10.420000000000154</v>
      </c>
      <c r="D2025" s="414" t="e">
        <v>#N/A</v>
      </c>
      <c r="E2025" s="414" t="e">
        <v>#N/A</v>
      </c>
    </row>
    <row r="2026" spans="3:5">
      <c r="C2026" s="414">
        <v>10.440000000000154</v>
      </c>
      <c r="D2026" s="414" t="e">
        <v>#N/A</v>
      </c>
      <c r="E2026" s="414" t="e">
        <v>#N/A</v>
      </c>
    </row>
    <row r="2027" spans="3:5">
      <c r="C2027" s="414">
        <v>10.460000000000154</v>
      </c>
      <c r="D2027" s="414" t="e">
        <v>#N/A</v>
      </c>
      <c r="E2027" s="414" t="e">
        <v>#N/A</v>
      </c>
    </row>
    <row r="2028" spans="3:5">
      <c r="C2028" s="414">
        <v>10.480000000000153</v>
      </c>
      <c r="D2028" s="414" t="e">
        <v>#N/A</v>
      </c>
      <c r="E2028" s="414" t="e">
        <v>#N/A</v>
      </c>
    </row>
    <row r="2029" spans="3:5">
      <c r="C2029" s="414">
        <v>10.5</v>
      </c>
      <c r="D2029" s="414">
        <v>1</v>
      </c>
      <c r="E2029" s="414">
        <v>1</v>
      </c>
    </row>
    <row r="2030" spans="3:5">
      <c r="C2030" s="414">
        <v>10.520000000000152</v>
      </c>
      <c r="D2030" s="414" t="e">
        <v>#N/A</v>
      </c>
      <c r="E2030" s="414" t="e">
        <v>#N/A</v>
      </c>
    </row>
    <row r="2031" spans="3:5">
      <c r="C2031" s="414">
        <v>10.540000000000152</v>
      </c>
      <c r="D2031" s="414" t="e">
        <v>#N/A</v>
      </c>
      <c r="E2031" s="414" t="e">
        <v>#N/A</v>
      </c>
    </row>
    <row r="2032" spans="3:5">
      <c r="C2032" s="414">
        <v>10.560000000000151</v>
      </c>
      <c r="D2032" s="414" t="e">
        <v>#N/A</v>
      </c>
      <c r="E2032" s="414" t="e">
        <v>#N/A</v>
      </c>
    </row>
    <row r="2033" spans="3:5">
      <c r="C2033" s="414">
        <v>10.580000000000151</v>
      </c>
      <c r="D2033" s="414" t="e">
        <v>#N/A</v>
      </c>
      <c r="E2033" s="414" t="e">
        <v>#N/A</v>
      </c>
    </row>
    <row r="2034" spans="3:5">
      <c r="C2034" s="414">
        <v>10.600000000000151</v>
      </c>
      <c r="D2034" s="414" t="e">
        <v>#N/A</v>
      </c>
      <c r="E2034" s="414" t="e">
        <v>#N/A</v>
      </c>
    </row>
    <row r="2035" spans="3:5">
      <c r="C2035" s="414">
        <v>10.62000000000015</v>
      </c>
      <c r="D2035" s="414" t="e">
        <v>#N/A</v>
      </c>
      <c r="E2035" s="414" t="e">
        <v>#N/A</v>
      </c>
    </row>
    <row r="2036" spans="3:5">
      <c r="C2036" s="414">
        <v>10.64000000000015</v>
      </c>
      <c r="D2036" s="414" t="e">
        <v>#N/A</v>
      </c>
      <c r="E2036" s="414" t="e">
        <v>#N/A</v>
      </c>
    </row>
    <row r="2037" spans="3:5">
      <c r="C2037" s="414">
        <v>10.660000000000149</v>
      </c>
      <c r="D2037" s="414" t="e">
        <v>#N/A</v>
      </c>
      <c r="E2037" s="414" t="e">
        <v>#N/A</v>
      </c>
    </row>
    <row r="2038" spans="3:5">
      <c r="C2038" s="414">
        <v>10.680000000000149</v>
      </c>
      <c r="D2038" s="414" t="e">
        <v>#N/A</v>
      </c>
      <c r="E2038" s="414" t="e">
        <v>#N/A</v>
      </c>
    </row>
    <row r="2039" spans="3:5">
      <c r="C2039" s="414">
        <v>10.700000000000149</v>
      </c>
      <c r="D2039" s="414" t="e">
        <v>#N/A</v>
      </c>
      <c r="E2039" s="414" t="e">
        <v>#N/A</v>
      </c>
    </row>
    <row r="2040" spans="3:5">
      <c r="C2040" s="414">
        <v>10.720000000000148</v>
      </c>
      <c r="D2040" s="414" t="e">
        <v>#N/A</v>
      </c>
      <c r="E2040" s="414" t="e">
        <v>#N/A</v>
      </c>
    </row>
    <row r="2041" spans="3:5">
      <c r="C2041" s="414">
        <v>10.740000000000148</v>
      </c>
      <c r="D2041" s="414" t="e">
        <v>#N/A</v>
      </c>
      <c r="E2041" s="414" t="e">
        <v>#N/A</v>
      </c>
    </row>
    <row r="2042" spans="3:5">
      <c r="C2042" s="414">
        <v>10.760000000000147</v>
      </c>
      <c r="D2042" s="414" t="e">
        <v>#N/A</v>
      </c>
      <c r="E2042" s="414" t="e">
        <v>#N/A</v>
      </c>
    </row>
    <row r="2043" spans="3:5">
      <c r="C2043" s="414">
        <v>10.780000000000147</v>
      </c>
      <c r="D2043" s="414" t="e">
        <v>#N/A</v>
      </c>
      <c r="E2043" s="414" t="e">
        <v>#N/A</v>
      </c>
    </row>
    <row r="2044" spans="3:5">
      <c r="C2044" s="414">
        <v>10.800000000000146</v>
      </c>
      <c r="D2044" s="414" t="e">
        <v>#N/A</v>
      </c>
      <c r="E2044" s="414" t="e">
        <v>#N/A</v>
      </c>
    </row>
    <row r="2045" spans="3:5">
      <c r="C2045" s="414">
        <v>10.820000000000146</v>
      </c>
      <c r="D2045" s="414" t="e">
        <v>#N/A</v>
      </c>
      <c r="E2045" s="414" t="e">
        <v>#N/A</v>
      </c>
    </row>
    <row r="2046" spans="3:5">
      <c r="C2046" s="414">
        <v>10.840000000000146</v>
      </c>
      <c r="D2046" s="414" t="e">
        <v>#N/A</v>
      </c>
      <c r="E2046" s="414" t="e">
        <v>#N/A</v>
      </c>
    </row>
    <row r="2047" spans="3:5">
      <c r="C2047" s="414">
        <v>10.860000000000145</v>
      </c>
      <c r="D2047" s="414" t="e">
        <v>#N/A</v>
      </c>
      <c r="E2047" s="414" t="e">
        <v>#N/A</v>
      </c>
    </row>
    <row r="2048" spans="3:5">
      <c r="C2048" s="414">
        <v>10.880000000000145</v>
      </c>
      <c r="D2048" s="414" t="e">
        <v>#N/A</v>
      </c>
      <c r="E2048" s="414" t="e">
        <v>#N/A</v>
      </c>
    </row>
    <row r="2049" spans="3:5">
      <c r="C2049" s="414">
        <v>10.900000000000144</v>
      </c>
      <c r="D2049" s="414" t="e">
        <v>#N/A</v>
      </c>
      <c r="E2049" s="414" t="e">
        <v>#N/A</v>
      </c>
    </row>
    <row r="2050" spans="3:5">
      <c r="C2050" s="414">
        <v>10.920000000000144</v>
      </c>
      <c r="D2050" s="414" t="e">
        <v>#N/A</v>
      </c>
      <c r="E2050" s="414" t="e">
        <v>#N/A</v>
      </c>
    </row>
    <row r="2051" spans="3:5">
      <c r="C2051" s="414">
        <v>10.940000000000143</v>
      </c>
      <c r="D2051" s="414" t="e">
        <v>#N/A</v>
      </c>
      <c r="E2051" s="414" t="e">
        <v>#N/A</v>
      </c>
    </row>
    <row r="2052" spans="3:5">
      <c r="C2052" s="414">
        <v>10.960000000000143</v>
      </c>
      <c r="D2052" s="414" t="e">
        <v>#N/A</v>
      </c>
      <c r="E2052" s="414" t="e">
        <v>#N/A</v>
      </c>
    </row>
    <row r="2053" spans="3:5">
      <c r="C2053" s="414">
        <v>10.980000000000143</v>
      </c>
      <c r="D2053" s="414" t="e">
        <v>#N/A</v>
      </c>
      <c r="E2053" s="414" t="e">
        <v>#N/A</v>
      </c>
    </row>
    <row r="2054" spans="3:5">
      <c r="C2054" s="414">
        <v>11</v>
      </c>
      <c r="D2054" s="414">
        <v>8</v>
      </c>
      <c r="E2054" s="414">
        <v>4</v>
      </c>
    </row>
    <row r="2055" spans="3:5">
      <c r="C2055" s="414">
        <v>11.020000000000142</v>
      </c>
      <c r="D2055" s="414" t="e">
        <v>#N/A</v>
      </c>
      <c r="E2055" s="414" t="e">
        <v>#N/A</v>
      </c>
    </row>
    <row r="2056" spans="3:5">
      <c r="C2056" s="414">
        <v>11.040000000000141</v>
      </c>
      <c r="D2056" s="414" t="e">
        <v>#N/A</v>
      </c>
      <c r="E2056" s="414" t="e">
        <v>#N/A</v>
      </c>
    </row>
    <row r="2057" spans="3:5">
      <c r="C2057" s="414">
        <v>11.060000000000141</v>
      </c>
      <c r="D2057" s="414" t="e">
        <v>#N/A</v>
      </c>
      <c r="E2057" s="414" t="e">
        <v>#N/A</v>
      </c>
    </row>
    <row r="2058" spans="3:5">
      <c r="C2058" s="414">
        <v>11.08000000000014</v>
      </c>
      <c r="D2058" s="414" t="e">
        <v>#N/A</v>
      </c>
      <c r="E2058" s="414" t="e">
        <v>#N/A</v>
      </c>
    </row>
    <row r="2059" spans="3:5">
      <c r="C2059" s="414">
        <v>11.10000000000014</v>
      </c>
      <c r="D2059" s="414" t="e">
        <v>#N/A</v>
      </c>
      <c r="E2059" s="414" t="e">
        <v>#N/A</v>
      </c>
    </row>
    <row r="2060" spans="3:5">
      <c r="C2060" s="414">
        <v>11.12000000000014</v>
      </c>
      <c r="D2060" s="414" t="e">
        <v>#N/A</v>
      </c>
      <c r="E2060" s="414" t="e">
        <v>#N/A</v>
      </c>
    </row>
    <row r="2061" spans="3:5">
      <c r="C2061" s="414">
        <v>11.140000000000139</v>
      </c>
      <c r="D2061" s="414" t="e">
        <v>#N/A</v>
      </c>
      <c r="E2061" s="414" t="e">
        <v>#N/A</v>
      </c>
    </row>
    <row r="2062" spans="3:5">
      <c r="C2062" s="414">
        <v>11.160000000000139</v>
      </c>
      <c r="D2062" s="414" t="e">
        <v>#N/A</v>
      </c>
      <c r="E2062" s="414" t="e">
        <v>#N/A</v>
      </c>
    </row>
    <row r="2063" spans="3:5">
      <c r="C2063" s="414">
        <v>11.180000000000138</v>
      </c>
      <c r="D2063" s="414" t="e">
        <v>#N/A</v>
      </c>
      <c r="E2063" s="414" t="e">
        <v>#N/A</v>
      </c>
    </row>
    <row r="2064" spans="3:5">
      <c r="C2064" s="414">
        <v>11.200000000000138</v>
      </c>
      <c r="D2064" s="414" t="e">
        <v>#N/A</v>
      </c>
      <c r="E2064" s="414" t="e">
        <v>#N/A</v>
      </c>
    </row>
    <row r="2065" spans="3:5">
      <c r="C2065" s="414">
        <v>11.220000000000137</v>
      </c>
      <c r="D2065" s="414" t="e">
        <v>#N/A</v>
      </c>
      <c r="E2065" s="414" t="e">
        <v>#N/A</v>
      </c>
    </row>
    <row r="2066" spans="3:5">
      <c r="C2066" s="414">
        <v>11.240000000000137</v>
      </c>
      <c r="D2066" s="414" t="e">
        <v>#N/A</v>
      </c>
      <c r="E2066" s="414" t="e">
        <v>#N/A</v>
      </c>
    </row>
    <row r="2067" spans="3:5">
      <c r="C2067" s="414">
        <v>11.260000000000137</v>
      </c>
      <c r="D2067" s="414" t="e">
        <v>#N/A</v>
      </c>
      <c r="E2067" s="414" t="e">
        <v>#N/A</v>
      </c>
    </row>
    <row r="2068" spans="3:5">
      <c r="C2068" s="414">
        <v>11.280000000000136</v>
      </c>
      <c r="D2068" s="414" t="e">
        <v>#N/A</v>
      </c>
      <c r="E2068" s="414" t="e">
        <v>#N/A</v>
      </c>
    </row>
    <row r="2069" spans="3:5">
      <c r="C2069" s="414">
        <v>11.300000000000136</v>
      </c>
      <c r="D2069" s="414" t="e">
        <v>#N/A</v>
      </c>
      <c r="E2069" s="414" t="e">
        <v>#N/A</v>
      </c>
    </row>
    <row r="2070" spans="3:5">
      <c r="C2070" s="414">
        <v>11.320000000000135</v>
      </c>
      <c r="D2070" s="414" t="e">
        <v>#N/A</v>
      </c>
      <c r="E2070" s="414" t="e">
        <v>#N/A</v>
      </c>
    </row>
    <row r="2071" spans="3:5">
      <c r="C2071" s="414">
        <v>11.340000000000135</v>
      </c>
      <c r="D2071" s="414" t="e">
        <v>#N/A</v>
      </c>
      <c r="E2071" s="414" t="e">
        <v>#N/A</v>
      </c>
    </row>
    <row r="2072" spans="3:5">
      <c r="C2072" s="414">
        <v>11.360000000000134</v>
      </c>
      <c r="D2072" s="414" t="e">
        <v>#N/A</v>
      </c>
      <c r="E2072" s="414" t="e">
        <v>#N/A</v>
      </c>
    </row>
    <row r="2073" spans="3:5">
      <c r="C2073" s="414">
        <v>11.380000000000134</v>
      </c>
      <c r="D2073" s="414" t="e">
        <v>#N/A</v>
      </c>
      <c r="E2073" s="414" t="e">
        <v>#N/A</v>
      </c>
    </row>
    <row r="2074" spans="3:5">
      <c r="C2074" s="414">
        <v>11.400000000000134</v>
      </c>
      <c r="D2074" s="414" t="e">
        <v>#N/A</v>
      </c>
      <c r="E2074" s="414" t="e">
        <v>#N/A</v>
      </c>
    </row>
    <row r="2075" spans="3:5">
      <c r="C2075" s="414">
        <v>11.420000000000133</v>
      </c>
      <c r="D2075" s="414" t="e">
        <v>#N/A</v>
      </c>
      <c r="E2075" s="414" t="e">
        <v>#N/A</v>
      </c>
    </row>
    <row r="2076" spans="3:5">
      <c r="C2076" s="414">
        <v>11.440000000000133</v>
      </c>
      <c r="D2076" s="414" t="e">
        <v>#N/A</v>
      </c>
      <c r="E2076" s="414" t="e">
        <v>#N/A</v>
      </c>
    </row>
    <row r="2077" spans="3:5">
      <c r="C2077" s="414">
        <v>11.460000000000132</v>
      </c>
      <c r="D2077" s="414" t="e">
        <v>#N/A</v>
      </c>
      <c r="E2077" s="414" t="e">
        <v>#N/A</v>
      </c>
    </row>
    <row r="2078" spans="3:5">
      <c r="C2078" s="414">
        <v>11.480000000000132</v>
      </c>
      <c r="D2078" s="414" t="e">
        <v>#N/A</v>
      </c>
      <c r="E2078" s="414" t="e">
        <v>#N/A</v>
      </c>
    </row>
    <row r="2079" spans="3:5">
      <c r="C2079" s="414">
        <v>11.500000000000131</v>
      </c>
      <c r="D2079" s="414" t="e">
        <v>#N/A</v>
      </c>
      <c r="E2079" s="414" t="e">
        <v>#N/A</v>
      </c>
    </row>
    <row r="2080" spans="3:5">
      <c r="C2080" s="414">
        <v>11.520000000000131</v>
      </c>
      <c r="D2080" s="414" t="e">
        <v>#N/A</v>
      </c>
      <c r="E2080" s="414" t="e">
        <v>#N/A</v>
      </c>
    </row>
    <row r="2081" spans="3:5">
      <c r="C2081" s="414">
        <v>11.540000000000131</v>
      </c>
      <c r="D2081" s="414" t="e">
        <v>#N/A</v>
      </c>
      <c r="E2081" s="414" t="e">
        <v>#N/A</v>
      </c>
    </row>
    <row r="2082" spans="3:5">
      <c r="C2082" s="414">
        <v>11.56000000000013</v>
      </c>
      <c r="D2082" s="414" t="e">
        <v>#N/A</v>
      </c>
      <c r="E2082" s="414" t="e">
        <v>#N/A</v>
      </c>
    </row>
    <row r="2083" spans="3:5">
      <c r="C2083" s="414">
        <v>11.58000000000013</v>
      </c>
      <c r="D2083" s="414" t="e">
        <v>#N/A</v>
      </c>
      <c r="E2083" s="414" t="e">
        <v>#N/A</v>
      </c>
    </row>
    <row r="2084" spans="3:5">
      <c r="C2084" s="414">
        <v>11.600000000000129</v>
      </c>
      <c r="D2084" s="414" t="e">
        <v>#N/A</v>
      </c>
      <c r="E2084" s="414" t="e">
        <v>#N/A</v>
      </c>
    </row>
    <row r="2085" spans="3:5">
      <c r="C2085" s="414">
        <v>11.620000000000129</v>
      </c>
      <c r="D2085" s="414" t="e">
        <v>#N/A</v>
      </c>
      <c r="E2085" s="414" t="e">
        <v>#N/A</v>
      </c>
    </row>
    <row r="2086" spans="3:5">
      <c r="C2086" s="414">
        <v>11.640000000000128</v>
      </c>
      <c r="D2086" s="414" t="e">
        <v>#N/A</v>
      </c>
      <c r="E2086" s="414" t="e">
        <v>#N/A</v>
      </c>
    </row>
    <row r="2087" spans="3:5">
      <c r="C2087" s="414">
        <v>11.660000000000128</v>
      </c>
      <c r="D2087" s="414" t="e">
        <v>#N/A</v>
      </c>
      <c r="E2087" s="414" t="e">
        <v>#N/A</v>
      </c>
    </row>
    <row r="2088" spans="3:5">
      <c r="C2088" s="414">
        <v>11.680000000000128</v>
      </c>
      <c r="D2088" s="414" t="e">
        <v>#N/A</v>
      </c>
      <c r="E2088" s="414" t="e">
        <v>#N/A</v>
      </c>
    </row>
    <row r="2089" spans="3:5">
      <c r="C2089" s="414">
        <v>11.700000000000127</v>
      </c>
      <c r="D2089" s="414" t="e">
        <v>#N/A</v>
      </c>
      <c r="E2089" s="414" t="e">
        <v>#N/A</v>
      </c>
    </row>
    <row r="2090" spans="3:5">
      <c r="C2090" s="414">
        <v>11.720000000000127</v>
      </c>
      <c r="D2090" s="414" t="e">
        <v>#N/A</v>
      </c>
      <c r="E2090" s="414" t="e">
        <v>#N/A</v>
      </c>
    </row>
    <row r="2091" spans="3:5">
      <c r="C2091" s="414">
        <v>11.740000000000126</v>
      </c>
      <c r="D2091" s="414" t="e">
        <v>#N/A</v>
      </c>
      <c r="E2091" s="414" t="e">
        <v>#N/A</v>
      </c>
    </row>
    <row r="2092" spans="3:5">
      <c r="C2092" s="414">
        <v>11.760000000000126</v>
      </c>
      <c r="D2092" s="414" t="e">
        <v>#N/A</v>
      </c>
      <c r="E2092" s="414" t="e">
        <v>#N/A</v>
      </c>
    </row>
    <row r="2093" spans="3:5">
      <c r="C2093" s="414">
        <v>11.780000000000125</v>
      </c>
      <c r="D2093" s="414" t="e">
        <v>#N/A</v>
      </c>
      <c r="E2093" s="414" t="e">
        <v>#N/A</v>
      </c>
    </row>
    <row r="2094" spans="3:5">
      <c r="C2094" s="414">
        <v>11.800000000000125</v>
      </c>
      <c r="D2094" s="414" t="e">
        <v>#N/A</v>
      </c>
      <c r="E2094" s="414" t="e">
        <v>#N/A</v>
      </c>
    </row>
    <row r="2095" spans="3:5">
      <c r="C2095" s="414">
        <v>11.820000000000125</v>
      </c>
      <c r="D2095" s="414" t="e">
        <v>#N/A</v>
      </c>
      <c r="E2095" s="414" t="e">
        <v>#N/A</v>
      </c>
    </row>
    <row r="2096" spans="3:5">
      <c r="C2096" s="414">
        <v>11.840000000000124</v>
      </c>
      <c r="D2096" s="414" t="e">
        <v>#N/A</v>
      </c>
      <c r="E2096" s="414" t="e">
        <v>#N/A</v>
      </c>
    </row>
    <row r="2097" spans="3:5">
      <c r="C2097" s="414">
        <v>11.860000000000124</v>
      </c>
      <c r="D2097" s="414" t="e">
        <v>#N/A</v>
      </c>
      <c r="E2097" s="414" t="e">
        <v>#N/A</v>
      </c>
    </row>
    <row r="2098" spans="3:5">
      <c r="C2098" s="414">
        <v>11.880000000000123</v>
      </c>
      <c r="D2098" s="414" t="e">
        <v>#N/A</v>
      </c>
      <c r="E2098" s="414" t="e">
        <v>#N/A</v>
      </c>
    </row>
    <row r="2099" spans="3:5">
      <c r="C2099" s="414">
        <v>11.900000000000123</v>
      </c>
      <c r="D2099" s="414" t="e">
        <v>#N/A</v>
      </c>
      <c r="E2099" s="414" t="e">
        <v>#N/A</v>
      </c>
    </row>
    <row r="2100" spans="3:5">
      <c r="C2100" s="414">
        <v>11.920000000000122</v>
      </c>
      <c r="D2100" s="414" t="e">
        <v>#N/A</v>
      </c>
      <c r="E2100" s="414" t="e">
        <v>#N/A</v>
      </c>
    </row>
    <row r="2101" spans="3:5">
      <c r="C2101" s="414">
        <v>11.940000000000122</v>
      </c>
      <c r="D2101" s="414" t="e">
        <v>#N/A</v>
      </c>
      <c r="E2101" s="414" t="e">
        <v>#N/A</v>
      </c>
    </row>
    <row r="2102" spans="3:5">
      <c r="C2102" s="414">
        <v>11.960000000000122</v>
      </c>
      <c r="D2102" s="414" t="e">
        <v>#N/A</v>
      </c>
      <c r="E2102" s="414" t="e">
        <v>#N/A</v>
      </c>
    </row>
    <row r="2103" spans="3:5">
      <c r="C2103" s="414">
        <v>11.980000000000121</v>
      </c>
      <c r="D2103" s="414" t="e">
        <v>#N/A</v>
      </c>
      <c r="E2103" s="414" t="e">
        <v>#N/A</v>
      </c>
    </row>
    <row r="2104" spans="3:5">
      <c r="C2104" s="414">
        <v>12</v>
      </c>
      <c r="D2104" s="414">
        <v>17</v>
      </c>
      <c r="E2104" s="414">
        <v>24</v>
      </c>
    </row>
    <row r="2105" spans="3:5">
      <c r="C2105" s="414">
        <v>12.02000000000012</v>
      </c>
      <c r="D2105" s="414" t="e">
        <v>#N/A</v>
      </c>
      <c r="E2105" s="414" t="e">
        <v>#N/A</v>
      </c>
    </row>
    <row r="2106" spans="3:5">
      <c r="C2106" s="414">
        <v>12.04000000000012</v>
      </c>
      <c r="D2106" s="414" t="e">
        <v>#N/A</v>
      </c>
      <c r="E2106" s="414" t="e">
        <v>#N/A</v>
      </c>
    </row>
    <row r="2107" spans="3:5">
      <c r="C2107" s="414">
        <v>12.06000000000012</v>
      </c>
      <c r="D2107" s="414" t="e">
        <v>#N/A</v>
      </c>
      <c r="E2107" s="414" t="e">
        <v>#N/A</v>
      </c>
    </row>
    <row r="2108" spans="3:5">
      <c r="C2108" s="414">
        <v>12.080000000000119</v>
      </c>
      <c r="D2108" s="414" t="e">
        <v>#N/A</v>
      </c>
      <c r="E2108" s="414" t="e">
        <v>#N/A</v>
      </c>
    </row>
    <row r="2109" spans="3:5">
      <c r="C2109" s="414">
        <v>12.100000000000119</v>
      </c>
      <c r="D2109" s="414" t="e">
        <v>#N/A</v>
      </c>
      <c r="E2109" s="414" t="e">
        <v>#N/A</v>
      </c>
    </row>
    <row r="2110" spans="3:5">
      <c r="C2110" s="414">
        <v>12.120000000000118</v>
      </c>
      <c r="D2110" s="414" t="e">
        <v>#N/A</v>
      </c>
      <c r="E2110" s="414" t="e">
        <v>#N/A</v>
      </c>
    </row>
    <row r="2111" spans="3:5">
      <c r="C2111" s="414">
        <v>12.140000000000118</v>
      </c>
      <c r="D2111" s="414" t="e">
        <v>#N/A</v>
      </c>
      <c r="E2111" s="414" t="e">
        <v>#N/A</v>
      </c>
    </row>
    <row r="2112" spans="3:5">
      <c r="C2112" s="414">
        <v>12.160000000000117</v>
      </c>
      <c r="D2112" s="414" t="e">
        <v>#N/A</v>
      </c>
      <c r="E2112" s="414" t="e">
        <v>#N/A</v>
      </c>
    </row>
    <row r="2113" spans="3:5">
      <c r="C2113" s="414">
        <v>12.180000000000117</v>
      </c>
      <c r="D2113" s="414" t="e">
        <v>#N/A</v>
      </c>
      <c r="E2113" s="414" t="e">
        <v>#N/A</v>
      </c>
    </row>
    <row r="2114" spans="3:5">
      <c r="C2114" s="414">
        <v>12.200000000000117</v>
      </c>
      <c r="D2114" s="414" t="e">
        <v>#N/A</v>
      </c>
      <c r="E2114" s="414" t="e">
        <v>#N/A</v>
      </c>
    </row>
    <row r="2115" spans="3:5">
      <c r="C2115" s="414">
        <v>12.220000000000116</v>
      </c>
      <c r="D2115" s="414" t="e">
        <v>#N/A</v>
      </c>
      <c r="E2115" s="414" t="e">
        <v>#N/A</v>
      </c>
    </row>
    <row r="2116" spans="3:5">
      <c r="C2116" s="414">
        <v>12.240000000000116</v>
      </c>
      <c r="D2116" s="414" t="e">
        <v>#N/A</v>
      </c>
      <c r="E2116" s="414" t="e">
        <v>#N/A</v>
      </c>
    </row>
    <row r="2117" spans="3:5">
      <c r="C2117" s="414">
        <v>12.260000000000115</v>
      </c>
      <c r="D2117" s="414" t="e">
        <v>#N/A</v>
      </c>
      <c r="E2117" s="414" t="e">
        <v>#N/A</v>
      </c>
    </row>
    <row r="2118" spans="3:5">
      <c r="C2118" s="414">
        <v>12.280000000000115</v>
      </c>
      <c r="D2118" s="414" t="e">
        <v>#N/A</v>
      </c>
      <c r="E2118" s="414" t="e">
        <v>#N/A</v>
      </c>
    </row>
    <row r="2119" spans="3:5">
      <c r="C2119" s="414">
        <v>12.300000000000114</v>
      </c>
      <c r="D2119" s="414" t="e">
        <v>#N/A</v>
      </c>
      <c r="E2119" s="414" t="e">
        <v>#N/A</v>
      </c>
    </row>
    <row r="2120" spans="3:5">
      <c r="C2120" s="414">
        <v>12.320000000000114</v>
      </c>
      <c r="D2120" s="414" t="e">
        <v>#N/A</v>
      </c>
      <c r="E2120" s="414" t="e">
        <v>#N/A</v>
      </c>
    </row>
    <row r="2121" spans="3:5">
      <c r="C2121" s="414">
        <v>12.340000000000114</v>
      </c>
      <c r="D2121" s="414" t="e">
        <v>#N/A</v>
      </c>
      <c r="E2121" s="414" t="e">
        <v>#N/A</v>
      </c>
    </row>
    <row r="2122" spans="3:5">
      <c r="C2122" s="414">
        <v>12.360000000000113</v>
      </c>
      <c r="D2122" s="414" t="e">
        <v>#N/A</v>
      </c>
      <c r="E2122" s="414" t="e">
        <v>#N/A</v>
      </c>
    </row>
    <row r="2123" spans="3:5">
      <c r="C2123" s="414">
        <v>12.380000000000113</v>
      </c>
      <c r="D2123" s="414" t="e">
        <v>#N/A</v>
      </c>
      <c r="E2123" s="414" t="e">
        <v>#N/A</v>
      </c>
    </row>
    <row r="2124" spans="3:5">
      <c r="C2124" s="414">
        <v>12.400000000000112</v>
      </c>
      <c r="D2124" s="414" t="e">
        <v>#N/A</v>
      </c>
      <c r="E2124" s="414" t="e">
        <v>#N/A</v>
      </c>
    </row>
    <row r="2125" spans="3:5">
      <c r="C2125" s="414">
        <v>12.420000000000112</v>
      </c>
      <c r="D2125" s="414" t="e">
        <v>#N/A</v>
      </c>
      <c r="E2125" s="414" t="e">
        <v>#N/A</v>
      </c>
    </row>
    <row r="2126" spans="3:5">
      <c r="C2126" s="414">
        <v>12.440000000000111</v>
      </c>
      <c r="D2126" s="414" t="e">
        <v>#N/A</v>
      </c>
      <c r="E2126" s="414" t="e">
        <v>#N/A</v>
      </c>
    </row>
    <row r="2127" spans="3:5">
      <c r="C2127" s="414">
        <v>12.460000000000111</v>
      </c>
      <c r="D2127" s="414" t="e">
        <v>#N/A</v>
      </c>
      <c r="E2127" s="414" t="e">
        <v>#N/A</v>
      </c>
    </row>
    <row r="2128" spans="3:5">
      <c r="C2128" s="414">
        <v>12.480000000000111</v>
      </c>
      <c r="D2128" s="414" t="e">
        <v>#N/A</v>
      </c>
      <c r="E2128" s="414" t="e">
        <v>#N/A</v>
      </c>
    </row>
    <row r="2129" spans="3:5">
      <c r="C2129" s="414">
        <v>12.5</v>
      </c>
      <c r="D2129" s="414">
        <v>1</v>
      </c>
      <c r="E2129" s="414">
        <v>16</v>
      </c>
    </row>
    <row r="2130" spans="3:5">
      <c r="C2130" s="414">
        <v>12.52000000000011</v>
      </c>
      <c r="D2130" s="414" t="e">
        <v>#N/A</v>
      </c>
      <c r="E2130" s="414" t="e">
        <v>#N/A</v>
      </c>
    </row>
    <row r="2131" spans="3:5">
      <c r="C2131" s="414">
        <v>12.540000000000109</v>
      </c>
      <c r="D2131" s="414" t="e">
        <v>#N/A</v>
      </c>
      <c r="E2131" s="414" t="e">
        <v>#N/A</v>
      </c>
    </row>
    <row r="2132" spans="3:5">
      <c r="C2132" s="414">
        <v>12.560000000000109</v>
      </c>
      <c r="D2132" s="414" t="e">
        <v>#N/A</v>
      </c>
      <c r="E2132" s="414" t="e">
        <v>#N/A</v>
      </c>
    </row>
    <row r="2133" spans="3:5">
      <c r="C2133" s="414">
        <v>12.580000000000108</v>
      </c>
      <c r="D2133" s="414" t="e">
        <v>#N/A</v>
      </c>
      <c r="E2133" s="414" t="e">
        <v>#N/A</v>
      </c>
    </row>
    <row r="2134" spans="3:5">
      <c r="C2134" s="414">
        <v>12.600000000000108</v>
      </c>
      <c r="D2134" s="414" t="e">
        <v>#N/A</v>
      </c>
      <c r="E2134" s="414" t="e">
        <v>#N/A</v>
      </c>
    </row>
    <row r="2135" spans="3:5">
      <c r="C2135" s="414">
        <v>12.620000000000108</v>
      </c>
      <c r="D2135" s="414" t="e">
        <v>#N/A</v>
      </c>
      <c r="E2135" s="414" t="e">
        <v>#N/A</v>
      </c>
    </row>
    <row r="2136" spans="3:5">
      <c r="C2136" s="414">
        <v>12.640000000000107</v>
      </c>
      <c r="D2136" s="414" t="e">
        <v>#N/A</v>
      </c>
      <c r="E2136" s="414" t="e">
        <v>#N/A</v>
      </c>
    </row>
    <row r="2137" spans="3:5">
      <c r="C2137" s="414">
        <v>12.660000000000107</v>
      </c>
      <c r="D2137" s="414" t="e">
        <v>#N/A</v>
      </c>
      <c r="E2137" s="414" t="e">
        <v>#N/A</v>
      </c>
    </row>
    <row r="2138" spans="3:5">
      <c r="C2138" s="414">
        <v>12.680000000000106</v>
      </c>
      <c r="D2138" s="414" t="e">
        <v>#N/A</v>
      </c>
      <c r="E2138" s="414" t="e">
        <v>#N/A</v>
      </c>
    </row>
    <row r="2139" spans="3:5">
      <c r="C2139" s="414">
        <v>12.700000000000106</v>
      </c>
      <c r="D2139" s="414" t="e">
        <v>#N/A</v>
      </c>
      <c r="E2139" s="414" t="e">
        <v>#N/A</v>
      </c>
    </row>
    <row r="2140" spans="3:5">
      <c r="C2140" s="414">
        <v>12.720000000000105</v>
      </c>
      <c r="D2140" s="414" t="e">
        <v>#N/A</v>
      </c>
      <c r="E2140" s="414" t="e">
        <v>#N/A</v>
      </c>
    </row>
    <row r="2141" spans="3:5">
      <c r="C2141" s="414">
        <v>12.740000000000105</v>
      </c>
      <c r="D2141" s="414" t="e">
        <v>#N/A</v>
      </c>
      <c r="E2141" s="414" t="e">
        <v>#N/A</v>
      </c>
    </row>
    <row r="2142" spans="3:5">
      <c r="C2142" s="414">
        <v>12.760000000000105</v>
      </c>
      <c r="D2142" s="414" t="e">
        <v>#N/A</v>
      </c>
      <c r="E2142" s="414" t="e">
        <v>#N/A</v>
      </c>
    </row>
    <row r="2143" spans="3:5">
      <c r="C2143" s="414">
        <v>12.780000000000104</v>
      </c>
      <c r="D2143" s="414" t="e">
        <v>#N/A</v>
      </c>
      <c r="E2143" s="414" t="e">
        <v>#N/A</v>
      </c>
    </row>
    <row r="2144" spans="3:5">
      <c r="C2144" s="414">
        <v>12.800000000000104</v>
      </c>
      <c r="D2144" s="414" t="e">
        <v>#N/A</v>
      </c>
      <c r="E2144" s="414" t="e">
        <v>#N/A</v>
      </c>
    </row>
    <row r="2145" spans="3:5">
      <c r="C2145" s="414">
        <v>12.820000000000103</v>
      </c>
      <c r="D2145" s="414" t="e">
        <v>#N/A</v>
      </c>
      <c r="E2145" s="414" t="e">
        <v>#N/A</v>
      </c>
    </row>
    <row r="2146" spans="3:5">
      <c r="C2146" s="414">
        <v>12.840000000000103</v>
      </c>
      <c r="D2146" s="414" t="e">
        <v>#N/A</v>
      </c>
      <c r="E2146" s="414" t="e">
        <v>#N/A</v>
      </c>
    </row>
    <row r="2147" spans="3:5">
      <c r="C2147" s="414">
        <v>12.860000000000102</v>
      </c>
      <c r="D2147" s="414" t="e">
        <v>#N/A</v>
      </c>
      <c r="E2147" s="414" t="e">
        <v>#N/A</v>
      </c>
    </row>
    <row r="2148" spans="3:5">
      <c r="C2148" s="414">
        <v>12.880000000000102</v>
      </c>
      <c r="D2148" s="414" t="e">
        <v>#N/A</v>
      </c>
      <c r="E2148" s="414" t="e">
        <v>#N/A</v>
      </c>
    </row>
    <row r="2149" spans="3:5">
      <c r="C2149" s="414">
        <v>12.900000000000102</v>
      </c>
      <c r="D2149" s="414" t="e">
        <v>#N/A</v>
      </c>
      <c r="E2149" s="414" t="e">
        <v>#N/A</v>
      </c>
    </row>
    <row r="2150" spans="3:5">
      <c r="C2150" s="414">
        <v>12.920000000000101</v>
      </c>
      <c r="D2150" s="414" t="e">
        <v>#N/A</v>
      </c>
      <c r="E2150" s="414" t="e">
        <v>#N/A</v>
      </c>
    </row>
    <row r="2151" spans="3:5">
      <c r="C2151" s="414">
        <v>12.940000000000101</v>
      </c>
      <c r="D2151" s="414" t="e">
        <v>#N/A</v>
      </c>
      <c r="E2151" s="414" t="e">
        <v>#N/A</v>
      </c>
    </row>
    <row r="2152" spans="3:5">
      <c r="C2152" s="414">
        <v>12.9600000000001</v>
      </c>
      <c r="D2152" s="414" t="e">
        <v>#N/A</v>
      </c>
      <c r="E2152" s="414" t="e">
        <v>#N/A</v>
      </c>
    </row>
    <row r="2153" spans="3:5">
      <c r="C2153" s="414">
        <v>12.9800000000001</v>
      </c>
      <c r="D2153" s="414" t="e">
        <v>#N/A</v>
      </c>
      <c r="E2153" s="414" t="e">
        <v>#N/A</v>
      </c>
    </row>
    <row r="2154" spans="3:5">
      <c r="C2154" s="414">
        <v>13</v>
      </c>
      <c r="D2154" s="414">
        <v>4</v>
      </c>
      <c r="E2154" s="414">
        <v>9</v>
      </c>
    </row>
    <row r="2155" spans="3:5">
      <c r="C2155" s="414">
        <v>13.020000000000099</v>
      </c>
      <c r="D2155" s="414" t="e">
        <v>#N/A</v>
      </c>
      <c r="E2155" s="414" t="e">
        <v>#N/A</v>
      </c>
    </row>
    <row r="2156" spans="3:5">
      <c r="C2156" s="414">
        <v>13.040000000000099</v>
      </c>
      <c r="D2156" s="414" t="e">
        <v>#N/A</v>
      </c>
      <c r="E2156" s="414" t="e">
        <v>#N/A</v>
      </c>
    </row>
    <row r="2157" spans="3:5">
      <c r="C2157" s="414">
        <v>13.060000000000098</v>
      </c>
      <c r="D2157" s="414" t="e">
        <v>#N/A</v>
      </c>
      <c r="E2157" s="414" t="e">
        <v>#N/A</v>
      </c>
    </row>
    <row r="2158" spans="3:5">
      <c r="C2158" s="414">
        <v>13.080000000000098</v>
      </c>
      <c r="D2158" s="414" t="e">
        <v>#N/A</v>
      </c>
      <c r="E2158" s="414" t="e">
        <v>#N/A</v>
      </c>
    </row>
    <row r="2159" spans="3:5">
      <c r="C2159" s="414">
        <v>13.100000000000097</v>
      </c>
      <c r="D2159" s="414" t="e">
        <v>#N/A</v>
      </c>
      <c r="E2159" s="414" t="e">
        <v>#N/A</v>
      </c>
    </row>
    <row r="2160" spans="3:5">
      <c r="C2160" s="414">
        <v>13.120000000000097</v>
      </c>
      <c r="D2160" s="414" t="e">
        <v>#N/A</v>
      </c>
      <c r="E2160" s="414" t="e">
        <v>#N/A</v>
      </c>
    </row>
    <row r="2161" spans="3:5">
      <c r="C2161" s="414">
        <v>13.140000000000096</v>
      </c>
      <c r="D2161" s="414" t="e">
        <v>#N/A</v>
      </c>
      <c r="E2161" s="414" t="e">
        <v>#N/A</v>
      </c>
    </row>
    <row r="2162" spans="3:5">
      <c r="C2162" s="414">
        <v>13.160000000000096</v>
      </c>
      <c r="D2162" s="414" t="e">
        <v>#N/A</v>
      </c>
      <c r="E2162" s="414" t="e">
        <v>#N/A</v>
      </c>
    </row>
    <row r="2163" spans="3:5">
      <c r="C2163" s="414">
        <v>13.180000000000096</v>
      </c>
      <c r="D2163" s="414" t="e">
        <v>#N/A</v>
      </c>
      <c r="E2163" s="414" t="e">
        <v>#N/A</v>
      </c>
    </row>
    <row r="2164" spans="3:5">
      <c r="C2164" s="414">
        <v>13.200000000000095</v>
      </c>
      <c r="D2164" s="414" t="e">
        <v>#N/A</v>
      </c>
      <c r="E2164" s="414" t="e">
        <v>#N/A</v>
      </c>
    </row>
    <row r="2165" spans="3:5">
      <c r="C2165" s="414">
        <v>13.220000000000095</v>
      </c>
      <c r="D2165" s="414" t="e">
        <v>#N/A</v>
      </c>
      <c r="E2165" s="414" t="e">
        <v>#N/A</v>
      </c>
    </row>
    <row r="2166" spans="3:5">
      <c r="C2166" s="414">
        <v>13.240000000000094</v>
      </c>
      <c r="D2166" s="414" t="e">
        <v>#N/A</v>
      </c>
      <c r="E2166" s="414" t="e">
        <v>#N/A</v>
      </c>
    </row>
    <row r="2167" spans="3:5">
      <c r="C2167" s="414">
        <v>13.260000000000094</v>
      </c>
      <c r="D2167" s="414" t="e">
        <v>#N/A</v>
      </c>
      <c r="E2167" s="414" t="e">
        <v>#N/A</v>
      </c>
    </row>
    <row r="2168" spans="3:5">
      <c r="C2168" s="414">
        <v>13.280000000000094</v>
      </c>
      <c r="D2168" s="414" t="e">
        <v>#N/A</v>
      </c>
      <c r="E2168" s="414" t="e">
        <v>#N/A</v>
      </c>
    </row>
    <row r="2169" spans="3:5">
      <c r="C2169" s="414">
        <v>13.300000000000093</v>
      </c>
      <c r="D2169" s="414" t="e">
        <v>#N/A</v>
      </c>
      <c r="E2169" s="414" t="e">
        <v>#N/A</v>
      </c>
    </row>
    <row r="2170" spans="3:5">
      <c r="C2170" s="414">
        <v>13.320000000000093</v>
      </c>
      <c r="D2170" s="414" t="e">
        <v>#N/A</v>
      </c>
      <c r="E2170" s="414" t="e">
        <v>#N/A</v>
      </c>
    </row>
    <row r="2171" spans="3:5">
      <c r="C2171" s="414">
        <v>13.340000000000092</v>
      </c>
      <c r="D2171" s="414" t="e">
        <v>#N/A</v>
      </c>
      <c r="E2171" s="414" t="e">
        <v>#N/A</v>
      </c>
    </row>
    <row r="2172" spans="3:5">
      <c r="C2172" s="414">
        <v>13.360000000000092</v>
      </c>
      <c r="D2172" s="414" t="e">
        <v>#N/A</v>
      </c>
      <c r="E2172" s="414" t="e">
        <v>#N/A</v>
      </c>
    </row>
    <row r="2173" spans="3:5">
      <c r="C2173" s="414">
        <v>13.380000000000091</v>
      </c>
      <c r="D2173" s="414" t="e">
        <v>#N/A</v>
      </c>
      <c r="E2173" s="414" t="e">
        <v>#N/A</v>
      </c>
    </row>
    <row r="2174" spans="3:5">
      <c r="C2174" s="414">
        <v>13.400000000000091</v>
      </c>
      <c r="D2174" s="414" t="e">
        <v>#N/A</v>
      </c>
      <c r="E2174" s="414" t="e">
        <v>#N/A</v>
      </c>
    </row>
    <row r="2175" spans="3:5">
      <c r="C2175" s="414">
        <v>13.420000000000091</v>
      </c>
      <c r="D2175" s="414" t="e">
        <v>#N/A</v>
      </c>
      <c r="E2175" s="414" t="e">
        <v>#N/A</v>
      </c>
    </row>
    <row r="2176" spans="3:5">
      <c r="C2176" s="414">
        <v>13.44000000000009</v>
      </c>
      <c r="D2176" s="414" t="e">
        <v>#N/A</v>
      </c>
      <c r="E2176" s="414" t="e">
        <v>#N/A</v>
      </c>
    </row>
    <row r="2177" spans="3:5">
      <c r="C2177" s="414">
        <v>13.46000000000009</v>
      </c>
      <c r="D2177" s="414" t="e">
        <v>#N/A</v>
      </c>
      <c r="E2177" s="414" t="e">
        <v>#N/A</v>
      </c>
    </row>
    <row r="2178" spans="3:5">
      <c r="C2178" s="414">
        <v>13.480000000000089</v>
      </c>
      <c r="D2178" s="414" t="e">
        <v>#N/A</v>
      </c>
      <c r="E2178" s="414" t="e">
        <v>#N/A</v>
      </c>
    </row>
    <row r="2179" spans="3:5">
      <c r="C2179" s="414">
        <v>13.500000000000089</v>
      </c>
      <c r="D2179" s="414" t="e">
        <v>#N/A</v>
      </c>
      <c r="E2179" s="414" t="e">
        <v>#N/A</v>
      </c>
    </row>
    <row r="2180" spans="3:5">
      <c r="C2180" s="414">
        <v>13.520000000000088</v>
      </c>
      <c r="D2180" s="414" t="e">
        <v>#N/A</v>
      </c>
      <c r="E2180" s="414" t="e">
        <v>#N/A</v>
      </c>
    </row>
    <row r="2181" spans="3:5">
      <c r="C2181" s="414">
        <v>13.540000000000088</v>
      </c>
      <c r="D2181" s="414" t="e">
        <v>#N/A</v>
      </c>
      <c r="E2181" s="414" t="e">
        <v>#N/A</v>
      </c>
    </row>
    <row r="2182" spans="3:5">
      <c r="C2182" s="414">
        <v>13.560000000000088</v>
      </c>
      <c r="D2182" s="414" t="e">
        <v>#N/A</v>
      </c>
      <c r="E2182" s="414" t="e">
        <v>#N/A</v>
      </c>
    </row>
    <row r="2183" spans="3:5">
      <c r="C2183" s="414">
        <v>13.580000000000087</v>
      </c>
      <c r="D2183" s="414" t="e">
        <v>#N/A</v>
      </c>
      <c r="E2183" s="414" t="e">
        <v>#N/A</v>
      </c>
    </row>
    <row r="2184" spans="3:5">
      <c r="C2184" s="414">
        <v>13.600000000000087</v>
      </c>
      <c r="D2184" s="414" t="e">
        <v>#N/A</v>
      </c>
      <c r="E2184" s="414" t="e">
        <v>#N/A</v>
      </c>
    </row>
    <row r="2185" spans="3:5">
      <c r="C2185" s="414">
        <v>13.620000000000086</v>
      </c>
      <c r="D2185" s="414" t="e">
        <v>#N/A</v>
      </c>
      <c r="E2185" s="414" t="e">
        <v>#N/A</v>
      </c>
    </row>
    <row r="2186" spans="3:5">
      <c r="C2186" s="414">
        <v>13.640000000000086</v>
      </c>
      <c r="D2186" s="414" t="e">
        <v>#N/A</v>
      </c>
      <c r="E2186" s="414" t="e">
        <v>#N/A</v>
      </c>
    </row>
    <row r="2187" spans="3:5">
      <c r="C2187" s="414">
        <v>13.660000000000085</v>
      </c>
      <c r="D2187" s="414" t="e">
        <v>#N/A</v>
      </c>
      <c r="E2187" s="414" t="e">
        <v>#N/A</v>
      </c>
    </row>
    <row r="2188" spans="3:5">
      <c r="C2188" s="414">
        <v>13.680000000000085</v>
      </c>
      <c r="D2188" s="414" t="e">
        <v>#N/A</v>
      </c>
      <c r="E2188" s="414" t="e">
        <v>#N/A</v>
      </c>
    </row>
    <row r="2189" spans="3:5">
      <c r="C2189" s="414">
        <v>13.700000000000085</v>
      </c>
      <c r="D2189" s="414" t="e">
        <v>#N/A</v>
      </c>
      <c r="E2189" s="414" t="e">
        <v>#N/A</v>
      </c>
    </row>
    <row r="2190" spans="3:5">
      <c r="C2190" s="414">
        <v>13.720000000000084</v>
      </c>
      <c r="D2190" s="414" t="e">
        <v>#N/A</v>
      </c>
      <c r="E2190" s="414" t="e">
        <v>#N/A</v>
      </c>
    </row>
    <row r="2191" spans="3:5">
      <c r="C2191" s="414">
        <v>13.740000000000084</v>
      </c>
      <c r="D2191" s="414" t="e">
        <v>#N/A</v>
      </c>
      <c r="E2191" s="414" t="e">
        <v>#N/A</v>
      </c>
    </row>
    <row r="2192" spans="3:5">
      <c r="C2192" s="414">
        <v>13.760000000000083</v>
      </c>
      <c r="D2192" s="414" t="e">
        <v>#N/A</v>
      </c>
      <c r="E2192" s="414" t="e">
        <v>#N/A</v>
      </c>
    </row>
    <row r="2193" spans="3:5">
      <c r="C2193" s="414">
        <v>13.780000000000083</v>
      </c>
      <c r="D2193" s="414" t="e">
        <v>#N/A</v>
      </c>
      <c r="E2193" s="414" t="e">
        <v>#N/A</v>
      </c>
    </row>
    <row r="2194" spans="3:5">
      <c r="C2194" s="414">
        <v>13.800000000000082</v>
      </c>
      <c r="D2194" s="414" t="e">
        <v>#N/A</v>
      </c>
      <c r="E2194" s="414" t="e">
        <v>#N/A</v>
      </c>
    </row>
    <row r="2195" spans="3:5">
      <c r="C2195" s="414">
        <v>13.820000000000082</v>
      </c>
      <c r="D2195" s="414" t="e">
        <v>#N/A</v>
      </c>
      <c r="E2195" s="414" t="e">
        <v>#N/A</v>
      </c>
    </row>
    <row r="2196" spans="3:5">
      <c r="C2196" s="414">
        <v>13.840000000000082</v>
      </c>
      <c r="D2196" s="414" t="e">
        <v>#N/A</v>
      </c>
      <c r="E2196" s="414" t="e">
        <v>#N/A</v>
      </c>
    </row>
    <row r="2197" spans="3:5">
      <c r="C2197" s="414">
        <v>13.860000000000081</v>
      </c>
      <c r="D2197" s="414" t="e">
        <v>#N/A</v>
      </c>
      <c r="E2197" s="414" t="e">
        <v>#N/A</v>
      </c>
    </row>
    <row r="2198" spans="3:5">
      <c r="C2198" s="414">
        <v>13.880000000000081</v>
      </c>
      <c r="D2198" s="414" t="e">
        <v>#N/A</v>
      </c>
      <c r="E2198" s="414" t="e">
        <v>#N/A</v>
      </c>
    </row>
    <row r="2199" spans="3:5">
      <c r="C2199" s="414">
        <v>13.90000000000008</v>
      </c>
      <c r="D2199" s="414" t="e">
        <v>#N/A</v>
      </c>
      <c r="E2199" s="414" t="e">
        <v>#N/A</v>
      </c>
    </row>
    <row r="2200" spans="3:5">
      <c r="C2200" s="414">
        <v>13.92000000000008</v>
      </c>
      <c r="D2200" s="414" t="e">
        <v>#N/A</v>
      </c>
      <c r="E2200" s="414" t="e">
        <v>#N/A</v>
      </c>
    </row>
    <row r="2201" spans="3:5">
      <c r="C2201" s="414">
        <v>13.940000000000079</v>
      </c>
      <c r="D2201" s="414" t="e">
        <v>#N/A</v>
      </c>
      <c r="E2201" s="414" t="e">
        <v>#N/A</v>
      </c>
    </row>
    <row r="2202" spans="3:5">
      <c r="C2202" s="414">
        <v>13.960000000000079</v>
      </c>
      <c r="D2202" s="414" t="e">
        <v>#N/A</v>
      </c>
      <c r="E2202" s="414" t="e">
        <v>#N/A</v>
      </c>
    </row>
    <row r="2203" spans="3:5">
      <c r="C2203" s="414">
        <v>13.980000000000079</v>
      </c>
      <c r="D2203" s="414" t="e">
        <v>#N/A</v>
      </c>
      <c r="E2203" s="414" t="e">
        <v>#N/A</v>
      </c>
    </row>
    <row r="2204" spans="3:5">
      <c r="C2204" s="414">
        <v>14</v>
      </c>
      <c r="D2204" s="414">
        <v>1</v>
      </c>
      <c r="E2204" s="414">
        <v>3</v>
      </c>
    </row>
    <row r="2205" spans="3:5">
      <c r="C2205" s="414">
        <v>14.020000000000078</v>
      </c>
      <c r="D2205" s="414" t="e">
        <v>#N/A</v>
      </c>
      <c r="E2205" s="414" t="e">
        <v>#N/A</v>
      </c>
    </row>
    <row r="2206" spans="3:5">
      <c r="C2206" s="414">
        <v>14.040000000000077</v>
      </c>
      <c r="D2206" s="414" t="e">
        <v>#N/A</v>
      </c>
      <c r="E2206" s="414" t="e">
        <v>#N/A</v>
      </c>
    </row>
    <row r="2207" spans="3:5">
      <c r="C2207" s="414">
        <v>14.060000000000077</v>
      </c>
      <c r="D2207" s="414" t="e">
        <v>#N/A</v>
      </c>
      <c r="E2207" s="414" t="e">
        <v>#N/A</v>
      </c>
    </row>
    <row r="2208" spans="3:5">
      <c r="C2208" s="414">
        <v>14.080000000000076</v>
      </c>
      <c r="D2208" s="414" t="e">
        <v>#N/A</v>
      </c>
      <c r="E2208" s="414" t="e">
        <v>#N/A</v>
      </c>
    </row>
    <row r="2209" spans="3:5">
      <c r="C2209" s="414">
        <v>14.100000000000076</v>
      </c>
      <c r="D2209" s="414" t="e">
        <v>#N/A</v>
      </c>
      <c r="E2209" s="414" t="e">
        <v>#N/A</v>
      </c>
    </row>
    <row r="2210" spans="3:5">
      <c r="C2210" s="414">
        <v>14.120000000000076</v>
      </c>
      <c r="D2210" s="414" t="e">
        <v>#N/A</v>
      </c>
      <c r="E2210" s="414" t="e">
        <v>#N/A</v>
      </c>
    </row>
    <row r="2211" spans="3:5">
      <c r="C2211" s="414">
        <v>14.140000000000075</v>
      </c>
      <c r="D2211" s="414" t="e">
        <v>#N/A</v>
      </c>
      <c r="E2211" s="414" t="e">
        <v>#N/A</v>
      </c>
    </row>
    <row r="2212" spans="3:5">
      <c r="C2212" s="414">
        <v>14.160000000000075</v>
      </c>
      <c r="D2212" s="414" t="e">
        <v>#N/A</v>
      </c>
      <c r="E2212" s="414" t="e">
        <v>#N/A</v>
      </c>
    </row>
    <row r="2213" spans="3:5">
      <c r="C2213" s="414">
        <v>14.180000000000074</v>
      </c>
      <c r="D2213" s="414" t="e">
        <v>#N/A</v>
      </c>
      <c r="E2213" s="414" t="e">
        <v>#N/A</v>
      </c>
    </row>
    <row r="2214" spans="3:5">
      <c r="C2214" s="414">
        <v>14.200000000000074</v>
      </c>
      <c r="D2214" s="414" t="e">
        <v>#N/A</v>
      </c>
      <c r="E2214" s="414" t="e">
        <v>#N/A</v>
      </c>
    </row>
    <row r="2215" spans="3:5">
      <c r="C2215" s="414">
        <v>14.220000000000073</v>
      </c>
      <c r="D2215" s="414" t="e">
        <v>#N/A</v>
      </c>
      <c r="E2215" s="414" t="e">
        <v>#N/A</v>
      </c>
    </row>
    <row r="2216" spans="3:5">
      <c r="C2216" s="414">
        <v>14.240000000000073</v>
      </c>
      <c r="D2216" s="414" t="e">
        <v>#N/A</v>
      </c>
      <c r="E2216" s="414" t="e">
        <v>#N/A</v>
      </c>
    </row>
    <row r="2217" spans="3:5">
      <c r="C2217" s="414">
        <v>14.260000000000073</v>
      </c>
      <c r="D2217" s="414" t="e">
        <v>#N/A</v>
      </c>
      <c r="E2217" s="414" t="e">
        <v>#N/A</v>
      </c>
    </row>
    <row r="2218" spans="3:5">
      <c r="C2218" s="414">
        <v>14.280000000000072</v>
      </c>
      <c r="D2218" s="414" t="e">
        <v>#N/A</v>
      </c>
      <c r="E2218" s="414" t="e">
        <v>#N/A</v>
      </c>
    </row>
    <row r="2219" spans="3:5">
      <c r="C2219" s="414">
        <v>14.300000000000072</v>
      </c>
      <c r="D2219" s="414" t="e">
        <v>#N/A</v>
      </c>
      <c r="E2219" s="414" t="e">
        <v>#N/A</v>
      </c>
    </row>
    <row r="2220" spans="3:5">
      <c r="C2220" s="414">
        <v>14.320000000000071</v>
      </c>
      <c r="D2220" s="414" t="e">
        <v>#N/A</v>
      </c>
      <c r="E2220" s="414" t="e">
        <v>#N/A</v>
      </c>
    </row>
    <row r="2221" spans="3:5">
      <c r="C2221" s="414">
        <v>14.340000000000071</v>
      </c>
      <c r="D2221" s="414" t="e">
        <v>#N/A</v>
      </c>
      <c r="E2221" s="414" t="e">
        <v>#N/A</v>
      </c>
    </row>
    <row r="2222" spans="3:5">
      <c r="C2222" s="414">
        <v>14.36000000000007</v>
      </c>
      <c r="D2222" s="414" t="e">
        <v>#N/A</v>
      </c>
      <c r="E2222" s="414" t="e">
        <v>#N/A</v>
      </c>
    </row>
    <row r="2223" spans="3:5">
      <c r="C2223" s="414">
        <v>14.38000000000007</v>
      </c>
      <c r="D2223" s="414" t="e">
        <v>#N/A</v>
      </c>
      <c r="E2223" s="414" t="e">
        <v>#N/A</v>
      </c>
    </row>
    <row r="2224" spans="3:5">
      <c r="C2224" s="414">
        <v>14.40000000000007</v>
      </c>
      <c r="D2224" s="414" t="e">
        <v>#N/A</v>
      </c>
      <c r="E2224" s="414" t="e">
        <v>#N/A</v>
      </c>
    </row>
    <row r="2225" spans="3:5">
      <c r="C2225" s="414">
        <v>14.420000000000069</v>
      </c>
      <c r="D2225" s="414" t="e">
        <v>#N/A</v>
      </c>
      <c r="E2225" s="414" t="e">
        <v>#N/A</v>
      </c>
    </row>
    <row r="2226" spans="3:5">
      <c r="C2226" s="414">
        <v>14.440000000000069</v>
      </c>
      <c r="D2226" s="414" t="e">
        <v>#N/A</v>
      </c>
      <c r="E2226" s="414" t="e">
        <v>#N/A</v>
      </c>
    </row>
    <row r="2227" spans="3:5">
      <c r="C2227" s="414">
        <v>14.460000000000068</v>
      </c>
      <c r="D2227" s="414" t="e">
        <v>#N/A</v>
      </c>
      <c r="E2227" s="414" t="e">
        <v>#N/A</v>
      </c>
    </row>
    <row r="2228" spans="3:5">
      <c r="C2228" s="414">
        <v>14.480000000000068</v>
      </c>
      <c r="D2228" s="414" t="e">
        <v>#N/A</v>
      </c>
      <c r="E2228" s="414" t="e">
        <v>#N/A</v>
      </c>
    </row>
    <row r="2229" spans="3:5">
      <c r="C2229" s="414">
        <v>14.500000000000068</v>
      </c>
      <c r="D2229" s="414" t="e">
        <v>#N/A</v>
      </c>
      <c r="E2229" s="414" t="e">
        <v>#N/A</v>
      </c>
    </row>
    <row r="2230" spans="3:5">
      <c r="C2230" s="414">
        <v>14.520000000000067</v>
      </c>
      <c r="D2230" s="414" t="e">
        <v>#N/A</v>
      </c>
      <c r="E2230" s="414" t="e">
        <v>#N/A</v>
      </c>
    </row>
    <row r="2231" spans="3:5">
      <c r="C2231" s="414">
        <v>14.540000000000067</v>
      </c>
      <c r="D2231" s="414" t="e">
        <v>#N/A</v>
      </c>
      <c r="E2231" s="414" t="e">
        <v>#N/A</v>
      </c>
    </row>
    <row r="2232" spans="3:5">
      <c r="C2232" s="414">
        <v>14.560000000000066</v>
      </c>
      <c r="D2232" s="414" t="e">
        <v>#N/A</v>
      </c>
      <c r="E2232" s="414" t="e">
        <v>#N/A</v>
      </c>
    </row>
    <row r="2233" spans="3:5">
      <c r="C2233" s="414">
        <v>14.580000000000066</v>
      </c>
      <c r="D2233" s="414" t="e">
        <v>#N/A</v>
      </c>
      <c r="E2233" s="414" t="e">
        <v>#N/A</v>
      </c>
    </row>
    <row r="2234" spans="3:5">
      <c r="C2234" s="414">
        <v>14.600000000000065</v>
      </c>
      <c r="D2234" s="414" t="e">
        <v>#N/A</v>
      </c>
      <c r="E2234" s="414" t="e">
        <v>#N/A</v>
      </c>
    </row>
    <row r="2235" spans="3:5">
      <c r="C2235" s="414">
        <v>14.620000000000065</v>
      </c>
      <c r="D2235" s="414" t="e">
        <v>#N/A</v>
      </c>
      <c r="E2235" s="414" t="e">
        <v>#N/A</v>
      </c>
    </row>
    <row r="2236" spans="3:5">
      <c r="C2236" s="414">
        <v>14.640000000000065</v>
      </c>
      <c r="D2236" s="414" t="e">
        <v>#N/A</v>
      </c>
      <c r="E2236" s="414" t="e">
        <v>#N/A</v>
      </c>
    </row>
    <row r="2237" spans="3:5">
      <c r="C2237" s="414">
        <v>14.660000000000064</v>
      </c>
      <c r="D2237" s="414" t="e">
        <v>#N/A</v>
      </c>
      <c r="E2237" s="414" t="e">
        <v>#N/A</v>
      </c>
    </row>
    <row r="2238" spans="3:5">
      <c r="C2238" s="414">
        <v>14.680000000000064</v>
      </c>
      <c r="D2238" s="414" t="e">
        <v>#N/A</v>
      </c>
      <c r="E2238" s="414" t="e">
        <v>#N/A</v>
      </c>
    </row>
    <row r="2239" spans="3:5">
      <c r="C2239" s="414">
        <v>14.700000000000063</v>
      </c>
      <c r="D2239" s="414" t="e">
        <v>#N/A</v>
      </c>
      <c r="E2239" s="414" t="e">
        <v>#N/A</v>
      </c>
    </row>
    <row r="2240" spans="3:5">
      <c r="C2240" s="414">
        <v>14.720000000000063</v>
      </c>
      <c r="D2240" s="414" t="e">
        <v>#N/A</v>
      </c>
      <c r="E2240" s="414" t="e">
        <v>#N/A</v>
      </c>
    </row>
    <row r="2241" spans="3:5">
      <c r="C2241" s="414">
        <v>14.740000000000062</v>
      </c>
      <c r="D2241" s="414" t="e">
        <v>#N/A</v>
      </c>
      <c r="E2241" s="414" t="e">
        <v>#N/A</v>
      </c>
    </row>
    <row r="2242" spans="3:5">
      <c r="C2242" s="414">
        <v>14.760000000000062</v>
      </c>
      <c r="D2242" s="414" t="e">
        <v>#N/A</v>
      </c>
      <c r="E2242" s="414" t="e">
        <v>#N/A</v>
      </c>
    </row>
    <row r="2243" spans="3:5">
      <c r="C2243" s="414">
        <v>14.780000000000062</v>
      </c>
      <c r="D2243" s="414" t="e">
        <v>#N/A</v>
      </c>
      <c r="E2243" s="414" t="e">
        <v>#N/A</v>
      </c>
    </row>
    <row r="2244" spans="3:5">
      <c r="C2244" s="414">
        <v>14.800000000000061</v>
      </c>
      <c r="D2244" s="414" t="e">
        <v>#N/A</v>
      </c>
      <c r="E2244" s="414" t="e">
        <v>#N/A</v>
      </c>
    </row>
    <row r="2245" spans="3:5">
      <c r="C2245" s="414">
        <v>14.820000000000061</v>
      </c>
      <c r="D2245" s="414" t="e">
        <v>#N/A</v>
      </c>
      <c r="E2245" s="414" t="e">
        <v>#N/A</v>
      </c>
    </row>
    <row r="2246" spans="3:5">
      <c r="C2246" s="414">
        <v>14.84000000000006</v>
      </c>
      <c r="D2246" s="414" t="e">
        <v>#N/A</v>
      </c>
      <c r="E2246" s="414" t="e">
        <v>#N/A</v>
      </c>
    </row>
    <row r="2247" spans="3:5">
      <c r="C2247" s="414">
        <v>14.86000000000006</v>
      </c>
      <c r="D2247" s="414" t="e">
        <v>#N/A</v>
      </c>
      <c r="E2247" s="414" t="e">
        <v>#N/A</v>
      </c>
    </row>
    <row r="2248" spans="3:5">
      <c r="C2248" s="414">
        <v>14.880000000000059</v>
      </c>
      <c r="D2248" s="414" t="e">
        <v>#N/A</v>
      </c>
      <c r="E2248" s="414" t="e">
        <v>#N/A</v>
      </c>
    </row>
    <row r="2249" spans="3:5">
      <c r="C2249" s="414">
        <v>14.900000000000059</v>
      </c>
      <c r="D2249" s="414" t="e">
        <v>#N/A</v>
      </c>
      <c r="E2249" s="414" t="e">
        <v>#N/A</v>
      </c>
    </row>
    <row r="2250" spans="3:5">
      <c r="C2250" s="414">
        <v>14.920000000000059</v>
      </c>
      <c r="D2250" s="414" t="e">
        <v>#N/A</v>
      </c>
      <c r="E2250" s="414" t="e">
        <v>#N/A</v>
      </c>
    </row>
    <row r="2251" spans="3:5">
      <c r="C2251" s="414">
        <v>14.940000000000058</v>
      </c>
      <c r="D2251" s="414" t="e">
        <v>#N/A</v>
      </c>
      <c r="E2251" s="414" t="e">
        <v>#N/A</v>
      </c>
    </row>
    <row r="2252" spans="3:5">
      <c r="C2252" s="414">
        <v>14.960000000000058</v>
      </c>
      <c r="D2252" s="414" t="e">
        <v>#N/A</v>
      </c>
      <c r="E2252" s="414" t="e">
        <v>#N/A</v>
      </c>
    </row>
    <row r="2253" spans="3:5">
      <c r="C2253" s="414">
        <v>14.980000000000057</v>
      </c>
      <c r="D2253" s="414" t="e">
        <v>#N/A</v>
      </c>
      <c r="E2253" s="414" t="e">
        <v>#N/A</v>
      </c>
    </row>
    <row r="2254" spans="3:5">
      <c r="C2254" s="414">
        <v>15</v>
      </c>
      <c r="D2254" s="414">
        <v>69</v>
      </c>
      <c r="E2254" s="414">
        <v>169</v>
      </c>
    </row>
    <row r="2255" spans="3:5">
      <c r="C2255" s="414">
        <v>15.020000000000056</v>
      </c>
      <c r="D2255" s="414" t="e">
        <v>#N/A</v>
      </c>
      <c r="E2255" s="414" t="e">
        <v>#N/A</v>
      </c>
    </row>
    <row r="2256" spans="3:5">
      <c r="C2256" s="414">
        <v>15.040000000000056</v>
      </c>
      <c r="D2256" s="414" t="e">
        <v>#N/A</v>
      </c>
      <c r="E2256" s="414" t="e">
        <v>#N/A</v>
      </c>
    </row>
    <row r="2257" spans="3:5">
      <c r="C2257" s="414">
        <v>15.060000000000056</v>
      </c>
      <c r="D2257" s="414" t="e">
        <v>#N/A</v>
      </c>
      <c r="E2257" s="414" t="e">
        <v>#N/A</v>
      </c>
    </row>
    <row r="2258" spans="3:5">
      <c r="C2258" s="414">
        <v>15.080000000000055</v>
      </c>
      <c r="D2258" s="414" t="e">
        <v>#N/A</v>
      </c>
      <c r="E2258" s="414" t="e">
        <v>#N/A</v>
      </c>
    </row>
    <row r="2259" spans="3:5">
      <c r="C2259" s="414">
        <v>15.100000000000055</v>
      </c>
      <c r="D2259" s="414" t="e">
        <v>#N/A</v>
      </c>
      <c r="E2259" s="414" t="e">
        <v>#N/A</v>
      </c>
    </row>
    <row r="2260" spans="3:5">
      <c r="C2260" s="414">
        <v>15.120000000000054</v>
      </c>
      <c r="D2260" s="414" t="e">
        <v>#N/A</v>
      </c>
      <c r="E2260" s="414" t="e">
        <v>#N/A</v>
      </c>
    </row>
    <row r="2261" spans="3:5">
      <c r="C2261" s="414">
        <v>15.140000000000054</v>
      </c>
      <c r="D2261" s="414" t="e">
        <v>#N/A</v>
      </c>
      <c r="E2261" s="414" t="e">
        <v>#N/A</v>
      </c>
    </row>
    <row r="2262" spans="3:5">
      <c r="C2262" s="414">
        <v>15.160000000000053</v>
      </c>
      <c r="D2262" s="414" t="e">
        <v>#N/A</v>
      </c>
      <c r="E2262" s="414" t="e">
        <v>#N/A</v>
      </c>
    </row>
    <row r="2263" spans="3:5">
      <c r="C2263" s="414">
        <v>15.180000000000053</v>
      </c>
      <c r="D2263" s="414" t="e">
        <v>#N/A</v>
      </c>
      <c r="E2263" s="414" t="e">
        <v>#N/A</v>
      </c>
    </row>
    <row r="2264" spans="3:5">
      <c r="C2264" s="414">
        <v>15.200000000000053</v>
      </c>
      <c r="D2264" s="414" t="e">
        <v>#N/A</v>
      </c>
      <c r="E2264" s="414" t="e">
        <v>#N/A</v>
      </c>
    </row>
    <row r="2265" spans="3:5">
      <c r="C2265" s="414">
        <v>15.220000000000052</v>
      </c>
      <c r="D2265" s="414" t="e">
        <v>#N/A</v>
      </c>
      <c r="E2265" s="414" t="e">
        <v>#N/A</v>
      </c>
    </row>
    <row r="2266" spans="3:5">
      <c r="C2266" s="414">
        <v>15.240000000000052</v>
      </c>
      <c r="D2266" s="414" t="e">
        <v>#N/A</v>
      </c>
      <c r="E2266" s="414" t="e">
        <v>#N/A</v>
      </c>
    </row>
    <row r="2267" spans="3:5">
      <c r="C2267" s="414">
        <v>15.260000000000051</v>
      </c>
      <c r="D2267" s="414" t="e">
        <v>#N/A</v>
      </c>
      <c r="E2267" s="414" t="e">
        <v>#N/A</v>
      </c>
    </row>
    <row r="2268" spans="3:5">
      <c r="C2268" s="414">
        <v>15.280000000000051</v>
      </c>
      <c r="D2268" s="414" t="e">
        <v>#N/A</v>
      </c>
      <c r="E2268" s="414" t="e">
        <v>#N/A</v>
      </c>
    </row>
    <row r="2269" spans="3:5">
      <c r="C2269" s="414">
        <v>15.30000000000005</v>
      </c>
      <c r="D2269" s="414" t="e">
        <v>#N/A</v>
      </c>
      <c r="E2269" s="414" t="e">
        <v>#N/A</v>
      </c>
    </row>
    <row r="2270" spans="3:5">
      <c r="C2270" s="414">
        <v>15.32000000000005</v>
      </c>
      <c r="D2270" s="414" t="e">
        <v>#N/A</v>
      </c>
      <c r="E2270" s="414" t="e">
        <v>#N/A</v>
      </c>
    </row>
    <row r="2271" spans="3:5">
      <c r="C2271" s="414">
        <v>15.34000000000005</v>
      </c>
      <c r="D2271" s="414" t="e">
        <v>#N/A</v>
      </c>
      <c r="E2271" s="414" t="e">
        <v>#N/A</v>
      </c>
    </row>
    <row r="2272" spans="3:5">
      <c r="C2272" s="414">
        <v>15.360000000000049</v>
      </c>
      <c r="D2272" s="414" t="e">
        <v>#N/A</v>
      </c>
      <c r="E2272" s="414" t="e">
        <v>#N/A</v>
      </c>
    </row>
    <row r="2273" spans="3:5">
      <c r="C2273" s="414">
        <v>15.380000000000049</v>
      </c>
      <c r="D2273" s="414" t="e">
        <v>#N/A</v>
      </c>
      <c r="E2273" s="414" t="e">
        <v>#N/A</v>
      </c>
    </row>
    <row r="2274" spans="3:5">
      <c r="C2274" s="414">
        <v>15.400000000000048</v>
      </c>
      <c r="D2274" s="414" t="e">
        <v>#N/A</v>
      </c>
      <c r="E2274" s="414" t="e">
        <v>#N/A</v>
      </c>
    </row>
    <row r="2275" spans="3:5">
      <c r="C2275" s="414">
        <v>15.420000000000048</v>
      </c>
      <c r="D2275" s="414" t="e">
        <v>#N/A</v>
      </c>
      <c r="E2275" s="414" t="e">
        <v>#N/A</v>
      </c>
    </row>
    <row r="2276" spans="3:5">
      <c r="C2276" s="414">
        <v>15.440000000000047</v>
      </c>
      <c r="D2276" s="414" t="e">
        <v>#N/A</v>
      </c>
      <c r="E2276" s="414" t="e">
        <v>#N/A</v>
      </c>
    </row>
    <row r="2277" spans="3:5">
      <c r="C2277" s="414">
        <v>15.460000000000047</v>
      </c>
      <c r="D2277" s="414" t="e">
        <v>#N/A</v>
      </c>
      <c r="E2277" s="414" t="e">
        <v>#N/A</v>
      </c>
    </row>
    <row r="2278" spans="3:5">
      <c r="C2278" s="414">
        <v>15.480000000000047</v>
      </c>
      <c r="D2278" s="414" t="e">
        <v>#N/A</v>
      </c>
      <c r="E2278" s="414" t="e">
        <v>#N/A</v>
      </c>
    </row>
    <row r="2279" spans="3:5">
      <c r="C2279" s="414">
        <v>15.5</v>
      </c>
      <c r="D2279" s="414">
        <v>1</v>
      </c>
      <c r="E2279" s="414">
        <v>2</v>
      </c>
    </row>
    <row r="2280" spans="3:5">
      <c r="C2280" s="414">
        <v>15.520000000000046</v>
      </c>
      <c r="D2280" s="414" t="e">
        <v>#N/A</v>
      </c>
      <c r="E2280" s="414" t="e">
        <v>#N/A</v>
      </c>
    </row>
    <row r="2281" spans="3:5">
      <c r="C2281" s="414">
        <v>15.540000000000045</v>
      </c>
      <c r="D2281" s="414" t="e">
        <v>#N/A</v>
      </c>
      <c r="E2281" s="414" t="e">
        <v>#N/A</v>
      </c>
    </row>
    <row r="2282" spans="3:5">
      <c r="C2282" s="414">
        <v>15.560000000000045</v>
      </c>
      <c r="D2282" s="414" t="e">
        <v>#N/A</v>
      </c>
      <c r="E2282" s="414" t="e">
        <v>#N/A</v>
      </c>
    </row>
    <row r="2283" spans="3:5">
      <c r="C2283" s="414">
        <v>15.580000000000044</v>
      </c>
      <c r="D2283" s="414" t="e">
        <v>#N/A</v>
      </c>
      <c r="E2283" s="414" t="e">
        <v>#N/A</v>
      </c>
    </row>
    <row r="2284" spans="3:5">
      <c r="C2284" s="414">
        <v>15.600000000000044</v>
      </c>
      <c r="D2284" s="414" t="e">
        <v>#N/A</v>
      </c>
      <c r="E2284" s="414" t="e">
        <v>#N/A</v>
      </c>
    </row>
    <row r="2285" spans="3:5">
      <c r="C2285" s="414">
        <v>15.620000000000044</v>
      </c>
      <c r="D2285" s="414" t="e">
        <v>#N/A</v>
      </c>
      <c r="E2285" s="414" t="e">
        <v>#N/A</v>
      </c>
    </row>
    <row r="2286" spans="3:5">
      <c r="C2286" s="414">
        <v>15.640000000000043</v>
      </c>
      <c r="D2286" s="414" t="e">
        <v>#N/A</v>
      </c>
      <c r="E2286" s="414" t="e">
        <v>#N/A</v>
      </c>
    </row>
    <row r="2287" spans="3:5">
      <c r="C2287" s="414">
        <v>15.660000000000043</v>
      </c>
      <c r="D2287" s="414" t="e">
        <v>#N/A</v>
      </c>
      <c r="E2287" s="414" t="e">
        <v>#N/A</v>
      </c>
    </row>
    <row r="2288" spans="3:5">
      <c r="C2288" s="414">
        <v>15.680000000000042</v>
      </c>
      <c r="D2288" s="414" t="e">
        <v>#N/A</v>
      </c>
      <c r="E2288" s="414" t="e">
        <v>#N/A</v>
      </c>
    </row>
    <row r="2289" spans="3:5">
      <c r="C2289" s="414">
        <v>15.700000000000042</v>
      </c>
      <c r="D2289" s="414" t="e">
        <v>#N/A</v>
      </c>
      <c r="E2289" s="414" t="e">
        <v>#N/A</v>
      </c>
    </row>
    <row r="2290" spans="3:5">
      <c r="C2290" s="414">
        <v>15.720000000000041</v>
      </c>
      <c r="D2290" s="414" t="e">
        <v>#N/A</v>
      </c>
      <c r="E2290" s="414" t="e">
        <v>#N/A</v>
      </c>
    </row>
    <row r="2291" spans="3:5">
      <c r="C2291" s="414">
        <v>15.740000000000041</v>
      </c>
      <c r="D2291" s="414" t="e">
        <v>#N/A</v>
      </c>
      <c r="E2291" s="414" t="e">
        <v>#N/A</v>
      </c>
    </row>
    <row r="2292" spans="3:5">
      <c r="C2292" s="414">
        <v>15.760000000000041</v>
      </c>
      <c r="D2292" s="414" t="e">
        <v>#N/A</v>
      </c>
      <c r="E2292" s="414" t="e">
        <v>#N/A</v>
      </c>
    </row>
    <row r="2293" spans="3:5">
      <c r="C2293" s="414">
        <v>15.78000000000004</v>
      </c>
      <c r="D2293" s="414" t="e">
        <v>#N/A</v>
      </c>
      <c r="E2293" s="414" t="e">
        <v>#N/A</v>
      </c>
    </row>
    <row r="2294" spans="3:5">
      <c r="C2294" s="414">
        <v>15.80000000000004</v>
      </c>
      <c r="D2294" s="414" t="e">
        <v>#N/A</v>
      </c>
      <c r="E2294" s="414" t="e">
        <v>#N/A</v>
      </c>
    </row>
    <row r="2295" spans="3:5">
      <c r="C2295" s="414">
        <v>15.820000000000039</v>
      </c>
      <c r="D2295" s="414" t="e">
        <v>#N/A</v>
      </c>
      <c r="E2295" s="414" t="e">
        <v>#N/A</v>
      </c>
    </row>
    <row r="2296" spans="3:5">
      <c r="C2296" s="414">
        <v>15.840000000000039</v>
      </c>
      <c r="D2296" s="414" t="e">
        <v>#N/A</v>
      </c>
      <c r="E2296" s="414" t="e">
        <v>#N/A</v>
      </c>
    </row>
    <row r="2297" spans="3:5">
      <c r="C2297" s="414">
        <v>15.860000000000039</v>
      </c>
      <c r="D2297" s="414" t="e">
        <v>#N/A</v>
      </c>
      <c r="E2297" s="414" t="e">
        <v>#N/A</v>
      </c>
    </row>
    <row r="2298" spans="3:5">
      <c r="C2298" s="414">
        <v>15.880000000000038</v>
      </c>
      <c r="D2298" s="414" t="e">
        <v>#N/A</v>
      </c>
      <c r="E2298" s="414" t="e">
        <v>#N/A</v>
      </c>
    </row>
    <row r="2299" spans="3:5">
      <c r="C2299" s="414">
        <v>15.900000000000038</v>
      </c>
      <c r="D2299" s="414" t="e">
        <v>#N/A</v>
      </c>
      <c r="E2299" s="414" t="e">
        <v>#N/A</v>
      </c>
    </row>
    <row r="2300" spans="3:5">
      <c r="C2300" s="414">
        <v>15.920000000000037</v>
      </c>
      <c r="D2300" s="414" t="e">
        <v>#N/A</v>
      </c>
      <c r="E2300" s="414" t="e">
        <v>#N/A</v>
      </c>
    </row>
    <row r="2301" spans="3:5">
      <c r="C2301" s="414">
        <v>15.940000000000037</v>
      </c>
      <c r="D2301" s="414" t="e">
        <v>#N/A</v>
      </c>
      <c r="E2301" s="414" t="e">
        <v>#N/A</v>
      </c>
    </row>
    <row r="2302" spans="3:5">
      <c r="C2302" s="414">
        <v>15.960000000000036</v>
      </c>
      <c r="D2302" s="414" t="e">
        <v>#N/A</v>
      </c>
      <c r="E2302" s="414" t="e">
        <v>#N/A</v>
      </c>
    </row>
    <row r="2303" spans="3:5">
      <c r="C2303" s="414">
        <v>15.980000000000036</v>
      </c>
      <c r="D2303" s="414" t="e">
        <v>#N/A</v>
      </c>
      <c r="E2303" s="414" t="e">
        <v>#N/A</v>
      </c>
    </row>
    <row r="2304" spans="3:5">
      <c r="C2304" s="414">
        <v>16</v>
      </c>
      <c r="D2304" s="414">
        <v>5</v>
      </c>
      <c r="E2304" s="414">
        <v>7</v>
      </c>
    </row>
    <row r="2305" spans="3:5">
      <c r="C2305" s="414">
        <v>16.020000000000035</v>
      </c>
      <c r="D2305" s="414" t="e">
        <v>#N/A</v>
      </c>
      <c r="E2305" s="414" t="e">
        <v>#N/A</v>
      </c>
    </row>
    <row r="2306" spans="3:5">
      <c r="C2306" s="414">
        <v>16.040000000000035</v>
      </c>
      <c r="D2306" s="414" t="e">
        <v>#N/A</v>
      </c>
      <c r="E2306" s="414" t="e">
        <v>#N/A</v>
      </c>
    </row>
    <row r="2307" spans="3:5">
      <c r="C2307" s="414">
        <v>16.060000000000034</v>
      </c>
      <c r="D2307" s="414" t="e">
        <v>#N/A</v>
      </c>
      <c r="E2307" s="414" t="e">
        <v>#N/A</v>
      </c>
    </row>
    <row r="2308" spans="3:5">
      <c r="C2308" s="414">
        <v>16.080000000000034</v>
      </c>
      <c r="D2308" s="414" t="e">
        <v>#N/A</v>
      </c>
      <c r="E2308" s="414" t="e">
        <v>#N/A</v>
      </c>
    </row>
    <row r="2309" spans="3:5">
      <c r="C2309" s="414">
        <v>16.100000000000033</v>
      </c>
      <c r="D2309" s="414" t="e">
        <v>#N/A</v>
      </c>
      <c r="E2309" s="414" t="e">
        <v>#N/A</v>
      </c>
    </row>
    <row r="2310" spans="3:5">
      <c r="C2310" s="414">
        <v>16.120000000000033</v>
      </c>
      <c r="D2310" s="414" t="e">
        <v>#N/A</v>
      </c>
      <c r="E2310" s="414" t="e">
        <v>#N/A</v>
      </c>
    </row>
    <row r="2311" spans="3:5">
      <c r="C2311" s="414">
        <v>16.140000000000033</v>
      </c>
      <c r="D2311" s="414" t="e">
        <v>#N/A</v>
      </c>
      <c r="E2311" s="414" t="e">
        <v>#N/A</v>
      </c>
    </row>
    <row r="2312" spans="3:5">
      <c r="C2312" s="414">
        <v>16.160000000000032</v>
      </c>
      <c r="D2312" s="414" t="e">
        <v>#N/A</v>
      </c>
      <c r="E2312" s="414" t="e">
        <v>#N/A</v>
      </c>
    </row>
    <row r="2313" spans="3:5">
      <c r="C2313" s="414">
        <v>16.180000000000032</v>
      </c>
      <c r="D2313" s="414" t="e">
        <v>#N/A</v>
      </c>
      <c r="E2313" s="414" t="e">
        <v>#N/A</v>
      </c>
    </row>
    <row r="2314" spans="3:5">
      <c r="C2314" s="414">
        <v>16.200000000000031</v>
      </c>
      <c r="D2314" s="414" t="e">
        <v>#N/A</v>
      </c>
      <c r="E2314" s="414" t="e">
        <v>#N/A</v>
      </c>
    </row>
    <row r="2315" spans="3:5">
      <c r="C2315" s="414">
        <v>16.220000000000031</v>
      </c>
      <c r="D2315" s="414" t="e">
        <v>#N/A</v>
      </c>
      <c r="E2315" s="414" t="e">
        <v>#N/A</v>
      </c>
    </row>
    <row r="2316" spans="3:5">
      <c r="C2316" s="414">
        <v>16.24000000000003</v>
      </c>
      <c r="D2316" s="414" t="e">
        <v>#N/A</v>
      </c>
      <c r="E2316" s="414" t="e">
        <v>#N/A</v>
      </c>
    </row>
    <row r="2317" spans="3:5">
      <c r="C2317" s="414">
        <v>16.26000000000003</v>
      </c>
      <c r="D2317" s="414" t="e">
        <v>#N/A</v>
      </c>
      <c r="E2317" s="414" t="e">
        <v>#N/A</v>
      </c>
    </row>
    <row r="2318" spans="3:5">
      <c r="C2318" s="414">
        <v>16.28000000000003</v>
      </c>
      <c r="D2318" s="414" t="e">
        <v>#N/A</v>
      </c>
      <c r="E2318" s="414" t="e">
        <v>#N/A</v>
      </c>
    </row>
    <row r="2319" spans="3:5">
      <c r="C2319" s="414">
        <v>16.300000000000029</v>
      </c>
      <c r="D2319" s="414" t="e">
        <v>#N/A</v>
      </c>
      <c r="E2319" s="414" t="e">
        <v>#N/A</v>
      </c>
    </row>
    <row r="2320" spans="3:5">
      <c r="C2320" s="414">
        <v>16.320000000000029</v>
      </c>
      <c r="D2320" s="414" t="e">
        <v>#N/A</v>
      </c>
      <c r="E2320" s="414" t="e">
        <v>#N/A</v>
      </c>
    </row>
    <row r="2321" spans="3:5">
      <c r="C2321" s="414">
        <v>16.340000000000028</v>
      </c>
      <c r="D2321" s="414" t="e">
        <v>#N/A</v>
      </c>
      <c r="E2321" s="414" t="e">
        <v>#N/A</v>
      </c>
    </row>
    <row r="2322" spans="3:5">
      <c r="C2322" s="414">
        <v>16.360000000000028</v>
      </c>
      <c r="D2322" s="414" t="e">
        <v>#N/A</v>
      </c>
      <c r="E2322" s="414" t="e">
        <v>#N/A</v>
      </c>
    </row>
    <row r="2323" spans="3:5">
      <c r="C2323" s="414">
        <v>16.380000000000027</v>
      </c>
      <c r="D2323" s="414" t="e">
        <v>#N/A</v>
      </c>
      <c r="E2323" s="414" t="e">
        <v>#N/A</v>
      </c>
    </row>
    <row r="2324" spans="3:5">
      <c r="C2324" s="414">
        <v>16.400000000000027</v>
      </c>
      <c r="D2324" s="414" t="e">
        <v>#N/A</v>
      </c>
      <c r="E2324" s="414" t="e">
        <v>#N/A</v>
      </c>
    </row>
    <row r="2325" spans="3:5">
      <c r="C2325" s="414">
        <v>16.420000000000027</v>
      </c>
      <c r="D2325" s="414" t="e">
        <v>#N/A</v>
      </c>
      <c r="E2325" s="414" t="e">
        <v>#N/A</v>
      </c>
    </row>
    <row r="2326" spans="3:5">
      <c r="C2326" s="414">
        <v>16.440000000000026</v>
      </c>
      <c r="D2326" s="414" t="e">
        <v>#N/A</v>
      </c>
      <c r="E2326" s="414" t="e">
        <v>#N/A</v>
      </c>
    </row>
    <row r="2327" spans="3:5">
      <c r="C2327" s="414">
        <v>16.460000000000026</v>
      </c>
      <c r="D2327" s="414" t="e">
        <v>#N/A</v>
      </c>
      <c r="E2327" s="414" t="e">
        <v>#N/A</v>
      </c>
    </row>
    <row r="2328" spans="3:5">
      <c r="C2328" s="414">
        <v>16.480000000000025</v>
      </c>
      <c r="D2328" s="414" t="e">
        <v>#N/A</v>
      </c>
      <c r="E2328" s="414" t="e">
        <v>#N/A</v>
      </c>
    </row>
    <row r="2329" spans="3:5">
      <c r="C2329" s="414">
        <v>16.500000000000025</v>
      </c>
      <c r="D2329" s="414" t="e">
        <v>#N/A</v>
      </c>
      <c r="E2329" s="414" t="e">
        <v>#N/A</v>
      </c>
    </row>
    <row r="2330" spans="3:5">
      <c r="C2330" s="414">
        <v>16.520000000000024</v>
      </c>
      <c r="D2330" s="414" t="e">
        <v>#N/A</v>
      </c>
      <c r="E2330" s="414" t="e">
        <v>#N/A</v>
      </c>
    </row>
    <row r="2331" spans="3:5">
      <c r="C2331" s="414">
        <v>16.540000000000024</v>
      </c>
      <c r="D2331" s="414" t="e">
        <v>#N/A</v>
      </c>
      <c r="E2331" s="414" t="e">
        <v>#N/A</v>
      </c>
    </row>
    <row r="2332" spans="3:5">
      <c r="C2332" s="414">
        <v>16.560000000000024</v>
      </c>
      <c r="D2332" s="414" t="e">
        <v>#N/A</v>
      </c>
      <c r="E2332" s="414" t="e">
        <v>#N/A</v>
      </c>
    </row>
    <row r="2333" spans="3:5">
      <c r="C2333" s="414">
        <v>16.580000000000023</v>
      </c>
      <c r="D2333" s="414" t="e">
        <v>#N/A</v>
      </c>
      <c r="E2333" s="414" t="e">
        <v>#N/A</v>
      </c>
    </row>
    <row r="2334" spans="3:5">
      <c r="C2334" s="414">
        <v>16.600000000000023</v>
      </c>
      <c r="D2334" s="414" t="e">
        <v>#N/A</v>
      </c>
      <c r="E2334" s="414" t="e">
        <v>#N/A</v>
      </c>
    </row>
    <row r="2335" spans="3:5">
      <c r="C2335" s="414">
        <v>16.620000000000022</v>
      </c>
      <c r="D2335" s="414" t="e">
        <v>#N/A</v>
      </c>
      <c r="E2335" s="414" t="e">
        <v>#N/A</v>
      </c>
    </row>
    <row r="2336" spans="3:5">
      <c r="C2336" s="414">
        <v>16.640000000000022</v>
      </c>
      <c r="D2336" s="414" t="e">
        <v>#N/A</v>
      </c>
      <c r="E2336" s="414" t="e">
        <v>#N/A</v>
      </c>
    </row>
    <row r="2337" spans="3:5">
      <c r="C2337" s="414">
        <v>16.660000000000021</v>
      </c>
      <c r="D2337" s="414" t="e">
        <v>#N/A</v>
      </c>
      <c r="E2337" s="414" t="e">
        <v>#N/A</v>
      </c>
    </row>
    <row r="2338" spans="3:5">
      <c r="C2338" s="414">
        <v>16.680000000000021</v>
      </c>
      <c r="D2338" s="414" t="e">
        <v>#N/A</v>
      </c>
      <c r="E2338" s="414" t="e">
        <v>#N/A</v>
      </c>
    </row>
    <row r="2339" spans="3:5">
      <c r="C2339" s="414">
        <v>16.700000000000021</v>
      </c>
      <c r="D2339" s="414" t="e">
        <v>#N/A</v>
      </c>
      <c r="E2339" s="414" t="e">
        <v>#N/A</v>
      </c>
    </row>
    <row r="2340" spans="3:5">
      <c r="C2340" s="414">
        <v>16.72000000000002</v>
      </c>
      <c r="D2340" s="414" t="e">
        <v>#N/A</v>
      </c>
      <c r="E2340" s="414" t="e">
        <v>#N/A</v>
      </c>
    </row>
    <row r="2341" spans="3:5">
      <c r="C2341" s="414">
        <v>16.74000000000002</v>
      </c>
      <c r="D2341" s="414" t="e">
        <v>#N/A</v>
      </c>
      <c r="E2341" s="414" t="e">
        <v>#N/A</v>
      </c>
    </row>
    <row r="2342" spans="3:5">
      <c r="C2342" s="414">
        <v>16.760000000000019</v>
      </c>
      <c r="D2342" s="414" t="e">
        <v>#N/A</v>
      </c>
      <c r="E2342" s="414" t="e">
        <v>#N/A</v>
      </c>
    </row>
    <row r="2343" spans="3:5">
      <c r="C2343" s="414">
        <v>16.780000000000019</v>
      </c>
      <c r="D2343" s="414" t="e">
        <v>#N/A</v>
      </c>
      <c r="E2343" s="414" t="e">
        <v>#N/A</v>
      </c>
    </row>
    <row r="2344" spans="3:5">
      <c r="C2344" s="414">
        <v>16.800000000000018</v>
      </c>
      <c r="D2344" s="414" t="e">
        <v>#N/A</v>
      </c>
      <c r="E2344" s="414" t="e">
        <v>#N/A</v>
      </c>
    </row>
    <row r="2345" spans="3:5">
      <c r="C2345" s="414">
        <v>16.820000000000018</v>
      </c>
      <c r="D2345" s="414" t="e">
        <v>#N/A</v>
      </c>
      <c r="E2345" s="414" t="e">
        <v>#N/A</v>
      </c>
    </row>
    <row r="2346" spans="3:5">
      <c r="C2346" s="414">
        <v>16.840000000000018</v>
      </c>
      <c r="D2346" s="414" t="e">
        <v>#N/A</v>
      </c>
      <c r="E2346" s="414" t="e">
        <v>#N/A</v>
      </c>
    </row>
    <row r="2347" spans="3:5">
      <c r="C2347" s="414">
        <v>16.860000000000017</v>
      </c>
      <c r="D2347" s="414" t="e">
        <v>#N/A</v>
      </c>
      <c r="E2347" s="414" t="e">
        <v>#N/A</v>
      </c>
    </row>
    <row r="2348" spans="3:5">
      <c r="C2348" s="414">
        <v>16.880000000000017</v>
      </c>
      <c r="D2348" s="414" t="e">
        <v>#N/A</v>
      </c>
      <c r="E2348" s="414" t="e">
        <v>#N/A</v>
      </c>
    </row>
    <row r="2349" spans="3:5">
      <c r="C2349" s="414">
        <v>16.900000000000016</v>
      </c>
      <c r="D2349" s="414" t="e">
        <v>#N/A</v>
      </c>
      <c r="E2349" s="414" t="e">
        <v>#N/A</v>
      </c>
    </row>
    <row r="2350" spans="3:5">
      <c r="C2350" s="414">
        <v>16.920000000000016</v>
      </c>
      <c r="D2350" s="414" t="e">
        <v>#N/A</v>
      </c>
      <c r="E2350" s="414" t="e">
        <v>#N/A</v>
      </c>
    </row>
    <row r="2351" spans="3:5">
      <c r="C2351" s="414">
        <v>16.940000000000015</v>
      </c>
      <c r="D2351" s="414" t="e">
        <v>#N/A</v>
      </c>
      <c r="E2351" s="414" t="e">
        <v>#N/A</v>
      </c>
    </row>
    <row r="2352" spans="3:5">
      <c r="C2352" s="414">
        <v>16.960000000000015</v>
      </c>
      <c r="D2352" s="414" t="e">
        <v>#N/A</v>
      </c>
      <c r="E2352" s="414" t="e">
        <v>#N/A</v>
      </c>
    </row>
    <row r="2353" spans="3:5">
      <c r="C2353" s="414">
        <v>16.980000000000015</v>
      </c>
      <c r="D2353" s="414" t="e">
        <v>#N/A</v>
      </c>
      <c r="E2353" s="414" t="e">
        <v>#N/A</v>
      </c>
    </row>
    <row r="2354" spans="3:5">
      <c r="C2354" s="414">
        <v>17</v>
      </c>
      <c r="D2354" s="414">
        <v>13</v>
      </c>
      <c r="E2354" s="414">
        <v>1</v>
      </c>
    </row>
    <row r="2355" spans="3:5">
      <c r="C2355" s="414">
        <v>17.020000000000014</v>
      </c>
      <c r="D2355" s="414" t="e">
        <v>#N/A</v>
      </c>
      <c r="E2355" s="414" t="e">
        <v>#N/A</v>
      </c>
    </row>
    <row r="2356" spans="3:5">
      <c r="C2356" s="414">
        <v>17.040000000000013</v>
      </c>
      <c r="D2356" s="414" t="e">
        <v>#N/A</v>
      </c>
      <c r="E2356" s="414" t="e">
        <v>#N/A</v>
      </c>
    </row>
    <row r="2357" spans="3:5">
      <c r="C2357" s="414">
        <v>17.060000000000013</v>
      </c>
      <c r="D2357" s="414" t="e">
        <v>#N/A</v>
      </c>
      <c r="E2357" s="414" t="e">
        <v>#N/A</v>
      </c>
    </row>
    <row r="2358" spans="3:5">
      <c r="C2358" s="414">
        <v>17.080000000000013</v>
      </c>
      <c r="D2358" s="414" t="e">
        <v>#N/A</v>
      </c>
      <c r="E2358" s="414" t="e">
        <v>#N/A</v>
      </c>
    </row>
    <row r="2359" spans="3:5">
      <c r="C2359" s="414">
        <v>17.100000000000012</v>
      </c>
      <c r="D2359" s="414" t="e">
        <v>#N/A</v>
      </c>
      <c r="E2359" s="414" t="e">
        <v>#N/A</v>
      </c>
    </row>
    <row r="2360" spans="3:5">
      <c r="C2360" s="414">
        <v>17.120000000000012</v>
      </c>
      <c r="D2360" s="414" t="e">
        <v>#N/A</v>
      </c>
      <c r="E2360" s="414" t="e">
        <v>#N/A</v>
      </c>
    </row>
    <row r="2361" spans="3:5">
      <c r="C2361" s="414">
        <v>17.140000000000011</v>
      </c>
      <c r="D2361" s="414" t="e">
        <v>#N/A</v>
      </c>
      <c r="E2361" s="414" t="e">
        <v>#N/A</v>
      </c>
    </row>
    <row r="2362" spans="3:5">
      <c r="C2362" s="414">
        <v>17.160000000000011</v>
      </c>
      <c r="D2362" s="414" t="e">
        <v>#N/A</v>
      </c>
      <c r="E2362" s="414" t="e">
        <v>#N/A</v>
      </c>
    </row>
    <row r="2363" spans="3:5">
      <c r="C2363" s="414">
        <v>17.18000000000001</v>
      </c>
      <c r="D2363" s="414" t="e">
        <v>#N/A</v>
      </c>
      <c r="E2363" s="414" t="e">
        <v>#N/A</v>
      </c>
    </row>
    <row r="2364" spans="3:5">
      <c r="C2364" s="414">
        <v>17.20000000000001</v>
      </c>
      <c r="D2364" s="414" t="e">
        <v>#N/A</v>
      </c>
      <c r="E2364" s="414" t="e">
        <v>#N/A</v>
      </c>
    </row>
    <row r="2365" spans="3:5">
      <c r="C2365" s="414">
        <v>17.22000000000001</v>
      </c>
      <c r="D2365" s="414" t="e">
        <v>#N/A</v>
      </c>
      <c r="E2365" s="414" t="e">
        <v>#N/A</v>
      </c>
    </row>
    <row r="2366" spans="3:5">
      <c r="C2366" s="414">
        <v>17.240000000000009</v>
      </c>
      <c r="D2366" s="414" t="e">
        <v>#N/A</v>
      </c>
      <c r="E2366" s="414" t="e">
        <v>#N/A</v>
      </c>
    </row>
    <row r="2367" spans="3:5">
      <c r="C2367" s="414">
        <v>17.260000000000009</v>
      </c>
      <c r="D2367" s="414" t="e">
        <v>#N/A</v>
      </c>
      <c r="E2367" s="414" t="e">
        <v>#N/A</v>
      </c>
    </row>
    <row r="2368" spans="3:5">
      <c r="C2368" s="414">
        <v>17.280000000000008</v>
      </c>
      <c r="D2368" s="414" t="e">
        <v>#N/A</v>
      </c>
      <c r="E2368" s="414" t="e">
        <v>#N/A</v>
      </c>
    </row>
    <row r="2369" spans="3:5">
      <c r="C2369" s="414">
        <v>17.300000000000008</v>
      </c>
      <c r="D2369" s="414" t="e">
        <v>#N/A</v>
      </c>
      <c r="E2369" s="414" t="e">
        <v>#N/A</v>
      </c>
    </row>
    <row r="2370" spans="3:5">
      <c r="C2370" s="414">
        <v>17.320000000000007</v>
      </c>
      <c r="D2370" s="414" t="e">
        <v>#N/A</v>
      </c>
      <c r="E2370" s="414" t="e">
        <v>#N/A</v>
      </c>
    </row>
    <row r="2371" spans="3:5">
      <c r="C2371" s="414">
        <v>17.340000000000007</v>
      </c>
      <c r="D2371" s="414" t="e">
        <v>#N/A</v>
      </c>
      <c r="E2371" s="414" t="e">
        <v>#N/A</v>
      </c>
    </row>
    <row r="2372" spans="3:5">
      <c r="C2372" s="414">
        <v>17.360000000000007</v>
      </c>
      <c r="D2372" s="414" t="e">
        <v>#N/A</v>
      </c>
      <c r="E2372" s="414" t="e">
        <v>#N/A</v>
      </c>
    </row>
    <row r="2373" spans="3:5">
      <c r="C2373" s="414">
        <v>17.380000000000006</v>
      </c>
      <c r="D2373" s="414" t="e">
        <v>#N/A</v>
      </c>
      <c r="E2373" s="414" t="e">
        <v>#N/A</v>
      </c>
    </row>
    <row r="2374" spans="3:5">
      <c r="C2374" s="414">
        <v>17.400000000000006</v>
      </c>
      <c r="D2374" s="414" t="e">
        <v>#N/A</v>
      </c>
      <c r="E2374" s="414" t="e">
        <v>#N/A</v>
      </c>
    </row>
    <row r="2375" spans="3:5">
      <c r="C2375" s="414">
        <v>17.420000000000005</v>
      </c>
      <c r="D2375" s="414" t="e">
        <v>#N/A</v>
      </c>
      <c r="E2375" s="414" t="e">
        <v>#N/A</v>
      </c>
    </row>
    <row r="2376" spans="3:5">
      <c r="C2376" s="414">
        <v>17.440000000000005</v>
      </c>
      <c r="D2376" s="414" t="e">
        <v>#N/A</v>
      </c>
      <c r="E2376" s="414" t="e">
        <v>#N/A</v>
      </c>
    </row>
    <row r="2377" spans="3:5">
      <c r="C2377" s="414">
        <v>17.460000000000004</v>
      </c>
      <c r="D2377" s="414" t="e">
        <v>#N/A</v>
      </c>
      <c r="E2377" s="414" t="e">
        <v>#N/A</v>
      </c>
    </row>
    <row r="2378" spans="3:5">
      <c r="C2378" s="414">
        <v>17.480000000000004</v>
      </c>
      <c r="D2378" s="414" t="e">
        <v>#N/A</v>
      </c>
      <c r="E2378" s="414" t="e">
        <v>#N/A</v>
      </c>
    </row>
    <row r="2379" spans="3:5">
      <c r="C2379" s="414">
        <v>17.5</v>
      </c>
      <c r="D2379" s="414">
        <v>6</v>
      </c>
      <c r="E2379" s="414">
        <v>2</v>
      </c>
    </row>
    <row r="2380" spans="3:5">
      <c r="C2380" s="414">
        <v>17.520000000000003</v>
      </c>
      <c r="D2380" s="414" t="e">
        <v>#N/A</v>
      </c>
      <c r="E2380" s="414" t="e">
        <v>#N/A</v>
      </c>
    </row>
    <row r="2381" spans="3:5">
      <c r="C2381" s="414">
        <v>17.540000000000003</v>
      </c>
      <c r="D2381" s="414" t="e">
        <v>#N/A</v>
      </c>
      <c r="E2381" s="414" t="e">
        <v>#N/A</v>
      </c>
    </row>
    <row r="2382" spans="3:5">
      <c r="C2382" s="414">
        <v>17.560000000000002</v>
      </c>
      <c r="D2382" s="414" t="e">
        <v>#N/A</v>
      </c>
      <c r="E2382" s="414" t="e">
        <v>#N/A</v>
      </c>
    </row>
    <row r="2383" spans="3:5">
      <c r="C2383" s="414">
        <v>17.580000000000002</v>
      </c>
      <c r="D2383" s="414" t="e">
        <v>#N/A</v>
      </c>
      <c r="E2383" s="414" t="e">
        <v>#N/A</v>
      </c>
    </row>
    <row r="2384" spans="3:5">
      <c r="C2384" s="414">
        <v>17.600000000000001</v>
      </c>
      <c r="D2384" s="414" t="e">
        <v>#N/A</v>
      </c>
      <c r="E2384" s="414" t="e">
        <v>#N/A</v>
      </c>
    </row>
    <row r="2385" spans="3:5">
      <c r="C2385" s="414">
        <v>17.62</v>
      </c>
      <c r="D2385" s="414" t="e">
        <v>#N/A</v>
      </c>
      <c r="E2385" s="414" t="e">
        <v>#N/A</v>
      </c>
    </row>
    <row r="2386" spans="3:5">
      <c r="C2386" s="414">
        <v>17.64</v>
      </c>
      <c r="D2386" s="414" t="e">
        <v>#N/A</v>
      </c>
      <c r="E2386" s="414" t="e">
        <v>#N/A</v>
      </c>
    </row>
    <row r="2387" spans="3:5">
      <c r="C2387" s="414">
        <v>17.66</v>
      </c>
      <c r="D2387" s="414" t="e">
        <v>#N/A</v>
      </c>
      <c r="E2387" s="414" t="e">
        <v>#N/A</v>
      </c>
    </row>
    <row r="2388" spans="3:5">
      <c r="C2388" s="414">
        <v>17.68</v>
      </c>
      <c r="D2388" s="414" t="e">
        <v>#N/A</v>
      </c>
      <c r="E2388" s="414" t="e">
        <v>#N/A</v>
      </c>
    </row>
    <row r="2389" spans="3:5">
      <c r="C2389" s="414">
        <v>17.7</v>
      </c>
      <c r="D2389" s="414" t="e">
        <v>#N/A</v>
      </c>
      <c r="E2389" s="414" t="e">
        <v>#N/A</v>
      </c>
    </row>
    <row r="2390" spans="3:5">
      <c r="C2390" s="414">
        <v>17.72</v>
      </c>
      <c r="D2390" s="414" t="e">
        <v>#N/A</v>
      </c>
      <c r="E2390" s="414" t="e">
        <v>#N/A</v>
      </c>
    </row>
    <row r="2391" spans="3:5">
      <c r="C2391" s="414">
        <v>17.739999999999998</v>
      </c>
      <c r="D2391" s="414" t="e">
        <v>#N/A</v>
      </c>
      <c r="E2391" s="414" t="e">
        <v>#N/A</v>
      </c>
    </row>
    <row r="2392" spans="3:5">
      <c r="C2392" s="414">
        <v>17.759999999999998</v>
      </c>
      <c r="D2392" s="414" t="e">
        <v>#N/A</v>
      </c>
      <c r="E2392" s="414" t="e">
        <v>#N/A</v>
      </c>
    </row>
    <row r="2393" spans="3:5">
      <c r="C2393" s="414">
        <v>17.779999999999998</v>
      </c>
      <c r="D2393" s="414" t="e">
        <v>#N/A</v>
      </c>
      <c r="E2393" s="414" t="e">
        <v>#N/A</v>
      </c>
    </row>
    <row r="2394" spans="3:5">
      <c r="C2394" s="414">
        <v>17.799999999999997</v>
      </c>
      <c r="D2394" s="414" t="e">
        <v>#N/A</v>
      </c>
      <c r="E2394" s="414" t="e">
        <v>#N/A</v>
      </c>
    </row>
    <row r="2395" spans="3:5">
      <c r="C2395" s="414">
        <v>17.819999999999997</v>
      </c>
      <c r="D2395" s="414" t="e">
        <v>#N/A</v>
      </c>
      <c r="E2395" s="414" t="e">
        <v>#N/A</v>
      </c>
    </row>
    <row r="2396" spans="3:5">
      <c r="C2396" s="414">
        <v>17.839999999999996</v>
      </c>
      <c r="D2396" s="414" t="e">
        <v>#N/A</v>
      </c>
      <c r="E2396" s="414" t="e">
        <v>#N/A</v>
      </c>
    </row>
    <row r="2397" spans="3:5">
      <c r="C2397" s="414">
        <v>17.859999999999996</v>
      </c>
      <c r="D2397" s="414" t="e">
        <v>#N/A</v>
      </c>
      <c r="E2397" s="414" t="e">
        <v>#N/A</v>
      </c>
    </row>
    <row r="2398" spans="3:5">
      <c r="C2398" s="414">
        <v>17.879999999999995</v>
      </c>
      <c r="D2398" s="414" t="e">
        <v>#N/A</v>
      </c>
      <c r="E2398" s="414" t="e">
        <v>#N/A</v>
      </c>
    </row>
    <row r="2399" spans="3:5">
      <c r="C2399" s="414">
        <v>17.899999999999995</v>
      </c>
      <c r="D2399" s="414" t="e">
        <v>#N/A</v>
      </c>
      <c r="E2399" s="414" t="e">
        <v>#N/A</v>
      </c>
    </row>
    <row r="2400" spans="3:5">
      <c r="C2400" s="414">
        <v>17.919999999999995</v>
      </c>
      <c r="D2400" s="414" t="e">
        <v>#N/A</v>
      </c>
      <c r="E2400" s="414" t="e">
        <v>#N/A</v>
      </c>
    </row>
    <row r="2401" spans="3:5">
      <c r="C2401" s="414">
        <v>17.939999999999994</v>
      </c>
      <c r="D2401" s="414" t="e">
        <v>#N/A</v>
      </c>
      <c r="E2401" s="414" t="e">
        <v>#N/A</v>
      </c>
    </row>
    <row r="2402" spans="3:5">
      <c r="C2402" s="414">
        <v>17.959999999999994</v>
      </c>
      <c r="D2402" s="414" t="e">
        <v>#N/A</v>
      </c>
      <c r="E2402" s="414" t="e">
        <v>#N/A</v>
      </c>
    </row>
    <row r="2403" spans="3:5">
      <c r="C2403" s="414">
        <v>17.979999999999993</v>
      </c>
      <c r="D2403" s="414" t="e">
        <v>#N/A</v>
      </c>
      <c r="E2403" s="414" t="e">
        <v>#N/A</v>
      </c>
    </row>
    <row r="2404" spans="3:5">
      <c r="C2404" s="414">
        <v>18</v>
      </c>
      <c r="D2404" s="414">
        <v>20</v>
      </c>
      <c r="E2404" s="414">
        <v>6</v>
      </c>
    </row>
    <row r="2405" spans="3:5">
      <c r="C2405" s="414">
        <v>18.019999999999992</v>
      </c>
      <c r="D2405" s="414" t="e">
        <v>#N/A</v>
      </c>
      <c r="E2405" s="414" t="e">
        <v>#N/A</v>
      </c>
    </row>
    <row r="2406" spans="3:5">
      <c r="C2406" s="414">
        <v>18.039999999999992</v>
      </c>
      <c r="D2406" s="414" t="e">
        <v>#N/A</v>
      </c>
      <c r="E2406" s="414" t="e">
        <v>#N/A</v>
      </c>
    </row>
    <row r="2407" spans="3:5">
      <c r="C2407" s="414">
        <v>18.059999999999992</v>
      </c>
      <c r="D2407" s="414" t="e">
        <v>#N/A</v>
      </c>
      <c r="E2407" s="414" t="e">
        <v>#N/A</v>
      </c>
    </row>
    <row r="2408" spans="3:5">
      <c r="C2408" s="414">
        <v>18.079999999999991</v>
      </c>
      <c r="D2408" s="414" t="e">
        <v>#N/A</v>
      </c>
      <c r="E2408" s="414" t="e">
        <v>#N/A</v>
      </c>
    </row>
    <row r="2409" spans="3:5">
      <c r="C2409" s="414">
        <v>18.099999999999991</v>
      </c>
      <c r="D2409" s="414" t="e">
        <v>#N/A</v>
      </c>
      <c r="E2409" s="414" t="e">
        <v>#N/A</v>
      </c>
    </row>
    <row r="2410" spans="3:5">
      <c r="C2410" s="414">
        <v>18.11999999999999</v>
      </c>
      <c r="D2410" s="414" t="e">
        <v>#N/A</v>
      </c>
      <c r="E2410" s="414" t="e">
        <v>#N/A</v>
      </c>
    </row>
    <row r="2411" spans="3:5">
      <c r="C2411" s="414">
        <v>18.13999999999999</v>
      </c>
      <c r="D2411" s="414" t="e">
        <v>#N/A</v>
      </c>
      <c r="E2411" s="414" t="e">
        <v>#N/A</v>
      </c>
    </row>
    <row r="2412" spans="3:5">
      <c r="C2412" s="414">
        <v>18.159999999999989</v>
      </c>
      <c r="D2412" s="414" t="e">
        <v>#N/A</v>
      </c>
      <c r="E2412" s="414" t="e">
        <v>#N/A</v>
      </c>
    </row>
    <row r="2413" spans="3:5">
      <c r="C2413" s="414">
        <v>18.179999999999989</v>
      </c>
      <c r="D2413" s="414" t="e">
        <v>#N/A</v>
      </c>
      <c r="E2413" s="414" t="e">
        <v>#N/A</v>
      </c>
    </row>
    <row r="2414" spans="3:5">
      <c r="C2414" s="414">
        <v>18.199999999999989</v>
      </c>
      <c r="D2414" s="414" t="e">
        <v>#N/A</v>
      </c>
      <c r="E2414" s="414" t="e">
        <v>#N/A</v>
      </c>
    </row>
    <row r="2415" spans="3:5">
      <c r="C2415" s="414">
        <v>18.219999999999988</v>
      </c>
      <c r="D2415" s="414" t="e">
        <v>#N/A</v>
      </c>
      <c r="E2415" s="414" t="e">
        <v>#N/A</v>
      </c>
    </row>
    <row r="2416" spans="3:5">
      <c r="C2416" s="414">
        <v>18.239999999999988</v>
      </c>
      <c r="D2416" s="414" t="e">
        <v>#N/A</v>
      </c>
      <c r="E2416" s="414" t="e">
        <v>#N/A</v>
      </c>
    </row>
    <row r="2417" spans="3:5">
      <c r="C2417" s="414">
        <v>18.259999999999987</v>
      </c>
      <c r="D2417" s="414" t="e">
        <v>#N/A</v>
      </c>
      <c r="E2417" s="414" t="e">
        <v>#N/A</v>
      </c>
    </row>
    <row r="2418" spans="3:5">
      <c r="C2418" s="414">
        <v>18.279999999999987</v>
      </c>
      <c r="D2418" s="414" t="e">
        <v>#N/A</v>
      </c>
      <c r="E2418" s="414" t="e">
        <v>#N/A</v>
      </c>
    </row>
    <row r="2419" spans="3:5">
      <c r="C2419" s="414">
        <v>18.299999999999986</v>
      </c>
      <c r="D2419" s="414" t="e">
        <v>#N/A</v>
      </c>
      <c r="E2419" s="414" t="e">
        <v>#N/A</v>
      </c>
    </row>
    <row r="2420" spans="3:5">
      <c r="C2420" s="414">
        <v>18.319999999999986</v>
      </c>
      <c r="D2420" s="414" t="e">
        <v>#N/A</v>
      </c>
      <c r="E2420" s="414" t="e">
        <v>#N/A</v>
      </c>
    </row>
    <row r="2421" spans="3:5">
      <c r="C2421" s="414">
        <v>18.339999999999986</v>
      </c>
      <c r="D2421" s="414" t="e">
        <v>#N/A</v>
      </c>
      <c r="E2421" s="414" t="e">
        <v>#N/A</v>
      </c>
    </row>
    <row r="2422" spans="3:5">
      <c r="C2422" s="414">
        <v>18.359999999999985</v>
      </c>
      <c r="D2422" s="414" t="e">
        <v>#N/A</v>
      </c>
      <c r="E2422" s="414" t="e">
        <v>#N/A</v>
      </c>
    </row>
    <row r="2423" spans="3:5">
      <c r="C2423" s="414">
        <v>18.379999999999985</v>
      </c>
      <c r="D2423" s="414" t="e">
        <v>#N/A</v>
      </c>
      <c r="E2423" s="414" t="e">
        <v>#N/A</v>
      </c>
    </row>
    <row r="2424" spans="3:5">
      <c r="C2424" s="414">
        <v>18.399999999999984</v>
      </c>
      <c r="D2424" s="414" t="e">
        <v>#N/A</v>
      </c>
      <c r="E2424" s="414" t="e">
        <v>#N/A</v>
      </c>
    </row>
    <row r="2425" spans="3:5">
      <c r="C2425" s="414">
        <v>18.419999999999984</v>
      </c>
      <c r="D2425" s="414" t="e">
        <v>#N/A</v>
      </c>
      <c r="E2425" s="414" t="e">
        <v>#N/A</v>
      </c>
    </row>
    <row r="2426" spans="3:5">
      <c r="C2426" s="414">
        <v>18.439999999999984</v>
      </c>
      <c r="D2426" s="414" t="e">
        <v>#N/A</v>
      </c>
      <c r="E2426" s="414" t="e">
        <v>#N/A</v>
      </c>
    </row>
    <row r="2427" spans="3:5">
      <c r="C2427" s="414">
        <v>18.459999999999983</v>
      </c>
      <c r="D2427" s="414" t="e">
        <v>#N/A</v>
      </c>
      <c r="E2427" s="414" t="e">
        <v>#N/A</v>
      </c>
    </row>
    <row r="2428" spans="3:5">
      <c r="C2428" s="414">
        <v>18.479999999999983</v>
      </c>
      <c r="D2428" s="414" t="e">
        <v>#N/A</v>
      </c>
      <c r="E2428" s="414" t="e">
        <v>#N/A</v>
      </c>
    </row>
    <row r="2429" spans="3:5">
      <c r="C2429" s="414">
        <v>18.5</v>
      </c>
      <c r="D2429" s="414">
        <v>1</v>
      </c>
      <c r="E2429" s="414" t="e">
        <v>#N/A</v>
      </c>
    </row>
    <row r="2430" spans="3:5">
      <c r="C2430" s="414">
        <v>18.519999999999982</v>
      </c>
      <c r="D2430" s="414" t="e">
        <v>#N/A</v>
      </c>
      <c r="E2430" s="414" t="e">
        <v>#N/A</v>
      </c>
    </row>
    <row r="2431" spans="3:5">
      <c r="C2431" s="414">
        <v>18.539999999999981</v>
      </c>
      <c r="D2431" s="414" t="e">
        <v>#N/A</v>
      </c>
      <c r="E2431" s="414" t="e">
        <v>#N/A</v>
      </c>
    </row>
    <row r="2432" spans="3:5">
      <c r="C2432" s="414">
        <v>18.559999999999981</v>
      </c>
      <c r="D2432" s="414" t="e">
        <v>#N/A</v>
      </c>
      <c r="E2432" s="414" t="e">
        <v>#N/A</v>
      </c>
    </row>
    <row r="2433" spans="3:5">
      <c r="C2433" s="414">
        <v>18.579999999999981</v>
      </c>
      <c r="D2433" s="414" t="e">
        <v>#N/A</v>
      </c>
      <c r="E2433" s="414" t="e">
        <v>#N/A</v>
      </c>
    </row>
    <row r="2434" spans="3:5">
      <c r="C2434" s="414">
        <v>18.59999999999998</v>
      </c>
      <c r="D2434" s="414" t="e">
        <v>#N/A</v>
      </c>
      <c r="E2434" s="414" t="e">
        <v>#N/A</v>
      </c>
    </row>
    <row r="2435" spans="3:5">
      <c r="C2435" s="414">
        <v>18.61999999999998</v>
      </c>
      <c r="D2435" s="414" t="e">
        <v>#N/A</v>
      </c>
      <c r="E2435" s="414" t="e">
        <v>#N/A</v>
      </c>
    </row>
    <row r="2436" spans="3:5">
      <c r="C2436" s="414">
        <v>18.639999999999979</v>
      </c>
      <c r="D2436" s="414" t="e">
        <v>#N/A</v>
      </c>
      <c r="E2436" s="414" t="e">
        <v>#N/A</v>
      </c>
    </row>
    <row r="2437" spans="3:5">
      <c r="C2437" s="414">
        <v>18.659999999999979</v>
      </c>
      <c r="D2437" s="414" t="e">
        <v>#N/A</v>
      </c>
      <c r="E2437" s="414" t="e">
        <v>#N/A</v>
      </c>
    </row>
    <row r="2438" spans="3:5">
      <c r="C2438" s="414">
        <v>18.679999999999978</v>
      </c>
      <c r="D2438" s="414" t="e">
        <v>#N/A</v>
      </c>
      <c r="E2438" s="414" t="e">
        <v>#N/A</v>
      </c>
    </row>
    <row r="2439" spans="3:5">
      <c r="C2439" s="414">
        <v>18.699999999999978</v>
      </c>
      <c r="D2439" s="414" t="e">
        <v>#N/A</v>
      </c>
      <c r="E2439" s="414" t="e">
        <v>#N/A</v>
      </c>
    </row>
    <row r="2440" spans="3:5">
      <c r="C2440" s="414">
        <v>18.719999999999978</v>
      </c>
      <c r="D2440" s="414" t="e">
        <v>#N/A</v>
      </c>
      <c r="E2440" s="414" t="e">
        <v>#N/A</v>
      </c>
    </row>
    <row r="2441" spans="3:5">
      <c r="C2441" s="414">
        <v>18.739999999999977</v>
      </c>
      <c r="D2441" s="414" t="e">
        <v>#N/A</v>
      </c>
      <c r="E2441" s="414" t="e">
        <v>#N/A</v>
      </c>
    </row>
    <row r="2442" spans="3:5">
      <c r="C2442" s="414">
        <v>18.759999999999977</v>
      </c>
      <c r="D2442" s="414" t="e">
        <v>#N/A</v>
      </c>
      <c r="E2442" s="414" t="e">
        <v>#N/A</v>
      </c>
    </row>
    <row r="2443" spans="3:5">
      <c r="C2443" s="414">
        <v>18.779999999999976</v>
      </c>
      <c r="D2443" s="414" t="e">
        <v>#N/A</v>
      </c>
      <c r="E2443" s="414" t="e">
        <v>#N/A</v>
      </c>
    </row>
    <row r="2444" spans="3:5">
      <c r="C2444" s="414">
        <v>18.799999999999976</v>
      </c>
      <c r="D2444" s="414" t="e">
        <v>#N/A</v>
      </c>
      <c r="E2444" s="414" t="e">
        <v>#N/A</v>
      </c>
    </row>
    <row r="2445" spans="3:5">
      <c r="C2445" s="414">
        <v>18.819999999999975</v>
      </c>
      <c r="D2445" s="414" t="e">
        <v>#N/A</v>
      </c>
      <c r="E2445" s="414" t="e">
        <v>#N/A</v>
      </c>
    </row>
    <row r="2446" spans="3:5">
      <c r="C2446" s="414">
        <v>18.839999999999975</v>
      </c>
      <c r="D2446" s="414" t="e">
        <v>#N/A</v>
      </c>
      <c r="E2446" s="414" t="e">
        <v>#N/A</v>
      </c>
    </row>
    <row r="2447" spans="3:5">
      <c r="C2447" s="414">
        <v>18.859999999999975</v>
      </c>
      <c r="D2447" s="414" t="e">
        <v>#N/A</v>
      </c>
      <c r="E2447" s="414" t="e">
        <v>#N/A</v>
      </c>
    </row>
    <row r="2448" spans="3:5">
      <c r="C2448" s="414">
        <v>18.879999999999974</v>
      </c>
      <c r="D2448" s="414" t="e">
        <v>#N/A</v>
      </c>
      <c r="E2448" s="414" t="e">
        <v>#N/A</v>
      </c>
    </row>
    <row r="2449" spans="3:5">
      <c r="C2449" s="414">
        <v>18.899999999999974</v>
      </c>
      <c r="D2449" s="414" t="e">
        <v>#N/A</v>
      </c>
      <c r="E2449" s="414" t="e">
        <v>#N/A</v>
      </c>
    </row>
    <row r="2450" spans="3:5">
      <c r="C2450" s="414">
        <v>18.919999999999973</v>
      </c>
      <c r="D2450" s="414" t="e">
        <v>#N/A</v>
      </c>
      <c r="E2450" s="414" t="e">
        <v>#N/A</v>
      </c>
    </row>
    <row r="2451" spans="3:5">
      <c r="C2451" s="414">
        <v>18.939999999999973</v>
      </c>
      <c r="D2451" s="414" t="e">
        <v>#N/A</v>
      </c>
      <c r="E2451" s="414" t="e">
        <v>#N/A</v>
      </c>
    </row>
    <row r="2452" spans="3:5">
      <c r="C2452" s="414">
        <v>18.959999999999972</v>
      </c>
      <c r="D2452" s="414" t="e">
        <v>#N/A</v>
      </c>
      <c r="E2452" s="414" t="e">
        <v>#N/A</v>
      </c>
    </row>
    <row r="2453" spans="3:5">
      <c r="C2453" s="414">
        <v>18.979999999999972</v>
      </c>
      <c r="D2453" s="414" t="e">
        <v>#N/A</v>
      </c>
      <c r="E2453" s="414" t="e">
        <v>#N/A</v>
      </c>
    </row>
    <row r="2454" spans="3:5">
      <c r="C2454" s="414">
        <v>19</v>
      </c>
      <c r="D2454" s="414">
        <v>1</v>
      </c>
      <c r="E2454" s="414">
        <v>1</v>
      </c>
    </row>
    <row r="2455" spans="3:5">
      <c r="C2455" s="414">
        <v>19.019999999999971</v>
      </c>
      <c r="D2455" s="414" t="e">
        <v>#N/A</v>
      </c>
      <c r="E2455" s="414" t="e">
        <v>#N/A</v>
      </c>
    </row>
    <row r="2456" spans="3:5">
      <c r="C2456" s="414">
        <v>19.039999999999971</v>
      </c>
      <c r="D2456" s="414" t="e">
        <v>#N/A</v>
      </c>
      <c r="E2456" s="414" t="e">
        <v>#N/A</v>
      </c>
    </row>
    <row r="2457" spans="3:5">
      <c r="C2457" s="414">
        <v>19.05999999999997</v>
      </c>
      <c r="D2457" s="414" t="e">
        <v>#N/A</v>
      </c>
      <c r="E2457" s="414" t="e">
        <v>#N/A</v>
      </c>
    </row>
    <row r="2458" spans="3:5">
      <c r="C2458" s="414">
        <v>19.07999999999997</v>
      </c>
      <c r="D2458" s="414" t="e">
        <v>#N/A</v>
      </c>
      <c r="E2458" s="414" t="e">
        <v>#N/A</v>
      </c>
    </row>
    <row r="2459" spans="3:5">
      <c r="C2459" s="414">
        <v>19.099999999999969</v>
      </c>
      <c r="D2459" s="414" t="e">
        <v>#N/A</v>
      </c>
      <c r="E2459" s="414" t="e">
        <v>#N/A</v>
      </c>
    </row>
    <row r="2460" spans="3:5">
      <c r="C2460" s="414">
        <v>19.119999999999969</v>
      </c>
      <c r="D2460" s="414" t="e">
        <v>#N/A</v>
      </c>
      <c r="E2460" s="414" t="e">
        <v>#N/A</v>
      </c>
    </row>
    <row r="2461" spans="3:5">
      <c r="C2461" s="414">
        <v>19.139999999999969</v>
      </c>
      <c r="D2461" s="414" t="e">
        <v>#N/A</v>
      </c>
      <c r="E2461" s="414" t="e">
        <v>#N/A</v>
      </c>
    </row>
    <row r="2462" spans="3:5">
      <c r="C2462" s="414">
        <v>19.159999999999968</v>
      </c>
      <c r="D2462" s="414" t="e">
        <v>#N/A</v>
      </c>
      <c r="E2462" s="414" t="e">
        <v>#N/A</v>
      </c>
    </row>
    <row r="2463" spans="3:5">
      <c r="C2463" s="414">
        <v>19.179999999999968</v>
      </c>
      <c r="D2463" s="414" t="e">
        <v>#N/A</v>
      </c>
      <c r="E2463" s="414" t="e">
        <v>#N/A</v>
      </c>
    </row>
    <row r="2464" spans="3:5">
      <c r="C2464" s="414">
        <v>19.199999999999967</v>
      </c>
      <c r="D2464" s="414" t="e">
        <v>#N/A</v>
      </c>
      <c r="E2464" s="414" t="e">
        <v>#N/A</v>
      </c>
    </row>
    <row r="2465" spans="3:5">
      <c r="C2465" s="414">
        <v>19.219999999999967</v>
      </c>
      <c r="D2465" s="414" t="e">
        <v>#N/A</v>
      </c>
      <c r="E2465" s="414" t="e">
        <v>#N/A</v>
      </c>
    </row>
    <row r="2466" spans="3:5">
      <c r="C2466" s="414">
        <v>19.239999999999966</v>
      </c>
      <c r="D2466" s="414" t="e">
        <v>#N/A</v>
      </c>
      <c r="E2466" s="414" t="e">
        <v>#N/A</v>
      </c>
    </row>
    <row r="2467" spans="3:5">
      <c r="C2467" s="414">
        <v>19.259999999999966</v>
      </c>
      <c r="D2467" s="414" t="e">
        <v>#N/A</v>
      </c>
      <c r="E2467" s="414" t="e">
        <v>#N/A</v>
      </c>
    </row>
    <row r="2468" spans="3:5">
      <c r="C2468" s="414">
        <v>19.279999999999966</v>
      </c>
      <c r="D2468" s="414" t="e">
        <v>#N/A</v>
      </c>
      <c r="E2468" s="414" t="e">
        <v>#N/A</v>
      </c>
    </row>
    <row r="2469" spans="3:5">
      <c r="C2469" s="414">
        <v>19.299999999999965</v>
      </c>
      <c r="D2469" s="414" t="e">
        <v>#N/A</v>
      </c>
      <c r="E2469" s="414" t="e">
        <v>#N/A</v>
      </c>
    </row>
    <row r="2470" spans="3:5">
      <c r="C2470" s="414">
        <v>19.319999999999965</v>
      </c>
      <c r="D2470" s="414" t="e">
        <v>#N/A</v>
      </c>
      <c r="E2470" s="414" t="e">
        <v>#N/A</v>
      </c>
    </row>
    <row r="2471" spans="3:5">
      <c r="C2471" s="414">
        <v>19.339999999999964</v>
      </c>
      <c r="D2471" s="414" t="e">
        <v>#N/A</v>
      </c>
      <c r="E2471" s="414" t="e">
        <v>#N/A</v>
      </c>
    </row>
    <row r="2472" spans="3:5">
      <c r="C2472" s="414">
        <v>19.359999999999964</v>
      </c>
      <c r="D2472" s="414" t="e">
        <v>#N/A</v>
      </c>
      <c r="E2472" s="414" t="e">
        <v>#N/A</v>
      </c>
    </row>
    <row r="2473" spans="3:5">
      <c r="C2473" s="414">
        <v>19.379999999999963</v>
      </c>
      <c r="D2473" s="414" t="e">
        <v>#N/A</v>
      </c>
      <c r="E2473" s="414" t="e">
        <v>#N/A</v>
      </c>
    </row>
    <row r="2474" spans="3:5">
      <c r="C2474" s="414">
        <v>19.399999999999963</v>
      </c>
      <c r="D2474" s="414" t="e">
        <v>#N/A</v>
      </c>
      <c r="E2474" s="414" t="e">
        <v>#N/A</v>
      </c>
    </row>
    <row r="2475" spans="3:5">
      <c r="C2475" s="414">
        <v>19.419999999999963</v>
      </c>
      <c r="D2475" s="414" t="e">
        <v>#N/A</v>
      </c>
      <c r="E2475" s="414" t="e">
        <v>#N/A</v>
      </c>
    </row>
    <row r="2476" spans="3:5">
      <c r="C2476" s="414">
        <v>19.439999999999962</v>
      </c>
      <c r="D2476" s="414" t="e">
        <v>#N/A</v>
      </c>
      <c r="E2476" s="414" t="e">
        <v>#N/A</v>
      </c>
    </row>
    <row r="2477" spans="3:5">
      <c r="C2477" s="414">
        <v>19.459999999999962</v>
      </c>
      <c r="D2477" s="414" t="e">
        <v>#N/A</v>
      </c>
      <c r="E2477" s="414" t="e">
        <v>#N/A</v>
      </c>
    </row>
    <row r="2478" spans="3:5">
      <c r="C2478" s="414">
        <v>19.479999999999961</v>
      </c>
      <c r="D2478" s="414" t="e">
        <v>#N/A</v>
      </c>
      <c r="E2478" s="414" t="e">
        <v>#N/A</v>
      </c>
    </row>
    <row r="2479" spans="3:5">
      <c r="C2479" s="414">
        <v>19.499999999999961</v>
      </c>
      <c r="D2479" s="414" t="e">
        <v>#N/A</v>
      </c>
      <c r="E2479" s="414" t="e">
        <v>#N/A</v>
      </c>
    </row>
    <row r="2480" spans="3:5">
      <c r="C2480" s="414">
        <v>19.51999999999996</v>
      </c>
      <c r="D2480" s="414" t="e">
        <v>#N/A</v>
      </c>
      <c r="E2480" s="414" t="e">
        <v>#N/A</v>
      </c>
    </row>
    <row r="2481" spans="3:5">
      <c r="C2481" s="414">
        <v>19.53999999999996</v>
      </c>
      <c r="D2481" s="414" t="e">
        <v>#N/A</v>
      </c>
      <c r="E2481" s="414" t="e">
        <v>#N/A</v>
      </c>
    </row>
    <row r="2482" spans="3:5">
      <c r="C2482" s="414">
        <v>19.55999999999996</v>
      </c>
      <c r="D2482" s="414" t="e">
        <v>#N/A</v>
      </c>
      <c r="E2482" s="414" t="e">
        <v>#N/A</v>
      </c>
    </row>
    <row r="2483" spans="3:5">
      <c r="C2483" s="414">
        <v>19.579999999999959</v>
      </c>
      <c r="D2483" s="414" t="e">
        <v>#N/A</v>
      </c>
      <c r="E2483" s="414" t="e">
        <v>#N/A</v>
      </c>
    </row>
    <row r="2484" spans="3:5">
      <c r="C2484" s="414">
        <v>19.599999999999959</v>
      </c>
      <c r="D2484" s="414" t="e">
        <v>#N/A</v>
      </c>
      <c r="E2484" s="414" t="e">
        <v>#N/A</v>
      </c>
    </row>
    <row r="2485" spans="3:5">
      <c r="C2485" s="414">
        <v>19.619999999999958</v>
      </c>
      <c r="D2485" s="414" t="e">
        <v>#N/A</v>
      </c>
      <c r="E2485" s="414" t="e">
        <v>#N/A</v>
      </c>
    </row>
    <row r="2486" spans="3:5">
      <c r="C2486" s="414">
        <v>19.639999999999958</v>
      </c>
      <c r="D2486" s="414" t="e">
        <v>#N/A</v>
      </c>
      <c r="E2486" s="414" t="e">
        <v>#N/A</v>
      </c>
    </row>
    <row r="2487" spans="3:5">
      <c r="C2487" s="414">
        <v>19.659999999999958</v>
      </c>
      <c r="D2487" s="414" t="e">
        <v>#N/A</v>
      </c>
      <c r="E2487" s="414" t="e">
        <v>#N/A</v>
      </c>
    </row>
    <row r="2488" spans="3:5">
      <c r="C2488" s="414">
        <v>19.679999999999957</v>
      </c>
      <c r="D2488" s="414" t="e">
        <v>#N/A</v>
      </c>
      <c r="E2488" s="414" t="e">
        <v>#N/A</v>
      </c>
    </row>
    <row r="2489" spans="3:5">
      <c r="C2489" s="414">
        <v>19.699999999999957</v>
      </c>
      <c r="D2489" s="414" t="e">
        <v>#N/A</v>
      </c>
      <c r="E2489" s="414" t="e">
        <v>#N/A</v>
      </c>
    </row>
    <row r="2490" spans="3:5">
      <c r="C2490" s="414">
        <v>19.719999999999956</v>
      </c>
      <c r="D2490" s="414" t="e">
        <v>#N/A</v>
      </c>
      <c r="E2490" s="414" t="e">
        <v>#N/A</v>
      </c>
    </row>
    <row r="2491" spans="3:5">
      <c r="C2491" s="414">
        <v>19.739999999999956</v>
      </c>
      <c r="D2491" s="414" t="e">
        <v>#N/A</v>
      </c>
      <c r="E2491" s="414" t="e">
        <v>#N/A</v>
      </c>
    </row>
    <row r="2492" spans="3:5">
      <c r="C2492" s="414">
        <v>19.759999999999955</v>
      </c>
      <c r="D2492" s="414" t="e">
        <v>#N/A</v>
      </c>
      <c r="E2492" s="414" t="e">
        <v>#N/A</v>
      </c>
    </row>
    <row r="2493" spans="3:5">
      <c r="C2493" s="414">
        <v>19.779999999999955</v>
      </c>
      <c r="D2493" s="414" t="e">
        <v>#N/A</v>
      </c>
      <c r="E2493" s="414" t="e">
        <v>#N/A</v>
      </c>
    </row>
    <row r="2494" spans="3:5">
      <c r="C2494" s="414">
        <v>19.799999999999955</v>
      </c>
      <c r="D2494" s="414" t="e">
        <v>#N/A</v>
      </c>
      <c r="E2494" s="414" t="e">
        <v>#N/A</v>
      </c>
    </row>
    <row r="2495" spans="3:5">
      <c r="C2495" s="414">
        <v>19.819999999999954</v>
      </c>
      <c r="D2495" s="414" t="e">
        <v>#N/A</v>
      </c>
      <c r="E2495" s="414" t="e">
        <v>#N/A</v>
      </c>
    </row>
    <row r="2496" spans="3:5">
      <c r="C2496" s="414">
        <v>19.839999999999954</v>
      </c>
      <c r="D2496" s="414" t="e">
        <v>#N/A</v>
      </c>
      <c r="E2496" s="414" t="e">
        <v>#N/A</v>
      </c>
    </row>
    <row r="2497" spans="3:5">
      <c r="C2497" s="414">
        <v>19.859999999999953</v>
      </c>
      <c r="D2497" s="414" t="e">
        <v>#N/A</v>
      </c>
      <c r="E2497" s="414" t="e">
        <v>#N/A</v>
      </c>
    </row>
    <row r="2498" spans="3:5">
      <c r="C2498" s="414">
        <v>19.879999999999953</v>
      </c>
      <c r="D2498" s="414" t="e">
        <v>#N/A</v>
      </c>
      <c r="E2498" s="414" t="e">
        <v>#N/A</v>
      </c>
    </row>
    <row r="2499" spans="3:5">
      <c r="C2499" s="414">
        <v>19.899999999999952</v>
      </c>
      <c r="D2499" s="414" t="e">
        <v>#N/A</v>
      </c>
      <c r="E2499" s="414" t="e">
        <v>#N/A</v>
      </c>
    </row>
    <row r="2500" spans="3:5">
      <c r="C2500" s="414">
        <v>19.919999999999952</v>
      </c>
      <c r="D2500" s="414" t="e">
        <v>#N/A</v>
      </c>
      <c r="E2500" s="414" t="e">
        <v>#N/A</v>
      </c>
    </row>
    <row r="2501" spans="3:5">
      <c r="C2501" s="414">
        <v>19.939999999999952</v>
      </c>
      <c r="D2501" s="414" t="e">
        <v>#N/A</v>
      </c>
      <c r="E2501" s="414" t="e">
        <v>#N/A</v>
      </c>
    </row>
    <row r="2502" spans="3:5">
      <c r="C2502" s="414">
        <v>19.959999999999951</v>
      </c>
      <c r="D2502" s="414" t="e">
        <v>#N/A</v>
      </c>
      <c r="E2502" s="414" t="e">
        <v>#N/A</v>
      </c>
    </row>
    <row r="2503" spans="3:5">
      <c r="C2503" s="414">
        <v>19.979999999999951</v>
      </c>
      <c r="D2503" s="414" t="e">
        <v>#N/A</v>
      </c>
      <c r="E2503" s="414" t="e">
        <v>#N/A</v>
      </c>
    </row>
    <row r="2504" spans="3:5">
      <c r="C2504" s="414">
        <v>20</v>
      </c>
      <c r="D2504" s="414">
        <v>112</v>
      </c>
      <c r="E2504" s="414">
        <v>144</v>
      </c>
    </row>
    <row r="2505" spans="3:5">
      <c r="C2505" s="414">
        <v>20.01999999999995</v>
      </c>
      <c r="D2505" s="414" t="e">
        <v>#N/A</v>
      </c>
      <c r="E2505" s="414" t="e">
        <v>#N/A</v>
      </c>
    </row>
    <row r="2506" spans="3:5">
      <c r="C2506" s="414">
        <v>20.039999999999949</v>
      </c>
      <c r="D2506" s="414" t="e">
        <v>#N/A</v>
      </c>
      <c r="E2506" s="414" t="e">
        <v>#N/A</v>
      </c>
    </row>
    <row r="2507" spans="3:5">
      <c r="C2507" s="414">
        <v>20.059999999999949</v>
      </c>
      <c r="D2507" s="414" t="e">
        <v>#N/A</v>
      </c>
      <c r="E2507" s="414" t="e">
        <v>#N/A</v>
      </c>
    </row>
    <row r="2508" spans="3:5">
      <c r="C2508" s="414">
        <v>20.079999999999949</v>
      </c>
      <c r="D2508" s="414" t="e">
        <v>#N/A</v>
      </c>
      <c r="E2508" s="414" t="e">
        <v>#N/A</v>
      </c>
    </row>
    <row r="2509" spans="3:5">
      <c r="C2509" s="414">
        <v>20.099999999999948</v>
      </c>
      <c r="D2509" s="414" t="e">
        <v>#N/A</v>
      </c>
      <c r="E2509" s="414" t="e">
        <v>#N/A</v>
      </c>
    </row>
    <row r="2510" spans="3:5">
      <c r="C2510" s="414">
        <v>20.119999999999948</v>
      </c>
      <c r="D2510" s="414" t="e">
        <v>#N/A</v>
      </c>
      <c r="E2510" s="414" t="e">
        <v>#N/A</v>
      </c>
    </row>
    <row r="2511" spans="3:5">
      <c r="C2511" s="414">
        <v>20.139999999999947</v>
      </c>
      <c r="D2511" s="414" t="e">
        <v>#N/A</v>
      </c>
      <c r="E2511" s="414" t="e">
        <v>#N/A</v>
      </c>
    </row>
    <row r="2512" spans="3:5">
      <c r="C2512" s="414">
        <v>20.159999999999947</v>
      </c>
      <c r="D2512" s="414" t="e">
        <v>#N/A</v>
      </c>
      <c r="E2512" s="414" t="e">
        <v>#N/A</v>
      </c>
    </row>
    <row r="2513" spans="3:5">
      <c r="C2513" s="414">
        <v>20.179999999999946</v>
      </c>
      <c r="D2513" s="414" t="e">
        <v>#N/A</v>
      </c>
      <c r="E2513" s="414" t="e">
        <v>#N/A</v>
      </c>
    </row>
    <row r="2514" spans="3:5">
      <c r="C2514" s="414">
        <v>20.199999999999946</v>
      </c>
      <c r="D2514" s="414" t="e">
        <v>#N/A</v>
      </c>
      <c r="E2514" s="414" t="e">
        <v>#N/A</v>
      </c>
    </row>
    <row r="2515" spans="3:5">
      <c r="C2515" s="414">
        <v>20.219999999999946</v>
      </c>
      <c r="D2515" s="414" t="e">
        <v>#N/A</v>
      </c>
      <c r="E2515" s="414" t="e">
        <v>#N/A</v>
      </c>
    </row>
    <row r="2516" spans="3:5">
      <c r="C2516" s="414">
        <v>20.239999999999945</v>
      </c>
      <c r="D2516" s="414" t="e">
        <v>#N/A</v>
      </c>
      <c r="E2516" s="414" t="e">
        <v>#N/A</v>
      </c>
    </row>
    <row r="2517" spans="3:5">
      <c r="C2517" s="414">
        <v>20.259999999999945</v>
      </c>
      <c r="D2517" s="414" t="e">
        <v>#N/A</v>
      </c>
      <c r="E2517" s="414" t="e">
        <v>#N/A</v>
      </c>
    </row>
    <row r="2518" spans="3:5">
      <c r="C2518" s="414">
        <v>20.279999999999944</v>
      </c>
      <c r="D2518" s="414" t="e">
        <v>#N/A</v>
      </c>
      <c r="E2518" s="414" t="e">
        <v>#N/A</v>
      </c>
    </row>
    <row r="2519" spans="3:5">
      <c r="C2519" s="414">
        <v>20.299999999999944</v>
      </c>
      <c r="D2519" s="414" t="e">
        <v>#N/A</v>
      </c>
      <c r="E2519" s="414" t="e">
        <v>#N/A</v>
      </c>
    </row>
    <row r="2520" spans="3:5">
      <c r="C2520" s="414">
        <v>20.319999999999943</v>
      </c>
      <c r="D2520" s="414" t="e">
        <v>#N/A</v>
      </c>
      <c r="E2520" s="414" t="e">
        <v>#N/A</v>
      </c>
    </row>
    <row r="2521" spans="3:5">
      <c r="C2521" s="414">
        <v>20.339999999999943</v>
      </c>
      <c r="D2521" s="414" t="e">
        <v>#N/A</v>
      </c>
      <c r="E2521" s="414" t="e">
        <v>#N/A</v>
      </c>
    </row>
    <row r="2522" spans="3:5">
      <c r="C2522" s="414">
        <v>20.359999999999943</v>
      </c>
      <c r="D2522" s="414" t="e">
        <v>#N/A</v>
      </c>
      <c r="E2522" s="414" t="e">
        <v>#N/A</v>
      </c>
    </row>
    <row r="2523" spans="3:5">
      <c r="C2523" s="414">
        <v>20.379999999999942</v>
      </c>
      <c r="D2523" s="414" t="e">
        <v>#N/A</v>
      </c>
      <c r="E2523" s="414" t="e">
        <v>#N/A</v>
      </c>
    </row>
    <row r="2524" spans="3:5">
      <c r="C2524" s="414">
        <v>20.399999999999942</v>
      </c>
      <c r="D2524" s="414" t="e">
        <v>#N/A</v>
      </c>
      <c r="E2524" s="414" t="e">
        <v>#N/A</v>
      </c>
    </row>
    <row r="2525" spans="3:5">
      <c r="C2525" s="414">
        <v>20.419999999999941</v>
      </c>
      <c r="D2525" s="414" t="e">
        <v>#N/A</v>
      </c>
      <c r="E2525" s="414" t="e">
        <v>#N/A</v>
      </c>
    </row>
    <row r="2526" spans="3:5">
      <c r="C2526" s="414">
        <v>20.439999999999941</v>
      </c>
      <c r="D2526" s="414" t="e">
        <v>#N/A</v>
      </c>
      <c r="E2526" s="414" t="e">
        <v>#N/A</v>
      </c>
    </row>
    <row r="2527" spans="3:5">
      <c r="C2527" s="414">
        <v>20.45999999999994</v>
      </c>
      <c r="D2527" s="414" t="e">
        <v>#N/A</v>
      </c>
      <c r="E2527" s="414" t="e">
        <v>#N/A</v>
      </c>
    </row>
    <row r="2528" spans="3:5">
      <c r="C2528" s="414">
        <v>20.47999999999994</v>
      </c>
      <c r="D2528" s="414" t="e">
        <v>#N/A</v>
      </c>
      <c r="E2528" s="414" t="e">
        <v>#N/A</v>
      </c>
    </row>
    <row r="2529" spans="3:5">
      <c r="C2529" s="414">
        <v>20.49999999999994</v>
      </c>
      <c r="D2529" s="414" t="e">
        <v>#N/A</v>
      </c>
      <c r="E2529" s="414" t="e">
        <v>#N/A</v>
      </c>
    </row>
    <row r="2530" spans="3:5">
      <c r="C2530" s="414">
        <v>20.519999999999939</v>
      </c>
      <c r="D2530" s="414" t="e">
        <v>#N/A</v>
      </c>
      <c r="E2530" s="414" t="e">
        <v>#N/A</v>
      </c>
    </row>
    <row r="2531" spans="3:5">
      <c r="C2531" s="414">
        <v>20.539999999999939</v>
      </c>
      <c r="D2531" s="414" t="e">
        <v>#N/A</v>
      </c>
      <c r="E2531" s="414" t="e">
        <v>#N/A</v>
      </c>
    </row>
    <row r="2532" spans="3:5">
      <c r="C2532" s="414">
        <v>20.559999999999938</v>
      </c>
      <c r="D2532" s="414" t="e">
        <v>#N/A</v>
      </c>
      <c r="E2532" s="414" t="e">
        <v>#N/A</v>
      </c>
    </row>
    <row r="2533" spans="3:5">
      <c r="C2533" s="414">
        <v>20.579999999999938</v>
      </c>
      <c r="D2533" s="414" t="e">
        <v>#N/A</v>
      </c>
      <c r="E2533" s="414" t="e">
        <v>#N/A</v>
      </c>
    </row>
    <row r="2534" spans="3:5">
      <c r="C2534" s="414">
        <v>20.599999999999937</v>
      </c>
      <c r="D2534" s="414" t="e">
        <v>#N/A</v>
      </c>
      <c r="E2534" s="414" t="e">
        <v>#N/A</v>
      </c>
    </row>
    <row r="2535" spans="3:5">
      <c r="C2535" s="414">
        <v>20.619999999999937</v>
      </c>
      <c r="D2535" s="414" t="e">
        <v>#N/A</v>
      </c>
      <c r="E2535" s="414" t="e">
        <v>#N/A</v>
      </c>
    </row>
    <row r="2536" spans="3:5">
      <c r="C2536" s="414">
        <v>20.639999999999937</v>
      </c>
      <c r="D2536" s="414" t="e">
        <v>#N/A</v>
      </c>
      <c r="E2536" s="414" t="e">
        <v>#N/A</v>
      </c>
    </row>
    <row r="2537" spans="3:5">
      <c r="C2537" s="414">
        <v>20.659999999999936</v>
      </c>
      <c r="D2537" s="414" t="e">
        <v>#N/A</v>
      </c>
      <c r="E2537" s="414" t="e">
        <v>#N/A</v>
      </c>
    </row>
    <row r="2538" spans="3:5">
      <c r="C2538" s="414">
        <v>20.679999999999936</v>
      </c>
      <c r="D2538" s="414" t="e">
        <v>#N/A</v>
      </c>
      <c r="E2538" s="414" t="e">
        <v>#N/A</v>
      </c>
    </row>
    <row r="2539" spans="3:5">
      <c r="C2539" s="414">
        <v>20.699999999999935</v>
      </c>
      <c r="D2539" s="414" t="e">
        <v>#N/A</v>
      </c>
      <c r="E2539" s="414" t="e">
        <v>#N/A</v>
      </c>
    </row>
    <row r="2540" spans="3:5">
      <c r="C2540" s="414">
        <v>20.719999999999935</v>
      </c>
      <c r="D2540" s="414" t="e">
        <v>#N/A</v>
      </c>
      <c r="E2540" s="414" t="e">
        <v>#N/A</v>
      </c>
    </row>
    <row r="2541" spans="3:5">
      <c r="C2541" s="414">
        <v>20.739999999999934</v>
      </c>
      <c r="D2541" s="414" t="e">
        <v>#N/A</v>
      </c>
      <c r="E2541" s="414" t="e">
        <v>#N/A</v>
      </c>
    </row>
    <row r="2542" spans="3:5">
      <c r="C2542" s="414">
        <v>20.759999999999934</v>
      </c>
      <c r="D2542" s="414" t="e">
        <v>#N/A</v>
      </c>
      <c r="E2542" s="414" t="e">
        <v>#N/A</v>
      </c>
    </row>
    <row r="2543" spans="3:5">
      <c r="C2543" s="414">
        <v>20.779999999999934</v>
      </c>
      <c r="D2543" s="414" t="e">
        <v>#N/A</v>
      </c>
      <c r="E2543" s="414" t="e">
        <v>#N/A</v>
      </c>
    </row>
    <row r="2544" spans="3:5">
      <c r="C2544" s="414">
        <v>20.799999999999933</v>
      </c>
      <c r="D2544" s="414" t="e">
        <v>#N/A</v>
      </c>
      <c r="E2544" s="414" t="e">
        <v>#N/A</v>
      </c>
    </row>
    <row r="2545" spans="3:5">
      <c r="C2545" s="414">
        <v>20.819999999999933</v>
      </c>
      <c r="D2545" s="414" t="e">
        <v>#N/A</v>
      </c>
      <c r="E2545" s="414" t="e">
        <v>#N/A</v>
      </c>
    </row>
    <row r="2546" spans="3:5">
      <c r="C2546" s="414">
        <v>20.839999999999932</v>
      </c>
      <c r="D2546" s="414" t="e">
        <v>#N/A</v>
      </c>
      <c r="E2546" s="414" t="e">
        <v>#N/A</v>
      </c>
    </row>
    <row r="2547" spans="3:5">
      <c r="C2547" s="414">
        <v>20.859999999999932</v>
      </c>
      <c r="D2547" s="414" t="e">
        <v>#N/A</v>
      </c>
      <c r="E2547" s="414" t="e">
        <v>#N/A</v>
      </c>
    </row>
    <row r="2548" spans="3:5">
      <c r="C2548" s="414">
        <v>20.879999999999932</v>
      </c>
      <c r="D2548" s="414" t="e">
        <v>#N/A</v>
      </c>
      <c r="E2548" s="414" t="e">
        <v>#N/A</v>
      </c>
    </row>
    <row r="2549" spans="3:5">
      <c r="C2549" s="414">
        <v>20.899999999999931</v>
      </c>
      <c r="D2549" s="414" t="e">
        <v>#N/A</v>
      </c>
      <c r="E2549" s="414" t="e">
        <v>#N/A</v>
      </c>
    </row>
    <row r="2550" spans="3:5">
      <c r="C2550" s="414">
        <v>20.919999999999931</v>
      </c>
      <c r="D2550" s="414" t="e">
        <v>#N/A</v>
      </c>
      <c r="E2550" s="414" t="e">
        <v>#N/A</v>
      </c>
    </row>
    <row r="2551" spans="3:5">
      <c r="C2551" s="414">
        <v>20.93999999999993</v>
      </c>
      <c r="D2551" s="414" t="e">
        <v>#N/A</v>
      </c>
      <c r="E2551" s="414" t="e">
        <v>#N/A</v>
      </c>
    </row>
    <row r="2552" spans="3:5">
      <c r="C2552" s="414">
        <v>20.95999999999993</v>
      </c>
      <c r="D2552" s="414" t="e">
        <v>#N/A</v>
      </c>
      <c r="E2552" s="414" t="e">
        <v>#N/A</v>
      </c>
    </row>
    <row r="2553" spans="3:5">
      <c r="C2553" s="414">
        <v>20.979999999999929</v>
      </c>
      <c r="D2553" s="414" t="e">
        <v>#N/A</v>
      </c>
      <c r="E2553" s="414" t="e">
        <v>#N/A</v>
      </c>
    </row>
    <row r="2554" spans="3:5">
      <c r="C2554" s="414">
        <v>21</v>
      </c>
      <c r="D2554" s="414">
        <v>1</v>
      </c>
      <c r="E2554" s="414" t="e">
        <v>#N/A</v>
      </c>
    </row>
    <row r="2555" spans="3:5">
      <c r="C2555" s="414">
        <v>21.019999999999929</v>
      </c>
      <c r="D2555" s="414" t="e">
        <v>#N/A</v>
      </c>
      <c r="E2555" s="414" t="e">
        <v>#N/A</v>
      </c>
    </row>
    <row r="2556" spans="3:5">
      <c r="C2556" s="414">
        <v>21.039999999999928</v>
      </c>
      <c r="D2556" s="414" t="e">
        <v>#N/A</v>
      </c>
      <c r="E2556" s="414" t="e">
        <v>#N/A</v>
      </c>
    </row>
    <row r="2557" spans="3:5">
      <c r="C2557" s="414">
        <v>21.059999999999928</v>
      </c>
      <c r="D2557" s="414" t="e">
        <v>#N/A</v>
      </c>
      <c r="E2557" s="414" t="e">
        <v>#N/A</v>
      </c>
    </row>
    <row r="2558" spans="3:5">
      <c r="C2558" s="414">
        <v>21.079999999999927</v>
      </c>
      <c r="D2558" s="414" t="e">
        <v>#N/A</v>
      </c>
      <c r="E2558" s="414" t="e">
        <v>#N/A</v>
      </c>
    </row>
    <row r="2559" spans="3:5">
      <c r="C2559" s="414">
        <v>21.099999999999927</v>
      </c>
      <c r="D2559" s="414" t="e">
        <v>#N/A</v>
      </c>
      <c r="E2559" s="414" t="e">
        <v>#N/A</v>
      </c>
    </row>
    <row r="2560" spans="3:5">
      <c r="C2560" s="414">
        <v>21.119999999999926</v>
      </c>
      <c r="D2560" s="414" t="e">
        <v>#N/A</v>
      </c>
      <c r="E2560" s="414" t="e">
        <v>#N/A</v>
      </c>
    </row>
    <row r="2561" spans="3:5">
      <c r="C2561" s="414">
        <v>21.139999999999926</v>
      </c>
      <c r="D2561" s="414" t="e">
        <v>#N/A</v>
      </c>
      <c r="E2561" s="414" t="e">
        <v>#N/A</v>
      </c>
    </row>
    <row r="2562" spans="3:5">
      <c r="C2562" s="414">
        <v>21.159999999999926</v>
      </c>
      <c r="D2562" s="414" t="e">
        <v>#N/A</v>
      </c>
      <c r="E2562" s="414" t="e">
        <v>#N/A</v>
      </c>
    </row>
    <row r="2563" spans="3:5">
      <c r="C2563" s="414">
        <v>21.179999999999925</v>
      </c>
      <c r="D2563" s="414" t="e">
        <v>#N/A</v>
      </c>
      <c r="E2563" s="414" t="e">
        <v>#N/A</v>
      </c>
    </row>
    <row r="2564" spans="3:5">
      <c r="C2564" s="414">
        <v>21.199999999999925</v>
      </c>
      <c r="D2564" s="414" t="e">
        <v>#N/A</v>
      </c>
      <c r="E2564" s="414" t="e">
        <v>#N/A</v>
      </c>
    </row>
    <row r="2565" spans="3:5">
      <c r="C2565" s="414">
        <v>21.219999999999924</v>
      </c>
      <c r="D2565" s="414" t="e">
        <v>#N/A</v>
      </c>
      <c r="E2565" s="414" t="e">
        <v>#N/A</v>
      </c>
    </row>
    <row r="2566" spans="3:5">
      <c r="C2566" s="414">
        <v>21.239999999999924</v>
      </c>
      <c r="D2566" s="414" t="e">
        <v>#N/A</v>
      </c>
      <c r="E2566" s="414" t="e">
        <v>#N/A</v>
      </c>
    </row>
    <row r="2567" spans="3:5">
      <c r="C2567" s="414">
        <v>21.259999999999923</v>
      </c>
      <c r="D2567" s="414" t="e">
        <v>#N/A</v>
      </c>
      <c r="E2567" s="414" t="e">
        <v>#N/A</v>
      </c>
    </row>
    <row r="2568" spans="3:5">
      <c r="C2568" s="414">
        <v>21.279999999999923</v>
      </c>
      <c r="D2568" s="414" t="e">
        <v>#N/A</v>
      </c>
      <c r="E2568" s="414" t="e">
        <v>#N/A</v>
      </c>
    </row>
    <row r="2569" spans="3:5">
      <c r="C2569" s="414">
        <v>21.299999999999923</v>
      </c>
      <c r="D2569" s="414" t="e">
        <v>#N/A</v>
      </c>
      <c r="E2569" s="414" t="e">
        <v>#N/A</v>
      </c>
    </row>
    <row r="2570" spans="3:5">
      <c r="C2570" s="414">
        <v>21.319999999999922</v>
      </c>
      <c r="D2570" s="414" t="e">
        <v>#N/A</v>
      </c>
      <c r="E2570" s="414" t="e">
        <v>#N/A</v>
      </c>
    </row>
    <row r="2571" spans="3:5">
      <c r="C2571" s="414">
        <v>21.339999999999922</v>
      </c>
      <c r="D2571" s="414" t="e">
        <v>#N/A</v>
      </c>
      <c r="E2571" s="414" t="e">
        <v>#N/A</v>
      </c>
    </row>
    <row r="2572" spans="3:5">
      <c r="C2572" s="414">
        <v>21.359999999999921</v>
      </c>
      <c r="D2572" s="414" t="e">
        <v>#N/A</v>
      </c>
      <c r="E2572" s="414" t="e">
        <v>#N/A</v>
      </c>
    </row>
    <row r="2573" spans="3:5">
      <c r="C2573" s="414">
        <v>21.379999999999921</v>
      </c>
      <c r="D2573" s="414" t="e">
        <v>#N/A</v>
      </c>
      <c r="E2573" s="414" t="e">
        <v>#N/A</v>
      </c>
    </row>
    <row r="2574" spans="3:5">
      <c r="C2574" s="414">
        <v>21.39999999999992</v>
      </c>
      <c r="D2574" s="414" t="e">
        <v>#N/A</v>
      </c>
      <c r="E2574" s="414" t="e">
        <v>#N/A</v>
      </c>
    </row>
    <row r="2575" spans="3:5">
      <c r="C2575" s="414">
        <v>21.41999999999992</v>
      </c>
      <c r="D2575" s="414" t="e">
        <v>#N/A</v>
      </c>
      <c r="E2575" s="414" t="e">
        <v>#N/A</v>
      </c>
    </row>
    <row r="2576" spans="3:5">
      <c r="C2576" s="414">
        <v>21.43999999999992</v>
      </c>
      <c r="D2576" s="414" t="e">
        <v>#N/A</v>
      </c>
      <c r="E2576" s="414" t="e">
        <v>#N/A</v>
      </c>
    </row>
    <row r="2577" spans="3:5">
      <c r="C2577" s="414">
        <v>21.459999999999919</v>
      </c>
      <c r="D2577" s="414" t="e">
        <v>#N/A</v>
      </c>
      <c r="E2577" s="414" t="e">
        <v>#N/A</v>
      </c>
    </row>
    <row r="2578" spans="3:5">
      <c r="C2578" s="414">
        <v>21.479999999999919</v>
      </c>
      <c r="D2578" s="414" t="e">
        <v>#N/A</v>
      </c>
      <c r="E2578" s="414" t="e">
        <v>#N/A</v>
      </c>
    </row>
    <row r="2579" spans="3:5">
      <c r="C2579" s="414">
        <v>21.499999999999918</v>
      </c>
      <c r="D2579" s="414" t="e">
        <v>#N/A</v>
      </c>
      <c r="E2579" s="414" t="e">
        <v>#N/A</v>
      </c>
    </row>
    <row r="2580" spans="3:5">
      <c r="C2580" s="414">
        <v>21.519999999999918</v>
      </c>
      <c r="D2580" s="414" t="e">
        <v>#N/A</v>
      </c>
      <c r="E2580" s="414" t="e">
        <v>#N/A</v>
      </c>
    </row>
    <row r="2581" spans="3:5">
      <c r="C2581" s="414">
        <v>21.539999999999917</v>
      </c>
      <c r="D2581" s="414" t="e">
        <v>#N/A</v>
      </c>
      <c r="E2581" s="414" t="e">
        <v>#N/A</v>
      </c>
    </row>
    <row r="2582" spans="3:5">
      <c r="C2582" s="414">
        <v>21.559999999999917</v>
      </c>
      <c r="D2582" s="414" t="e">
        <v>#N/A</v>
      </c>
      <c r="E2582" s="414" t="e">
        <v>#N/A</v>
      </c>
    </row>
    <row r="2583" spans="3:5">
      <c r="C2583" s="414">
        <v>21.579999999999917</v>
      </c>
      <c r="D2583" s="414" t="e">
        <v>#N/A</v>
      </c>
      <c r="E2583" s="414" t="e">
        <v>#N/A</v>
      </c>
    </row>
    <row r="2584" spans="3:5">
      <c r="C2584" s="414">
        <v>21.599999999999916</v>
      </c>
      <c r="D2584" s="414" t="e">
        <v>#N/A</v>
      </c>
      <c r="E2584" s="414" t="e">
        <v>#N/A</v>
      </c>
    </row>
    <row r="2585" spans="3:5">
      <c r="C2585" s="414">
        <v>21.619999999999916</v>
      </c>
      <c r="D2585" s="414" t="e">
        <v>#N/A</v>
      </c>
      <c r="E2585" s="414" t="e">
        <v>#N/A</v>
      </c>
    </row>
    <row r="2586" spans="3:5">
      <c r="C2586" s="414">
        <v>21.639999999999915</v>
      </c>
      <c r="D2586" s="414" t="e">
        <v>#N/A</v>
      </c>
      <c r="E2586" s="414" t="e">
        <v>#N/A</v>
      </c>
    </row>
    <row r="2587" spans="3:5">
      <c r="C2587" s="414">
        <v>21.659999999999915</v>
      </c>
      <c r="D2587" s="414" t="e">
        <v>#N/A</v>
      </c>
      <c r="E2587" s="414" t="e">
        <v>#N/A</v>
      </c>
    </row>
    <row r="2588" spans="3:5">
      <c r="C2588" s="414">
        <v>21.679999999999914</v>
      </c>
      <c r="D2588" s="414" t="e">
        <v>#N/A</v>
      </c>
      <c r="E2588" s="414" t="e">
        <v>#N/A</v>
      </c>
    </row>
    <row r="2589" spans="3:5">
      <c r="C2589" s="414">
        <v>21.699999999999914</v>
      </c>
      <c r="D2589" s="414" t="e">
        <v>#N/A</v>
      </c>
      <c r="E2589" s="414" t="e">
        <v>#N/A</v>
      </c>
    </row>
    <row r="2590" spans="3:5">
      <c r="C2590" s="414">
        <v>21.719999999999914</v>
      </c>
      <c r="D2590" s="414" t="e">
        <v>#N/A</v>
      </c>
      <c r="E2590" s="414" t="e">
        <v>#N/A</v>
      </c>
    </row>
    <row r="2591" spans="3:5">
      <c r="C2591" s="414">
        <v>21.739999999999913</v>
      </c>
      <c r="D2591" s="414" t="e">
        <v>#N/A</v>
      </c>
      <c r="E2591" s="414" t="e">
        <v>#N/A</v>
      </c>
    </row>
    <row r="2592" spans="3:5">
      <c r="C2592" s="414">
        <v>21.759999999999913</v>
      </c>
      <c r="D2592" s="414" t="e">
        <v>#N/A</v>
      </c>
      <c r="E2592" s="414" t="e">
        <v>#N/A</v>
      </c>
    </row>
    <row r="2593" spans="3:5">
      <c r="C2593" s="414">
        <v>21.779999999999912</v>
      </c>
      <c r="D2593" s="414" t="e">
        <v>#N/A</v>
      </c>
      <c r="E2593" s="414" t="e">
        <v>#N/A</v>
      </c>
    </row>
    <row r="2594" spans="3:5">
      <c r="C2594" s="414">
        <v>21.799999999999912</v>
      </c>
      <c r="D2594" s="414" t="e">
        <v>#N/A</v>
      </c>
      <c r="E2594" s="414" t="e">
        <v>#N/A</v>
      </c>
    </row>
    <row r="2595" spans="3:5">
      <c r="C2595" s="414">
        <v>21.819999999999911</v>
      </c>
      <c r="D2595" s="414" t="e">
        <v>#N/A</v>
      </c>
      <c r="E2595" s="414" t="e">
        <v>#N/A</v>
      </c>
    </row>
    <row r="2596" spans="3:5">
      <c r="C2596" s="414">
        <v>21.839999999999911</v>
      </c>
      <c r="D2596" s="414" t="e">
        <v>#N/A</v>
      </c>
      <c r="E2596" s="414" t="e">
        <v>#N/A</v>
      </c>
    </row>
    <row r="2597" spans="3:5">
      <c r="C2597" s="414">
        <v>21.859999999999911</v>
      </c>
      <c r="D2597" s="414" t="e">
        <v>#N/A</v>
      </c>
      <c r="E2597" s="414" t="e">
        <v>#N/A</v>
      </c>
    </row>
    <row r="2598" spans="3:5">
      <c r="C2598" s="414">
        <v>21.87999999999991</v>
      </c>
      <c r="D2598" s="414" t="e">
        <v>#N/A</v>
      </c>
      <c r="E2598" s="414" t="e">
        <v>#N/A</v>
      </c>
    </row>
    <row r="2599" spans="3:5">
      <c r="C2599" s="414">
        <v>21.89999999999991</v>
      </c>
      <c r="D2599" s="414" t="e">
        <v>#N/A</v>
      </c>
      <c r="E2599" s="414" t="e">
        <v>#N/A</v>
      </c>
    </row>
    <row r="2600" spans="3:5">
      <c r="C2600" s="414">
        <v>21.919999999999909</v>
      </c>
      <c r="D2600" s="414" t="e">
        <v>#N/A</v>
      </c>
      <c r="E2600" s="414" t="e">
        <v>#N/A</v>
      </c>
    </row>
    <row r="2601" spans="3:5">
      <c r="C2601" s="414">
        <v>21.939999999999909</v>
      </c>
      <c r="D2601" s="414" t="e">
        <v>#N/A</v>
      </c>
      <c r="E2601" s="414" t="e">
        <v>#N/A</v>
      </c>
    </row>
    <row r="2602" spans="3:5">
      <c r="C2602" s="414">
        <v>21.959999999999908</v>
      </c>
      <c r="D2602" s="414" t="e">
        <v>#N/A</v>
      </c>
      <c r="E2602" s="414" t="e">
        <v>#N/A</v>
      </c>
    </row>
    <row r="2603" spans="3:5">
      <c r="C2603" s="414">
        <v>21.979999999999908</v>
      </c>
      <c r="D2603" s="414" t="e">
        <v>#N/A</v>
      </c>
      <c r="E2603" s="414" t="e">
        <v>#N/A</v>
      </c>
    </row>
    <row r="2604" spans="3:5">
      <c r="C2604" s="414">
        <v>22</v>
      </c>
      <c r="D2604" s="414">
        <v>1</v>
      </c>
      <c r="E2604" s="414" t="e">
        <v>#N/A</v>
      </c>
    </row>
    <row r="2605" spans="3:5">
      <c r="C2605" s="414">
        <v>22.019999999999907</v>
      </c>
      <c r="D2605" s="414" t="e">
        <v>#N/A</v>
      </c>
      <c r="E2605" s="414" t="e">
        <v>#N/A</v>
      </c>
    </row>
    <row r="2606" spans="3:5">
      <c r="C2606" s="414">
        <v>22.039999999999907</v>
      </c>
      <c r="D2606" s="414" t="e">
        <v>#N/A</v>
      </c>
      <c r="E2606" s="414" t="e">
        <v>#N/A</v>
      </c>
    </row>
    <row r="2607" spans="3:5">
      <c r="C2607" s="414">
        <v>22.059999999999906</v>
      </c>
      <c r="D2607" s="414" t="e">
        <v>#N/A</v>
      </c>
      <c r="E2607" s="414" t="e">
        <v>#N/A</v>
      </c>
    </row>
    <row r="2608" spans="3:5">
      <c r="C2608" s="414">
        <v>22.079999999999906</v>
      </c>
      <c r="D2608" s="414" t="e">
        <v>#N/A</v>
      </c>
      <c r="E2608" s="414" t="e">
        <v>#N/A</v>
      </c>
    </row>
    <row r="2609" spans="3:5">
      <c r="C2609" s="414">
        <v>22.099999999999905</v>
      </c>
      <c r="D2609" s="414" t="e">
        <v>#N/A</v>
      </c>
      <c r="E2609" s="414" t="e">
        <v>#N/A</v>
      </c>
    </row>
    <row r="2610" spans="3:5">
      <c r="C2610" s="414">
        <v>22.119999999999905</v>
      </c>
      <c r="D2610" s="414" t="e">
        <v>#N/A</v>
      </c>
      <c r="E2610" s="414" t="e">
        <v>#N/A</v>
      </c>
    </row>
    <row r="2611" spans="3:5">
      <c r="C2611" s="414">
        <v>22.139999999999905</v>
      </c>
      <c r="D2611" s="414" t="e">
        <v>#N/A</v>
      </c>
      <c r="E2611" s="414" t="e">
        <v>#N/A</v>
      </c>
    </row>
    <row r="2612" spans="3:5">
      <c r="C2612" s="414">
        <v>22.159999999999904</v>
      </c>
      <c r="D2612" s="414" t="e">
        <v>#N/A</v>
      </c>
      <c r="E2612" s="414" t="e">
        <v>#N/A</v>
      </c>
    </row>
    <row r="2613" spans="3:5">
      <c r="C2613" s="414">
        <v>22.179999999999904</v>
      </c>
      <c r="D2613" s="414" t="e">
        <v>#N/A</v>
      </c>
      <c r="E2613" s="414" t="e">
        <v>#N/A</v>
      </c>
    </row>
    <row r="2614" spans="3:5">
      <c r="C2614" s="414">
        <v>22.199999999999903</v>
      </c>
      <c r="D2614" s="414" t="e">
        <v>#N/A</v>
      </c>
      <c r="E2614" s="414" t="e">
        <v>#N/A</v>
      </c>
    </row>
    <row r="2615" spans="3:5">
      <c r="C2615" s="414">
        <v>22.219999999999903</v>
      </c>
      <c r="D2615" s="414" t="e">
        <v>#N/A</v>
      </c>
      <c r="E2615" s="414" t="e">
        <v>#N/A</v>
      </c>
    </row>
    <row r="2616" spans="3:5">
      <c r="C2616" s="414">
        <v>22.239999999999903</v>
      </c>
      <c r="D2616" s="414" t="e">
        <v>#N/A</v>
      </c>
      <c r="E2616" s="414" t="e">
        <v>#N/A</v>
      </c>
    </row>
    <row r="2617" spans="3:5">
      <c r="C2617" s="414">
        <v>22.259999999999902</v>
      </c>
      <c r="D2617" s="414" t="e">
        <v>#N/A</v>
      </c>
      <c r="E2617" s="414" t="e">
        <v>#N/A</v>
      </c>
    </row>
    <row r="2618" spans="3:5">
      <c r="C2618" s="414">
        <v>22.279999999999902</v>
      </c>
      <c r="D2618" s="414" t="e">
        <v>#N/A</v>
      </c>
      <c r="E2618" s="414" t="e">
        <v>#N/A</v>
      </c>
    </row>
    <row r="2619" spans="3:5">
      <c r="C2619" s="414">
        <v>22.299999999999901</v>
      </c>
      <c r="D2619" s="414" t="e">
        <v>#N/A</v>
      </c>
      <c r="E2619" s="414" t="e">
        <v>#N/A</v>
      </c>
    </row>
    <row r="2620" spans="3:5">
      <c r="C2620" s="414">
        <v>22.319999999999901</v>
      </c>
      <c r="D2620" s="414" t="e">
        <v>#N/A</v>
      </c>
      <c r="E2620" s="414" t="e">
        <v>#N/A</v>
      </c>
    </row>
    <row r="2621" spans="3:5">
      <c r="C2621" s="414">
        <v>22.3399999999999</v>
      </c>
      <c r="D2621" s="414" t="e">
        <v>#N/A</v>
      </c>
      <c r="E2621" s="414" t="e">
        <v>#N/A</v>
      </c>
    </row>
    <row r="2622" spans="3:5">
      <c r="C2622" s="414">
        <v>22.3599999999999</v>
      </c>
      <c r="D2622" s="414" t="e">
        <v>#N/A</v>
      </c>
      <c r="E2622" s="414" t="e">
        <v>#N/A</v>
      </c>
    </row>
    <row r="2623" spans="3:5">
      <c r="C2623" s="414">
        <v>22.3799999999999</v>
      </c>
      <c r="D2623" s="414" t="e">
        <v>#N/A</v>
      </c>
      <c r="E2623" s="414" t="e">
        <v>#N/A</v>
      </c>
    </row>
    <row r="2624" spans="3:5">
      <c r="C2624" s="414">
        <v>22.399999999999899</v>
      </c>
      <c r="D2624" s="414" t="e">
        <v>#N/A</v>
      </c>
      <c r="E2624" s="414" t="e">
        <v>#N/A</v>
      </c>
    </row>
    <row r="2625" spans="3:5">
      <c r="C2625" s="414">
        <v>22.419999999999899</v>
      </c>
      <c r="D2625" s="414" t="e">
        <v>#N/A</v>
      </c>
      <c r="E2625" s="414" t="e">
        <v>#N/A</v>
      </c>
    </row>
    <row r="2626" spans="3:5">
      <c r="C2626" s="414">
        <v>22.439999999999898</v>
      </c>
      <c r="D2626" s="414" t="e">
        <v>#N/A</v>
      </c>
      <c r="E2626" s="414" t="e">
        <v>#N/A</v>
      </c>
    </row>
    <row r="2627" spans="3:5">
      <c r="C2627" s="414">
        <v>22.459999999999898</v>
      </c>
      <c r="D2627" s="414" t="e">
        <v>#N/A</v>
      </c>
      <c r="E2627" s="414" t="e">
        <v>#N/A</v>
      </c>
    </row>
    <row r="2628" spans="3:5">
      <c r="C2628" s="414">
        <v>22.479999999999897</v>
      </c>
      <c r="D2628" s="414" t="e">
        <v>#N/A</v>
      </c>
      <c r="E2628" s="414" t="e">
        <v>#N/A</v>
      </c>
    </row>
    <row r="2629" spans="3:5">
      <c r="C2629" s="414">
        <v>22.499999999999897</v>
      </c>
      <c r="D2629" s="414" t="e">
        <v>#N/A</v>
      </c>
      <c r="E2629" s="414" t="e">
        <v>#N/A</v>
      </c>
    </row>
    <row r="2630" spans="3:5">
      <c r="C2630" s="414">
        <v>22.519999999999897</v>
      </c>
      <c r="D2630" s="414" t="e">
        <v>#N/A</v>
      </c>
      <c r="E2630" s="414" t="e">
        <v>#N/A</v>
      </c>
    </row>
    <row r="2631" spans="3:5">
      <c r="C2631" s="414">
        <v>22.539999999999896</v>
      </c>
      <c r="D2631" s="414" t="e">
        <v>#N/A</v>
      </c>
      <c r="E2631" s="414" t="e">
        <v>#N/A</v>
      </c>
    </row>
    <row r="2632" spans="3:5">
      <c r="C2632" s="414">
        <v>22.559999999999896</v>
      </c>
      <c r="D2632" s="414" t="e">
        <v>#N/A</v>
      </c>
      <c r="E2632" s="414" t="e">
        <v>#N/A</v>
      </c>
    </row>
    <row r="2633" spans="3:5">
      <c r="C2633" s="414">
        <v>22.579999999999895</v>
      </c>
      <c r="D2633" s="414" t="e">
        <v>#N/A</v>
      </c>
      <c r="E2633" s="414" t="e">
        <v>#N/A</v>
      </c>
    </row>
    <row r="2634" spans="3:5">
      <c r="C2634" s="414">
        <v>22.599999999999895</v>
      </c>
      <c r="D2634" s="414" t="e">
        <v>#N/A</v>
      </c>
      <c r="E2634" s="414" t="e">
        <v>#N/A</v>
      </c>
    </row>
    <row r="2635" spans="3:5">
      <c r="C2635" s="414">
        <v>22.619999999999894</v>
      </c>
      <c r="D2635" s="414" t="e">
        <v>#N/A</v>
      </c>
      <c r="E2635" s="414" t="e">
        <v>#N/A</v>
      </c>
    </row>
    <row r="2636" spans="3:5">
      <c r="C2636" s="414">
        <v>22.639999999999894</v>
      </c>
      <c r="D2636" s="414" t="e">
        <v>#N/A</v>
      </c>
      <c r="E2636" s="414" t="e">
        <v>#N/A</v>
      </c>
    </row>
    <row r="2637" spans="3:5">
      <c r="C2637" s="414">
        <v>22.659999999999894</v>
      </c>
      <c r="D2637" s="414" t="e">
        <v>#N/A</v>
      </c>
      <c r="E2637" s="414" t="e">
        <v>#N/A</v>
      </c>
    </row>
    <row r="2638" spans="3:5">
      <c r="C2638" s="414">
        <v>22.679999999999893</v>
      </c>
      <c r="D2638" s="414" t="e">
        <v>#N/A</v>
      </c>
      <c r="E2638" s="414" t="e">
        <v>#N/A</v>
      </c>
    </row>
    <row r="2639" spans="3:5">
      <c r="C2639" s="414">
        <v>22.699999999999893</v>
      </c>
      <c r="D2639" s="414" t="e">
        <v>#N/A</v>
      </c>
      <c r="E2639" s="414" t="e">
        <v>#N/A</v>
      </c>
    </row>
    <row r="2640" spans="3:5">
      <c r="C2640" s="414">
        <v>22.719999999999892</v>
      </c>
      <c r="D2640" s="414" t="e">
        <v>#N/A</v>
      </c>
      <c r="E2640" s="414" t="e">
        <v>#N/A</v>
      </c>
    </row>
    <row r="2641" spans="3:5">
      <c r="C2641" s="414">
        <v>22.739999999999892</v>
      </c>
      <c r="D2641" s="414" t="e">
        <v>#N/A</v>
      </c>
      <c r="E2641" s="414" t="e">
        <v>#N/A</v>
      </c>
    </row>
    <row r="2642" spans="3:5">
      <c r="C2642" s="414">
        <v>22.759999999999891</v>
      </c>
      <c r="D2642" s="414" t="e">
        <v>#N/A</v>
      </c>
      <c r="E2642" s="414" t="e">
        <v>#N/A</v>
      </c>
    </row>
    <row r="2643" spans="3:5">
      <c r="C2643" s="414">
        <v>22.779999999999891</v>
      </c>
      <c r="D2643" s="414" t="e">
        <v>#N/A</v>
      </c>
      <c r="E2643" s="414" t="e">
        <v>#N/A</v>
      </c>
    </row>
    <row r="2644" spans="3:5">
      <c r="C2644" s="414">
        <v>22.799999999999891</v>
      </c>
      <c r="D2644" s="414" t="e">
        <v>#N/A</v>
      </c>
      <c r="E2644" s="414" t="e">
        <v>#N/A</v>
      </c>
    </row>
    <row r="2645" spans="3:5">
      <c r="C2645" s="414">
        <v>22.81999999999989</v>
      </c>
      <c r="D2645" s="414" t="e">
        <v>#N/A</v>
      </c>
      <c r="E2645" s="414" t="e">
        <v>#N/A</v>
      </c>
    </row>
    <row r="2646" spans="3:5">
      <c r="C2646" s="414">
        <v>22.83999999999989</v>
      </c>
      <c r="D2646" s="414" t="e">
        <v>#N/A</v>
      </c>
      <c r="E2646" s="414" t="e">
        <v>#N/A</v>
      </c>
    </row>
    <row r="2647" spans="3:5">
      <c r="C2647" s="414">
        <v>22.859999999999889</v>
      </c>
      <c r="D2647" s="414" t="e">
        <v>#N/A</v>
      </c>
      <c r="E2647" s="414" t="e">
        <v>#N/A</v>
      </c>
    </row>
    <row r="2648" spans="3:5">
      <c r="C2648" s="414">
        <v>22.879999999999889</v>
      </c>
      <c r="D2648" s="414" t="e">
        <v>#N/A</v>
      </c>
      <c r="E2648" s="414" t="e">
        <v>#N/A</v>
      </c>
    </row>
    <row r="2649" spans="3:5">
      <c r="C2649" s="414">
        <v>22.899999999999888</v>
      </c>
      <c r="D2649" s="414" t="e">
        <v>#N/A</v>
      </c>
      <c r="E2649" s="414" t="e">
        <v>#N/A</v>
      </c>
    </row>
    <row r="2650" spans="3:5">
      <c r="C2650" s="414">
        <v>22.919999999999888</v>
      </c>
      <c r="D2650" s="414" t="e">
        <v>#N/A</v>
      </c>
      <c r="E2650" s="414" t="e">
        <v>#N/A</v>
      </c>
    </row>
    <row r="2651" spans="3:5">
      <c r="C2651" s="414">
        <v>22.939999999999888</v>
      </c>
      <c r="D2651" s="414" t="e">
        <v>#N/A</v>
      </c>
      <c r="E2651" s="414" t="e">
        <v>#N/A</v>
      </c>
    </row>
    <row r="2652" spans="3:5">
      <c r="C2652" s="414">
        <v>22.959999999999887</v>
      </c>
      <c r="D2652" s="414" t="e">
        <v>#N/A</v>
      </c>
      <c r="E2652" s="414" t="e">
        <v>#N/A</v>
      </c>
    </row>
    <row r="2653" spans="3:5">
      <c r="C2653" s="414">
        <v>22.979999999999887</v>
      </c>
      <c r="D2653" s="414" t="e">
        <v>#N/A</v>
      </c>
      <c r="E2653" s="414" t="e">
        <v>#N/A</v>
      </c>
    </row>
    <row r="2654" spans="3:5">
      <c r="C2654" s="414">
        <v>22.999999999999886</v>
      </c>
      <c r="D2654" s="414" t="e">
        <v>#N/A</v>
      </c>
      <c r="E2654" s="414" t="e">
        <v>#N/A</v>
      </c>
    </row>
    <row r="2655" spans="3:5">
      <c r="C2655" s="414">
        <v>23.019999999999886</v>
      </c>
      <c r="D2655" s="414" t="e">
        <v>#N/A</v>
      </c>
      <c r="E2655" s="414" t="e">
        <v>#N/A</v>
      </c>
    </row>
    <row r="2656" spans="3:5">
      <c r="C2656" s="414">
        <v>23.039999999999885</v>
      </c>
      <c r="D2656" s="414" t="e">
        <v>#N/A</v>
      </c>
      <c r="E2656" s="414" t="e">
        <v>#N/A</v>
      </c>
    </row>
    <row r="2657" spans="3:5">
      <c r="C2657" s="414">
        <v>23.059999999999885</v>
      </c>
      <c r="D2657" s="414" t="e">
        <v>#N/A</v>
      </c>
      <c r="E2657" s="414" t="e">
        <v>#N/A</v>
      </c>
    </row>
    <row r="2658" spans="3:5">
      <c r="C2658" s="414">
        <v>23.079999999999885</v>
      </c>
      <c r="D2658" s="414" t="e">
        <v>#N/A</v>
      </c>
      <c r="E2658" s="414" t="e">
        <v>#N/A</v>
      </c>
    </row>
    <row r="2659" spans="3:5">
      <c r="C2659" s="414">
        <v>23.099999999999884</v>
      </c>
      <c r="D2659" s="414" t="e">
        <v>#N/A</v>
      </c>
      <c r="E2659" s="414" t="e">
        <v>#N/A</v>
      </c>
    </row>
    <row r="2660" spans="3:5">
      <c r="C2660" s="414">
        <v>23.119999999999884</v>
      </c>
      <c r="D2660" s="414" t="e">
        <v>#N/A</v>
      </c>
      <c r="E2660" s="414" t="e">
        <v>#N/A</v>
      </c>
    </row>
    <row r="2661" spans="3:5">
      <c r="C2661" s="414">
        <v>23.139999999999883</v>
      </c>
      <c r="D2661" s="414" t="e">
        <v>#N/A</v>
      </c>
      <c r="E2661" s="414" t="e">
        <v>#N/A</v>
      </c>
    </row>
    <row r="2662" spans="3:5">
      <c r="C2662" s="414">
        <v>23.159999999999883</v>
      </c>
      <c r="D2662" s="414" t="e">
        <v>#N/A</v>
      </c>
      <c r="E2662" s="414" t="e">
        <v>#N/A</v>
      </c>
    </row>
    <row r="2663" spans="3:5">
      <c r="C2663" s="414">
        <v>23.179999999999882</v>
      </c>
      <c r="D2663" s="414" t="e">
        <v>#N/A</v>
      </c>
      <c r="E2663" s="414" t="e">
        <v>#N/A</v>
      </c>
    </row>
    <row r="2664" spans="3:5">
      <c r="C2664" s="414">
        <v>23.199999999999882</v>
      </c>
      <c r="D2664" s="414" t="e">
        <v>#N/A</v>
      </c>
      <c r="E2664" s="414" t="e">
        <v>#N/A</v>
      </c>
    </row>
    <row r="2665" spans="3:5">
      <c r="C2665" s="414">
        <v>23.219999999999882</v>
      </c>
      <c r="D2665" s="414" t="e">
        <v>#N/A</v>
      </c>
      <c r="E2665" s="414" t="e">
        <v>#N/A</v>
      </c>
    </row>
    <row r="2666" spans="3:5">
      <c r="C2666" s="414">
        <v>23.239999999999881</v>
      </c>
      <c r="D2666" s="414" t="e">
        <v>#N/A</v>
      </c>
      <c r="E2666" s="414" t="e">
        <v>#N/A</v>
      </c>
    </row>
    <row r="2667" spans="3:5">
      <c r="C2667" s="414">
        <v>23.259999999999881</v>
      </c>
      <c r="D2667" s="414" t="e">
        <v>#N/A</v>
      </c>
      <c r="E2667" s="414" t="e">
        <v>#N/A</v>
      </c>
    </row>
    <row r="2668" spans="3:5">
      <c r="C2668" s="414">
        <v>23.27999999999988</v>
      </c>
      <c r="D2668" s="414" t="e">
        <v>#N/A</v>
      </c>
      <c r="E2668" s="414" t="e">
        <v>#N/A</v>
      </c>
    </row>
    <row r="2669" spans="3:5">
      <c r="C2669" s="414">
        <v>23.29999999999988</v>
      </c>
      <c r="D2669" s="414" t="e">
        <v>#N/A</v>
      </c>
      <c r="E2669" s="414" t="e">
        <v>#N/A</v>
      </c>
    </row>
    <row r="2670" spans="3:5">
      <c r="C2670" s="414">
        <v>23.319999999999879</v>
      </c>
      <c r="D2670" s="414" t="e">
        <v>#N/A</v>
      </c>
      <c r="E2670" s="414" t="e">
        <v>#N/A</v>
      </c>
    </row>
    <row r="2671" spans="3:5">
      <c r="C2671" s="414">
        <v>23.339999999999879</v>
      </c>
      <c r="D2671" s="414" t="e">
        <v>#N/A</v>
      </c>
      <c r="E2671" s="414" t="e">
        <v>#N/A</v>
      </c>
    </row>
    <row r="2672" spans="3:5">
      <c r="C2672" s="414">
        <v>23.359999999999879</v>
      </c>
      <c r="D2672" s="414" t="e">
        <v>#N/A</v>
      </c>
      <c r="E2672" s="414" t="e">
        <v>#N/A</v>
      </c>
    </row>
    <row r="2673" spans="3:5">
      <c r="C2673" s="414">
        <v>23.379999999999878</v>
      </c>
      <c r="D2673" s="414" t="e">
        <v>#N/A</v>
      </c>
      <c r="E2673" s="414" t="e">
        <v>#N/A</v>
      </c>
    </row>
    <row r="2674" spans="3:5">
      <c r="C2674" s="414">
        <v>23.399999999999878</v>
      </c>
      <c r="D2674" s="414" t="e">
        <v>#N/A</v>
      </c>
      <c r="E2674" s="414" t="e">
        <v>#N/A</v>
      </c>
    </row>
    <row r="2675" spans="3:5">
      <c r="C2675" s="414">
        <v>23.419999999999877</v>
      </c>
      <c r="D2675" s="414" t="e">
        <v>#N/A</v>
      </c>
      <c r="E2675" s="414" t="e">
        <v>#N/A</v>
      </c>
    </row>
    <row r="2676" spans="3:5">
      <c r="C2676" s="414">
        <v>23.439999999999877</v>
      </c>
      <c r="D2676" s="414" t="e">
        <v>#N/A</v>
      </c>
      <c r="E2676" s="414" t="e">
        <v>#N/A</v>
      </c>
    </row>
    <row r="2677" spans="3:5">
      <c r="C2677" s="414">
        <v>23.459999999999877</v>
      </c>
      <c r="D2677" s="414" t="e">
        <v>#N/A</v>
      </c>
      <c r="E2677" s="414" t="e">
        <v>#N/A</v>
      </c>
    </row>
    <row r="2678" spans="3:5">
      <c r="C2678" s="414">
        <v>23.479999999999876</v>
      </c>
      <c r="D2678" s="414" t="e">
        <v>#N/A</v>
      </c>
      <c r="E2678" s="414" t="e">
        <v>#N/A</v>
      </c>
    </row>
    <row r="2679" spans="3:5">
      <c r="C2679" s="414">
        <v>23.499999999999876</v>
      </c>
      <c r="D2679" s="414" t="e">
        <v>#N/A</v>
      </c>
      <c r="E2679" s="414" t="e">
        <v>#N/A</v>
      </c>
    </row>
    <row r="2680" spans="3:5">
      <c r="C2680" s="414">
        <v>23.519999999999875</v>
      </c>
      <c r="D2680" s="414" t="e">
        <v>#N/A</v>
      </c>
      <c r="E2680" s="414" t="e">
        <v>#N/A</v>
      </c>
    </row>
    <row r="2681" spans="3:5">
      <c r="C2681" s="414">
        <v>23.539999999999875</v>
      </c>
      <c r="D2681" s="414" t="e">
        <v>#N/A</v>
      </c>
      <c r="E2681" s="414" t="e">
        <v>#N/A</v>
      </c>
    </row>
    <row r="2682" spans="3:5">
      <c r="C2682" s="414">
        <v>23.559999999999874</v>
      </c>
      <c r="D2682" s="414" t="e">
        <v>#N/A</v>
      </c>
      <c r="E2682" s="414" t="e">
        <v>#N/A</v>
      </c>
    </row>
    <row r="2683" spans="3:5">
      <c r="C2683" s="414">
        <v>23.579999999999874</v>
      </c>
      <c r="D2683" s="414" t="e">
        <v>#N/A</v>
      </c>
      <c r="E2683" s="414" t="e">
        <v>#N/A</v>
      </c>
    </row>
    <row r="2684" spans="3:5">
      <c r="C2684" s="414">
        <v>23.599999999999874</v>
      </c>
      <c r="D2684" s="414" t="e">
        <v>#N/A</v>
      </c>
      <c r="E2684" s="414" t="e">
        <v>#N/A</v>
      </c>
    </row>
    <row r="2685" spans="3:5">
      <c r="C2685" s="414">
        <v>23.619999999999873</v>
      </c>
      <c r="D2685" s="414" t="e">
        <v>#N/A</v>
      </c>
      <c r="E2685" s="414" t="e">
        <v>#N/A</v>
      </c>
    </row>
    <row r="2686" spans="3:5">
      <c r="C2686" s="414">
        <v>23.639999999999873</v>
      </c>
      <c r="D2686" s="414" t="e">
        <v>#N/A</v>
      </c>
      <c r="E2686" s="414" t="e">
        <v>#N/A</v>
      </c>
    </row>
    <row r="2687" spans="3:5">
      <c r="C2687" s="414">
        <v>23.659999999999872</v>
      </c>
      <c r="D2687" s="414" t="e">
        <v>#N/A</v>
      </c>
      <c r="E2687" s="414" t="e">
        <v>#N/A</v>
      </c>
    </row>
    <row r="2688" spans="3:5">
      <c r="C2688" s="414">
        <v>23.679999999999872</v>
      </c>
      <c r="D2688" s="414" t="e">
        <v>#N/A</v>
      </c>
      <c r="E2688" s="414" t="e">
        <v>#N/A</v>
      </c>
    </row>
    <row r="2689" spans="3:5">
      <c r="C2689" s="414">
        <v>23.699999999999871</v>
      </c>
      <c r="D2689" s="414" t="e">
        <v>#N/A</v>
      </c>
      <c r="E2689" s="414" t="e">
        <v>#N/A</v>
      </c>
    </row>
    <row r="2690" spans="3:5">
      <c r="C2690" s="414">
        <v>23.719999999999871</v>
      </c>
      <c r="D2690" s="414" t="e">
        <v>#N/A</v>
      </c>
      <c r="E2690" s="414" t="e">
        <v>#N/A</v>
      </c>
    </row>
    <row r="2691" spans="3:5">
      <c r="C2691" s="414">
        <v>23.739999999999871</v>
      </c>
      <c r="D2691" s="414" t="e">
        <v>#N/A</v>
      </c>
      <c r="E2691" s="414" t="e">
        <v>#N/A</v>
      </c>
    </row>
    <row r="2692" spans="3:5">
      <c r="C2692" s="414">
        <v>23.75999999999987</v>
      </c>
      <c r="D2692" s="414" t="e">
        <v>#N/A</v>
      </c>
      <c r="E2692" s="414" t="e">
        <v>#N/A</v>
      </c>
    </row>
    <row r="2693" spans="3:5">
      <c r="C2693" s="414">
        <v>23.77999999999987</v>
      </c>
      <c r="D2693" s="414" t="e">
        <v>#N/A</v>
      </c>
      <c r="E2693" s="414" t="e">
        <v>#N/A</v>
      </c>
    </row>
    <row r="2694" spans="3:5">
      <c r="C2694" s="414">
        <v>23.799999999999869</v>
      </c>
      <c r="D2694" s="414" t="e">
        <v>#N/A</v>
      </c>
      <c r="E2694" s="414" t="e">
        <v>#N/A</v>
      </c>
    </row>
    <row r="2695" spans="3:5">
      <c r="C2695" s="414">
        <v>23.819999999999869</v>
      </c>
      <c r="D2695" s="414" t="e">
        <v>#N/A</v>
      </c>
      <c r="E2695" s="414" t="e">
        <v>#N/A</v>
      </c>
    </row>
    <row r="2696" spans="3:5">
      <c r="C2696" s="414">
        <v>23.839999999999868</v>
      </c>
      <c r="D2696" s="414" t="e">
        <v>#N/A</v>
      </c>
      <c r="E2696" s="414" t="e">
        <v>#N/A</v>
      </c>
    </row>
    <row r="2697" spans="3:5">
      <c r="C2697" s="414">
        <v>23.859999999999868</v>
      </c>
      <c r="D2697" s="414" t="e">
        <v>#N/A</v>
      </c>
      <c r="E2697" s="414" t="e">
        <v>#N/A</v>
      </c>
    </row>
    <row r="2698" spans="3:5">
      <c r="C2698" s="414">
        <v>23.879999999999868</v>
      </c>
      <c r="D2698" s="414" t="e">
        <v>#N/A</v>
      </c>
      <c r="E2698" s="414" t="e">
        <v>#N/A</v>
      </c>
    </row>
    <row r="2699" spans="3:5">
      <c r="C2699" s="414">
        <v>23.899999999999867</v>
      </c>
      <c r="D2699" s="414" t="e">
        <v>#N/A</v>
      </c>
      <c r="E2699" s="414" t="e">
        <v>#N/A</v>
      </c>
    </row>
    <row r="2700" spans="3:5">
      <c r="C2700" s="414">
        <v>23.919999999999867</v>
      </c>
      <c r="D2700" s="414" t="e">
        <v>#N/A</v>
      </c>
      <c r="E2700" s="414" t="e">
        <v>#N/A</v>
      </c>
    </row>
    <row r="2701" spans="3:5">
      <c r="C2701" s="414">
        <v>23.939999999999866</v>
      </c>
      <c r="D2701" s="414" t="e">
        <v>#N/A</v>
      </c>
      <c r="E2701" s="414" t="e">
        <v>#N/A</v>
      </c>
    </row>
    <row r="2702" spans="3:5">
      <c r="C2702" s="414">
        <v>23.959999999999866</v>
      </c>
      <c r="D2702" s="414" t="e">
        <v>#N/A</v>
      </c>
      <c r="E2702" s="414" t="e">
        <v>#N/A</v>
      </c>
    </row>
    <row r="2703" spans="3:5">
      <c r="C2703" s="414">
        <v>23.979999999999865</v>
      </c>
      <c r="D2703" s="414" t="e">
        <v>#N/A</v>
      </c>
      <c r="E2703" s="414" t="e">
        <v>#N/A</v>
      </c>
    </row>
    <row r="2704" spans="3:5">
      <c r="C2704" s="414">
        <v>23.999999999999865</v>
      </c>
      <c r="D2704" s="414" t="e">
        <v>#N/A</v>
      </c>
      <c r="E2704" s="414" t="e">
        <v>#N/A</v>
      </c>
    </row>
    <row r="2705" spans="3:5">
      <c r="C2705" s="414">
        <v>24.019999999999865</v>
      </c>
      <c r="D2705" s="414" t="e">
        <v>#N/A</v>
      </c>
      <c r="E2705" s="414" t="e">
        <v>#N/A</v>
      </c>
    </row>
    <row r="2706" spans="3:5">
      <c r="C2706" s="414">
        <v>24.039999999999864</v>
      </c>
      <c r="D2706" s="414" t="e">
        <v>#N/A</v>
      </c>
      <c r="E2706" s="414" t="e">
        <v>#N/A</v>
      </c>
    </row>
    <row r="2707" spans="3:5">
      <c r="C2707" s="414">
        <v>24.059999999999864</v>
      </c>
      <c r="D2707" s="414" t="e">
        <v>#N/A</v>
      </c>
      <c r="E2707" s="414" t="e">
        <v>#N/A</v>
      </c>
    </row>
    <row r="2708" spans="3:5">
      <c r="C2708" s="414">
        <v>24.079999999999863</v>
      </c>
      <c r="D2708" s="414" t="e">
        <v>#N/A</v>
      </c>
      <c r="E2708" s="414" t="e">
        <v>#N/A</v>
      </c>
    </row>
    <row r="2709" spans="3:5">
      <c r="C2709" s="414">
        <v>24.099999999999863</v>
      </c>
      <c r="D2709" s="414" t="e">
        <v>#N/A</v>
      </c>
      <c r="E2709" s="414" t="e">
        <v>#N/A</v>
      </c>
    </row>
    <row r="2710" spans="3:5">
      <c r="C2710" s="414">
        <v>24.119999999999862</v>
      </c>
      <c r="D2710" s="414" t="e">
        <v>#N/A</v>
      </c>
      <c r="E2710" s="414" t="e">
        <v>#N/A</v>
      </c>
    </row>
    <row r="2711" spans="3:5">
      <c r="C2711" s="414">
        <v>24.139999999999862</v>
      </c>
      <c r="D2711" s="414" t="e">
        <v>#N/A</v>
      </c>
      <c r="E2711" s="414" t="e">
        <v>#N/A</v>
      </c>
    </row>
    <row r="2712" spans="3:5">
      <c r="C2712" s="414">
        <v>24.159999999999862</v>
      </c>
      <c r="D2712" s="414" t="e">
        <v>#N/A</v>
      </c>
      <c r="E2712" s="414" t="e">
        <v>#N/A</v>
      </c>
    </row>
    <row r="2713" spans="3:5">
      <c r="C2713" s="414">
        <v>24.179999999999861</v>
      </c>
      <c r="D2713" s="414" t="e">
        <v>#N/A</v>
      </c>
      <c r="E2713" s="414" t="e">
        <v>#N/A</v>
      </c>
    </row>
    <row r="2714" spans="3:5">
      <c r="C2714" s="414">
        <v>24.199999999999861</v>
      </c>
      <c r="D2714" s="414" t="e">
        <v>#N/A</v>
      </c>
      <c r="E2714" s="414" t="e">
        <v>#N/A</v>
      </c>
    </row>
    <row r="2715" spans="3:5">
      <c r="C2715" s="414">
        <v>24.21999999999986</v>
      </c>
      <c r="D2715" s="414" t="e">
        <v>#N/A</v>
      </c>
      <c r="E2715" s="414" t="e">
        <v>#N/A</v>
      </c>
    </row>
    <row r="2716" spans="3:5">
      <c r="C2716" s="414">
        <v>24.23999999999986</v>
      </c>
      <c r="D2716" s="414" t="e">
        <v>#N/A</v>
      </c>
      <c r="E2716" s="414" t="e">
        <v>#N/A</v>
      </c>
    </row>
    <row r="2717" spans="3:5">
      <c r="C2717" s="414">
        <v>24.259999999999859</v>
      </c>
      <c r="D2717" s="414" t="e">
        <v>#N/A</v>
      </c>
      <c r="E2717" s="414" t="e">
        <v>#N/A</v>
      </c>
    </row>
    <row r="2718" spans="3:5">
      <c r="C2718" s="414">
        <v>24.279999999999859</v>
      </c>
      <c r="D2718" s="414" t="e">
        <v>#N/A</v>
      </c>
      <c r="E2718" s="414" t="e">
        <v>#N/A</v>
      </c>
    </row>
    <row r="2719" spans="3:5">
      <c r="C2719" s="414">
        <v>24.299999999999859</v>
      </c>
      <c r="D2719" s="414" t="e">
        <v>#N/A</v>
      </c>
      <c r="E2719" s="414" t="e">
        <v>#N/A</v>
      </c>
    </row>
    <row r="2720" spans="3:5">
      <c r="C2720" s="414">
        <v>24.319999999999858</v>
      </c>
      <c r="D2720" s="414" t="e">
        <v>#N/A</v>
      </c>
      <c r="E2720" s="414" t="e">
        <v>#N/A</v>
      </c>
    </row>
    <row r="2721" spans="3:5">
      <c r="C2721" s="414">
        <v>24.339999999999858</v>
      </c>
      <c r="D2721" s="414" t="e">
        <v>#N/A</v>
      </c>
      <c r="E2721" s="414" t="e">
        <v>#N/A</v>
      </c>
    </row>
    <row r="2722" spans="3:5">
      <c r="C2722" s="414">
        <v>24.359999999999857</v>
      </c>
      <c r="D2722" s="414" t="e">
        <v>#N/A</v>
      </c>
      <c r="E2722" s="414" t="e">
        <v>#N/A</v>
      </c>
    </row>
    <row r="2723" spans="3:5">
      <c r="C2723" s="414">
        <v>24.379999999999857</v>
      </c>
      <c r="D2723" s="414" t="e">
        <v>#N/A</v>
      </c>
      <c r="E2723" s="414" t="e">
        <v>#N/A</v>
      </c>
    </row>
    <row r="2724" spans="3:5">
      <c r="C2724" s="414">
        <v>24.399999999999856</v>
      </c>
      <c r="D2724" s="414" t="e">
        <v>#N/A</v>
      </c>
      <c r="E2724" s="414" t="e">
        <v>#N/A</v>
      </c>
    </row>
    <row r="2725" spans="3:5">
      <c r="C2725" s="414">
        <v>24.419999999999856</v>
      </c>
      <c r="D2725" s="414" t="e">
        <v>#N/A</v>
      </c>
      <c r="E2725" s="414" t="e">
        <v>#N/A</v>
      </c>
    </row>
    <row r="2726" spans="3:5">
      <c r="C2726" s="414">
        <v>24.439999999999856</v>
      </c>
      <c r="D2726" s="414" t="e">
        <v>#N/A</v>
      </c>
      <c r="E2726" s="414" t="e">
        <v>#N/A</v>
      </c>
    </row>
    <row r="2727" spans="3:5">
      <c r="C2727" s="414">
        <v>24.459999999999855</v>
      </c>
      <c r="D2727" s="414" t="e">
        <v>#N/A</v>
      </c>
      <c r="E2727" s="414" t="e">
        <v>#N/A</v>
      </c>
    </row>
    <row r="2728" spans="3:5">
      <c r="C2728" s="414">
        <v>24.479999999999855</v>
      </c>
      <c r="D2728" s="414" t="e">
        <v>#N/A</v>
      </c>
      <c r="E2728" s="414" t="e">
        <v>#N/A</v>
      </c>
    </row>
    <row r="2729" spans="3:5">
      <c r="C2729" s="414">
        <v>24.499999999999854</v>
      </c>
      <c r="D2729" s="414" t="e">
        <v>#N/A</v>
      </c>
      <c r="E2729" s="414" t="e">
        <v>#N/A</v>
      </c>
    </row>
    <row r="2730" spans="3:5">
      <c r="C2730" s="414">
        <v>24.519999999999854</v>
      </c>
      <c r="D2730" s="414" t="e">
        <v>#N/A</v>
      </c>
      <c r="E2730" s="414" t="e">
        <v>#N/A</v>
      </c>
    </row>
    <row r="2731" spans="3:5">
      <c r="C2731" s="414">
        <v>24.539999999999853</v>
      </c>
      <c r="D2731" s="414" t="e">
        <v>#N/A</v>
      </c>
      <c r="E2731" s="414" t="e">
        <v>#N/A</v>
      </c>
    </row>
    <row r="2732" spans="3:5">
      <c r="C2732" s="414">
        <v>24.559999999999853</v>
      </c>
      <c r="D2732" s="414" t="e">
        <v>#N/A</v>
      </c>
      <c r="E2732" s="414" t="e">
        <v>#N/A</v>
      </c>
    </row>
    <row r="2733" spans="3:5">
      <c r="C2733" s="414">
        <v>24.579999999999853</v>
      </c>
      <c r="D2733" s="414" t="e">
        <v>#N/A</v>
      </c>
      <c r="E2733" s="414" t="e">
        <v>#N/A</v>
      </c>
    </row>
    <row r="2734" spans="3:5">
      <c r="C2734" s="414">
        <v>24.599999999999852</v>
      </c>
      <c r="D2734" s="414" t="e">
        <v>#N/A</v>
      </c>
      <c r="E2734" s="414" t="e">
        <v>#N/A</v>
      </c>
    </row>
    <row r="2735" spans="3:5">
      <c r="C2735" s="414">
        <v>24.619999999999852</v>
      </c>
      <c r="D2735" s="414" t="e">
        <v>#N/A</v>
      </c>
      <c r="E2735" s="414" t="e">
        <v>#N/A</v>
      </c>
    </row>
    <row r="2736" spans="3:5">
      <c r="C2736" s="414">
        <v>24.639999999999851</v>
      </c>
      <c r="D2736" s="414" t="e">
        <v>#N/A</v>
      </c>
      <c r="E2736" s="414" t="e">
        <v>#N/A</v>
      </c>
    </row>
    <row r="2737" spans="3:5">
      <c r="C2737" s="414">
        <v>24.659999999999851</v>
      </c>
      <c r="D2737" s="414" t="e">
        <v>#N/A</v>
      </c>
      <c r="E2737" s="414" t="e">
        <v>#N/A</v>
      </c>
    </row>
    <row r="2738" spans="3:5">
      <c r="C2738" s="414">
        <v>24.679999999999851</v>
      </c>
      <c r="D2738" s="414" t="e">
        <v>#N/A</v>
      </c>
      <c r="E2738" s="414" t="e">
        <v>#N/A</v>
      </c>
    </row>
    <row r="2739" spans="3:5">
      <c r="C2739" s="414">
        <v>24.69999999999985</v>
      </c>
      <c r="D2739" s="414" t="e">
        <v>#N/A</v>
      </c>
      <c r="E2739" s="414" t="e">
        <v>#N/A</v>
      </c>
    </row>
    <row r="2740" spans="3:5">
      <c r="C2740" s="414">
        <v>24.71999999999985</v>
      </c>
      <c r="D2740" s="414" t="e">
        <v>#N/A</v>
      </c>
      <c r="E2740" s="414" t="e">
        <v>#N/A</v>
      </c>
    </row>
    <row r="2741" spans="3:5">
      <c r="C2741" s="414">
        <v>24.739999999999849</v>
      </c>
      <c r="D2741" s="414" t="e">
        <v>#N/A</v>
      </c>
      <c r="E2741" s="414" t="e">
        <v>#N/A</v>
      </c>
    </row>
    <row r="2742" spans="3:5">
      <c r="C2742" s="414">
        <v>24.759999999999849</v>
      </c>
      <c r="D2742" s="414" t="e">
        <v>#N/A</v>
      </c>
      <c r="E2742" s="414" t="e">
        <v>#N/A</v>
      </c>
    </row>
    <row r="2743" spans="3:5">
      <c r="C2743" s="414">
        <v>24.779999999999848</v>
      </c>
      <c r="D2743" s="414" t="e">
        <v>#N/A</v>
      </c>
      <c r="E2743" s="414" t="e">
        <v>#N/A</v>
      </c>
    </row>
    <row r="2744" spans="3:5">
      <c r="C2744" s="414">
        <v>24.799999999999848</v>
      </c>
      <c r="D2744" s="414" t="e">
        <v>#N/A</v>
      </c>
      <c r="E2744" s="414" t="e">
        <v>#N/A</v>
      </c>
    </row>
    <row r="2745" spans="3:5">
      <c r="C2745" s="414">
        <v>24.819999999999848</v>
      </c>
      <c r="D2745" s="414" t="e">
        <v>#N/A</v>
      </c>
      <c r="E2745" s="414" t="e">
        <v>#N/A</v>
      </c>
    </row>
    <row r="2746" spans="3:5">
      <c r="C2746" s="414">
        <v>24.839999999999847</v>
      </c>
      <c r="D2746" s="414" t="e">
        <v>#N/A</v>
      </c>
      <c r="E2746" s="414" t="e">
        <v>#N/A</v>
      </c>
    </row>
    <row r="2747" spans="3:5">
      <c r="C2747" s="414">
        <v>24.859999999999847</v>
      </c>
      <c r="D2747" s="414" t="e">
        <v>#N/A</v>
      </c>
      <c r="E2747" s="414" t="e">
        <v>#N/A</v>
      </c>
    </row>
    <row r="2748" spans="3:5">
      <c r="C2748" s="414">
        <v>24.879999999999846</v>
      </c>
      <c r="D2748" s="414" t="e">
        <v>#N/A</v>
      </c>
      <c r="E2748" s="414" t="e">
        <v>#N/A</v>
      </c>
    </row>
    <row r="2749" spans="3:5">
      <c r="C2749" s="414">
        <v>24.899999999999846</v>
      </c>
      <c r="D2749" s="414" t="e">
        <v>#N/A</v>
      </c>
      <c r="E2749" s="414" t="e">
        <v>#N/A</v>
      </c>
    </row>
    <row r="2750" spans="3:5">
      <c r="C2750" s="414">
        <v>24.919999999999845</v>
      </c>
      <c r="D2750" s="414" t="e">
        <v>#N/A</v>
      </c>
      <c r="E2750" s="414" t="e">
        <v>#N/A</v>
      </c>
    </row>
    <row r="2751" spans="3:5">
      <c r="C2751" s="414">
        <v>24.939999999999845</v>
      </c>
      <c r="D2751" s="414" t="e">
        <v>#N/A</v>
      </c>
      <c r="E2751" s="414" t="e">
        <v>#N/A</v>
      </c>
    </row>
    <row r="2752" spans="3:5">
      <c r="C2752" s="414">
        <v>24.959999999999845</v>
      </c>
      <c r="D2752" s="414" t="e">
        <v>#N/A</v>
      </c>
      <c r="E2752" s="414" t="e">
        <v>#N/A</v>
      </c>
    </row>
    <row r="2753" spans="3:5">
      <c r="C2753" s="414">
        <v>24.979999999999844</v>
      </c>
      <c r="D2753" s="414" t="e">
        <v>#N/A</v>
      </c>
      <c r="E2753" s="414" t="e">
        <v>#N/A</v>
      </c>
    </row>
    <row r="2754" spans="3:5">
      <c r="C2754" s="414">
        <v>25</v>
      </c>
      <c r="D2754" s="414">
        <v>43</v>
      </c>
      <c r="E2754" s="414">
        <v>36</v>
      </c>
    </row>
    <row r="2755" spans="3:5">
      <c r="C2755" s="414">
        <v>25.019999999999843</v>
      </c>
      <c r="D2755" s="414" t="e">
        <v>#N/A</v>
      </c>
      <c r="E2755" s="414" t="e">
        <v>#N/A</v>
      </c>
    </row>
    <row r="2756" spans="3:5">
      <c r="C2756" s="414">
        <v>25.039999999999843</v>
      </c>
      <c r="D2756" s="414" t="e">
        <v>#N/A</v>
      </c>
      <c r="E2756" s="414" t="e">
        <v>#N/A</v>
      </c>
    </row>
    <row r="2757" spans="3:5">
      <c r="C2757" s="414">
        <v>25.059999999999842</v>
      </c>
      <c r="D2757" s="414" t="e">
        <v>#N/A</v>
      </c>
      <c r="E2757" s="414" t="e">
        <v>#N/A</v>
      </c>
    </row>
    <row r="2758" spans="3:5">
      <c r="C2758" s="414">
        <v>25.079999999999842</v>
      </c>
      <c r="D2758" s="414" t="e">
        <v>#N/A</v>
      </c>
      <c r="E2758" s="414" t="e">
        <v>#N/A</v>
      </c>
    </row>
    <row r="2759" spans="3:5">
      <c r="C2759" s="414">
        <v>25.099999999999842</v>
      </c>
      <c r="D2759" s="414" t="e">
        <v>#N/A</v>
      </c>
      <c r="E2759" s="414" t="e">
        <v>#N/A</v>
      </c>
    </row>
    <row r="2760" spans="3:5">
      <c r="C2760" s="414">
        <v>25.119999999999841</v>
      </c>
      <c r="D2760" s="414" t="e">
        <v>#N/A</v>
      </c>
      <c r="E2760" s="414" t="e">
        <v>#N/A</v>
      </c>
    </row>
    <row r="2761" spans="3:5">
      <c r="C2761" s="414">
        <v>25.139999999999841</v>
      </c>
      <c r="D2761" s="414" t="e">
        <v>#N/A</v>
      </c>
      <c r="E2761" s="414" t="e">
        <v>#N/A</v>
      </c>
    </row>
    <row r="2762" spans="3:5">
      <c r="C2762" s="414">
        <v>25.15999999999984</v>
      </c>
      <c r="D2762" s="414" t="e">
        <v>#N/A</v>
      </c>
      <c r="E2762" s="414" t="e">
        <v>#N/A</v>
      </c>
    </row>
    <row r="2763" spans="3:5">
      <c r="C2763" s="414">
        <v>25.17999999999984</v>
      </c>
      <c r="D2763" s="414" t="e">
        <v>#N/A</v>
      </c>
      <c r="E2763" s="414" t="e">
        <v>#N/A</v>
      </c>
    </row>
    <row r="2764" spans="3:5">
      <c r="C2764" s="414">
        <v>25.199999999999839</v>
      </c>
      <c r="D2764" s="414" t="e">
        <v>#N/A</v>
      </c>
      <c r="E2764" s="414" t="e">
        <v>#N/A</v>
      </c>
    </row>
    <row r="2765" spans="3:5">
      <c r="C2765" s="414">
        <v>25.219999999999839</v>
      </c>
      <c r="D2765" s="414" t="e">
        <v>#N/A</v>
      </c>
      <c r="E2765" s="414" t="e">
        <v>#N/A</v>
      </c>
    </row>
    <row r="2766" spans="3:5">
      <c r="C2766" s="414">
        <v>25.239999999999839</v>
      </c>
      <c r="D2766" s="414" t="e">
        <v>#N/A</v>
      </c>
      <c r="E2766" s="414" t="e">
        <v>#N/A</v>
      </c>
    </row>
    <row r="2767" spans="3:5">
      <c r="C2767" s="414">
        <v>25.259999999999838</v>
      </c>
      <c r="D2767" s="414" t="e">
        <v>#N/A</v>
      </c>
      <c r="E2767" s="414" t="e">
        <v>#N/A</v>
      </c>
    </row>
    <row r="2768" spans="3:5">
      <c r="C2768" s="414">
        <v>25.279999999999838</v>
      </c>
      <c r="D2768" s="414" t="e">
        <v>#N/A</v>
      </c>
      <c r="E2768" s="414" t="e">
        <v>#N/A</v>
      </c>
    </row>
    <row r="2769" spans="3:5">
      <c r="C2769" s="414">
        <v>25.299999999999837</v>
      </c>
      <c r="D2769" s="414" t="e">
        <v>#N/A</v>
      </c>
      <c r="E2769" s="414" t="e">
        <v>#N/A</v>
      </c>
    </row>
    <row r="2770" spans="3:5">
      <c r="C2770" s="414">
        <v>25.319999999999837</v>
      </c>
      <c r="D2770" s="414" t="e">
        <v>#N/A</v>
      </c>
      <c r="E2770" s="414" t="e">
        <v>#N/A</v>
      </c>
    </row>
    <row r="2771" spans="3:5">
      <c r="C2771" s="414">
        <v>25.339999999999836</v>
      </c>
      <c r="D2771" s="414" t="e">
        <v>#N/A</v>
      </c>
      <c r="E2771" s="414" t="e">
        <v>#N/A</v>
      </c>
    </row>
    <row r="2772" spans="3:5">
      <c r="C2772" s="414">
        <v>25.359999999999836</v>
      </c>
      <c r="D2772" s="414" t="e">
        <v>#N/A</v>
      </c>
      <c r="E2772" s="414" t="e">
        <v>#N/A</v>
      </c>
    </row>
    <row r="2773" spans="3:5">
      <c r="C2773" s="414">
        <v>25.379999999999836</v>
      </c>
      <c r="D2773" s="414" t="e">
        <v>#N/A</v>
      </c>
      <c r="E2773" s="414" t="e">
        <v>#N/A</v>
      </c>
    </row>
    <row r="2774" spans="3:5">
      <c r="C2774" s="414">
        <v>25.399999999999835</v>
      </c>
      <c r="D2774" s="414" t="e">
        <v>#N/A</v>
      </c>
      <c r="E2774" s="414" t="e">
        <v>#N/A</v>
      </c>
    </row>
    <row r="2775" spans="3:5">
      <c r="C2775" s="414">
        <v>25.419999999999835</v>
      </c>
      <c r="D2775" s="414" t="e">
        <v>#N/A</v>
      </c>
      <c r="E2775" s="414" t="e">
        <v>#N/A</v>
      </c>
    </row>
    <row r="2776" spans="3:5">
      <c r="C2776" s="414">
        <v>25.439999999999834</v>
      </c>
      <c r="D2776" s="414" t="e">
        <v>#N/A</v>
      </c>
      <c r="E2776" s="414" t="e">
        <v>#N/A</v>
      </c>
    </row>
    <row r="2777" spans="3:5">
      <c r="C2777" s="414">
        <v>25.459999999999834</v>
      </c>
      <c r="D2777" s="414" t="e">
        <v>#N/A</v>
      </c>
      <c r="E2777" s="414" t="e">
        <v>#N/A</v>
      </c>
    </row>
    <row r="2778" spans="3:5">
      <c r="C2778" s="414">
        <v>25.479999999999833</v>
      </c>
      <c r="D2778" s="414" t="e">
        <v>#N/A</v>
      </c>
      <c r="E2778" s="414" t="e">
        <v>#N/A</v>
      </c>
    </row>
    <row r="2779" spans="3:5">
      <c r="C2779" s="414">
        <v>25.499999999999833</v>
      </c>
      <c r="D2779" s="414" t="e">
        <v>#N/A</v>
      </c>
      <c r="E2779" s="414" t="e">
        <v>#N/A</v>
      </c>
    </row>
    <row r="2780" spans="3:5">
      <c r="C2780" s="414">
        <v>25.519999999999833</v>
      </c>
      <c r="D2780" s="414" t="e">
        <v>#N/A</v>
      </c>
      <c r="E2780" s="414" t="e">
        <v>#N/A</v>
      </c>
    </row>
    <row r="2781" spans="3:5">
      <c r="C2781" s="414">
        <v>25.539999999999832</v>
      </c>
      <c r="D2781" s="414" t="e">
        <v>#N/A</v>
      </c>
      <c r="E2781" s="414" t="e">
        <v>#N/A</v>
      </c>
    </row>
    <row r="2782" spans="3:5">
      <c r="C2782" s="414">
        <v>25.559999999999832</v>
      </c>
      <c r="D2782" s="414" t="e">
        <v>#N/A</v>
      </c>
      <c r="E2782" s="414" t="e">
        <v>#N/A</v>
      </c>
    </row>
    <row r="2783" spans="3:5">
      <c r="C2783" s="414">
        <v>25.579999999999831</v>
      </c>
      <c r="D2783" s="414" t="e">
        <v>#N/A</v>
      </c>
      <c r="E2783" s="414" t="e">
        <v>#N/A</v>
      </c>
    </row>
    <row r="2784" spans="3:5">
      <c r="C2784" s="414">
        <v>25.599999999999831</v>
      </c>
      <c r="D2784" s="414" t="e">
        <v>#N/A</v>
      </c>
      <c r="E2784" s="414" t="e">
        <v>#N/A</v>
      </c>
    </row>
    <row r="2785" spans="3:5">
      <c r="C2785" s="414">
        <v>25.61999999999983</v>
      </c>
      <c r="D2785" s="414" t="e">
        <v>#N/A</v>
      </c>
      <c r="E2785" s="414" t="e">
        <v>#N/A</v>
      </c>
    </row>
    <row r="2786" spans="3:5">
      <c r="C2786" s="414">
        <v>25.63999999999983</v>
      </c>
      <c r="D2786" s="414" t="e">
        <v>#N/A</v>
      </c>
      <c r="E2786" s="414" t="e">
        <v>#N/A</v>
      </c>
    </row>
    <row r="2787" spans="3:5">
      <c r="C2787" s="414">
        <v>25.65999999999983</v>
      </c>
      <c r="D2787" s="414" t="e">
        <v>#N/A</v>
      </c>
      <c r="E2787" s="414" t="e">
        <v>#N/A</v>
      </c>
    </row>
    <row r="2788" spans="3:5">
      <c r="C2788" s="414">
        <v>25.679999999999829</v>
      </c>
      <c r="D2788" s="414" t="e">
        <v>#N/A</v>
      </c>
      <c r="E2788" s="414" t="e">
        <v>#N/A</v>
      </c>
    </row>
    <row r="2789" spans="3:5">
      <c r="C2789" s="414">
        <v>25.699999999999829</v>
      </c>
      <c r="D2789" s="414" t="e">
        <v>#N/A</v>
      </c>
      <c r="E2789" s="414" t="e">
        <v>#N/A</v>
      </c>
    </row>
    <row r="2790" spans="3:5">
      <c r="C2790" s="414">
        <v>25.719999999999828</v>
      </c>
      <c r="D2790" s="414" t="e">
        <v>#N/A</v>
      </c>
      <c r="E2790" s="414" t="e">
        <v>#N/A</v>
      </c>
    </row>
    <row r="2791" spans="3:5">
      <c r="C2791" s="414">
        <v>25.739999999999828</v>
      </c>
      <c r="D2791" s="414" t="e">
        <v>#N/A</v>
      </c>
      <c r="E2791" s="414" t="e">
        <v>#N/A</v>
      </c>
    </row>
    <row r="2792" spans="3:5">
      <c r="C2792" s="414">
        <v>25.759999999999827</v>
      </c>
      <c r="D2792" s="414" t="e">
        <v>#N/A</v>
      </c>
      <c r="E2792" s="414" t="e">
        <v>#N/A</v>
      </c>
    </row>
    <row r="2793" spans="3:5">
      <c r="C2793" s="414">
        <v>25.779999999999827</v>
      </c>
      <c r="D2793" s="414" t="e">
        <v>#N/A</v>
      </c>
      <c r="E2793" s="414" t="e">
        <v>#N/A</v>
      </c>
    </row>
    <row r="2794" spans="3:5">
      <c r="C2794" s="414">
        <v>25.799999999999827</v>
      </c>
      <c r="D2794" s="414" t="e">
        <v>#N/A</v>
      </c>
      <c r="E2794" s="414" t="e">
        <v>#N/A</v>
      </c>
    </row>
    <row r="2795" spans="3:5">
      <c r="C2795" s="414">
        <v>25.819999999999826</v>
      </c>
      <c r="D2795" s="414" t="e">
        <v>#N/A</v>
      </c>
      <c r="E2795" s="414" t="e">
        <v>#N/A</v>
      </c>
    </row>
    <row r="2796" spans="3:5">
      <c r="C2796" s="414">
        <v>25.839999999999826</v>
      </c>
      <c r="D2796" s="414" t="e">
        <v>#N/A</v>
      </c>
      <c r="E2796" s="414" t="e">
        <v>#N/A</v>
      </c>
    </row>
    <row r="2797" spans="3:5">
      <c r="C2797" s="414">
        <v>25.859999999999825</v>
      </c>
      <c r="D2797" s="414" t="e">
        <v>#N/A</v>
      </c>
      <c r="E2797" s="414" t="e">
        <v>#N/A</v>
      </c>
    </row>
    <row r="2798" spans="3:5">
      <c r="C2798" s="414">
        <v>25.879999999999825</v>
      </c>
      <c r="D2798" s="414" t="e">
        <v>#N/A</v>
      </c>
      <c r="E2798" s="414" t="e">
        <v>#N/A</v>
      </c>
    </row>
    <row r="2799" spans="3:5">
      <c r="C2799" s="414">
        <v>25.899999999999824</v>
      </c>
      <c r="D2799" s="414" t="e">
        <v>#N/A</v>
      </c>
      <c r="E2799" s="414" t="e">
        <v>#N/A</v>
      </c>
    </row>
    <row r="2800" spans="3:5">
      <c r="C2800" s="414">
        <v>25.919999999999824</v>
      </c>
      <c r="D2800" s="414" t="e">
        <v>#N/A</v>
      </c>
      <c r="E2800" s="414" t="e">
        <v>#N/A</v>
      </c>
    </row>
    <row r="2801" spans="3:5">
      <c r="C2801" s="414">
        <v>25.939999999999824</v>
      </c>
      <c r="D2801" s="414" t="e">
        <v>#N/A</v>
      </c>
      <c r="E2801" s="414" t="e">
        <v>#N/A</v>
      </c>
    </row>
    <row r="2802" spans="3:5">
      <c r="C2802" s="414">
        <v>25.959999999999823</v>
      </c>
      <c r="D2802" s="414" t="e">
        <v>#N/A</v>
      </c>
      <c r="E2802" s="414" t="e">
        <v>#N/A</v>
      </c>
    </row>
    <row r="2803" spans="3:5">
      <c r="C2803" s="414">
        <v>25.979999999999823</v>
      </c>
      <c r="D2803" s="414" t="e">
        <v>#N/A</v>
      </c>
      <c r="E2803" s="414" t="e">
        <v>#N/A</v>
      </c>
    </row>
    <row r="2804" spans="3:5">
      <c r="C2804" s="414">
        <v>25.999999999999822</v>
      </c>
      <c r="D2804" s="414" t="e">
        <v>#N/A</v>
      </c>
      <c r="E2804" s="414" t="e">
        <v>#N/A</v>
      </c>
    </row>
    <row r="2805" spans="3:5">
      <c r="C2805" s="414">
        <v>26.019999999999822</v>
      </c>
      <c r="D2805" s="414" t="e">
        <v>#N/A</v>
      </c>
      <c r="E2805" s="414" t="e">
        <v>#N/A</v>
      </c>
    </row>
    <row r="2806" spans="3:5">
      <c r="C2806" s="414">
        <v>26.039999999999822</v>
      </c>
      <c r="D2806" s="414" t="e">
        <v>#N/A</v>
      </c>
      <c r="E2806" s="414" t="e">
        <v>#N/A</v>
      </c>
    </row>
    <row r="2807" spans="3:5">
      <c r="C2807" s="414">
        <v>26.059999999999821</v>
      </c>
      <c r="D2807" s="414" t="e">
        <v>#N/A</v>
      </c>
      <c r="E2807" s="414" t="e">
        <v>#N/A</v>
      </c>
    </row>
    <row r="2808" spans="3:5">
      <c r="C2808" s="414">
        <v>26.079999999999821</v>
      </c>
      <c r="D2808" s="414" t="e">
        <v>#N/A</v>
      </c>
      <c r="E2808" s="414" t="e">
        <v>#N/A</v>
      </c>
    </row>
    <row r="2809" spans="3:5">
      <c r="C2809" s="414">
        <v>26.09999999999982</v>
      </c>
      <c r="D2809" s="414" t="e">
        <v>#N/A</v>
      </c>
      <c r="E2809" s="414" t="e">
        <v>#N/A</v>
      </c>
    </row>
    <row r="2810" spans="3:5">
      <c r="C2810" s="414">
        <v>26.11999999999982</v>
      </c>
      <c r="D2810" s="414" t="e">
        <v>#N/A</v>
      </c>
      <c r="E2810" s="414" t="e">
        <v>#N/A</v>
      </c>
    </row>
    <row r="2811" spans="3:5">
      <c r="C2811" s="414">
        <v>26.139999999999819</v>
      </c>
      <c r="D2811" s="414" t="e">
        <v>#N/A</v>
      </c>
      <c r="E2811" s="414" t="e">
        <v>#N/A</v>
      </c>
    </row>
    <row r="2812" spans="3:5">
      <c r="C2812" s="414">
        <v>26.159999999999819</v>
      </c>
      <c r="D2812" s="414" t="e">
        <v>#N/A</v>
      </c>
      <c r="E2812" s="414" t="e">
        <v>#N/A</v>
      </c>
    </row>
    <row r="2813" spans="3:5">
      <c r="C2813" s="414">
        <v>26.179999999999819</v>
      </c>
      <c r="D2813" s="414" t="e">
        <v>#N/A</v>
      </c>
      <c r="E2813" s="414" t="e">
        <v>#N/A</v>
      </c>
    </row>
    <row r="2814" spans="3:5">
      <c r="C2814" s="414">
        <v>26.199999999999818</v>
      </c>
      <c r="D2814" s="414" t="e">
        <v>#N/A</v>
      </c>
      <c r="E2814" s="414" t="e">
        <v>#N/A</v>
      </c>
    </row>
    <row r="2815" spans="3:5">
      <c r="C2815" s="414">
        <v>26.219999999999818</v>
      </c>
      <c r="D2815" s="414" t="e">
        <v>#N/A</v>
      </c>
      <c r="E2815" s="414" t="e">
        <v>#N/A</v>
      </c>
    </row>
    <row r="2816" spans="3:5">
      <c r="C2816" s="414">
        <v>26.239999999999817</v>
      </c>
      <c r="D2816" s="414" t="e">
        <v>#N/A</v>
      </c>
      <c r="E2816" s="414" t="e">
        <v>#N/A</v>
      </c>
    </row>
    <row r="2817" spans="3:5">
      <c r="C2817" s="414">
        <v>26.259999999999817</v>
      </c>
      <c r="D2817" s="414" t="e">
        <v>#N/A</v>
      </c>
      <c r="E2817" s="414" t="e">
        <v>#N/A</v>
      </c>
    </row>
    <row r="2818" spans="3:5">
      <c r="C2818" s="414">
        <v>26.279999999999816</v>
      </c>
      <c r="D2818" s="414" t="e">
        <v>#N/A</v>
      </c>
      <c r="E2818" s="414" t="e">
        <v>#N/A</v>
      </c>
    </row>
    <row r="2819" spans="3:5">
      <c r="C2819" s="414">
        <v>26.299999999999816</v>
      </c>
      <c r="D2819" s="414" t="e">
        <v>#N/A</v>
      </c>
      <c r="E2819" s="414" t="e">
        <v>#N/A</v>
      </c>
    </row>
    <row r="2820" spans="3:5">
      <c r="C2820" s="414">
        <v>26.319999999999816</v>
      </c>
      <c r="D2820" s="414" t="e">
        <v>#N/A</v>
      </c>
      <c r="E2820" s="414" t="e">
        <v>#N/A</v>
      </c>
    </row>
    <row r="2821" spans="3:5">
      <c r="C2821" s="414">
        <v>26.339999999999815</v>
      </c>
      <c r="D2821" s="414" t="e">
        <v>#N/A</v>
      </c>
      <c r="E2821" s="414" t="e">
        <v>#N/A</v>
      </c>
    </row>
    <row r="2822" spans="3:5">
      <c r="C2822" s="414">
        <v>26.359999999999815</v>
      </c>
      <c r="D2822" s="414" t="e">
        <v>#N/A</v>
      </c>
      <c r="E2822" s="414" t="e">
        <v>#N/A</v>
      </c>
    </row>
    <row r="2823" spans="3:5">
      <c r="C2823" s="414">
        <v>26.379999999999814</v>
      </c>
      <c r="D2823" s="414" t="e">
        <v>#N/A</v>
      </c>
      <c r="E2823" s="414" t="e">
        <v>#N/A</v>
      </c>
    </row>
    <row r="2824" spans="3:5">
      <c r="C2824" s="414">
        <v>26.399999999999814</v>
      </c>
      <c r="D2824" s="414" t="e">
        <v>#N/A</v>
      </c>
      <c r="E2824" s="414" t="e">
        <v>#N/A</v>
      </c>
    </row>
    <row r="2825" spans="3:5">
      <c r="C2825" s="414">
        <v>26.419999999999813</v>
      </c>
      <c r="D2825" s="414" t="e">
        <v>#N/A</v>
      </c>
      <c r="E2825" s="414" t="e">
        <v>#N/A</v>
      </c>
    </row>
    <row r="2826" spans="3:5">
      <c r="C2826" s="414">
        <v>26.439999999999813</v>
      </c>
      <c r="D2826" s="414" t="e">
        <v>#N/A</v>
      </c>
      <c r="E2826" s="414" t="e">
        <v>#N/A</v>
      </c>
    </row>
    <row r="2827" spans="3:5">
      <c r="C2827" s="414">
        <v>26.459999999999813</v>
      </c>
      <c r="D2827" s="414" t="e">
        <v>#N/A</v>
      </c>
      <c r="E2827" s="414" t="e">
        <v>#N/A</v>
      </c>
    </row>
    <row r="2828" spans="3:5">
      <c r="C2828" s="414">
        <v>26.479999999999812</v>
      </c>
      <c r="D2828" s="414" t="e">
        <v>#N/A</v>
      </c>
      <c r="E2828" s="414" t="e">
        <v>#N/A</v>
      </c>
    </row>
    <row r="2829" spans="3:5">
      <c r="C2829" s="414">
        <v>26.499999999999812</v>
      </c>
      <c r="D2829" s="414" t="e">
        <v>#N/A</v>
      </c>
      <c r="E2829" s="414" t="e">
        <v>#N/A</v>
      </c>
    </row>
    <row r="2830" spans="3:5">
      <c r="C2830" s="414">
        <v>26.519999999999811</v>
      </c>
      <c r="D2830" s="414" t="e">
        <v>#N/A</v>
      </c>
      <c r="E2830" s="414" t="e">
        <v>#N/A</v>
      </c>
    </row>
    <row r="2831" spans="3:5">
      <c r="C2831" s="414">
        <v>26.539999999999811</v>
      </c>
      <c r="D2831" s="414" t="e">
        <v>#N/A</v>
      </c>
      <c r="E2831" s="414" t="e">
        <v>#N/A</v>
      </c>
    </row>
    <row r="2832" spans="3:5">
      <c r="C2832" s="414">
        <v>26.55999999999981</v>
      </c>
      <c r="D2832" s="414" t="e">
        <v>#N/A</v>
      </c>
      <c r="E2832" s="414" t="e">
        <v>#N/A</v>
      </c>
    </row>
    <row r="2833" spans="3:5">
      <c r="C2833" s="414">
        <v>26.57999999999981</v>
      </c>
      <c r="D2833" s="414" t="e">
        <v>#N/A</v>
      </c>
      <c r="E2833" s="414" t="e">
        <v>#N/A</v>
      </c>
    </row>
    <row r="2834" spans="3:5">
      <c r="C2834" s="414">
        <v>26.59999999999981</v>
      </c>
      <c r="D2834" s="414" t="e">
        <v>#N/A</v>
      </c>
      <c r="E2834" s="414" t="e">
        <v>#N/A</v>
      </c>
    </row>
    <row r="2835" spans="3:5">
      <c r="C2835" s="414">
        <v>26.619999999999809</v>
      </c>
      <c r="D2835" s="414" t="e">
        <v>#N/A</v>
      </c>
      <c r="E2835" s="414" t="e">
        <v>#N/A</v>
      </c>
    </row>
    <row r="2836" spans="3:5">
      <c r="C2836" s="414">
        <v>26.639999999999809</v>
      </c>
      <c r="D2836" s="414" t="e">
        <v>#N/A</v>
      </c>
      <c r="E2836" s="414" t="e">
        <v>#N/A</v>
      </c>
    </row>
    <row r="2837" spans="3:5">
      <c r="C2837" s="414">
        <v>26.659999999999808</v>
      </c>
      <c r="D2837" s="414" t="e">
        <v>#N/A</v>
      </c>
      <c r="E2837" s="414" t="e">
        <v>#N/A</v>
      </c>
    </row>
    <row r="2838" spans="3:5">
      <c r="C2838" s="414">
        <v>26.679999999999808</v>
      </c>
      <c r="D2838" s="414" t="e">
        <v>#N/A</v>
      </c>
      <c r="E2838" s="414" t="e">
        <v>#N/A</v>
      </c>
    </row>
    <row r="2839" spans="3:5">
      <c r="C2839" s="414">
        <v>26.699999999999807</v>
      </c>
      <c r="D2839" s="414" t="e">
        <v>#N/A</v>
      </c>
      <c r="E2839" s="414" t="e">
        <v>#N/A</v>
      </c>
    </row>
    <row r="2840" spans="3:5">
      <c r="C2840" s="414">
        <v>26.719999999999807</v>
      </c>
      <c r="D2840" s="414" t="e">
        <v>#N/A</v>
      </c>
      <c r="E2840" s="414" t="e">
        <v>#N/A</v>
      </c>
    </row>
    <row r="2841" spans="3:5">
      <c r="C2841" s="414">
        <v>26.739999999999807</v>
      </c>
      <c r="D2841" s="414" t="e">
        <v>#N/A</v>
      </c>
      <c r="E2841" s="414" t="e">
        <v>#N/A</v>
      </c>
    </row>
    <row r="2842" spans="3:5">
      <c r="C2842" s="414">
        <v>26.759999999999806</v>
      </c>
      <c r="D2842" s="414" t="e">
        <v>#N/A</v>
      </c>
      <c r="E2842" s="414" t="e">
        <v>#N/A</v>
      </c>
    </row>
    <row r="2843" spans="3:5">
      <c r="C2843" s="414">
        <v>26.779999999999806</v>
      </c>
      <c r="D2843" s="414" t="e">
        <v>#N/A</v>
      </c>
      <c r="E2843" s="414" t="e">
        <v>#N/A</v>
      </c>
    </row>
    <row r="2844" spans="3:5">
      <c r="C2844" s="414">
        <v>26.799999999999805</v>
      </c>
      <c r="D2844" s="414" t="e">
        <v>#N/A</v>
      </c>
      <c r="E2844" s="414" t="e">
        <v>#N/A</v>
      </c>
    </row>
    <row r="2845" spans="3:5">
      <c r="C2845" s="414">
        <v>26.819999999999805</v>
      </c>
      <c r="D2845" s="414" t="e">
        <v>#N/A</v>
      </c>
      <c r="E2845" s="414" t="e">
        <v>#N/A</v>
      </c>
    </row>
    <row r="2846" spans="3:5">
      <c r="C2846" s="414">
        <v>26.839999999999804</v>
      </c>
      <c r="D2846" s="414" t="e">
        <v>#N/A</v>
      </c>
      <c r="E2846" s="414" t="e">
        <v>#N/A</v>
      </c>
    </row>
    <row r="2847" spans="3:5">
      <c r="C2847" s="414">
        <v>26.859999999999804</v>
      </c>
      <c r="D2847" s="414" t="e">
        <v>#N/A</v>
      </c>
      <c r="E2847" s="414" t="e">
        <v>#N/A</v>
      </c>
    </row>
    <row r="2848" spans="3:5">
      <c r="C2848" s="414">
        <v>26.879999999999804</v>
      </c>
      <c r="D2848" s="414" t="e">
        <v>#N/A</v>
      </c>
      <c r="E2848" s="414" t="e">
        <v>#N/A</v>
      </c>
    </row>
    <row r="2849" spans="3:5">
      <c r="C2849" s="414">
        <v>26.899999999999803</v>
      </c>
      <c r="D2849" s="414" t="e">
        <v>#N/A</v>
      </c>
      <c r="E2849" s="414" t="e">
        <v>#N/A</v>
      </c>
    </row>
    <row r="2850" spans="3:5">
      <c r="C2850" s="414">
        <v>26.919999999999803</v>
      </c>
      <c r="D2850" s="414" t="e">
        <v>#N/A</v>
      </c>
      <c r="E2850" s="414" t="e">
        <v>#N/A</v>
      </c>
    </row>
    <row r="2851" spans="3:5">
      <c r="C2851" s="414">
        <v>26.939999999999802</v>
      </c>
      <c r="D2851" s="414" t="e">
        <v>#N/A</v>
      </c>
      <c r="E2851" s="414" t="e">
        <v>#N/A</v>
      </c>
    </row>
    <row r="2852" spans="3:5">
      <c r="C2852" s="414">
        <v>26.959999999999802</v>
      </c>
      <c r="D2852" s="414" t="e">
        <v>#N/A</v>
      </c>
      <c r="E2852" s="414" t="e">
        <v>#N/A</v>
      </c>
    </row>
    <row r="2853" spans="3:5">
      <c r="C2853" s="414">
        <v>26.979999999999801</v>
      </c>
      <c r="D2853" s="414" t="e">
        <v>#N/A</v>
      </c>
      <c r="E2853" s="414" t="e">
        <v>#N/A</v>
      </c>
    </row>
    <row r="2854" spans="3:5">
      <c r="C2854" s="414">
        <v>26.999999999999801</v>
      </c>
      <c r="D2854" s="414" t="e">
        <v>#N/A</v>
      </c>
      <c r="E2854" s="414" t="e">
        <v>#N/A</v>
      </c>
    </row>
    <row r="2855" spans="3:5">
      <c r="C2855" s="414">
        <v>27.019999999999801</v>
      </c>
      <c r="D2855" s="414" t="e">
        <v>#N/A</v>
      </c>
      <c r="E2855" s="414" t="e">
        <v>#N/A</v>
      </c>
    </row>
    <row r="2856" spans="3:5">
      <c r="C2856" s="414">
        <v>27.0399999999998</v>
      </c>
      <c r="D2856" s="414" t="e">
        <v>#N/A</v>
      </c>
      <c r="E2856" s="414" t="e">
        <v>#N/A</v>
      </c>
    </row>
    <row r="2857" spans="3:5">
      <c r="C2857" s="414">
        <v>27.0599999999998</v>
      </c>
      <c r="D2857" s="414" t="e">
        <v>#N/A</v>
      </c>
      <c r="E2857" s="414" t="e">
        <v>#N/A</v>
      </c>
    </row>
    <row r="2858" spans="3:5">
      <c r="C2858" s="414">
        <v>27.079999999999799</v>
      </c>
      <c r="D2858" s="414" t="e">
        <v>#N/A</v>
      </c>
      <c r="E2858" s="414" t="e">
        <v>#N/A</v>
      </c>
    </row>
    <row r="2859" spans="3:5">
      <c r="C2859" s="414">
        <v>27.099999999999799</v>
      </c>
      <c r="D2859" s="414" t="e">
        <v>#N/A</v>
      </c>
      <c r="E2859" s="414" t="e">
        <v>#N/A</v>
      </c>
    </row>
    <row r="2860" spans="3:5">
      <c r="C2860" s="414">
        <v>27.119999999999798</v>
      </c>
      <c r="D2860" s="414" t="e">
        <v>#N/A</v>
      </c>
      <c r="E2860" s="414" t="e">
        <v>#N/A</v>
      </c>
    </row>
    <row r="2861" spans="3:5">
      <c r="C2861" s="414">
        <v>27.139999999999798</v>
      </c>
      <c r="D2861" s="414" t="e">
        <v>#N/A</v>
      </c>
      <c r="E2861" s="414" t="e">
        <v>#N/A</v>
      </c>
    </row>
    <row r="2862" spans="3:5">
      <c r="C2862" s="414">
        <v>27.159999999999798</v>
      </c>
      <c r="D2862" s="414" t="e">
        <v>#N/A</v>
      </c>
      <c r="E2862" s="414" t="e">
        <v>#N/A</v>
      </c>
    </row>
    <row r="2863" spans="3:5">
      <c r="C2863" s="414">
        <v>27.179999999999797</v>
      </c>
      <c r="D2863" s="414" t="e">
        <v>#N/A</v>
      </c>
      <c r="E2863" s="414" t="e">
        <v>#N/A</v>
      </c>
    </row>
    <row r="2864" spans="3:5">
      <c r="C2864" s="414">
        <v>27.199999999999797</v>
      </c>
      <c r="D2864" s="414" t="e">
        <v>#N/A</v>
      </c>
      <c r="E2864" s="414" t="e">
        <v>#N/A</v>
      </c>
    </row>
    <row r="2865" spans="3:5">
      <c r="C2865" s="414">
        <v>27.219999999999796</v>
      </c>
      <c r="D2865" s="414" t="e">
        <v>#N/A</v>
      </c>
      <c r="E2865" s="414" t="e">
        <v>#N/A</v>
      </c>
    </row>
    <row r="2866" spans="3:5">
      <c r="C2866" s="414">
        <v>27.239999999999796</v>
      </c>
      <c r="D2866" s="414" t="e">
        <v>#N/A</v>
      </c>
      <c r="E2866" s="414" t="e">
        <v>#N/A</v>
      </c>
    </row>
    <row r="2867" spans="3:5">
      <c r="C2867" s="414">
        <v>27.259999999999796</v>
      </c>
      <c r="D2867" s="414" t="e">
        <v>#N/A</v>
      </c>
      <c r="E2867" s="414" t="e">
        <v>#N/A</v>
      </c>
    </row>
    <row r="2868" spans="3:5">
      <c r="C2868" s="414">
        <v>27.279999999999795</v>
      </c>
      <c r="D2868" s="414" t="e">
        <v>#N/A</v>
      </c>
      <c r="E2868" s="414" t="e">
        <v>#N/A</v>
      </c>
    </row>
    <row r="2869" spans="3:5">
      <c r="C2869" s="414">
        <v>27.299999999999795</v>
      </c>
      <c r="D2869" s="414" t="e">
        <v>#N/A</v>
      </c>
      <c r="E2869" s="414" t="e">
        <v>#N/A</v>
      </c>
    </row>
    <row r="2870" spans="3:5">
      <c r="C2870" s="414">
        <v>27.319999999999794</v>
      </c>
      <c r="D2870" s="414" t="e">
        <v>#N/A</v>
      </c>
      <c r="E2870" s="414" t="e">
        <v>#N/A</v>
      </c>
    </row>
    <row r="2871" spans="3:5">
      <c r="C2871" s="414">
        <v>27.339999999999794</v>
      </c>
      <c r="D2871" s="414" t="e">
        <v>#N/A</v>
      </c>
      <c r="E2871" s="414" t="e">
        <v>#N/A</v>
      </c>
    </row>
    <row r="2872" spans="3:5">
      <c r="C2872" s="414">
        <v>27.359999999999793</v>
      </c>
      <c r="D2872" s="414" t="e">
        <v>#N/A</v>
      </c>
      <c r="E2872" s="414" t="e">
        <v>#N/A</v>
      </c>
    </row>
    <row r="2873" spans="3:5">
      <c r="C2873" s="414">
        <v>27.379999999999793</v>
      </c>
      <c r="D2873" s="414" t="e">
        <v>#N/A</v>
      </c>
      <c r="E2873" s="414" t="e">
        <v>#N/A</v>
      </c>
    </row>
    <row r="2874" spans="3:5">
      <c r="C2874" s="414">
        <v>27.399999999999793</v>
      </c>
      <c r="D2874" s="414" t="e">
        <v>#N/A</v>
      </c>
      <c r="E2874" s="414" t="e">
        <v>#N/A</v>
      </c>
    </row>
    <row r="2875" spans="3:5">
      <c r="C2875" s="414">
        <v>27.419999999999792</v>
      </c>
      <c r="D2875" s="414" t="e">
        <v>#N/A</v>
      </c>
      <c r="E2875" s="414" t="e">
        <v>#N/A</v>
      </c>
    </row>
    <row r="2876" spans="3:5">
      <c r="C2876" s="414">
        <v>27.439999999999792</v>
      </c>
      <c r="D2876" s="414" t="e">
        <v>#N/A</v>
      </c>
      <c r="E2876" s="414" t="e">
        <v>#N/A</v>
      </c>
    </row>
    <row r="2877" spans="3:5">
      <c r="C2877" s="414">
        <v>27.459999999999791</v>
      </c>
      <c r="D2877" s="414" t="e">
        <v>#N/A</v>
      </c>
      <c r="E2877" s="414" t="e">
        <v>#N/A</v>
      </c>
    </row>
    <row r="2878" spans="3:5">
      <c r="C2878" s="414">
        <v>27.479999999999791</v>
      </c>
      <c r="D2878" s="414" t="e">
        <v>#N/A</v>
      </c>
      <c r="E2878" s="414" t="e">
        <v>#N/A</v>
      </c>
    </row>
    <row r="2879" spans="3:5">
      <c r="C2879" s="414">
        <v>27.49999999999979</v>
      </c>
      <c r="D2879" s="414" t="e">
        <v>#N/A</v>
      </c>
      <c r="E2879" s="414" t="e">
        <v>#N/A</v>
      </c>
    </row>
    <row r="2880" spans="3:5">
      <c r="C2880" s="414">
        <v>27.51999999999979</v>
      </c>
      <c r="D2880" s="414" t="e">
        <v>#N/A</v>
      </c>
      <c r="E2880" s="414" t="e">
        <v>#N/A</v>
      </c>
    </row>
    <row r="2881" spans="3:5">
      <c r="C2881" s="414">
        <v>27.53999999999979</v>
      </c>
      <c r="D2881" s="414" t="e">
        <v>#N/A</v>
      </c>
      <c r="E2881" s="414" t="e">
        <v>#N/A</v>
      </c>
    </row>
    <row r="2882" spans="3:5">
      <c r="C2882" s="414">
        <v>27.559999999999789</v>
      </c>
      <c r="D2882" s="414" t="e">
        <v>#N/A</v>
      </c>
      <c r="E2882" s="414" t="e">
        <v>#N/A</v>
      </c>
    </row>
    <row r="2883" spans="3:5">
      <c r="C2883" s="414">
        <v>27.579999999999789</v>
      </c>
      <c r="D2883" s="414" t="e">
        <v>#N/A</v>
      </c>
      <c r="E2883" s="414" t="e">
        <v>#N/A</v>
      </c>
    </row>
    <row r="2884" spans="3:5">
      <c r="C2884" s="414">
        <v>27.599999999999788</v>
      </c>
      <c r="D2884" s="414" t="e">
        <v>#N/A</v>
      </c>
      <c r="E2884" s="414" t="e">
        <v>#N/A</v>
      </c>
    </row>
    <row r="2885" spans="3:5">
      <c r="C2885" s="414">
        <v>27.619999999999788</v>
      </c>
      <c r="D2885" s="414" t="e">
        <v>#N/A</v>
      </c>
      <c r="E2885" s="414" t="e">
        <v>#N/A</v>
      </c>
    </row>
    <row r="2886" spans="3:5">
      <c r="C2886" s="414">
        <v>27.639999999999787</v>
      </c>
      <c r="D2886" s="414" t="e">
        <v>#N/A</v>
      </c>
      <c r="E2886" s="414" t="e">
        <v>#N/A</v>
      </c>
    </row>
    <row r="2887" spans="3:5">
      <c r="C2887" s="414">
        <v>27.659999999999787</v>
      </c>
      <c r="D2887" s="414" t="e">
        <v>#N/A</v>
      </c>
      <c r="E2887" s="414" t="e">
        <v>#N/A</v>
      </c>
    </row>
    <row r="2888" spans="3:5">
      <c r="C2888" s="414">
        <v>27.679999999999787</v>
      </c>
      <c r="D2888" s="414" t="e">
        <v>#N/A</v>
      </c>
      <c r="E2888" s="414" t="e">
        <v>#N/A</v>
      </c>
    </row>
    <row r="2889" spans="3:5">
      <c r="C2889" s="414">
        <v>27.699999999999786</v>
      </c>
      <c r="D2889" s="414" t="e">
        <v>#N/A</v>
      </c>
      <c r="E2889" s="414" t="e">
        <v>#N/A</v>
      </c>
    </row>
    <row r="2890" spans="3:5">
      <c r="C2890" s="414">
        <v>27.719999999999786</v>
      </c>
      <c r="D2890" s="414" t="e">
        <v>#N/A</v>
      </c>
      <c r="E2890" s="414" t="e">
        <v>#N/A</v>
      </c>
    </row>
    <row r="2891" spans="3:5">
      <c r="C2891" s="414">
        <v>27.739999999999785</v>
      </c>
      <c r="D2891" s="414" t="e">
        <v>#N/A</v>
      </c>
      <c r="E2891" s="414" t="e">
        <v>#N/A</v>
      </c>
    </row>
    <row r="2892" spans="3:5">
      <c r="C2892" s="414">
        <v>27.759999999999785</v>
      </c>
      <c r="D2892" s="414" t="e">
        <v>#N/A</v>
      </c>
      <c r="E2892" s="414" t="e">
        <v>#N/A</v>
      </c>
    </row>
    <row r="2893" spans="3:5">
      <c r="C2893" s="414">
        <v>27.779999999999784</v>
      </c>
      <c r="D2893" s="414" t="e">
        <v>#N/A</v>
      </c>
      <c r="E2893" s="414" t="e">
        <v>#N/A</v>
      </c>
    </row>
    <row r="2894" spans="3:5">
      <c r="C2894" s="414">
        <v>27.799999999999784</v>
      </c>
      <c r="D2894" s="414" t="e">
        <v>#N/A</v>
      </c>
      <c r="E2894" s="414" t="e">
        <v>#N/A</v>
      </c>
    </row>
    <row r="2895" spans="3:5">
      <c r="C2895" s="414">
        <v>27.819999999999784</v>
      </c>
      <c r="D2895" s="414" t="e">
        <v>#N/A</v>
      </c>
      <c r="E2895" s="414" t="e">
        <v>#N/A</v>
      </c>
    </row>
    <row r="2896" spans="3:5">
      <c r="C2896" s="414">
        <v>27.839999999999783</v>
      </c>
      <c r="D2896" s="414" t="e">
        <v>#N/A</v>
      </c>
      <c r="E2896" s="414" t="e">
        <v>#N/A</v>
      </c>
    </row>
    <row r="2897" spans="3:5">
      <c r="C2897" s="414">
        <v>27.859999999999783</v>
      </c>
      <c r="D2897" s="414" t="e">
        <v>#N/A</v>
      </c>
      <c r="E2897" s="414" t="e">
        <v>#N/A</v>
      </c>
    </row>
    <row r="2898" spans="3:5">
      <c r="C2898" s="414">
        <v>27.879999999999782</v>
      </c>
      <c r="D2898" s="414" t="e">
        <v>#N/A</v>
      </c>
      <c r="E2898" s="414" t="e">
        <v>#N/A</v>
      </c>
    </row>
    <row r="2899" spans="3:5">
      <c r="C2899" s="414">
        <v>27.899999999999782</v>
      </c>
      <c r="D2899" s="414" t="e">
        <v>#N/A</v>
      </c>
      <c r="E2899" s="414" t="e">
        <v>#N/A</v>
      </c>
    </row>
    <row r="2900" spans="3:5">
      <c r="C2900" s="414">
        <v>27.919999999999781</v>
      </c>
      <c r="D2900" s="414" t="e">
        <v>#N/A</v>
      </c>
      <c r="E2900" s="414" t="e">
        <v>#N/A</v>
      </c>
    </row>
    <row r="2901" spans="3:5">
      <c r="C2901" s="414">
        <v>27.939999999999781</v>
      </c>
      <c r="D2901" s="414" t="e">
        <v>#N/A</v>
      </c>
      <c r="E2901" s="414" t="e">
        <v>#N/A</v>
      </c>
    </row>
    <row r="2902" spans="3:5">
      <c r="C2902" s="414">
        <v>27.959999999999781</v>
      </c>
      <c r="D2902" s="414" t="e">
        <v>#N/A</v>
      </c>
      <c r="E2902" s="414" t="e">
        <v>#N/A</v>
      </c>
    </row>
    <row r="2903" spans="3:5">
      <c r="C2903" s="414">
        <v>27.97999999999978</v>
      </c>
      <c r="D2903" s="414" t="e">
        <v>#N/A</v>
      </c>
      <c r="E2903" s="414" t="e">
        <v>#N/A</v>
      </c>
    </row>
    <row r="2904" spans="3:5">
      <c r="C2904" s="414">
        <v>28</v>
      </c>
      <c r="D2904" s="414">
        <v>1</v>
      </c>
      <c r="E2904" s="414" t="e">
        <v>#N/A</v>
      </c>
    </row>
    <row r="2905" spans="3:5">
      <c r="C2905" s="414">
        <v>28.019999999999779</v>
      </c>
      <c r="D2905" s="414" t="e">
        <v>#N/A</v>
      </c>
      <c r="E2905" s="414" t="e">
        <v>#N/A</v>
      </c>
    </row>
    <row r="2906" spans="3:5">
      <c r="C2906" s="414">
        <v>28.039999999999779</v>
      </c>
      <c r="D2906" s="414" t="e">
        <v>#N/A</v>
      </c>
      <c r="E2906" s="414" t="e">
        <v>#N/A</v>
      </c>
    </row>
    <row r="2907" spans="3:5">
      <c r="C2907" s="414">
        <v>28.059999999999778</v>
      </c>
      <c r="D2907" s="414" t="e">
        <v>#N/A</v>
      </c>
      <c r="E2907" s="414" t="e">
        <v>#N/A</v>
      </c>
    </row>
    <row r="2908" spans="3:5">
      <c r="C2908" s="414">
        <v>28.079999999999778</v>
      </c>
      <c r="D2908" s="414" t="e">
        <v>#N/A</v>
      </c>
      <c r="E2908" s="414" t="e">
        <v>#N/A</v>
      </c>
    </row>
    <row r="2909" spans="3:5">
      <c r="C2909" s="414">
        <v>28.099999999999778</v>
      </c>
      <c r="D2909" s="414" t="e">
        <v>#N/A</v>
      </c>
      <c r="E2909" s="414" t="e">
        <v>#N/A</v>
      </c>
    </row>
    <row r="2910" spans="3:5">
      <c r="C2910" s="414">
        <v>28.119999999999777</v>
      </c>
      <c r="D2910" s="414" t="e">
        <v>#N/A</v>
      </c>
      <c r="E2910" s="414" t="e">
        <v>#N/A</v>
      </c>
    </row>
    <row r="2911" spans="3:5">
      <c r="C2911" s="414">
        <v>28.139999999999777</v>
      </c>
      <c r="D2911" s="414" t="e">
        <v>#N/A</v>
      </c>
      <c r="E2911" s="414" t="e">
        <v>#N/A</v>
      </c>
    </row>
    <row r="2912" spans="3:5">
      <c r="C2912" s="414">
        <v>28.159999999999776</v>
      </c>
      <c r="D2912" s="414" t="e">
        <v>#N/A</v>
      </c>
      <c r="E2912" s="414" t="e">
        <v>#N/A</v>
      </c>
    </row>
    <row r="2913" spans="3:5">
      <c r="C2913" s="414">
        <v>28.179999999999776</v>
      </c>
      <c r="D2913" s="414" t="e">
        <v>#N/A</v>
      </c>
      <c r="E2913" s="414" t="e">
        <v>#N/A</v>
      </c>
    </row>
    <row r="2914" spans="3:5">
      <c r="C2914" s="414">
        <v>28.199999999999775</v>
      </c>
      <c r="D2914" s="414" t="e">
        <v>#N/A</v>
      </c>
      <c r="E2914" s="414" t="e">
        <v>#N/A</v>
      </c>
    </row>
    <row r="2915" spans="3:5">
      <c r="C2915" s="414">
        <v>28.219999999999775</v>
      </c>
      <c r="D2915" s="414" t="e">
        <v>#N/A</v>
      </c>
      <c r="E2915" s="414" t="e">
        <v>#N/A</v>
      </c>
    </row>
    <row r="2916" spans="3:5">
      <c r="C2916" s="414">
        <v>28.239999999999775</v>
      </c>
      <c r="D2916" s="414" t="e">
        <v>#N/A</v>
      </c>
      <c r="E2916" s="414" t="e">
        <v>#N/A</v>
      </c>
    </row>
    <row r="2917" spans="3:5">
      <c r="C2917" s="414">
        <v>28.259999999999774</v>
      </c>
      <c r="D2917" s="414" t="e">
        <v>#N/A</v>
      </c>
      <c r="E2917" s="414" t="e">
        <v>#N/A</v>
      </c>
    </row>
    <row r="2918" spans="3:5">
      <c r="C2918" s="414">
        <v>28.279999999999774</v>
      </c>
      <c r="D2918" s="414" t="e">
        <v>#N/A</v>
      </c>
      <c r="E2918" s="414" t="e">
        <v>#N/A</v>
      </c>
    </row>
    <row r="2919" spans="3:5">
      <c r="C2919" s="414">
        <v>28.299999999999773</v>
      </c>
      <c r="D2919" s="414" t="e">
        <v>#N/A</v>
      </c>
      <c r="E2919" s="414" t="e">
        <v>#N/A</v>
      </c>
    </row>
    <row r="2920" spans="3:5">
      <c r="C2920" s="414">
        <v>28.319999999999773</v>
      </c>
      <c r="D2920" s="414" t="e">
        <v>#N/A</v>
      </c>
      <c r="E2920" s="414" t="e">
        <v>#N/A</v>
      </c>
    </row>
    <row r="2921" spans="3:5">
      <c r="C2921" s="414">
        <v>28.339999999999772</v>
      </c>
      <c r="D2921" s="414" t="e">
        <v>#N/A</v>
      </c>
      <c r="E2921" s="414" t="e">
        <v>#N/A</v>
      </c>
    </row>
    <row r="2922" spans="3:5">
      <c r="C2922" s="414">
        <v>28.359999999999772</v>
      </c>
      <c r="D2922" s="414" t="e">
        <v>#N/A</v>
      </c>
      <c r="E2922" s="414" t="e">
        <v>#N/A</v>
      </c>
    </row>
    <row r="2923" spans="3:5">
      <c r="C2923" s="414">
        <v>28.379999999999772</v>
      </c>
      <c r="D2923" s="414" t="e">
        <v>#N/A</v>
      </c>
      <c r="E2923" s="414" t="e">
        <v>#N/A</v>
      </c>
    </row>
    <row r="2924" spans="3:5">
      <c r="C2924" s="414">
        <v>28.399999999999771</v>
      </c>
      <c r="D2924" s="414" t="e">
        <v>#N/A</v>
      </c>
      <c r="E2924" s="414" t="e">
        <v>#N/A</v>
      </c>
    </row>
    <row r="2925" spans="3:5">
      <c r="C2925" s="414">
        <v>28.419999999999771</v>
      </c>
      <c r="D2925" s="414" t="e">
        <v>#N/A</v>
      </c>
      <c r="E2925" s="414" t="e">
        <v>#N/A</v>
      </c>
    </row>
    <row r="2926" spans="3:5">
      <c r="C2926" s="414">
        <v>28.43999999999977</v>
      </c>
      <c r="D2926" s="414" t="e">
        <v>#N/A</v>
      </c>
      <c r="E2926" s="414" t="e">
        <v>#N/A</v>
      </c>
    </row>
    <row r="2927" spans="3:5">
      <c r="C2927" s="414">
        <v>28.45999999999977</v>
      </c>
      <c r="D2927" s="414" t="e">
        <v>#N/A</v>
      </c>
      <c r="E2927" s="414" t="e">
        <v>#N/A</v>
      </c>
    </row>
    <row r="2928" spans="3:5">
      <c r="C2928" s="414">
        <v>28.479999999999769</v>
      </c>
      <c r="D2928" s="414" t="e">
        <v>#N/A</v>
      </c>
      <c r="E2928" s="414" t="e">
        <v>#N/A</v>
      </c>
    </row>
    <row r="2929" spans="3:5">
      <c r="C2929" s="414">
        <v>28.499999999999769</v>
      </c>
      <c r="D2929" s="414" t="e">
        <v>#N/A</v>
      </c>
      <c r="E2929" s="414" t="e">
        <v>#N/A</v>
      </c>
    </row>
    <row r="2930" spans="3:5">
      <c r="C2930" s="414">
        <v>28.519999999999769</v>
      </c>
      <c r="D2930" s="414" t="e">
        <v>#N/A</v>
      </c>
      <c r="E2930" s="414" t="e">
        <v>#N/A</v>
      </c>
    </row>
    <row r="2931" spans="3:5">
      <c r="C2931" s="414">
        <v>28.539999999999768</v>
      </c>
      <c r="D2931" s="414" t="e">
        <v>#N/A</v>
      </c>
      <c r="E2931" s="414" t="e">
        <v>#N/A</v>
      </c>
    </row>
    <row r="2932" spans="3:5">
      <c r="C2932" s="414">
        <v>28.559999999999768</v>
      </c>
      <c r="D2932" s="414" t="e">
        <v>#N/A</v>
      </c>
      <c r="E2932" s="414" t="e">
        <v>#N/A</v>
      </c>
    </row>
    <row r="2933" spans="3:5">
      <c r="C2933" s="414">
        <v>28.579999999999767</v>
      </c>
      <c r="D2933" s="414" t="e">
        <v>#N/A</v>
      </c>
      <c r="E2933" s="414" t="e">
        <v>#N/A</v>
      </c>
    </row>
    <row r="2934" spans="3:5">
      <c r="C2934" s="414">
        <v>28.599999999999767</v>
      </c>
      <c r="D2934" s="414" t="e">
        <v>#N/A</v>
      </c>
      <c r="E2934" s="414" t="e">
        <v>#N/A</v>
      </c>
    </row>
    <row r="2935" spans="3:5">
      <c r="C2935" s="414">
        <v>28.619999999999767</v>
      </c>
      <c r="D2935" s="414" t="e">
        <v>#N/A</v>
      </c>
      <c r="E2935" s="414" t="e">
        <v>#N/A</v>
      </c>
    </row>
    <row r="2936" spans="3:5">
      <c r="C2936" s="414">
        <v>28.639999999999766</v>
      </c>
      <c r="D2936" s="414" t="e">
        <v>#N/A</v>
      </c>
      <c r="E2936" s="414" t="e">
        <v>#N/A</v>
      </c>
    </row>
    <row r="2937" spans="3:5">
      <c r="C2937" s="414">
        <v>28.659999999999766</v>
      </c>
      <c r="D2937" s="414" t="e">
        <v>#N/A</v>
      </c>
      <c r="E2937" s="414" t="e">
        <v>#N/A</v>
      </c>
    </row>
    <row r="2938" spans="3:5">
      <c r="C2938" s="414">
        <v>28.679999999999765</v>
      </c>
      <c r="D2938" s="414" t="e">
        <v>#N/A</v>
      </c>
      <c r="E2938" s="414" t="e">
        <v>#N/A</v>
      </c>
    </row>
    <row r="2939" spans="3:5">
      <c r="C2939" s="414">
        <v>28.699999999999765</v>
      </c>
      <c r="D2939" s="414" t="e">
        <v>#N/A</v>
      </c>
      <c r="E2939" s="414" t="e">
        <v>#N/A</v>
      </c>
    </row>
    <row r="2940" spans="3:5">
      <c r="C2940" s="414">
        <v>28.719999999999764</v>
      </c>
      <c r="D2940" s="414" t="e">
        <v>#N/A</v>
      </c>
      <c r="E2940" s="414" t="e">
        <v>#N/A</v>
      </c>
    </row>
    <row r="2941" spans="3:5">
      <c r="C2941" s="414">
        <v>28.739999999999764</v>
      </c>
      <c r="D2941" s="414" t="e">
        <v>#N/A</v>
      </c>
      <c r="E2941" s="414" t="e">
        <v>#N/A</v>
      </c>
    </row>
    <row r="2942" spans="3:5">
      <c r="C2942" s="414">
        <v>28.759999999999764</v>
      </c>
      <c r="D2942" s="414" t="e">
        <v>#N/A</v>
      </c>
      <c r="E2942" s="414" t="e">
        <v>#N/A</v>
      </c>
    </row>
    <row r="2943" spans="3:5">
      <c r="C2943" s="414">
        <v>28.779999999999763</v>
      </c>
      <c r="D2943" s="414" t="e">
        <v>#N/A</v>
      </c>
      <c r="E2943" s="414" t="e">
        <v>#N/A</v>
      </c>
    </row>
    <row r="2944" spans="3:5">
      <c r="C2944" s="414">
        <v>28.799999999999763</v>
      </c>
      <c r="D2944" s="414" t="e">
        <v>#N/A</v>
      </c>
      <c r="E2944" s="414" t="e">
        <v>#N/A</v>
      </c>
    </row>
    <row r="2945" spans="3:5">
      <c r="C2945" s="414">
        <v>28.819999999999762</v>
      </c>
      <c r="D2945" s="414" t="e">
        <v>#N/A</v>
      </c>
      <c r="E2945" s="414" t="e">
        <v>#N/A</v>
      </c>
    </row>
    <row r="2946" spans="3:5">
      <c r="C2946" s="414">
        <v>28.839999999999762</v>
      </c>
      <c r="D2946" s="414" t="e">
        <v>#N/A</v>
      </c>
      <c r="E2946" s="414" t="e">
        <v>#N/A</v>
      </c>
    </row>
    <row r="2947" spans="3:5">
      <c r="C2947" s="414">
        <v>28.859999999999761</v>
      </c>
      <c r="D2947" s="414" t="e">
        <v>#N/A</v>
      </c>
      <c r="E2947" s="414" t="e">
        <v>#N/A</v>
      </c>
    </row>
    <row r="2948" spans="3:5">
      <c r="C2948" s="414">
        <v>28.879999999999761</v>
      </c>
      <c r="D2948" s="414" t="e">
        <v>#N/A</v>
      </c>
      <c r="E2948" s="414" t="e">
        <v>#N/A</v>
      </c>
    </row>
    <row r="2949" spans="3:5">
      <c r="C2949" s="414">
        <v>28.899999999999761</v>
      </c>
      <c r="D2949" s="414" t="e">
        <v>#N/A</v>
      </c>
      <c r="E2949" s="414" t="e">
        <v>#N/A</v>
      </c>
    </row>
    <row r="2950" spans="3:5">
      <c r="C2950" s="414">
        <v>28.91999999999976</v>
      </c>
      <c r="D2950" s="414" t="e">
        <v>#N/A</v>
      </c>
      <c r="E2950" s="414" t="e">
        <v>#N/A</v>
      </c>
    </row>
    <row r="2951" spans="3:5">
      <c r="C2951" s="414">
        <v>28.93999999999976</v>
      </c>
      <c r="D2951" s="414" t="e">
        <v>#N/A</v>
      </c>
      <c r="E2951" s="414" t="e">
        <v>#N/A</v>
      </c>
    </row>
    <row r="2952" spans="3:5">
      <c r="C2952" s="414">
        <v>28.959999999999759</v>
      </c>
      <c r="D2952" s="414" t="e">
        <v>#N/A</v>
      </c>
      <c r="E2952" s="414" t="e">
        <v>#N/A</v>
      </c>
    </row>
    <row r="2953" spans="3:5">
      <c r="C2953" s="414">
        <v>28.979999999999759</v>
      </c>
      <c r="D2953" s="414" t="e">
        <v>#N/A</v>
      </c>
      <c r="E2953" s="414" t="e">
        <v>#N/A</v>
      </c>
    </row>
    <row r="2954" spans="3:5">
      <c r="C2954" s="414">
        <v>28.999999999999758</v>
      </c>
      <c r="D2954" s="414" t="e">
        <v>#N/A</v>
      </c>
      <c r="E2954" s="414" t="e">
        <v>#N/A</v>
      </c>
    </row>
    <row r="2955" spans="3:5">
      <c r="C2955" s="414">
        <v>29.019999999999758</v>
      </c>
      <c r="D2955" s="414" t="e">
        <v>#N/A</v>
      </c>
      <c r="E2955" s="414" t="e">
        <v>#N/A</v>
      </c>
    </row>
    <row r="2956" spans="3:5">
      <c r="C2956" s="414">
        <v>29.039999999999758</v>
      </c>
      <c r="D2956" s="414" t="e">
        <v>#N/A</v>
      </c>
      <c r="E2956" s="414" t="e">
        <v>#N/A</v>
      </c>
    </row>
    <row r="2957" spans="3:5">
      <c r="C2957" s="414">
        <v>29.059999999999757</v>
      </c>
      <c r="D2957" s="414" t="e">
        <v>#N/A</v>
      </c>
      <c r="E2957" s="414" t="e">
        <v>#N/A</v>
      </c>
    </row>
    <row r="2958" spans="3:5">
      <c r="C2958" s="414">
        <v>29.079999999999757</v>
      </c>
      <c r="D2958" s="414" t="e">
        <v>#N/A</v>
      </c>
      <c r="E2958" s="414" t="e">
        <v>#N/A</v>
      </c>
    </row>
    <row r="2959" spans="3:5">
      <c r="C2959" s="414">
        <v>29.099999999999756</v>
      </c>
      <c r="D2959" s="414" t="e">
        <v>#N/A</v>
      </c>
      <c r="E2959" s="414" t="e">
        <v>#N/A</v>
      </c>
    </row>
    <row r="2960" spans="3:5">
      <c r="C2960" s="414">
        <v>29.119999999999756</v>
      </c>
      <c r="D2960" s="414" t="e">
        <v>#N/A</v>
      </c>
      <c r="E2960" s="414" t="e">
        <v>#N/A</v>
      </c>
    </row>
    <row r="2961" spans="3:5">
      <c r="C2961" s="414">
        <v>29.139999999999755</v>
      </c>
      <c r="D2961" s="414" t="e">
        <v>#N/A</v>
      </c>
      <c r="E2961" s="414" t="e">
        <v>#N/A</v>
      </c>
    </row>
    <row r="2962" spans="3:5">
      <c r="C2962" s="414">
        <v>29.159999999999755</v>
      </c>
      <c r="D2962" s="414" t="e">
        <v>#N/A</v>
      </c>
      <c r="E2962" s="414" t="e">
        <v>#N/A</v>
      </c>
    </row>
    <row r="2963" spans="3:5">
      <c r="C2963" s="414">
        <v>29.179999999999755</v>
      </c>
      <c r="D2963" s="414" t="e">
        <v>#N/A</v>
      </c>
      <c r="E2963" s="414" t="e">
        <v>#N/A</v>
      </c>
    </row>
    <row r="2964" spans="3:5">
      <c r="C2964" s="414">
        <v>29.199999999999754</v>
      </c>
      <c r="D2964" s="414" t="e">
        <v>#N/A</v>
      </c>
      <c r="E2964" s="414" t="e">
        <v>#N/A</v>
      </c>
    </row>
    <row r="2965" spans="3:5">
      <c r="C2965" s="414">
        <v>29.219999999999754</v>
      </c>
      <c r="D2965" s="414" t="e">
        <v>#N/A</v>
      </c>
      <c r="E2965" s="414" t="e">
        <v>#N/A</v>
      </c>
    </row>
    <row r="2966" spans="3:5">
      <c r="C2966" s="414">
        <v>29.239999999999753</v>
      </c>
      <c r="D2966" s="414" t="e">
        <v>#N/A</v>
      </c>
      <c r="E2966" s="414" t="e">
        <v>#N/A</v>
      </c>
    </row>
    <row r="2967" spans="3:5">
      <c r="C2967" s="414">
        <v>29.259999999999753</v>
      </c>
      <c r="D2967" s="414" t="e">
        <v>#N/A</v>
      </c>
      <c r="E2967" s="414" t="e">
        <v>#N/A</v>
      </c>
    </row>
    <row r="2968" spans="3:5">
      <c r="C2968" s="414">
        <v>29.279999999999752</v>
      </c>
      <c r="D2968" s="414" t="e">
        <v>#N/A</v>
      </c>
      <c r="E2968" s="414" t="e">
        <v>#N/A</v>
      </c>
    </row>
    <row r="2969" spans="3:5">
      <c r="C2969" s="414">
        <v>29.299999999999752</v>
      </c>
      <c r="D2969" s="414" t="e">
        <v>#N/A</v>
      </c>
      <c r="E2969" s="414" t="e">
        <v>#N/A</v>
      </c>
    </row>
    <row r="2970" spans="3:5">
      <c r="C2970" s="414">
        <v>29.319999999999752</v>
      </c>
      <c r="D2970" s="414" t="e">
        <v>#N/A</v>
      </c>
      <c r="E2970" s="414" t="e">
        <v>#N/A</v>
      </c>
    </row>
    <row r="2971" spans="3:5">
      <c r="C2971" s="414">
        <v>29.339999999999751</v>
      </c>
      <c r="D2971" s="414" t="e">
        <v>#N/A</v>
      </c>
      <c r="E2971" s="414" t="e">
        <v>#N/A</v>
      </c>
    </row>
    <row r="2972" spans="3:5">
      <c r="C2972" s="414">
        <v>29.359999999999751</v>
      </c>
      <c r="D2972" s="414" t="e">
        <v>#N/A</v>
      </c>
      <c r="E2972" s="414" t="e">
        <v>#N/A</v>
      </c>
    </row>
    <row r="2973" spans="3:5">
      <c r="C2973" s="414">
        <v>29.37999999999975</v>
      </c>
      <c r="D2973" s="414" t="e">
        <v>#N/A</v>
      </c>
      <c r="E2973" s="414" t="e">
        <v>#N/A</v>
      </c>
    </row>
    <row r="2974" spans="3:5">
      <c r="C2974" s="414">
        <v>29.39999999999975</v>
      </c>
      <c r="D2974" s="414" t="e">
        <v>#N/A</v>
      </c>
      <c r="E2974" s="414" t="e">
        <v>#N/A</v>
      </c>
    </row>
    <row r="2975" spans="3:5">
      <c r="C2975" s="414">
        <v>29.419999999999749</v>
      </c>
      <c r="D2975" s="414" t="e">
        <v>#N/A</v>
      </c>
      <c r="E2975" s="414" t="e">
        <v>#N/A</v>
      </c>
    </row>
    <row r="2976" spans="3:5">
      <c r="C2976" s="414">
        <v>29.439999999999749</v>
      </c>
      <c r="D2976" s="414" t="e">
        <v>#N/A</v>
      </c>
      <c r="E2976" s="414" t="e">
        <v>#N/A</v>
      </c>
    </row>
    <row r="2977" spans="3:5">
      <c r="C2977" s="414">
        <v>29.459999999999749</v>
      </c>
      <c r="D2977" s="414" t="e">
        <v>#N/A</v>
      </c>
      <c r="E2977" s="414" t="e">
        <v>#N/A</v>
      </c>
    </row>
    <row r="2978" spans="3:5">
      <c r="C2978" s="414">
        <v>29.479999999999748</v>
      </c>
      <c r="D2978" s="414" t="e">
        <v>#N/A</v>
      </c>
      <c r="E2978" s="414" t="e">
        <v>#N/A</v>
      </c>
    </row>
    <row r="2979" spans="3:5">
      <c r="C2979" s="414">
        <v>29.499999999999748</v>
      </c>
      <c r="D2979" s="414" t="e">
        <v>#N/A</v>
      </c>
      <c r="E2979" s="414" t="e">
        <v>#N/A</v>
      </c>
    </row>
    <row r="2980" spans="3:5">
      <c r="C2980" s="414">
        <v>29.519999999999747</v>
      </c>
      <c r="D2980" s="414" t="e">
        <v>#N/A</v>
      </c>
      <c r="E2980" s="414" t="e">
        <v>#N/A</v>
      </c>
    </row>
    <row r="2981" spans="3:5">
      <c r="C2981" s="414">
        <v>29.539999999999747</v>
      </c>
      <c r="D2981" s="414" t="e">
        <v>#N/A</v>
      </c>
      <c r="E2981" s="414" t="e">
        <v>#N/A</v>
      </c>
    </row>
    <row r="2982" spans="3:5">
      <c r="C2982" s="414">
        <v>29.559999999999746</v>
      </c>
      <c r="D2982" s="414" t="e">
        <v>#N/A</v>
      </c>
      <c r="E2982" s="414" t="e">
        <v>#N/A</v>
      </c>
    </row>
    <row r="2983" spans="3:5">
      <c r="C2983" s="414">
        <v>29.579999999999746</v>
      </c>
      <c r="D2983" s="414" t="e">
        <v>#N/A</v>
      </c>
      <c r="E2983" s="414" t="e">
        <v>#N/A</v>
      </c>
    </row>
    <row r="2984" spans="3:5">
      <c r="C2984" s="414">
        <v>29.599999999999746</v>
      </c>
      <c r="D2984" s="414" t="e">
        <v>#N/A</v>
      </c>
      <c r="E2984" s="414" t="e">
        <v>#N/A</v>
      </c>
    </row>
    <row r="2985" spans="3:5">
      <c r="C2985" s="414">
        <v>29.619999999999745</v>
      </c>
      <c r="D2985" s="414" t="e">
        <v>#N/A</v>
      </c>
      <c r="E2985" s="414" t="e">
        <v>#N/A</v>
      </c>
    </row>
    <row r="2986" spans="3:5">
      <c r="C2986" s="414">
        <v>29.639999999999745</v>
      </c>
      <c r="D2986" s="414" t="e">
        <v>#N/A</v>
      </c>
      <c r="E2986" s="414" t="e">
        <v>#N/A</v>
      </c>
    </row>
    <row r="2987" spans="3:5">
      <c r="C2987" s="414">
        <v>29.659999999999744</v>
      </c>
      <c r="D2987" s="414" t="e">
        <v>#N/A</v>
      </c>
      <c r="E2987" s="414" t="e">
        <v>#N/A</v>
      </c>
    </row>
    <row r="2988" spans="3:5">
      <c r="C2988" s="414">
        <v>29.679999999999744</v>
      </c>
      <c r="D2988" s="414" t="e">
        <v>#N/A</v>
      </c>
      <c r="E2988" s="414" t="e">
        <v>#N/A</v>
      </c>
    </row>
    <row r="2989" spans="3:5">
      <c r="C2989" s="414">
        <v>29.699999999999743</v>
      </c>
      <c r="D2989" s="414" t="e">
        <v>#N/A</v>
      </c>
      <c r="E2989" s="414" t="e">
        <v>#N/A</v>
      </c>
    </row>
    <row r="2990" spans="3:5">
      <c r="C2990" s="414">
        <v>29.719999999999743</v>
      </c>
      <c r="D2990" s="414" t="e">
        <v>#N/A</v>
      </c>
      <c r="E2990" s="414" t="e">
        <v>#N/A</v>
      </c>
    </row>
    <row r="2991" spans="3:5">
      <c r="C2991" s="414">
        <v>29.739999999999743</v>
      </c>
      <c r="D2991" s="414" t="e">
        <v>#N/A</v>
      </c>
      <c r="E2991" s="414" t="e">
        <v>#N/A</v>
      </c>
    </row>
    <row r="2992" spans="3:5">
      <c r="C2992" s="414">
        <v>29.759999999999742</v>
      </c>
      <c r="D2992" s="414" t="e">
        <v>#N/A</v>
      </c>
      <c r="E2992" s="414" t="e">
        <v>#N/A</v>
      </c>
    </row>
    <row r="2993" spans="3:5">
      <c r="C2993" s="414">
        <v>29.779999999999742</v>
      </c>
      <c r="D2993" s="414" t="e">
        <v>#N/A</v>
      </c>
      <c r="E2993" s="414" t="e">
        <v>#N/A</v>
      </c>
    </row>
    <row r="2994" spans="3:5">
      <c r="C2994" s="414">
        <v>29.799999999999741</v>
      </c>
      <c r="D2994" s="414" t="e">
        <v>#N/A</v>
      </c>
      <c r="E2994" s="414" t="e">
        <v>#N/A</v>
      </c>
    </row>
    <row r="2995" spans="3:5">
      <c r="C2995" s="414">
        <v>29.819999999999741</v>
      </c>
      <c r="D2995" s="414" t="e">
        <v>#N/A</v>
      </c>
      <c r="E2995" s="414" t="e">
        <v>#N/A</v>
      </c>
    </row>
    <row r="2996" spans="3:5">
      <c r="C2996" s="414">
        <v>29.839999999999741</v>
      </c>
      <c r="D2996" s="414" t="e">
        <v>#N/A</v>
      </c>
      <c r="E2996" s="414" t="e">
        <v>#N/A</v>
      </c>
    </row>
    <row r="2997" spans="3:5">
      <c r="C2997" s="414">
        <v>29.85999999999974</v>
      </c>
      <c r="D2997" s="414" t="e">
        <v>#N/A</v>
      </c>
      <c r="E2997" s="414" t="e">
        <v>#N/A</v>
      </c>
    </row>
    <row r="2998" spans="3:5">
      <c r="C2998" s="414">
        <v>29.87999999999974</v>
      </c>
      <c r="D2998" s="414" t="e">
        <v>#N/A</v>
      </c>
      <c r="E2998" s="414" t="e">
        <v>#N/A</v>
      </c>
    </row>
    <row r="2999" spans="3:5">
      <c r="C2999" s="414">
        <v>29.899999999999739</v>
      </c>
      <c r="D2999" s="414" t="e">
        <v>#N/A</v>
      </c>
      <c r="E2999" s="414" t="e">
        <v>#N/A</v>
      </c>
    </row>
    <row r="3000" spans="3:5">
      <c r="C3000" s="414">
        <v>29.919999999999739</v>
      </c>
      <c r="D3000" s="414" t="e">
        <v>#N/A</v>
      </c>
      <c r="E3000" s="414" t="e">
        <v>#N/A</v>
      </c>
    </row>
    <row r="3001" spans="3:5">
      <c r="C3001" s="414">
        <v>29.939999999999738</v>
      </c>
      <c r="D3001" s="414" t="e">
        <v>#N/A</v>
      </c>
      <c r="E3001" s="414" t="e">
        <v>#N/A</v>
      </c>
    </row>
    <row r="3002" spans="3:5">
      <c r="C3002" s="414">
        <v>29.959999999999738</v>
      </c>
      <c r="D3002" s="414" t="e">
        <v>#N/A</v>
      </c>
      <c r="E3002" s="414" t="e">
        <v>#N/A</v>
      </c>
    </row>
    <row r="3003" spans="3:5">
      <c r="C3003" s="414">
        <v>29.979999999999738</v>
      </c>
      <c r="D3003" s="414" t="e">
        <v>#N/A</v>
      </c>
      <c r="E3003" s="414" t="e">
        <v>#N/A</v>
      </c>
    </row>
    <row r="3004" spans="3:5">
      <c r="C3004" s="414">
        <v>30</v>
      </c>
      <c r="D3004" s="414">
        <v>65</v>
      </c>
      <c r="E3004" s="414">
        <v>40</v>
      </c>
    </row>
    <row r="3005" spans="3:5">
      <c r="C3005" s="414">
        <v>30.019999999999737</v>
      </c>
      <c r="D3005" s="414" t="e">
        <v>#N/A</v>
      </c>
      <c r="E3005" s="414" t="e">
        <v>#N/A</v>
      </c>
    </row>
    <row r="3006" spans="3:5">
      <c r="C3006" s="414">
        <v>30.039999999999736</v>
      </c>
      <c r="D3006" s="414" t="e">
        <v>#N/A</v>
      </c>
      <c r="E3006" s="414" t="e">
        <v>#N/A</v>
      </c>
    </row>
    <row r="3007" spans="3:5">
      <c r="C3007" s="414">
        <v>30.059999999999736</v>
      </c>
      <c r="D3007" s="414" t="e">
        <v>#N/A</v>
      </c>
      <c r="E3007" s="414" t="e">
        <v>#N/A</v>
      </c>
    </row>
    <row r="3008" spans="3:5">
      <c r="C3008" s="414">
        <v>30.079999999999735</v>
      </c>
      <c r="D3008" s="414" t="e">
        <v>#N/A</v>
      </c>
      <c r="E3008" s="414" t="e">
        <v>#N/A</v>
      </c>
    </row>
    <row r="3009" spans="3:5">
      <c r="C3009" s="414">
        <v>30.099999999999735</v>
      </c>
      <c r="D3009" s="414" t="e">
        <v>#N/A</v>
      </c>
      <c r="E3009" s="414" t="e">
        <v>#N/A</v>
      </c>
    </row>
    <row r="3010" spans="3:5">
      <c r="C3010" s="414">
        <v>30.119999999999735</v>
      </c>
      <c r="D3010" s="414" t="e">
        <v>#N/A</v>
      </c>
      <c r="E3010" s="414" t="e">
        <v>#N/A</v>
      </c>
    </row>
    <row r="3011" spans="3:5">
      <c r="C3011" s="414">
        <v>30.139999999999734</v>
      </c>
      <c r="D3011" s="414" t="e">
        <v>#N/A</v>
      </c>
      <c r="E3011" s="414" t="e">
        <v>#N/A</v>
      </c>
    </row>
    <row r="3012" spans="3:5">
      <c r="C3012" s="414">
        <v>30.159999999999734</v>
      </c>
      <c r="D3012" s="414" t="e">
        <v>#N/A</v>
      </c>
      <c r="E3012" s="414" t="e">
        <v>#N/A</v>
      </c>
    </row>
    <row r="3013" spans="3:5">
      <c r="C3013" s="414">
        <v>30.179999999999733</v>
      </c>
      <c r="D3013" s="414" t="e">
        <v>#N/A</v>
      </c>
      <c r="E3013" s="414" t="e">
        <v>#N/A</v>
      </c>
    </row>
    <row r="3014" spans="3:5">
      <c r="C3014" s="414">
        <v>30.199999999999733</v>
      </c>
      <c r="D3014" s="414" t="e">
        <v>#N/A</v>
      </c>
      <c r="E3014" s="414" t="e">
        <v>#N/A</v>
      </c>
    </row>
    <row r="3015" spans="3:5">
      <c r="C3015" s="414">
        <v>30.219999999999732</v>
      </c>
      <c r="D3015" s="414" t="e">
        <v>#N/A</v>
      </c>
      <c r="E3015" s="414" t="e">
        <v>#N/A</v>
      </c>
    </row>
    <row r="3016" spans="3:5">
      <c r="C3016" s="414">
        <v>30.239999999999732</v>
      </c>
      <c r="D3016" s="414" t="e">
        <v>#N/A</v>
      </c>
      <c r="E3016" s="414" t="e">
        <v>#N/A</v>
      </c>
    </row>
    <row r="3017" spans="3:5">
      <c r="C3017" s="414">
        <v>30.259999999999732</v>
      </c>
      <c r="D3017" s="414" t="e">
        <v>#N/A</v>
      </c>
      <c r="E3017" s="414" t="e">
        <v>#N/A</v>
      </c>
    </row>
    <row r="3018" spans="3:5">
      <c r="C3018" s="414">
        <v>30.279999999999731</v>
      </c>
      <c r="D3018" s="414" t="e">
        <v>#N/A</v>
      </c>
      <c r="E3018" s="414" t="e">
        <v>#N/A</v>
      </c>
    </row>
    <row r="3019" spans="3:5">
      <c r="C3019" s="414">
        <v>30.299999999999731</v>
      </c>
      <c r="D3019" s="414" t="e">
        <v>#N/A</v>
      </c>
      <c r="E3019" s="414" t="e">
        <v>#N/A</v>
      </c>
    </row>
    <row r="3020" spans="3:5">
      <c r="C3020" s="414">
        <v>30.31999999999973</v>
      </c>
      <c r="D3020" s="414" t="e">
        <v>#N/A</v>
      </c>
      <c r="E3020" s="414" t="e">
        <v>#N/A</v>
      </c>
    </row>
    <row r="3021" spans="3:5">
      <c r="C3021" s="414">
        <v>30.33999999999973</v>
      </c>
      <c r="D3021" s="414" t="e">
        <v>#N/A</v>
      </c>
      <c r="E3021" s="414" t="e">
        <v>#N/A</v>
      </c>
    </row>
    <row r="3022" spans="3:5">
      <c r="C3022" s="414">
        <v>30.359999999999729</v>
      </c>
      <c r="D3022" s="414" t="e">
        <v>#N/A</v>
      </c>
      <c r="E3022" s="414" t="e">
        <v>#N/A</v>
      </c>
    </row>
    <row r="3023" spans="3:5">
      <c r="C3023" s="414">
        <v>30.379999999999729</v>
      </c>
      <c r="D3023" s="414" t="e">
        <v>#N/A</v>
      </c>
      <c r="E3023" s="414" t="e">
        <v>#N/A</v>
      </c>
    </row>
    <row r="3024" spans="3:5">
      <c r="C3024" s="414">
        <v>30.399999999999729</v>
      </c>
      <c r="D3024" s="414" t="e">
        <v>#N/A</v>
      </c>
      <c r="E3024" s="414" t="e">
        <v>#N/A</v>
      </c>
    </row>
    <row r="3025" spans="3:5">
      <c r="C3025" s="414">
        <v>30.419999999999728</v>
      </c>
      <c r="D3025" s="414" t="e">
        <v>#N/A</v>
      </c>
      <c r="E3025" s="414" t="e">
        <v>#N/A</v>
      </c>
    </row>
    <row r="3026" spans="3:5">
      <c r="C3026" s="414">
        <v>30.439999999999728</v>
      </c>
      <c r="D3026" s="414" t="e">
        <v>#N/A</v>
      </c>
      <c r="E3026" s="414" t="e">
        <v>#N/A</v>
      </c>
    </row>
    <row r="3027" spans="3:5">
      <c r="C3027" s="414">
        <v>30.459999999999727</v>
      </c>
      <c r="D3027" s="414" t="e">
        <v>#N/A</v>
      </c>
      <c r="E3027" s="414" t="e">
        <v>#N/A</v>
      </c>
    </row>
    <row r="3028" spans="3:5">
      <c r="C3028" s="414">
        <v>30.479999999999727</v>
      </c>
      <c r="D3028" s="414" t="e">
        <v>#N/A</v>
      </c>
      <c r="E3028" s="414" t="e">
        <v>#N/A</v>
      </c>
    </row>
    <row r="3029" spans="3:5">
      <c r="C3029" s="414">
        <v>30.499999999999726</v>
      </c>
      <c r="D3029" s="414" t="e">
        <v>#N/A</v>
      </c>
      <c r="E3029" s="414" t="e">
        <v>#N/A</v>
      </c>
    </row>
    <row r="3030" spans="3:5">
      <c r="C3030" s="414">
        <v>30.519999999999726</v>
      </c>
      <c r="D3030" s="414" t="e">
        <v>#N/A</v>
      </c>
      <c r="E3030" s="414" t="e">
        <v>#N/A</v>
      </c>
    </row>
    <row r="3031" spans="3:5">
      <c r="C3031" s="414">
        <v>30.539999999999726</v>
      </c>
      <c r="D3031" s="414" t="e">
        <v>#N/A</v>
      </c>
      <c r="E3031" s="414" t="e">
        <v>#N/A</v>
      </c>
    </row>
    <row r="3032" spans="3:5">
      <c r="C3032" s="414">
        <v>30.559999999999725</v>
      </c>
      <c r="D3032" s="414" t="e">
        <v>#N/A</v>
      </c>
      <c r="E3032" s="414" t="e">
        <v>#N/A</v>
      </c>
    </row>
    <row r="3033" spans="3:5">
      <c r="C3033" s="414">
        <v>30.579999999999725</v>
      </c>
      <c r="D3033" s="414" t="e">
        <v>#N/A</v>
      </c>
      <c r="E3033" s="414" t="e">
        <v>#N/A</v>
      </c>
    </row>
    <row r="3034" spans="3:5">
      <c r="C3034" s="414">
        <v>30.599999999999724</v>
      </c>
      <c r="D3034" s="414" t="e">
        <v>#N/A</v>
      </c>
      <c r="E3034" s="414" t="e">
        <v>#N/A</v>
      </c>
    </row>
    <row r="3035" spans="3:5">
      <c r="C3035" s="414">
        <v>30.619999999999724</v>
      </c>
      <c r="D3035" s="414" t="e">
        <v>#N/A</v>
      </c>
      <c r="E3035" s="414" t="e">
        <v>#N/A</v>
      </c>
    </row>
    <row r="3036" spans="3:5">
      <c r="C3036" s="414">
        <v>30.639999999999723</v>
      </c>
      <c r="D3036" s="414" t="e">
        <v>#N/A</v>
      </c>
      <c r="E3036" s="414" t="e">
        <v>#N/A</v>
      </c>
    </row>
    <row r="3037" spans="3:5">
      <c r="C3037" s="414">
        <v>30.659999999999723</v>
      </c>
      <c r="D3037" s="414" t="e">
        <v>#N/A</v>
      </c>
      <c r="E3037" s="414" t="e">
        <v>#N/A</v>
      </c>
    </row>
    <row r="3038" spans="3:5">
      <c r="C3038" s="414">
        <v>30.679999999999723</v>
      </c>
      <c r="D3038" s="414" t="e">
        <v>#N/A</v>
      </c>
      <c r="E3038" s="414" t="e">
        <v>#N/A</v>
      </c>
    </row>
    <row r="3039" spans="3:5">
      <c r="C3039" s="414">
        <v>30.699999999999722</v>
      </c>
      <c r="D3039" s="414" t="e">
        <v>#N/A</v>
      </c>
      <c r="E3039" s="414" t="e">
        <v>#N/A</v>
      </c>
    </row>
    <row r="3040" spans="3:5">
      <c r="C3040" s="414">
        <v>30.719999999999722</v>
      </c>
      <c r="D3040" s="414" t="e">
        <v>#N/A</v>
      </c>
      <c r="E3040" s="414" t="e">
        <v>#N/A</v>
      </c>
    </row>
    <row r="3041" spans="3:5">
      <c r="C3041" s="414">
        <v>30.739999999999721</v>
      </c>
      <c r="D3041" s="414" t="e">
        <v>#N/A</v>
      </c>
      <c r="E3041" s="414" t="e">
        <v>#N/A</v>
      </c>
    </row>
    <row r="3042" spans="3:5">
      <c r="C3042" s="414">
        <v>30.759999999999721</v>
      </c>
      <c r="D3042" s="414" t="e">
        <v>#N/A</v>
      </c>
      <c r="E3042" s="414" t="e">
        <v>#N/A</v>
      </c>
    </row>
    <row r="3043" spans="3:5">
      <c r="C3043" s="414">
        <v>30.77999999999972</v>
      </c>
      <c r="D3043" s="414" t="e">
        <v>#N/A</v>
      </c>
      <c r="E3043" s="414" t="e">
        <v>#N/A</v>
      </c>
    </row>
    <row r="3044" spans="3:5">
      <c r="C3044" s="414">
        <v>30.79999999999972</v>
      </c>
      <c r="D3044" s="414" t="e">
        <v>#N/A</v>
      </c>
      <c r="E3044" s="414" t="e">
        <v>#N/A</v>
      </c>
    </row>
    <row r="3045" spans="3:5">
      <c r="C3045" s="414">
        <v>30.81999999999972</v>
      </c>
      <c r="D3045" s="414" t="e">
        <v>#N/A</v>
      </c>
      <c r="E3045" s="414" t="e">
        <v>#N/A</v>
      </c>
    </row>
    <row r="3046" spans="3:5">
      <c r="C3046" s="414">
        <v>30.839999999999719</v>
      </c>
      <c r="D3046" s="414" t="e">
        <v>#N/A</v>
      </c>
      <c r="E3046" s="414" t="e">
        <v>#N/A</v>
      </c>
    </row>
    <row r="3047" spans="3:5">
      <c r="C3047" s="414">
        <v>30.859999999999719</v>
      </c>
      <c r="D3047" s="414" t="e">
        <v>#N/A</v>
      </c>
      <c r="E3047" s="414" t="e">
        <v>#N/A</v>
      </c>
    </row>
    <row r="3048" spans="3:5">
      <c r="C3048" s="414">
        <v>30.879999999999718</v>
      </c>
      <c r="D3048" s="414" t="e">
        <v>#N/A</v>
      </c>
      <c r="E3048" s="414" t="e">
        <v>#N/A</v>
      </c>
    </row>
    <row r="3049" spans="3:5">
      <c r="C3049" s="414">
        <v>30.899999999999718</v>
      </c>
      <c r="D3049" s="414" t="e">
        <v>#N/A</v>
      </c>
      <c r="E3049" s="414" t="e">
        <v>#N/A</v>
      </c>
    </row>
    <row r="3050" spans="3:5">
      <c r="C3050" s="414">
        <v>30.919999999999717</v>
      </c>
      <c r="D3050" s="414" t="e">
        <v>#N/A</v>
      </c>
      <c r="E3050" s="414" t="e">
        <v>#N/A</v>
      </c>
    </row>
    <row r="3051" spans="3:5">
      <c r="C3051" s="414">
        <v>30.939999999999717</v>
      </c>
      <c r="D3051" s="414" t="e">
        <v>#N/A</v>
      </c>
      <c r="E3051" s="414" t="e">
        <v>#N/A</v>
      </c>
    </row>
    <row r="3052" spans="3:5">
      <c r="C3052" s="414">
        <v>30.959999999999717</v>
      </c>
      <c r="D3052" s="414" t="e">
        <v>#N/A</v>
      </c>
      <c r="E3052" s="414" t="e">
        <v>#N/A</v>
      </c>
    </row>
    <row r="3053" spans="3:5">
      <c r="C3053" s="414">
        <v>30.979999999999716</v>
      </c>
      <c r="D3053" s="414" t="e">
        <v>#N/A</v>
      </c>
      <c r="E3053" s="414" t="e">
        <v>#N/A</v>
      </c>
    </row>
    <row r="3054" spans="3:5">
      <c r="C3054" s="414">
        <v>30.999999999999716</v>
      </c>
      <c r="D3054" s="414" t="e">
        <v>#N/A</v>
      </c>
      <c r="E3054" s="414" t="e">
        <v>#N/A</v>
      </c>
    </row>
    <row r="3055" spans="3:5">
      <c r="C3055" s="414">
        <v>31.019999999999715</v>
      </c>
      <c r="D3055" s="414" t="e">
        <v>#N/A</v>
      </c>
      <c r="E3055" s="414" t="e">
        <v>#N/A</v>
      </c>
    </row>
    <row r="3056" spans="3:5">
      <c r="C3056" s="414">
        <v>31.039999999999715</v>
      </c>
      <c r="D3056" s="414" t="e">
        <v>#N/A</v>
      </c>
      <c r="E3056" s="414" t="e">
        <v>#N/A</v>
      </c>
    </row>
    <row r="3057" spans="3:5">
      <c r="C3057" s="414">
        <v>31.059999999999715</v>
      </c>
      <c r="D3057" s="414" t="e">
        <v>#N/A</v>
      </c>
      <c r="E3057" s="414" t="e">
        <v>#N/A</v>
      </c>
    </row>
    <row r="3058" spans="3:5">
      <c r="C3058" s="414">
        <v>31.079999999999714</v>
      </c>
      <c r="D3058" s="414" t="e">
        <v>#N/A</v>
      </c>
      <c r="E3058" s="414" t="e">
        <v>#N/A</v>
      </c>
    </row>
    <row r="3059" spans="3:5">
      <c r="C3059" s="414">
        <v>31.099999999999714</v>
      </c>
      <c r="D3059" s="414" t="e">
        <v>#N/A</v>
      </c>
      <c r="E3059" s="414" t="e">
        <v>#N/A</v>
      </c>
    </row>
    <row r="3060" spans="3:5">
      <c r="C3060" s="414">
        <v>31.119999999999713</v>
      </c>
      <c r="D3060" s="414" t="e">
        <v>#N/A</v>
      </c>
      <c r="E3060" s="414" t="e">
        <v>#N/A</v>
      </c>
    </row>
    <row r="3061" spans="3:5">
      <c r="C3061" s="414">
        <v>31.139999999999713</v>
      </c>
      <c r="D3061" s="414" t="e">
        <v>#N/A</v>
      </c>
      <c r="E3061" s="414" t="e">
        <v>#N/A</v>
      </c>
    </row>
    <row r="3062" spans="3:5">
      <c r="C3062" s="414">
        <v>31.159999999999712</v>
      </c>
      <c r="D3062" s="414" t="e">
        <v>#N/A</v>
      </c>
      <c r="E3062" s="414" t="e">
        <v>#N/A</v>
      </c>
    </row>
    <row r="3063" spans="3:5">
      <c r="C3063" s="414">
        <v>31.179999999999712</v>
      </c>
      <c r="D3063" s="414" t="e">
        <v>#N/A</v>
      </c>
      <c r="E3063" s="414" t="e">
        <v>#N/A</v>
      </c>
    </row>
    <row r="3064" spans="3:5">
      <c r="C3064" s="414">
        <v>31.199999999999712</v>
      </c>
      <c r="D3064" s="414" t="e">
        <v>#N/A</v>
      </c>
      <c r="E3064" s="414" t="e">
        <v>#N/A</v>
      </c>
    </row>
    <row r="3065" spans="3:5">
      <c r="C3065" s="414">
        <v>31.219999999999711</v>
      </c>
      <c r="D3065" s="414" t="e">
        <v>#N/A</v>
      </c>
      <c r="E3065" s="414" t="e">
        <v>#N/A</v>
      </c>
    </row>
    <row r="3066" spans="3:5">
      <c r="C3066" s="414">
        <v>31.239999999999711</v>
      </c>
      <c r="D3066" s="414" t="e">
        <v>#N/A</v>
      </c>
      <c r="E3066" s="414" t="e">
        <v>#N/A</v>
      </c>
    </row>
    <row r="3067" spans="3:5">
      <c r="C3067" s="414">
        <v>31.25999999999971</v>
      </c>
      <c r="D3067" s="414" t="e">
        <v>#N/A</v>
      </c>
      <c r="E3067" s="414" t="e">
        <v>#N/A</v>
      </c>
    </row>
    <row r="3068" spans="3:5">
      <c r="C3068" s="414">
        <v>31.27999999999971</v>
      </c>
      <c r="D3068" s="414" t="e">
        <v>#N/A</v>
      </c>
      <c r="E3068" s="414" t="e">
        <v>#N/A</v>
      </c>
    </row>
    <row r="3069" spans="3:5">
      <c r="C3069" s="414">
        <v>31.299999999999709</v>
      </c>
      <c r="D3069" s="414" t="e">
        <v>#N/A</v>
      </c>
      <c r="E3069" s="414" t="e">
        <v>#N/A</v>
      </c>
    </row>
    <row r="3070" spans="3:5">
      <c r="C3070" s="414">
        <v>31.319999999999709</v>
      </c>
      <c r="D3070" s="414" t="e">
        <v>#N/A</v>
      </c>
      <c r="E3070" s="414" t="e">
        <v>#N/A</v>
      </c>
    </row>
    <row r="3071" spans="3:5">
      <c r="C3071" s="414">
        <v>31.339999999999709</v>
      </c>
      <c r="D3071" s="414" t="e">
        <v>#N/A</v>
      </c>
      <c r="E3071" s="414" t="e">
        <v>#N/A</v>
      </c>
    </row>
    <row r="3072" spans="3:5">
      <c r="C3072" s="414">
        <v>31.359999999999708</v>
      </c>
      <c r="D3072" s="414" t="e">
        <v>#N/A</v>
      </c>
      <c r="E3072" s="414" t="e">
        <v>#N/A</v>
      </c>
    </row>
    <row r="3073" spans="3:5">
      <c r="C3073" s="414">
        <v>31.379999999999708</v>
      </c>
      <c r="D3073" s="414" t="e">
        <v>#N/A</v>
      </c>
      <c r="E3073" s="414" t="e">
        <v>#N/A</v>
      </c>
    </row>
    <row r="3074" spans="3:5">
      <c r="C3074" s="414">
        <v>31.399999999999707</v>
      </c>
      <c r="D3074" s="414" t="e">
        <v>#N/A</v>
      </c>
      <c r="E3074" s="414" t="e">
        <v>#N/A</v>
      </c>
    </row>
    <row r="3075" spans="3:5">
      <c r="C3075" s="414">
        <v>31.419999999999707</v>
      </c>
      <c r="D3075" s="414" t="e">
        <v>#N/A</v>
      </c>
      <c r="E3075" s="414" t="e">
        <v>#N/A</v>
      </c>
    </row>
    <row r="3076" spans="3:5">
      <c r="C3076" s="414">
        <v>31.439999999999706</v>
      </c>
      <c r="D3076" s="414" t="e">
        <v>#N/A</v>
      </c>
      <c r="E3076" s="414" t="e">
        <v>#N/A</v>
      </c>
    </row>
    <row r="3077" spans="3:5">
      <c r="C3077" s="414">
        <v>31.459999999999706</v>
      </c>
      <c r="D3077" s="414" t="e">
        <v>#N/A</v>
      </c>
      <c r="E3077" s="414" t="e">
        <v>#N/A</v>
      </c>
    </row>
    <row r="3078" spans="3:5">
      <c r="C3078" s="414">
        <v>31.479999999999706</v>
      </c>
      <c r="D3078" s="414" t="e">
        <v>#N/A</v>
      </c>
      <c r="E3078" s="414" t="e">
        <v>#N/A</v>
      </c>
    </row>
    <row r="3079" spans="3:5">
      <c r="C3079" s="414">
        <v>31.499999999999705</v>
      </c>
      <c r="D3079" s="414" t="e">
        <v>#N/A</v>
      </c>
      <c r="E3079" s="414" t="e">
        <v>#N/A</v>
      </c>
    </row>
    <row r="3080" spans="3:5">
      <c r="C3080" s="414">
        <v>31.519999999999705</v>
      </c>
      <c r="D3080" s="414" t="e">
        <v>#N/A</v>
      </c>
      <c r="E3080" s="414" t="e">
        <v>#N/A</v>
      </c>
    </row>
    <row r="3081" spans="3:5">
      <c r="C3081" s="414">
        <v>31.539999999999704</v>
      </c>
      <c r="D3081" s="414" t="e">
        <v>#N/A</v>
      </c>
      <c r="E3081" s="414" t="e">
        <v>#N/A</v>
      </c>
    </row>
    <row r="3082" spans="3:5">
      <c r="C3082" s="414">
        <v>31.559999999999704</v>
      </c>
      <c r="D3082" s="414" t="e">
        <v>#N/A</v>
      </c>
      <c r="E3082" s="414" t="e">
        <v>#N/A</v>
      </c>
    </row>
    <row r="3083" spans="3:5">
      <c r="C3083" s="414">
        <v>31.579999999999703</v>
      </c>
      <c r="D3083" s="414" t="e">
        <v>#N/A</v>
      </c>
      <c r="E3083" s="414" t="e">
        <v>#N/A</v>
      </c>
    </row>
    <row r="3084" spans="3:5">
      <c r="C3084" s="414">
        <v>31.599999999999703</v>
      </c>
      <c r="D3084" s="414" t="e">
        <v>#N/A</v>
      </c>
      <c r="E3084" s="414" t="e">
        <v>#N/A</v>
      </c>
    </row>
    <row r="3085" spans="3:5">
      <c r="C3085" s="414">
        <v>31.619999999999703</v>
      </c>
      <c r="D3085" s="414" t="e">
        <v>#N/A</v>
      </c>
      <c r="E3085" s="414" t="e">
        <v>#N/A</v>
      </c>
    </row>
    <row r="3086" spans="3:5">
      <c r="C3086" s="414">
        <v>31.639999999999702</v>
      </c>
      <c r="D3086" s="414" t="e">
        <v>#N/A</v>
      </c>
      <c r="E3086" s="414" t="e">
        <v>#N/A</v>
      </c>
    </row>
    <row r="3087" spans="3:5">
      <c r="C3087" s="414">
        <v>31.659999999999702</v>
      </c>
      <c r="D3087" s="414" t="e">
        <v>#N/A</v>
      </c>
      <c r="E3087" s="414" t="e">
        <v>#N/A</v>
      </c>
    </row>
    <row r="3088" spans="3:5">
      <c r="C3088" s="414">
        <v>31.679999999999701</v>
      </c>
      <c r="D3088" s="414" t="e">
        <v>#N/A</v>
      </c>
      <c r="E3088" s="414" t="e">
        <v>#N/A</v>
      </c>
    </row>
    <row r="3089" spans="3:5">
      <c r="C3089" s="414">
        <v>31.699999999999701</v>
      </c>
      <c r="D3089" s="414" t="e">
        <v>#N/A</v>
      </c>
      <c r="E3089" s="414" t="e">
        <v>#N/A</v>
      </c>
    </row>
    <row r="3090" spans="3:5">
      <c r="C3090" s="414">
        <v>31.7199999999997</v>
      </c>
      <c r="D3090" s="414" t="e">
        <v>#N/A</v>
      </c>
      <c r="E3090" s="414" t="e">
        <v>#N/A</v>
      </c>
    </row>
    <row r="3091" spans="3:5">
      <c r="C3091" s="414">
        <v>31.7399999999997</v>
      </c>
      <c r="D3091" s="414" t="e">
        <v>#N/A</v>
      </c>
      <c r="E3091" s="414" t="e">
        <v>#N/A</v>
      </c>
    </row>
    <row r="3092" spans="3:5">
      <c r="C3092" s="414">
        <v>31.7599999999997</v>
      </c>
      <c r="D3092" s="414" t="e">
        <v>#N/A</v>
      </c>
      <c r="E3092" s="414" t="e">
        <v>#N/A</v>
      </c>
    </row>
    <row r="3093" spans="3:5">
      <c r="C3093" s="414">
        <v>31.779999999999699</v>
      </c>
      <c r="D3093" s="414" t="e">
        <v>#N/A</v>
      </c>
      <c r="E3093" s="414" t="e">
        <v>#N/A</v>
      </c>
    </row>
    <row r="3094" spans="3:5">
      <c r="C3094" s="414">
        <v>31.799999999999699</v>
      </c>
      <c r="D3094" s="414" t="e">
        <v>#N/A</v>
      </c>
      <c r="E3094" s="414" t="e">
        <v>#N/A</v>
      </c>
    </row>
    <row r="3095" spans="3:5">
      <c r="C3095" s="414">
        <v>31.819999999999698</v>
      </c>
      <c r="D3095" s="414" t="e">
        <v>#N/A</v>
      </c>
      <c r="E3095" s="414" t="e">
        <v>#N/A</v>
      </c>
    </row>
    <row r="3096" spans="3:5">
      <c r="C3096" s="414">
        <v>31.839999999999698</v>
      </c>
      <c r="D3096" s="414" t="e">
        <v>#N/A</v>
      </c>
      <c r="E3096" s="414" t="e">
        <v>#N/A</v>
      </c>
    </row>
    <row r="3097" spans="3:5">
      <c r="C3097" s="414">
        <v>31.859999999999697</v>
      </c>
      <c r="D3097" s="414" t="e">
        <v>#N/A</v>
      </c>
      <c r="E3097" s="414" t="e">
        <v>#N/A</v>
      </c>
    </row>
    <row r="3098" spans="3:5">
      <c r="C3098" s="414">
        <v>31.879999999999697</v>
      </c>
      <c r="D3098" s="414" t="e">
        <v>#N/A</v>
      </c>
      <c r="E3098" s="414" t="e">
        <v>#N/A</v>
      </c>
    </row>
    <row r="3099" spans="3:5">
      <c r="C3099" s="414">
        <v>31.899999999999697</v>
      </c>
      <c r="D3099" s="414" t="e">
        <v>#N/A</v>
      </c>
      <c r="E3099" s="414" t="e">
        <v>#N/A</v>
      </c>
    </row>
    <row r="3100" spans="3:5">
      <c r="C3100" s="414">
        <v>31.919999999999696</v>
      </c>
      <c r="D3100" s="414" t="e">
        <v>#N/A</v>
      </c>
      <c r="E3100" s="414" t="e">
        <v>#N/A</v>
      </c>
    </row>
    <row r="3101" spans="3:5">
      <c r="C3101" s="414">
        <v>31.939999999999696</v>
      </c>
      <c r="D3101" s="414" t="e">
        <v>#N/A</v>
      </c>
      <c r="E3101" s="414" t="e">
        <v>#N/A</v>
      </c>
    </row>
    <row r="3102" spans="3:5">
      <c r="C3102" s="414">
        <v>31.959999999999695</v>
      </c>
      <c r="D3102" s="414" t="e">
        <v>#N/A</v>
      </c>
      <c r="E3102" s="414" t="e">
        <v>#N/A</v>
      </c>
    </row>
    <row r="3103" spans="3:5">
      <c r="C3103" s="414">
        <v>31.979999999999695</v>
      </c>
      <c r="D3103" s="414" t="e">
        <v>#N/A</v>
      </c>
      <c r="E3103" s="414" t="e">
        <v>#N/A</v>
      </c>
    </row>
    <row r="3104" spans="3:5">
      <c r="C3104" s="414">
        <v>31.999999999999694</v>
      </c>
      <c r="D3104" s="414" t="e">
        <v>#N/A</v>
      </c>
      <c r="E3104" s="414" t="e">
        <v>#N/A</v>
      </c>
    </row>
    <row r="3105" spans="3:5">
      <c r="C3105" s="414">
        <v>32.019999999999698</v>
      </c>
      <c r="D3105" s="414" t="e">
        <v>#N/A</v>
      </c>
      <c r="E3105" s="414" t="e">
        <v>#N/A</v>
      </c>
    </row>
    <row r="3106" spans="3:5">
      <c r="C3106" s="414">
        <v>32.039999999999701</v>
      </c>
      <c r="D3106" s="414" t="e">
        <v>#N/A</v>
      </c>
      <c r="E3106" s="414" t="e">
        <v>#N/A</v>
      </c>
    </row>
    <row r="3107" spans="3:5">
      <c r="C3107" s="414">
        <v>32.059999999999704</v>
      </c>
      <c r="D3107" s="414" t="e">
        <v>#N/A</v>
      </c>
      <c r="E3107" s="414" t="e">
        <v>#N/A</v>
      </c>
    </row>
    <row r="3108" spans="3:5">
      <c r="C3108" s="414">
        <v>32.079999999999707</v>
      </c>
      <c r="D3108" s="414" t="e">
        <v>#N/A</v>
      </c>
      <c r="E3108" s="414" t="e">
        <v>#N/A</v>
      </c>
    </row>
    <row r="3109" spans="3:5">
      <c r="C3109" s="414">
        <v>32.09999999999971</v>
      </c>
      <c r="D3109" s="414" t="e">
        <v>#N/A</v>
      </c>
      <c r="E3109" s="414" t="e">
        <v>#N/A</v>
      </c>
    </row>
    <row r="3110" spans="3:5">
      <c r="C3110" s="414">
        <v>32.119999999999713</v>
      </c>
      <c r="D3110" s="414" t="e">
        <v>#N/A</v>
      </c>
      <c r="E3110" s="414" t="e">
        <v>#N/A</v>
      </c>
    </row>
    <row r="3111" spans="3:5">
      <c r="C3111" s="414">
        <v>32.139999999999716</v>
      </c>
      <c r="D3111" s="414" t="e">
        <v>#N/A</v>
      </c>
      <c r="E3111" s="414" t="e">
        <v>#N/A</v>
      </c>
    </row>
    <row r="3112" spans="3:5">
      <c r="C3112" s="414">
        <v>32.159999999999719</v>
      </c>
      <c r="D3112" s="414" t="e">
        <v>#N/A</v>
      </c>
      <c r="E3112" s="414" t="e">
        <v>#N/A</v>
      </c>
    </row>
    <row r="3113" spans="3:5">
      <c r="C3113" s="414">
        <v>32.179999999999723</v>
      </c>
      <c r="D3113" s="414" t="e">
        <v>#N/A</v>
      </c>
      <c r="E3113" s="414" t="e">
        <v>#N/A</v>
      </c>
    </row>
    <row r="3114" spans="3:5">
      <c r="C3114" s="414">
        <v>32.199999999999726</v>
      </c>
      <c r="D3114" s="414" t="e">
        <v>#N/A</v>
      </c>
      <c r="E3114" s="414" t="e">
        <v>#N/A</v>
      </c>
    </row>
    <row r="3115" spans="3:5">
      <c r="C3115" s="414">
        <v>32.219999999999729</v>
      </c>
      <c r="D3115" s="414" t="e">
        <v>#N/A</v>
      </c>
      <c r="E3115" s="414" t="e">
        <v>#N/A</v>
      </c>
    </row>
    <row r="3116" spans="3:5">
      <c r="C3116" s="414">
        <v>32.239999999999732</v>
      </c>
      <c r="D3116" s="414" t="e">
        <v>#N/A</v>
      </c>
      <c r="E3116" s="414" t="e">
        <v>#N/A</v>
      </c>
    </row>
    <row r="3117" spans="3:5">
      <c r="C3117" s="414">
        <v>32.259999999999735</v>
      </c>
      <c r="D3117" s="414" t="e">
        <v>#N/A</v>
      </c>
      <c r="E3117" s="414" t="e">
        <v>#N/A</v>
      </c>
    </row>
    <row r="3118" spans="3:5">
      <c r="C3118" s="414">
        <v>32.279999999999738</v>
      </c>
      <c r="D3118" s="414" t="e">
        <v>#N/A</v>
      </c>
      <c r="E3118" s="414" t="e">
        <v>#N/A</v>
      </c>
    </row>
    <row r="3119" spans="3:5">
      <c r="C3119" s="414">
        <v>32.299999999999741</v>
      </c>
      <c r="D3119" s="414" t="e">
        <v>#N/A</v>
      </c>
      <c r="E3119" s="414" t="e">
        <v>#N/A</v>
      </c>
    </row>
    <row r="3120" spans="3:5">
      <c r="C3120" s="414">
        <v>32.319999999999744</v>
      </c>
      <c r="D3120" s="414" t="e">
        <v>#N/A</v>
      </c>
      <c r="E3120" s="414" t="e">
        <v>#N/A</v>
      </c>
    </row>
    <row r="3121" spans="3:5">
      <c r="C3121" s="414">
        <v>32.339999999999748</v>
      </c>
      <c r="D3121" s="414" t="e">
        <v>#N/A</v>
      </c>
      <c r="E3121" s="414" t="e">
        <v>#N/A</v>
      </c>
    </row>
    <row r="3122" spans="3:5">
      <c r="C3122" s="414">
        <v>32.359999999999751</v>
      </c>
      <c r="D3122" s="414" t="e">
        <v>#N/A</v>
      </c>
      <c r="E3122" s="414" t="e">
        <v>#N/A</v>
      </c>
    </row>
    <row r="3123" spans="3:5">
      <c r="C3123" s="414">
        <v>32.379999999999754</v>
      </c>
      <c r="D3123" s="414" t="e">
        <v>#N/A</v>
      </c>
      <c r="E3123" s="414" t="e">
        <v>#N/A</v>
      </c>
    </row>
    <row r="3124" spans="3:5">
      <c r="C3124" s="414">
        <v>32.399999999999757</v>
      </c>
      <c r="D3124" s="414" t="e">
        <v>#N/A</v>
      </c>
      <c r="E3124" s="414" t="e">
        <v>#N/A</v>
      </c>
    </row>
    <row r="3125" spans="3:5">
      <c r="C3125" s="414">
        <v>32.41999999999976</v>
      </c>
      <c r="D3125" s="414" t="e">
        <v>#N/A</v>
      </c>
      <c r="E3125" s="414" t="e">
        <v>#N/A</v>
      </c>
    </row>
    <row r="3126" spans="3:5">
      <c r="C3126" s="414">
        <v>32.439999999999763</v>
      </c>
      <c r="D3126" s="414" t="e">
        <v>#N/A</v>
      </c>
      <c r="E3126" s="414" t="e">
        <v>#N/A</v>
      </c>
    </row>
    <row r="3127" spans="3:5">
      <c r="C3127" s="414">
        <v>32.459999999999766</v>
      </c>
      <c r="D3127" s="414" t="e">
        <v>#N/A</v>
      </c>
      <c r="E3127" s="414" t="e">
        <v>#N/A</v>
      </c>
    </row>
    <row r="3128" spans="3:5">
      <c r="C3128" s="414">
        <v>32.479999999999769</v>
      </c>
      <c r="D3128" s="414" t="e">
        <v>#N/A</v>
      </c>
      <c r="E3128" s="414" t="e">
        <v>#N/A</v>
      </c>
    </row>
    <row r="3129" spans="3:5">
      <c r="C3129" s="414">
        <v>32.499999999999773</v>
      </c>
      <c r="D3129" s="414" t="e">
        <v>#N/A</v>
      </c>
      <c r="E3129" s="414" t="e">
        <v>#N/A</v>
      </c>
    </row>
    <row r="3130" spans="3:5">
      <c r="C3130" s="414">
        <v>32.519999999999776</v>
      </c>
      <c r="D3130" s="414" t="e">
        <v>#N/A</v>
      </c>
      <c r="E3130" s="414" t="e">
        <v>#N/A</v>
      </c>
    </row>
    <row r="3131" spans="3:5">
      <c r="C3131" s="414">
        <v>32.539999999999779</v>
      </c>
      <c r="D3131" s="414" t="e">
        <v>#N/A</v>
      </c>
      <c r="E3131" s="414" t="e">
        <v>#N/A</v>
      </c>
    </row>
    <row r="3132" spans="3:5">
      <c r="C3132" s="414">
        <v>32.559999999999782</v>
      </c>
      <c r="D3132" s="414" t="e">
        <v>#N/A</v>
      </c>
      <c r="E3132" s="414" t="e">
        <v>#N/A</v>
      </c>
    </row>
    <row r="3133" spans="3:5">
      <c r="C3133" s="414">
        <v>32.579999999999785</v>
      </c>
      <c r="D3133" s="414" t="e">
        <v>#N/A</v>
      </c>
      <c r="E3133" s="414" t="e">
        <v>#N/A</v>
      </c>
    </row>
    <row r="3134" spans="3:5">
      <c r="C3134" s="414">
        <v>32.599999999999788</v>
      </c>
      <c r="D3134" s="414" t="e">
        <v>#N/A</v>
      </c>
      <c r="E3134" s="414" t="e">
        <v>#N/A</v>
      </c>
    </row>
    <row r="3135" spans="3:5">
      <c r="C3135" s="414">
        <v>32.619999999999791</v>
      </c>
      <c r="D3135" s="414" t="e">
        <v>#N/A</v>
      </c>
      <c r="E3135" s="414" t="e">
        <v>#N/A</v>
      </c>
    </row>
    <row r="3136" spans="3:5">
      <c r="C3136" s="414">
        <v>32.639999999999795</v>
      </c>
      <c r="D3136" s="414" t="e">
        <v>#N/A</v>
      </c>
      <c r="E3136" s="414" t="e">
        <v>#N/A</v>
      </c>
    </row>
    <row r="3137" spans="3:5">
      <c r="C3137" s="414">
        <v>32.659999999999798</v>
      </c>
      <c r="D3137" s="414" t="e">
        <v>#N/A</v>
      </c>
      <c r="E3137" s="414" t="e">
        <v>#N/A</v>
      </c>
    </row>
    <row r="3138" spans="3:5">
      <c r="C3138" s="414">
        <v>32.679999999999801</v>
      </c>
      <c r="D3138" s="414" t="e">
        <v>#N/A</v>
      </c>
      <c r="E3138" s="414" t="e">
        <v>#N/A</v>
      </c>
    </row>
    <row r="3139" spans="3:5">
      <c r="C3139" s="414">
        <v>32.699999999999804</v>
      </c>
      <c r="D3139" s="414" t="e">
        <v>#N/A</v>
      </c>
      <c r="E3139" s="414" t="e">
        <v>#N/A</v>
      </c>
    </row>
    <row r="3140" spans="3:5">
      <c r="C3140" s="414">
        <v>32.719999999999807</v>
      </c>
      <c r="D3140" s="414" t="e">
        <v>#N/A</v>
      </c>
      <c r="E3140" s="414" t="e">
        <v>#N/A</v>
      </c>
    </row>
    <row r="3141" spans="3:5">
      <c r="C3141" s="414">
        <v>32.73999999999981</v>
      </c>
      <c r="D3141" s="414" t="e">
        <v>#N/A</v>
      </c>
      <c r="E3141" s="414" t="e">
        <v>#N/A</v>
      </c>
    </row>
    <row r="3142" spans="3:5">
      <c r="C3142" s="414">
        <v>32.759999999999813</v>
      </c>
      <c r="D3142" s="414" t="e">
        <v>#N/A</v>
      </c>
      <c r="E3142" s="414" t="e">
        <v>#N/A</v>
      </c>
    </row>
    <row r="3143" spans="3:5">
      <c r="C3143" s="414">
        <v>32.779999999999816</v>
      </c>
      <c r="D3143" s="414" t="e">
        <v>#N/A</v>
      </c>
      <c r="E3143" s="414" t="e">
        <v>#N/A</v>
      </c>
    </row>
    <row r="3144" spans="3:5">
      <c r="C3144" s="414">
        <v>32.79999999999982</v>
      </c>
      <c r="D3144" s="414" t="e">
        <v>#N/A</v>
      </c>
      <c r="E3144" s="414" t="e">
        <v>#N/A</v>
      </c>
    </row>
    <row r="3145" spans="3:5">
      <c r="C3145" s="414">
        <v>32.819999999999823</v>
      </c>
      <c r="D3145" s="414" t="e">
        <v>#N/A</v>
      </c>
      <c r="E3145" s="414" t="e">
        <v>#N/A</v>
      </c>
    </row>
    <row r="3146" spans="3:5">
      <c r="C3146" s="414">
        <v>32.839999999999826</v>
      </c>
      <c r="D3146" s="414" t="e">
        <v>#N/A</v>
      </c>
      <c r="E3146" s="414" t="e">
        <v>#N/A</v>
      </c>
    </row>
    <row r="3147" spans="3:5">
      <c r="C3147" s="414">
        <v>32.859999999999829</v>
      </c>
      <c r="D3147" s="414" t="e">
        <v>#N/A</v>
      </c>
      <c r="E3147" s="414" t="e">
        <v>#N/A</v>
      </c>
    </row>
    <row r="3148" spans="3:5">
      <c r="C3148" s="414">
        <v>32.879999999999832</v>
      </c>
      <c r="D3148" s="414" t="e">
        <v>#N/A</v>
      </c>
      <c r="E3148" s="414" t="e">
        <v>#N/A</v>
      </c>
    </row>
    <row r="3149" spans="3:5">
      <c r="C3149" s="414">
        <v>32.899999999999835</v>
      </c>
      <c r="D3149" s="414" t="e">
        <v>#N/A</v>
      </c>
      <c r="E3149" s="414" t="e">
        <v>#N/A</v>
      </c>
    </row>
    <row r="3150" spans="3:5">
      <c r="C3150" s="414">
        <v>32.919999999999838</v>
      </c>
      <c r="D3150" s="414" t="e">
        <v>#N/A</v>
      </c>
      <c r="E3150" s="414" t="e">
        <v>#N/A</v>
      </c>
    </row>
    <row r="3151" spans="3:5">
      <c r="C3151" s="414">
        <v>32.939999999999841</v>
      </c>
      <c r="D3151" s="414" t="e">
        <v>#N/A</v>
      </c>
      <c r="E3151" s="414" t="e">
        <v>#N/A</v>
      </c>
    </row>
    <row r="3152" spans="3:5">
      <c r="C3152" s="414">
        <v>32.959999999999845</v>
      </c>
      <c r="D3152" s="414" t="e">
        <v>#N/A</v>
      </c>
      <c r="E3152" s="414" t="e">
        <v>#N/A</v>
      </c>
    </row>
    <row r="3153" spans="3:5">
      <c r="C3153" s="414">
        <v>32.979999999999848</v>
      </c>
      <c r="D3153" s="414" t="e">
        <v>#N/A</v>
      </c>
      <c r="E3153" s="414" t="e">
        <v>#N/A</v>
      </c>
    </row>
    <row r="3154" spans="3:5">
      <c r="C3154" s="414">
        <v>32.999999999999851</v>
      </c>
      <c r="D3154" s="414" t="e">
        <v>#N/A</v>
      </c>
      <c r="E3154" s="414" t="e">
        <v>#N/A</v>
      </c>
    </row>
    <row r="3155" spans="3:5">
      <c r="C3155" s="414">
        <v>33.019999999999854</v>
      </c>
      <c r="D3155" s="414" t="e">
        <v>#N/A</v>
      </c>
      <c r="E3155" s="414" t="e">
        <v>#N/A</v>
      </c>
    </row>
    <row r="3156" spans="3:5">
      <c r="C3156" s="414">
        <v>33.039999999999857</v>
      </c>
      <c r="D3156" s="414" t="e">
        <v>#N/A</v>
      </c>
      <c r="E3156" s="414" t="e">
        <v>#N/A</v>
      </c>
    </row>
    <row r="3157" spans="3:5">
      <c r="C3157" s="414">
        <v>33.05999999999986</v>
      </c>
      <c r="D3157" s="414" t="e">
        <v>#N/A</v>
      </c>
      <c r="E3157" s="414" t="e">
        <v>#N/A</v>
      </c>
    </row>
    <row r="3158" spans="3:5">
      <c r="C3158" s="414">
        <v>33.079999999999863</v>
      </c>
      <c r="D3158" s="414" t="e">
        <v>#N/A</v>
      </c>
      <c r="E3158" s="414" t="e">
        <v>#N/A</v>
      </c>
    </row>
    <row r="3159" spans="3:5">
      <c r="C3159" s="414">
        <v>33.099999999999866</v>
      </c>
      <c r="D3159" s="414" t="e">
        <v>#N/A</v>
      </c>
      <c r="E3159" s="414" t="e">
        <v>#N/A</v>
      </c>
    </row>
    <row r="3160" spans="3:5">
      <c r="C3160" s="414">
        <v>33.11999999999987</v>
      </c>
      <c r="D3160" s="414" t="e">
        <v>#N/A</v>
      </c>
      <c r="E3160" s="414" t="e">
        <v>#N/A</v>
      </c>
    </row>
    <row r="3161" spans="3:5">
      <c r="C3161" s="414">
        <v>33.139999999999873</v>
      </c>
      <c r="D3161" s="414" t="e">
        <v>#N/A</v>
      </c>
      <c r="E3161" s="414" t="e">
        <v>#N/A</v>
      </c>
    </row>
    <row r="3162" spans="3:5">
      <c r="C3162" s="414">
        <v>33.159999999999876</v>
      </c>
      <c r="D3162" s="414" t="e">
        <v>#N/A</v>
      </c>
      <c r="E3162" s="414" t="e">
        <v>#N/A</v>
      </c>
    </row>
    <row r="3163" spans="3:5">
      <c r="C3163" s="414">
        <v>33.179999999999879</v>
      </c>
      <c r="D3163" s="414" t="e">
        <v>#N/A</v>
      </c>
      <c r="E3163" s="414" t="e">
        <v>#N/A</v>
      </c>
    </row>
    <row r="3164" spans="3:5">
      <c r="C3164" s="414">
        <v>33.199999999999882</v>
      </c>
      <c r="D3164" s="414" t="e">
        <v>#N/A</v>
      </c>
      <c r="E3164" s="414" t="e">
        <v>#N/A</v>
      </c>
    </row>
    <row r="3165" spans="3:5">
      <c r="C3165" s="414">
        <v>33.219999999999885</v>
      </c>
      <c r="D3165" s="414" t="e">
        <v>#N/A</v>
      </c>
      <c r="E3165" s="414" t="e">
        <v>#N/A</v>
      </c>
    </row>
    <row r="3166" spans="3:5">
      <c r="C3166" s="414">
        <v>33.239999999999888</v>
      </c>
      <c r="D3166" s="414" t="e">
        <v>#N/A</v>
      </c>
      <c r="E3166" s="414" t="e">
        <v>#N/A</v>
      </c>
    </row>
    <row r="3167" spans="3:5">
      <c r="C3167" s="414">
        <v>33.259999999999891</v>
      </c>
      <c r="D3167" s="414" t="e">
        <v>#N/A</v>
      </c>
      <c r="E3167" s="414" t="e">
        <v>#N/A</v>
      </c>
    </row>
    <row r="3168" spans="3:5">
      <c r="C3168" s="414">
        <v>33.279999999999895</v>
      </c>
      <c r="D3168" s="414" t="e">
        <v>#N/A</v>
      </c>
      <c r="E3168" s="414" t="e">
        <v>#N/A</v>
      </c>
    </row>
    <row r="3169" spans="3:5">
      <c r="C3169" s="414">
        <v>33.299999999999898</v>
      </c>
      <c r="D3169" s="414" t="e">
        <v>#N/A</v>
      </c>
      <c r="E3169" s="414" t="e">
        <v>#N/A</v>
      </c>
    </row>
    <row r="3170" spans="3:5">
      <c r="C3170" s="414">
        <v>33.319999999999901</v>
      </c>
      <c r="D3170" s="414" t="e">
        <v>#N/A</v>
      </c>
      <c r="E3170" s="414" t="e">
        <v>#N/A</v>
      </c>
    </row>
    <row r="3171" spans="3:5">
      <c r="C3171" s="414">
        <v>33.339999999999904</v>
      </c>
      <c r="D3171" s="414" t="e">
        <v>#N/A</v>
      </c>
      <c r="E3171" s="414" t="e">
        <v>#N/A</v>
      </c>
    </row>
    <row r="3172" spans="3:5">
      <c r="C3172" s="414">
        <v>33.359999999999907</v>
      </c>
      <c r="D3172" s="414" t="e">
        <v>#N/A</v>
      </c>
      <c r="E3172" s="414" t="e">
        <v>#N/A</v>
      </c>
    </row>
    <row r="3173" spans="3:5">
      <c r="C3173" s="414">
        <v>33.37999999999991</v>
      </c>
      <c r="D3173" s="414" t="e">
        <v>#N/A</v>
      </c>
      <c r="E3173" s="414" t="e">
        <v>#N/A</v>
      </c>
    </row>
    <row r="3174" spans="3:5">
      <c r="C3174" s="414">
        <v>33.399999999999913</v>
      </c>
      <c r="D3174" s="414" t="e">
        <v>#N/A</v>
      </c>
      <c r="E3174" s="414" t="e">
        <v>#N/A</v>
      </c>
    </row>
    <row r="3175" spans="3:5">
      <c r="C3175" s="414">
        <v>33.419999999999916</v>
      </c>
      <c r="D3175" s="414" t="e">
        <v>#N/A</v>
      </c>
      <c r="E3175" s="414" t="e">
        <v>#N/A</v>
      </c>
    </row>
    <row r="3176" spans="3:5">
      <c r="C3176" s="414">
        <v>33.43999999999992</v>
      </c>
      <c r="D3176" s="414" t="e">
        <v>#N/A</v>
      </c>
      <c r="E3176" s="414" t="e">
        <v>#N/A</v>
      </c>
    </row>
    <row r="3177" spans="3:5">
      <c r="C3177" s="414">
        <v>33.459999999999923</v>
      </c>
      <c r="D3177" s="414" t="e">
        <v>#N/A</v>
      </c>
      <c r="E3177" s="414" t="e">
        <v>#N/A</v>
      </c>
    </row>
    <row r="3178" spans="3:5">
      <c r="C3178" s="414">
        <v>33.479999999999926</v>
      </c>
      <c r="D3178" s="414" t="e">
        <v>#N/A</v>
      </c>
      <c r="E3178" s="414" t="e">
        <v>#N/A</v>
      </c>
    </row>
    <row r="3179" spans="3:5">
      <c r="C3179" s="414">
        <v>33.499999999999929</v>
      </c>
      <c r="D3179" s="414" t="e">
        <v>#N/A</v>
      </c>
      <c r="E3179" s="414" t="e">
        <v>#N/A</v>
      </c>
    </row>
    <row r="3180" spans="3:5">
      <c r="C3180" s="414">
        <v>33.519999999999932</v>
      </c>
      <c r="D3180" s="414" t="e">
        <v>#N/A</v>
      </c>
      <c r="E3180" s="414" t="e">
        <v>#N/A</v>
      </c>
    </row>
    <row r="3181" spans="3:5">
      <c r="C3181" s="414">
        <v>33.539999999999935</v>
      </c>
      <c r="D3181" s="414" t="e">
        <v>#N/A</v>
      </c>
      <c r="E3181" s="414" t="e">
        <v>#N/A</v>
      </c>
    </row>
    <row r="3182" spans="3:5">
      <c r="C3182" s="414">
        <v>33.559999999999938</v>
      </c>
      <c r="D3182" s="414" t="e">
        <v>#N/A</v>
      </c>
      <c r="E3182" s="414" t="e">
        <v>#N/A</v>
      </c>
    </row>
    <row r="3183" spans="3:5">
      <c r="C3183" s="414">
        <v>33.579999999999941</v>
      </c>
      <c r="D3183" s="414" t="e">
        <v>#N/A</v>
      </c>
      <c r="E3183" s="414" t="e">
        <v>#N/A</v>
      </c>
    </row>
    <row r="3184" spans="3:5">
      <c r="C3184" s="414">
        <v>33.599999999999945</v>
      </c>
      <c r="D3184" s="414" t="e">
        <v>#N/A</v>
      </c>
      <c r="E3184" s="414" t="e">
        <v>#N/A</v>
      </c>
    </row>
    <row r="3185" spans="3:5">
      <c r="C3185" s="414">
        <v>33.619999999999948</v>
      </c>
      <c r="D3185" s="414" t="e">
        <v>#N/A</v>
      </c>
      <c r="E3185" s="414" t="e">
        <v>#N/A</v>
      </c>
    </row>
    <row r="3186" spans="3:5">
      <c r="C3186" s="414">
        <v>33.639999999999951</v>
      </c>
      <c r="D3186" s="414" t="e">
        <v>#N/A</v>
      </c>
      <c r="E3186" s="414" t="e">
        <v>#N/A</v>
      </c>
    </row>
    <row r="3187" spans="3:5">
      <c r="C3187" s="414">
        <v>33.659999999999954</v>
      </c>
      <c r="D3187" s="414" t="e">
        <v>#N/A</v>
      </c>
      <c r="E3187" s="414" t="e">
        <v>#N/A</v>
      </c>
    </row>
    <row r="3188" spans="3:5">
      <c r="C3188" s="414">
        <v>33.679999999999957</v>
      </c>
      <c r="D3188" s="414" t="e">
        <v>#N/A</v>
      </c>
      <c r="E3188" s="414" t="e">
        <v>#N/A</v>
      </c>
    </row>
    <row r="3189" spans="3:5">
      <c r="C3189" s="414">
        <v>33.69999999999996</v>
      </c>
      <c r="D3189" s="414" t="e">
        <v>#N/A</v>
      </c>
      <c r="E3189" s="414" t="e">
        <v>#N/A</v>
      </c>
    </row>
    <row r="3190" spans="3:5">
      <c r="C3190" s="414">
        <v>33.719999999999963</v>
      </c>
      <c r="D3190" s="414" t="e">
        <v>#N/A</v>
      </c>
      <c r="E3190" s="414" t="e">
        <v>#N/A</v>
      </c>
    </row>
    <row r="3191" spans="3:5">
      <c r="C3191" s="414">
        <v>33.739999999999966</v>
      </c>
      <c r="D3191" s="414" t="e">
        <v>#N/A</v>
      </c>
      <c r="E3191" s="414" t="e">
        <v>#N/A</v>
      </c>
    </row>
    <row r="3192" spans="3:5">
      <c r="C3192" s="414">
        <v>33.75999999999997</v>
      </c>
      <c r="D3192" s="414" t="e">
        <v>#N/A</v>
      </c>
      <c r="E3192" s="414" t="e">
        <v>#N/A</v>
      </c>
    </row>
    <row r="3193" spans="3:5">
      <c r="C3193" s="414">
        <v>33.779999999999973</v>
      </c>
      <c r="D3193" s="414" t="e">
        <v>#N/A</v>
      </c>
      <c r="E3193" s="414" t="e">
        <v>#N/A</v>
      </c>
    </row>
    <row r="3194" spans="3:5">
      <c r="C3194" s="414">
        <v>33.799999999999976</v>
      </c>
      <c r="D3194" s="414" t="e">
        <v>#N/A</v>
      </c>
      <c r="E3194" s="414" t="e">
        <v>#N/A</v>
      </c>
    </row>
    <row r="3195" spans="3:5">
      <c r="C3195" s="414">
        <v>33.819999999999979</v>
      </c>
      <c r="D3195" s="414" t="e">
        <v>#N/A</v>
      </c>
      <c r="E3195" s="414" t="e">
        <v>#N/A</v>
      </c>
    </row>
    <row r="3196" spans="3:5">
      <c r="C3196" s="414">
        <v>33.839999999999982</v>
      </c>
      <c r="D3196" s="414" t="e">
        <v>#N/A</v>
      </c>
      <c r="E3196" s="414" t="e">
        <v>#N/A</v>
      </c>
    </row>
    <row r="3197" spans="3:5">
      <c r="C3197" s="414">
        <v>33.859999999999985</v>
      </c>
      <c r="D3197" s="414" t="e">
        <v>#N/A</v>
      </c>
      <c r="E3197" s="414" t="e">
        <v>#N/A</v>
      </c>
    </row>
    <row r="3198" spans="3:5">
      <c r="C3198" s="414">
        <v>33.879999999999988</v>
      </c>
      <c r="D3198" s="414" t="e">
        <v>#N/A</v>
      </c>
      <c r="E3198" s="414" t="e">
        <v>#N/A</v>
      </c>
    </row>
    <row r="3199" spans="3:5">
      <c r="C3199" s="414">
        <v>33.899999999999991</v>
      </c>
      <c r="D3199" s="414" t="e">
        <v>#N/A</v>
      </c>
      <c r="E3199" s="414" t="e">
        <v>#N/A</v>
      </c>
    </row>
    <row r="3200" spans="3:5">
      <c r="C3200" s="414">
        <v>33.919999999999995</v>
      </c>
      <c r="D3200" s="414" t="e">
        <v>#N/A</v>
      </c>
      <c r="E3200" s="414" t="e">
        <v>#N/A</v>
      </c>
    </row>
    <row r="3201" spans="3:5">
      <c r="C3201" s="414">
        <v>33.94</v>
      </c>
      <c r="D3201" s="414" t="e">
        <v>#N/A</v>
      </c>
      <c r="E3201" s="414" t="e">
        <v>#N/A</v>
      </c>
    </row>
    <row r="3202" spans="3:5">
      <c r="C3202" s="414">
        <v>33.96</v>
      </c>
      <c r="D3202" s="414" t="e">
        <v>#N/A</v>
      </c>
      <c r="E3202" s="414" t="e">
        <v>#N/A</v>
      </c>
    </row>
    <row r="3203" spans="3:5">
      <c r="C3203" s="414">
        <v>33.980000000000004</v>
      </c>
      <c r="D3203" s="414" t="e">
        <v>#N/A</v>
      </c>
      <c r="E3203" s="414" t="e">
        <v>#N/A</v>
      </c>
    </row>
    <row r="3204" spans="3:5">
      <c r="C3204" s="414">
        <v>34.000000000000007</v>
      </c>
      <c r="D3204" s="414" t="e">
        <v>#N/A</v>
      </c>
      <c r="E3204" s="414" t="e">
        <v>#N/A</v>
      </c>
    </row>
    <row r="3205" spans="3:5">
      <c r="C3205" s="414">
        <v>34.02000000000001</v>
      </c>
      <c r="D3205" s="414" t="e">
        <v>#N/A</v>
      </c>
      <c r="E3205" s="414" t="e">
        <v>#N/A</v>
      </c>
    </row>
    <row r="3206" spans="3:5">
      <c r="C3206" s="414">
        <v>34.040000000000013</v>
      </c>
      <c r="D3206" s="414" t="e">
        <v>#N/A</v>
      </c>
      <c r="E3206" s="414" t="e">
        <v>#N/A</v>
      </c>
    </row>
    <row r="3207" spans="3:5">
      <c r="C3207" s="414">
        <v>34.060000000000016</v>
      </c>
      <c r="D3207" s="414" t="e">
        <v>#N/A</v>
      </c>
      <c r="E3207" s="414" t="e">
        <v>#N/A</v>
      </c>
    </row>
    <row r="3208" spans="3:5">
      <c r="C3208" s="414">
        <v>34.08000000000002</v>
      </c>
      <c r="D3208" s="414" t="e">
        <v>#N/A</v>
      </c>
      <c r="E3208" s="414" t="e">
        <v>#N/A</v>
      </c>
    </row>
    <row r="3209" spans="3:5">
      <c r="C3209" s="414">
        <v>34.100000000000023</v>
      </c>
      <c r="D3209" s="414" t="e">
        <v>#N/A</v>
      </c>
      <c r="E3209" s="414" t="e">
        <v>#N/A</v>
      </c>
    </row>
    <row r="3210" spans="3:5">
      <c r="C3210" s="414">
        <v>34.120000000000026</v>
      </c>
      <c r="D3210" s="414" t="e">
        <v>#N/A</v>
      </c>
      <c r="E3210" s="414" t="e">
        <v>#N/A</v>
      </c>
    </row>
    <row r="3211" spans="3:5">
      <c r="C3211" s="414">
        <v>34.140000000000029</v>
      </c>
      <c r="D3211" s="414" t="e">
        <v>#N/A</v>
      </c>
      <c r="E3211" s="414" t="e">
        <v>#N/A</v>
      </c>
    </row>
    <row r="3212" spans="3:5">
      <c r="C3212" s="414">
        <v>34.160000000000032</v>
      </c>
      <c r="D3212" s="414" t="e">
        <v>#N/A</v>
      </c>
      <c r="E3212" s="414" t="e">
        <v>#N/A</v>
      </c>
    </row>
    <row r="3213" spans="3:5">
      <c r="C3213" s="414">
        <v>34.180000000000035</v>
      </c>
      <c r="D3213" s="414" t="e">
        <v>#N/A</v>
      </c>
      <c r="E3213" s="414" t="e">
        <v>#N/A</v>
      </c>
    </row>
    <row r="3214" spans="3:5">
      <c r="C3214" s="414">
        <v>34.200000000000038</v>
      </c>
      <c r="D3214" s="414" t="e">
        <v>#N/A</v>
      </c>
      <c r="E3214" s="414" t="e">
        <v>#N/A</v>
      </c>
    </row>
    <row r="3215" spans="3:5">
      <c r="C3215" s="414">
        <v>34.220000000000041</v>
      </c>
      <c r="D3215" s="414" t="e">
        <v>#N/A</v>
      </c>
      <c r="E3215" s="414" t="e">
        <v>#N/A</v>
      </c>
    </row>
    <row r="3216" spans="3:5">
      <c r="C3216" s="414">
        <v>34.240000000000045</v>
      </c>
      <c r="D3216" s="414" t="e">
        <v>#N/A</v>
      </c>
      <c r="E3216" s="414" t="e">
        <v>#N/A</v>
      </c>
    </row>
    <row r="3217" spans="3:5">
      <c r="C3217" s="414">
        <v>34.260000000000048</v>
      </c>
      <c r="D3217" s="414" t="e">
        <v>#N/A</v>
      </c>
      <c r="E3217" s="414" t="e">
        <v>#N/A</v>
      </c>
    </row>
    <row r="3218" spans="3:5">
      <c r="C3218" s="414">
        <v>34.280000000000051</v>
      </c>
      <c r="D3218" s="414" t="e">
        <v>#N/A</v>
      </c>
      <c r="E3218" s="414" t="e">
        <v>#N/A</v>
      </c>
    </row>
    <row r="3219" spans="3:5">
      <c r="C3219" s="414">
        <v>34.300000000000054</v>
      </c>
      <c r="D3219" s="414" t="e">
        <v>#N/A</v>
      </c>
      <c r="E3219" s="414" t="e">
        <v>#N/A</v>
      </c>
    </row>
    <row r="3220" spans="3:5">
      <c r="C3220" s="414">
        <v>34.320000000000057</v>
      </c>
      <c r="D3220" s="414" t="e">
        <v>#N/A</v>
      </c>
      <c r="E3220" s="414" t="e">
        <v>#N/A</v>
      </c>
    </row>
    <row r="3221" spans="3:5">
      <c r="C3221" s="414">
        <v>34.34000000000006</v>
      </c>
      <c r="D3221" s="414" t="e">
        <v>#N/A</v>
      </c>
      <c r="E3221" s="414" t="e">
        <v>#N/A</v>
      </c>
    </row>
    <row r="3222" spans="3:5">
      <c r="C3222" s="414">
        <v>34.360000000000063</v>
      </c>
      <c r="D3222" s="414" t="e">
        <v>#N/A</v>
      </c>
      <c r="E3222" s="414" t="e">
        <v>#N/A</v>
      </c>
    </row>
    <row r="3223" spans="3:5">
      <c r="C3223" s="414">
        <v>34.380000000000067</v>
      </c>
      <c r="D3223" s="414" t="e">
        <v>#N/A</v>
      </c>
      <c r="E3223" s="414" t="e">
        <v>#N/A</v>
      </c>
    </row>
    <row r="3224" spans="3:5">
      <c r="C3224" s="414">
        <v>34.40000000000007</v>
      </c>
      <c r="D3224" s="414" t="e">
        <v>#N/A</v>
      </c>
      <c r="E3224" s="414" t="e">
        <v>#N/A</v>
      </c>
    </row>
    <row r="3225" spans="3:5">
      <c r="C3225" s="414">
        <v>34.420000000000073</v>
      </c>
      <c r="D3225" s="414" t="e">
        <v>#N/A</v>
      </c>
      <c r="E3225" s="414" t="e">
        <v>#N/A</v>
      </c>
    </row>
    <row r="3226" spans="3:5">
      <c r="C3226" s="414">
        <v>34.440000000000076</v>
      </c>
      <c r="D3226" s="414" t="e">
        <v>#N/A</v>
      </c>
      <c r="E3226" s="414" t="e">
        <v>#N/A</v>
      </c>
    </row>
    <row r="3227" spans="3:5">
      <c r="C3227" s="414">
        <v>34.460000000000079</v>
      </c>
      <c r="D3227" s="414" t="e">
        <v>#N/A</v>
      </c>
      <c r="E3227" s="414" t="e">
        <v>#N/A</v>
      </c>
    </row>
    <row r="3228" spans="3:5">
      <c r="C3228" s="414">
        <v>34.480000000000082</v>
      </c>
      <c r="D3228" s="414" t="e">
        <v>#N/A</v>
      </c>
      <c r="E3228" s="414" t="e">
        <v>#N/A</v>
      </c>
    </row>
    <row r="3229" spans="3:5">
      <c r="C3229" s="414">
        <v>34.500000000000085</v>
      </c>
      <c r="D3229" s="414" t="e">
        <v>#N/A</v>
      </c>
      <c r="E3229" s="414" t="e">
        <v>#N/A</v>
      </c>
    </row>
    <row r="3230" spans="3:5">
      <c r="C3230" s="414">
        <v>34.520000000000088</v>
      </c>
      <c r="D3230" s="414" t="e">
        <v>#N/A</v>
      </c>
      <c r="E3230" s="414" t="e">
        <v>#N/A</v>
      </c>
    </row>
    <row r="3231" spans="3:5">
      <c r="C3231" s="414">
        <v>34.540000000000092</v>
      </c>
      <c r="D3231" s="414" t="e">
        <v>#N/A</v>
      </c>
      <c r="E3231" s="414" t="e">
        <v>#N/A</v>
      </c>
    </row>
    <row r="3232" spans="3:5">
      <c r="C3232" s="414">
        <v>34.560000000000095</v>
      </c>
      <c r="D3232" s="414" t="e">
        <v>#N/A</v>
      </c>
      <c r="E3232" s="414" t="e">
        <v>#N/A</v>
      </c>
    </row>
    <row r="3233" spans="3:5">
      <c r="C3233" s="414">
        <v>34.580000000000098</v>
      </c>
      <c r="D3233" s="414" t="e">
        <v>#N/A</v>
      </c>
      <c r="E3233" s="414" t="e">
        <v>#N/A</v>
      </c>
    </row>
    <row r="3234" spans="3:5">
      <c r="C3234" s="414">
        <v>34.600000000000101</v>
      </c>
      <c r="D3234" s="414" t="e">
        <v>#N/A</v>
      </c>
      <c r="E3234" s="414" t="e">
        <v>#N/A</v>
      </c>
    </row>
    <row r="3235" spans="3:5">
      <c r="C3235" s="414">
        <v>34.620000000000104</v>
      </c>
      <c r="D3235" s="414" t="e">
        <v>#N/A</v>
      </c>
      <c r="E3235" s="414" t="e">
        <v>#N/A</v>
      </c>
    </row>
    <row r="3236" spans="3:5">
      <c r="C3236" s="414">
        <v>34.640000000000107</v>
      </c>
      <c r="D3236" s="414" t="e">
        <v>#N/A</v>
      </c>
      <c r="E3236" s="414" t="e">
        <v>#N/A</v>
      </c>
    </row>
    <row r="3237" spans="3:5">
      <c r="C3237" s="414">
        <v>34.66000000000011</v>
      </c>
      <c r="D3237" s="414" t="e">
        <v>#N/A</v>
      </c>
      <c r="E3237" s="414" t="e">
        <v>#N/A</v>
      </c>
    </row>
    <row r="3238" spans="3:5">
      <c r="C3238" s="414">
        <v>34.680000000000113</v>
      </c>
      <c r="D3238" s="414" t="e">
        <v>#N/A</v>
      </c>
      <c r="E3238" s="414" t="e">
        <v>#N/A</v>
      </c>
    </row>
    <row r="3239" spans="3:5">
      <c r="C3239" s="414">
        <v>34.700000000000117</v>
      </c>
      <c r="D3239" s="414" t="e">
        <v>#N/A</v>
      </c>
      <c r="E3239" s="414" t="e">
        <v>#N/A</v>
      </c>
    </row>
    <row r="3240" spans="3:5">
      <c r="C3240" s="414">
        <v>34.72000000000012</v>
      </c>
      <c r="D3240" s="414" t="e">
        <v>#N/A</v>
      </c>
      <c r="E3240" s="414" t="e">
        <v>#N/A</v>
      </c>
    </row>
    <row r="3241" spans="3:5">
      <c r="C3241" s="414">
        <v>34.740000000000123</v>
      </c>
      <c r="D3241" s="414" t="e">
        <v>#N/A</v>
      </c>
      <c r="E3241" s="414" t="e">
        <v>#N/A</v>
      </c>
    </row>
    <row r="3242" spans="3:5">
      <c r="C3242" s="414">
        <v>34.760000000000126</v>
      </c>
      <c r="D3242" s="414" t="e">
        <v>#N/A</v>
      </c>
      <c r="E3242" s="414" t="e">
        <v>#N/A</v>
      </c>
    </row>
    <row r="3243" spans="3:5">
      <c r="C3243" s="414">
        <v>34.780000000000129</v>
      </c>
      <c r="D3243" s="414" t="e">
        <v>#N/A</v>
      </c>
      <c r="E3243" s="414" t="e">
        <v>#N/A</v>
      </c>
    </row>
    <row r="3244" spans="3:5">
      <c r="C3244" s="414">
        <v>34.800000000000132</v>
      </c>
      <c r="D3244" s="414" t="e">
        <v>#N/A</v>
      </c>
      <c r="E3244" s="414" t="e">
        <v>#N/A</v>
      </c>
    </row>
    <row r="3245" spans="3:5">
      <c r="C3245" s="414">
        <v>34.820000000000135</v>
      </c>
      <c r="D3245" s="414" t="e">
        <v>#N/A</v>
      </c>
      <c r="E3245" s="414" t="e">
        <v>#N/A</v>
      </c>
    </row>
    <row r="3246" spans="3:5">
      <c r="C3246" s="414">
        <v>34.840000000000138</v>
      </c>
      <c r="D3246" s="414" t="e">
        <v>#N/A</v>
      </c>
      <c r="E3246" s="414" t="e">
        <v>#N/A</v>
      </c>
    </row>
    <row r="3247" spans="3:5">
      <c r="C3247" s="414">
        <v>34.860000000000142</v>
      </c>
      <c r="D3247" s="414" t="e">
        <v>#N/A</v>
      </c>
      <c r="E3247" s="414" t="e">
        <v>#N/A</v>
      </c>
    </row>
    <row r="3248" spans="3:5">
      <c r="C3248" s="414">
        <v>34.880000000000145</v>
      </c>
      <c r="D3248" s="414" t="e">
        <v>#N/A</v>
      </c>
      <c r="E3248" s="414" t="e">
        <v>#N/A</v>
      </c>
    </row>
    <row r="3249" spans="3:5">
      <c r="C3249" s="414">
        <v>34.900000000000148</v>
      </c>
      <c r="D3249" s="414" t="e">
        <v>#N/A</v>
      </c>
      <c r="E3249" s="414" t="e">
        <v>#N/A</v>
      </c>
    </row>
    <row r="3250" spans="3:5">
      <c r="C3250" s="414">
        <v>34.920000000000151</v>
      </c>
      <c r="D3250" s="414" t="e">
        <v>#N/A</v>
      </c>
      <c r="E3250" s="414" t="e">
        <v>#N/A</v>
      </c>
    </row>
    <row r="3251" spans="3:5">
      <c r="C3251" s="414">
        <v>34.940000000000154</v>
      </c>
      <c r="D3251" s="414" t="e">
        <v>#N/A</v>
      </c>
      <c r="E3251" s="414" t="e">
        <v>#N/A</v>
      </c>
    </row>
    <row r="3252" spans="3:5">
      <c r="C3252" s="414">
        <v>34.960000000000157</v>
      </c>
      <c r="D3252" s="414" t="e">
        <v>#N/A</v>
      </c>
      <c r="E3252" s="414" t="e">
        <v>#N/A</v>
      </c>
    </row>
    <row r="3253" spans="3:5">
      <c r="C3253" s="414">
        <v>34.98000000000016</v>
      </c>
      <c r="D3253" s="414" t="e">
        <v>#N/A</v>
      </c>
      <c r="E3253" s="414" t="e">
        <v>#N/A</v>
      </c>
    </row>
    <row r="3254" spans="3:5">
      <c r="C3254" s="414">
        <v>35</v>
      </c>
      <c r="D3254" s="414">
        <v>10</v>
      </c>
      <c r="E3254" s="414">
        <v>3</v>
      </c>
    </row>
    <row r="3255" spans="3:5">
      <c r="C3255" s="414">
        <v>35.020000000000167</v>
      </c>
      <c r="D3255" s="414" t="e">
        <v>#N/A</v>
      </c>
      <c r="E3255" s="414" t="e">
        <v>#N/A</v>
      </c>
    </row>
    <row r="3256" spans="3:5">
      <c r="C3256" s="414">
        <v>35.04000000000017</v>
      </c>
      <c r="D3256" s="414" t="e">
        <v>#N/A</v>
      </c>
      <c r="E3256" s="414" t="e">
        <v>#N/A</v>
      </c>
    </row>
    <row r="3257" spans="3:5">
      <c r="C3257" s="414">
        <v>35.060000000000173</v>
      </c>
      <c r="D3257" s="414" t="e">
        <v>#N/A</v>
      </c>
      <c r="E3257" s="414" t="e">
        <v>#N/A</v>
      </c>
    </row>
    <row r="3258" spans="3:5">
      <c r="C3258" s="414">
        <v>35.080000000000176</v>
      </c>
      <c r="D3258" s="414" t="e">
        <v>#N/A</v>
      </c>
      <c r="E3258" s="414" t="e">
        <v>#N/A</v>
      </c>
    </row>
    <row r="3259" spans="3:5">
      <c r="C3259" s="414">
        <v>35.100000000000179</v>
      </c>
      <c r="D3259" s="414" t="e">
        <v>#N/A</v>
      </c>
      <c r="E3259" s="414" t="e">
        <v>#N/A</v>
      </c>
    </row>
    <row r="3260" spans="3:5">
      <c r="C3260" s="414">
        <v>35.120000000000182</v>
      </c>
      <c r="D3260" s="414" t="e">
        <v>#N/A</v>
      </c>
      <c r="E3260" s="414" t="e">
        <v>#N/A</v>
      </c>
    </row>
    <row r="3261" spans="3:5">
      <c r="C3261" s="414">
        <v>35.140000000000185</v>
      </c>
      <c r="D3261" s="414" t="e">
        <v>#N/A</v>
      </c>
      <c r="E3261" s="414" t="e">
        <v>#N/A</v>
      </c>
    </row>
    <row r="3262" spans="3:5">
      <c r="C3262" s="414">
        <v>35.160000000000188</v>
      </c>
      <c r="D3262" s="414" t="e">
        <v>#N/A</v>
      </c>
      <c r="E3262" s="414" t="e">
        <v>#N/A</v>
      </c>
    </row>
    <row r="3263" spans="3:5">
      <c r="C3263" s="414">
        <v>35.180000000000192</v>
      </c>
      <c r="D3263" s="414" t="e">
        <v>#N/A</v>
      </c>
      <c r="E3263" s="414" t="e">
        <v>#N/A</v>
      </c>
    </row>
    <row r="3264" spans="3:5">
      <c r="C3264" s="414">
        <v>35.200000000000195</v>
      </c>
      <c r="D3264" s="414" t="e">
        <v>#N/A</v>
      </c>
      <c r="E3264" s="414" t="e">
        <v>#N/A</v>
      </c>
    </row>
    <row r="3265" spans="3:5">
      <c r="C3265" s="414">
        <v>35.220000000000198</v>
      </c>
      <c r="D3265" s="414" t="e">
        <v>#N/A</v>
      </c>
      <c r="E3265" s="414" t="e">
        <v>#N/A</v>
      </c>
    </row>
    <row r="3266" spans="3:5">
      <c r="C3266" s="414">
        <v>35.240000000000201</v>
      </c>
      <c r="D3266" s="414" t="e">
        <v>#N/A</v>
      </c>
      <c r="E3266" s="414" t="e">
        <v>#N/A</v>
      </c>
    </row>
    <row r="3267" spans="3:5">
      <c r="C3267" s="414">
        <v>35.260000000000204</v>
      </c>
      <c r="D3267" s="414" t="e">
        <v>#N/A</v>
      </c>
      <c r="E3267" s="414" t="e">
        <v>#N/A</v>
      </c>
    </row>
    <row r="3268" spans="3:5">
      <c r="C3268" s="414">
        <v>35.280000000000207</v>
      </c>
      <c r="D3268" s="414" t="e">
        <v>#N/A</v>
      </c>
      <c r="E3268" s="414" t="e">
        <v>#N/A</v>
      </c>
    </row>
    <row r="3269" spans="3:5">
      <c r="C3269" s="414">
        <v>35.30000000000021</v>
      </c>
      <c r="D3269" s="414" t="e">
        <v>#N/A</v>
      </c>
      <c r="E3269" s="414" t="e">
        <v>#N/A</v>
      </c>
    </row>
    <row r="3270" spans="3:5">
      <c r="C3270" s="414">
        <v>35.320000000000213</v>
      </c>
      <c r="D3270" s="414" t="e">
        <v>#N/A</v>
      </c>
      <c r="E3270" s="414" t="e">
        <v>#N/A</v>
      </c>
    </row>
    <row r="3271" spans="3:5">
      <c r="C3271" s="414">
        <v>35.340000000000217</v>
      </c>
      <c r="D3271" s="414" t="e">
        <v>#N/A</v>
      </c>
      <c r="E3271" s="414" t="e">
        <v>#N/A</v>
      </c>
    </row>
    <row r="3272" spans="3:5">
      <c r="C3272" s="414">
        <v>35.36000000000022</v>
      </c>
      <c r="D3272" s="414" t="e">
        <v>#N/A</v>
      </c>
      <c r="E3272" s="414" t="e">
        <v>#N/A</v>
      </c>
    </row>
    <row r="3273" spans="3:5">
      <c r="C3273" s="414">
        <v>35.380000000000223</v>
      </c>
      <c r="D3273" s="414" t="e">
        <v>#N/A</v>
      </c>
      <c r="E3273" s="414" t="e">
        <v>#N/A</v>
      </c>
    </row>
    <row r="3274" spans="3:5">
      <c r="C3274" s="414">
        <v>35.400000000000226</v>
      </c>
      <c r="D3274" s="414" t="e">
        <v>#N/A</v>
      </c>
      <c r="E3274" s="414" t="e">
        <v>#N/A</v>
      </c>
    </row>
    <row r="3275" spans="3:5">
      <c r="C3275" s="414">
        <v>35.420000000000229</v>
      </c>
      <c r="D3275" s="414" t="e">
        <v>#N/A</v>
      </c>
      <c r="E3275" s="414" t="e">
        <v>#N/A</v>
      </c>
    </row>
    <row r="3276" spans="3:5">
      <c r="C3276" s="414">
        <v>35.440000000000232</v>
      </c>
      <c r="D3276" s="414" t="e">
        <v>#N/A</v>
      </c>
      <c r="E3276" s="414" t="e">
        <v>#N/A</v>
      </c>
    </row>
    <row r="3277" spans="3:5">
      <c r="C3277" s="414">
        <v>35.460000000000235</v>
      </c>
      <c r="D3277" s="414" t="e">
        <v>#N/A</v>
      </c>
      <c r="E3277" s="414" t="e">
        <v>#N/A</v>
      </c>
    </row>
    <row r="3278" spans="3:5">
      <c r="C3278" s="414">
        <v>35.480000000000238</v>
      </c>
      <c r="D3278" s="414" t="e">
        <v>#N/A</v>
      </c>
      <c r="E3278" s="414" t="e">
        <v>#N/A</v>
      </c>
    </row>
    <row r="3279" spans="3:5">
      <c r="C3279" s="414">
        <v>35.500000000000242</v>
      </c>
      <c r="D3279" s="414" t="e">
        <v>#N/A</v>
      </c>
      <c r="E3279" s="414" t="e">
        <v>#N/A</v>
      </c>
    </row>
    <row r="3280" spans="3:5">
      <c r="C3280" s="414">
        <v>35.520000000000245</v>
      </c>
      <c r="D3280" s="414" t="e">
        <v>#N/A</v>
      </c>
      <c r="E3280" s="414" t="e">
        <v>#N/A</v>
      </c>
    </row>
    <row r="3281" spans="3:5">
      <c r="C3281" s="414">
        <v>35.540000000000248</v>
      </c>
      <c r="D3281" s="414" t="e">
        <v>#N/A</v>
      </c>
      <c r="E3281" s="414" t="e">
        <v>#N/A</v>
      </c>
    </row>
    <row r="3282" spans="3:5">
      <c r="C3282" s="414">
        <v>35.560000000000251</v>
      </c>
      <c r="D3282" s="414" t="e">
        <v>#N/A</v>
      </c>
      <c r="E3282" s="414" t="e">
        <v>#N/A</v>
      </c>
    </row>
    <row r="3283" spans="3:5">
      <c r="C3283" s="414">
        <v>35.580000000000254</v>
      </c>
      <c r="D3283" s="414" t="e">
        <v>#N/A</v>
      </c>
      <c r="E3283" s="414" t="e">
        <v>#N/A</v>
      </c>
    </row>
    <row r="3284" spans="3:5">
      <c r="C3284" s="414">
        <v>35.600000000000257</v>
      </c>
      <c r="D3284" s="414" t="e">
        <v>#N/A</v>
      </c>
      <c r="E3284" s="414" t="e">
        <v>#N/A</v>
      </c>
    </row>
    <row r="3285" spans="3:5">
      <c r="C3285" s="414">
        <v>35.62000000000026</v>
      </c>
      <c r="D3285" s="414" t="e">
        <v>#N/A</v>
      </c>
      <c r="E3285" s="414" t="e">
        <v>#N/A</v>
      </c>
    </row>
    <row r="3286" spans="3:5">
      <c r="C3286" s="414">
        <v>35.640000000000263</v>
      </c>
      <c r="D3286" s="414" t="e">
        <v>#N/A</v>
      </c>
      <c r="E3286" s="414" t="e">
        <v>#N/A</v>
      </c>
    </row>
    <row r="3287" spans="3:5">
      <c r="C3287" s="414">
        <v>35.660000000000267</v>
      </c>
      <c r="D3287" s="414" t="e">
        <v>#N/A</v>
      </c>
      <c r="E3287" s="414" t="e">
        <v>#N/A</v>
      </c>
    </row>
    <row r="3288" spans="3:5">
      <c r="C3288" s="414">
        <v>35.68000000000027</v>
      </c>
      <c r="D3288" s="414" t="e">
        <v>#N/A</v>
      </c>
      <c r="E3288" s="414" t="e">
        <v>#N/A</v>
      </c>
    </row>
    <row r="3289" spans="3:5">
      <c r="C3289" s="414">
        <v>35.700000000000273</v>
      </c>
      <c r="D3289" s="414" t="e">
        <v>#N/A</v>
      </c>
      <c r="E3289" s="414" t="e">
        <v>#N/A</v>
      </c>
    </row>
    <row r="3290" spans="3:5">
      <c r="C3290" s="414">
        <v>35.720000000000276</v>
      </c>
      <c r="D3290" s="414" t="e">
        <v>#N/A</v>
      </c>
      <c r="E3290" s="414" t="e">
        <v>#N/A</v>
      </c>
    </row>
    <row r="3291" spans="3:5">
      <c r="C3291" s="414">
        <v>35.740000000000279</v>
      </c>
      <c r="D3291" s="414" t="e">
        <v>#N/A</v>
      </c>
      <c r="E3291" s="414" t="e">
        <v>#N/A</v>
      </c>
    </row>
    <row r="3292" spans="3:5">
      <c r="C3292" s="414">
        <v>35.760000000000282</v>
      </c>
      <c r="D3292" s="414" t="e">
        <v>#N/A</v>
      </c>
      <c r="E3292" s="414" t="e">
        <v>#N/A</v>
      </c>
    </row>
    <row r="3293" spans="3:5">
      <c r="C3293" s="414">
        <v>35.780000000000285</v>
      </c>
      <c r="D3293" s="414" t="e">
        <v>#N/A</v>
      </c>
      <c r="E3293" s="414" t="e">
        <v>#N/A</v>
      </c>
    </row>
    <row r="3294" spans="3:5">
      <c r="C3294" s="414">
        <v>35.800000000000288</v>
      </c>
      <c r="D3294" s="414" t="e">
        <v>#N/A</v>
      </c>
      <c r="E3294" s="414" t="e">
        <v>#N/A</v>
      </c>
    </row>
    <row r="3295" spans="3:5">
      <c r="C3295" s="414">
        <v>35.820000000000292</v>
      </c>
      <c r="D3295" s="414" t="e">
        <v>#N/A</v>
      </c>
      <c r="E3295" s="414" t="e">
        <v>#N/A</v>
      </c>
    </row>
    <row r="3296" spans="3:5">
      <c r="C3296" s="414">
        <v>35.840000000000295</v>
      </c>
      <c r="D3296" s="414" t="e">
        <v>#N/A</v>
      </c>
      <c r="E3296" s="414" t="e">
        <v>#N/A</v>
      </c>
    </row>
    <row r="3297" spans="3:5">
      <c r="C3297" s="414">
        <v>35.860000000000298</v>
      </c>
      <c r="D3297" s="414" t="e">
        <v>#N/A</v>
      </c>
      <c r="E3297" s="414" t="e">
        <v>#N/A</v>
      </c>
    </row>
    <row r="3298" spans="3:5">
      <c r="C3298" s="414">
        <v>35.880000000000301</v>
      </c>
      <c r="D3298" s="414" t="e">
        <v>#N/A</v>
      </c>
      <c r="E3298" s="414" t="e">
        <v>#N/A</v>
      </c>
    </row>
    <row r="3299" spans="3:5">
      <c r="C3299" s="414">
        <v>35.900000000000304</v>
      </c>
      <c r="D3299" s="414" t="e">
        <v>#N/A</v>
      </c>
      <c r="E3299" s="414" t="e">
        <v>#N/A</v>
      </c>
    </row>
    <row r="3300" spans="3:5">
      <c r="C3300" s="414">
        <v>35.920000000000307</v>
      </c>
      <c r="D3300" s="414" t="e">
        <v>#N/A</v>
      </c>
      <c r="E3300" s="414" t="e">
        <v>#N/A</v>
      </c>
    </row>
    <row r="3301" spans="3:5">
      <c r="C3301" s="414">
        <v>35.94000000000031</v>
      </c>
      <c r="D3301" s="414" t="e">
        <v>#N/A</v>
      </c>
      <c r="E3301" s="414" t="e">
        <v>#N/A</v>
      </c>
    </row>
    <row r="3302" spans="3:5">
      <c r="C3302" s="414">
        <v>35.960000000000313</v>
      </c>
      <c r="D3302" s="414" t="e">
        <v>#N/A</v>
      </c>
      <c r="E3302" s="414" t="e">
        <v>#N/A</v>
      </c>
    </row>
    <row r="3303" spans="3:5">
      <c r="C3303" s="414">
        <v>35.980000000000317</v>
      </c>
      <c r="D3303" s="414" t="e">
        <v>#N/A</v>
      </c>
      <c r="E3303" s="414" t="e">
        <v>#N/A</v>
      </c>
    </row>
    <row r="3304" spans="3:5">
      <c r="C3304" s="414">
        <v>36.00000000000032</v>
      </c>
      <c r="D3304" s="414" t="e">
        <v>#N/A</v>
      </c>
      <c r="E3304" s="414" t="e">
        <v>#N/A</v>
      </c>
    </row>
    <row r="3305" spans="3:5">
      <c r="C3305" s="414">
        <v>36.020000000000323</v>
      </c>
      <c r="D3305" s="414" t="e">
        <v>#N/A</v>
      </c>
      <c r="E3305" s="414" t="e">
        <v>#N/A</v>
      </c>
    </row>
    <row r="3306" spans="3:5">
      <c r="C3306" s="414">
        <v>36.040000000000326</v>
      </c>
      <c r="D3306" s="414" t="e">
        <v>#N/A</v>
      </c>
      <c r="E3306" s="414" t="e">
        <v>#N/A</v>
      </c>
    </row>
    <row r="3307" spans="3:5">
      <c r="C3307" s="414">
        <v>36.060000000000329</v>
      </c>
      <c r="D3307" s="414" t="e">
        <v>#N/A</v>
      </c>
      <c r="E3307" s="414" t="e">
        <v>#N/A</v>
      </c>
    </row>
    <row r="3308" spans="3:5">
      <c r="C3308" s="414">
        <v>36.080000000000332</v>
      </c>
      <c r="D3308" s="414" t="e">
        <v>#N/A</v>
      </c>
      <c r="E3308" s="414" t="e">
        <v>#N/A</v>
      </c>
    </row>
    <row r="3309" spans="3:5">
      <c r="C3309" s="414">
        <v>36.100000000000335</v>
      </c>
      <c r="D3309" s="414" t="e">
        <v>#N/A</v>
      </c>
      <c r="E3309" s="414" t="e">
        <v>#N/A</v>
      </c>
    </row>
    <row r="3310" spans="3:5">
      <c r="C3310" s="414">
        <v>36.120000000000339</v>
      </c>
      <c r="D3310" s="414" t="e">
        <v>#N/A</v>
      </c>
      <c r="E3310" s="414" t="e">
        <v>#N/A</v>
      </c>
    </row>
    <row r="3311" spans="3:5">
      <c r="C3311" s="414">
        <v>36.140000000000342</v>
      </c>
      <c r="D3311" s="414" t="e">
        <v>#N/A</v>
      </c>
      <c r="E3311" s="414" t="e">
        <v>#N/A</v>
      </c>
    </row>
    <row r="3312" spans="3:5">
      <c r="C3312" s="414">
        <v>36.160000000000345</v>
      </c>
      <c r="D3312" s="414" t="e">
        <v>#N/A</v>
      </c>
      <c r="E3312" s="414" t="e">
        <v>#N/A</v>
      </c>
    </row>
    <row r="3313" spans="3:5">
      <c r="C3313" s="414">
        <v>36.180000000000348</v>
      </c>
      <c r="D3313" s="414" t="e">
        <v>#N/A</v>
      </c>
      <c r="E3313" s="414" t="e">
        <v>#N/A</v>
      </c>
    </row>
    <row r="3314" spans="3:5">
      <c r="C3314" s="414">
        <v>36.200000000000351</v>
      </c>
      <c r="D3314" s="414" t="e">
        <v>#N/A</v>
      </c>
      <c r="E3314" s="414" t="e">
        <v>#N/A</v>
      </c>
    </row>
    <row r="3315" spans="3:5">
      <c r="C3315" s="414">
        <v>36.220000000000354</v>
      </c>
      <c r="D3315" s="414" t="e">
        <v>#N/A</v>
      </c>
      <c r="E3315" s="414" t="e">
        <v>#N/A</v>
      </c>
    </row>
    <row r="3316" spans="3:5">
      <c r="C3316" s="414">
        <v>36.240000000000357</v>
      </c>
      <c r="D3316" s="414" t="e">
        <v>#N/A</v>
      </c>
      <c r="E3316" s="414" t="e">
        <v>#N/A</v>
      </c>
    </row>
    <row r="3317" spans="3:5">
      <c r="C3317" s="414">
        <v>36.26000000000036</v>
      </c>
      <c r="D3317" s="414" t="e">
        <v>#N/A</v>
      </c>
      <c r="E3317" s="414" t="e">
        <v>#N/A</v>
      </c>
    </row>
    <row r="3318" spans="3:5">
      <c r="C3318" s="414">
        <v>36.280000000000364</v>
      </c>
      <c r="D3318" s="414" t="e">
        <v>#N/A</v>
      </c>
      <c r="E3318" s="414" t="e">
        <v>#N/A</v>
      </c>
    </row>
    <row r="3319" spans="3:5">
      <c r="C3319" s="414">
        <v>36.300000000000367</v>
      </c>
      <c r="D3319" s="414" t="e">
        <v>#N/A</v>
      </c>
      <c r="E3319" s="414" t="e">
        <v>#N/A</v>
      </c>
    </row>
    <row r="3320" spans="3:5">
      <c r="C3320" s="414">
        <v>36.32000000000037</v>
      </c>
      <c r="D3320" s="414" t="e">
        <v>#N/A</v>
      </c>
      <c r="E3320" s="414" t="e">
        <v>#N/A</v>
      </c>
    </row>
    <row r="3321" spans="3:5">
      <c r="C3321" s="414">
        <v>36.340000000000373</v>
      </c>
      <c r="D3321" s="414" t="e">
        <v>#N/A</v>
      </c>
      <c r="E3321" s="414" t="e">
        <v>#N/A</v>
      </c>
    </row>
    <row r="3322" spans="3:5">
      <c r="C3322" s="414">
        <v>36.360000000000376</v>
      </c>
      <c r="D3322" s="414" t="e">
        <v>#N/A</v>
      </c>
      <c r="E3322" s="414" t="e">
        <v>#N/A</v>
      </c>
    </row>
    <row r="3323" spans="3:5">
      <c r="C3323" s="414">
        <v>36.380000000000379</v>
      </c>
      <c r="D3323" s="414" t="e">
        <v>#N/A</v>
      </c>
      <c r="E3323" s="414" t="e">
        <v>#N/A</v>
      </c>
    </row>
    <row r="3324" spans="3:5">
      <c r="C3324" s="414">
        <v>36.400000000000382</v>
      </c>
      <c r="D3324" s="414" t="e">
        <v>#N/A</v>
      </c>
      <c r="E3324" s="414" t="e">
        <v>#N/A</v>
      </c>
    </row>
    <row r="3325" spans="3:5">
      <c r="C3325" s="414">
        <v>36.420000000000385</v>
      </c>
      <c r="D3325" s="414" t="e">
        <v>#N/A</v>
      </c>
      <c r="E3325" s="414" t="e">
        <v>#N/A</v>
      </c>
    </row>
    <row r="3326" spans="3:5">
      <c r="C3326" s="414">
        <v>36.440000000000389</v>
      </c>
      <c r="D3326" s="414" t="e">
        <v>#N/A</v>
      </c>
      <c r="E3326" s="414" t="e">
        <v>#N/A</v>
      </c>
    </row>
    <row r="3327" spans="3:5">
      <c r="C3327" s="414">
        <v>36.460000000000392</v>
      </c>
      <c r="D3327" s="414" t="e">
        <v>#N/A</v>
      </c>
      <c r="E3327" s="414" t="e">
        <v>#N/A</v>
      </c>
    </row>
    <row r="3328" spans="3:5">
      <c r="C3328" s="414">
        <v>36.480000000000395</v>
      </c>
      <c r="D3328" s="414" t="e">
        <v>#N/A</v>
      </c>
      <c r="E3328" s="414" t="e">
        <v>#N/A</v>
      </c>
    </row>
    <row r="3329" spans="3:5">
      <c r="C3329" s="414">
        <v>36.500000000000398</v>
      </c>
      <c r="D3329" s="414" t="e">
        <v>#N/A</v>
      </c>
      <c r="E3329" s="414" t="e">
        <v>#N/A</v>
      </c>
    </row>
    <row r="3330" spans="3:5">
      <c r="C3330" s="414">
        <v>36.520000000000401</v>
      </c>
      <c r="D3330" s="414" t="e">
        <v>#N/A</v>
      </c>
      <c r="E3330" s="414" t="e">
        <v>#N/A</v>
      </c>
    </row>
    <row r="3331" spans="3:5">
      <c r="C3331" s="414">
        <v>36.540000000000404</v>
      </c>
      <c r="D3331" s="414" t="e">
        <v>#N/A</v>
      </c>
      <c r="E3331" s="414" t="e">
        <v>#N/A</v>
      </c>
    </row>
    <row r="3332" spans="3:5">
      <c r="C3332" s="414">
        <v>36.560000000000407</v>
      </c>
      <c r="D3332" s="414" t="e">
        <v>#N/A</v>
      </c>
      <c r="E3332" s="414" t="e">
        <v>#N/A</v>
      </c>
    </row>
    <row r="3333" spans="3:5">
      <c r="C3333" s="414">
        <v>36.58000000000041</v>
      </c>
      <c r="D3333" s="414" t="e">
        <v>#N/A</v>
      </c>
      <c r="E3333" s="414" t="e">
        <v>#N/A</v>
      </c>
    </row>
    <row r="3334" spans="3:5">
      <c r="C3334" s="414">
        <v>36.600000000000414</v>
      </c>
      <c r="D3334" s="414" t="e">
        <v>#N/A</v>
      </c>
      <c r="E3334" s="414" t="e">
        <v>#N/A</v>
      </c>
    </row>
    <row r="3335" spans="3:5">
      <c r="C3335" s="414">
        <v>36.620000000000417</v>
      </c>
      <c r="D3335" s="414" t="e">
        <v>#N/A</v>
      </c>
      <c r="E3335" s="414" t="e">
        <v>#N/A</v>
      </c>
    </row>
    <row r="3336" spans="3:5">
      <c r="C3336" s="414">
        <v>36.64000000000042</v>
      </c>
      <c r="D3336" s="414" t="e">
        <v>#N/A</v>
      </c>
      <c r="E3336" s="414" t="e">
        <v>#N/A</v>
      </c>
    </row>
    <row r="3337" spans="3:5">
      <c r="C3337" s="414">
        <v>36.660000000000423</v>
      </c>
      <c r="D3337" s="414" t="e">
        <v>#N/A</v>
      </c>
      <c r="E3337" s="414" t="e">
        <v>#N/A</v>
      </c>
    </row>
    <row r="3338" spans="3:5">
      <c r="C3338" s="414">
        <v>36.680000000000426</v>
      </c>
      <c r="D3338" s="414" t="e">
        <v>#N/A</v>
      </c>
      <c r="E3338" s="414" t="e">
        <v>#N/A</v>
      </c>
    </row>
    <row r="3339" spans="3:5">
      <c r="C3339" s="414">
        <v>36.700000000000429</v>
      </c>
      <c r="D3339" s="414" t="e">
        <v>#N/A</v>
      </c>
      <c r="E3339" s="414" t="e">
        <v>#N/A</v>
      </c>
    </row>
    <row r="3340" spans="3:5">
      <c r="C3340" s="414">
        <v>36.720000000000432</v>
      </c>
      <c r="D3340" s="414" t="e">
        <v>#N/A</v>
      </c>
      <c r="E3340" s="414" t="e">
        <v>#N/A</v>
      </c>
    </row>
    <row r="3341" spans="3:5">
      <c r="C3341" s="414">
        <v>36.740000000000435</v>
      </c>
      <c r="D3341" s="414" t="e">
        <v>#N/A</v>
      </c>
      <c r="E3341" s="414" t="e">
        <v>#N/A</v>
      </c>
    </row>
    <row r="3342" spans="3:5">
      <c r="C3342" s="414">
        <v>36.760000000000439</v>
      </c>
      <c r="D3342" s="414" t="e">
        <v>#N/A</v>
      </c>
      <c r="E3342" s="414" t="e">
        <v>#N/A</v>
      </c>
    </row>
    <row r="3343" spans="3:5">
      <c r="C3343" s="414">
        <v>36.780000000000442</v>
      </c>
      <c r="D3343" s="414" t="e">
        <v>#N/A</v>
      </c>
      <c r="E3343" s="414" t="e">
        <v>#N/A</v>
      </c>
    </row>
    <row r="3344" spans="3:5">
      <c r="C3344" s="414">
        <v>36.800000000000445</v>
      </c>
      <c r="D3344" s="414" t="e">
        <v>#N/A</v>
      </c>
      <c r="E3344" s="414" t="e">
        <v>#N/A</v>
      </c>
    </row>
    <row r="3345" spans="3:5">
      <c r="C3345" s="414">
        <v>36.820000000000448</v>
      </c>
      <c r="D3345" s="414" t="e">
        <v>#N/A</v>
      </c>
      <c r="E3345" s="414" t="e">
        <v>#N/A</v>
      </c>
    </row>
    <row r="3346" spans="3:5">
      <c r="C3346" s="414">
        <v>36.840000000000451</v>
      </c>
      <c r="D3346" s="414" t="e">
        <v>#N/A</v>
      </c>
      <c r="E3346" s="414" t="e">
        <v>#N/A</v>
      </c>
    </row>
    <row r="3347" spans="3:5">
      <c r="C3347" s="414">
        <v>36.860000000000454</v>
      </c>
      <c r="D3347" s="414" t="e">
        <v>#N/A</v>
      </c>
      <c r="E3347" s="414" t="e">
        <v>#N/A</v>
      </c>
    </row>
    <row r="3348" spans="3:5">
      <c r="C3348" s="414">
        <v>36.880000000000457</v>
      </c>
      <c r="D3348" s="414" t="e">
        <v>#N/A</v>
      </c>
      <c r="E3348" s="414" t="e">
        <v>#N/A</v>
      </c>
    </row>
    <row r="3349" spans="3:5">
      <c r="C3349" s="414">
        <v>36.90000000000046</v>
      </c>
      <c r="D3349" s="414" t="e">
        <v>#N/A</v>
      </c>
      <c r="E3349" s="414" t="e">
        <v>#N/A</v>
      </c>
    </row>
    <row r="3350" spans="3:5">
      <c r="C3350" s="414">
        <v>36.920000000000464</v>
      </c>
      <c r="D3350" s="414" t="e">
        <v>#N/A</v>
      </c>
      <c r="E3350" s="414" t="e">
        <v>#N/A</v>
      </c>
    </row>
    <row r="3351" spans="3:5">
      <c r="C3351" s="414">
        <v>36.940000000000467</v>
      </c>
      <c r="D3351" s="414" t="e">
        <v>#N/A</v>
      </c>
      <c r="E3351" s="414" t="e">
        <v>#N/A</v>
      </c>
    </row>
    <row r="3352" spans="3:5">
      <c r="C3352" s="414">
        <v>36.96000000000047</v>
      </c>
      <c r="D3352" s="414" t="e">
        <v>#N/A</v>
      </c>
      <c r="E3352" s="414" t="e">
        <v>#N/A</v>
      </c>
    </row>
    <row r="3353" spans="3:5">
      <c r="C3353" s="414">
        <v>36.980000000000473</v>
      </c>
      <c r="D3353" s="414" t="e">
        <v>#N/A</v>
      </c>
      <c r="E3353" s="414" t="e">
        <v>#N/A</v>
      </c>
    </row>
    <row r="3354" spans="3:5">
      <c r="C3354" s="414">
        <v>37.000000000000476</v>
      </c>
      <c r="D3354" s="414" t="e">
        <v>#N/A</v>
      </c>
      <c r="E3354" s="414" t="e">
        <v>#N/A</v>
      </c>
    </row>
    <row r="3355" spans="3:5">
      <c r="C3355" s="414">
        <v>37.020000000000479</v>
      </c>
      <c r="D3355" s="414" t="e">
        <v>#N/A</v>
      </c>
      <c r="E3355" s="414" t="e">
        <v>#N/A</v>
      </c>
    </row>
    <row r="3356" spans="3:5">
      <c r="C3356" s="414">
        <v>37.040000000000482</v>
      </c>
      <c r="D3356" s="414" t="e">
        <v>#N/A</v>
      </c>
      <c r="E3356" s="414" t="e">
        <v>#N/A</v>
      </c>
    </row>
    <row r="3357" spans="3:5">
      <c r="C3357" s="414">
        <v>37.060000000000485</v>
      </c>
      <c r="D3357" s="414" t="e">
        <v>#N/A</v>
      </c>
      <c r="E3357" s="414" t="e">
        <v>#N/A</v>
      </c>
    </row>
    <row r="3358" spans="3:5">
      <c r="C3358" s="414">
        <v>37.080000000000489</v>
      </c>
      <c r="D3358" s="414" t="e">
        <v>#N/A</v>
      </c>
      <c r="E3358" s="414" t="e">
        <v>#N/A</v>
      </c>
    </row>
    <row r="3359" spans="3:5">
      <c r="C3359" s="414">
        <v>37.100000000000492</v>
      </c>
      <c r="D3359" s="414" t="e">
        <v>#N/A</v>
      </c>
      <c r="E3359" s="414" t="e">
        <v>#N/A</v>
      </c>
    </row>
    <row r="3360" spans="3:5">
      <c r="C3360" s="414">
        <v>37.120000000000495</v>
      </c>
      <c r="D3360" s="414" t="e">
        <v>#N/A</v>
      </c>
      <c r="E3360" s="414" t="e">
        <v>#N/A</v>
      </c>
    </row>
    <row r="3361" spans="3:5">
      <c r="C3361" s="414">
        <v>37.140000000000498</v>
      </c>
      <c r="D3361" s="414" t="e">
        <v>#N/A</v>
      </c>
      <c r="E3361" s="414" t="e">
        <v>#N/A</v>
      </c>
    </row>
    <row r="3362" spans="3:5">
      <c r="C3362" s="414">
        <v>37.160000000000501</v>
      </c>
      <c r="D3362" s="414" t="e">
        <v>#N/A</v>
      </c>
      <c r="E3362" s="414" t="e">
        <v>#N/A</v>
      </c>
    </row>
    <row r="3363" spans="3:5">
      <c r="C3363" s="414">
        <v>37.180000000000504</v>
      </c>
      <c r="D3363" s="414" t="e">
        <v>#N/A</v>
      </c>
      <c r="E3363" s="414" t="e">
        <v>#N/A</v>
      </c>
    </row>
    <row r="3364" spans="3:5">
      <c r="C3364" s="414">
        <v>37.200000000000507</v>
      </c>
      <c r="D3364" s="414" t="e">
        <v>#N/A</v>
      </c>
      <c r="E3364" s="414" t="e">
        <v>#N/A</v>
      </c>
    </row>
    <row r="3365" spans="3:5">
      <c r="C3365" s="414">
        <v>37.22000000000051</v>
      </c>
      <c r="D3365" s="414" t="e">
        <v>#N/A</v>
      </c>
      <c r="E3365" s="414" t="e">
        <v>#N/A</v>
      </c>
    </row>
    <row r="3366" spans="3:5">
      <c r="C3366" s="414">
        <v>37.240000000000514</v>
      </c>
      <c r="D3366" s="414" t="e">
        <v>#N/A</v>
      </c>
      <c r="E3366" s="414" t="e">
        <v>#N/A</v>
      </c>
    </row>
    <row r="3367" spans="3:5">
      <c r="C3367" s="414">
        <v>37.260000000000517</v>
      </c>
      <c r="D3367" s="414" t="e">
        <v>#N/A</v>
      </c>
      <c r="E3367" s="414" t="e">
        <v>#N/A</v>
      </c>
    </row>
    <row r="3368" spans="3:5">
      <c r="C3368" s="414">
        <v>37.28000000000052</v>
      </c>
      <c r="D3368" s="414" t="e">
        <v>#N/A</v>
      </c>
      <c r="E3368" s="414" t="e">
        <v>#N/A</v>
      </c>
    </row>
    <row r="3369" spans="3:5">
      <c r="C3369" s="414">
        <v>37.300000000000523</v>
      </c>
      <c r="D3369" s="414" t="e">
        <v>#N/A</v>
      </c>
      <c r="E3369" s="414" t="e">
        <v>#N/A</v>
      </c>
    </row>
    <row r="3370" spans="3:5">
      <c r="C3370" s="414">
        <v>37.320000000000526</v>
      </c>
      <c r="D3370" s="414" t="e">
        <v>#N/A</v>
      </c>
      <c r="E3370" s="414" t="e">
        <v>#N/A</v>
      </c>
    </row>
    <row r="3371" spans="3:5">
      <c r="C3371" s="414">
        <v>37.340000000000529</v>
      </c>
      <c r="D3371" s="414" t="e">
        <v>#N/A</v>
      </c>
      <c r="E3371" s="414" t="e">
        <v>#N/A</v>
      </c>
    </row>
    <row r="3372" spans="3:5">
      <c r="C3372" s="414">
        <v>37.360000000000532</v>
      </c>
      <c r="D3372" s="414" t="e">
        <v>#N/A</v>
      </c>
      <c r="E3372" s="414" t="e">
        <v>#N/A</v>
      </c>
    </row>
    <row r="3373" spans="3:5">
      <c r="C3373" s="414">
        <v>37.380000000000535</v>
      </c>
      <c r="D3373" s="414" t="e">
        <v>#N/A</v>
      </c>
      <c r="E3373" s="414" t="e">
        <v>#N/A</v>
      </c>
    </row>
    <row r="3374" spans="3:5">
      <c r="C3374" s="414">
        <v>37.400000000000539</v>
      </c>
      <c r="D3374" s="414" t="e">
        <v>#N/A</v>
      </c>
      <c r="E3374" s="414" t="e">
        <v>#N/A</v>
      </c>
    </row>
    <row r="3375" spans="3:5">
      <c r="C3375" s="414">
        <v>37.420000000000542</v>
      </c>
      <c r="D3375" s="414" t="e">
        <v>#N/A</v>
      </c>
      <c r="E3375" s="414" t="e">
        <v>#N/A</v>
      </c>
    </row>
    <row r="3376" spans="3:5">
      <c r="C3376" s="414">
        <v>37.440000000000545</v>
      </c>
      <c r="D3376" s="414" t="e">
        <v>#N/A</v>
      </c>
      <c r="E3376" s="414" t="e">
        <v>#N/A</v>
      </c>
    </row>
    <row r="3377" spans="3:5">
      <c r="C3377" s="414">
        <v>37.460000000000548</v>
      </c>
      <c r="D3377" s="414" t="e">
        <v>#N/A</v>
      </c>
      <c r="E3377" s="414" t="e">
        <v>#N/A</v>
      </c>
    </row>
    <row r="3378" spans="3:5">
      <c r="C3378" s="414">
        <v>37.480000000000551</v>
      </c>
      <c r="D3378" s="414" t="e">
        <v>#N/A</v>
      </c>
      <c r="E3378" s="414" t="e">
        <v>#N/A</v>
      </c>
    </row>
    <row r="3379" spans="3:5">
      <c r="C3379" s="414">
        <v>37.500000000000554</v>
      </c>
      <c r="D3379" s="414" t="e">
        <v>#N/A</v>
      </c>
      <c r="E3379" s="414" t="e">
        <v>#N/A</v>
      </c>
    </row>
    <row r="3380" spans="3:5">
      <c r="C3380" s="414">
        <v>37.520000000000557</v>
      </c>
      <c r="D3380" s="414" t="e">
        <v>#N/A</v>
      </c>
      <c r="E3380" s="414" t="e">
        <v>#N/A</v>
      </c>
    </row>
    <row r="3381" spans="3:5">
      <c r="C3381" s="414">
        <v>37.54000000000056</v>
      </c>
      <c r="D3381" s="414" t="e">
        <v>#N/A</v>
      </c>
      <c r="E3381" s="414" t="e">
        <v>#N/A</v>
      </c>
    </row>
    <row r="3382" spans="3:5">
      <c r="C3382" s="414">
        <v>37.560000000000564</v>
      </c>
      <c r="D3382" s="414" t="e">
        <v>#N/A</v>
      </c>
      <c r="E3382" s="414" t="e">
        <v>#N/A</v>
      </c>
    </row>
    <row r="3383" spans="3:5">
      <c r="C3383" s="414">
        <v>37.580000000000567</v>
      </c>
      <c r="D3383" s="414" t="e">
        <v>#N/A</v>
      </c>
      <c r="E3383" s="414" t="e">
        <v>#N/A</v>
      </c>
    </row>
    <row r="3384" spans="3:5">
      <c r="C3384" s="414">
        <v>37.60000000000057</v>
      </c>
      <c r="D3384" s="414" t="e">
        <v>#N/A</v>
      </c>
      <c r="E3384" s="414" t="e">
        <v>#N/A</v>
      </c>
    </row>
    <row r="3385" spans="3:5">
      <c r="C3385" s="414">
        <v>37.620000000000573</v>
      </c>
      <c r="D3385" s="414" t="e">
        <v>#N/A</v>
      </c>
      <c r="E3385" s="414" t="e">
        <v>#N/A</v>
      </c>
    </row>
    <row r="3386" spans="3:5">
      <c r="C3386" s="414">
        <v>37.640000000000576</v>
      </c>
      <c r="D3386" s="414" t="e">
        <v>#N/A</v>
      </c>
      <c r="E3386" s="414" t="e">
        <v>#N/A</v>
      </c>
    </row>
    <row r="3387" spans="3:5">
      <c r="C3387" s="414">
        <v>37.660000000000579</v>
      </c>
      <c r="D3387" s="414" t="e">
        <v>#N/A</v>
      </c>
      <c r="E3387" s="414" t="e">
        <v>#N/A</v>
      </c>
    </row>
    <row r="3388" spans="3:5">
      <c r="C3388" s="414">
        <v>37.680000000000582</v>
      </c>
      <c r="D3388" s="414" t="e">
        <v>#N/A</v>
      </c>
      <c r="E3388" s="414" t="e">
        <v>#N/A</v>
      </c>
    </row>
    <row r="3389" spans="3:5">
      <c r="C3389" s="414">
        <v>37.700000000000585</v>
      </c>
      <c r="D3389" s="414" t="e">
        <v>#N/A</v>
      </c>
      <c r="E3389" s="414" t="e">
        <v>#N/A</v>
      </c>
    </row>
    <row r="3390" spans="3:5">
      <c r="C3390" s="414">
        <v>37.720000000000589</v>
      </c>
      <c r="D3390" s="414" t="e">
        <v>#N/A</v>
      </c>
      <c r="E3390" s="414" t="e">
        <v>#N/A</v>
      </c>
    </row>
    <row r="3391" spans="3:5">
      <c r="C3391" s="414">
        <v>37.740000000000592</v>
      </c>
      <c r="D3391" s="414" t="e">
        <v>#N/A</v>
      </c>
      <c r="E3391" s="414" t="e">
        <v>#N/A</v>
      </c>
    </row>
    <row r="3392" spans="3:5">
      <c r="C3392" s="414">
        <v>37.760000000000595</v>
      </c>
      <c r="D3392" s="414" t="e">
        <v>#N/A</v>
      </c>
      <c r="E3392" s="414" t="e">
        <v>#N/A</v>
      </c>
    </row>
    <row r="3393" spans="3:5">
      <c r="C3393" s="414">
        <v>37.780000000000598</v>
      </c>
      <c r="D3393" s="414" t="e">
        <v>#N/A</v>
      </c>
      <c r="E3393" s="414" t="e">
        <v>#N/A</v>
      </c>
    </row>
    <row r="3394" spans="3:5">
      <c r="C3394" s="414">
        <v>37.800000000000601</v>
      </c>
      <c r="D3394" s="414" t="e">
        <v>#N/A</v>
      </c>
      <c r="E3394" s="414" t="e">
        <v>#N/A</v>
      </c>
    </row>
    <row r="3395" spans="3:5">
      <c r="C3395" s="414">
        <v>37.820000000000604</v>
      </c>
      <c r="D3395" s="414" t="e">
        <v>#N/A</v>
      </c>
      <c r="E3395" s="414" t="e">
        <v>#N/A</v>
      </c>
    </row>
    <row r="3396" spans="3:5">
      <c r="C3396" s="414">
        <v>37.840000000000607</v>
      </c>
      <c r="D3396" s="414" t="e">
        <v>#N/A</v>
      </c>
      <c r="E3396" s="414" t="e">
        <v>#N/A</v>
      </c>
    </row>
    <row r="3397" spans="3:5">
      <c r="C3397" s="414">
        <v>37.86000000000061</v>
      </c>
      <c r="D3397" s="414" t="e">
        <v>#N/A</v>
      </c>
      <c r="E3397" s="414" t="e">
        <v>#N/A</v>
      </c>
    </row>
    <row r="3398" spans="3:5">
      <c r="C3398" s="414">
        <v>37.880000000000614</v>
      </c>
      <c r="D3398" s="414" t="e">
        <v>#N/A</v>
      </c>
      <c r="E3398" s="414" t="e">
        <v>#N/A</v>
      </c>
    </row>
    <row r="3399" spans="3:5">
      <c r="C3399" s="414">
        <v>37.900000000000617</v>
      </c>
      <c r="D3399" s="414" t="e">
        <v>#N/A</v>
      </c>
      <c r="E3399" s="414" t="e">
        <v>#N/A</v>
      </c>
    </row>
    <row r="3400" spans="3:5">
      <c r="C3400" s="414">
        <v>37.92000000000062</v>
      </c>
      <c r="D3400" s="414" t="e">
        <v>#N/A</v>
      </c>
      <c r="E3400" s="414" t="e">
        <v>#N/A</v>
      </c>
    </row>
    <row r="3401" spans="3:5">
      <c r="C3401" s="414">
        <v>37.940000000000623</v>
      </c>
      <c r="D3401" s="414" t="e">
        <v>#N/A</v>
      </c>
      <c r="E3401" s="414" t="e">
        <v>#N/A</v>
      </c>
    </row>
    <row r="3402" spans="3:5">
      <c r="C3402" s="414">
        <v>37.960000000000626</v>
      </c>
      <c r="D3402" s="414" t="e">
        <v>#N/A</v>
      </c>
      <c r="E3402" s="414" t="e">
        <v>#N/A</v>
      </c>
    </row>
    <row r="3403" spans="3:5">
      <c r="C3403" s="414">
        <v>37.980000000000629</v>
      </c>
      <c r="D3403" s="414" t="e">
        <v>#N/A</v>
      </c>
      <c r="E3403" s="414" t="e">
        <v>#N/A</v>
      </c>
    </row>
    <row r="3404" spans="3:5">
      <c r="C3404" s="414">
        <v>38.000000000000632</v>
      </c>
      <c r="D3404" s="414" t="e">
        <v>#N/A</v>
      </c>
      <c r="E3404" s="414" t="e">
        <v>#N/A</v>
      </c>
    </row>
    <row r="3405" spans="3:5">
      <c r="C3405" s="414">
        <v>38.020000000000636</v>
      </c>
      <c r="D3405" s="414" t="e">
        <v>#N/A</v>
      </c>
      <c r="E3405" s="414" t="e">
        <v>#N/A</v>
      </c>
    </row>
    <row r="3406" spans="3:5">
      <c r="C3406" s="414">
        <v>38.040000000000639</v>
      </c>
      <c r="D3406" s="414" t="e">
        <v>#N/A</v>
      </c>
      <c r="E3406" s="414" t="e">
        <v>#N/A</v>
      </c>
    </row>
    <row r="3407" spans="3:5">
      <c r="C3407" s="414">
        <v>38.060000000000642</v>
      </c>
      <c r="D3407" s="414" t="e">
        <v>#N/A</v>
      </c>
      <c r="E3407" s="414" t="e">
        <v>#N/A</v>
      </c>
    </row>
    <row r="3408" spans="3:5">
      <c r="C3408" s="414">
        <v>38.080000000000645</v>
      </c>
      <c r="D3408" s="414" t="e">
        <v>#N/A</v>
      </c>
      <c r="E3408" s="414" t="e">
        <v>#N/A</v>
      </c>
    </row>
    <row r="3409" spans="3:5">
      <c r="C3409" s="414">
        <v>38.100000000000648</v>
      </c>
      <c r="D3409" s="414" t="e">
        <v>#N/A</v>
      </c>
      <c r="E3409" s="414" t="e">
        <v>#N/A</v>
      </c>
    </row>
    <row r="3410" spans="3:5">
      <c r="C3410" s="414">
        <v>38.120000000000651</v>
      </c>
      <c r="D3410" s="414" t="e">
        <v>#N/A</v>
      </c>
      <c r="E3410" s="414" t="e">
        <v>#N/A</v>
      </c>
    </row>
    <row r="3411" spans="3:5">
      <c r="C3411" s="414">
        <v>38.140000000000654</v>
      </c>
      <c r="D3411" s="414" t="e">
        <v>#N/A</v>
      </c>
      <c r="E3411" s="414" t="e">
        <v>#N/A</v>
      </c>
    </row>
    <row r="3412" spans="3:5">
      <c r="C3412" s="414">
        <v>38.160000000000657</v>
      </c>
      <c r="D3412" s="414" t="e">
        <v>#N/A</v>
      </c>
      <c r="E3412" s="414" t="e">
        <v>#N/A</v>
      </c>
    </row>
    <row r="3413" spans="3:5">
      <c r="C3413" s="414">
        <v>38.180000000000661</v>
      </c>
      <c r="D3413" s="414" t="e">
        <v>#N/A</v>
      </c>
      <c r="E3413" s="414" t="e">
        <v>#N/A</v>
      </c>
    </row>
    <row r="3414" spans="3:5">
      <c r="C3414" s="414">
        <v>38.200000000000664</v>
      </c>
      <c r="D3414" s="414" t="e">
        <v>#N/A</v>
      </c>
      <c r="E3414" s="414" t="e">
        <v>#N/A</v>
      </c>
    </row>
    <row r="3415" spans="3:5">
      <c r="C3415" s="414">
        <v>38.220000000000667</v>
      </c>
      <c r="D3415" s="414" t="e">
        <v>#N/A</v>
      </c>
      <c r="E3415" s="414" t="e">
        <v>#N/A</v>
      </c>
    </row>
    <row r="3416" spans="3:5">
      <c r="C3416" s="414">
        <v>38.24000000000067</v>
      </c>
      <c r="D3416" s="414" t="e">
        <v>#N/A</v>
      </c>
      <c r="E3416" s="414" t="e">
        <v>#N/A</v>
      </c>
    </row>
    <row r="3417" spans="3:5">
      <c r="C3417" s="414">
        <v>38.260000000000673</v>
      </c>
      <c r="D3417" s="414" t="e">
        <v>#N/A</v>
      </c>
      <c r="E3417" s="414" t="e">
        <v>#N/A</v>
      </c>
    </row>
    <row r="3418" spans="3:5">
      <c r="C3418" s="414">
        <v>38.280000000000676</v>
      </c>
      <c r="D3418" s="414" t="e">
        <v>#N/A</v>
      </c>
      <c r="E3418" s="414" t="e">
        <v>#N/A</v>
      </c>
    </row>
    <row r="3419" spans="3:5">
      <c r="C3419" s="414">
        <v>38.300000000000679</v>
      </c>
      <c r="D3419" s="414" t="e">
        <v>#N/A</v>
      </c>
      <c r="E3419" s="414" t="e">
        <v>#N/A</v>
      </c>
    </row>
    <row r="3420" spans="3:5">
      <c r="C3420" s="414">
        <v>38.320000000000682</v>
      </c>
      <c r="D3420" s="414" t="e">
        <v>#N/A</v>
      </c>
      <c r="E3420" s="414" t="e">
        <v>#N/A</v>
      </c>
    </row>
    <row r="3421" spans="3:5">
      <c r="C3421" s="414">
        <v>38.340000000000686</v>
      </c>
      <c r="D3421" s="414" t="e">
        <v>#N/A</v>
      </c>
      <c r="E3421" s="414" t="e">
        <v>#N/A</v>
      </c>
    </row>
    <row r="3422" spans="3:5">
      <c r="C3422" s="414">
        <v>38.360000000000689</v>
      </c>
      <c r="D3422" s="414" t="e">
        <v>#N/A</v>
      </c>
      <c r="E3422" s="414" t="e">
        <v>#N/A</v>
      </c>
    </row>
    <row r="3423" spans="3:5">
      <c r="C3423" s="414">
        <v>38.380000000000692</v>
      </c>
      <c r="D3423" s="414" t="e">
        <v>#N/A</v>
      </c>
      <c r="E3423" s="414" t="e">
        <v>#N/A</v>
      </c>
    </row>
    <row r="3424" spans="3:5">
      <c r="C3424" s="414">
        <v>38.400000000000695</v>
      </c>
      <c r="D3424" s="414" t="e">
        <v>#N/A</v>
      </c>
      <c r="E3424" s="414" t="e">
        <v>#N/A</v>
      </c>
    </row>
    <row r="3425" spans="3:5">
      <c r="C3425" s="414">
        <v>38.420000000000698</v>
      </c>
      <c r="D3425" s="414" t="e">
        <v>#N/A</v>
      </c>
      <c r="E3425" s="414" t="e">
        <v>#N/A</v>
      </c>
    </row>
    <row r="3426" spans="3:5">
      <c r="C3426" s="414">
        <v>38.440000000000701</v>
      </c>
      <c r="D3426" s="414" t="e">
        <v>#N/A</v>
      </c>
      <c r="E3426" s="414" t="e">
        <v>#N/A</v>
      </c>
    </row>
    <row r="3427" spans="3:5">
      <c r="C3427" s="414">
        <v>38.460000000000704</v>
      </c>
      <c r="D3427" s="414" t="e">
        <v>#N/A</v>
      </c>
      <c r="E3427" s="414" t="e">
        <v>#N/A</v>
      </c>
    </row>
    <row r="3428" spans="3:5">
      <c r="C3428" s="414">
        <v>38.480000000000707</v>
      </c>
      <c r="D3428" s="414" t="e">
        <v>#N/A</v>
      </c>
      <c r="E3428" s="414" t="e">
        <v>#N/A</v>
      </c>
    </row>
    <row r="3429" spans="3:5">
      <c r="C3429" s="414">
        <v>38.500000000000711</v>
      </c>
      <c r="D3429" s="414" t="e">
        <v>#N/A</v>
      </c>
      <c r="E3429" s="414" t="e">
        <v>#N/A</v>
      </c>
    </row>
    <row r="3430" spans="3:5">
      <c r="C3430" s="414">
        <v>38.520000000000714</v>
      </c>
      <c r="D3430" s="414" t="e">
        <v>#N/A</v>
      </c>
      <c r="E3430" s="414" t="e">
        <v>#N/A</v>
      </c>
    </row>
    <row r="3431" spans="3:5">
      <c r="C3431" s="414">
        <v>38.540000000000717</v>
      </c>
      <c r="D3431" s="414" t="e">
        <v>#N/A</v>
      </c>
      <c r="E3431" s="414" t="e">
        <v>#N/A</v>
      </c>
    </row>
    <row r="3432" spans="3:5">
      <c r="C3432" s="414">
        <v>38.56000000000072</v>
      </c>
      <c r="D3432" s="414" t="e">
        <v>#N/A</v>
      </c>
      <c r="E3432" s="414" t="e">
        <v>#N/A</v>
      </c>
    </row>
    <row r="3433" spans="3:5">
      <c r="C3433" s="414">
        <v>38.580000000000723</v>
      </c>
      <c r="D3433" s="414" t="e">
        <v>#N/A</v>
      </c>
      <c r="E3433" s="414" t="e">
        <v>#N/A</v>
      </c>
    </row>
    <row r="3434" spans="3:5">
      <c r="C3434" s="414">
        <v>38.600000000000726</v>
      </c>
      <c r="D3434" s="414" t="e">
        <v>#N/A</v>
      </c>
      <c r="E3434" s="414" t="e">
        <v>#N/A</v>
      </c>
    </row>
    <row r="3435" spans="3:5">
      <c r="C3435" s="414">
        <v>38.620000000000729</v>
      </c>
      <c r="D3435" s="414" t="e">
        <v>#N/A</v>
      </c>
      <c r="E3435" s="414" t="e">
        <v>#N/A</v>
      </c>
    </row>
    <row r="3436" spans="3:5">
      <c r="C3436" s="414">
        <v>38.640000000000732</v>
      </c>
      <c r="D3436" s="414" t="e">
        <v>#N/A</v>
      </c>
      <c r="E3436" s="414" t="e">
        <v>#N/A</v>
      </c>
    </row>
    <row r="3437" spans="3:5">
      <c r="C3437" s="414">
        <v>38.660000000000736</v>
      </c>
      <c r="D3437" s="414" t="e">
        <v>#N/A</v>
      </c>
      <c r="E3437" s="414" t="e">
        <v>#N/A</v>
      </c>
    </row>
    <row r="3438" spans="3:5">
      <c r="C3438" s="414">
        <v>38.680000000000739</v>
      </c>
      <c r="D3438" s="414" t="e">
        <v>#N/A</v>
      </c>
      <c r="E3438" s="414" t="e">
        <v>#N/A</v>
      </c>
    </row>
    <row r="3439" spans="3:5">
      <c r="C3439" s="414">
        <v>38.700000000000742</v>
      </c>
      <c r="D3439" s="414" t="e">
        <v>#N/A</v>
      </c>
      <c r="E3439" s="414" t="e">
        <v>#N/A</v>
      </c>
    </row>
    <row r="3440" spans="3:5">
      <c r="C3440" s="414">
        <v>38.720000000000745</v>
      </c>
      <c r="D3440" s="414" t="e">
        <v>#N/A</v>
      </c>
      <c r="E3440" s="414" t="e">
        <v>#N/A</v>
      </c>
    </row>
    <row r="3441" spans="3:5">
      <c r="C3441" s="414">
        <v>38.740000000000748</v>
      </c>
      <c r="D3441" s="414" t="e">
        <v>#N/A</v>
      </c>
      <c r="E3441" s="414" t="e">
        <v>#N/A</v>
      </c>
    </row>
    <row r="3442" spans="3:5">
      <c r="C3442" s="414">
        <v>38.760000000000751</v>
      </c>
      <c r="D3442" s="414" t="e">
        <v>#N/A</v>
      </c>
      <c r="E3442" s="414" t="e">
        <v>#N/A</v>
      </c>
    </row>
    <row r="3443" spans="3:5">
      <c r="C3443" s="414">
        <v>38.780000000000754</v>
      </c>
      <c r="D3443" s="414" t="e">
        <v>#N/A</v>
      </c>
      <c r="E3443" s="414" t="e">
        <v>#N/A</v>
      </c>
    </row>
    <row r="3444" spans="3:5">
      <c r="C3444" s="414">
        <v>38.800000000000757</v>
      </c>
      <c r="D3444" s="414" t="e">
        <v>#N/A</v>
      </c>
      <c r="E3444" s="414" t="e">
        <v>#N/A</v>
      </c>
    </row>
    <row r="3445" spans="3:5">
      <c r="C3445" s="414">
        <v>38.820000000000761</v>
      </c>
      <c r="D3445" s="414" t="e">
        <v>#N/A</v>
      </c>
      <c r="E3445" s="414" t="e">
        <v>#N/A</v>
      </c>
    </row>
    <row r="3446" spans="3:5">
      <c r="C3446" s="414">
        <v>38.840000000000764</v>
      </c>
      <c r="D3446" s="414" t="e">
        <v>#N/A</v>
      </c>
      <c r="E3446" s="414" t="e">
        <v>#N/A</v>
      </c>
    </row>
    <row r="3447" spans="3:5">
      <c r="C3447" s="414">
        <v>38.860000000000767</v>
      </c>
      <c r="D3447" s="414" t="e">
        <v>#N/A</v>
      </c>
      <c r="E3447" s="414" t="e">
        <v>#N/A</v>
      </c>
    </row>
    <row r="3448" spans="3:5">
      <c r="C3448" s="414">
        <v>38.88000000000077</v>
      </c>
      <c r="D3448" s="414" t="e">
        <v>#N/A</v>
      </c>
      <c r="E3448" s="414" t="e">
        <v>#N/A</v>
      </c>
    </row>
    <row r="3449" spans="3:5">
      <c r="C3449" s="414">
        <v>38.900000000000773</v>
      </c>
      <c r="D3449" s="414" t="e">
        <v>#N/A</v>
      </c>
      <c r="E3449" s="414" t="e">
        <v>#N/A</v>
      </c>
    </row>
    <row r="3450" spans="3:5">
      <c r="C3450" s="414">
        <v>38.920000000000776</v>
      </c>
      <c r="D3450" s="414" t="e">
        <v>#N/A</v>
      </c>
      <c r="E3450" s="414" t="e">
        <v>#N/A</v>
      </c>
    </row>
    <row r="3451" spans="3:5">
      <c r="C3451" s="414">
        <v>38.940000000000779</v>
      </c>
      <c r="D3451" s="414" t="e">
        <v>#N/A</v>
      </c>
      <c r="E3451" s="414" t="e">
        <v>#N/A</v>
      </c>
    </row>
    <row r="3452" spans="3:5">
      <c r="C3452" s="414">
        <v>38.960000000000782</v>
      </c>
      <c r="D3452" s="414" t="e">
        <v>#N/A</v>
      </c>
      <c r="E3452" s="414" t="e">
        <v>#N/A</v>
      </c>
    </row>
    <row r="3453" spans="3:5">
      <c r="C3453" s="414">
        <v>38.980000000000786</v>
      </c>
      <c r="D3453" s="414" t="e">
        <v>#N/A</v>
      </c>
      <c r="E3453" s="414" t="e">
        <v>#N/A</v>
      </c>
    </row>
    <row r="3454" spans="3:5">
      <c r="C3454" s="414">
        <v>39.000000000000789</v>
      </c>
      <c r="D3454" s="414" t="e">
        <v>#N/A</v>
      </c>
      <c r="E3454" s="414" t="e">
        <v>#N/A</v>
      </c>
    </row>
    <row r="3455" spans="3:5">
      <c r="C3455" s="414">
        <v>39.020000000000792</v>
      </c>
      <c r="D3455" s="414" t="e">
        <v>#N/A</v>
      </c>
      <c r="E3455" s="414" t="e">
        <v>#N/A</v>
      </c>
    </row>
    <row r="3456" spans="3:5">
      <c r="C3456" s="414">
        <v>39.040000000000795</v>
      </c>
      <c r="D3456" s="414" t="e">
        <v>#N/A</v>
      </c>
      <c r="E3456" s="414" t="e">
        <v>#N/A</v>
      </c>
    </row>
    <row r="3457" spans="3:5">
      <c r="C3457" s="414">
        <v>39.060000000000798</v>
      </c>
      <c r="D3457" s="414" t="e">
        <v>#N/A</v>
      </c>
      <c r="E3457" s="414" t="e">
        <v>#N/A</v>
      </c>
    </row>
    <row r="3458" spans="3:5">
      <c r="C3458" s="414">
        <v>39.080000000000801</v>
      </c>
      <c r="D3458" s="414" t="e">
        <v>#N/A</v>
      </c>
      <c r="E3458" s="414" t="e">
        <v>#N/A</v>
      </c>
    </row>
    <row r="3459" spans="3:5">
      <c r="C3459" s="414">
        <v>39.100000000000804</v>
      </c>
      <c r="D3459" s="414" t="e">
        <v>#N/A</v>
      </c>
      <c r="E3459" s="414" t="e">
        <v>#N/A</v>
      </c>
    </row>
    <row r="3460" spans="3:5">
      <c r="C3460" s="414">
        <v>39.120000000000807</v>
      </c>
      <c r="D3460" s="414" t="e">
        <v>#N/A</v>
      </c>
      <c r="E3460" s="414" t="e">
        <v>#N/A</v>
      </c>
    </row>
    <row r="3461" spans="3:5">
      <c r="C3461" s="414">
        <v>39.140000000000811</v>
      </c>
      <c r="D3461" s="414" t="e">
        <v>#N/A</v>
      </c>
      <c r="E3461" s="414" t="e">
        <v>#N/A</v>
      </c>
    </row>
    <row r="3462" spans="3:5">
      <c r="C3462" s="414">
        <v>39.160000000000814</v>
      </c>
      <c r="D3462" s="414" t="e">
        <v>#N/A</v>
      </c>
      <c r="E3462" s="414" t="e">
        <v>#N/A</v>
      </c>
    </row>
    <row r="3463" spans="3:5">
      <c r="C3463" s="414">
        <v>39.180000000000817</v>
      </c>
      <c r="D3463" s="414" t="e">
        <v>#N/A</v>
      </c>
      <c r="E3463" s="414" t="e">
        <v>#N/A</v>
      </c>
    </row>
    <row r="3464" spans="3:5">
      <c r="C3464" s="414">
        <v>39.20000000000082</v>
      </c>
      <c r="D3464" s="414" t="e">
        <v>#N/A</v>
      </c>
      <c r="E3464" s="414" t="e">
        <v>#N/A</v>
      </c>
    </row>
    <row r="3465" spans="3:5">
      <c r="C3465" s="414">
        <v>39.220000000000823</v>
      </c>
      <c r="D3465" s="414" t="e">
        <v>#N/A</v>
      </c>
      <c r="E3465" s="414" t="e">
        <v>#N/A</v>
      </c>
    </row>
    <row r="3466" spans="3:5">
      <c r="C3466" s="414">
        <v>39.240000000000826</v>
      </c>
      <c r="D3466" s="414" t="e">
        <v>#N/A</v>
      </c>
      <c r="E3466" s="414" t="e">
        <v>#N/A</v>
      </c>
    </row>
    <row r="3467" spans="3:5">
      <c r="C3467" s="414">
        <v>39.260000000000829</v>
      </c>
      <c r="D3467" s="414" t="e">
        <v>#N/A</v>
      </c>
      <c r="E3467" s="414" t="e">
        <v>#N/A</v>
      </c>
    </row>
    <row r="3468" spans="3:5">
      <c r="C3468" s="414">
        <v>39.280000000000832</v>
      </c>
      <c r="D3468" s="414" t="e">
        <v>#N/A</v>
      </c>
      <c r="E3468" s="414" t="e">
        <v>#N/A</v>
      </c>
    </row>
    <row r="3469" spans="3:5">
      <c r="C3469" s="414">
        <v>39.300000000000836</v>
      </c>
      <c r="D3469" s="414" t="e">
        <v>#N/A</v>
      </c>
      <c r="E3469" s="414" t="e">
        <v>#N/A</v>
      </c>
    </row>
    <row r="3470" spans="3:5">
      <c r="C3470" s="414">
        <v>39.320000000000839</v>
      </c>
      <c r="D3470" s="414" t="e">
        <v>#N/A</v>
      </c>
      <c r="E3470" s="414" t="e">
        <v>#N/A</v>
      </c>
    </row>
    <row r="3471" spans="3:5">
      <c r="C3471" s="414">
        <v>39.340000000000842</v>
      </c>
      <c r="D3471" s="414" t="e">
        <v>#N/A</v>
      </c>
      <c r="E3471" s="414" t="e">
        <v>#N/A</v>
      </c>
    </row>
    <row r="3472" spans="3:5">
      <c r="C3472" s="414">
        <v>39.360000000000845</v>
      </c>
      <c r="D3472" s="414" t="e">
        <v>#N/A</v>
      </c>
      <c r="E3472" s="414" t="e">
        <v>#N/A</v>
      </c>
    </row>
    <row r="3473" spans="3:5">
      <c r="C3473" s="414">
        <v>39.380000000000848</v>
      </c>
      <c r="D3473" s="414" t="e">
        <v>#N/A</v>
      </c>
      <c r="E3473" s="414" t="e">
        <v>#N/A</v>
      </c>
    </row>
    <row r="3474" spans="3:5">
      <c r="C3474" s="414">
        <v>39.400000000000851</v>
      </c>
      <c r="D3474" s="414" t="e">
        <v>#N/A</v>
      </c>
      <c r="E3474" s="414" t="e">
        <v>#N/A</v>
      </c>
    </row>
    <row r="3475" spans="3:5">
      <c r="C3475" s="414">
        <v>39.420000000000854</v>
      </c>
      <c r="D3475" s="414" t="e">
        <v>#N/A</v>
      </c>
      <c r="E3475" s="414" t="e">
        <v>#N/A</v>
      </c>
    </row>
    <row r="3476" spans="3:5">
      <c r="C3476" s="414">
        <v>39.440000000000857</v>
      </c>
      <c r="D3476" s="414" t="e">
        <v>#N/A</v>
      </c>
      <c r="E3476" s="414" t="e">
        <v>#N/A</v>
      </c>
    </row>
    <row r="3477" spans="3:5">
      <c r="C3477" s="414">
        <v>39.460000000000861</v>
      </c>
      <c r="D3477" s="414" t="e">
        <v>#N/A</v>
      </c>
      <c r="E3477" s="414" t="e">
        <v>#N/A</v>
      </c>
    </row>
    <row r="3478" spans="3:5">
      <c r="C3478" s="414">
        <v>39.480000000000864</v>
      </c>
      <c r="D3478" s="414" t="e">
        <v>#N/A</v>
      </c>
      <c r="E3478" s="414" t="e">
        <v>#N/A</v>
      </c>
    </row>
    <row r="3479" spans="3:5">
      <c r="C3479" s="414">
        <v>39.500000000000867</v>
      </c>
      <c r="D3479" s="414" t="e">
        <v>#N/A</v>
      </c>
      <c r="E3479" s="414" t="e">
        <v>#N/A</v>
      </c>
    </row>
    <row r="3480" spans="3:5">
      <c r="C3480" s="414">
        <v>39.52000000000087</v>
      </c>
      <c r="D3480" s="414" t="e">
        <v>#N/A</v>
      </c>
      <c r="E3480" s="414" t="e">
        <v>#N/A</v>
      </c>
    </row>
    <row r="3481" spans="3:5">
      <c r="C3481" s="414">
        <v>39.540000000000873</v>
      </c>
      <c r="D3481" s="414" t="e">
        <v>#N/A</v>
      </c>
      <c r="E3481" s="414" t="e">
        <v>#N/A</v>
      </c>
    </row>
    <row r="3482" spans="3:5">
      <c r="C3482" s="414">
        <v>39.560000000000876</v>
      </c>
      <c r="D3482" s="414" t="e">
        <v>#N/A</v>
      </c>
      <c r="E3482" s="414" t="e">
        <v>#N/A</v>
      </c>
    </row>
    <row r="3483" spans="3:5">
      <c r="C3483" s="414">
        <v>39.580000000000879</v>
      </c>
      <c r="D3483" s="414" t="e">
        <v>#N/A</v>
      </c>
      <c r="E3483" s="414" t="e">
        <v>#N/A</v>
      </c>
    </row>
    <row r="3484" spans="3:5">
      <c r="C3484" s="414">
        <v>39.600000000000882</v>
      </c>
      <c r="D3484" s="414" t="e">
        <v>#N/A</v>
      </c>
      <c r="E3484" s="414" t="e">
        <v>#N/A</v>
      </c>
    </row>
    <row r="3485" spans="3:5">
      <c r="C3485" s="414">
        <v>39.620000000000886</v>
      </c>
      <c r="D3485" s="414" t="e">
        <v>#N/A</v>
      </c>
      <c r="E3485" s="414" t="e">
        <v>#N/A</v>
      </c>
    </row>
    <row r="3486" spans="3:5">
      <c r="C3486" s="414">
        <v>39.640000000000889</v>
      </c>
      <c r="D3486" s="414" t="e">
        <v>#N/A</v>
      </c>
      <c r="E3486" s="414" t="e">
        <v>#N/A</v>
      </c>
    </row>
    <row r="3487" spans="3:5">
      <c r="C3487" s="414">
        <v>39.660000000000892</v>
      </c>
      <c r="D3487" s="414" t="e">
        <v>#N/A</v>
      </c>
      <c r="E3487" s="414" t="e">
        <v>#N/A</v>
      </c>
    </row>
    <row r="3488" spans="3:5">
      <c r="C3488" s="414">
        <v>39.680000000000895</v>
      </c>
      <c r="D3488" s="414" t="e">
        <v>#N/A</v>
      </c>
      <c r="E3488" s="414" t="e">
        <v>#N/A</v>
      </c>
    </row>
    <row r="3489" spans="3:5">
      <c r="C3489" s="414">
        <v>39.700000000000898</v>
      </c>
      <c r="D3489" s="414" t="e">
        <v>#N/A</v>
      </c>
      <c r="E3489" s="414" t="e">
        <v>#N/A</v>
      </c>
    </row>
    <row r="3490" spans="3:5">
      <c r="C3490" s="414">
        <v>39.720000000000901</v>
      </c>
      <c r="D3490" s="414" t="e">
        <v>#N/A</v>
      </c>
      <c r="E3490" s="414" t="e">
        <v>#N/A</v>
      </c>
    </row>
    <row r="3491" spans="3:5">
      <c r="C3491" s="414">
        <v>39.740000000000904</v>
      </c>
      <c r="D3491" s="414" t="e">
        <v>#N/A</v>
      </c>
      <c r="E3491" s="414" t="e">
        <v>#N/A</v>
      </c>
    </row>
    <row r="3492" spans="3:5">
      <c r="C3492" s="414">
        <v>39.760000000000908</v>
      </c>
      <c r="D3492" s="414" t="e">
        <v>#N/A</v>
      </c>
      <c r="E3492" s="414" t="e">
        <v>#N/A</v>
      </c>
    </row>
    <row r="3493" spans="3:5">
      <c r="C3493" s="414">
        <v>39.780000000000911</v>
      </c>
      <c r="D3493" s="414" t="e">
        <v>#N/A</v>
      </c>
      <c r="E3493" s="414" t="e">
        <v>#N/A</v>
      </c>
    </row>
    <row r="3494" spans="3:5">
      <c r="C3494" s="414">
        <v>39.800000000000914</v>
      </c>
      <c r="D3494" s="414" t="e">
        <v>#N/A</v>
      </c>
      <c r="E3494" s="414" t="e">
        <v>#N/A</v>
      </c>
    </row>
    <row r="3495" spans="3:5">
      <c r="C3495" s="414">
        <v>39.820000000000917</v>
      </c>
      <c r="D3495" s="414" t="e">
        <v>#N/A</v>
      </c>
      <c r="E3495" s="414" t="e">
        <v>#N/A</v>
      </c>
    </row>
    <row r="3496" spans="3:5">
      <c r="C3496" s="414">
        <v>39.84000000000092</v>
      </c>
      <c r="D3496" s="414" t="e">
        <v>#N/A</v>
      </c>
      <c r="E3496" s="414" t="e">
        <v>#N/A</v>
      </c>
    </row>
    <row r="3497" spans="3:5">
      <c r="C3497" s="414">
        <v>39.860000000000923</v>
      </c>
      <c r="D3497" s="414" t="e">
        <v>#N/A</v>
      </c>
      <c r="E3497" s="414" t="e">
        <v>#N/A</v>
      </c>
    </row>
    <row r="3498" spans="3:5">
      <c r="C3498" s="414">
        <v>39.880000000000926</v>
      </c>
      <c r="D3498" s="414" t="e">
        <v>#N/A</v>
      </c>
      <c r="E3498" s="414" t="e">
        <v>#N/A</v>
      </c>
    </row>
    <row r="3499" spans="3:5">
      <c r="C3499" s="414">
        <v>39.900000000000929</v>
      </c>
      <c r="D3499" s="414" t="e">
        <v>#N/A</v>
      </c>
      <c r="E3499" s="414" t="e">
        <v>#N/A</v>
      </c>
    </row>
    <row r="3500" spans="3:5">
      <c r="C3500" s="414">
        <v>39.920000000000933</v>
      </c>
      <c r="D3500" s="414" t="e">
        <v>#N/A</v>
      </c>
      <c r="E3500" s="414" t="e">
        <v>#N/A</v>
      </c>
    </row>
    <row r="3501" spans="3:5">
      <c r="C3501" s="414">
        <v>39.940000000000936</v>
      </c>
      <c r="D3501" s="414" t="e">
        <v>#N/A</v>
      </c>
      <c r="E3501" s="414" t="e">
        <v>#N/A</v>
      </c>
    </row>
    <row r="3502" spans="3:5">
      <c r="C3502" s="414">
        <v>39.960000000000939</v>
      </c>
      <c r="D3502" s="414" t="e">
        <v>#N/A</v>
      </c>
      <c r="E3502" s="414" t="e">
        <v>#N/A</v>
      </c>
    </row>
    <row r="3503" spans="3:5">
      <c r="C3503" s="414">
        <v>39.980000000000942</v>
      </c>
      <c r="D3503" s="414" t="e">
        <v>#N/A</v>
      </c>
      <c r="E3503" s="414" t="e">
        <v>#N/A</v>
      </c>
    </row>
    <row r="3504" spans="3:5">
      <c r="C3504" s="414">
        <v>40</v>
      </c>
      <c r="D3504" s="414">
        <v>27</v>
      </c>
      <c r="E3504" s="414">
        <v>31</v>
      </c>
    </row>
    <row r="3505" spans="3:5">
      <c r="C3505" s="414">
        <v>40.020000000000948</v>
      </c>
      <c r="D3505" s="414" t="e">
        <v>#N/A</v>
      </c>
      <c r="E3505" s="414" t="e">
        <v>#N/A</v>
      </c>
    </row>
    <row r="3506" spans="3:5">
      <c r="C3506" s="414">
        <v>40.040000000000951</v>
      </c>
      <c r="D3506" s="414" t="e">
        <v>#N/A</v>
      </c>
      <c r="E3506" s="414" t="e">
        <v>#N/A</v>
      </c>
    </row>
    <row r="3507" spans="3:5">
      <c r="C3507" s="414">
        <v>40.060000000000954</v>
      </c>
      <c r="D3507" s="414" t="e">
        <v>#N/A</v>
      </c>
      <c r="E3507" s="414" t="e">
        <v>#N/A</v>
      </c>
    </row>
    <row r="3508" spans="3:5">
      <c r="C3508" s="414">
        <v>40.080000000000958</v>
      </c>
      <c r="D3508" s="414" t="e">
        <v>#N/A</v>
      </c>
      <c r="E3508" s="414" t="e">
        <v>#N/A</v>
      </c>
    </row>
    <row r="3509" spans="3:5">
      <c r="C3509" s="414">
        <v>40.100000000000961</v>
      </c>
      <c r="D3509" s="414" t="e">
        <v>#N/A</v>
      </c>
      <c r="E3509" s="414" t="e">
        <v>#N/A</v>
      </c>
    </row>
    <row r="3510" spans="3:5">
      <c r="C3510" s="414">
        <v>40.120000000000964</v>
      </c>
      <c r="D3510" s="414" t="e">
        <v>#N/A</v>
      </c>
      <c r="E3510" s="414" t="e">
        <v>#N/A</v>
      </c>
    </row>
    <row r="3511" spans="3:5">
      <c r="C3511" s="414">
        <v>40.140000000000967</v>
      </c>
      <c r="D3511" s="414" t="e">
        <v>#N/A</v>
      </c>
      <c r="E3511" s="414" t="e">
        <v>#N/A</v>
      </c>
    </row>
    <row r="3512" spans="3:5">
      <c r="C3512" s="414">
        <v>40.16000000000097</v>
      </c>
      <c r="D3512" s="414" t="e">
        <v>#N/A</v>
      </c>
      <c r="E3512" s="414" t="e">
        <v>#N/A</v>
      </c>
    </row>
    <row r="3513" spans="3:5">
      <c r="C3513" s="414">
        <v>40.180000000000973</v>
      </c>
      <c r="D3513" s="414" t="e">
        <v>#N/A</v>
      </c>
      <c r="E3513" s="414" t="e">
        <v>#N/A</v>
      </c>
    </row>
    <row r="3514" spans="3:5">
      <c r="C3514" s="414">
        <v>40.200000000000976</v>
      </c>
      <c r="D3514" s="414" t="e">
        <v>#N/A</v>
      </c>
      <c r="E3514" s="414" t="e">
        <v>#N/A</v>
      </c>
    </row>
    <row r="3515" spans="3:5">
      <c r="C3515" s="414">
        <v>40.220000000000979</v>
      </c>
      <c r="D3515" s="414" t="e">
        <v>#N/A</v>
      </c>
      <c r="E3515" s="414" t="e">
        <v>#N/A</v>
      </c>
    </row>
    <row r="3516" spans="3:5">
      <c r="C3516" s="414">
        <v>40.240000000000983</v>
      </c>
      <c r="D3516" s="414" t="e">
        <v>#N/A</v>
      </c>
      <c r="E3516" s="414" t="e">
        <v>#N/A</v>
      </c>
    </row>
    <row r="3517" spans="3:5">
      <c r="C3517" s="414">
        <v>40.260000000000986</v>
      </c>
      <c r="D3517" s="414" t="e">
        <v>#N/A</v>
      </c>
      <c r="E3517" s="414" t="e">
        <v>#N/A</v>
      </c>
    </row>
    <row r="3518" spans="3:5">
      <c r="C3518" s="414">
        <v>40.280000000000989</v>
      </c>
      <c r="D3518" s="414" t="e">
        <v>#N/A</v>
      </c>
      <c r="E3518" s="414" t="e">
        <v>#N/A</v>
      </c>
    </row>
    <row r="3519" spans="3:5">
      <c r="C3519" s="414">
        <v>40.300000000000992</v>
      </c>
      <c r="D3519" s="414" t="e">
        <v>#N/A</v>
      </c>
      <c r="E3519" s="414" t="e">
        <v>#N/A</v>
      </c>
    </row>
    <row r="3520" spans="3:5">
      <c r="C3520" s="414">
        <v>40.320000000000995</v>
      </c>
      <c r="D3520" s="414" t="e">
        <v>#N/A</v>
      </c>
      <c r="E3520" s="414" t="e">
        <v>#N/A</v>
      </c>
    </row>
    <row r="3521" spans="3:5">
      <c r="C3521" s="414">
        <v>40.340000000000998</v>
      </c>
      <c r="D3521" s="414" t="e">
        <v>#N/A</v>
      </c>
      <c r="E3521" s="414" t="e">
        <v>#N/A</v>
      </c>
    </row>
    <row r="3522" spans="3:5">
      <c r="C3522" s="414">
        <v>40.360000000001001</v>
      </c>
      <c r="D3522" s="414" t="e">
        <v>#N/A</v>
      </c>
      <c r="E3522" s="414" t="e">
        <v>#N/A</v>
      </c>
    </row>
    <row r="3523" spans="3:5">
      <c r="C3523" s="414">
        <v>40.380000000001004</v>
      </c>
      <c r="D3523" s="414" t="e">
        <v>#N/A</v>
      </c>
      <c r="E3523" s="414" t="e">
        <v>#N/A</v>
      </c>
    </row>
    <row r="3524" spans="3:5">
      <c r="C3524" s="414">
        <v>40.400000000001008</v>
      </c>
      <c r="D3524" s="414" t="e">
        <v>#N/A</v>
      </c>
      <c r="E3524" s="414" t="e">
        <v>#N/A</v>
      </c>
    </row>
    <row r="3525" spans="3:5">
      <c r="C3525" s="414">
        <v>40.420000000001011</v>
      </c>
      <c r="D3525" s="414" t="e">
        <v>#N/A</v>
      </c>
      <c r="E3525" s="414" t="e">
        <v>#N/A</v>
      </c>
    </row>
    <row r="3526" spans="3:5">
      <c r="C3526" s="414">
        <v>40.440000000001014</v>
      </c>
      <c r="D3526" s="414" t="e">
        <v>#N/A</v>
      </c>
      <c r="E3526" s="414" t="e">
        <v>#N/A</v>
      </c>
    </row>
    <row r="3527" spans="3:5">
      <c r="C3527" s="414">
        <v>40.460000000001017</v>
      </c>
      <c r="D3527" s="414" t="e">
        <v>#N/A</v>
      </c>
      <c r="E3527" s="414" t="e">
        <v>#N/A</v>
      </c>
    </row>
    <row r="3528" spans="3:5">
      <c r="C3528" s="414">
        <v>40.48000000000102</v>
      </c>
      <c r="D3528" s="414" t="e">
        <v>#N/A</v>
      </c>
      <c r="E3528" s="414" t="e">
        <v>#N/A</v>
      </c>
    </row>
    <row r="3529" spans="3:5">
      <c r="C3529" s="414">
        <v>40.500000000001023</v>
      </c>
      <c r="D3529" s="414" t="e">
        <v>#N/A</v>
      </c>
      <c r="E3529" s="414" t="e">
        <v>#N/A</v>
      </c>
    </row>
    <row r="3530" spans="3:5">
      <c r="C3530" s="414">
        <v>40.520000000001026</v>
      </c>
      <c r="D3530" s="414" t="e">
        <v>#N/A</v>
      </c>
      <c r="E3530" s="414" t="e">
        <v>#N/A</v>
      </c>
    </row>
    <row r="3531" spans="3:5">
      <c r="C3531" s="414">
        <v>40.540000000001029</v>
      </c>
      <c r="D3531" s="414" t="e">
        <v>#N/A</v>
      </c>
      <c r="E3531" s="414" t="e">
        <v>#N/A</v>
      </c>
    </row>
    <row r="3532" spans="3:5">
      <c r="C3532" s="414">
        <v>40.560000000001033</v>
      </c>
      <c r="D3532" s="414" t="e">
        <v>#N/A</v>
      </c>
      <c r="E3532" s="414" t="e">
        <v>#N/A</v>
      </c>
    </row>
    <row r="3533" spans="3:5">
      <c r="C3533" s="414">
        <v>40.580000000001036</v>
      </c>
      <c r="D3533" s="414" t="e">
        <v>#N/A</v>
      </c>
      <c r="E3533" s="414" t="e">
        <v>#N/A</v>
      </c>
    </row>
    <row r="3534" spans="3:5">
      <c r="C3534" s="414">
        <v>40.600000000001039</v>
      </c>
      <c r="D3534" s="414" t="e">
        <v>#N/A</v>
      </c>
      <c r="E3534" s="414" t="e">
        <v>#N/A</v>
      </c>
    </row>
    <row r="3535" spans="3:5">
      <c r="C3535" s="414">
        <v>40.620000000001042</v>
      </c>
      <c r="D3535" s="414" t="e">
        <v>#N/A</v>
      </c>
      <c r="E3535" s="414" t="e">
        <v>#N/A</v>
      </c>
    </row>
    <row r="3536" spans="3:5">
      <c r="C3536" s="414">
        <v>40.640000000001045</v>
      </c>
      <c r="D3536" s="414" t="e">
        <v>#N/A</v>
      </c>
      <c r="E3536" s="414" t="e">
        <v>#N/A</v>
      </c>
    </row>
    <row r="3537" spans="3:5">
      <c r="C3537" s="414">
        <v>40.660000000001048</v>
      </c>
      <c r="D3537" s="414" t="e">
        <v>#N/A</v>
      </c>
      <c r="E3537" s="414" t="e">
        <v>#N/A</v>
      </c>
    </row>
    <row r="3538" spans="3:5">
      <c r="C3538" s="414">
        <v>40.680000000001051</v>
      </c>
      <c r="D3538" s="414" t="e">
        <v>#N/A</v>
      </c>
      <c r="E3538" s="414" t="e">
        <v>#N/A</v>
      </c>
    </row>
    <row r="3539" spans="3:5">
      <c r="C3539" s="414">
        <v>40.700000000001054</v>
      </c>
      <c r="D3539" s="414" t="e">
        <v>#N/A</v>
      </c>
      <c r="E3539" s="414" t="e">
        <v>#N/A</v>
      </c>
    </row>
    <row r="3540" spans="3:5">
      <c r="C3540" s="414">
        <v>40.720000000001058</v>
      </c>
      <c r="D3540" s="414" t="e">
        <v>#N/A</v>
      </c>
      <c r="E3540" s="414" t="e">
        <v>#N/A</v>
      </c>
    </row>
    <row r="3541" spans="3:5">
      <c r="C3541" s="414">
        <v>40.740000000001061</v>
      </c>
      <c r="D3541" s="414" t="e">
        <v>#N/A</v>
      </c>
      <c r="E3541" s="414" t="e">
        <v>#N/A</v>
      </c>
    </row>
    <row r="3542" spans="3:5">
      <c r="C3542" s="414">
        <v>40.760000000001064</v>
      </c>
      <c r="D3542" s="414" t="e">
        <v>#N/A</v>
      </c>
      <c r="E3542" s="414" t="e">
        <v>#N/A</v>
      </c>
    </row>
    <row r="3543" spans="3:5">
      <c r="C3543" s="414">
        <v>40.780000000001067</v>
      </c>
      <c r="D3543" s="414" t="e">
        <v>#N/A</v>
      </c>
      <c r="E3543" s="414" t="e">
        <v>#N/A</v>
      </c>
    </row>
    <row r="3544" spans="3:5">
      <c r="C3544" s="414">
        <v>40.80000000000107</v>
      </c>
      <c r="D3544" s="414" t="e">
        <v>#N/A</v>
      </c>
      <c r="E3544" s="414" t="e">
        <v>#N/A</v>
      </c>
    </row>
    <row r="3545" spans="3:5">
      <c r="C3545" s="414">
        <v>40.820000000001073</v>
      </c>
      <c r="D3545" s="414" t="e">
        <v>#N/A</v>
      </c>
      <c r="E3545" s="414" t="e">
        <v>#N/A</v>
      </c>
    </row>
    <row r="3546" spans="3:5">
      <c r="C3546" s="414">
        <v>40.840000000001076</v>
      </c>
      <c r="D3546" s="414" t="e">
        <v>#N/A</v>
      </c>
      <c r="E3546" s="414" t="e">
        <v>#N/A</v>
      </c>
    </row>
    <row r="3547" spans="3:5">
      <c r="C3547" s="414">
        <v>40.860000000001079</v>
      </c>
      <c r="D3547" s="414" t="e">
        <v>#N/A</v>
      </c>
      <c r="E3547" s="414" t="e">
        <v>#N/A</v>
      </c>
    </row>
    <row r="3548" spans="3:5">
      <c r="C3548" s="414">
        <v>40.880000000001083</v>
      </c>
      <c r="D3548" s="414" t="e">
        <v>#N/A</v>
      </c>
      <c r="E3548" s="414" t="e">
        <v>#N/A</v>
      </c>
    </row>
    <row r="3549" spans="3:5">
      <c r="C3549" s="414">
        <v>40.900000000001086</v>
      </c>
      <c r="D3549" s="414" t="e">
        <v>#N/A</v>
      </c>
      <c r="E3549" s="414" t="e">
        <v>#N/A</v>
      </c>
    </row>
    <row r="3550" spans="3:5">
      <c r="C3550" s="414">
        <v>40.920000000001089</v>
      </c>
      <c r="D3550" s="414" t="e">
        <v>#N/A</v>
      </c>
      <c r="E3550" s="414" t="e">
        <v>#N/A</v>
      </c>
    </row>
    <row r="3551" spans="3:5">
      <c r="C3551" s="414">
        <v>40.940000000001092</v>
      </c>
      <c r="D3551" s="414" t="e">
        <v>#N/A</v>
      </c>
      <c r="E3551" s="414" t="e">
        <v>#N/A</v>
      </c>
    </row>
    <row r="3552" spans="3:5">
      <c r="C3552" s="414">
        <v>40.960000000001095</v>
      </c>
      <c r="D3552" s="414" t="e">
        <v>#N/A</v>
      </c>
      <c r="E3552" s="414" t="e">
        <v>#N/A</v>
      </c>
    </row>
    <row r="3553" spans="3:5">
      <c r="C3553" s="414">
        <v>40.980000000001098</v>
      </c>
      <c r="D3553" s="414" t="e">
        <v>#N/A</v>
      </c>
      <c r="E3553" s="414" t="e">
        <v>#N/A</v>
      </c>
    </row>
    <row r="3554" spans="3:5">
      <c r="C3554" s="414">
        <v>41.000000000001101</v>
      </c>
      <c r="D3554" s="414" t="e">
        <v>#N/A</v>
      </c>
      <c r="E3554" s="414" t="e">
        <v>#N/A</v>
      </c>
    </row>
    <row r="3555" spans="3:5">
      <c r="C3555" s="414">
        <v>41.020000000001104</v>
      </c>
      <c r="D3555" s="414" t="e">
        <v>#N/A</v>
      </c>
      <c r="E3555" s="414" t="e">
        <v>#N/A</v>
      </c>
    </row>
    <row r="3556" spans="3:5">
      <c r="C3556" s="414">
        <v>41.040000000001108</v>
      </c>
      <c r="D3556" s="414" t="e">
        <v>#N/A</v>
      </c>
      <c r="E3556" s="414" t="e">
        <v>#N/A</v>
      </c>
    </row>
    <row r="3557" spans="3:5">
      <c r="C3557" s="414">
        <v>41.060000000001111</v>
      </c>
      <c r="D3557" s="414" t="e">
        <v>#N/A</v>
      </c>
      <c r="E3557" s="414" t="e">
        <v>#N/A</v>
      </c>
    </row>
    <row r="3558" spans="3:5">
      <c r="C3558" s="414">
        <v>41.080000000001114</v>
      </c>
      <c r="D3558" s="414" t="e">
        <v>#N/A</v>
      </c>
      <c r="E3558" s="414" t="e">
        <v>#N/A</v>
      </c>
    </row>
    <row r="3559" spans="3:5">
      <c r="C3559" s="414">
        <v>41.100000000001117</v>
      </c>
      <c r="D3559" s="414" t="e">
        <v>#N/A</v>
      </c>
      <c r="E3559" s="414" t="e">
        <v>#N/A</v>
      </c>
    </row>
    <row r="3560" spans="3:5">
      <c r="C3560" s="414">
        <v>41.12000000000112</v>
      </c>
      <c r="D3560" s="414" t="e">
        <v>#N/A</v>
      </c>
      <c r="E3560" s="414" t="e">
        <v>#N/A</v>
      </c>
    </row>
    <row r="3561" spans="3:5">
      <c r="C3561" s="414">
        <v>41.140000000001123</v>
      </c>
      <c r="D3561" s="414" t="e">
        <v>#N/A</v>
      </c>
      <c r="E3561" s="414" t="e">
        <v>#N/A</v>
      </c>
    </row>
    <row r="3562" spans="3:5">
      <c r="C3562" s="414">
        <v>41.160000000001126</v>
      </c>
      <c r="D3562" s="414" t="e">
        <v>#N/A</v>
      </c>
      <c r="E3562" s="414" t="e">
        <v>#N/A</v>
      </c>
    </row>
    <row r="3563" spans="3:5">
      <c r="C3563" s="414">
        <v>41.180000000001129</v>
      </c>
      <c r="D3563" s="414" t="e">
        <v>#N/A</v>
      </c>
      <c r="E3563" s="414" t="e">
        <v>#N/A</v>
      </c>
    </row>
    <row r="3564" spans="3:5">
      <c r="C3564" s="414">
        <v>41.200000000001133</v>
      </c>
      <c r="D3564" s="414" t="e">
        <v>#N/A</v>
      </c>
      <c r="E3564" s="414" t="e">
        <v>#N/A</v>
      </c>
    </row>
    <row r="3565" spans="3:5">
      <c r="C3565" s="414">
        <v>41.220000000001136</v>
      </c>
      <c r="D3565" s="414" t="e">
        <v>#N/A</v>
      </c>
      <c r="E3565" s="414" t="e">
        <v>#N/A</v>
      </c>
    </row>
    <row r="3566" spans="3:5">
      <c r="C3566" s="414">
        <v>41.240000000001139</v>
      </c>
      <c r="D3566" s="414" t="e">
        <v>#N/A</v>
      </c>
      <c r="E3566" s="414" t="e">
        <v>#N/A</v>
      </c>
    </row>
    <row r="3567" spans="3:5">
      <c r="C3567" s="414">
        <v>41.260000000001142</v>
      </c>
      <c r="D3567" s="414" t="e">
        <v>#N/A</v>
      </c>
      <c r="E3567" s="414" t="e">
        <v>#N/A</v>
      </c>
    </row>
    <row r="3568" spans="3:5">
      <c r="C3568" s="414">
        <v>41.280000000001145</v>
      </c>
      <c r="D3568" s="414" t="e">
        <v>#N/A</v>
      </c>
      <c r="E3568" s="414" t="e">
        <v>#N/A</v>
      </c>
    </row>
    <row r="3569" spans="3:5">
      <c r="C3569" s="414">
        <v>41.300000000001148</v>
      </c>
      <c r="D3569" s="414" t="e">
        <v>#N/A</v>
      </c>
      <c r="E3569" s="414" t="e">
        <v>#N/A</v>
      </c>
    </row>
    <row r="3570" spans="3:5">
      <c r="C3570" s="414">
        <v>41.320000000001151</v>
      </c>
      <c r="D3570" s="414" t="e">
        <v>#N/A</v>
      </c>
      <c r="E3570" s="414" t="e">
        <v>#N/A</v>
      </c>
    </row>
    <row r="3571" spans="3:5">
      <c r="C3571" s="414">
        <v>41.340000000001154</v>
      </c>
      <c r="D3571" s="414" t="e">
        <v>#N/A</v>
      </c>
      <c r="E3571" s="414" t="e">
        <v>#N/A</v>
      </c>
    </row>
    <row r="3572" spans="3:5">
      <c r="C3572" s="414">
        <v>41.360000000001158</v>
      </c>
      <c r="D3572" s="414" t="e">
        <v>#N/A</v>
      </c>
      <c r="E3572" s="414" t="e">
        <v>#N/A</v>
      </c>
    </row>
    <row r="3573" spans="3:5">
      <c r="C3573" s="414">
        <v>41.380000000001161</v>
      </c>
      <c r="D3573" s="414" t="e">
        <v>#N/A</v>
      </c>
      <c r="E3573" s="414" t="e">
        <v>#N/A</v>
      </c>
    </row>
    <row r="3574" spans="3:5">
      <c r="C3574" s="414">
        <v>41.400000000001164</v>
      </c>
      <c r="D3574" s="414" t="e">
        <v>#N/A</v>
      </c>
      <c r="E3574" s="414" t="e">
        <v>#N/A</v>
      </c>
    </row>
    <row r="3575" spans="3:5">
      <c r="C3575" s="414">
        <v>41.420000000001167</v>
      </c>
      <c r="D3575" s="414" t="e">
        <v>#N/A</v>
      </c>
      <c r="E3575" s="414" t="e">
        <v>#N/A</v>
      </c>
    </row>
    <row r="3576" spans="3:5">
      <c r="C3576" s="414">
        <v>41.44000000000117</v>
      </c>
      <c r="D3576" s="414" t="e">
        <v>#N/A</v>
      </c>
      <c r="E3576" s="414" t="e">
        <v>#N/A</v>
      </c>
    </row>
    <row r="3577" spans="3:5">
      <c r="C3577" s="414">
        <v>41.460000000001173</v>
      </c>
      <c r="D3577" s="414" t="e">
        <v>#N/A</v>
      </c>
      <c r="E3577" s="414" t="e">
        <v>#N/A</v>
      </c>
    </row>
    <row r="3578" spans="3:5">
      <c r="C3578" s="414">
        <v>41.480000000001176</v>
      </c>
      <c r="D3578" s="414" t="e">
        <v>#N/A</v>
      </c>
      <c r="E3578" s="414" t="e">
        <v>#N/A</v>
      </c>
    </row>
    <row r="3579" spans="3:5">
      <c r="C3579" s="414">
        <v>41.50000000000118</v>
      </c>
      <c r="D3579" s="414" t="e">
        <v>#N/A</v>
      </c>
      <c r="E3579" s="414" t="e">
        <v>#N/A</v>
      </c>
    </row>
    <row r="3580" spans="3:5">
      <c r="C3580" s="414">
        <v>41.520000000001183</v>
      </c>
      <c r="D3580" s="414" t="e">
        <v>#N/A</v>
      </c>
      <c r="E3580" s="414" t="e">
        <v>#N/A</v>
      </c>
    </row>
    <row r="3581" spans="3:5">
      <c r="C3581" s="414">
        <v>41.540000000001186</v>
      </c>
      <c r="D3581" s="414" t="e">
        <v>#N/A</v>
      </c>
      <c r="E3581" s="414" t="e">
        <v>#N/A</v>
      </c>
    </row>
    <row r="3582" spans="3:5">
      <c r="C3582" s="414">
        <v>41.560000000001189</v>
      </c>
      <c r="D3582" s="414" t="e">
        <v>#N/A</v>
      </c>
      <c r="E3582" s="414" t="e">
        <v>#N/A</v>
      </c>
    </row>
    <row r="3583" spans="3:5">
      <c r="C3583" s="414">
        <v>41.580000000001192</v>
      </c>
      <c r="D3583" s="414" t="e">
        <v>#N/A</v>
      </c>
      <c r="E3583" s="414" t="e">
        <v>#N/A</v>
      </c>
    </row>
    <row r="3584" spans="3:5">
      <c r="C3584" s="414">
        <v>41.600000000001195</v>
      </c>
      <c r="D3584" s="414" t="e">
        <v>#N/A</v>
      </c>
      <c r="E3584" s="414" t="e">
        <v>#N/A</v>
      </c>
    </row>
    <row r="3585" spans="3:5">
      <c r="C3585" s="414">
        <v>41.620000000001198</v>
      </c>
      <c r="D3585" s="414" t="e">
        <v>#N/A</v>
      </c>
      <c r="E3585" s="414" t="e">
        <v>#N/A</v>
      </c>
    </row>
    <row r="3586" spans="3:5">
      <c r="C3586" s="414">
        <v>41.640000000001201</v>
      </c>
      <c r="D3586" s="414" t="e">
        <v>#N/A</v>
      </c>
      <c r="E3586" s="414" t="e">
        <v>#N/A</v>
      </c>
    </row>
    <row r="3587" spans="3:5">
      <c r="C3587" s="414">
        <v>41.660000000001205</v>
      </c>
      <c r="D3587" s="414" t="e">
        <v>#N/A</v>
      </c>
      <c r="E3587" s="414" t="e">
        <v>#N/A</v>
      </c>
    </row>
    <row r="3588" spans="3:5">
      <c r="C3588" s="414">
        <v>41.680000000001208</v>
      </c>
      <c r="D3588" s="414" t="e">
        <v>#N/A</v>
      </c>
      <c r="E3588" s="414" t="e">
        <v>#N/A</v>
      </c>
    </row>
    <row r="3589" spans="3:5">
      <c r="C3589" s="414">
        <v>41.700000000001211</v>
      </c>
      <c r="D3589" s="414" t="e">
        <v>#N/A</v>
      </c>
      <c r="E3589" s="414" t="e">
        <v>#N/A</v>
      </c>
    </row>
    <row r="3590" spans="3:5">
      <c r="C3590" s="414">
        <v>41.720000000001214</v>
      </c>
      <c r="D3590" s="414" t="e">
        <v>#N/A</v>
      </c>
      <c r="E3590" s="414" t="e">
        <v>#N/A</v>
      </c>
    </row>
    <row r="3591" spans="3:5">
      <c r="C3591" s="414">
        <v>41.740000000001217</v>
      </c>
      <c r="D3591" s="414" t="e">
        <v>#N/A</v>
      </c>
      <c r="E3591" s="414" t="e">
        <v>#N/A</v>
      </c>
    </row>
    <row r="3592" spans="3:5">
      <c r="C3592" s="414">
        <v>41.76000000000122</v>
      </c>
      <c r="D3592" s="414" t="e">
        <v>#N/A</v>
      </c>
      <c r="E3592" s="414" t="e">
        <v>#N/A</v>
      </c>
    </row>
    <row r="3593" spans="3:5">
      <c r="C3593" s="414">
        <v>41.780000000001223</v>
      </c>
      <c r="D3593" s="414" t="e">
        <v>#N/A</v>
      </c>
      <c r="E3593" s="414" t="e">
        <v>#N/A</v>
      </c>
    </row>
    <row r="3594" spans="3:5">
      <c r="C3594" s="414">
        <v>41.800000000001226</v>
      </c>
      <c r="D3594" s="414" t="e">
        <v>#N/A</v>
      </c>
      <c r="E3594" s="414" t="e">
        <v>#N/A</v>
      </c>
    </row>
    <row r="3595" spans="3:5">
      <c r="C3595" s="414">
        <v>41.82000000000123</v>
      </c>
      <c r="D3595" s="414" t="e">
        <v>#N/A</v>
      </c>
      <c r="E3595" s="414" t="e">
        <v>#N/A</v>
      </c>
    </row>
    <row r="3596" spans="3:5">
      <c r="C3596" s="414">
        <v>41.840000000001233</v>
      </c>
      <c r="D3596" s="414" t="e">
        <v>#N/A</v>
      </c>
      <c r="E3596" s="414" t="e">
        <v>#N/A</v>
      </c>
    </row>
    <row r="3597" spans="3:5">
      <c r="C3597" s="414">
        <v>41.860000000001236</v>
      </c>
      <c r="D3597" s="414" t="e">
        <v>#N/A</v>
      </c>
      <c r="E3597" s="414" t="e">
        <v>#N/A</v>
      </c>
    </row>
    <row r="3598" spans="3:5">
      <c r="C3598" s="414">
        <v>41.880000000001239</v>
      </c>
      <c r="D3598" s="414" t="e">
        <v>#N/A</v>
      </c>
      <c r="E3598" s="414" t="e">
        <v>#N/A</v>
      </c>
    </row>
    <row r="3599" spans="3:5">
      <c r="C3599" s="414">
        <v>41.900000000001242</v>
      </c>
      <c r="D3599" s="414" t="e">
        <v>#N/A</v>
      </c>
      <c r="E3599" s="414" t="e">
        <v>#N/A</v>
      </c>
    </row>
    <row r="3600" spans="3:5">
      <c r="C3600" s="414">
        <v>41.920000000001245</v>
      </c>
      <c r="D3600" s="414" t="e">
        <v>#N/A</v>
      </c>
      <c r="E3600" s="414" t="e">
        <v>#N/A</v>
      </c>
    </row>
    <row r="3601" spans="3:5">
      <c r="C3601" s="414">
        <v>41.940000000001248</v>
      </c>
      <c r="D3601" s="414" t="e">
        <v>#N/A</v>
      </c>
      <c r="E3601" s="414" t="e">
        <v>#N/A</v>
      </c>
    </row>
    <row r="3602" spans="3:5">
      <c r="C3602" s="414">
        <v>41.960000000001251</v>
      </c>
      <c r="D3602" s="414" t="e">
        <v>#N/A</v>
      </c>
      <c r="E3602" s="414" t="e">
        <v>#N/A</v>
      </c>
    </row>
    <row r="3603" spans="3:5">
      <c r="C3603" s="414">
        <v>41.980000000001255</v>
      </c>
      <c r="D3603" s="414" t="e">
        <v>#N/A</v>
      </c>
      <c r="E3603" s="414" t="e">
        <v>#N/A</v>
      </c>
    </row>
    <row r="3604" spans="3:5">
      <c r="C3604" s="414">
        <v>42.000000000001258</v>
      </c>
      <c r="D3604" s="414" t="e">
        <v>#N/A</v>
      </c>
      <c r="E3604" s="414" t="e">
        <v>#N/A</v>
      </c>
    </row>
    <row r="3605" spans="3:5">
      <c r="C3605" s="414">
        <v>42.020000000001261</v>
      </c>
      <c r="D3605" s="414" t="e">
        <v>#N/A</v>
      </c>
      <c r="E3605" s="414" t="e">
        <v>#N/A</v>
      </c>
    </row>
    <row r="3606" spans="3:5">
      <c r="C3606" s="414">
        <v>42.040000000001264</v>
      </c>
      <c r="D3606" s="414" t="e">
        <v>#N/A</v>
      </c>
      <c r="E3606" s="414" t="e">
        <v>#N/A</v>
      </c>
    </row>
    <row r="3607" spans="3:5">
      <c r="C3607" s="414">
        <v>42.060000000001267</v>
      </c>
      <c r="D3607" s="414" t="e">
        <v>#N/A</v>
      </c>
      <c r="E3607" s="414" t="e">
        <v>#N/A</v>
      </c>
    </row>
    <row r="3608" spans="3:5">
      <c r="C3608" s="414">
        <v>42.08000000000127</v>
      </c>
      <c r="D3608" s="414" t="e">
        <v>#N/A</v>
      </c>
      <c r="E3608" s="414" t="e">
        <v>#N/A</v>
      </c>
    </row>
    <row r="3609" spans="3:5">
      <c r="C3609" s="414">
        <v>42.100000000001273</v>
      </c>
      <c r="D3609" s="414" t="e">
        <v>#N/A</v>
      </c>
      <c r="E3609" s="414" t="e">
        <v>#N/A</v>
      </c>
    </row>
    <row r="3610" spans="3:5">
      <c r="C3610" s="414">
        <v>42.120000000001276</v>
      </c>
      <c r="D3610" s="414" t="e">
        <v>#N/A</v>
      </c>
      <c r="E3610" s="414" t="e">
        <v>#N/A</v>
      </c>
    </row>
    <row r="3611" spans="3:5">
      <c r="C3611" s="414">
        <v>42.14000000000128</v>
      </c>
      <c r="D3611" s="414" t="e">
        <v>#N/A</v>
      </c>
      <c r="E3611" s="414" t="e">
        <v>#N/A</v>
      </c>
    </row>
    <row r="3612" spans="3:5">
      <c r="C3612" s="414">
        <v>42.160000000001283</v>
      </c>
      <c r="D3612" s="414" t="e">
        <v>#N/A</v>
      </c>
      <c r="E3612" s="414" t="e">
        <v>#N/A</v>
      </c>
    </row>
    <row r="3613" spans="3:5">
      <c r="C3613" s="414">
        <v>42.180000000001286</v>
      </c>
      <c r="D3613" s="414" t="e">
        <v>#N/A</v>
      </c>
      <c r="E3613" s="414" t="e">
        <v>#N/A</v>
      </c>
    </row>
    <row r="3614" spans="3:5">
      <c r="C3614" s="414">
        <v>42.200000000001289</v>
      </c>
      <c r="D3614" s="414" t="e">
        <v>#N/A</v>
      </c>
      <c r="E3614" s="414" t="e">
        <v>#N/A</v>
      </c>
    </row>
    <row r="3615" spans="3:5">
      <c r="C3615" s="414">
        <v>42.220000000001292</v>
      </c>
      <c r="D3615" s="414" t="e">
        <v>#N/A</v>
      </c>
      <c r="E3615" s="414" t="e">
        <v>#N/A</v>
      </c>
    </row>
    <row r="3616" spans="3:5">
      <c r="C3616" s="414">
        <v>42.240000000001295</v>
      </c>
      <c r="D3616" s="414" t="e">
        <v>#N/A</v>
      </c>
      <c r="E3616" s="414" t="e">
        <v>#N/A</v>
      </c>
    </row>
    <row r="3617" spans="3:5">
      <c r="C3617" s="414">
        <v>42.260000000001298</v>
      </c>
      <c r="D3617" s="414" t="e">
        <v>#N/A</v>
      </c>
      <c r="E3617" s="414" t="e">
        <v>#N/A</v>
      </c>
    </row>
    <row r="3618" spans="3:5">
      <c r="C3618" s="414">
        <v>42.280000000001301</v>
      </c>
      <c r="D3618" s="414" t="e">
        <v>#N/A</v>
      </c>
      <c r="E3618" s="414" t="e">
        <v>#N/A</v>
      </c>
    </row>
    <row r="3619" spans="3:5">
      <c r="C3619" s="414">
        <v>42.300000000001305</v>
      </c>
      <c r="D3619" s="414" t="e">
        <v>#N/A</v>
      </c>
      <c r="E3619" s="414" t="e">
        <v>#N/A</v>
      </c>
    </row>
    <row r="3620" spans="3:5">
      <c r="C3620" s="414">
        <v>42.320000000001308</v>
      </c>
      <c r="D3620" s="414" t="e">
        <v>#N/A</v>
      </c>
      <c r="E3620" s="414" t="e">
        <v>#N/A</v>
      </c>
    </row>
    <row r="3621" spans="3:5">
      <c r="C3621" s="414">
        <v>42.340000000001311</v>
      </c>
      <c r="D3621" s="414" t="e">
        <v>#N/A</v>
      </c>
      <c r="E3621" s="414" t="e">
        <v>#N/A</v>
      </c>
    </row>
    <row r="3622" spans="3:5">
      <c r="C3622" s="414">
        <v>42.360000000001314</v>
      </c>
      <c r="D3622" s="414" t="e">
        <v>#N/A</v>
      </c>
      <c r="E3622" s="414" t="e">
        <v>#N/A</v>
      </c>
    </row>
    <row r="3623" spans="3:5">
      <c r="C3623" s="414">
        <v>42.380000000001317</v>
      </c>
      <c r="D3623" s="414" t="e">
        <v>#N/A</v>
      </c>
      <c r="E3623" s="414" t="e">
        <v>#N/A</v>
      </c>
    </row>
    <row r="3624" spans="3:5">
      <c r="C3624" s="414">
        <v>42.40000000000132</v>
      </c>
      <c r="D3624" s="414" t="e">
        <v>#N/A</v>
      </c>
      <c r="E3624" s="414" t="e">
        <v>#N/A</v>
      </c>
    </row>
    <row r="3625" spans="3:5">
      <c r="C3625" s="414">
        <v>42.420000000001323</v>
      </c>
      <c r="D3625" s="414" t="e">
        <v>#N/A</v>
      </c>
      <c r="E3625" s="414" t="e">
        <v>#N/A</v>
      </c>
    </row>
    <row r="3626" spans="3:5">
      <c r="C3626" s="414">
        <v>42.440000000001326</v>
      </c>
      <c r="D3626" s="414" t="e">
        <v>#N/A</v>
      </c>
      <c r="E3626" s="414" t="e">
        <v>#N/A</v>
      </c>
    </row>
    <row r="3627" spans="3:5">
      <c r="C3627" s="414">
        <v>42.46000000000133</v>
      </c>
      <c r="D3627" s="414" t="e">
        <v>#N/A</v>
      </c>
      <c r="E3627" s="414" t="e">
        <v>#N/A</v>
      </c>
    </row>
    <row r="3628" spans="3:5">
      <c r="C3628" s="414">
        <v>42.480000000001333</v>
      </c>
      <c r="D3628" s="414" t="e">
        <v>#N/A</v>
      </c>
      <c r="E3628" s="414" t="e">
        <v>#N/A</v>
      </c>
    </row>
    <row r="3629" spans="3:5">
      <c r="C3629" s="414">
        <v>42.500000000001336</v>
      </c>
      <c r="D3629" s="414" t="e">
        <v>#N/A</v>
      </c>
      <c r="E3629" s="414" t="e">
        <v>#N/A</v>
      </c>
    </row>
    <row r="3630" spans="3:5">
      <c r="C3630" s="414">
        <v>42.520000000001339</v>
      </c>
      <c r="D3630" s="414" t="e">
        <v>#N/A</v>
      </c>
      <c r="E3630" s="414" t="e">
        <v>#N/A</v>
      </c>
    </row>
    <row r="3631" spans="3:5">
      <c r="C3631" s="414">
        <v>42.540000000001342</v>
      </c>
      <c r="D3631" s="414" t="e">
        <v>#N/A</v>
      </c>
      <c r="E3631" s="414" t="e">
        <v>#N/A</v>
      </c>
    </row>
    <row r="3632" spans="3:5">
      <c r="C3632" s="414">
        <v>42.560000000001345</v>
      </c>
      <c r="D3632" s="414" t="e">
        <v>#N/A</v>
      </c>
      <c r="E3632" s="414" t="e">
        <v>#N/A</v>
      </c>
    </row>
    <row r="3633" spans="3:5">
      <c r="C3633" s="414">
        <v>42.580000000001348</v>
      </c>
      <c r="D3633" s="414" t="e">
        <v>#N/A</v>
      </c>
      <c r="E3633" s="414" t="e">
        <v>#N/A</v>
      </c>
    </row>
    <row r="3634" spans="3:5">
      <c r="C3634" s="414">
        <v>42.600000000001351</v>
      </c>
      <c r="D3634" s="414" t="e">
        <v>#N/A</v>
      </c>
      <c r="E3634" s="414" t="e">
        <v>#N/A</v>
      </c>
    </row>
    <row r="3635" spans="3:5">
      <c r="C3635" s="414">
        <v>42.620000000001355</v>
      </c>
      <c r="D3635" s="414" t="e">
        <v>#N/A</v>
      </c>
      <c r="E3635" s="414" t="e">
        <v>#N/A</v>
      </c>
    </row>
    <row r="3636" spans="3:5">
      <c r="C3636" s="414">
        <v>42.640000000001358</v>
      </c>
      <c r="D3636" s="414" t="e">
        <v>#N/A</v>
      </c>
      <c r="E3636" s="414" t="e">
        <v>#N/A</v>
      </c>
    </row>
    <row r="3637" spans="3:5">
      <c r="C3637" s="414">
        <v>42.660000000001361</v>
      </c>
      <c r="D3637" s="414" t="e">
        <v>#N/A</v>
      </c>
      <c r="E3637" s="414" t="e">
        <v>#N/A</v>
      </c>
    </row>
    <row r="3638" spans="3:5">
      <c r="C3638" s="414">
        <v>42.680000000001364</v>
      </c>
      <c r="D3638" s="414" t="e">
        <v>#N/A</v>
      </c>
      <c r="E3638" s="414" t="e">
        <v>#N/A</v>
      </c>
    </row>
    <row r="3639" spans="3:5">
      <c r="C3639" s="414">
        <v>42.700000000001367</v>
      </c>
      <c r="D3639" s="414" t="e">
        <v>#N/A</v>
      </c>
      <c r="E3639" s="414" t="e">
        <v>#N/A</v>
      </c>
    </row>
    <row r="3640" spans="3:5">
      <c r="C3640" s="414">
        <v>42.72000000000137</v>
      </c>
      <c r="D3640" s="414" t="e">
        <v>#N/A</v>
      </c>
      <c r="E3640" s="414" t="e">
        <v>#N/A</v>
      </c>
    </row>
    <row r="3641" spans="3:5">
      <c r="C3641" s="414">
        <v>42.740000000001373</v>
      </c>
      <c r="D3641" s="414" t="e">
        <v>#N/A</v>
      </c>
      <c r="E3641" s="414" t="e">
        <v>#N/A</v>
      </c>
    </row>
    <row r="3642" spans="3:5">
      <c r="C3642" s="414">
        <v>42.760000000001376</v>
      </c>
      <c r="D3642" s="414" t="e">
        <v>#N/A</v>
      </c>
      <c r="E3642" s="414" t="e">
        <v>#N/A</v>
      </c>
    </row>
    <row r="3643" spans="3:5">
      <c r="C3643" s="414">
        <v>42.78000000000138</v>
      </c>
      <c r="D3643" s="414" t="e">
        <v>#N/A</v>
      </c>
      <c r="E3643" s="414" t="e">
        <v>#N/A</v>
      </c>
    </row>
    <row r="3644" spans="3:5">
      <c r="C3644" s="414">
        <v>42.800000000001383</v>
      </c>
      <c r="D3644" s="414" t="e">
        <v>#N/A</v>
      </c>
      <c r="E3644" s="414" t="e">
        <v>#N/A</v>
      </c>
    </row>
    <row r="3645" spans="3:5">
      <c r="C3645" s="414">
        <v>42.820000000001386</v>
      </c>
      <c r="D3645" s="414" t="e">
        <v>#N/A</v>
      </c>
      <c r="E3645" s="414" t="e">
        <v>#N/A</v>
      </c>
    </row>
    <row r="3646" spans="3:5">
      <c r="C3646" s="414">
        <v>42.840000000001389</v>
      </c>
      <c r="D3646" s="414" t="e">
        <v>#N/A</v>
      </c>
      <c r="E3646" s="414" t="e">
        <v>#N/A</v>
      </c>
    </row>
    <row r="3647" spans="3:5">
      <c r="C3647" s="414">
        <v>42.860000000001392</v>
      </c>
      <c r="D3647" s="414" t="e">
        <v>#N/A</v>
      </c>
      <c r="E3647" s="414" t="e">
        <v>#N/A</v>
      </c>
    </row>
    <row r="3648" spans="3:5">
      <c r="C3648" s="414">
        <v>42.880000000001395</v>
      </c>
      <c r="D3648" s="414" t="e">
        <v>#N/A</v>
      </c>
      <c r="E3648" s="414" t="e">
        <v>#N/A</v>
      </c>
    </row>
    <row r="3649" spans="3:5">
      <c r="C3649" s="414">
        <v>42.900000000001398</v>
      </c>
      <c r="D3649" s="414" t="e">
        <v>#N/A</v>
      </c>
      <c r="E3649" s="414" t="e">
        <v>#N/A</v>
      </c>
    </row>
    <row r="3650" spans="3:5">
      <c r="C3650" s="414">
        <v>42.920000000001401</v>
      </c>
      <c r="D3650" s="414" t="e">
        <v>#N/A</v>
      </c>
      <c r="E3650" s="414" t="e">
        <v>#N/A</v>
      </c>
    </row>
    <row r="3651" spans="3:5">
      <c r="C3651" s="414">
        <v>42.940000000001405</v>
      </c>
      <c r="D3651" s="414" t="e">
        <v>#N/A</v>
      </c>
      <c r="E3651" s="414" t="e">
        <v>#N/A</v>
      </c>
    </row>
    <row r="3652" spans="3:5">
      <c r="C3652" s="414">
        <v>42.960000000001408</v>
      </c>
      <c r="D3652" s="414" t="e">
        <v>#N/A</v>
      </c>
      <c r="E3652" s="414" t="e">
        <v>#N/A</v>
      </c>
    </row>
    <row r="3653" spans="3:5">
      <c r="C3653" s="414">
        <v>42.980000000001411</v>
      </c>
      <c r="D3653" s="414" t="e">
        <v>#N/A</v>
      </c>
      <c r="E3653" s="414" t="e">
        <v>#N/A</v>
      </c>
    </row>
    <row r="3654" spans="3:5">
      <c r="C3654" s="414">
        <v>43.000000000001414</v>
      </c>
      <c r="D3654" s="414" t="e">
        <v>#N/A</v>
      </c>
      <c r="E3654" s="414" t="e">
        <v>#N/A</v>
      </c>
    </row>
    <row r="3655" spans="3:5">
      <c r="C3655" s="414">
        <v>43.020000000001417</v>
      </c>
      <c r="D3655" s="414" t="e">
        <v>#N/A</v>
      </c>
      <c r="E3655" s="414" t="e">
        <v>#N/A</v>
      </c>
    </row>
    <row r="3656" spans="3:5">
      <c r="C3656" s="414">
        <v>43.04000000000142</v>
      </c>
      <c r="D3656" s="414" t="e">
        <v>#N/A</v>
      </c>
      <c r="E3656" s="414" t="e">
        <v>#N/A</v>
      </c>
    </row>
    <row r="3657" spans="3:5">
      <c r="C3657" s="414">
        <v>43.060000000001423</v>
      </c>
      <c r="D3657" s="414" t="e">
        <v>#N/A</v>
      </c>
      <c r="E3657" s="414" t="e">
        <v>#N/A</v>
      </c>
    </row>
    <row r="3658" spans="3:5">
      <c r="C3658" s="414">
        <v>43.080000000001426</v>
      </c>
      <c r="D3658" s="414" t="e">
        <v>#N/A</v>
      </c>
      <c r="E3658" s="414" t="e">
        <v>#N/A</v>
      </c>
    </row>
    <row r="3659" spans="3:5">
      <c r="C3659" s="414">
        <v>43.10000000000143</v>
      </c>
      <c r="D3659" s="414" t="e">
        <v>#N/A</v>
      </c>
      <c r="E3659" s="414" t="e">
        <v>#N/A</v>
      </c>
    </row>
    <row r="3660" spans="3:5">
      <c r="C3660" s="414">
        <v>43.120000000001433</v>
      </c>
      <c r="D3660" s="414" t="e">
        <v>#N/A</v>
      </c>
      <c r="E3660" s="414" t="e">
        <v>#N/A</v>
      </c>
    </row>
    <row r="3661" spans="3:5">
      <c r="C3661" s="414">
        <v>43.140000000001436</v>
      </c>
      <c r="D3661" s="414" t="e">
        <v>#N/A</v>
      </c>
      <c r="E3661" s="414" t="e">
        <v>#N/A</v>
      </c>
    </row>
    <row r="3662" spans="3:5">
      <c r="C3662" s="414">
        <v>43.160000000001439</v>
      </c>
      <c r="D3662" s="414" t="e">
        <v>#N/A</v>
      </c>
      <c r="E3662" s="414" t="e">
        <v>#N/A</v>
      </c>
    </row>
    <row r="3663" spans="3:5">
      <c r="C3663" s="414">
        <v>43.180000000001442</v>
      </c>
      <c r="D3663" s="414" t="e">
        <v>#N/A</v>
      </c>
      <c r="E3663" s="414" t="e">
        <v>#N/A</v>
      </c>
    </row>
    <row r="3664" spans="3:5">
      <c r="C3664" s="414">
        <v>43.200000000001445</v>
      </c>
      <c r="D3664" s="414" t="e">
        <v>#N/A</v>
      </c>
      <c r="E3664" s="414" t="e">
        <v>#N/A</v>
      </c>
    </row>
    <row r="3665" spans="3:5">
      <c r="C3665" s="414">
        <v>43.220000000001448</v>
      </c>
      <c r="D3665" s="414" t="e">
        <v>#N/A</v>
      </c>
      <c r="E3665" s="414" t="e">
        <v>#N/A</v>
      </c>
    </row>
    <row r="3666" spans="3:5">
      <c r="C3666" s="414">
        <v>43.240000000001451</v>
      </c>
      <c r="D3666" s="414" t="e">
        <v>#N/A</v>
      </c>
      <c r="E3666" s="414" t="e">
        <v>#N/A</v>
      </c>
    </row>
    <row r="3667" spans="3:5">
      <c r="C3667" s="414">
        <v>43.260000000001455</v>
      </c>
      <c r="D3667" s="414" t="e">
        <v>#N/A</v>
      </c>
      <c r="E3667" s="414" t="e">
        <v>#N/A</v>
      </c>
    </row>
    <row r="3668" spans="3:5">
      <c r="C3668" s="414">
        <v>43.280000000001458</v>
      </c>
      <c r="D3668" s="414" t="e">
        <v>#N/A</v>
      </c>
      <c r="E3668" s="414" t="e">
        <v>#N/A</v>
      </c>
    </row>
    <row r="3669" spans="3:5">
      <c r="C3669" s="414">
        <v>43.300000000001461</v>
      </c>
      <c r="D3669" s="414" t="e">
        <v>#N/A</v>
      </c>
      <c r="E3669" s="414" t="e">
        <v>#N/A</v>
      </c>
    </row>
    <row r="3670" spans="3:5">
      <c r="C3670" s="414">
        <v>43.320000000001464</v>
      </c>
      <c r="D3670" s="414" t="e">
        <v>#N/A</v>
      </c>
      <c r="E3670" s="414" t="e">
        <v>#N/A</v>
      </c>
    </row>
    <row r="3671" spans="3:5">
      <c r="C3671" s="414">
        <v>43.340000000001467</v>
      </c>
      <c r="D3671" s="414" t="e">
        <v>#N/A</v>
      </c>
      <c r="E3671" s="414" t="e">
        <v>#N/A</v>
      </c>
    </row>
    <row r="3672" spans="3:5">
      <c r="C3672" s="414">
        <v>43.36000000000147</v>
      </c>
      <c r="D3672" s="414" t="e">
        <v>#N/A</v>
      </c>
      <c r="E3672" s="414" t="e">
        <v>#N/A</v>
      </c>
    </row>
    <row r="3673" spans="3:5">
      <c r="C3673" s="414">
        <v>43.380000000001473</v>
      </c>
      <c r="D3673" s="414" t="e">
        <v>#N/A</v>
      </c>
      <c r="E3673" s="414" t="e">
        <v>#N/A</v>
      </c>
    </row>
    <row r="3674" spans="3:5">
      <c r="C3674" s="414">
        <v>43.400000000001477</v>
      </c>
      <c r="D3674" s="414" t="e">
        <v>#N/A</v>
      </c>
      <c r="E3674" s="414" t="e">
        <v>#N/A</v>
      </c>
    </row>
    <row r="3675" spans="3:5">
      <c r="C3675" s="414">
        <v>43.42000000000148</v>
      </c>
      <c r="D3675" s="414" t="e">
        <v>#N/A</v>
      </c>
      <c r="E3675" s="414" t="e">
        <v>#N/A</v>
      </c>
    </row>
    <row r="3676" spans="3:5">
      <c r="C3676" s="414">
        <v>43.440000000001483</v>
      </c>
      <c r="D3676" s="414" t="e">
        <v>#N/A</v>
      </c>
      <c r="E3676" s="414" t="e">
        <v>#N/A</v>
      </c>
    </row>
    <row r="3677" spans="3:5">
      <c r="C3677" s="414">
        <v>43.460000000001486</v>
      </c>
      <c r="D3677" s="414" t="e">
        <v>#N/A</v>
      </c>
      <c r="E3677" s="414" t="e">
        <v>#N/A</v>
      </c>
    </row>
    <row r="3678" spans="3:5">
      <c r="C3678" s="414">
        <v>43.480000000001489</v>
      </c>
      <c r="D3678" s="414" t="e">
        <v>#N/A</v>
      </c>
      <c r="E3678" s="414" t="e">
        <v>#N/A</v>
      </c>
    </row>
    <row r="3679" spans="3:5">
      <c r="C3679" s="414">
        <v>43.500000000001492</v>
      </c>
      <c r="D3679" s="414" t="e">
        <v>#N/A</v>
      </c>
      <c r="E3679" s="414" t="e">
        <v>#N/A</v>
      </c>
    </row>
    <row r="3680" spans="3:5">
      <c r="C3680" s="414">
        <v>43.520000000001495</v>
      </c>
      <c r="D3680" s="414" t="e">
        <v>#N/A</v>
      </c>
      <c r="E3680" s="414" t="e">
        <v>#N/A</v>
      </c>
    </row>
    <row r="3681" spans="3:5">
      <c r="C3681" s="414">
        <v>43.540000000001498</v>
      </c>
      <c r="D3681" s="414" t="e">
        <v>#N/A</v>
      </c>
      <c r="E3681" s="414" t="e">
        <v>#N/A</v>
      </c>
    </row>
    <row r="3682" spans="3:5">
      <c r="C3682" s="414">
        <v>43.560000000001502</v>
      </c>
      <c r="D3682" s="414" t="e">
        <v>#N/A</v>
      </c>
      <c r="E3682" s="414" t="e">
        <v>#N/A</v>
      </c>
    </row>
    <row r="3683" spans="3:5">
      <c r="C3683" s="414">
        <v>43.580000000001505</v>
      </c>
      <c r="D3683" s="414" t="e">
        <v>#N/A</v>
      </c>
      <c r="E3683" s="414" t="e">
        <v>#N/A</v>
      </c>
    </row>
    <row r="3684" spans="3:5">
      <c r="C3684" s="414">
        <v>43.600000000001508</v>
      </c>
      <c r="D3684" s="414" t="e">
        <v>#N/A</v>
      </c>
      <c r="E3684" s="414" t="e">
        <v>#N/A</v>
      </c>
    </row>
    <row r="3685" spans="3:5">
      <c r="C3685" s="414">
        <v>43.620000000001511</v>
      </c>
      <c r="D3685" s="414" t="e">
        <v>#N/A</v>
      </c>
      <c r="E3685" s="414" t="e">
        <v>#N/A</v>
      </c>
    </row>
    <row r="3686" spans="3:5">
      <c r="C3686" s="414">
        <v>43.640000000001514</v>
      </c>
      <c r="D3686" s="414" t="e">
        <v>#N/A</v>
      </c>
      <c r="E3686" s="414" t="e">
        <v>#N/A</v>
      </c>
    </row>
    <row r="3687" spans="3:5">
      <c r="C3687" s="414">
        <v>43.660000000001517</v>
      </c>
      <c r="D3687" s="414" t="e">
        <v>#N/A</v>
      </c>
      <c r="E3687" s="414" t="e">
        <v>#N/A</v>
      </c>
    </row>
    <row r="3688" spans="3:5">
      <c r="C3688" s="414">
        <v>43.68000000000152</v>
      </c>
      <c r="D3688" s="414" t="e">
        <v>#N/A</v>
      </c>
      <c r="E3688" s="414" t="e">
        <v>#N/A</v>
      </c>
    </row>
    <row r="3689" spans="3:5">
      <c r="C3689" s="414">
        <v>43.700000000001523</v>
      </c>
      <c r="D3689" s="414" t="e">
        <v>#N/A</v>
      </c>
      <c r="E3689" s="414" t="e">
        <v>#N/A</v>
      </c>
    </row>
    <row r="3690" spans="3:5">
      <c r="C3690" s="414">
        <v>43.720000000001527</v>
      </c>
      <c r="D3690" s="414" t="e">
        <v>#N/A</v>
      </c>
      <c r="E3690" s="414" t="e">
        <v>#N/A</v>
      </c>
    </row>
    <row r="3691" spans="3:5">
      <c r="C3691" s="414">
        <v>43.74000000000153</v>
      </c>
      <c r="D3691" s="414" t="e">
        <v>#N/A</v>
      </c>
      <c r="E3691" s="414" t="e">
        <v>#N/A</v>
      </c>
    </row>
    <row r="3692" spans="3:5">
      <c r="C3692" s="414">
        <v>43.760000000001533</v>
      </c>
      <c r="D3692" s="414" t="e">
        <v>#N/A</v>
      </c>
      <c r="E3692" s="414" t="e">
        <v>#N/A</v>
      </c>
    </row>
    <row r="3693" spans="3:5">
      <c r="C3693" s="414">
        <v>43.780000000001536</v>
      </c>
      <c r="D3693" s="414" t="e">
        <v>#N/A</v>
      </c>
      <c r="E3693" s="414" t="e">
        <v>#N/A</v>
      </c>
    </row>
    <row r="3694" spans="3:5">
      <c r="C3694" s="414">
        <v>43.800000000001539</v>
      </c>
      <c r="D3694" s="414" t="e">
        <v>#N/A</v>
      </c>
      <c r="E3694" s="414" t="e">
        <v>#N/A</v>
      </c>
    </row>
    <row r="3695" spans="3:5">
      <c r="C3695" s="414">
        <v>43.820000000001542</v>
      </c>
      <c r="D3695" s="414" t="e">
        <v>#N/A</v>
      </c>
      <c r="E3695" s="414" t="e">
        <v>#N/A</v>
      </c>
    </row>
    <row r="3696" spans="3:5">
      <c r="C3696" s="414">
        <v>43.840000000001545</v>
      </c>
      <c r="D3696" s="414" t="e">
        <v>#N/A</v>
      </c>
      <c r="E3696" s="414" t="e">
        <v>#N/A</v>
      </c>
    </row>
    <row r="3697" spans="3:5">
      <c r="C3697" s="414">
        <v>43.860000000001548</v>
      </c>
      <c r="D3697" s="414" t="e">
        <v>#N/A</v>
      </c>
      <c r="E3697" s="414" t="e">
        <v>#N/A</v>
      </c>
    </row>
    <row r="3698" spans="3:5">
      <c r="C3698" s="414">
        <v>43.880000000001552</v>
      </c>
      <c r="D3698" s="414" t="e">
        <v>#N/A</v>
      </c>
      <c r="E3698" s="414" t="e">
        <v>#N/A</v>
      </c>
    </row>
    <row r="3699" spans="3:5">
      <c r="C3699" s="414">
        <v>43.900000000001555</v>
      </c>
      <c r="D3699" s="414" t="e">
        <v>#N/A</v>
      </c>
      <c r="E3699" s="414" t="e">
        <v>#N/A</v>
      </c>
    </row>
    <row r="3700" spans="3:5">
      <c r="C3700" s="414">
        <v>43.920000000001558</v>
      </c>
      <c r="D3700" s="414" t="e">
        <v>#N/A</v>
      </c>
      <c r="E3700" s="414" t="e">
        <v>#N/A</v>
      </c>
    </row>
    <row r="3701" spans="3:5">
      <c r="C3701" s="414">
        <v>43.940000000001561</v>
      </c>
      <c r="D3701" s="414" t="e">
        <v>#N/A</v>
      </c>
      <c r="E3701" s="414" t="e">
        <v>#N/A</v>
      </c>
    </row>
    <row r="3702" spans="3:5">
      <c r="C3702" s="414">
        <v>43.960000000001564</v>
      </c>
      <c r="D3702" s="414" t="e">
        <v>#N/A</v>
      </c>
      <c r="E3702" s="414" t="e">
        <v>#N/A</v>
      </c>
    </row>
    <row r="3703" spans="3:5">
      <c r="C3703" s="414">
        <v>43.980000000001567</v>
      </c>
      <c r="D3703" s="414" t="e">
        <v>#N/A</v>
      </c>
      <c r="E3703" s="414" t="e">
        <v>#N/A</v>
      </c>
    </row>
    <row r="3704" spans="3:5">
      <c r="C3704" s="414">
        <v>44.00000000000157</v>
      </c>
      <c r="D3704" s="414" t="e">
        <v>#N/A</v>
      </c>
      <c r="E3704" s="414" t="e">
        <v>#N/A</v>
      </c>
    </row>
    <row r="3705" spans="3:5">
      <c r="C3705" s="414">
        <v>44.020000000001573</v>
      </c>
      <c r="D3705" s="414" t="e">
        <v>#N/A</v>
      </c>
      <c r="E3705" s="414" t="e">
        <v>#N/A</v>
      </c>
    </row>
    <row r="3706" spans="3:5">
      <c r="C3706" s="414">
        <v>44.040000000001577</v>
      </c>
      <c r="D3706" s="414" t="e">
        <v>#N/A</v>
      </c>
      <c r="E3706" s="414" t="e">
        <v>#N/A</v>
      </c>
    </row>
    <row r="3707" spans="3:5">
      <c r="C3707" s="414">
        <v>44.06000000000158</v>
      </c>
      <c r="D3707" s="414" t="e">
        <v>#N/A</v>
      </c>
      <c r="E3707" s="414" t="e">
        <v>#N/A</v>
      </c>
    </row>
    <row r="3708" spans="3:5">
      <c r="C3708" s="414">
        <v>44.080000000001583</v>
      </c>
      <c r="D3708" s="414" t="e">
        <v>#N/A</v>
      </c>
      <c r="E3708" s="414" t="e">
        <v>#N/A</v>
      </c>
    </row>
    <row r="3709" spans="3:5">
      <c r="C3709" s="414">
        <v>44.100000000001586</v>
      </c>
      <c r="D3709" s="414" t="e">
        <v>#N/A</v>
      </c>
      <c r="E3709" s="414" t="e">
        <v>#N/A</v>
      </c>
    </row>
    <row r="3710" spans="3:5">
      <c r="C3710" s="414">
        <v>44.120000000001589</v>
      </c>
      <c r="D3710" s="414" t="e">
        <v>#N/A</v>
      </c>
      <c r="E3710" s="414" t="e">
        <v>#N/A</v>
      </c>
    </row>
    <row r="3711" spans="3:5">
      <c r="C3711" s="414">
        <v>44.140000000001592</v>
      </c>
      <c r="D3711" s="414" t="e">
        <v>#N/A</v>
      </c>
      <c r="E3711" s="414" t="e">
        <v>#N/A</v>
      </c>
    </row>
    <row r="3712" spans="3:5">
      <c r="C3712" s="414">
        <v>44.160000000001595</v>
      </c>
      <c r="D3712" s="414" t="e">
        <v>#N/A</v>
      </c>
      <c r="E3712" s="414" t="e">
        <v>#N/A</v>
      </c>
    </row>
    <row r="3713" spans="3:5">
      <c r="C3713" s="414">
        <v>44.180000000001598</v>
      </c>
      <c r="D3713" s="414" t="e">
        <v>#N/A</v>
      </c>
      <c r="E3713" s="414" t="e">
        <v>#N/A</v>
      </c>
    </row>
    <row r="3714" spans="3:5">
      <c r="C3714" s="414">
        <v>44.200000000001602</v>
      </c>
      <c r="D3714" s="414" t="e">
        <v>#N/A</v>
      </c>
      <c r="E3714" s="414" t="e">
        <v>#N/A</v>
      </c>
    </row>
    <row r="3715" spans="3:5">
      <c r="C3715" s="414">
        <v>44.220000000001605</v>
      </c>
      <c r="D3715" s="414" t="e">
        <v>#N/A</v>
      </c>
      <c r="E3715" s="414" t="e">
        <v>#N/A</v>
      </c>
    </row>
    <row r="3716" spans="3:5">
      <c r="C3716" s="414">
        <v>44.240000000001608</v>
      </c>
      <c r="D3716" s="414" t="e">
        <v>#N/A</v>
      </c>
      <c r="E3716" s="414" t="e">
        <v>#N/A</v>
      </c>
    </row>
    <row r="3717" spans="3:5">
      <c r="C3717" s="414">
        <v>44.260000000001611</v>
      </c>
      <c r="D3717" s="414" t="e">
        <v>#N/A</v>
      </c>
      <c r="E3717" s="414" t="e">
        <v>#N/A</v>
      </c>
    </row>
    <row r="3718" spans="3:5">
      <c r="C3718" s="414">
        <v>44.280000000001614</v>
      </c>
      <c r="D3718" s="414" t="e">
        <v>#N/A</v>
      </c>
      <c r="E3718" s="414" t="e">
        <v>#N/A</v>
      </c>
    </row>
    <row r="3719" spans="3:5">
      <c r="C3719" s="414">
        <v>44.300000000001617</v>
      </c>
      <c r="D3719" s="414" t="e">
        <v>#N/A</v>
      </c>
      <c r="E3719" s="414" t="e">
        <v>#N/A</v>
      </c>
    </row>
    <row r="3720" spans="3:5">
      <c r="C3720" s="414">
        <v>44.32000000000162</v>
      </c>
      <c r="D3720" s="414" t="e">
        <v>#N/A</v>
      </c>
      <c r="E3720" s="414" t="e">
        <v>#N/A</v>
      </c>
    </row>
    <row r="3721" spans="3:5">
      <c r="C3721" s="414">
        <v>44.340000000001623</v>
      </c>
      <c r="D3721" s="414" t="e">
        <v>#N/A</v>
      </c>
      <c r="E3721" s="414" t="e">
        <v>#N/A</v>
      </c>
    </row>
    <row r="3722" spans="3:5">
      <c r="C3722" s="414">
        <v>44.360000000001627</v>
      </c>
      <c r="D3722" s="414" t="e">
        <v>#N/A</v>
      </c>
      <c r="E3722" s="414" t="e">
        <v>#N/A</v>
      </c>
    </row>
    <row r="3723" spans="3:5">
      <c r="C3723" s="414">
        <v>44.38000000000163</v>
      </c>
      <c r="D3723" s="414" t="e">
        <v>#N/A</v>
      </c>
      <c r="E3723" s="414" t="e">
        <v>#N/A</v>
      </c>
    </row>
    <row r="3724" spans="3:5">
      <c r="C3724" s="414">
        <v>44.400000000001633</v>
      </c>
      <c r="D3724" s="414" t="e">
        <v>#N/A</v>
      </c>
      <c r="E3724" s="414" t="e">
        <v>#N/A</v>
      </c>
    </row>
    <row r="3725" spans="3:5">
      <c r="C3725" s="414">
        <v>44.420000000001636</v>
      </c>
      <c r="D3725" s="414" t="e">
        <v>#N/A</v>
      </c>
      <c r="E3725" s="414" t="e">
        <v>#N/A</v>
      </c>
    </row>
    <row r="3726" spans="3:5">
      <c r="C3726" s="414">
        <v>44.440000000001639</v>
      </c>
      <c r="D3726" s="414" t="e">
        <v>#N/A</v>
      </c>
      <c r="E3726" s="414" t="e">
        <v>#N/A</v>
      </c>
    </row>
    <row r="3727" spans="3:5">
      <c r="C3727" s="414">
        <v>44.460000000001642</v>
      </c>
      <c r="D3727" s="414" t="e">
        <v>#N/A</v>
      </c>
      <c r="E3727" s="414" t="e">
        <v>#N/A</v>
      </c>
    </row>
    <row r="3728" spans="3:5">
      <c r="C3728" s="414">
        <v>44.480000000001645</v>
      </c>
      <c r="D3728" s="414" t="e">
        <v>#N/A</v>
      </c>
      <c r="E3728" s="414" t="e">
        <v>#N/A</v>
      </c>
    </row>
    <row r="3729" spans="3:5">
      <c r="C3729" s="414">
        <v>44.500000000001648</v>
      </c>
      <c r="D3729" s="414" t="e">
        <v>#N/A</v>
      </c>
      <c r="E3729" s="414" t="e">
        <v>#N/A</v>
      </c>
    </row>
    <row r="3730" spans="3:5">
      <c r="C3730" s="414">
        <v>44.520000000001652</v>
      </c>
      <c r="D3730" s="414" t="e">
        <v>#N/A</v>
      </c>
      <c r="E3730" s="414" t="e">
        <v>#N/A</v>
      </c>
    </row>
    <row r="3731" spans="3:5">
      <c r="C3731" s="414">
        <v>44.540000000001655</v>
      </c>
      <c r="D3731" s="414" t="e">
        <v>#N/A</v>
      </c>
      <c r="E3731" s="414" t="e">
        <v>#N/A</v>
      </c>
    </row>
    <row r="3732" spans="3:5">
      <c r="C3732" s="414">
        <v>44.560000000001658</v>
      </c>
      <c r="D3732" s="414" t="e">
        <v>#N/A</v>
      </c>
      <c r="E3732" s="414" t="e">
        <v>#N/A</v>
      </c>
    </row>
    <row r="3733" spans="3:5">
      <c r="C3733" s="414">
        <v>44.580000000001661</v>
      </c>
      <c r="D3733" s="414" t="e">
        <v>#N/A</v>
      </c>
      <c r="E3733" s="414" t="e">
        <v>#N/A</v>
      </c>
    </row>
    <row r="3734" spans="3:5">
      <c r="C3734" s="414">
        <v>44.600000000001664</v>
      </c>
      <c r="D3734" s="414" t="e">
        <v>#N/A</v>
      </c>
      <c r="E3734" s="414" t="e">
        <v>#N/A</v>
      </c>
    </row>
    <row r="3735" spans="3:5">
      <c r="C3735" s="414">
        <v>44.620000000001667</v>
      </c>
      <c r="D3735" s="414" t="e">
        <v>#N/A</v>
      </c>
      <c r="E3735" s="414" t="e">
        <v>#N/A</v>
      </c>
    </row>
    <row r="3736" spans="3:5">
      <c r="C3736" s="414">
        <v>44.64000000000167</v>
      </c>
      <c r="D3736" s="414" t="e">
        <v>#N/A</v>
      </c>
      <c r="E3736" s="414" t="e">
        <v>#N/A</v>
      </c>
    </row>
    <row r="3737" spans="3:5">
      <c r="C3737" s="414">
        <v>44.660000000001673</v>
      </c>
      <c r="D3737" s="414" t="e">
        <v>#N/A</v>
      </c>
      <c r="E3737" s="414" t="e">
        <v>#N/A</v>
      </c>
    </row>
    <row r="3738" spans="3:5">
      <c r="C3738" s="414">
        <v>44.680000000001677</v>
      </c>
      <c r="D3738" s="414" t="e">
        <v>#N/A</v>
      </c>
      <c r="E3738" s="414" t="e">
        <v>#N/A</v>
      </c>
    </row>
    <row r="3739" spans="3:5">
      <c r="C3739" s="414">
        <v>44.70000000000168</v>
      </c>
      <c r="D3739" s="414" t="e">
        <v>#N/A</v>
      </c>
      <c r="E3739" s="414" t="e">
        <v>#N/A</v>
      </c>
    </row>
    <row r="3740" spans="3:5">
      <c r="C3740" s="414">
        <v>44.720000000001683</v>
      </c>
      <c r="D3740" s="414" t="e">
        <v>#N/A</v>
      </c>
      <c r="E3740" s="414" t="e">
        <v>#N/A</v>
      </c>
    </row>
    <row r="3741" spans="3:5">
      <c r="C3741" s="414">
        <v>44.740000000001686</v>
      </c>
      <c r="D3741" s="414" t="e">
        <v>#N/A</v>
      </c>
      <c r="E3741" s="414" t="e">
        <v>#N/A</v>
      </c>
    </row>
    <row r="3742" spans="3:5">
      <c r="C3742" s="414">
        <v>44.760000000001689</v>
      </c>
      <c r="D3742" s="414" t="e">
        <v>#N/A</v>
      </c>
      <c r="E3742" s="414" t="e">
        <v>#N/A</v>
      </c>
    </row>
    <row r="3743" spans="3:5">
      <c r="C3743" s="414">
        <v>44.780000000001692</v>
      </c>
      <c r="D3743" s="414" t="e">
        <v>#N/A</v>
      </c>
      <c r="E3743" s="414" t="e">
        <v>#N/A</v>
      </c>
    </row>
    <row r="3744" spans="3:5">
      <c r="C3744" s="414">
        <v>44.800000000001695</v>
      </c>
      <c r="D3744" s="414" t="e">
        <v>#N/A</v>
      </c>
      <c r="E3744" s="414" t="e">
        <v>#N/A</v>
      </c>
    </row>
    <row r="3745" spans="3:5">
      <c r="C3745" s="414">
        <v>44.820000000001698</v>
      </c>
      <c r="D3745" s="414" t="e">
        <v>#N/A</v>
      </c>
      <c r="E3745" s="414" t="e">
        <v>#N/A</v>
      </c>
    </row>
    <row r="3746" spans="3:5">
      <c r="C3746" s="414">
        <v>44.840000000001702</v>
      </c>
      <c r="D3746" s="414" t="e">
        <v>#N/A</v>
      </c>
      <c r="E3746" s="414" t="e">
        <v>#N/A</v>
      </c>
    </row>
    <row r="3747" spans="3:5">
      <c r="C3747" s="414">
        <v>44.860000000001705</v>
      </c>
      <c r="D3747" s="414" t="e">
        <v>#N/A</v>
      </c>
      <c r="E3747" s="414" t="e">
        <v>#N/A</v>
      </c>
    </row>
    <row r="3748" spans="3:5">
      <c r="C3748" s="414">
        <v>44.880000000001708</v>
      </c>
      <c r="D3748" s="414" t="e">
        <v>#N/A</v>
      </c>
      <c r="E3748" s="414" t="e">
        <v>#N/A</v>
      </c>
    </row>
    <row r="3749" spans="3:5">
      <c r="C3749" s="414">
        <v>44.900000000001711</v>
      </c>
      <c r="D3749" s="414" t="e">
        <v>#N/A</v>
      </c>
      <c r="E3749" s="414" t="e">
        <v>#N/A</v>
      </c>
    </row>
    <row r="3750" spans="3:5">
      <c r="C3750" s="414">
        <v>44.920000000001714</v>
      </c>
      <c r="D3750" s="414" t="e">
        <v>#N/A</v>
      </c>
      <c r="E3750" s="414" t="e">
        <v>#N/A</v>
      </c>
    </row>
    <row r="3751" spans="3:5">
      <c r="C3751" s="414">
        <v>44.940000000001717</v>
      </c>
      <c r="D3751" s="414" t="e">
        <v>#N/A</v>
      </c>
      <c r="E3751" s="414" t="e">
        <v>#N/A</v>
      </c>
    </row>
    <row r="3752" spans="3:5">
      <c r="C3752" s="414">
        <v>44.96000000000172</v>
      </c>
      <c r="D3752" s="414" t="e">
        <v>#N/A</v>
      </c>
      <c r="E3752" s="414" t="e">
        <v>#N/A</v>
      </c>
    </row>
    <row r="3753" spans="3:5">
      <c r="C3753" s="414">
        <v>44.980000000001723</v>
      </c>
      <c r="D3753" s="414" t="e">
        <v>#N/A</v>
      </c>
      <c r="E3753" s="414" t="e">
        <v>#N/A</v>
      </c>
    </row>
    <row r="3754" spans="3:5">
      <c r="C3754" s="414">
        <v>45</v>
      </c>
      <c r="D3754" s="414">
        <v>1</v>
      </c>
      <c r="E3754" s="414">
        <v>3</v>
      </c>
    </row>
    <row r="3755" spans="3:5">
      <c r="C3755" s="414">
        <v>45.02000000000173</v>
      </c>
      <c r="D3755" s="414" t="e">
        <v>#N/A</v>
      </c>
      <c r="E3755" s="414" t="e">
        <v>#N/A</v>
      </c>
    </row>
    <row r="3756" spans="3:5">
      <c r="C3756" s="414">
        <v>45.040000000001733</v>
      </c>
      <c r="D3756" s="414" t="e">
        <v>#N/A</v>
      </c>
      <c r="E3756" s="414" t="e">
        <v>#N/A</v>
      </c>
    </row>
    <row r="3757" spans="3:5">
      <c r="C3757" s="414">
        <v>45.060000000001736</v>
      </c>
      <c r="D3757" s="414" t="e">
        <v>#N/A</v>
      </c>
      <c r="E3757" s="414" t="e">
        <v>#N/A</v>
      </c>
    </row>
    <row r="3758" spans="3:5">
      <c r="C3758" s="414">
        <v>45.080000000001739</v>
      </c>
      <c r="D3758" s="414" t="e">
        <v>#N/A</v>
      </c>
      <c r="E3758" s="414" t="e">
        <v>#N/A</v>
      </c>
    </row>
    <row r="3759" spans="3:5">
      <c r="C3759" s="414">
        <v>45.100000000001742</v>
      </c>
      <c r="D3759" s="414" t="e">
        <v>#N/A</v>
      </c>
      <c r="E3759" s="414" t="e">
        <v>#N/A</v>
      </c>
    </row>
    <row r="3760" spans="3:5">
      <c r="C3760" s="414">
        <v>45.120000000001745</v>
      </c>
      <c r="D3760" s="414" t="e">
        <v>#N/A</v>
      </c>
      <c r="E3760" s="414" t="e">
        <v>#N/A</v>
      </c>
    </row>
    <row r="3761" spans="3:5">
      <c r="C3761" s="414">
        <v>45.140000000001749</v>
      </c>
      <c r="D3761" s="414" t="e">
        <v>#N/A</v>
      </c>
      <c r="E3761" s="414" t="e">
        <v>#N/A</v>
      </c>
    </row>
    <row r="3762" spans="3:5">
      <c r="C3762" s="414">
        <v>45.160000000001752</v>
      </c>
      <c r="D3762" s="414" t="e">
        <v>#N/A</v>
      </c>
      <c r="E3762" s="414" t="e">
        <v>#N/A</v>
      </c>
    </row>
    <row r="3763" spans="3:5">
      <c r="C3763" s="414">
        <v>45.180000000001755</v>
      </c>
      <c r="D3763" s="414" t="e">
        <v>#N/A</v>
      </c>
      <c r="E3763" s="414" t="e">
        <v>#N/A</v>
      </c>
    </row>
    <row r="3764" spans="3:5">
      <c r="C3764" s="414">
        <v>45.200000000001758</v>
      </c>
      <c r="D3764" s="414" t="e">
        <v>#N/A</v>
      </c>
      <c r="E3764" s="414" t="e">
        <v>#N/A</v>
      </c>
    </row>
    <row r="3765" spans="3:5">
      <c r="C3765" s="414">
        <v>45.220000000001761</v>
      </c>
      <c r="D3765" s="414" t="e">
        <v>#N/A</v>
      </c>
      <c r="E3765" s="414" t="e">
        <v>#N/A</v>
      </c>
    </row>
    <row r="3766" spans="3:5">
      <c r="C3766" s="414">
        <v>45.240000000001764</v>
      </c>
      <c r="D3766" s="414" t="e">
        <v>#N/A</v>
      </c>
      <c r="E3766" s="414" t="e">
        <v>#N/A</v>
      </c>
    </row>
    <row r="3767" spans="3:5">
      <c r="C3767" s="414">
        <v>45.260000000001767</v>
      </c>
      <c r="D3767" s="414" t="e">
        <v>#N/A</v>
      </c>
      <c r="E3767" s="414" t="e">
        <v>#N/A</v>
      </c>
    </row>
    <row r="3768" spans="3:5">
      <c r="C3768" s="414">
        <v>45.28000000000177</v>
      </c>
      <c r="D3768" s="414" t="e">
        <v>#N/A</v>
      </c>
      <c r="E3768" s="414" t="e">
        <v>#N/A</v>
      </c>
    </row>
    <row r="3769" spans="3:5">
      <c r="C3769" s="414">
        <v>45.300000000001774</v>
      </c>
      <c r="D3769" s="414" t="e">
        <v>#N/A</v>
      </c>
      <c r="E3769" s="414" t="e">
        <v>#N/A</v>
      </c>
    </row>
    <row r="3770" spans="3:5">
      <c r="C3770" s="414">
        <v>45.320000000001777</v>
      </c>
      <c r="D3770" s="414" t="e">
        <v>#N/A</v>
      </c>
      <c r="E3770" s="414" t="e">
        <v>#N/A</v>
      </c>
    </row>
    <row r="3771" spans="3:5">
      <c r="C3771" s="414">
        <v>45.34000000000178</v>
      </c>
      <c r="D3771" s="414" t="e">
        <v>#N/A</v>
      </c>
      <c r="E3771" s="414" t="e">
        <v>#N/A</v>
      </c>
    </row>
    <row r="3772" spans="3:5">
      <c r="C3772" s="414">
        <v>45.360000000001783</v>
      </c>
      <c r="D3772" s="414" t="e">
        <v>#N/A</v>
      </c>
      <c r="E3772" s="414" t="e">
        <v>#N/A</v>
      </c>
    </row>
    <row r="3773" spans="3:5">
      <c r="C3773" s="414">
        <v>45.380000000001786</v>
      </c>
      <c r="D3773" s="414" t="e">
        <v>#N/A</v>
      </c>
      <c r="E3773" s="414" t="e">
        <v>#N/A</v>
      </c>
    </row>
    <row r="3774" spans="3:5">
      <c r="C3774" s="414">
        <v>45.400000000001789</v>
      </c>
      <c r="D3774" s="414" t="e">
        <v>#N/A</v>
      </c>
      <c r="E3774" s="414" t="e">
        <v>#N/A</v>
      </c>
    </row>
    <row r="3775" spans="3:5">
      <c r="C3775" s="414">
        <v>45.420000000001792</v>
      </c>
      <c r="D3775" s="414" t="e">
        <v>#N/A</v>
      </c>
      <c r="E3775" s="414" t="e">
        <v>#N/A</v>
      </c>
    </row>
    <row r="3776" spans="3:5">
      <c r="C3776" s="414">
        <v>45.440000000001795</v>
      </c>
      <c r="D3776" s="414" t="e">
        <v>#N/A</v>
      </c>
      <c r="E3776" s="414" t="e">
        <v>#N/A</v>
      </c>
    </row>
    <row r="3777" spans="3:5">
      <c r="C3777" s="414">
        <v>45.460000000001799</v>
      </c>
      <c r="D3777" s="414" t="e">
        <v>#N/A</v>
      </c>
      <c r="E3777" s="414" t="e">
        <v>#N/A</v>
      </c>
    </row>
    <row r="3778" spans="3:5">
      <c r="C3778" s="414">
        <v>45.480000000001802</v>
      </c>
      <c r="D3778" s="414" t="e">
        <v>#N/A</v>
      </c>
      <c r="E3778" s="414" t="e">
        <v>#N/A</v>
      </c>
    </row>
    <row r="3779" spans="3:5">
      <c r="C3779" s="414">
        <v>45.500000000001805</v>
      </c>
      <c r="D3779" s="414" t="e">
        <v>#N/A</v>
      </c>
      <c r="E3779" s="414" t="e">
        <v>#N/A</v>
      </c>
    </row>
    <row r="3780" spans="3:5">
      <c r="C3780" s="414">
        <v>45.520000000001808</v>
      </c>
      <c r="D3780" s="414" t="e">
        <v>#N/A</v>
      </c>
      <c r="E3780" s="414" t="e">
        <v>#N/A</v>
      </c>
    </row>
    <row r="3781" spans="3:5">
      <c r="C3781" s="414">
        <v>45.540000000001811</v>
      </c>
      <c r="D3781" s="414" t="e">
        <v>#N/A</v>
      </c>
      <c r="E3781" s="414" t="e">
        <v>#N/A</v>
      </c>
    </row>
    <row r="3782" spans="3:5">
      <c r="C3782" s="414">
        <v>45.560000000001814</v>
      </c>
      <c r="D3782" s="414" t="e">
        <v>#N/A</v>
      </c>
      <c r="E3782" s="414" t="e">
        <v>#N/A</v>
      </c>
    </row>
    <row r="3783" spans="3:5">
      <c r="C3783" s="414">
        <v>45.580000000001817</v>
      </c>
      <c r="D3783" s="414" t="e">
        <v>#N/A</v>
      </c>
      <c r="E3783" s="414" t="e">
        <v>#N/A</v>
      </c>
    </row>
    <row r="3784" spans="3:5">
      <c r="C3784" s="414">
        <v>45.60000000000182</v>
      </c>
      <c r="D3784" s="414" t="e">
        <v>#N/A</v>
      </c>
      <c r="E3784" s="414" t="e">
        <v>#N/A</v>
      </c>
    </row>
    <row r="3785" spans="3:5">
      <c r="C3785" s="414">
        <v>45.620000000001824</v>
      </c>
      <c r="D3785" s="414" t="e">
        <v>#N/A</v>
      </c>
      <c r="E3785" s="414" t="e">
        <v>#N/A</v>
      </c>
    </row>
    <row r="3786" spans="3:5">
      <c r="C3786" s="414">
        <v>45.640000000001827</v>
      </c>
      <c r="D3786" s="414" t="e">
        <v>#N/A</v>
      </c>
      <c r="E3786" s="414" t="e">
        <v>#N/A</v>
      </c>
    </row>
    <row r="3787" spans="3:5">
      <c r="C3787" s="414">
        <v>45.66000000000183</v>
      </c>
      <c r="D3787" s="414" t="e">
        <v>#N/A</v>
      </c>
      <c r="E3787" s="414" t="e">
        <v>#N/A</v>
      </c>
    </row>
    <row r="3788" spans="3:5">
      <c r="C3788" s="414">
        <v>45.680000000001833</v>
      </c>
      <c r="D3788" s="414" t="e">
        <v>#N/A</v>
      </c>
      <c r="E3788" s="414" t="e">
        <v>#N/A</v>
      </c>
    </row>
    <row r="3789" spans="3:5">
      <c r="C3789" s="414">
        <v>45.700000000001836</v>
      </c>
      <c r="D3789" s="414" t="e">
        <v>#N/A</v>
      </c>
      <c r="E3789" s="414" t="e">
        <v>#N/A</v>
      </c>
    </row>
    <row r="3790" spans="3:5">
      <c r="C3790" s="414">
        <v>45.720000000001839</v>
      </c>
      <c r="D3790" s="414" t="e">
        <v>#N/A</v>
      </c>
      <c r="E3790" s="414" t="e">
        <v>#N/A</v>
      </c>
    </row>
    <row r="3791" spans="3:5">
      <c r="C3791" s="414">
        <v>45.740000000001842</v>
      </c>
      <c r="D3791" s="414" t="e">
        <v>#N/A</v>
      </c>
      <c r="E3791" s="414" t="e">
        <v>#N/A</v>
      </c>
    </row>
    <row r="3792" spans="3:5">
      <c r="C3792" s="414">
        <v>45.760000000001845</v>
      </c>
      <c r="D3792" s="414" t="e">
        <v>#N/A</v>
      </c>
      <c r="E3792" s="414" t="e">
        <v>#N/A</v>
      </c>
    </row>
    <row r="3793" spans="3:5">
      <c r="C3793" s="414">
        <v>45.780000000001849</v>
      </c>
      <c r="D3793" s="414" t="e">
        <v>#N/A</v>
      </c>
      <c r="E3793" s="414" t="e">
        <v>#N/A</v>
      </c>
    </row>
    <row r="3794" spans="3:5">
      <c r="C3794" s="414">
        <v>45.800000000001852</v>
      </c>
      <c r="D3794" s="414" t="e">
        <v>#N/A</v>
      </c>
      <c r="E3794" s="414" t="e">
        <v>#N/A</v>
      </c>
    </row>
    <row r="3795" spans="3:5">
      <c r="C3795" s="414">
        <v>45.820000000001855</v>
      </c>
      <c r="D3795" s="414" t="e">
        <v>#N/A</v>
      </c>
      <c r="E3795" s="414" t="e">
        <v>#N/A</v>
      </c>
    </row>
    <row r="3796" spans="3:5">
      <c r="C3796" s="414">
        <v>45.840000000001858</v>
      </c>
      <c r="D3796" s="414" t="e">
        <v>#N/A</v>
      </c>
      <c r="E3796" s="414" t="e">
        <v>#N/A</v>
      </c>
    </row>
    <row r="3797" spans="3:5">
      <c r="C3797" s="414">
        <v>45.860000000001861</v>
      </c>
      <c r="D3797" s="414" t="e">
        <v>#N/A</v>
      </c>
      <c r="E3797" s="414" t="e">
        <v>#N/A</v>
      </c>
    </row>
    <row r="3798" spans="3:5">
      <c r="C3798" s="414">
        <v>45.880000000001864</v>
      </c>
      <c r="D3798" s="414" t="e">
        <v>#N/A</v>
      </c>
      <c r="E3798" s="414" t="e">
        <v>#N/A</v>
      </c>
    </row>
    <row r="3799" spans="3:5">
      <c r="C3799" s="414">
        <v>45.900000000001867</v>
      </c>
      <c r="D3799" s="414" t="e">
        <v>#N/A</v>
      </c>
      <c r="E3799" s="414" t="e">
        <v>#N/A</v>
      </c>
    </row>
    <row r="3800" spans="3:5">
      <c r="C3800" s="414">
        <v>45.92000000000187</v>
      </c>
      <c r="D3800" s="414" t="e">
        <v>#N/A</v>
      </c>
      <c r="E3800" s="414" t="e">
        <v>#N/A</v>
      </c>
    </row>
    <row r="3801" spans="3:5">
      <c r="C3801" s="414">
        <v>45.940000000001874</v>
      </c>
      <c r="D3801" s="414" t="e">
        <v>#N/A</v>
      </c>
      <c r="E3801" s="414" t="e">
        <v>#N/A</v>
      </c>
    </row>
    <row r="3802" spans="3:5">
      <c r="C3802" s="414">
        <v>45.960000000001877</v>
      </c>
      <c r="D3802" s="414" t="e">
        <v>#N/A</v>
      </c>
      <c r="E3802" s="414" t="e">
        <v>#N/A</v>
      </c>
    </row>
    <row r="3803" spans="3:5">
      <c r="C3803" s="414">
        <v>45.98000000000188</v>
      </c>
      <c r="D3803" s="414" t="e">
        <v>#N/A</v>
      </c>
      <c r="E3803" s="414" t="e">
        <v>#N/A</v>
      </c>
    </row>
    <row r="3804" spans="3:5">
      <c r="C3804" s="414">
        <v>46.000000000001883</v>
      </c>
      <c r="D3804" s="414" t="e">
        <v>#N/A</v>
      </c>
      <c r="E3804" s="414" t="e">
        <v>#N/A</v>
      </c>
    </row>
    <row r="3805" spans="3:5">
      <c r="C3805" s="414">
        <v>46.020000000001886</v>
      </c>
      <c r="D3805" s="414" t="e">
        <v>#N/A</v>
      </c>
      <c r="E3805" s="414" t="e">
        <v>#N/A</v>
      </c>
    </row>
    <row r="3806" spans="3:5">
      <c r="C3806" s="414">
        <v>46.040000000001889</v>
      </c>
      <c r="D3806" s="414" t="e">
        <v>#N/A</v>
      </c>
      <c r="E3806" s="414" t="e">
        <v>#N/A</v>
      </c>
    </row>
    <row r="3807" spans="3:5">
      <c r="C3807" s="414">
        <v>46.060000000001892</v>
      </c>
      <c r="D3807" s="414" t="e">
        <v>#N/A</v>
      </c>
      <c r="E3807" s="414" t="e">
        <v>#N/A</v>
      </c>
    </row>
    <row r="3808" spans="3:5">
      <c r="C3808" s="414">
        <v>46.080000000001895</v>
      </c>
      <c r="D3808" s="414" t="e">
        <v>#N/A</v>
      </c>
      <c r="E3808" s="414" t="e">
        <v>#N/A</v>
      </c>
    </row>
    <row r="3809" spans="3:5">
      <c r="C3809" s="414">
        <v>46.100000000001899</v>
      </c>
      <c r="D3809" s="414" t="e">
        <v>#N/A</v>
      </c>
      <c r="E3809" s="414" t="e">
        <v>#N/A</v>
      </c>
    </row>
    <row r="3810" spans="3:5">
      <c r="C3810" s="414">
        <v>46.120000000001902</v>
      </c>
      <c r="D3810" s="414" t="e">
        <v>#N/A</v>
      </c>
      <c r="E3810" s="414" t="e">
        <v>#N/A</v>
      </c>
    </row>
    <row r="3811" spans="3:5">
      <c r="C3811" s="414">
        <v>46.140000000001905</v>
      </c>
      <c r="D3811" s="414" t="e">
        <v>#N/A</v>
      </c>
      <c r="E3811" s="414" t="e">
        <v>#N/A</v>
      </c>
    </row>
    <row r="3812" spans="3:5">
      <c r="C3812" s="414">
        <v>46.160000000001908</v>
      </c>
      <c r="D3812" s="414" t="e">
        <v>#N/A</v>
      </c>
      <c r="E3812" s="414" t="e">
        <v>#N/A</v>
      </c>
    </row>
    <row r="3813" spans="3:5">
      <c r="C3813" s="414">
        <v>46.180000000001911</v>
      </c>
      <c r="D3813" s="414" t="e">
        <v>#N/A</v>
      </c>
      <c r="E3813" s="414" t="e">
        <v>#N/A</v>
      </c>
    </row>
    <row r="3814" spans="3:5">
      <c r="C3814" s="414">
        <v>46.200000000001914</v>
      </c>
      <c r="D3814" s="414" t="e">
        <v>#N/A</v>
      </c>
      <c r="E3814" s="414" t="e">
        <v>#N/A</v>
      </c>
    </row>
    <row r="3815" spans="3:5">
      <c r="C3815" s="414">
        <v>46.220000000001917</v>
      </c>
      <c r="D3815" s="414" t="e">
        <v>#N/A</v>
      </c>
      <c r="E3815" s="414" t="e">
        <v>#N/A</v>
      </c>
    </row>
    <row r="3816" spans="3:5">
      <c r="C3816" s="414">
        <v>46.24000000000192</v>
      </c>
      <c r="D3816" s="414" t="e">
        <v>#N/A</v>
      </c>
      <c r="E3816" s="414" t="e">
        <v>#N/A</v>
      </c>
    </row>
    <row r="3817" spans="3:5">
      <c r="C3817" s="414">
        <v>46.260000000001924</v>
      </c>
      <c r="D3817" s="414" t="e">
        <v>#N/A</v>
      </c>
      <c r="E3817" s="414" t="e">
        <v>#N/A</v>
      </c>
    </row>
    <row r="3818" spans="3:5">
      <c r="C3818" s="414">
        <v>46.280000000001927</v>
      </c>
      <c r="D3818" s="414" t="e">
        <v>#N/A</v>
      </c>
      <c r="E3818" s="414" t="e">
        <v>#N/A</v>
      </c>
    </row>
    <row r="3819" spans="3:5">
      <c r="C3819" s="414">
        <v>46.30000000000193</v>
      </c>
      <c r="D3819" s="414" t="e">
        <v>#N/A</v>
      </c>
      <c r="E3819" s="414" t="e">
        <v>#N/A</v>
      </c>
    </row>
    <row r="3820" spans="3:5">
      <c r="C3820" s="414">
        <v>46.320000000001933</v>
      </c>
      <c r="D3820" s="414" t="e">
        <v>#N/A</v>
      </c>
      <c r="E3820" s="414" t="e">
        <v>#N/A</v>
      </c>
    </row>
    <row r="3821" spans="3:5">
      <c r="C3821" s="414">
        <v>46.340000000001936</v>
      </c>
      <c r="D3821" s="414" t="e">
        <v>#N/A</v>
      </c>
      <c r="E3821" s="414" t="e">
        <v>#N/A</v>
      </c>
    </row>
    <row r="3822" spans="3:5">
      <c r="C3822" s="414">
        <v>46.360000000001939</v>
      </c>
      <c r="D3822" s="414" t="e">
        <v>#N/A</v>
      </c>
      <c r="E3822" s="414" t="e">
        <v>#N/A</v>
      </c>
    </row>
    <row r="3823" spans="3:5">
      <c r="C3823" s="414">
        <v>46.380000000001942</v>
      </c>
      <c r="D3823" s="414" t="e">
        <v>#N/A</v>
      </c>
      <c r="E3823" s="414" t="e">
        <v>#N/A</v>
      </c>
    </row>
    <row r="3824" spans="3:5">
      <c r="C3824" s="414">
        <v>46.400000000001945</v>
      </c>
      <c r="D3824" s="414" t="e">
        <v>#N/A</v>
      </c>
      <c r="E3824" s="414" t="e">
        <v>#N/A</v>
      </c>
    </row>
    <row r="3825" spans="3:5">
      <c r="C3825" s="414">
        <v>46.420000000001949</v>
      </c>
      <c r="D3825" s="414" t="e">
        <v>#N/A</v>
      </c>
      <c r="E3825" s="414" t="e">
        <v>#N/A</v>
      </c>
    </row>
    <row r="3826" spans="3:5">
      <c r="C3826" s="414">
        <v>46.440000000001952</v>
      </c>
      <c r="D3826" s="414" t="e">
        <v>#N/A</v>
      </c>
      <c r="E3826" s="414" t="e">
        <v>#N/A</v>
      </c>
    </row>
    <row r="3827" spans="3:5">
      <c r="C3827" s="414">
        <v>46.460000000001955</v>
      </c>
      <c r="D3827" s="414" t="e">
        <v>#N/A</v>
      </c>
      <c r="E3827" s="414" t="e">
        <v>#N/A</v>
      </c>
    </row>
    <row r="3828" spans="3:5">
      <c r="C3828" s="414">
        <v>46.480000000001958</v>
      </c>
      <c r="D3828" s="414" t="e">
        <v>#N/A</v>
      </c>
      <c r="E3828" s="414" t="e">
        <v>#N/A</v>
      </c>
    </row>
    <row r="3829" spans="3:5">
      <c r="C3829" s="414">
        <v>46.500000000001961</v>
      </c>
      <c r="D3829" s="414" t="e">
        <v>#N/A</v>
      </c>
      <c r="E3829" s="414" t="e">
        <v>#N/A</v>
      </c>
    </row>
    <row r="3830" spans="3:5">
      <c r="C3830" s="414">
        <v>46.520000000001964</v>
      </c>
      <c r="D3830" s="414" t="e">
        <v>#N/A</v>
      </c>
      <c r="E3830" s="414" t="e">
        <v>#N/A</v>
      </c>
    </row>
    <row r="3831" spans="3:5">
      <c r="C3831" s="414">
        <v>46.540000000001967</v>
      </c>
      <c r="D3831" s="414" t="e">
        <v>#N/A</v>
      </c>
      <c r="E3831" s="414" t="e">
        <v>#N/A</v>
      </c>
    </row>
    <row r="3832" spans="3:5">
      <c r="C3832" s="414">
        <v>46.56000000000197</v>
      </c>
      <c r="D3832" s="414" t="e">
        <v>#N/A</v>
      </c>
      <c r="E3832" s="414" t="e">
        <v>#N/A</v>
      </c>
    </row>
    <row r="3833" spans="3:5">
      <c r="C3833" s="414">
        <v>46.580000000001974</v>
      </c>
      <c r="D3833" s="414" t="e">
        <v>#N/A</v>
      </c>
      <c r="E3833" s="414" t="e">
        <v>#N/A</v>
      </c>
    </row>
    <row r="3834" spans="3:5">
      <c r="C3834" s="414">
        <v>46.600000000001977</v>
      </c>
      <c r="D3834" s="414" t="e">
        <v>#N/A</v>
      </c>
      <c r="E3834" s="414" t="e">
        <v>#N/A</v>
      </c>
    </row>
    <row r="3835" spans="3:5">
      <c r="C3835" s="414">
        <v>46.62000000000198</v>
      </c>
      <c r="D3835" s="414" t="e">
        <v>#N/A</v>
      </c>
      <c r="E3835" s="414" t="e">
        <v>#N/A</v>
      </c>
    </row>
    <row r="3836" spans="3:5">
      <c r="C3836" s="414">
        <v>46.640000000001983</v>
      </c>
      <c r="D3836" s="414" t="e">
        <v>#N/A</v>
      </c>
      <c r="E3836" s="414" t="e">
        <v>#N/A</v>
      </c>
    </row>
    <row r="3837" spans="3:5">
      <c r="C3837" s="414">
        <v>46.660000000001986</v>
      </c>
      <c r="D3837" s="414" t="e">
        <v>#N/A</v>
      </c>
      <c r="E3837" s="414" t="e">
        <v>#N/A</v>
      </c>
    </row>
    <row r="3838" spans="3:5">
      <c r="C3838" s="414">
        <v>46.680000000001989</v>
      </c>
      <c r="D3838" s="414" t="e">
        <v>#N/A</v>
      </c>
      <c r="E3838" s="414" t="e">
        <v>#N/A</v>
      </c>
    </row>
    <row r="3839" spans="3:5">
      <c r="C3839" s="414">
        <v>46.700000000001992</v>
      </c>
      <c r="D3839" s="414" t="e">
        <v>#N/A</v>
      </c>
      <c r="E3839" s="414" t="e">
        <v>#N/A</v>
      </c>
    </row>
    <row r="3840" spans="3:5">
      <c r="C3840" s="414">
        <v>46.720000000001995</v>
      </c>
      <c r="D3840" s="414" t="e">
        <v>#N/A</v>
      </c>
      <c r="E3840" s="414" t="e">
        <v>#N/A</v>
      </c>
    </row>
    <row r="3841" spans="3:5">
      <c r="C3841" s="414">
        <v>46.740000000001999</v>
      </c>
      <c r="D3841" s="414" t="e">
        <v>#N/A</v>
      </c>
      <c r="E3841" s="414" t="e">
        <v>#N/A</v>
      </c>
    </row>
    <row r="3842" spans="3:5">
      <c r="C3842" s="414">
        <v>46.760000000002002</v>
      </c>
      <c r="D3842" s="414" t="e">
        <v>#N/A</v>
      </c>
      <c r="E3842" s="414" t="e">
        <v>#N/A</v>
      </c>
    </row>
    <row r="3843" spans="3:5">
      <c r="C3843" s="414">
        <v>46.780000000002005</v>
      </c>
      <c r="D3843" s="414" t="e">
        <v>#N/A</v>
      </c>
      <c r="E3843" s="414" t="e">
        <v>#N/A</v>
      </c>
    </row>
    <row r="3844" spans="3:5">
      <c r="C3844" s="414">
        <v>46.800000000002008</v>
      </c>
      <c r="D3844" s="414" t="e">
        <v>#N/A</v>
      </c>
      <c r="E3844" s="414" t="e">
        <v>#N/A</v>
      </c>
    </row>
    <row r="3845" spans="3:5">
      <c r="C3845" s="414">
        <v>46.820000000002011</v>
      </c>
      <c r="D3845" s="414" t="e">
        <v>#N/A</v>
      </c>
      <c r="E3845" s="414" t="e">
        <v>#N/A</v>
      </c>
    </row>
    <row r="3846" spans="3:5">
      <c r="C3846" s="414">
        <v>46.840000000002014</v>
      </c>
      <c r="D3846" s="414" t="e">
        <v>#N/A</v>
      </c>
      <c r="E3846" s="414" t="e">
        <v>#N/A</v>
      </c>
    </row>
    <row r="3847" spans="3:5">
      <c r="C3847" s="414">
        <v>46.860000000002017</v>
      </c>
      <c r="D3847" s="414" t="e">
        <v>#N/A</v>
      </c>
      <c r="E3847" s="414" t="e">
        <v>#N/A</v>
      </c>
    </row>
    <row r="3848" spans="3:5">
      <c r="C3848" s="414">
        <v>46.88000000000202</v>
      </c>
      <c r="D3848" s="414" t="e">
        <v>#N/A</v>
      </c>
      <c r="E3848" s="414" t="e">
        <v>#N/A</v>
      </c>
    </row>
    <row r="3849" spans="3:5">
      <c r="C3849" s="414">
        <v>46.900000000002024</v>
      </c>
      <c r="D3849" s="414" t="e">
        <v>#N/A</v>
      </c>
      <c r="E3849" s="414" t="e">
        <v>#N/A</v>
      </c>
    </row>
    <row r="3850" spans="3:5">
      <c r="C3850" s="414">
        <v>46.920000000002027</v>
      </c>
      <c r="D3850" s="414" t="e">
        <v>#N/A</v>
      </c>
      <c r="E3850" s="414" t="e">
        <v>#N/A</v>
      </c>
    </row>
    <row r="3851" spans="3:5">
      <c r="C3851" s="414">
        <v>46.94000000000203</v>
      </c>
      <c r="D3851" s="414" t="e">
        <v>#N/A</v>
      </c>
      <c r="E3851" s="414" t="e">
        <v>#N/A</v>
      </c>
    </row>
    <row r="3852" spans="3:5">
      <c r="C3852" s="414">
        <v>46.960000000002033</v>
      </c>
      <c r="D3852" s="414" t="e">
        <v>#N/A</v>
      </c>
      <c r="E3852" s="414" t="e">
        <v>#N/A</v>
      </c>
    </row>
    <row r="3853" spans="3:5">
      <c r="C3853" s="414">
        <v>46.980000000002036</v>
      </c>
      <c r="D3853" s="414" t="e">
        <v>#N/A</v>
      </c>
      <c r="E3853" s="414" t="e">
        <v>#N/A</v>
      </c>
    </row>
    <row r="3854" spans="3:5">
      <c r="C3854" s="414">
        <v>47.000000000002039</v>
      </c>
      <c r="D3854" s="414" t="e">
        <v>#N/A</v>
      </c>
      <c r="E3854" s="414" t="e">
        <v>#N/A</v>
      </c>
    </row>
    <row r="3855" spans="3:5">
      <c r="C3855" s="414">
        <v>47.020000000002042</v>
      </c>
      <c r="D3855" s="414" t="e">
        <v>#N/A</v>
      </c>
      <c r="E3855" s="414" t="e">
        <v>#N/A</v>
      </c>
    </row>
    <row r="3856" spans="3:5">
      <c r="C3856" s="414">
        <v>47.040000000002046</v>
      </c>
      <c r="D3856" s="414" t="e">
        <v>#N/A</v>
      </c>
      <c r="E3856" s="414" t="e">
        <v>#N/A</v>
      </c>
    </row>
    <row r="3857" spans="3:5">
      <c r="C3857" s="414">
        <v>47.060000000002049</v>
      </c>
      <c r="D3857" s="414" t="e">
        <v>#N/A</v>
      </c>
      <c r="E3857" s="414" t="e">
        <v>#N/A</v>
      </c>
    </row>
    <row r="3858" spans="3:5">
      <c r="C3858" s="414">
        <v>47.080000000002052</v>
      </c>
      <c r="D3858" s="414" t="e">
        <v>#N/A</v>
      </c>
      <c r="E3858" s="414" t="e">
        <v>#N/A</v>
      </c>
    </row>
    <row r="3859" spans="3:5">
      <c r="C3859" s="414">
        <v>47.100000000002055</v>
      </c>
      <c r="D3859" s="414" t="e">
        <v>#N/A</v>
      </c>
      <c r="E3859" s="414" t="e">
        <v>#N/A</v>
      </c>
    </row>
    <row r="3860" spans="3:5">
      <c r="C3860" s="414">
        <v>47.120000000002058</v>
      </c>
      <c r="D3860" s="414" t="e">
        <v>#N/A</v>
      </c>
      <c r="E3860" s="414" t="e">
        <v>#N/A</v>
      </c>
    </row>
    <row r="3861" spans="3:5">
      <c r="C3861" s="414">
        <v>47.140000000002061</v>
      </c>
      <c r="D3861" s="414" t="e">
        <v>#N/A</v>
      </c>
      <c r="E3861" s="414" t="e">
        <v>#N/A</v>
      </c>
    </row>
    <row r="3862" spans="3:5">
      <c r="C3862" s="414">
        <v>47.160000000002064</v>
      </c>
      <c r="D3862" s="414" t="e">
        <v>#N/A</v>
      </c>
      <c r="E3862" s="414" t="e">
        <v>#N/A</v>
      </c>
    </row>
    <row r="3863" spans="3:5">
      <c r="C3863" s="414">
        <v>47.180000000002067</v>
      </c>
      <c r="D3863" s="414" t="e">
        <v>#N/A</v>
      </c>
      <c r="E3863" s="414" t="e">
        <v>#N/A</v>
      </c>
    </row>
    <row r="3864" spans="3:5">
      <c r="C3864" s="414">
        <v>47.200000000002071</v>
      </c>
      <c r="D3864" s="414" t="e">
        <v>#N/A</v>
      </c>
      <c r="E3864" s="414" t="e">
        <v>#N/A</v>
      </c>
    </row>
    <row r="3865" spans="3:5">
      <c r="C3865" s="414">
        <v>47.220000000002074</v>
      </c>
      <c r="D3865" s="414" t="e">
        <v>#N/A</v>
      </c>
      <c r="E3865" s="414" t="e">
        <v>#N/A</v>
      </c>
    </row>
    <row r="3866" spans="3:5">
      <c r="C3866" s="414">
        <v>47.240000000002077</v>
      </c>
      <c r="D3866" s="414" t="e">
        <v>#N/A</v>
      </c>
      <c r="E3866" s="414" t="e">
        <v>#N/A</v>
      </c>
    </row>
    <row r="3867" spans="3:5">
      <c r="C3867" s="414">
        <v>47.26000000000208</v>
      </c>
      <c r="D3867" s="414" t="e">
        <v>#N/A</v>
      </c>
      <c r="E3867" s="414" t="e">
        <v>#N/A</v>
      </c>
    </row>
    <row r="3868" spans="3:5">
      <c r="C3868" s="414">
        <v>47.280000000002083</v>
      </c>
      <c r="D3868" s="414" t="e">
        <v>#N/A</v>
      </c>
      <c r="E3868" s="414" t="e">
        <v>#N/A</v>
      </c>
    </row>
    <row r="3869" spans="3:5">
      <c r="C3869" s="414">
        <v>47.300000000002086</v>
      </c>
      <c r="D3869" s="414" t="e">
        <v>#N/A</v>
      </c>
      <c r="E3869" s="414" t="e">
        <v>#N/A</v>
      </c>
    </row>
    <row r="3870" spans="3:5">
      <c r="C3870" s="414">
        <v>47.320000000002089</v>
      </c>
      <c r="D3870" s="414" t="e">
        <v>#N/A</v>
      </c>
      <c r="E3870" s="414" t="e">
        <v>#N/A</v>
      </c>
    </row>
    <row r="3871" spans="3:5">
      <c r="C3871" s="414">
        <v>47.340000000002092</v>
      </c>
      <c r="D3871" s="414" t="e">
        <v>#N/A</v>
      </c>
      <c r="E3871" s="414" t="e">
        <v>#N/A</v>
      </c>
    </row>
    <row r="3872" spans="3:5">
      <c r="C3872" s="414">
        <v>47.360000000002096</v>
      </c>
      <c r="D3872" s="414" t="e">
        <v>#N/A</v>
      </c>
      <c r="E3872" s="414" t="e">
        <v>#N/A</v>
      </c>
    </row>
    <row r="3873" spans="3:5">
      <c r="C3873" s="414">
        <v>47.380000000002099</v>
      </c>
      <c r="D3873" s="414" t="e">
        <v>#N/A</v>
      </c>
      <c r="E3873" s="414" t="e">
        <v>#N/A</v>
      </c>
    </row>
    <row r="3874" spans="3:5">
      <c r="C3874" s="414">
        <v>47.400000000002102</v>
      </c>
      <c r="D3874" s="414" t="e">
        <v>#N/A</v>
      </c>
      <c r="E3874" s="414" t="e">
        <v>#N/A</v>
      </c>
    </row>
    <row r="3875" spans="3:5">
      <c r="C3875" s="414">
        <v>47.420000000002105</v>
      </c>
      <c r="D3875" s="414" t="e">
        <v>#N/A</v>
      </c>
      <c r="E3875" s="414" t="e">
        <v>#N/A</v>
      </c>
    </row>
    <row r="3876" spans="3:5">
      <c r="C3876" s="414">
        <v>47.440000000002108</v>
      </c>
      <c r="D3876" s="414" t="e">
        <v>#N/A</v>
      </c>
      <c r="E3876" s="414" t="e">
        <v>#N/A</v>
      </c>
    </row>
    <row r="3877" spans="3:5">
      <c r="C3877" s="414">
        <v>47.460000000002111</v>
      </c>
      <c r="D3877" s="414" t="e">
        <v>#N/A</v>
      </c>
      <c r="E3877" s="414" t="e">
        <v>#N/A</v>
      </c>
    </row>
    <row r="3878" spans="3:5">
      <c r="C3878" s="414">
        <v>47.480000000002114</v>
      </c>
      <c r="D3878" s="414" t="e">
        <v>#N/A</v>
      </c>
      <c r="E3878" s="414" t="e">
        <v>#N/A</v>
      </c>
    </row>
    <row r="3879" spans="3:5">
      <c r="C3879" s="414">
        <v>47.500000000002117</v>
      </c>
      <c r="D3879" s="414" t="e">
        <v>#N/A</v>
      </c>
      <c r="E3879" s="414" t="e">
        <v>#N/A</v>
      </c>
    </row>
    <row r="3880" spans="3:5">
      <c r="C3880" s="414">
        <v>47.520000000002121</v>
      </c>
      <c r="D3880" s="414" t="e">
        <v>#N/A</v>
      </c>
      <c r="E3880" s="414" t="e">
        <v>#N/A</v>
      </c>
    </row>
    <row r="3881" spans="3:5">
      <c r="C3881" s="414">
        <v>47.540000000002124</v>
      </c>
      <c r="D3881" s="414" t="e">
        <v>#N/A</v>
      </c>
      <c r="E3881" s="414" t="e">
        <v>#N/A</v>
      </c>
    </row>
    <row r="3882" spans="3:5">
      <c r="C3882" s="414">
        <v>47.560000000002127</v>
      </c>
      <c r="D3882" s="414" t="e">
        <v>#N/A</v>
      </c>
      <c r="E3882" s="414" t="e">
        <v>#N/A</v>
      </c>
    </row>
    <row r="3883" spans="3:5">
      <c r="C3883" s="414">
        <v>47.58000000000213</v>
      </c>
      <c r="D3883" s="414" t="e">
        <v>#N/A</v>
      </c>
      <c r="E3883" s="414" t="e">
        <v>#N/A</v>
      </c>
    </row>
    <row r="3884" spans="3:5">
      <c r="C3884" s="414">
        <v>47.600000000002133</v>
      </c>
      <c r="D3884" s="414" t="e">
        <v>#N/A</v>
      </c>
      <c r="E3884" s="414" t="e">
        <v>#N/A</v>
      </c>
    </row>
    <row r="3885" spans="3:5">
      <c r="C3885" s="414">
        <v>47.620000000002136</v>
      </c>
      <c r="D3885" s="414" t="e">
        <v>#N/A</v>
      </c>
      <c r="E3885" s="414" t="e">
        <v>#N/A</v>
      </c>
    </row>
    <row r="3886" spans="3:5">
      <c r="C3886" s="414">
        <v>47.640000000002139</v>
      </c>
      <c r="D3886" s="414" t="e">
        <v>#N/A</v>
      </c>
      <c r="E3886" s="414" t="e">
        <v>#N/A</v>
      </c>
    </row>
    <row r="3887" spans="3:5">
      <c r="C3887" s="414">
        <v>47.660000000002142</v>
      </c>
      <c r="D3887" s="414" t="e">
        <v>#N/A</v>
      </c>
      <c r="E3887" s="414" t="e">
        <v>#N/A</v>
      </c>
    </row>
    <row r="3888" spans="3:5">
      <c r="C3888" s="414">
        <v>47.680000000002146</v>
      </c>
      <c r="D3888" s="414" t="e">
        <v>#N/A</v>
      </c>
      <c r="E3888" s="414" t="e">
        <v>#N/A</v>
      </c>
    </row>
    <row r="3889" spans="3:5">
      <c r="C3889" s="414">
        <v>47.700000000002149</v>
      </c>
      <c r="D3889" s="414" t="e">
        <v>#N/A</v>
      </c>
      <c r="E3889" s="414" t="e">
        <v>#N/A</v>
      </c>
    </row>
    <row r="3890" spans="3:5">
      <c r="C3890" s="414">
        <v>47.720000000002152</v>
      </c>
      <c r="D3890" s="414" t="e">
        <v>#N/A</v>
      </c>
      <c r="E3890" s="414" t="e">
        <v>#N/A</v>
      </c>
    </row>
    <row r="3891" spans="3:5">
      <c r="C3891" s="414">
        <v>47.740000000002155</v>
      </c>
      <c r="D3891" s="414" t="e">
        <v>#N/A</v>
      </c>
      <c r="E3891" s="414" t="e">
        <v>#N/A</v>
      </c>
    </row>
    <row r="3892" spans="3:5">
      <c r="C3892" s="414">
        <v>47.760000000002158</v>
      </c>
      <c r="D3892" s="414" t="e">
        <v>#N/A</v>
      </c>
      <c r="E3892" s="414" t="e">
        <v>#N/A</v>
      </c>
    </row>
    <row r="3893" spans="3:5">
      <c r="C3893" s="414">
        <v>47.780000000002161</v>
      </c>
      <c r="D3893" s="414" t="e">
        <v>#N/A</v>
      </c>
      <c r="E3893" s="414" t="e">
        <v>#N/A</v>
      </c>
    </row>
    <row r="3894" spans="3:5">
      <c r="C3894" s="414">
        <v>47.800000000002164</v>
      </c>
      <c r="D3894" s="414" t="e">
        <v>#N/A</v>
      </c>
      <c r="E3894" s="414" t="e">
        <v>#N/A</v>
      </c>
    </row>
    <row r="3895" spans="3:5">
      <c r="C3895" s="414">
        <v>47.820000000002167</v>
      </c>
      <c r="D3895" s="414" t="e">
        <v>#N/A</v>
      </c>
      <c r="E3895" s="414" t="e">
        <v>#N/A</v>
      </c>
    </row>
    <row r="3896" spans="3:5">
      <c r="C3896" s="414">
        <v>47.840000000002171</v>
      </c>
      <c r="D3896" s="414" t="e">
        <v>#N/A</v>
      </c>
      <c r="E3896" s="414" t="e">
        <v>#N/A</v>
      </c>
    </row>
    <row r="3897" spans="3:5">
      <c r="C3897" s="414">
        <v>47.860000000002174</v>
      </c>
      <c r="D3897" s="414" t="e">
        <v>#N/A</v>
      </c>
      <c r="E3897" s="414" t="e">
        <v>#N/A</v>
      </c>
    </row>
    <row r="3898" spans="3:5">
      <c r="C3898" s="414">
        <v>47.880000000002177</v>
      </c>
      <c r="D3898" s="414" t="e">
        <v>#N/A</v>
      </c>
      <c r="E3898" s="414" t="e">
        <v>#N/A</v>
      </c>
    </row>
    <row r="3899" spans="3:5">
      <c r="C3899" s="414">
        <v>47.90000000000218</v>
      </c>
      <c r="D3899" s="414" t="e">
        <v>#N/A</v>
      </c>
      <c r="E3899" s="414" t="e">
        <v>#N/A</v>
      </c>
    </row>
    <row r="3900" spans="3:5">
      <c r="C3900" s="414">
        <v>47.920000000002183</v>
      </c>
      <c r="D3900" s="414" t="e">
        <v>#N/A</v>
      </c>
      <c r="E3900" s="414" t="e">
        <v>#N/A</v>
      </c>
    </row>
    <row r="3901" spans="3:5">
      <c r="C3901" s="414">
        <v>47.940000000002186</v>
      </c>
      <c r="D3901" s="414" t="e">
        <v>#N/A</v>
      </c>
      <c r="E3901" s="414" t="e">
        <v>#N/A</v>
      </c>
    </row>
    <row r="3902" spans="3:5">
      <c r="C3902" s="414">
        <v>47.960000000002189</v>
      </c>
      <c r="D3902" s="414" t="e">
        <v>#N/A</v>
      </c>
      <c r="E3902" s="414" t="e">
        <v>#N/A</v>
      </c>
    </row>
    <row r="3903" spans="3:5">
      <c r="C3903" s="414">
        <v>47.980000000002192</v>
      </c>
      <c r="D3903" s="414" t="e">
        <v>#N/A</v>
      </c>
      <c r="E3903" s="414" t="e">
        <v>#N/A</v>
      </c>
    </row>
    <row r="3904" spans="3:5">
      <c r="C3904" s="414">
        <v>48.000000000002196</v>
      </c>
      <c r="D3904" s="414" t="e">
        <v>#N/A</v>
      </c>
      <c r="E3904" s="414" t="e">
        <v>#N/A</v>
      </c>
    </row>
    <row r="3905" spans="3:5">
      <c r="C3905" s="414">
        <v>48.020000000002199</v>
      </c>
      <c r="D3905" s="414" t="e">
        <v>#N/A</v>
      </c>
      <c r="E3905" s="414" t="e">
        <v>#N/A</v>
      </c>
    </row>
    <row r="3906" spans="3:5">
      <c r="C3906" s="414">
        <v>48.040000000002202</v>
      </c>
      <c r="D3906" s="414" t="e">
        <v>#N/A</v>
      </c>
      <c r="E3906" s="414" t="e">
        <v>#N/A</v>
      </c>
    </row>
    <row r="3907" spans="3:5">
      <c r="C3907" s="414">
        <v>48.060000000002205</v>
      </c>
      <c r="D3907" s="414" t="e">
        <v>#N/A</v>
      </c>
      <c r="E3907" s="414" t="e">
        <v>#N/A</v>
      </c>
    </row>
    <row r="3908" spans="3:5">
      <c r="C3908" s="414">
        <v>48.080000000002208</v>
      </c>
      <c r="D3908" s="414" t="e">
        <v>#N/A</v>
      </c>
      <c r="E3908" s="414" t="e">
        <v>#N/A</v>
      </c>
    </row>
    <row r="3909" spans="3:5">
      <c r="C3909" s="414">
        <v>48.100000000002211</v>
      </c>
      <c r="D3909" s="414" t="e">
        <v>#N/A</v>
      </c>
      <c r="E3909" s="414" t="e">
        <v>#N/A</v>
      </c>
    </row>
    <row r="3910" spans="3:5">
      <c r="C3910" s="414">
        <v>48.120000000002214</v>
      </c>
      <c r="D3910" s="414" t="e">
        <v>#N/A</v>
      </c>
      <c r="E3910" s="414" t="e">
        <v>#N/A</v>
      </c>
    </row>
    <row r="3911" spans="3:5">
      <c r="C3911" s="414">
        <v>48.140000000002217</v>
      </c>
      <c r="D3911" s="414" t="e">
        <v>#N/A</v>
      </c>
      <c r="E3911" s="414" t="e">
        <v>#N/A</v>
      </c>
    </row>
    <row r="3912" spans="3:5">
      <c r="C3912" s="414">
        <v>48.160000000002221</v>
      </c>
      <c r="D3912" s="414" t="e">
        <v>#N/A</v>
      </c>
      <c r="E3912" s="414" t="e">
        <v>#N/A</v>
      </c>
    </row>
    <row r="3913" spans="3:5">
      <c r="C3913" s="414">
        <v>48.180000000002224</v>
      </c>
      <c r="D3913" s="414" t="e">
        <v>#N/A</v>
      </c>
      <c r="E3913" s="414" t="e">
        <v>#N/A</v>
      </c>
    </row>
    <row r="3914" spans="3:5">
      <c r="C3914" s="414">
        <v>48.200000000002227</v>
      </c>
      <c r="D3914" s="414" t="e">
        <v>#N/A</v>
      </c>
      <c r="E3914" s="414" t="e">
        <v>#N/A</v>
      </c>
    </row>
    <row r="3915" spans="3:5">
      <c r="C3915" s="414">
        <v>48.22000000000223</v>
      </c>
      <c r="D3915" s="414" t="e">
        <v>#N/A</v>
      </c>
      <c r="E3915" s="414" t="e">
        <v>#N/A</v>
      </c>
    </row>
    <row r="3916" spans="3:5">
      <c r="C3916" s="414">
        <v>48.240000000002233</v>
      </c>
      <c r="D3916" s="414" t="e">
        <v>#N/A</v>
      </c>
      <c r="E3916" s="414" t="e">
        <v>#N/A</v>
      </c>
    </row>
    <row r="3917" spans="3:5">
      <c r="C3917" s="414">
        <v>48.260000000002236</v>
      </c>
      <c r="D3917" s="414" t="e">
        <v>#N/A</v>
      </c>
      <c r="E3917" s="414" t="e">
        <v>#N/A</v>
      </c>
    </row>
    <row r="3918" spans="3:5">
      <c r="C3918" s="414">
        <v>48.280000000002239</v>
      </c>
      <c r="D3918" s="414" t="e">
        <v>#N/A</v>
      </c>
      <c r="E3918" s="414" t="e">
        <v>#N/A</v>
      </c>
    </row>
    <row r="3919" spans="3:5">
      <c r="C3919" s="414">
        <v>48.300000000002242</v>
      </c>
      <c r="D3919" s="414" t="e">
        <v>#N/A</v>
      </c>
      <c r="E3919" s="414" t="e">
        <v>#N/A</v>
      </c>
    </row>
    <row r="3920" spans="3:5">
      <c r="C3920" s="414">
        <v>48.320000000002246</v>
      </c>
      <c r="D3920" s="414" t="e">
        <v>#N/A</v>
      </c>
      <c r="E3920" s="414" t="e">
        <v>#N/A</v>
      </c>
    </row>
    <row r="3921" spans="3:5">
      <c r="C3921" s="414">
        <v>48.340000000002249</v>
      </c>
      <c r="D3921" s="414" t="e">
        <v>#N/A</v>
      </c>
      <c r="E3921" s="414" t="e">
        <v>#N/A</v>
      </c>
    </row>
    <row r="3922" spans="3:5">
      <c r="C3922" s="414">
        <v>48.360000000002252</v>
      </c>
      <c r="D3922" s="414" t="e">
        <v>#N/A</v>
      </c>
      <c r="E3922" s="414" t="e">
        <v>#N/A</v>
      </c>
    </row>
    <row r="3923" spans="3:5">
      <c r="C3923" s="414">
        <v>48.380000000002255</v>
      </c>
      <c r="D3923" s="414" t="e">
        <v>#N/A</v>
      </c>
      <c r="E3923" s="414" t="e">
        <v>#N/A</v>
      </c>
    </row>
    <row r="3924" spans="3:5">
      <c r="C3924" s="414">
        <v>48.400000000002258</v>
      </c>
      <c r="D3924" s="414" t="e">
        <v>#N/A</v>
      </c>
      <c r="E3924" s="414" t="e">
        <v>#N/A</v>
      </c>
    </row>
    <row r="3925" spans="3:5">
      <c r="C3925" s="414">
        <v>48.420000000002261</v>
      </c>
      <c r="D3925" s="414" t="e">
        <v>#N/A</v>
      </c>
      <c r="E3925" s="414" t="e">
        <v>#N/A</v>
      </c>
    </row>
    <row r="3926" spans="3:5">
      <c r="C3926" s="414">
        <v>48.440000000002264</v>
      </c>
      <c r="D3926" s="414" t="e">
        <v>#N/A</v>
      </c>
      <c r="E3926" s="414" t="e">
        <v>#N/A</v>
      </c>
    </row>
    <row r="3927" spans="3:5">
      <c r="C3927" s="414">
        <v>48.460000000002267</v>
      </c>
      <c r="D3927" s="414" t="e">
        <v>#N/A</v>
      </c>
      <c r="E3927" s="414" t="e">
        <v>#N/A</v>
      </c>
    </row>
    <row r="3928" spans="3:5">
      <c r="C3928" s="414">
        <v>48.480000000002271</v>
      </c>
      <c r="D3928" s="414" t="e">
        <v>#N/A</v>
      </c>
      <c r="E3928" s="414" t="e">
        <v>#N/A</v>
      </c>
    </row>
    <row r="3929" spans="3:5">
      <c r="C3929" s="414">
        <v>48.500000000002274</v>
      </c>
      <c r="D3929" s="414" t="e">
        <v>#N/A</v>
      </c>
      <c r="E3929" s="414" t="e">
        <v>#N/A</v>
      </c>
    </row>
    <row r="3930" spans="3:5">
      <c r="C3930" s="414">
        <v>48.520000000002277</v>
      </c>
      <c r="D3930" s="414" t="e">
        <v>#N/A</v>
      </c>
      <c r="E3930" s="414" t="e">
        <v>#N/A</v>
      </c>
    </row>
    <row r="3931" spans="3:5">
      <c r="C3931" s="414">
        <v>48.54000000000228</v>
      </c>
      <c r="D3931" s="414" t="e">
        <v>#N/A</v>
      </c>
      <c r="E3931" s="414" t="e">
        <v>#N/A</v>
      </c>
    </row>
    <row r="3932" spans="3:5">
      <c r="C3932" s="414">
        <v>48.560000000002283</v>
      </c>
      <c r="D3932" s="414" t="e">
        <v>#N/A</v>
      </c>
      <c r="E3932" s="414" t="e">
        <v>#N/A</v>
      </c>
    </row>
    <row r="3933" spans="3:5">
      <c r="C3933" s="414">
        <v>48.580000000002286</v>
      </c>
      <c r="D3933" s="414" t="e">
        <v>#N/A</v>
      </c>
      <c r="E3933" s="414" t="e">
        <v>#N/A</v>
      </c>
    </row>
    <row r="3934" spans="3:5">
      <c r="C3934" s="414">
        <v>48.600000000002289</v>
      </c>
      <c r="D3934" s="414" t="e">
        <v>#N/A</v>
      </c>
      <c r="E3934" s="414" t="e">
        <v>#N/A</v>
      </c>
    </row>
    <row r="3935" spans="3:5">
      <c r="C3935" s="414">
        <v>48.620000000002292</v>
      </c>
      <c r="D3935" s="414" t="e">
        <v>#N/A</v>
      </c>
      <c r="E3935" s="414" t="e">
        <v>#N/A</v>
      </c>
    </row>
    <row r="3936" spans="3:5">
      <c r="C3936" s="414">
        <v>48.640000000002296</v>
      </c>
      <c r="D3936" s="414" t="e">
        <v>#N/A</v>
      </c>
      <c r="E3936" s="414" t="e">
        <v>#N/A</v>
      </c>
    </row>
    <row r="3937" spans="3:5">
      <c r="C3937" s="414">
        <v>48.660000000002299</v>
      </c>
      <c r="D3937" s="414" t="e">
        <v>#N/A</v>
      </c>
      <c r="E3937" s="414" t="e">
        <v>#N/A</v>
      </c>
    </row>
    <row r="3938" spans="3:5">
      <c r="C3938" s="414">
        <v>48.680000000002302</v>
      </c>
      <c r="D3938" s="414" t="e">
        <v>#N/A</v>
      </c>
      <c r="E3938" s="414" t="e">
        <v>#N/A</v>
      </c>
    </row>
    <row r="3939" spans="3:5">
      <c r="C3939" s="414">
        <v>48.700000000002305</v>
      </c>
      <c r="D3939" s="414" t="e">
        <v>#N/A</v>
      </c>
      <c r="E3939" s="414" t="e">
        <v>#N/A</v>
      </c>
    </row>
    <row r="3940" spans="3:5">
      <c r="C3940" s="414">
        <v>48.720000000002308</v>
      </c>
      <c r="D3940" s="414" t="e">
        <v>#N/A</v>
      </c>
      <c r="E3940" s="414" t="e">
        <v>#N/A</v>
      </c>
    </row>
    <row r="3941" spans="3:5">
      <c r="C3941" s="414">
        <v>48.740000000002311</v>
      </c>
      <c r="D3941" s="414" t="e">
        <v>#N/A</v>
      </c>
      <c r="E3941" s="414" t="e">
        <v>#N/A</v>
      </c>
    </row>
    <row r="3942" spans="3:5">
      <c r="C3942" s="414">
        <v>48.760000000002314</v>
      </c>
      <c r="D3942" s="414" t="e">
        <v>#N/A</v>
      </c>
      <c r="E3942" s="414" t="e">
        <v>#N/A</v>
      </c>
    </row>
    <row r="3943" spans="3:5">
      <c r="C3943" s="414">
        <v>48.780000000002318</v>
      </c>
      <c r="D3943" s="414" t="e">
        <v>#N/A</v>
      </c>
      <c r="E3943" s="414" t="e">
        <v>#N/A</v>
      </c>
    </row>
    <row r="3944" spans="3:5">
      <c r="C3944" s="414">
        <v>48.800000000002321</v>
      </c>
      <c r="D3944" s="414" t="e">
        <v>#N/A</v>
      </c>
      <c r="E3944" s="414" t="e">
        <v>#N/A</v>
      </c>
    </row>
    <row r="3945" spans="3:5">
      <c r="C3945" s="414">
        <v>48.820000000002324</v>
      </c>
      <c r="D3945" s="414" t="e">
        <v>#N/A</v>
      </c>
      <c r="E3945" s="414" t="e">
        <v>#N/A</v>
      </c>
    </row>
    <row r="3946" spans="3:5">
      <c r="C3946" s="414">
        <v>48.840000000002327</v>
      </c>
      <c r="D3946" s="414" t="e">
        <v>#N/A</v>
      </c>
      <c r="E3946" s="414" t="e">
        <v>#N/A</v>
      </c>
    </row>
    <row r="3947" spans="3:5">
      <c r="C3947" s="414">
        <v>48.86000000000233</v>
      </c>
      <c r="D3947" s="414" t="e">
        <v>#N/A</v>
      </c>
      <c r="E3947" s="414" t="e">
        <v>#N/A</v>
      </c>
    </row>
    <row r="3948" spans="3:5">
      <c r="C3948" s="414">
        <v>48.880000000002333</v>
      </c>
      <c r="D3948" s="414" t="e">
        <v>#N/A</v>
      </c>
      <c r="E3948" s="414" t="e">
        <v>#N/A</v>
      </c>
    </row>
    <row r="3949" spans="3:5">
      <c r="C3949" s="414">
        <v>48.900000000002336</v>
      </c>
      <c r="D3949" s="414" t="e">
        <v>#N/A</v>
      </c>
      <c r="E3949" s="414" t="e">
        <v>#N/A</v>
      </c>
    </row>
    <row r="3950" spans="3:5">
      <c r="C3950" s="414">
        <v>48.920000000002339</v>
      </c>
      <c r="D3950" s="414" t="e">
        <v>#N/A</v>
      </c>
      <c r="E3950" s="414" t="e">
        <v>#N/A</v>
      </c>
    </row>
    <row r="3951" spans="3:5">
      <c r="C3951" s="414">
        <v>48.940000000002343</v>
      </c>
      <c r="D3951" s="414" t="e">
        <v>#N/A</v>
      </c>
      <c r="E3951" s="414" t="e">
        <v>#N/A</v>
      </c>
    </row>
    <row r="3952" spans="3:5">
      <c r="C3952" s="414">
        <v>48.960000000002346</v>
      </c>
      <c r="D3952" s="414" t="e">
        <v>#N/A</v>
      </c>
      <c r="E3952" s="414" t="e">
        <v>#N/A</v>
      </c>
    </row>
    <row r="3953" spans="3:5">
      <c r="C3953" s="414">
        <v>48.980000000002349</v>
      </c>
      <c r="D3953" s="414" t="e">
        <v>#N/A</v>
      </c>
      <c r="E3953" s="414" t="e">
        <v>#N/A</v>
      </c>
    </row>
    <row r="3954" spans="3:5">
      <c r="C3954" s="414">
        <v>49.000000000002352</v>
      </c>
      <c r="D3954" s="414" t="e">
        <v>#N/A</v>
      </c>
      <c r="E3954" s="414" t="e">
        <v>#N/A</v>
      </c>
    </row>
    <row r="3955" spans="3:5">
      <c r="C3955" s="414">
        <v>49.020000000002355</v>
      </c>
      <c r="D3955" s="414" t="e">
        <v>#N/A</v>
      </c>
      <c r="E3955" s="414" t="e">
        <v>#N/A</v>
      </c>
    </row>
    <row r="3956" spans="3:5">
      <c r="C3956" s="414">
        <v>49.040000000002358</v>
      </c>
      <c r="D3956" s="414" t="e">
        <v>#N/A</v>
      </c>
      <c r="E3956" s="414" t="e">
        <v>#N/A</v>
      </c>
    </row>
    <row r="3957" spans="3:5">
      <c r="C3957" s="414">
        <v>49.060000000002361</v>
      </c>
      <c r="D3957" s="414" t="e">
        <v>#N/A</v>
      </c>
      <c r="E3957" s="414" t="e">
        <v>#N/A</v>
      </c>
    </row>
    <row r="3958" spans="3:5">
      <c r="C3958" s="414">
        <v>49.080000000002364</v>
      </c>
      <c r="D3958" s="414" t="e">
        <v>#N/A</v>
      </c>
      <c r="E3958" s="414" t="e">
        <v>#N/A</v>
      </c>
    </row>
    <row r="3959" spans="3:5">
      <c r="C3959" s="414">
        <v>49.100000000002368</v>
      </c>
      <c r="D3959" s="414" t="e">
        <v>#N/A</v>
      </c>
      <c r="E3959" s="414" t="e">
        <v>#N/A</v>
      </c>
    </row>
    <row r="3960" spans="3:5">
      <c r="C3960" s="414">
        <v>49.120000000002371</v>
      </c>
      <c r="D3960" s="414" t="e">
        <v>#N/A</v>
      </c>
      <c r="E3960" s="414" t="e">
        <v>#N/A</v>
      </c>
    </row>
    <row r="3961" spans="3:5">
      <c r="C3961" s="414">
        <v>49.140000000002374</v>
      </c>
      <c r="D3961" s="414" t="e">
        <v>#N/A</v>
      </c>
      <c r="E3961" s="414" t="e">
        <v>#N/A</v>
      </c>
    </row>
    <row r="3962" spans="3:5">
      <c r="C3962" s="414">
        <v>49.160000000002377</v>
      </c>
      <c r="D3962" s="414" t="e">
        <v>#N/A</v>
      </c>
      <c r="E3962" s="414" t="e">
        <v>#N/A</v>
      </c>
    </row>
    <row r="3963" spans="3:5">
      <c r="C3963" s="414">
        <v>49.18000000000238</v>
      </c>
      <c r="D3963" s="414" t="e">
        <v>#N/A</v>
      </c>
      <c r="E3963" s="414" t="e">
        <v>#N/A</v>
      </c>
    </row>
    <row r="3964" spans="3:5">
      <c r="C3964" s="414">
        <v>49.200000000002383</v>
      </c>
      <c r="D3964" s="414" t="e">
        <v>#N/A</v>
      </c>
      <c r="E3964" s="414" t="e">
        <v>#N/A</v>
      </c>
    </row>
    <row r="3965" spans="3:5">
      <c r="C3965" s="414">
        <v>49.220000000002386</v>
      </c>
      <c r="D3965" s="414" t="e">
        <v>#N/A</v>
      </c>
      <c r="E3965" s="414" t="e">
        <v>#N/A</v>
      </c>
    </row>
    <row r="3966" spans="3:5">
      <c r="C3966" s="414">
        <v>49.240000000002389</v>
      </c>
      <c r="D3966" s="414" t="e">
        <v>#N/A</v>
      </c>
      <c r="E3966" s="414" t="e">
        <v>#N/A</v>
      </c>
    </row>
    <row r="3967" spans="3:5">
      <c r="C3967" s="414">
        <v>49.260000000002393</v>
      </c>
      <c r="D3967" s="414" t="e">
        <v>#N/A</v>
      </c>
      <c r="E3967" s="414" t="e">
        <v>#N/A</v>
      </c>
    </row>
    <row r="3968" spans="3:5">
      <c r="C3968" s="414">
        <v>49.280000000002396</v>
      </c>
      <c r="D3968" s="414" t="e">
        <v>#N/A</v>
      </c>
      <c r="E3968" s="414" t="e">
        <v>#N/A</v>
      </c>
    </row>
    <row r="3969" spans="3:5">
      <c r="C3969" s="414">
        <v>49.300000000002399</v>
      </c>
      <c r="D3969" s="414" t="e">
        <v>#N/A</v>
      </c>
      <c r="E3969" s="414" t="e">
        <v>#N/A</v>
      </c>
    </row>
    <row r="3970" spans="3:5">
      <c r="C3970" s="414">
        <v>49.320000000002402</v>
      </c>
      <c r="D3970" s="414" t="e">
        <v>#N/A</v>
      </c>
      <c r="E3970" s="414" t="e">
        <v>#N/A</v>
      </c>
    </row>
    <row r="3971" spans="3:5">
      <c r="C3971" s="414">
        <v>49.340000000002405</v>
      </c>
      <c r="D3971" s="414" t="e">
        <v>#N/A</v>
      </c>
      <c r="E3971" s="414" t="e">
        <v>#N/A</v>
      </c>
    </row>
    <row r="3972" spans="3:5">
      <c r="C3972" s="414">
        <v>49.360000000002408</v>
      </c>
      <c r="D3972" s="414" t="e">
        <v>#N/A</v>
      </c>
      <c r="E3972" s="414" t="e">
        <v>#N/A</v>
      </c>
    </row>
    <row r="3973" spans="3:5">
      <c r="C3973" s="414">
        <v>49.380000000002411</v>
      </c>
      <c r="D3973" s="414" t="e">
        <v>#N/A</v>
      </c>
      <c r="E3973" s="414" t="e">
        <v>#N/A</v>
      </c>
    </row>
    <row r="3974" spans="3:5">
      <c r="C3974" s="414">
        <v>49.400000000002414</v>
      </c>
      <c r="D3974" s="414" t="e">
        <v>#N/A</v>
      </c>
      <c r="E3974" s="414" t="e">
        <v>#N/A</v>
      </c>
    </row>
    <row r="3975" spans="3:5">
      <c r="C3975" s="414">
        <v>49.420000000002418</v>
      </c>
      <c r="D3975" s="414" t="e">
        <v>#N/A</v>
      </c>
      <c r="E3975" s="414" t="e">
        <v>#N/A</v>
      </c>
    </row>
    <row r="3976" spans="3:5">
      <c r="C3976" s="414">
        <v>49.440000000002421</v>
      </c>
      <c r="D3976" s="414" t="e">
        <v>#N/A</v>
      </c>
      <c r="E3976" s="414" t="e">
        <v>#N/A</v>
      </c>
    </row>
    <row r="3977" spans="3:5">
      <c r="C3977" s="414">
        <v>49.460000000002424</v>
      </c>
      <c r="D3977" s="414" t="e">
        <v>#N/A</v>
      </c>
      <c r="E3977" s="414" t="e">
        <v>#N/A</v>
      </c>
    </row>
    <row r="3978" spans="3:5">
      <c r="C3978" s="414">
        <v>49.480000000002427</v>
      </c>
      <c r="D3978" s="414" t="e">
        <v>#N/A</v>
      </c>
      <c r="E3978" s="414" t="e">
        <v>#N/A</v>
      </c>
    </row>
    <row r="3979" spans="3:5">
      <c r="C3979" s="414">
        <v>49.50000000000243</v>
      </c>
      <c r="D3979" s="414" t="e">
        <v>#N/A</v>
      </c>
      <c r="E3979" s="414" t="e">
        <v>#N/A</v>
      </c>
    </row>
    <row r="3980" spans="3:5">
      <c r="C3980" s="414">
        <v>49.520000000002433</v>
      </c>
      <c r="D3980" s="414" t="e">
        <v>#N/A</v>
      </c>
      <c r="E3980" s="414" t="e">
        <v>#N/A</v>
      </c>
    </row>
    <row r="3981" spans="3:5">
      <c r="C3981" s="414">
        <v>49.540000000002436</v>
      </c>
      <c r="D3981" s="414" t="e">
        <v>#N/A</v>
      </c>
      <c r="E3981" s="414" t="e">
        <v>#N/A</v>
      </c>
    </row>
    <row r="3982" spans="3:5">
      <c r="C3982" s="414">
        <v>49.560000000002439</v>
      </c>
      <c r="D3982" s="414" t="e">
        <v>#N/A</v>
      </c>
      <c r="E3982" s="414" t="e">
        <v>#N/A</v>
      </c>
    </row>
    <row r="3983" spans="3:5">
      <c r="C3983" s="414">
        <v>49.580000000002443</v>
      </c>
      <c r="D3983" s="414" t="e">
        <v>#N/A</v>
      </c>
      <c r="E3983" s="414" t="e">
        <v>#N/A</v>
      </c>
    </row>
    <row r="3984" spans="3:5">
      <c r="C3984" s="414">
        <v>49.600000000002446</v>
      </c>
      <c r="D3984" s="414" t="e">
        <v>#N/A</v>
      </c>
      <c r="E3984" s="414" t="e">
        <v>#N/A</v>
      </c>
    </row>
    <row r="3985" spans="3:5">
      <c r="C3985" s="414">
        <v>49.620000000002449</v>
      </c>
      <c r="D3985" s="414" t="e">
        <v>#N/A</v>
      </c>
      <c r="E3985" s="414" t="e">
        <v>#N/A</v>
      </c>
    </row>
    <row r="3986" spans="3:5">
      <c r="C3986" s="414">
        <v>49.640000000002452</v>
      </c>
      <c r="D3986" s="414" t="e">
        <v>#N/A</v>
      </c>
      <c r="E3986" s="414" t="e">
        <v>#N/A</v>
      </c>
    </row>
    <row r="3987" spans="3:5">
      <c r="C3987" s="414">
        <v>49.660000000002455</v>
      </c>
      <c r="D3987" s="414" t="e">
        <v>#N/A</v>
      </c>
      <c r="E3987" s="414" t="e">
        <v>#N/A</v>
      </c>
    </row>
    <row r="3988" spans="3:5">
      <c r="C3988" s="414">
        <v>49.680000000002458</v>
      </c>
      <c r="D3988" s="414" t="e">
        <v>#N/A</v>
      </c>
      <c r="E3988" s="414" t="e">
        <v>#N/A</v>
      </c>
    </row>
    <row r="3989" spans="3:5">
      <c r="C3989" s="414">
        <v>49.700000000002461</v>
      </c>
      <c r="D3989" s="414" t="e">
        <v>#N/A</v>
      </c>
      <c r="E3989" s="414" t="e">
        <v>#N/A</v>
      </c>
    </row>
    <row r="3990" spans="3:5">
      <c r="C3990" s="414">
        <v>49.720000000002464</v>
      </c>
      <c r="D3990" s="414" t="e">
        <v>#N/A</v>
      </c>
      <c r="E3990" s="414" t="e">
        <v>#N/A</v>
      </c>
    </row>
    <row r="3991" spans="3:5">
      <c r="C3991" s="414">
        <v>49.740000000002468</v>
      </c>
      <c r="D3991" s="414" t="e">
        <v>#N/A</v>
      </c>
      <c r="E3991" s="414" t="e">
        <v>#N/A</v>
      </c>
    </row>
    <row r="3992" spans="3:5">
      <c r="C3992" s="414">
        <v>49.760000000002471</v>
      </c>
      <c r="D3992" s="414" t="e">
        <v>#N/A</v>
      </c>
      <c r="E3992" s="414" t="e">
        <v>#N/A</v>
      </c>
    </row>
    <row r="3993" spans="3:5">
      <c r="C3993" s="414">
        <v>49.780000000002474</v>
      </c>
      <c r="D3993" s="414" t="e">
        <v>#N/A</v>
      </c>
      <c r="E3993" s="414" t="e">
        <v>#N/A</v>
      </c>
    </row>
    <row r="3994" spans="3:5">
      <c r="C3994" s="414">
        <v>49.800000000002477</v>
      </c>
      <c r="D3994" s="414" t="e">
        <v>#N/A</v>
      </c>
      <c r="E3994" s="414" t="e">
        <v>#N/A</v>
      </c>
    </row>
    <row r="3995" spans="3:5">
      <c r="C3995" s="414">
        <v>49.82000000000248</v>
      </c>
      <c r="D3995" s="414" t="e">
        <v>#N/A</v>
      </c>
      <c r="E3995" s="414" t="e">
        <v>#N/A</v>
      </c>
    </row>
    <row r="3996" spans="3:5">
      <c r="C3996" s="414">
        <v>49.840000000002483</v>
      </c>
      <c r="D3996" s="414" t="e">
        <v>#N/A</v>
      </c>
      <c r="E3996" s="414" t="e">
        <v>#N/A</v>
      </c>
    </row>
    <row r="3997" spans="3:5">
      <c r="C3997" s="414">
        <v>49.860000000002486</v>
      </c>
      <c r="D3997" s="414" t="e">
        <v>#N/A</v>
      </c>
      <c r="E3997" s="414" t="e">
        <v>#N/A</v>
      </c>
    </row>
    <row r="3998" spans="3:5">
      <c r="C3998" s="414">
        <v>49.880000000002489</v>
      </c>
      <c r="D3998" s="414" t="e">
        <v>#N/A</v>
      </c>
      <c r="E3998" s="414" t="e">
        <v>#N/A</v>
      </c>
    </row>
    <row r="3999" spans="3:5">
      <c r="C3999" s="414">
        <v>49.900000000002493</v>
      </c>
      <c r="D3999" s="414" t="e">
        <v>#N/A</v>
      </c>
      <c r="E3999" s="414" t="e">
        <v>#N/A</v>
      </c>
    </row>
    <row r="4000" spans="3:5">
      <c r="C4000" s="414">
        <v>49.920000000002496</v>
      </c>
      <c r="D4000" s="414" t="e">
        <v>#N/A</v>
      </c>
      <c r="E4000" s="414" t="e">
        <v>#N/A</v>
      </c>
    </row>
    <row r="4001" spans="2:5">
      <c r="C4001" s="414">
        <v>49.940000000002499</v>
      </c>
      <c r="D4001" s="414" t="e">
        <v>#N/A</v>
      </c>
      <c r="E4001" s="414" t="e">
        <v>#N/A</v>
      </c>
    </row>
    <row r="4002" spans="2:5">
      <c r="C4002" s="414">
        <v>49.960000000002502</v>
      </c>
      <c r="D4002" s="414" t="e">
        <v>#N/A</v>
      </c>
      <c r="E4002" s="414" t="e">
        <v>#N/A</v>
      </c>
    </row>
    <row r="4003" spans="2:5">
      <c r="C4003" s="414">
        <v>49.980000000002505</v>
      </c>
      <c r="D4003" s="414" t="e">
        <v>#N/A</v>
      </c>
      <c r="E4003" s="414" t="e">
        <v>#N/A</v>
      </c>
    </row>
    <row r="4004" spans="2:5">
      <c r="B4004" s="414">
        <v>50</v>
      </c>
      <c r="C4004" s="414">
        <v>50</v>
      </c>
      <c r="D4004" s="414">
        <v>42</v>
      </c>
      <c r="E4004" s="414">
        <v>44</v>
      </c>
    </row>
    <row r="4005" spans="2:5">
      <c r="C4005" s="414">
        <v>50.025000000002507</v>
      </c>
      <c r="D4005" s="414" t="e">
        <v>#N/A</v>
      </c>
      <c r="E4005" s="414" t="e">
        <v>#N/A</v>
      </c>
    </row>
    <row r="4006" spans="2:5">
      <c r="C4006" s="414">
        <v>50.050000000002505</v>
      </c>
      <c r="D4006" s="414" t="e">
        <v>#N/A</v>
      </c>
      <c r="E4006" s="414" t="e">
        <v>#N/A</v>
      </c>
    </row>
    <row r="4007" spans="2:5">
      <c r="C4007" s="414">
        <v>50.075000000002504</v>
      </c>
      <c r="D4007" s="414" t="e">
        <v>#N/A</v>
      </c>
      <c r="E4007" s="414" t="e">
        <v>#N/A</v>
      </c>
    </row>
    <row r="4008" spans="2:5">
      <c r="C4008" s="414">
        <v>50.100000000002503</v>
      </c>
      <c r="D4008" s="414" t="e">
        <v>#N/A</v>
      </c>
      <c r="E4008" s="414" t="e">
        <v>#N/A</v>
      </c>
    </row>
    <row r="4009" spans="2:5">
      <c r="C4009" s="414">
        <v>50.125000000002501</v>
      </c>
      <c r="D4009" s="414" t="e">
        <v>#N/A</v>
      </c>
      <c r="E4009" s="414" t="e">
        <v>#N/A</v>
      </c>
    </row>
    <row r="4010" spans="2:5">
      <c r="C4010" s="414">
        <v>50.1500000000025</v>
      </c>
      <c r="D4010" s="414" t="e">
        <v>#N/A</v>
      </c>
      <c r="E4010" s="414" t="e">
        <v>#N/A</v>
      </c>
    </row>
    <row r="4011" spans="2:5">
      <c r="C4011" s="414">
        <v>50.175000000002498</v>
      </c>
      <c r="D4011" s="414" t="e">
        <v>#N/A</v>
      </c>
      <c r="E4011" s="414" t="e">
        <v>#N/A</v>
      </c>
    </row>
    <row r="4012" spans="2:5">
      <c r="C4012" s="414">
        <v>50.200000000002497</v>
      </c>
      <c r="D4012" s="414" t="e">
        <v>#N/A</v>
      </c>
      <c r="E4012" s="414" t="e">
        <v>#N/A</v>
      </c>
    </row>
    <row r="4013" spans="2:5">
      <c r="C4013" s="414">
        <v>50.225000000002495</v>
      </c>
      <c r="D4013" s="414" t="e">
        <v>#N/A</v>
      </c>
      <c r="E4013" s="414" t="e">
        <v>#N/A</v>
      </c>
    </row>
    <row r="4014" spans="2:5">
      <c r="C4014" s="414">
        <v>50.250000000002494</v>
      </c>
      <c r="D4014" s="414" t="e">
        <v>#N/A</v>
      </c>
      <c r="E4014" s="414" t="e">
        <v>#N/A</v>
      </c>
    </row>
    <row r="4015" spans="2:5">
      <c r="C4015" s="414">
        <v>50.275000000002493</v>
      </c>
      <c r="D4015" s="414" t="e">
        <v>#N/A</v>
      </c>
      <c r="E4015" s="414" t="e">
        <v>#N/A</v>
      </c>
    </row>
    <row r="4016" spans="2:5">
      <c r="C4016" s="414">
        <v>50.300000000002491</v>
      </c>
      <c r="D4016" s="414" t="e">
        <v>#N/A</v>
      </c>
      <c r="E4016" s="414" t="e">
        <v>#N/A</v>
      </c>
    </row>
    <row r="4017" spans="3:5">
      <c r="C4017" s="414">
        <v>50.32500000000249</v>
      </c>
      <c r="D4017" s="414" t="e">
        <v>#N/A</v>
      </c>
      <c r="E4017" s="414" t="e">
        <v>#N/A</v>
      </c>
    </row>
    <row r="4018" spans="3:5">
      <c r="C4018" s="414">
        <v>50.350000000002488</v>
      </c>
      <c r="D4018" s="414" t="e">
        <v>#N/A</v>
      </c>
      <c r="E4018" s="414" t="e">
        <v>#N/A</v>
      </c>
    </row>
    <row r="4019" spans="3:5">
      <c r="C4019" s="414">
        <v>50.375000000002487</v>
      </c>
      <c r="D4019" s="414" t="e">
        <v>#N/A</v>
      </c>
      <c r="E4019" s="414" t="e">
        <v>#N/A</v>
      </c>
    </row>
    <row r="4020" spans="3:5">
      <c r="C4020" s="414">
        <v>50.400000000002485</v>
      </c>
      <c r="D4020" s="414" t="e">
        <v>#N/A</v>
      </c>
      <c r="E4020" s="414" t="e">
        <v>#N/A</v>
      </c>
    </row>
    <row r="4021" spans="3:5">
      <c r="C4021" s="414">
        <v>50.425000000002484</v>
      </c>
      <c r="D4021" s="414" t="e">
        <v>#N/A</v>
      </c>
      <c r="E4021" s="414" t="e">
        <v>#N/A</v>
      </c>
    </row>
    <row r="4022" spans="3:5">
      <c r="C4022" s="414">
        <v>50.450000000002483</v>
      </c>
      <c r="D4022" s="414" t="e">
        <v>#N/A</v>
      </c>
      <c r="E4022" s="414" t="e">
        <v>#N/A</v>
      </c>
    </row>
    <row r="4023" spans="3:5">
      <c r="C4023" s="414">
        <v>50.475000000002481</v>
      </c>
      <c r="D4023" s="414" t="e">
        <v>#N/A</v>
      </c>
      <c r="E4023" s="414" t="e">
        <v>#N/A</v>
      </c>
    </row>
    <row r="4024" spans="3:5">
      <c r="C4024" s="414">
        <v>50.50000000000248</v>
      </c>
      <c r="D4024" s="414" t="e">
        <v>#N/A</v>
      </c>
      <c r="E4024" s="414" t="e">
        <v>#N/A</v>
      </c>
    </row>
    <row r="4025" spans="3:5">
      <c r="C4025" s="414">
        <v>50.525000000002478</v>
      </c>
      <c r="D4025" s="414" t="e">
        <v>#N/A</v>
      </c>
      <c r="E4025" s="414" t="e">
        <v>#N/A</v>
      </c>
    </row>
    <row r="4026" spans="3:5">
      <c r="C4026" s="414">
        <v>50.550000000002477</v>
      </c>
      <c r="D4026" s="414" t="e">
        <v>#N/A</v>
      </c>
      <c r="E4026" s="414" t="e">
        <v>#N/A</v>
      </c>
    </row>
    <row r="4027" spans="3:5">
      <c r="C4027" s="414">
        <v>50.575000000002476</v>
      </c>
      <c r="D4027" s="414" t="e">
        <v>#N/A</v>
      </c>
      <c r="E4027" s="414" t="e">
        <v>#N/A</v>
      </c>
    </row>
    <row r="4028" spans="3:5">
      <c r="C4028" s="414">
        <v>50.600000000002474</v>
      </c>
      <c r="D4028" s="414" t="e">
        <v>#N/A</v>
      </c>
      <c r="E4028" s="414" t="e">
        <v>#N/A</v>
      </c>
    </row>
    <row r="4029" spans="3:5">
      <c r="C4029" s="414">
        <v>50.625000000002473</v>
      </c>
      <c r="D4029" s="414" t="e">
        <v>#N/A</v>
      </c>
      <c r="E4029" s="414" t="e">
        <v>#N/A</v>
      </c>
    </row>
    <row r="4030" spans="3:5">
      <c r="C4030" s="414">
        <v>50.650000000002471</v>
      </c>
      <c r="D4030" s="414" t="e">
        <v>#N/A</v>
      </c>
      <c r="E4030" s="414" t="e">
        <v>#N/A</v>
      </c>
    </row>
    <row r="4031" spans="3:5">
      <c r="C4031" s="414">
        <v>50.67500000000247</v>
      </c>
      <c r="D4031" s="414" t="e">
        <v>#N/A</v>
      </c>
      <c r="E4031" s="414" t="e">
        <v>#N/A</v>
      </c>
    </row>
    <row r="4032" spans="3:5">
      <c r="C4032" s="414">
        <v>50.700000000002468</v>
      </c>
      <c r="D4032" s="414" t="e">
        <v>#N/A</v>
      </c>
      <c r="E4032" s="414" t="e">
        <v>#N/A</v>
      </c>
    </row>
    <row r="4033" spans="3:5">
      <c r="C4033" s="414">
        <v>50.725000000002467</v>
      </c>
      <c r="D4033" s="414" t="e">
        <v>#N/A</v>
      </c>
      <c r="E4033" s="414" t="e">
        <v>#N/A</v>
      </c>
    </row>
    <row r="4034" spans="3:5">
      <c r="C4034" s="414">
        <v>50.750000000002466</v>
      </c>
      <c r="D4034" s="414" t="e">
        <v>#N/A</v>
      </c>
      <c r="E4034" s="414" t="e">
        <v>#N/A</v>
      </c>
    </row>
    <row r="4035" spans="3:5">
      <c r="C4035" s="414">
        <v>50.775000000002464</v>
      </c>
      <c r="D4035" s="414" t="e">
        <v>#N/A</v>
      </c>
      <c r="E4035" s="414" t="e">
        <v>#N/A</v>
      </c>
    </row>
    <row r="4036" spans="3:5">
      <c r="C4036" s="414">
        <v>50.800000000002463</v>
      </c>
      <c r="D4036" s="414" t="e">
        <v>#N/A</v>
      </c>
      <c r="E4036" s="414" t="e">
        <v>#N/A</v>
      </c>
    </row>
    <row r="4037" spans="3:5">
      <c r="C4037" s="414">
        <v>50.825000000002461</v>
      </c>
      <c r="D4037" s="414" t="e">
        <v>#N/A</v>
      </c>
      <c r="E4037" s="414" t="e">
        <v>#N/A</v>
      </c>
    </row>
    <row r="4038" spans="3:5">
      <c r="C4038" s="414">
        <v>50.85000000000246</v>
      </c>
      <c r="D4038" s="414" t="e">
        <v>#N/A</v>
      </c>
      <c r="E4038" s="414" t="e">
        <v>#N/A</v>
      </c>
    </row>
    <row r="4039" spans="3:5">
      <c r="C4039" s="414">
        <v>50.875000000002458</v>
      </c>
      <c r="D4039" s="414" t="e">
        <v>#N/A</v>
      </c>
      <c r="E4039" s="414" t="e">
        <v>#N/A</v>
      </c>
    </row>
    <row r="4040" spans="3:5">
      <c r="C4040" s="414">
        <v>50.900000000002457</v>
      </c>
      <c r="D4040" s="414" t="e">
        <v>#N/A</v>
      </c>
      <c r="E4040" s="414" t="e">
        <v>#N/A</v>
      </c>
    </row>
    <row r="4041" spans="3:5">
      <c r="C4041" s="414">
        <v>50.925000000002456</v>
      </c>
      <c r="D4041" s="414" t="e">
        <v>#N/A</v>
      </c>
      <c r="E4041" s="414" t="e">
        <v>#N/A</v>
      </c>
    </row>
    <row r="4042" spans="3:5">
      <c r="C4042" s="414">
        <v>50.950000000002454</v>
      </c>
      <c r="D4042" s="414" t="e">
        <v>#N/A</v>
      </c>
      <c r="E4042" s="414" t="e">
        <v>#N/A</v>
      </c>
    </row>
    <row r="4043" spans="3:5">
      <c r="C4043" s="414">
        <v>50.975000000002453</v>
      </c>
      <c r="D4043" s="414" t="e">
        <v>#N/A</v>
      </c>
      <c r="E4043" s="414" t="e">
        <v>#N/A</v>
      </c>
    </row>
    <row r="4044" spans="3:5">
      <c r="C4044" s="414">
        <v>51.000000000002451</v>
      </c>
      <c r="D4044" s="414" t="e">
        <v>#N/A</v>
      </c>
      <c r="E4044" s="414" t="e">
        <v>#N/A</v>
      </c>
    </row>
    <row r="4045" spans="3:5">
      <c r="C4045" s="414">
        <v>51.02500000000245</v>
      </c>
      <c r="D4045" s="414" t="e">
        <v>#N/A</v>
      </c>
      <c r="E4045" s="414" t="e">
        <v>#N/A</v>
      </c>
    </row>
    <row r="4046" spans="3:5">
      <c r="C4046" s="414">
        <v>51.050000000002449</v>
      </c>
      <c r="D4046" s="414" t="e">
        <v>#N/A</v>
      </c>
      <c r="E4046" s="414" t="e">
        <v>#N/A</v>
      </c>
    </row>
    <row r="4047" spans="3:5">
      <c r="C4047" s="414">
        <v>51.075000000002447</v>
      </c>
      <c r="D4047" s="414" t="e">
        <v>#N/A</v>
      </c>
      <c r="E4047" s="414" t="e">
        <v>#N/A</v>
      </c>
    </row>
    <row r="4048" spans="3:5">
      <c r="C4048" s="414">
        <v>51.100000000002446</v>
      </c>
      <c r="D4048" s="414" t="e">
        <v>#N/A</v>
      </c>
      <c r="E4048" s="414" t="e">
        <v>#N/A</v>
      </c>
    </row>
    <row r="4049" spans="3:5">
      <c r="C4049" s="414">
        <v>51.125000000002444</v>
      </c>
      <c r="D4049" s="414" t="e">
        <v>#N/A</v>
      </c>
      <c r="E4049" s="414" t="e">
        <v>#N/A</v>
      </c>
    </row>
    <row r="4050" spans="3:5">
      <c r="C4050" s="414">
        <v>51.150000000002443</v>
      </c>
      <c r="D4050" s="414" t="e">
        <v>#N/A</v>
      </c>
      <c r="E4050" s="414" t="e">
        <v>#N/A</v>
      </c>
    </row>
    <row r="4051" spans="3:5">
      <c r="C4051" s="414">
        <v>51.175000000002441</v>
      </c>
      <c r="D4051" s="414" t="e">
        <v>#N/A</v>
      </c>
      <c r="E4051" s="414" t="e">
        <v>#N/A</v>
      </c>
    </row>
    <row r="4052" spans="3:5">
      <c r="C4052" s="414">
        <v>51.20000000000244</v>
      </c>
      <c r="D4052" s="414" t="e">
        <v>#N/A</v>
      </c>
      <c r="E4052" s="414" t="e">
        <v>#N/A</v>
      </c>
    </row>
    <row r="4053" spans="3:5">
      <c r="C4053" s="414">
        <v>51.225000000002439</v>
      </c>
      <c r="D4053" s="414" t="e">
        <v>#N/A</v>
      </c>
      <c r="E4053" s="414" t="e">
        <v>#N/A</v>
      </c>
    </row>
    <row r="4054" spans="3:5">
      <c r="C4054" s="414">
        <v>51.250000000002437</v>
      </c>
      <c r="D4054" s="414" t="e">
        <v>#N/A</v>
      </c>
      <c r="E4054" s="414" t="e">
        <v>#N/A</v>
      </c>
    </row>
    <row r="4055" spans="3:5">
      <c r="C4055" s="414">
        <v>51.275000000002436</v>
      </c>
      <c r="D4055" s="414" t="e">
        <v>#N/A</v>
      </c>
      <c r="E4055" s="414" t="e">
        <v>#N/A</v>
      </c>
    </row>
    <row r="4056" spans="3:5">
      <c r="C4056" s="414">
        <v>51.300000000002434</v>
      </c>
      <c r="D4056" s="414" t="e">
        <v>#N/A</v>
      </c>
      <c r="E4056" s="414" t="e">
        <v>#N/A</v>
      </c>
    </row>
    <row r="4057" spans="3:5">
      <c r="C4057" s="414">
        <v>51.325000000002433</v>
      </c>
      <c r="D4057" s="414" t="e">
        <v>#N/A</v>
      </c>
      <c r="E4057" s="414" t="e">
        <v>#N/A</v>
      </c>
    </row>
    <row r="4058" spans="3:5">
      <c r="C4058" s="414">
        <v>51.350000000002431</v>
      </c>
      <c r="D4058" s="414" t="e">
        <v>#N/A</v>
      </c>
      <c r="E4058" s="414" t="e">
        <v>#N/A</v>
      </c>
    </row>
    <row r="4059" spans="3:5">
      <c r="C4059" s="414">
        <v>51.37500000000243</v>
      </c>
      <c r="D4059" s="414" t="e">
        <v>#N/A</v>
      </c>
      <c r="E4059" s="414" t="e">
        <v>#N/A</v>
      </c>
    </row>
    <row r="4060" spans="3:5">
      <c r="C4060" s="414">
        <v>51.400000000002429</v>
      </c>
      <c r="D4060" s="414" t="e">
        <v>#N/A</v>
      </c>
      <c r="E4060" s="414" t="e">
        <v>#N/A</v>
      </c>
    </row>
    <row r="4061" spans="3:5">
      <c r="C4061" s="414">
        <v>51.425000000002427</v>
      </c>
      <c r="D4061" s="414" t="e">
        <v>#N/A</v>
      </c>
      <c r="E4061" s="414" t="e">
        <v>#N/A</v>
      </c>
    </row>
    <row r="4062" spans="3:5">
      <c r="C4062" s="414">
        <v>51.450000000002426</v>
      </c>
      <c r="D4062" s="414" t="e">
        <v>#N/A</v>
      </c>
      <c r="E4062" s="414" t="e">
        <v>#N/A</v>
      </c>
    </row>
    <row r="4063" spans="3:5">
      <c r="C4063" s="414">
        <v>51.475000000002424</v>
      </c>
      <c r="D4063" s="414" t="e">
        <v>#N/A</v>
      </c>
      <c r="E4063" s="414" t="e">
        <v>#N/A</v>
      </c>
    </row>
    <row r="4064" spans="3:5">
      <c r="C4064" s="414">
        <v>51.500000000002423</v>
      </c>
      <c r="D4064" s="414" t="e">
        <v>#N/A</v>
      </c>
      <c r="E4064" s="414" t="e">
        <v>#N/A</v>
      </c>
    </row>
    <row r="4065" spans="3:5">
      <c r="C4065" s="414">
        <v>51.525000000002422</v>
      </c>
      <c r="D4065" s="414" t="e">
        <v>#N/A</v>
      </c>
      <c r="E4065" s="414" t="e">
        <v>#N/A</v>
      </c>
    </row>
    <row r="4066" spans="3:5">
      <c r="C4066" s="414">
        <v>51.55000000000242</v>
      </c>
      <c r="D4066" s="414" t="e">
        <v>#N/A</v>
      </c>
      <c r="E4066" s="414" t="e">
        <v>#N/A</v>
      </c>
    </row>
    <row r="4067" spans="3:5">
      <c r="C4067" s="414">
        <v>51.575000000002419</v>
      </c>
      <c r="D4067" s="414" t="e">
        <v>#N/A</v>
      </c>
      <c r="E4067" s="414" t="e">
        <v>#N/A</v>
      </c>
    </row>
    <row r="4068" spans="3:5">
      <c r="C4068" s="414">
        <v>51.600000000002417</v>
      </c>
      <c r="D4068" s="414" t="e">
        <v>#N/A</v>
      </c>
      <c r="E4068" s="414" t="e">
        <v>#N/A</v>
      </c>
    </row>
    <row r="4069" spans="3:5">
      <c r="C4069" s="414">
        <v>51.625000000002416</v>
      </c>
      <c r="D4069" s="414" t="e">
        <v>#N/A</v>
      </c>
      <c r="E4069" s="414" t="e">
        <v>#N/A</v>
      </c>
    </row>
    <row r="4070" spans="3:5">
      <c r="C4070" s="414">
        <v>51.650000000002414</v>
      </c>
      <c r="D4070" s="414" t="e">
        <v>#N/A</v>
      </c>
      <c r="E4070" s="414" t="e">
        <v>#N/A</v>
      </c>
    </row>
    <row r="4071" spans="3:5">
      <c r="C4071" s="414">
        <v>51.675000000002413</v>
      </c>
      <c r="D4071" s="414" t="e">
        <v>#N/A</v>
      </c>
      <c r="E4071" s="414" t="e">
        <v>#N/A</v>
      </c>
    </row>
    <row r="4072" spans="3:5">
      <c r="C4072" s="414">
        <v>51.700000000002412</v>
      </c>
      <c r="D4072" s="414" t="e">
        <v>#N/A</v>
      </c>
      <c r="E4072" s="414" t="e">
        <v>#N/A</v>
      </c>
    </row>
    <row r="4073" spans="3:5">
      <c r="C4073" s="414">
        <v>51.72500000000241</v>
      </c>
      <c r="D4073" s="414" t="e">
        <v>#N/A</v>
      </c>
      <c r="E4073" s="414" t="e">
        <v>#N/A</v>
      </c>
    </row>
    <row r="4074" spans="3:5">
      <c r="C4074" s="414">
        <v>51.750000000002409</v>
      </c>
      <c r="D4074" s="414" t="e">
        <v>#N/A</v>
      </c>
      <c r="E4074" s="414" t="e">
        <v>#N/A</v>
      </c>
    </row>
    <row r="4075" spans="3:5">
      <c r="C4075" s="414">
        <v>51.775000000002407</v>
      </c>
      <c r="D4075" s="414" t="e">
        <v>#N/A</v>
      </c>
      <c r="E4075" s="414" t="e">
        <v>#N/A</v>
      </c>
    </row>
    <row r="4076" spans="3:5">
      <c r="C4076" s="414">
        <v>51.800000000002406</v>
      </c>
      <c r="D4076" s="414" t="e">
        <v>#N/A</v>
      </c>
      <c r="E4076" s="414" t="e">
        <v>#N/A</v>
      </c>
    </row>
    <row r="4077" spans="3:5">
      <c r="C4077" s="414">
        <v>51.825000000002404</v>
      </c>
      <c r="D4077" s="414" t="e">
        <v>#N/A</v>
      </c>
      <c r="E4077" s="414" t="e">
        <v>#N/A</v>
      </c>
    </row>
    <row r="4078" spans="3:5">
      <c r="C4078" s="414">
        <v>51.850000000002403</v>
      </c>
      <c r="D4078" s="414" t="e">
        <v>#N/A</v>
      </c>
      <c r="E4078" s="414" t="e">
        <v>#N/A</v>
      </c>
    </row>
    <row r="4079" spans="3:5">
      <c r="C4079" s="414">
        <v>51.875000000002402</v>
      </c>
      <c r="D4079" s="414" t="e">
        <v>#N/A</v>
      </c>
      <c r="E4079" s="414" t="e">
        <v>#N/A</v>
      </c>
    </row>
    <row r="4080" spans="3:5">
      <c r="C4080" s="414">
        <v>51.9000000000024</v>
      </c>
      <c r="D4080" s="414" t="e">
        <v>#N/A</v>
      </c>
      <c r="E4080" s="414" t="e">
        <v>#N/A</v>
      </c>
    </row>
    <row r="4081" spans="3:5">
      <c r="C4081" s="414">
        <v>51.925000000002399</v>
      </c>
      <c r="D4081" s="414" t="e">
        <v>#N/A</v>
      </c>
      <c r="E4081" s="414" t="e">
        <v>#N/A</v>
      </c>
    </row>
    <row r="4082" spans="3:5">
      <c r="C4082" s="414">
        <v>51.950000000002397</v>
      </c>
      <c r="D4082" s="414" t="e">
        <v>#N/A</v>
      </c>
      <c r="E4082" s="414" t="e">
        <v>#N/A</v>
      </c>
    </row>
    <row r="4083" spans="3:5">
      <c r="C4083" s="414">
        <v>51.975000000002396</v>
      </c>
      <c r="D4083" s="414" t="e">
        <v>#N/A</v>
      </c>
      <c r="E4083" s="414" t="e">
        <v>#N/A</v>
      </c>
    </row>
    <row r="4084" spans="3:5">
      <c r="C4084" s="414">
        <v>52.000000000002395</v>
      </c>
      <c r="D4084" s="414" t="e">
        <v>#N/A</v>
      </c>
      <c r="E4084" s="414" t="e">
        <v>#N/A</v>
      </c>
    </row>
    <row r="4085" spans="3:5">
      <c r="C4085" s="414">
        <v>52.025000000002393</v>
      </c>
      <c r="D4085" s="414" t="e">
        <v>#N/A</v>
      </c>
      <c r="E4085" s="414" t="e">
        <v>#N/A</v>
      </c>
    </row>
    <row r="4086" spans="3:5">
      <c r="C4086" s="414">
        <v>52.050000000002392</v>
      </c>
      <c r="D4086" s="414" t="e">
        <v>#N/A</v>
      </c>
      <c r="E4086" s="414" t="e">
        <v>#N/A</v>
      </c>
    </row>
    <row r="4087" spans="3:5">
      <c r="C4087" s="414">
        <v>52.07500000000239</v>
      </c>
      <c r="D4087" s="414" t="e">
        <v>#N/A</v>
      </c>
      <c r="E4087" s="414" t="e">
        <v>#N/A</v>
      </c>
    </row>
    <row r="4088" spans="3:5">
      <c r="C4088" s="414">
        <v>52.100000000002389</v>
      </c>
      <c r="D4088" s="414" t="e">
        <v>#N/A</v>
      </c>
      <c r="E4088" s="414" t="e">
        <v>#N/A</v>
      </c>
    </row>
    <row r="4089" spans="3:5">
      <c r="C4089" s="414">
        <v>52.125000000002387</v>
      </c>
      <c r="D4089" s="414" t="e">
        <v>#N/A</v>
      </c>
      <c r="E4089" s="414" t="e">
        <v>#N/A</v>
      </c>
    </row>
    <row r="4090" spans="3:5">
      <c r="C4090" s="414">
        <v>52.150000000002386</v>
      </c>
      <c r="D4090" s="414" t="e">
        <v>#N/A</v>
      </c>
      <c r="E4090" s="414" t="e">
        <v>#N/A</v>
      </c>
    </row>
    <row r="4091" spans="3:5">
      <c r="C4091" s="414">
        <v>52.175000000002385</v>
      </c>
      <c r="D4091" s="414" t="e">
        <v>#N/A</v>
      </c>
      <c r="E4091" s="414" t="e">
        <v>#N/A</v>
      </c>
    </row>
    <row r="4092" spans="3:5">
      <c r="C4092" s="414">
        <v>52.200000000002383</v>
      </c>
      <c r="D4092" s="414" t="e">
        <v>#N/A</v>
      </c>
      <c r="E4092" s="414" t="e">
        <v>#N/A</v>
      </c>
    </row>
    <row r="4093" spans="3:5">
      <c r="C4093" s="414">
        <v>52.225000000002382</v>
      </c>
      <c r="D4093" s="414" t="e">
        <v>#N/A</v>
      </c>
      <c r="E4093" s="414" t="e">
        <v>#N/A</v>
      </c>
    </row>
    <row r="4094" spans="3:5">
      <c r="C4094" s="414">
        <v>52.25000000000238</v>
      </c>
      <c r="D4094" s="414" t="e">
        <v>#N/A</v>
      </c>
      <c r="E4094" s="414" t="e">
        <v>#N/A</v>
      </c>
    </row>
    <row r="4095" spans="3:5">
      <c r="C4095" s="414">
        <v>52.275000000002379</v>
      </c>
      <c r="D4095" s="414" t="e">
        <v>#N/A</v>
      </c>
      <c r="E4095" s="414" t="e">
        <v>#N/A</v>
      </c>
    </row>
    <row r="4096" spans="3:5">
      <c r="C4096" s="414">
        <v>52.300000000002377</v>
      </c>
      <c r="D4096" s="414" t="e">
        <v>#N/A</v>
      </c>
      <c r="E4096" s="414" t="e">
        <v>#N/A</v>
      </c>
    </row>
    <row r="4097" spans="3:5">
      <c r="C4097" s="414">
        <v>52.325000000002376</v>
      </c>
      <c r="D4097" s="414" t="e">
        <v>#N/A</v>
      </c>
      <c r="E4097" s="414" t="e">
        <v>#N/A</v>
      </c>
    </row>
    <row r="4098" spans="3:5">
      <c r="C4098" s="414">
        <v>52.350000000002375</v>
      </c>
      <c r="D4098" s="414" t="e">
        <v>#N/A</v>
      </c>
      <c r="E4098" s="414" t="e">
        <v>#N/A</v>
      </c>
    </row>
    <row r="4099" spans="3:5">
      <c r="C4099" s="414">
        <v>52.375000000002373</v>
      </c>
      <c r="D4099" s="414" t="e">
        <v>#N/A</v>
      </c>
      <c r="E4099" s="414" t="e">
        <v>#N/A</v>
      </c>
    </row>
    <row r="4100" spans="3:5">
      <c r="C4100" s="414">
        <v>52.400000000002372</v>
      </c>
      <c r="D4100" s="414" t="e">
        <v>#N/A</v>
      </c>
      <c r="E4100" s="414" t="e">
        <v>#N/A</v>
      </c>
    </row>
    <row r="4101" spans="3:5">
      <c r="C4101" s="414">
        <v>52.42500000000237</v>
      </c>
      <c r="D4101" s="414" t="e">
        <v>#N/A</v>
      </c>
      <c r="E4101" s="414" t="e">
        <v>#N/A</v>
      </c>
    </row>
    <row r="4102" spans="3:5">
      <c r="C4102" s="414">
        <v>52.450000000002369</v>
      </c>
      <c r="D4102" s="414" t="e">
        <v>#N/A</v>
      </c>
      <c r="E4102" s="414" t="e">
        <v>#N/A</v>
      </c>
    </row>
    <row r="4103" spans="3:5">
      <c r="C4103" s="414">
        <v>52.475000000002368</v>
      </c>
      <c r="D4103" s="414" t="e">
        <v>#N/A</v>
      </c>
      <c r="E4103" s="414" t="e">
        <v>#N/A</v>
      </c>
    </row>
    <row r="4104" spans="3:5">
      <c r="C4104" s="414">
        <v>52.500000000002366</v>
      </c>
      <c r="D4104" s="414" t="e">
        <v>#N/A</v>
      </c>
      <c r="E4104" s="414" t="e">
        <v>#N/A</v>
      </c>
    </row>
    <row r="4105" spans="3:5">
      <c r="C4105" s="414">
        <v>52.525000000002365</v>
      </c>
      <c r="D4105" s="414" t="e">
        <v>#N/A</v>
      </c>
      <c r="E4105" s="414" t="e">
        <v>#N/A</v>
      </c>
    </row>
    <row r="4106" spans="3:5">
      <c r="C4106" s="414">
        <v>52.550000000002363</v>
      </c>
      <c r="D4106" s="414" t="e">
        <v>#N/A</v>
      </c>
      <c r="E4106" s="414" t="e">
        <v>#N/A</v>
      </c>
    </row>
    <row r="4107" spans="3:5">
      <c r="C4107" s="414">
        <v>52.575000000002362</v>
      </c>
      <c r="D4107" s="414" t="e">
        <v>#N/A</v>
      </c>
      <c r="E4107" s="414" t="e">
        <v>#N/A</v>
      </c>
    </row>
    <row r="4108" spans="3:5">
      <c r="C4108" s="414">
        <v>52.60000000000236</v>
      </c>
      <c r="D4108" s="414" t="e">
        <v>#N/A</v>
      </c>
      <c r="E4108" s="414" t="e">
        <v>#N/A</v>
      </c>
    </row>
    <row r="4109" spans="3:5">
      <c r="C4109" s="414">
        <v>52.625000000002359</v>
      </c>
      <c r="D4109" s="414" t="e">
        <v>#N/A</v>
      </c>
      <c r="E4109" s="414" t="e">
        <v>#N/A</v>
      </c>
    </row>
    <row r="4110" spans="3:5">
      <c r="C4110" s="414">
        <v>52.650000000002358</v>
      </c>
      <c r="D4110" s="414" t="e">
        <v>#N/A</v>
      </c>
      <c r="E4110" s="414" t="e">
        <v>#N/A</v>
      </c>
    </row>
    <row r="4111" spans="3:5">
      <c r="C4111" s="414">
        <v>52.675000000002356</v>
      </c>
      <c r="D4111" s="414" t="e">
        <v>#N/A</v>
      </c>
      <c r="E4111" s="414" t="e">
        <v>#N/A</v>
      </c>
    </row>
    <row r="4112" spans="3:5">
      <c r="C4112" s="414">
        <v>52.700000000002355</v>
      </c>
      <c r="D4112" s="414" t="e">
        <v>#N/A</v>
      </c>
      <c r="E4112" s="414" t="e">
        <v>#N/A</v>
      </c>
    </row>
    <row r="4113" spans="3:5">
      <c r="C4113" s="414">
        <v>52.725000000002353</v>
      </c>
      <c r="D4113" s="414" t="e">
        <v>#N/A</v>
      </c>
      <c r="E4113" s="414" t="e">
        <v>#N/A</v>
      </c>
    </row>
    <row r="4114" spans="3:5">
      <c r="C4114" s="414">
        <v>52.750000000002352</v>
      </c>
      <c r="D4114" s="414" t="e">
        <v>#N/A</v>
      </c>
      <c r="E4114" s="414" t="e">
        <v>#N/A</v>
      </c>
    </row>
    <row r="4115" spans="3:5">
      <c r="C4115" s="414">
        <v>52.77500000000235</v>
      </c>
      <c r="D4115" s="414" t="e">
        <v>#N/A</v>
      </c>
      <c r="E4115" s="414" t="e">
        <v>#N/A</v>
      </c>
    </row>
    <row r="4116" spans="3:5">
      <c r="C4116" s="414">
        <v>52.800000000002349</v>
      </c>
      <c r="D4116" s="414" t="e">
        <v>#N/A</v>
      </c>
      <c r="E4116" s="414" t="e">
        <v>#N/A</v>
      </c>
    </row>
    <row r="4117" spans="3:5">
      <c r="C4117" s="414">
        <v>52.825000000002348</v>
      </c>
      <c r="D4117" s="414" t="e">
        <v>#N/A</v>
      </c>
      <c r="E4117" s="414" t="e">
        <v>#N/A</v>
      </c>
    </row>
    <row r="4118" spans="3:5">
      <c r="C4118" s="414">
        <v>52.850000000002346</v>
      </c>
      <c r="D4118" s="414" t="e">
        <v>#N/A</v>
      </c>
      <c r="E4118" s="414" t="e">
        <v>#N/A</v>
      </c>
    </row>
    <row r="4119" spans="3:5">
      <c r="C4119" s="414">
        <v>52.875000000002345</v>
      </c>
      <c r="D4119" s="414" t="e">
        <v>#N/A</v>
      </c>
      <c r="E4119" s="414" t="e">
        <v>#N/A</v>
      </c>
    </row>
    <row r="4120" spans="3:5">
      <c r="C4120" s="414">
        <v>52.900000000002343</v>
      </c>
      <c r="D4120" s="414" t="e">
        <v>#N/A</v>
      </c>
      <c r="E4120" s="414" t="e">
        <v>#N/A</v>
      </c>
    </row>
    <row r="4121" spans="3:5">
      <c r="C4121" s="414">
        <v>52.925000000002342</v>
      </c>
      <c r="D4121" s="414" t="e">
        <v>#N/A</v>
      </c>
      <c r="E4121" s="414" t="e">
        <v>#N/A</v>
      </c>
    </row>
    <row r="4122" spans="3:5">
      <c r="C4122" s="414">
        <v>52.950000000002341</v>
      </c>
      <c r="D4122" s="414" t="e">
        <v>#N/A</v>
      </c>
      <c r="E4122" s="414" t="e">
        <v>#N/A</v>
      </c>
    </row>
    <row r="4123" spans="3:5">
      <c r="C4123" s="414">
        <v>52.975000000002339</v>
      </c>
      <c r="D4123" s="414" t="e">
        <v>#N/A</v>
      </c>
      <c r="E4123" s="414" t="e">
        <v>#N/A</v>
      </c>
    </row>
    <row r="4124" spans="3:5">
      <c r="C4124" s="414">
        <v>53.000000000002338</v>
      </c>
      <c r="D4124" s="414" t="e">
        <v>#N/A</v>
      </c>
      <c r="E4124" s="414" t="e">
        <v>#N/A</v>
      </c>
    </row>
    <row r="4125" spans="3:5">
      <c r="C4125" s="414">
        <v>53.025000000002336</v>
      </c>
      <c r="D4125" s="414" t="e">
        <v>#N/A</v>
      </c>
      <c r="E4125" s="414" t="e">
        <v>#N/A</v>
      </c>
    </row>
    <row r="4126" spans="3:5">
      <c r="C4126" s="414">
        <v>53.050000000002335</v>
      </c>
      <c r="D4126" s="414" t="e">
        <v>#N/A</v>
      </c>
      <c r="E4126" s="414" t="e">
        <v>#N/A</v>
      </c>
    </row>
    <row r="4127" spans="3:5">
      <c r="C4127" s="414">
        <v>53.075000000002333</v>
      </c>
      <c r="D4127" s="414" t="e">
        <v>#N/A</v>
      </c>
      <c r="E4127" s="414" t="e">
        <v>#N/A</v>
      </c>
    </row>
    <row r="4128" spans="3:5">
      <c r="C4128" s="414">
        <v>53.100000000002332</v>
      </c>
      <c r="D4128" s="414" t="e">
        <v>#N/A</v>
      </c>
      <c r="E4128" s="414" t="e">
        <v>#N/A</v>
      </c>
    </row>
    <row r="4129" spans="3:5">
      <c r="C4129" s="414">
        <v>53.125000000002331</v>
      </c>
      <c r="D4129" s="414" t="e">
        <v>#N/A</v>
      </c>
      <c r="E4129" s="414" t="e">
        <v>#N/A</v>
      </c>
    </row>
    <row r="4130" spans="3:5">
      <c r="C4130" s="414">
        <v>53.150000000002329</v>
      </c>
      <c r="D4130" s="414" t="e">
        <v>#N/A</v>
      </c>
      <c r="E4130" s="414" t="e">
        <v>#N/A</v>
      </c>
    </row>
    <row r="4131" spans="3:5">
      <c r="C4131" s="414">
        <v>53.175000000002328</v>
      </c>
      <c r="D4131" s="414" t="e">
        <v>#N/A</v>
      </c>
      <c r="E4131" s="414" t="e">
        <v>#N/A</v>
      </c>
    </row>
    <row r="4132" spans="3:5">
      <c r="C4132" s="414">
        <v>53.200000000002326</v>
      </c>
      <c r="D4132" s="414" t="e">
        <v>#N/A</v>
      </c>
      <c r="E4132" s="414" t="e">
        <v>#N/A</v>
      </c>
    </row>
    <row r="4133" spans="3:5">
      <c r="C4133" s="414">
        <v>53.225000000002325</v>
      </c>
      <c r="D4133" s="414" t="e">
        <v>#N/A</v>
      </c>
      <c r="E4133" s="414" t="e">
        <v>#N/A</v>
      </c>
    </row>
    <row r="4134" spans="3:5">
      <c r="C4134" s="414">
        <v>53.250000000002323</v>
      </c>
      <c r="D4134" s="414" t="e">
        <v>#N/A</v>
      </c>
      <c r="E4134" s="414" t="e">
        <v>#N/A</v>
      </c>
    </row>
    <row r="4135" spans="3:5">
      <c r="C4135" s="414">
        <v>53.275000000002322</v>
      </c>
      <c r="D4135" s="414" t="e">
        <v>#N/A</v>
      </c>
      <c r="E4135" s="414" t="e">
        <v>#N/A</v>
      </c>
    </row>
    <row r="4136" spans="3:5">
      <c r="C4136" s="414">
        <v>53.300000000002321</v>
      </c>
      <c r="D4136" s="414" t="e">
        <v>#N/A</v>
      </c>
      <c r="E4136" s="414" t="e">
        <v>#N/A</v>
      </c>
    </row>
    <row r="4137" spans="3:5">
      <c r="C4137" s="414">
        <v>53.325000000002319</v>
      </c>
      <c r="D4137" s="414" t="e">
        <v>#N/A</v>
      </c>
      <c r="E4137" s="414" t="e">
        <v>#N/A</v>
      </c>
    </row>
    <row r="4138" spans="3:5">
      <c r="C4138" s="414">
        <v>53.350000000002318</v>
      </c>
      <c r="D4138" s="414" t="e">
        <v>#N/A</v>
      </c>
      <c r="E4138" s="414" t="e">
        <v>#N/A</v>
      </c>
    </row>
    <row r="4139" spans="3:5">
      <c r="C4139" s="414">
        <v>53.375000000002316</v>
      </c>
      <c r="D4139" s="414" t="e">
        <v>#N/A</v>
      </c>
      <c r="E4139" s="414" t="e">
        <v>#N/A</v>
      </c>
    </row>
    <row r="4140" spans="3:5">
      <c r="C4140" s="414">
        <v>53.400000000002315</v>
      </c>
      <c r="D4140" s="414" t="e">
        <v>#N/A</v>
      </c>
      <c r="E4140" s="414" t="e">
        <v>#N/A</v>
      </c>
    </row>
    <row r="4141" spans="3:5">
      <c r="C4141" s="414">
        <v>53.425000000002314</v>
      </c>
      <c r="D4141" s="414" t="e">
        <v>#N/A</v>
      </c>
      <c r="E4141" s="414" t="e">
        <v>#N/A</v>
      </c>
    </row>
    <row r="4142" spans="3:5">
      <c r="C4142" s="414">
        <v>53.450000000002312</v>
      </c>
      <c r="D4142" s="414" t="e">
        <v>#N/A</v>
      </c>
      <c r="E4142" s="414" t="e">
        <v>#N/A</v>
      </c>
    </row>
    <row r="4143" spans="3:5">
      <c r="C4143" s="414">
        <v>53.475000000002311</v>
      </c>
      <c r="D4143" s="414" t="e">
        <v>#N/A</v>
      </c>
      <c r="E4143" s="414" t="e">
        <v>#N/A</v>
      </c>
    </row>
    <row r="4144" spans="3:5">
      <c r="C4144" s="414">
        <v>53.500000000002309</v>
      </c>
      <c r="D4144" s="414" t="e">
        <v>#N/A</v>
      </c>
      <c r="E4144" s="414" t="e">
        <v>#N/A</v>
      </c>
    </row>
    <row r="4145" spans="3:5">
      <c r="C4145" s="414">
        <v>53.525000000002308</v>
      </c>
      <c r="D4145" s="414" t="e">
        <v>#N/A</v>
      </c>
      <c r="E4145" s="414" t="e">
        <v>#N/A</v>
      </c>
    </row>
    <row r="4146" spans="3:5">
      <c r="C4146" s="414">
        <v>53.550000000002306</v>
      </c>
      <c r="D4146" s="414" t="e">
        <v>#N/A</v>
      </c>
      <c r="E4146" s="414" t="e">
        <v>#N/A</v>
      </c>
    </row>
    <row r="4147" spans="3:5">
      <c r="C4147" s="414">
        <v>53.575000000002305</v>
      </c>
      <c r="D4147" s="414" t="e">
        <v>#N/A</v>
      </c>
      <c r="E4147" s="414" t="e">
        <v>#N/A</v>
      </c>
    </row>
    <row r="4148" spans="3:5">
      <c r="C4148" s="414">
        <v>53.600000000002304</v>
      </c>
      <c r="D4148" s="414" t="e">
        <v>#N/A</v>
      </c>
      <c r="E4148" s="414" t="e">
        <v>#N/A</v>
      </c>
    </row>
    <row r="4149" spans="3:5">
      <c r="C4149" s="414">
        <v>53.625000000002302</v>
      </c>
      <c r="D4149" s="414" t="e">
        <v>#N/A</v>
      </c>
      <c r="E4149" s="414" t="e">
        <v>#N/A</v>
      </c>
    </row>
    <row r="4150" spans="3:5">
      <c r="C4150" s="414">
        <v>53.650000000002301</v>
      </c>
      <c r="D4150" s="414" t="e">
        <v>#N/A</v>
      </c>
      <c r="E4150" s="414" t="e">
        <v>#N/A</v>
      </c>
    </row>
    <row r="4151" spans="3:5">
      <c r="C4151" s="414">
        <v>53.675000000002299</v>
      </c>
      <c r="D4151" s="414" t="e">
        <v>#N/A</v>
      </c>
      <c r="E4151" s="414" t="e">
        <v>#N/A</v>
      </c>
    </row>
    <row r="4152" spans="3:5">
      <c r="C4152" s="414">
        <v>53.700000000002298</v>
      </c>
      <c r="D4152" s="414" t="e">
        <v>#N/A</v>
      </c>
      <c r="E4152" s="414" t="e">
        <v>#N/A</v>
      </c>
    </row>
    <row r="4153" spans="3:5">
      <c r="C4153" s="414">
        <v>53.725000000002296</v>
      </c>
      <c r="D4153" s="414" t="e">
        <v>#N/A</v>
      </c>
      <c r="E4153" s="414" t="e">
        <v>#N/A</v>
      </c>
    </row>
    <row r="4154" spans="3:5">
      <c r="C4154" s="414">
        <v>53.750000000002295</v>
      </c>
      <c r="D4154" s="414" t="e">
        <v>#N/A</v>
      </c>
      <c r="E4154" s="414" t="e">
        <v>#N/A</v>
      </c>
    </row>
    <row r="4155" spans="3:5">
      <c r="C4155" s="414">
        <v>53.775000000002294</v>
      </c>
      <c r="D4155" s="414" t="e">
        <v>#N/A</v>
      </c>
      <c r="E4155" s="414" t="e">
        <v>#N/A</v>
      </c>
    </row>
    <row r="4156" spans="3:5">
      <c r="C4156" s="414">
        <v>53.800000000002292</v>
      </c>
      <c r="D4156" s="414" t="e">
        <v>#N/A</v>
      </c>
      <c r="E4156" s="414" t="e">
        <v>#N/A</v>
      </c>
    </row>
    <row r="4157" spans="3:5">
      <c r="C4157" s="414">
        <v>53.825000000002291</v>
      </c>
      <c r="D4157" s="414" t="e">
        <v>#N/A</v>
      </c>
      <c r="E4157" s="414" t="e">
        <v>#N/A</v>
      </c>
    </row>
    <row r="4158" spans="3:5">
      <c r="C4158" s="414">
        <v>53.850000000002289</v>
      </c>
      <c r="D4158" s="414" t="e">
        <v>#N/A</v>
      </c>
      <c r="E4158" s="414" t="e">
        <v>#N/A</v>
      </c>
    </row>
    <row r="4159" spans="3:5">
      <c r="C4159" s="414">
        <v>53.875000000002288</v>
      </c>
      <c r="D4159" s="414" t="e">
        <v>#N/A</v>
      </c>
      <c r="E4159" s="414" t="e">
        <v>#N/A</v>
      </c>
    </row>
    <row r="4160" spans="3:5">
      <c r="C4160" s="414">
        <v>53.900000000002287</v>
      </c>
      <c r="D4160" s="414" t="e">
        <v>#N/A</v>
      </c>
      <c r="E4160" s="414" t="e">
        <v>#N/A</v>
      </c>
    </row>
    <row r="4161" spans="3:5">
      <c r="C4161" s="414">
        <v>53.925000000002285</v>
      </c>
      <c r="D4161" s="414" t="e">
        <v>#N/A</v>
      </c>
      <c r="E4161" s="414" t="e">
        <v>#N/A</v>
      </c>
    </row>
    <row r="4162" spans="3:5">
      <c r="C4162" s="414">
        <v>53.950000000002284</v>
      </c>
      <c r="D4162" s="414" t="e">
        <v>#N/A</v>
      </c>
      <c r="E4162" s="414" t="e">
        <v>#N/A</v>
      </c>
    </row>
    <row r="4163" spans="3:5">
      <c r="C4163" s="414">
        <v>53.975000000002282</v>
      </c>
      <c r="D4163" s="414" t="e">
        <v>#N/A</v>
      </c>
      <c r="E4163" s="414" t="e">
        <v>#N/A</v>
      </c>
    </row>
    <row r="4164" spans="3:5">
      <c r="C4164" s="414">
        <v>54.000000000002281</v>
      </c>
      <c r="D4164" s="414" t="e">
        <v>#N/A</v>
      </c>
      <c r="E4164" s="414" t="e">
        <v>#N/A</v>
      </c>
    </row>
    <row r="4165" spans="3:5">
      <c r="C4165" s="414">
        <v>54.025000000002279</v>
      </c>
      <c r="D4165" s="414" t="e">
        <v>#N/A</v>
      </c>
      <c r="E4165" s="414" t="e">
        <v>#N/A</v>
      </c>
    </row>
    <row r="4166" spans="3:5">
      <c r="C4166" s="414">
        <v>54.050000000002278</v>
      </c>
      <c r="D4166" s="414" t="e">
        <v>#N/A</v>
      </c>
      <c r="E4166" s="414" t="e">
        <v>#N/A</v>
      </c>
    </row>
    <row r="4167" spans="3:5">
      <c r="C4167" s="414">
        <v>54.075000000002277</v>
      </c>
      <c r="D4167" s="414" t="e">
        <v>#N/A</v>
      </c>
      <c r="E4167" s="414" t="e">
        <v>#N/A</v>
      </c>
    </row>
    <row r="4168" spans="3:5">
      <c r="C4168" s="414">
        <v>54.100000000002275</v>
      </c>
      <c r="D4168" s="414" t="e">
        <v>#N/A</v>
      </c>
      <c r="E4168" s="414" t="e">
        <v>#N/A</v>
      </c>
    </row>
    <row r="4169" spans="3:5">
      <c r="C4169" s="414">
        <v>54.125000000002274</v>
      </c>
      <c r="D4169" s="414" t="e">
        <v>#N/A</v>
      </c>
      <c r="E4169" s="414" t="e">
        <v>#N/A</v>
      </c>
    </row>
    <row r="4170" spans="3:5">
      <c r="C4170" s="414">
        <v>54.150000000002272</v>
      </c>
      <c r="D4170" s="414" t="e">
        <v>#N/A</v>
      </c>
      <c r="E4170" s="414" t="e">
        <v>#N/A</v>
      </c>
    </row>
    <row r="4171" spans="3:5">
      <c r="C4171" s="414">
        <v>54.175000000002271</v>
      </c>
      <c r="D4171" s="414" t="e">
        <v>#N/A</v>
      </c>
      <c r="E4171" s="414" t="e">
        <v>#N/A</v>
      </c>
    </row>
    <row r="4172" spans="3:5">
      <c r="C4172" s="414">
        <v>54.200000000002269</v>
      </c>
      <c r="D4172" s="414" t="e">
        <v>#N/A</v>
      </c>
      <c r="E4172" s="414" t="e">
        <v>#N/A</v>
      </c>
    </row>
    <row r="4173" spans="3:5">
      <c r="C4173" s="414">
        <v>54.225000000002268</v>
      </c>
      <c r="D4173" s="414" t="e">
        <v>#N/A</v>
      </c>
      <c r="E4173" s="414" t="e">
        <v>#N/A</v>
      </c>
    </row>
    <row r="4174" spans="3:5">
      <c r="C4174" s="414">
        <v>54.250000000002267</v>
      </c>
      <c r="D4174" s="414" t="e">
        <v>#N/A</v>
      </c>
      <c r="E4174" s="414" t="e">
        <v>#N/A</v>
      </c>
    </row>
    <row r="4175" spans="3:5">
      <c r="C4175" s="414">
        <v>54.275000000002265</v>
      </c>
      <c r="D4175" s="414" t="e">
        <v>#N/A</v>
      </c>
      <c r="E4175" s="414" t="e">
        <v>#N/A</v>
      </c>
    </row>
    <row r="4176" spans="3:5">
      <c r="C4176" s="414">
        <v>54.300000000002264</v>
      </c>
      <c r="D4176" s="414" t="e">
        <v>#N/A</v>
      </c>
      <c r="E4176" s="414" t="e">
        <v>#N/A</v>
      </c>
    </row>
    <row r="4177" spans="3:5">
      <c r="C4177" s="414">
        <v>54.325000000002262</v>
      </c>
      <c r="D4177" s="414" t="e">
        <v>#N/A</v>
      </c>
      <c r="E4177" s="414" t="e">
        <v>#N/A</v>
      </c>
    </row>
    <row r="4178" spans="3:5">
      <c r="C4178" s="414">
        <v>54.350000000002261</v>
      </c>
      <c r="D4178" s="414" t="e">
        <v>#N/A</v>
      </c>
      <c r="E4178" s="414" t="e">
        <v>#N/A</v>
      </c>
    </row>
    <row r="4179" spans="3:5">
      <c r="C4179" s="414">
        <v>54.37500000000226</v>
      </c>
      <c r="D4179" s="414" t="e">
        <v>#N/A</v>
      </c>
      <c r="E4179" s="414" t="e">
        <v>#N/A</v>
      </c>
    </row>
    <row r="4180" spans="3:5">
      <c r="C4180" s="414">
        <v>54.400000000002258</v>
      </c>
      <c r="D4180" s="414" t="e">
        <v>#N/A</v>
      </c>
      <c r="E4180" s="414" t="e">
        <v>#N/A</v>
      </c>
    </row>
    <row r="4181" spans="3:5">
      <c r="C4181" s="414">
        <v>54.425000000002257</v>
      </c>
      <c r="D4181" s="414" t="e">
        <v>#N/A</v>
      </c>
      <c r="E4181" s="414" t="e">
        <v>#N/A</v>
      </c>
    </row>
    <row r="4182" spans="3:5">
      <c r="C4182" s="414">
        <v>54.450000000002255</v>
      </c>
      <c r="D4182" s="414" t="e">
        <v>#N/A</v>
      </c>
      <c r="E4182" s="414" t="e">
        <v>#N/A</v>
      </c>
    </row>
    <row r="4183" spans="3:5">
      <c r="C4183" s="414">
        <v>54.475000000002254</v>
      </c>
      <c r="D4183" s="414" t="e">
        <v>#N/A</v>
      </c>
      <c r="E4183" s="414" t="e">
        <v>#N/A</v>
      </c>
    </row>
    <row r="4184" spans="3:5">
      <c r="C4184" s="414">
        <v>54.500000000002252</v>
      </c>
      <c r="D4184" s="414" t="e">
        <v>#N/A</v>
      </c>
      <c r="E4184" s="414" t="e">
        <v>#N/A</v>
      </c>
    </row>
    <row r="4185" spans="3:5">
      <c r="C4185" s="414">
        <v>54.525000000002251</v>
      </c>
      <c r="D4185" s="414" t="e">
        <v>#N/A</v>
      </c>
      <c r="E4185" s="414" t="e">
        <v>#N/A</v>
      </c>
    </row>
    <row r="4186" spans="3:5">
      <c r="C4186" s="414">
        <v>54.55000000000225</v>
      </c>
      <c r="D4186" s="414" t="e">
        <v>#N/A</v>
      </c>
      <c r="E4186" s="414" t="e">
        <v>#N/A</v>
      </c>
    </row>
    <row r="4187" spans="3:5">
      <c r="C4187" s="414">
        <v>54.575000000002248</v>
      </c>
      <c r="D4187" s="414" t="e">
        <v>#N/A</v>
      </c>
      <c r="E4187" s="414" t="e">
        <v>#N/A</v>
      </c>
    </row>
    <row r="4188" spans="3:5">
      <c r="C4188" s="414">
        <v>54.600000000002247</v>
      </c>
      <c r="D4188" s="414" t="e">
        <v>#N/A</v>
      </c>
      <c r="E4188" s="414" t="e">
        <v>#N/A</v>
      </c>
    </row>
    <row r="4189" spans="3:5">
      <c r="C4189" s="414">
        <v>54.625000000002245</v>
      </c>
      <c r="D4189" s="414" t="e">
        <v>#N/A</v>
      </c>
      <c r="E4189" s="414" t="e">
        <v>#N/A</v>
      </c>
    </row>
    <row r="4190" spans="3:5">
      <c r="C4190" s="414">
        <v>54.650000000002244</v>
      </c>
      <c r="D4190" s="414" t="e">
        <v>#N/A</v>
      </c>
      <c r="E4190" s="414" t="e">
        <v>#N/A</v>
      </c>
    </row>
    <row r="4191" spans="3:5">
      <c r="C4191" s="414">
        <v>54.675000000002242</v>
      </c>
      <c r="D4191" s="414" t="e">
        <v>#N/A</v>
      </c>
      <c r="E4191" s="414" t="e">
        <v>#N/A</v>
      </c>
    </row>
    <row r="4192" spans="3:5">
      <c r="C4192" s="414">
        <v>54.700000000002241</v>
      </c>
      <c r="D4192" s="414" t="e">
        <v>#N/A</v>
      </c>
      <c r="E4192" s="414" t="e">
        <v>#N/A</v>
      </c>
    </row>
    <row r="4193" spans="3:5">
      <c r="C4193" s="414">
        <v>54.72500000000224</v>
      </c>
      <c r="D4193" s="414" t="e">
        <v>#N/A</v>
      </c>
      <c r="E4193" s="414" t="e">
        <v>#N/A</v>
      </c>
    </row>
    <row r="4194" spans="3:5">
      <c r="C4194" s="414">
        <v>54.750000000002238</v>
      </c>
      <c r="D4194" s="414" t="e">
        <v>#N/A</v>
      </c>
      <c r="E4194" s="414" t="e">
        <v>#N/A</v>
      </c>
    </row>
    <row r="4195" spans="3:5">
      <c r="C4195" s="414">
        <v>54.775000000002237</v>
      </c>
      <c r="D4195" s="414" t="e">
        <v>#N/A</v>
      </c>
      <c r="E4195" s="414" t="e">
        <v>#N/A</v>
      </c>
    </row>
    <row r="4196" spans="3:5">
      <c r="C4196" s="414">
        <v>54.800000000002235</v>
      </c>
      <c r="D4196" s="414" t="e">
        <v>#N/A</v>
      </c>
      <c r="E4196" s="414" t="e">
        <v>#N/A</v>
      </c>
    </row>
    <row r="4197" spans="3:5">
      <c r="C4197" s="414">
        <v>54.825000000002234</v>
      </c>
      <c r="D4197" s="414" t="e">
        <v>#N/A</v>
      </c>
      <c r="E4197" s="414" t="e">
        <v>#N/A</v>
      </c>
    </row>
    <row r="4198" spans="3:5">
      <c r="C4198" s="414">
        <v>54.850000000002233</v>
      </c>
      <c r="D4198" s="414" t="e">
        <v>#N/A</v>
      </c>
      <c r="E4198" s="414" t="e">
        <v>#N/A</v>
      </c>
    </row>
    <row r="4199" spans="3:5">
      <c r="C4199" s="414">
        <v>54.875000000002231</v>
      </c>
      <c r="D4199" s="414" t="e">
        <v>#N/A</v>
      </c>
      <c r="E4199" s="414" t="e">
        <v>#N/A</v>
      </c>
    </row>
    <row r="4200" spans="3:5">
      <c r="C4200" s="414">
        <v>54.90000000000223</v>
      </c>
      <c r="D4200" s="414" t="e">
        <v>#N/A</v>
      </c>
      <c r="E4200" s="414" t="e">
        <v>#N/A</v>
      </c>
    </row>
    <row r="4201" spans="3:5">
      <c r="C4201" s="414">
        <v>54.925000000002228</v>
      </c>
      <c r="D4201" s="414" t="e">
        <v>#N/A</v>
      </c>
      <c r="E4201" s="414" t="e">
        <v>#N/A</v>
      </c>
    </row>
    <row r="4202" spans="3:5">
      <c r="C4202" s="414">
        <v>54.950000000002227</v>
      </c>
      <c r="D4202" s="414" t="e">
        <v>#N/A</v>
      </c>
      <c r="E4202" s="414" t="e">
        <v>#N/A</v>
      </c>
    </row>
    <row r="4203" spans="3:5">
      <c r="C4203" s="414">
        <v>54.975000000002225</v>
      </c>
      <c r="D4203" s="414" t="e">
        <v>#N/A</v>
      </c>
      <c r="E4203" s="414" t="e">
        <v>#N/A</v>
      </c>
    </row>
    <row r="4204" spans="3:5">
      <c r="C4204" s="414">
        <v>55.000000000002224</v>
      </c>
      <c r="D4204" s="414" t="e">
        <v>#N/A</v>
      </c>
      <c r="E4204" s="414" t="e">
        <v>#N/A</v>
      </c>
    </row>
    <row r="4205" spans="3:5">
      <c r="C4205" s="414">
        <v>55.025000000002223</v>
      </c>
      <c r="D4205" s="414" t="e">
        <v>#N/A</v>
      </c>
      <c r="E4205" s="414" t="e">
        <v>#N/A</v>
      </c>
    </row>
    <row r="4206" spans="3:5">
      <c r="C4206" s="414">
        <v>55.050000000002221</v>
      </c>
      <c r="D4206" s="414" t="e">
        <v>#N/A</v>
      </c>
      <c r="E4206" s="414" t="e">
        <v>#N/A</v>
      </c>
    </row>
    <row r="4207" spans="3:5">
      <c r="C4207" s="414">
        <v>55.07500000000222</v>
      </c>
      <c r="D4207" s="414" t="e">
        <v>#N/A</v>
      </c>
      <c r="E4207" s="414" t="e">
        <v>#N/A</v>
      </c>
    </row>
    <row r="4208" spans="3:5">
      <c r="C4208" s="414">
        <v>55.100000000002218</v>
      </c>
      <c r="D4208" s="414" t="e">
        <v>#N/A</v>
      </c>
      <c r="E4208" s="414" t="e">
        <v>#N/A</v>
      </c>
    </row>
    <row r="4209" spans="3:5">
      <c r="C4209" s="414">
        <v>55.125000000002217</v>
      </c>
      <c r="D4209" s="414" t="e">
        <v>#N/A</v>
      </c>
      <c r="E4209" s="414" t="e">
        <v>#N/A</v>
      </c>
    </row>
    <row r="4210" spans="3:5">
      <c r="C4210" s="414">
        <v>55.150000000002215</v>
      </c>
      <c r="D4210" s="414" t="e">
        <v>#N/A</v>
      </c>
      <c r="E4210" s="414" t="e">
        <v>#N/A</v>
      </c>
    </row>
    <row r="4211" spans="3:5">
      <c r="C4211" s="414">
        <v>55.175000000002214</v>
      </c>
      <c r="D4211" s="414" t="e">
        <v>#N/A</v>
      </c>
      <c r="E4211" s="414" t="e">
        <v>#N/A</v>
      </c>
    </row>
    <row r="4212" spans="3:5">
      <c r="C4212" s="414">
        <v>55.200000000002213</v>
      </c>
      <c r="D4212" s="414" t="e">
        <v>#N/A</v>
      </c>
      <c r="E4212" s="414" t="e">
        <v>#N/A</v>
      </c>
    </row>
    <row r="4213" spans="3:5">
      <c r="C4213" s="414">
        <v>55.225000000002211</v>
      </c>
      <c r="D4213" s="414" t="e">
        <v>#N/A</v>
      </c>
      <c r="E4213" s="414" t="e">
        <v>#N/A</v>
      </c>
    </row>
    <row r="4214" spans="3:5">
      <c r="C4214" s="414">
        <v>55.25000000000221</v>
      </c>
      <c r="D4214" s="414" t="e">
        <v>#N/A</v>
      </c>
      <c r="E4214" s="414" t="e">
        <v>#N/A</v>
      </c>
    </row>
    <row r="4215" spans="3:5">
      <c r="C4215" s="414">
        <v>55.275000000002208</v>
      </c>
      <c r="D4215" s="414" t="e">
        <v>#N/A</v>
      </c>
      <c r="E4215" s="414" t="e">
        <v>#N/A</v>
      </c>
    </row>
    <row r="4216" spans="3:5">
      <c r="C4216" s="414">
        <v>55.300000000002207</v>
      </c>
      <c r="D4216" s="414" t="e">
        <v>#N/A</v>
      </c>
      <c r="E4216" s="414" t="e">
        <v>#N/A</v>
      </c>
    </row>
    <row r="4217" spans="3:5">
      <c r="C4217" s="414">
        <v>55.325000000002206</v>
      </c>
      <c r="D4217" s="414" t="e">
        <v>#N/A</v>
      </c>
      <c r="E4217" s="414" t="e">
        <v>#N/A</v>
      </c>
    </row>
    <row r="4218" spans="3:5">
      <c r="C4218" s="414">
        <v>55.350000000002204</v>
      </c>
      <c r="D4218" s="414" t="e">
        <v>#N/A</v>
      </c>
      <c r="E4218" s="414" t="e">
        <v>#N/A</v>
      </c>
    </row>
    <row r="4219" spans="3:5">
      <c r="C4219" s="414">
        <v>55.375000000002203</v>
      </c>
      <c r="D4219" s="414" t="e">
        <v>#N/A</v>
      </c>
      <c r="E4219" s="414" t="e">
        <v>#N/A</v>
      </c>
    </row>
    <row r="4220" spans="3:5">
      <c r="C4220" s="414">
        <v>55.400000000002201</v>
      </c>
      <c r="D4220" s="414" t="e">
        <v>#N/A</v>
      </c>
      <c r="E4220" s="414" t="e">
        <v>#N/A</v>
      </c>
    </row>
    <row r="4221" spans="3:5">
      <c r="C4221" s="414">
        <v>55.4250000000022</v>
      </c>
      <c r="D4221" s="414" t="e">
        <v>#N/A</v>
      </c>
      <c r="E4221" s="414" t="e">
        <v>#N/A</v>
      </c>
    </row>
    <row r="4222" spans="3:5">
      <c r="C4222" s="414">
        <v>55.450000000002198</v>
      </c>
      <c r="D4222" s="414" t="e">
        <v>#N/A</v>
      </c>
      <c r="E4222" s="414" t="e">
        <v>#N/A</v>
      </c>
    </row>
    <row r="4223" spans="3:5">
      <c r="C4223" s="414">
        <v>55.475000000002197</v>
      </c>
      <c r="D4223" s="414" t="e">
        <v>#N/A</v>
      </c>
      <c r="E4223" s="414" t="e">
        <v>#N/A</v>
      </c>
    </row>
    <row r="4224" spans="3:5">
      <c r="C4224" s="414">
        <v>55.500000000002196</v>
      </c>
      <c r="D4224" s="414" t="e">
        <v>#N/A</v>
      </c>
      <c r="E4224" s="414" t="e">
        <v>#N/A</v>
      </c>
    </row>
    <row r="4225" spans="3:5">
      <c r="C4225" s="414">
        <v>55.525000000002194</v>
      </c>
      <c r="D4225" s="414" t="e">
        <v>#N/A</v>
      </c>
      <c r="E4225" s="414" t="e">
        <v>#N/A</v>
      </c>
    </row>
    <row r="4226" spans="3:5">
      <c r="C4226" s="414">
        <v>55.550000000002193</v>
      </c>
      <c r="D4226" s="414" t="e">
        <v>#N/A</v>
      </c>
      <c r="E4226" s="414" t="e">
        <v>#N/A</v>
      </c>
    </row>
    <row r="4227" spans="3:5">
      <c r="C4227" s="414">
        <v>55.575000000002191</v>
      </c>
      <c r="D4227" s="414" t="e">
        <v>#N/A</v>
      </c>
      <c r="E4227" s="414" t="e">
        <v>#N/A</v>
      </c>
    </row>
    <row r="4228" spans="3:5">
      <c r="C4228" s="414">
        <v>55.60000000000219</v>
      </c>
      <c r="D4228" s="414" t="e">
        <v>#N/A</v>
      </c>
      <c r="E4228" s="414" t="e">
        <v>#N/A</v>
      </c>
    </row>
    <row r="4229" spans="3:5">
      <c r="C4229" s="414">
        <v>55.625000000002188</v>
      </c>
      <c r="D4229" s="414" t="e">
        <v>#N/A</v>
      </c>
      <c r="E4229" s="414" t="e">
        <v>#N/A</v>
      </c>
    </row>
    <row r="4230" spans="3:5">
      <c r="C4230" s="414">
        <v>55.650000000002187</v>
      </c>
      <c r="D4230" s="414" t="e">
        <v>#N/A</v>
      </c>
      <c r="E4230" s="414" t="e">
        <v>#N/A</v>
      </c>
    </row>
    <row r="4231" spans="3:5">
      <c r="C4231" s="414">
        <v>55.675000000002186</v>
      </c>
      <c r="D4231" s="414" t="e">
        <v>#N/A</v>
      </c>
      <c r="E4231" s="414" t="e">
        <v>#N/A</v>
      </c>
    </row>
    <row r="4232" spans="3:5">
      <c r="C4232" s="414">
        <v>55.700000000002184</v>
      </c>
      <c r="D4232" s="414" t="e">
        <v>#N/A</v>
      </c>
      <c r="E4232" s="414" t="e">
        <v>#N/A</v>
      </c>
    </row>
    <row r="4233" spans="3:5">
      <c r="C4233" s="414">
        <v>55.725000000002183</v>
      </c>
      <c r="D4233" s="414" t="e">
        <v>#N/A</v>
      </c>
      <c r="E4233" s="414" t="e">
        <v>#N/A</v>
      </c>
    </row>
    <row r="4234" spans="3:5">
      <c r="C4234" s="414">
        <v>55.750000000002181</v>
      </c>
      <c r="D4234" s="414" t="e">
        <v>#N/A</v>
      </c>
      <c r="E4234" s="414" t="e">
        <v>#N/A</v>
      </c>
    </row>
    <row r="4235" spans="3:5">
      <c r="C4235" s="414">
        <v>55.77500000000218</v>
      </c>
      <c r="D4235" s="414" t="e">
        <v>#N/A</v>
      </c>
      <c r="E4235" s="414" t="e">
        <v>#N/A</v>
      </c>
    </row>
    <row r="4236" spans="3:5">
      <c r="C4236" s="414">
        <v>55.800000000002179</v>
      </c>
      <c r="D4236" s="414" t="e">
        <v>#N/A</v>
      </c>
      <c r="E4236" s="414" t="e">
        <v>#N/A</v>
      </c>
    </row>
    <row r="4237" spans="3:5">
      <c r="C4237" s="414">
        <v>55.825000000002177</v>
      </c>
      <c r="D4237" s="414" t="e">
        <v>#N/A</v>
      </c>
      <c r="E4237" s="414" t="e">
        <v>#N/A</v>
      </c>
    </row>
    <row r="4238" spans="3:5">
      <c r="C4238" s="414">
        <v>55.850000000002176</v>
      </c>
      <c r="D4238" s="414" t="e">
        <v>#N/A</v>
      </c>
      <c r="E4238" s="414" t="e">
        <v>#N/A</v>
      </c>
    </row>
    <row r="4239" spans="3:5">
      <c r="C4239" s="414">
        <v>55.875000000002174</v>
      </c>
      <c r="D4239" s="414" t="e">
        <v>#N/A</v>
      </c>
      <c r="E4239" s="414" t="e">
        <v>#N/A</v>
      </c>
    </row>
    <row r="4240" spans="3:5">
      <c r="C4240" s="414">
        <v>55.900000000002173</v>
      </c>
      <c r="D4240" s="414" t="e">
        <v>#N/A</v>
      </c>
      <c r="E4240" s="414" t="e">
        <v>#N/A</v>
      </c>
    </row>
    <row r="4241" spans="3:5">
      <c r="C4241" s="414">
        <v>55.925000000002171</v>
      </c>
      <c r="D4241" s="414" t="e">
        <v>#N/A</v>
      </c>
      <c r="E4241" s="414" t="e">
        <v>#N/A</v>
      </c>
    </row>
    <row r="4242" spans="3:5">
      <c r="C4242" s="414">
        <v>55.95000000000217</v>
      </c>
      <c r="D4242" s="414" t="e">
        <v>#N/A</v>
      </c>
      <c r="E4242" s="414" t="e">
        <v>#N/A</v>
      </c>
    </row>
    <row r="4243" spans="3:5">
      <c r="C4243" s="414">
        <v>55.975000000002169</v>
      </c>
      <c r="D4243" s="414" t="e">
        <v>#N/A</v>
      </c>
      <c r="E4243" s="414" t="e">
        <v>#N/A</v>
      </c>
    </row>
    <row r="4244" spans="3:5">
      <c r="C4244" s="414">
        <v>56.000000000002167</v>
      </c>
      <c r="D4244" s="414" t="e">
        <v>#N/A</v>
      </c>
      <c r="E4244" s="414" t="e">
        <v>#N/A</v>
      </c>
    </row>
    <row r="4245" spans="3:5">
      <c r="C4245" s="414">
        <v>56.025000000002166</v>
      </c>
      <c r="D4245" s="414" t="e">
        <v>#N/A</v>
      </c>
      <c r="E4245" s="414" t="e">
        <v>#N/A</v>
      </c>
    </row>
    <row r="4246" spans="3:5">
      <c r="C4246" s="414">
        <v>56.050000000002164</v>
      </c>
      <c r="D4246" s="414" t="e">
        <v>#N/A</v>
      </c>
      <c r="E4246" s="414" t="e">
        <v>#N/A</v>
      </c>
    </row>
    <row r="4247" spans="3:5">
      <c r="C4247" s="414">
        <v>56.075000000002163</v>
      </c>
      <c r="D4247" s="414" t="e">
        <v>#N/A</v>
      </c>
      <c r="E4247" s="414" t="e">
        <v>#N/A</v>
      </c>
    </row>
    <row r="4248" spans="3:5">
      <c r="C4248" s="414">
        <v>56.100000000002161</v>
      </c>
      <c r="D4248" s="414" t="e">
        <v>#N/A</v>
      </c>
      <c r="E4248" s="414" t="e">
        <v>#N/A</v>
      </c>
    </row>
    <row r="4249" spans="3:5">
      <c r="C4249" s="414">
        <v>56.12500000000216</v>
      </c>
      <c r="D4249" s="414" t="e">
        <v>#N/A</v>
      </c>
      <c r="E4249" s="414" t="e">
        <v>#N/A</v>
      </c>
    </row>
    <row r="4250" spans="3:5">
      <c r="C4250" s="414">
        <v>56.150000000002159</v>
      </c>
      <c r="D4250" s="414" t="e">
        <v>#N/A</v>
      </c>
      <c r="E4250" s="414" t="e">
        <v>#N/A</v>
      </c>
    </row>
    <row r="4251" spans="3:5">
      <c r="C4251" s="414">
        <v>56.175000000002157</v>
      </c>
      <c r="D4251" s="414" t="e">
        <v>#N/A</v>
      </c>
      <c r="E4251" s="414" t="e">
        <v>#N/A</v>
      </c>
    </row>
    <row r="4252" spans="3:5">
      <c r="C4252" s="414">
        <v>56.200000000002156</v>
      </c>
      <c r="D4252" s="414" t="e">
        <v>#N/A</v>
      </c>
      <c r="E4252" s="414" t="e">
        <v>#N/A</v>
      </c>
    </row>
    <row r="4253" spans="3:5">
      <c r="C4253" s="414">
        <v>56.225000000002154</v>
      </c>
      <c r="D4253" s="414" t="e">
        <v>#N/A</v>
      </c>
      <c r="E4253" s="414" t="e">
        <v>#N/A</v>
      </c>
    </row>
    <row r="4254" spans="3:5">
      <c r="C4254" s="414">
        <v>56.250000000002153</v>
      </c>
      <c r="D4254" s="414" t="e">
        <v>#N/A</v>
      </c>
      <c r="E4254" s="414" t="e">
        <v>#N/A</v>
      </c>
    </row>
    <row r="4255" spans="3:5">
      <c r="C4255" s="414">
        <v>56.275000000002152</v>
      </c>
      <c r="D4255" s="414" t="e">
        <v>#N/A</v>
      </c>
      <c r="E4255" s="414" t="e">
        <v>#N/A</v>
      </c>
    </row>
    <row r="4256" spans="3:5">
      <c r="C4256" s="414">
        <v>56.30000000000215</v>
      </c>
      <c r="D4256" s="414" t="e">
        <v>#N/A</v>
      </c>
      <c r="E4256" s="414" t="e">
        <v>#N/A</v>
      </c>
    </row>
    <row r="4257" spans="3:5">
      <c r="C4257" s="414">
        <v>56.325000000002149</v>
      </c>
      <c r="D4257" s="414" t="e">
        <v>#N/A</v>
      </c>
      <c r="E4257" s="414" t="e">
        <v>#N/A</v>
      </c>
    </row>
    <row r="4258" spans="3:5">
      <c r="C4258" s="414">
        <v>56.350000000002147</v>
      </c>
      <c r="D4258" s="414" t="e">
        <v>#N/A</v>
      </c>
      <c r="E4258" s="414" t="e">
        <v>#N/A</v>
      </c>
    </row>
    <row r="4259" spans="3:5">
      <c r="C4259" s="414">
        <v>56.375000000002146</v>
      </c>
      <c r="D4259" s="414" t="e">
        <v>#N/A</v>
      </c>
      <c r="E4259" s="414" t="e">
        <v>#N/A</v>
      </c>
    </row>
    <row r="4260" spans="3:5">
      <c r="C4260" s="414">
        <v>56.400000000002144</v>
      </c>
      <c r="D4260" s="414" t="e">
        <v>#N/A</v>
      </c>
      <c r="E4260" s="414" t="e">
        <v>#N/A</v>
      </c>
    </row>
    <row r="4261" spans="3:5">
      <c r="C4261" s="414">
        <v>56.425000000002143</v>
      </c>
      <c r="D4261" s="414" t="e">
        <v>#N/A</v>
      </c>
      <c r="E4261" s="414" t="e">
        <v>#N/A</v>
      </c>
    </row>
    <row r="4262" spans="3:5">
      <c r="C4262" s="414">
        <v>56.450000000002142</v>
      </c>
      <c r="D4262" s="414" t="e">
        <v>#N/A</v>
      </c>
      <c r="E4262" s="414" t="e">
        <v>#N/A</v>
      </c>
    </row>
    <row r="4263" spans="3:5">
      <c r="C4263" s="414">
        <v>56.47500000000214</v>
      </c>
      <c r="D4263" s="414" t="e">
        <v>#N/A</v>
      </c>
      <c r="E4263" s="414" t="e">
        <v>#N/A</v>
      </c>
    </row>
    <row r="4264" spans="3:5">
      <c r="C4264" s="414">
        <v>56.500000000002139</v>
      </c>
      <c r="D4264" s="414" t="e">
        <v>#N/A</v>
      </c>
      <c r="E4264" s="414" t="e">
        <v>#N/A</v>
      </c>
    </row>
    <row r="4265" spans="3:5">
      <c r="C4265" s="414">
        <v>56.525000000002137</v>
      </c>
      <c r="D4265" s="414" t="e">
        <v>#N/A</v>
      </c>
      <c r="E4265" s="414" t="e">
        <v>#N/A</v>
      </c>
    </row>
    <row r="4266" spans="3:5">
      <c r="C4266" s="414">
        <v>56.550000000002136</v>
      </c>
      <c r="D4266" s="414" t="e">
        <v>#N/A</v>
      </c>
      <c r="E4266" s="414" t="e">
        <v>#N/A</v>
      </c>
    </row>
    <row r="4267" spans="3:5">
      <c r="C4267" s="414">
        <v>56.575000000002134</v>
      </c>
      <c r="D4267" s="414" t="e">
        <v>#N/A</v>
      </c>
      <c r="E4267" s="414" t="e">
        <v>#N/A</v>
      </c>
    </row>
    <row r="4268" spans="3:5">
      <c r="C4268" s="414">
        <v>56.600000000002133</v>
      </c>
      <c r="D4268" s="414" t="e">
        <v>#N/A</v>
      </c>
      <c r="E4268" s="414" t="e">
        <v>#N/A</v>
      </c>
    </row>
    <row r="4269" spans="3:5">
      <c r="C4269" s="414">
        <v>56.625000000002132</v>
      </c>
      <c r="D4269" s="414" t="e">
        <v>#N/A</v>
      </c>
      <c r="E4269" s="414" t="e">
        <v>#N/A</v>
      </c>
    </row>
    <row r="4270" spans="3:5">
      <c r="C4270" s="414">
        <v>56.65000000000213</v>
      </c>
      <c r="D4270" s="414" t="e">
        <v>#N/A</v>
      </c>
      <c r="E4270" s="414" t="e">
        <v>#N/A</v>
      </c>
    </row>
    <row r="4271" spans="3:5">
      <c r="C4271" s="414">
        <v>56.675000000002129</v>
      </c>
      <c r="D4271" s="414" t="e">
        <v>#N/A</v>
      </c>
      <c r="E4271" s="414" t="e">
        <v>#N/A</v>
      </c>
    </row>
    <row r="4272" spans="3:5">
      <c r="C4272" s="414">
        <v>56.700000000002127</v>
      </c>
      <c r="D4272" s="414" t="e">
        <v>#N/A</v>
      </c>
      <c r="E4272" s="414" t="e">
        <v>#N/A</v>
      </c>
    </row>
    <row r="4273" spans="3:5">
      <c r="C4273" s="414">
        <v>56.725000000002126</v>
      </c>
      <c r="D4273" s="414" t="e">
        <v>#N/A</v>
      </c>
      <c r="E4273" s="414" t="e">
        <v>#N/A</v>
      </c>
    </row>
    <row r="4274" spans="3:5">
      <c r="C4274" s="414">
        <v>56.750000000002125</v>
      </c>
      <c r="D4274" s="414" t="e">
        <v>#N/A</v>
      </c>
      <c r="E4274" s="414" t="e">
        <v>#N/A</v>
      </c>
    </row>
    <row r="4275" spans="3:5">
      <c r="C4275" s="414">
        <v>56.775000000002123</v>
      </c>
      <c r="D4275" s="414" t="e">
        <v>#N/A</v>
      </c>
      <c r="E4275" s="414" t="e">
        <v>#N/A</v>
      </c>
    </row>
    <row r="4276" spans="3:5">
      <c r="C4276" s="414">
        <v>56.800000000002122</v>
      </c>
      <c r="D4276" s="414" t="e">
        <v>#N/A</v>
      </c>
      <c r="E4276" s="414" t="e">
        <v>#N/A</v>
      </c>
    </row>
    <row r="4277" spans="3:5">
      <c r="C4277" s="414">
        <v>56.82500000000212</v>
      </c>
      <c r="D4277" s="414" t="e">
        <v>#N/A</v>
      </c>
      <c r="E4277" s="414" t="e">
        <v>#N/A</v>
      </c>
    </row>
    <row r="4278" spans="3:5">
      <c r="C4278" s="414">
        <v>56.850000000002119</v>
      </c>
      <c r="D4278" s="414" t="e">
        <v>#N/A</v>
      </c>
      <c r="E4278" s="414" t="e">
        <v>#N/A</v>
      </c>
    </row>
    <row r="4279" spans="3:5">
      <c r="C4279" s="414">
        <v>56.875000000002117</v>
      </c>
      <c r="D4279" s="414" t="e">
        <v>#N/A</v>
      </c>
      <c r="E4279" s="414" t="e">
        <v>#N/A</v>
      </c>
    </row>
    <row r="4280" spans="3:5">
      <c r="C4280" s="414">
        <v>56.900000000002116</v>
      </c>
      <c r="D4280" s="414" t="e">
        <v>#N/A</v>
      </c>
      <c r="E4280" s="414" t="e">
        <v>#N/A</v>
      </c>
    </row>
    <row r="4281" spans="3:5">
      <c r="C4281" s="414">
        <v>56.925000000002115</v>
      </c>
      <c r="D4281" s="414" t="e">
        <v>#N/A</v>
      </c>
      <c r="E4281" s="414" t="e">
        <v>#N/A</v>
      </c>
    </row>
    <row r="4282" spans="3:5">
      <c r="C4282" s="414">
        <v>56.950000000002113</v>
      </c>
      <c r="D4282" s="414" t="e">
        <v>#N/A</v>
      </c>
      <c r="E4282" s="414" t="e">
        <v>#N/A</v>
      </c>
    </row>
    <row r="4283" spans="3:5">
      <c r="C4283" s="414">
        <v>56.975000000002112</v>
      </c>
      <c r="D4283" s="414" t="e">
        <v>#N/A</v>
      </c>
      <c r="E4283" s="414" t="e">
        <v>#N/A</v>
      </c>
    </row>
    <row r="4284" spans="3:5">
      <c r="C4284" s="414">
        <v>57.00000000000211</v>
      </c>
      <c r="D4284" s="414" t="e">
        <v>#N/A</v>
      </c>
      <c r="E4284" s="414" t="e">
        <v>#N/A</v>
      </c>
    </row>
    <row r="4285" spans="3:5">
      <c r="C4285" s="414">
        <v>57.025000000002109</v>
      </c>
      <c r="D4285" s="414" t="e">
        <v>#N/A</v>
      </c>
      <c r="E4285" s="414" t="e">
        <v>#N/A</v>
      </c>
    </row>
    <row r="4286" spans="3:5">
      <c r="C4286" s="414">
        <v>57.050000000002107</v>
      </c>
      <c r="D4286" s="414" t="e">
        <v>#N/A</v>
      </c>
      <c r="E4286" s="414" t="e">
        <v>#N/A</v>
      </c>
    </row>
    <row r="4287" spans="3:5">
      <c r="C4287" s="414">
        <v>57.075000000002106</v>
      </c>
      <c r="D4287" s="414" t="e">
        <v>#N/A</v>
      </c>
      <c r="E4287" s="414" t="e">
        <v>#N/A</v>
      </c>
    </row>
    <row r="4288" spans="3:5">
      <c r="C4288" s="414">
        <v>57.100000000002105</v>
      </c>
      <c r="D4288" s="414" t="e">
        <v>#N/A</v>
      </c>
      <c r="E4288" s="414" t="e">
        <v>#N/A</v>
      </c>
    </row>
    <row r="4289" spans="3:5">
      <c r="C4289" s="414">
        <v>57.125000000002103</v>
      </c>
      <c r="D4289" s="414" t="e">
        <v>#N/A</v>
      </c>
      <c r="E4289" s="414" t="e">
        <v>#N/A</v>
      </c>
    </row>
    <row r="4290" spans="3:5">
      <c r="C4290" s="414">
        <v>57.150000000002102</v>
      </c>
      <c r="D4290" s="414" t="e">
        <v>#N/A</v>
      </c>
      <c r="E4290" s="414" t="e">
        <v>#N/A</v>
      </c>
    </row>
    <row r="4291" spans="3:5">
      <c r="C4291" s="414">
        <v>57.1750000000021</v>
      </c>
      <c r="D4291" s="414" t="e">
        <v>#N/A</v>
      </c>
      <c r="E4291" s="414" t="e">
        <v>#N/A</v>
      </c>
    </row>
    <row r="4292" spans="3:5">
      <c r="C4292" s="414">
        <v>57.200000000002099</v>
      </c>
      <c r="D4292" s="414" t="e">
        <v>#N/A</v>
      </c>
      <c r="E4292" s="414" t="e">
        <v>#N/A</v>
      </c>
    </row>
    <row r="4293" spans="3:5">
      <c r="C4293" s="414">
        <v>57.225000000002098</v>
      </c>
      <c r="D4293" s="414" t="e">
        <v>#N/A</v>
      </c>
      <c r="E4293" s="414" t="e">
        <v>#N/A</v>
      </c>
    </row>
    <row r="4294" spans="3:5">
      <c r="C4294" s="414">
        <v>57.250000000002096</v>
      </c>
      <c r="D4294" s="414" t="e">
        <v>#N/A</v>
      </c>
      <c r="E4294" s="414" t="e">
        <v>#N/A</v>
      </c>
    </row>
    <row r="4295" spans="3:5">
      <c r="C4295" s="414">
        <v>57.275000000002095</v>
      </c>
      <c r="D4295" s="414" t="e">
        <v>#N/A</v>
      </c>
      <c r="E4295" s="414" t="e">
        <v>#N/A</v>
      </c>
    </row>
    <row r="4296" spans="3:5">
      <c r="C4296" s="414">
        <v>57.300000000002093</v>
      </c>
      <c r="D4296" s="414" t="e">
        <v>#N/A</v>
      </c>
      <c r="E4296" s="414" t="e">
        <v>#N/A</v>
      </c>
    </row>
    <row r="4297" spans="3:5">
      <c r="C4297" s="414">
        <v>57.325000000002092</v>
      </c>
      <c r="D4297" s="414" t="e">
        <v>#N/A</v>
      </c>
      <c r="E4297" s="414" t="e">
        <v>#N/A</v>
      </c>
    </row>
    <row r="4298" spans="3:5">
      <c r="C4298" s="414">
        <v>57.35000000000209</v>
      </c>
      <c r="D4298" s="414" t="e">
        <v>#N/A</v>
      </c>
      <c r="E4298" s="414" t="e">
        <v>#N/A</v>
      </c>
    </row>
    <row r="4299" spans="3:5">
      <c r="C4299" s="414">
        <v>57.375000000002089</v>
      </c>
      <c r="D4299" s="414" t="e">
        <v>#N/A</v>
      </c>
      <c r="E4299" s="414" t="e">
        <v>#N/A</v>
      </c>
    </row>
    <row r="4300" spans="3:5">
      <c r="C4300" s="414">
        <v>57.400000000002088</v>
      </c>
      <c r="D4300" s="414" t="e">
        <v>#N/A</v>
      </c>
      <c r="E4300" s="414" t="e">
        <v>#N/A</v>
      </c>
    </row>
    <row r="4301" spans="3:5">
      <c r="C4301" s="414">
        <v>57.425000000002086</v>
      </c>
      <c r="D4301" s="414" t="e">
        <v>#N/A</v>
      </c>
      <c r="E4301" s="414" t="e">
        <v>#N/A</v>
      </c>
    </row>
    <row r="4302" spans="3:5">
      <c r="C4302" s="414">
        <v>57.450000000002085</v>
      </c>
      <c r="D4302" s="414" t="e">
        <v>#N/A</v>
      </c>
      <c r="E4302" s="414" t="e">
        <v>#N/A</v>
      </c>
    </row>
    <row r="4303" spans="3:5">
      <c r="C4303" s="414">
        <v>57.475000000002083</v>
      </c>
      <c r="D4303" s="414" t="e">
        <v>#N/A</v>
      </c>
      <c r="E4303" s="414" t="e">
        <v>#N/A</v>
      </c>
    </row>
    <row r="4304" spans="3:5">
      <c r="C4304" s="414">
        <v>57.500000000002082</v>
      </c>
      <c r="D4304" s="414" t="e">
        <v>#N/A</v>
      </c>
      <c r="E4304" s="414" t="e">
        <v>#N/A</v>
      </c>
    </row>
    <row r="4305" spans="3:5">
      <c r="C4305" s="414">
        <v>57.52500000000208</v>
      </c>
      <c r="D4305" s="414" t="e">
        <v>#N/A</v>
      </c>
      <c r="E4305" s="414" t="e">
        <v>#N/A</v>
      </c>
    </row>
    <row r="4306" spans="3:5">
      <c r="C4306" s="414">
        <v>57.550000000002079</v>
      </c>
      <c r="D4306" s="414" t="e">
        <v>#N/A</v>
      </c>
      <c r="E4306" s="414" t="e">
        <v>#N/A</v>
      </c>
    </row>
    <row r="4307" spans="3:5">
      <c r="C4307" s="414">
        <v>57.575000000002078</v>
      </c>
      <c r="D4307" s="414" t="e">
        <v>#N/A</v>
      </c>
      <c r="E4307" s="414" t="e">
        <v>#N/A</v>
      </c>
    </row>
    <row r="4308" spans="3:5">
      <c r="C4308" s="414">
        <v>57.600000000002076</v>
      </c>
      <c r="D4308" s="414" t="e">
        <v>#N/A</v>
      </c>
      <c r="E4308" s="414" t="e">
        <v>#N/A</v>
      </c>
    </row>
    <row r="4309" spans="3:5">
      <c r="C4309" s="414">
        <v>57.625000000002075</v>
      </c>
      <c r="D4309" s="414" t="e">
        <v>#N/A</v>
      </c>
      <c r="E4309" s="414" t="e">
        <v>#N/A</v>
      </c>
    </row>
    <row r="4310" spans="3:5">
      <c r="C4310" s="414">
        <v>57.650000000002073</v>
      </c>
      <c r="D4310" s="414" t="e">
        <v>#N/A</v>
      </c>
      <c r="E4310" s="414" t="e">
        <v>#N/A</v>
      </c>
    </row>
    <row r="4311" spans="3:5">
      <c r="C4311" s="414">
        <v>57.675000000002072</v>
      </c>
      <c r="D4311" s="414" t="e">
        <v>#N/A</v>
      </c>
      <c r="E4311" s="414" t="e">
        <v>#N/A</v>
      </c>
    </row>
    <row r="4312" spans="3:5">
      <c r="C4312" s="414">
        <v>57.700000000002071</v>
      </c>
      <c r="D4312" s="414" t="e">
        <v>#N/A</v>
      </c>
      <c r="E4312" s="414" t="e">
        <v>#N/A</v>
      </c>
    </row>
    <row r="4313" spans="3:5">
      <c r="C4313" s="414">
        <v>57.725000000002069</v>
      </c>
      <c r="D4313" s="414" t="e">
        <v>#N/A</v>
      </c>
      <c r="E4313" s="414" t="e">
        <v>#N/A</v>
      </c>
    </row>
    <row r="4314" spans="3:5">
      <c r="C4314" s="414">
        <v>57.750000000002068</v>
      </c>
      <c r="D4314" s="414" t="e">
        <v>#N/A</v>
      </c>
      <c r="E4314" s="414" t="e">
        <v>#N/A</v>
      </c>
    </row>
    <row r="4315" spans="3:5">
      <c r="C4315" s="414">
        <v>57.775000000002066</v>
      </c>
      <c r="D4315" s="414" t="e">
        <v>#N/A</v>
      </c>
      <c r="E4315" s="414" t="e">
        <v>#N/A</v>
      </c>
    </row>
    <row r="4316" spans="3:5">
      <c r="C4316" s="414">
        <v>57.800000000002065</v>
      </c>
      <c r="D4316" s="414" t="e">
        <v>#N/A</v>
      </c>
      <c r="E4316" s="414" t="e">
        <v>#N/A</v>
      </c>
    </row>
    <row r="4317" spans="3:5">
      <c r="C4317" s="414">
        <v>57.825000000002063</v>
      </c>
      <c r="D4317" s="414" t="e">
        <v>#N/A</v>
      </c>
      <c r="E4317" s="414" t="e">
        <v>#N/A</v>
      </c>
    </row>
    <row r="4318" spans="3:5">
      <c r="C4318" s="414">
        <v>57.850000000002062</v>
      </c>
      <c r="D4318" s="414" t="e">
        <v>#N/A</v>
      </c>
      <c r="E4318" s="414" t="e">
        <v>#N/A</v>
      </c>
    </row>
    <row r="4319" spans="3:5">
      <c r="C4319" s="414">
        <v>57.875000000002061</v>
      </c>
      <c r="D4319" s="414" t="e">
        <v>#N/A</v>
      </c>
      <c r="E4319" s="414" t="e">
        <v>#N/A</v>
      </c>
    </row>
    <row r="4320" spans="3:5">
      <c r="C4320" s="414">
        <v>57.900000000002059</v>
      </c>
      <c r="D4320" s="414" t="e">
        <v>#N/A</v>
      </c>
      <c r="E4320" s="414" t="e">
        <v>#N/A</v>
      </c>
    </row>
    <row r="4321" spans="3:5">
      <c r="C4321" s="414">
        <v>57.925000000002058</v>
      </c>
      <c r="D4321" s="414" t="e">
        <v>#N/A</v>
      </c>
      <c r="E4321" s="414" t="e">
        <v>#N/A</v>
      </c>
    </row>
    <row r="4322" spans="3:5">
      <c r="C4322" s="414">
        <v>57.950000000002056</v>
      </c>
      <c r="D4322" s="414" t="e">
        <v>#N/A</v>
      </c>
      <c r="E4322" s="414" t="e">
        <v>#N/A</v>
      </c>
    </row>
    <row r="4323" spans="3:5">
      <c r="C4323" s="414">
        <v>57.975000000002055</v>
      </c>
      <c r="D4323" s="414" t="e">
        <v>#N/A</v>
      </c>
      <c r="E4323" s="414" t="e">
        <v>#N/A</v>
      </c>
    </row>
    <row r="4324" spans="3:5">
      <c r="C4324" s="414">
        <v>58.000000000002053</v>
      </c>
      <c r="D4324" s="414" t="e">
        <v>#N/A</v>
      </c>
      <c r="E4324" s="414" t="e">
        <v>#N/A</v>
      </c>
    </row>
    <row r="4325" spans="3:5">
      <c r="C4325" s="414">
        <v>58.025000000002052</v>
      </c>
      <c r="D4325" s="414" t="e">
        <v>#N/A</v>
      </c>
      <c r="E4325" s="414" t="e">
        <v>#N/A</v>
      </c>
    </row>
    <row r="4326" spans="3:5">
      <c r="C4326" s="414">
        <v>58.050000000002051</v>
      </c>
      <c r="D4326" s="414" t="e">
        <v>#N/A</v>
      </c>
      <c r="E4326" s="414" t="e">
        <v>#N/A</v>
      </c>
    </row>
    <row r="4327" spans="3:5">
      <c r="C4327" s="414">
        <v>58.075000000002049</v>
      </c>
      <c r="D4327" s="414" t="e">
        <v>#N/A</v>
      </c>
      <c r="E4327" s="414" t="e">
        <v>#N/A</v>
      </c>
    </row>
    <row r="4328" spans="3:5">
      <c r="C4328" s="414">
        <v>58.100000000002048</v>
      </c>
      <c r="D4328" s="414" t="e">
        <v>#N/A</v>
      </c>
      <c r="E4328" s="414" t="e">
        <v>#N/A</v>
      </c>
    </row>
    <row r="4329" spans="3:5">
      <c r="C4329" s="414">
        <v>58.125000000002046</v>
      </c>
      <c r="D4329" s="414" t="e">
        <v>#N/A</v>
      </c>
      <c r="E4329" s="414" t="e">
        <v>#N/A</v>
      </c>
    </row>
    <row r="4330" spans="3:5">
      <c r="C4330" s="414">
        <v>58.150000000002045</v>
      </c>
      <c r="D4330" s="414" t="e">
        <v>#N/A</v>
      </c>
      <c r="E4330" s="414" t="e">
        <v>#N/A</v>
      </c>
    </row>
    <row r="4331" spans="3:5">
      <c r="C4331" s="414">
        <v>58.175000000002044</v>
      </c>
      <c r="D4331" s="414" t="e">
        <v>#N/A</v>
      </c>
      <c r="E4331" s="414" t="e">
        <v>#N/A</v>
      </c>
    </row>
    <row r="4332" spans="3:5">
      <c r="C4332" s="414">
        <v>58.200000000002042</v>
      </c>
      <c r="D4332" s="414" t="e">
        <v>#N/A</v>
      </c>
      <c r="E4332" s="414" t="e">
        <v>#N/A</v>
      </c>
    </row>
    <row r="4333" spans="3:5">
      <c r="C4333" s="414">
        <v>58.225000000002041</v>
      </c>
      <c r="D4333" s="414" t="e">
        <v>#N/A</v>
      </c>
      <c r="E4333" s="414" t="e">
        <v>#N/A</v>
      </c>
    </row>
    <row r="4334" spans="3:5">
      <c r="C4334" s="414">
        <v>58.250000000002039</v>
      </c>
      <c r="D4334" s="414" t="e">
        <v>#N/A</v>
      </c>
      <c r="E4334" s="414" t="e">
        <v>#N/A</v>
      </c>
    </row>
    <row r="4335" spans="3:5">
      <c r="C4335" s="414">
        <v>58.275000000002038</v>
      </c>
      <c r="D4335" s="414" t="e">
        <v>#N/A</v>
      </c>
      <c r="E4335" s="414" t="e">
        <v>#N/A</v>
      </c>
    </row>
    <row r="4336" spans="3:5">
      <c r="C4336" s="414">
        <v>58.300000000002036</v>
      </c>
      <c r="D4336" s="414" t="e">
        <v>#N/A</v>
      </c>
      <c r="E4336" s="414" t="e">
        <v>#N/A</v>
      </c>
    </row>
    <row r="4337" spans="3:5">
      <c r="C4337" s="414">
        <v>58.325000000002035</v>
      </c>
      <c r="D4337" s="414" t="e">
        <v>#N/A</v>
      </c>
      <c r="E4337" s="414" t="e">
        <v>#N/A</v>
      </c>
    </row>
    <row r="4338" spans="3:5">
      <c r="C4338" s="414">
        <v>58.350000000002034</v>
      </c>
      <c r="D4338" s="414" t="e">
        <v>#N/A</v>
      </c>
      <c r="E4338" s="414" t="e">
        <v>#N/A</v>
      </c>
    </row>
    <row r="4339" spans="3:5">
      <c r="C4339" s="414">
        <v>58.375000000002032</v>
      </c>
      <c r="D4339" s="414" t="e">
        <v>#N/A</v>
      </c>
      <c r="E4339" s="414" t="e">
        <v>#N/A</v>
      </c>
    </row>
    <row r="4340" spans="3:5">
      <c r="C4340" s="414">
        <v>58.400000000002031</v>
      </c>
      <c r="D4340" s="414" t="e">
        <v>#N/A</v>
      </c>
      <c r="E4340" s="414" t="e">
        <v>#N/A</v>
      </c>
    </row>
    <row r="4341" spans="3:5">
      <c r="C4341" s="414">
        <v>58.425000000002029</v>
      </c>
      <c r="D4341" s="414" t="e">
        <v>#N/A</v>
      </c>
      <c r="E4341" s="414" t="e">
        <v>#N/A</v>
      </c>
    </row>
    <row r="4342" spans="3:5">
      <c r="C4342" s="414">
        <v>58.450000000002028</v>
      </c>
      <c r="D4342" s="414" t="e">
        <v>#N/A</v>
      </c>
      <c r="E4342" s="414" t="e">
        <v>#N/A</v>
      </c>
    </row>
    <row r="4343" spans="3:5">
      <c r="C4343" s="414">
        <v>58.475000000002026</v>
      </c>
      <c r="D4343" s="414" t="e">
        <v>#N/A</v>
      </c>
      <c r="E4343" s="414" t="e">
        <v>#N/A</v>
      </c>
    </row>
    <row r="4344" spans="3:5">
      <c r="C4344" s="414">
        <v>58.500000000002025</v>
      </c>
      <c r="D4344" s="414" t="e">
        <v>#N/A</v>
      </c>
      <c r="E4344" s="414" t="e">
        <v>#N/A</v>
      </c>
    </row>
    <row r="4345" spans="3:5">
      <c r="C4345" s="414">
        <v>58.525000000002024</v>
      </c>
      <c r="D4345" s="414" t="e">
        <v>#N/A</v>
      </c>
      <c r="E4345" s="414" t="e">
        <v>#N/A</v>
      </c>
    </row>
    <row r="4346" spans="3:5">
      <c r="C4346" s="414">
        <v>58.550000000002022</v>
      </c>
      <c r="D4346" s="414" t="e">
        <v>#N/A</v>
      </c>
      <c r="E4346" s="414" t="e">
        <v>#N/A</v>
      </c>
    </row>
    <row r="4347" spans="3:5">
      <c r="C4347" s="414">
        <v>58.575000000002021</v>
      </c>
      <c r="D4347" s="414" t="e">
        <v>#N/A</v>
      </c>
      <c r="E4347" s="414" t="e">
        <v>#N/A</v>
      </c>
    </row>
    <row r="4348" spans="3:5">
      <c r="C4348" s="414">
        <v>58.600000000002019</v>
      </c>
      <c r="D4348" s="414" t="e">
        <v>#N/A</v>
      </c>
      <c r="E4348" s="414" t="e">
        <v>#N/A</v>
      </c>
    </row>
    <row r="4349" spans="3:5">
      <c r="C4349" s="414">
        <v>58.625000000002018</v>
      </c>
      <c r="D4349" s="414" t="e">
        <v>#N/A</v>
      </c>
      <c r="E4349" s="414" t="e">
        <v>#N/A</v>
      </c>
    </row>
    <row r="4350" spans="3:5">
      <c r="C4350" s="414">
        <v>58.650000000002017</v>
      </c>
      <c r="D4350" s="414" t="e">
        <v>#N/A</v>
      </c>
      <c r="E4350" s="414" t="e">
        <v>#N/A</v>
      </c>
    </row>
    <row r="4351" spans="3:5">
      <c r="C4351" s="414">
        <v>58.675000000002015</v>
      </c>
      <c r="D4351" s="414" t="e">
        <v>#N/A</v>
      </c>
      <c r="E4351" s="414" t="e">
        <v>#N/A</v>
      </c>
    </row>
    <row r="4352" spans="3:5">
      <c r="C4352" s="414">
        <v>58.700000000002014</v>
      </c>
      <c r="D4352" s="414" t="e">
        <v>#N/A</v>
      </c>
      <c r="E4352" s="414" t="e">
        <v>#N/A</v>
      </c>
    </row>
    <row r="4353" spans="3:5">
      <c r="C4353" s="414">
        <v>58.725000000002012</v>
      </c>
      <c r="D4353" s="414" t="e">
        <v>#N/A</v>
      </c>
      <c r="E4353" s="414" t="e">
        <v>#N/A</v>
      </c>
    </row>
    <row r="4354" spans="3:5">
      <c r="C4354" s="414">
        <v>58.750000000002011</v>
      </c>
      <c r="D4354" s="414" t="e">
        <v>#N/A</v>
      </c>
      <c r="E4354" s="414" t="e">
        <v>#N/A</v>
      </c>
    </row>
    <row r="4355" spans="3:5">
      <c r="C4355" s="414">
        <v>58.775000000002009</v>
      </c>
      <c r="D4355" s="414" t="e">
        <v>#N/A</v>
      </c>
      <c r="E4355" s="414" t="e">
        <v>#N/A</v>
      </c>
    </row>
    <row r="4356" spans="3:5">
      <c r="C4356" s="414">
        <v>58.800000000002008</v>
      </c>
      <c r="D4356" s="414" t="e">
        <v>#N/A</v>
      </c>
      <c r="E4356" s="414" t="e">
        <v>#N/A</v>
      </c>
    </row>
    <row r="4357" spans="3:5">
      <c r="C4357" s="414">
        <v>58.825000000002007</v>
      </c>
      <c r="D4357" s="414" t="e">
        <v>#N/A</v>
      </c>
      <c r="E4357" s="414" t="e">
        <v>#N/A</v>
      </c>
    </row>
    <row r="4358" spans="3:5">
      <c r="C4358" s="414">
        <v>58.850000000002005</v>
      </c>
      <c r="D4358" s="414" t="e">
        <v>#N/A</v>
      </c>
      <c r="E4358" s="414" t="e">
        <v>#N/A</v>
      </c>
    </row>
    <row r="4359" spans="3:5">
      <c r="C4359" s="414">
        <v>58.875000000002004</v>
      </c>
      <c r="D4359" s="414" t="e">
        <v>#N/A</v>
      </c>
      <c r="E4359" s="414" t="e">
        <v>#N/A</v>
      </c>
    </row>
    <row r="4360" spans="3:5">
      <c r="C4360" s="414">
        <v>58.900000000002002</v>
      </c>
      <c r="D4360" s="414" t="e">
        <v>#N/A</v>
      </c>
      <c r="E4360" s="414" t="e">
        <v>#N/A</v>
      </c>
    </row>
    <row r="4361" spans="3:5">
      <c r="C4361" s="414">
        <v>58.925000000002001</v>
      </c>
      <c r="D4361" s="414" t="e">
        <v>#N/A</v>
      </c>
      <c r="E4361" s="414" t="e">
        <v>#N/A</v>
      </c>
    </row>
    <row r="4362" spans="3:5">
      <c r="C4362" s="414">
        <v>58.950000000001999</v>
      </c>
      <c r="D4362" s="414" t="e">
        <v>#N/A</v>
      </c>
      <c r="E4362" s="414" t="e">
        <v>#N/A</v>
      </c>
    </row>
    <row r="4363" spans="3:5">
      <c r="C4363" s="414">
        <v>58.975000000001998</v>
      </c>
      <c r="D4363" s="414" t="e">
        <v>#N/A</v>
      </c>
      <c r="E4363" s="414" t="e">
        <v>#N/A</v>
      </c>
    </row>
    <row r="4364" spans="3:5">
      <c r="C4364" s="414">
        <v>59.000000000001997</v>
      </c>
      <c r="D4364" s="414" t="e">
        <v>#N/A</v>
      </c>
      <c r="E4364" s="414" t="e">
        <v>#N/A</v>
      </c>
    </row>
    <row r="4365" spans="3:5">
      <c r="C4365" s="414">
        <v>59.025000000001995</v>
      </c>
      <c r="D4365" s="414" t="e">
        <v>#N/A</v>
      </c>
      <c r="E4365" s="414" t="e">
        <v>#N/A</v>
      </c>
    </row>
    <row r="4366" spans="3:5">
      <c r="C4366" s="414">
        <v>59.050000000001994</v>
      </c>
      <c r="D4366" s="414" t="e">
        <v>#N/A</v>
      </c>
      <c r="E4366" s="414" t="e">
        <v>#N/A</v>
      </c>
    </row>
    <row r="4367" spans="3:5">
      <c r="C4367" s="414">
        <v>59.075000000001992</v>
      </c>
      <c r="D4367" s="414" t="e">
        <v>#N/A</v>
      </c>
      <c r="E4367" s="414" t="e">
        <v>#N/A</v>
      </c>
    </row>
    <row r="4368" spans="3:5">
      <c r="C4368" s="414">
        <v>59.100000000001991</v>
      </c>
      <c r="D4368" s="414" t="e">
        <v>#N/A</v>
      </c>
      <c r="E4368" s="414" t="e">
        <v>#N/A</v>
      </c>
    </row>
    <row r="4369" spans="3:5">
      <c r="C4369" s="414">
        <v>59.12500000000199</v>
      </c>
      <c r="D4369" s="414" t="e">
        <v>#N/A</v>
      </c>
      <c r="E4369" s="414" t="e">
        <v>#N/A</v>
      </c>
    </row>
    <row r="4370" spans="3:5">
      <c r="C4370" s="414">
        <v>59.150000000001988</v>
      </c>
      <c r="D4370" s="414" t="e">
        <v>#N/A</v>
      </c>
      <c r="E4370" s="414" t="e">
        <v>#N/A</v>
      </c>
    </row>
    <row r="4371" spans="3:5">
      <c r="C4371" s="414">
        <v>59.175000000001987</v>
      </c>
      <c r="D4371" s="414" t="e">
        <v>#N/A</v>
      </c>
      <c r="E4371" s="414" t="e">
        <v>#N/A</v>
      </c>
    </row>
    <row r="4372" spans="3:5">
      <c r="C4372" s="414">
        <v>59.200000000001985</v>
      </c>
      <c r="D4372" s="414" t="e">
        <v>#N/A</v>
      </c>
      <c r="E4372" s="414" t="e">
        <v>#N/A</v>
      </c>
    </row>
    <row r="4373" spans="3:5">
      <c r="C4373" s="414">
        <v>59.225000000001984</v>
      </c>
      <c r="D4373" s="414" t="e">
        <v>#N/A</v>
      </c>
      <c r="E4373" s="414" t="e">
        <v>#N/A</v>
      </c>
    </row>
    <row r="4374" spans="3:5">
      <c r="C4374" s="414">
        <v>59.250000000001982</v>
      </c>
      <c r="D4374" s="414" t="e">
        <v>#N/A</v>
      </c>
      <c r="E4374" s="414" t="e">
        <v>#N/A</v>
      </c>
    </row>
    <row r="4375" spans="3:5">
      <c r="C4375" s="414">
        <v>59.275000000001981</v>
      </c>
      <c r="D4375" s="414" t="e">
        <v>#N/A</v>
      </c>
      <c r="E4375" s="414" t="e">
        <v>#N/A</v>
      </c>
    </row>
    <row r="4376" spans="3:5">
      <c r="C4376" s="414">
        <v>59.30000000000198</v>
      </c>
      <c r="D4376" s="414" t="e">
        <v>#N/A</v>
      </c>
      <c r="E4376" s="414" t="e">
        <v>#N/A</v>
      </c>
    </row>
    <row r="4377" spans="3:5">
      <c r="C4377" s="414">
        <v>59.325000000001978</v>
      </c>
      <c r="D4377" s="414" t="e">
        <v>#N/A</v>
      </c>
      <c r="E4377" s="414" t="e">
        <v>#N/A</v>
      </c>
    </row>
    <row r="4378" spans="3:5">
      <c r="C4378" s="414">
        <v>59.350000000001977</v>
      </c>
      <c r="D4378" s="414" t="e">
        <v>#N/A</v>
      </c>
      <c r="E4378" s="414" t="e">
        <v>#N/A</v>
      </c>
    </row>
    <row r="4379" spans="3:5">
      <c r="C4379" s="414">
        <v>59.375000000001975</v>
      </c>
      <c r="D4379" s="414" t="e">
        <v>#N/A</v>
      </c>
      <c r="E4379" s="414" t="e">
        <v>#N/A</v>
      </c>
    </row>
    <row r="4380" spans="3:5">
      <c r="C4380" s="414">
        <v>59.400000000001974</v>
      </c>
      <c r="D4380" s="414" t="e">
        <v>#N/A</v>
      </c>
      <c r="E4380" s="414" t="e">
        <v>#N/A</v>
      </c>
    </row>
    <row r="4381" spans="3:5">
      <c r="C4381" s="414">
        <v>59.425000000001972</v>
      </c>
      <c r="D4381" s="414" t="e">
        <v>#N/A</v>
      </c>
      <c r="E4381" s="414" t="e">
        <v>#N/A</v>
      </c>
    </row>
    <row r="4382" spans="3:5">
      <c r="C4382" s="414">
        <v>59.450000000001971</v>
      </c>
      <c r="D4382" s="414" t="e">
        <v>#N/A</v>
      </c>
      <c r="E4382" s="414" t="e">
        <v>#N/A</v>
      </c>
    </row>
    <row r="4383" spans="3:5">
      <c r="C4383" s="414">
        <v>59.47500000000197</v>
      </c>
      <c r="D4383" s="414" t="e">
        <v>#N/A</v>
      </c>
      <c r="E4383" s="414" t="e">
        <v>#N/A</v>
      </c>
    </row>
    <row r="4384" spans="3:5">
      <c r="C4384" s="414">
        <v>59.500000000001968</v>
      </c>
      <c r="D4384" s="414" t="e">
        <v>#N/A</v>
      </c>
      <c r="E4384" s="414" t="e">
        <v>#N/A</v>
      </c>
    </row>
    <row r="4385" spans="3:5">
      <c r="C4385" s="414">
        <v>59.525000000001967</v>
      </c>
      <c r="D4385" s="414" t="e">
        <v>#N/A</v>
      </c>
      <c r="E4385" s="414" t="e">
        <v>#N/A</v>
      </c>
    </row>
    <row r="4386" spans="3:5">
      <c r="C4386" s="414">
        <v>59.550000000001965</v>
      </c>
      <c r="D4386" s="414" t="e">
        <v>#N/A</v>
      </c>
      <c r="E4386" s="414" t="e">
        <v>#N/A</v>
      </c>
    </row>
    <row r="4387" spans="3:5">
      <c r="C4387" s="414">
        <v>59.575000000001964</v>
      </c>
      <c r="D4387" s="414" t="e">
        <v>#N/A</v>
      </c>
      <c r="E4387" s="414" t="e">
        <v>#N/A</v>
      </c>
    </row>
    <row r="4388" spans="3:5">
      <c r="C4388" s="414">
        <v>59.600000000001963</v>
      </c>
      <c r="D4388" s="414" t="e">
        <v>#N/A</v>
      </c>
      <c r="E4388" s="414" t="e">
        <v>#N/A</v>
      </c>
    </row>
    <row r="4389" spans="3:5">
      <c r="C4389" s="414">
        <v>59.625000000001961</v>
      </c>
      <c r="D4389" s="414" t="e">
        <v>#N/A</v>
      </c>
      <c r="E4389" s="414" t="e">
        <v>#N/A</v>
      </c>
    </row>
    <row r="4390" spans="3:5">
      <c r="C4390" s="414">
        <v>59.65000000000196</v>
      </c>
      <c r="D4390" s="414" t="e">
        <v>#N/A</v>
      </c>
      <c r="E4390" s="414" t="e">
        <v>#N/A</v>
      </c>
    </row>
    <row r="4391" spans="3:5">
      <c r="C4391" s="414">
        <v>59.675000000001958</v>
      </c>
      <c r="D4391" s="414" t="e">
        <v>#N/A</v>
      </c>
      <c r="E4391" s="414" t="e">
        <v>#N/A</v>
      </c>
    </row>
    <row r="4392" spans="3:5">
      <c r="C4392" s="414">
        <v>59.700000000001957</v>
      </c>
      <c r="D4392" s="414" t="e">
        <v>#N/A</v>
      </c>
      <c r="E4392" s="414" t="e">
        <v>#N/A</v>
      </c>
    </row>
    <row r="4393" spans="3:5">
      <c r="C4393" s="414">
        <v>59.725000000001955</v>
      </c>
      <c r="D4393" s="414" t="e">
        <v>#N/A</v>
      </c>
      <c r="E4393" s="414" t="e">
        <v>#N/A</v>
      </c>
    </row>
    <row r="4394" spans="3:5">
      <c r="C4394" s="414">
        <v>59.750000000001954</v>
      </c>
      <c r="D4394" s="414" t="e">
        <v>#N/A</v>
      </c>
      <c r="E4394" s="414" t="e">
        <v>#N/A</v>
      </c>
    </row>
    <row r="4395" spans="3:5">
      <c r="C4395" s="414">
        <v>59.775000000001953</v>
      </c>
      <c r="D4395" s="414" t="e">
        <v>#N/A</v>
      </c>
      <c r="E4395" s="414" t="e">
        <v>#N/A</v>
      </c>
    </row>
    <row r="4396" spans="3:5">
      <c r="C4396" s="414">
        <v>59.800000000001951</v>
      </c>
      <c r="D4396" s="414" t="e">
        <v>#N/A</v>
      </c>
      <c r="E4396" s="414" t="e">
        <v>#N/A</v>
      </c>
    </row>
    <row r="4397" spans="3:5">
      <c r="C4397" s="414">
        <v>59.82500000000195</v>
      </c>
      <c r="D4397" s="414" t="e">
        <v>#N/A</v>
      </c>
      <c r="E4397" s="414" t="e">
        <v>#N/A</v>
      </c>
    </row>
    <row r="4398" spans="3:5">
      <c r="C4398" s="414">
        <v>59.850000000001948</v>
      </c>
      <c r="D4398" s="414" t="e">
        <v>#N/A</v>
      </c>
      <c r="E4398" s="414" t="e">
        <v>#N/A</v>
      </c>
    </row>
    <row r="4399" spans="3:5">
      <c r="C4399" s="414">
        <v>59.875000000001947</v>
      </c>
      <c r="D4399" s="414" t="e">
        <v>#N/A</v>
      </c>
      <c r="E4399" s="414" t="e">
        <v>#N/A</v>
      </c>
    </row>
    <row r="4400" spans="3:5">
      <c r="C4400" s="414">
        <v>59.900000000001945</v>
      </c>
      <c r="D4400" s="414" t="e">
        <v>#N/A</v>
      </c>
      <c r="E4400" s="414" t="e">
        <v>#N/A</v>
      </c>
    </row>
    <row r="4401" spans="3:5">
      <c r="C4401" s="414">
        <v>59.925000000001944</v>
      </c>
      <c r="D4401" s="414" t="e">
        <v>#N/A</v>
      </c>
      <c r="E4401" s="414" t="e">
        <v>#N/A</v>
      </c>
    </row>
    <row r="4402" spans="3:5">
      <c r="C4402" s="414">
        <v>59.950000000001943</v>
      </c>
      <c r="D4402" s="414" t="e">
        <v>#N/A</v>
      </c>
      <c r="E4402" s="414" t="e">
        <v>#N/A</v>
      </c>
    </row>
    <row r="4403" spans="3:5">
      <c r="C4403" s="414">
        <v>59.975000000001941</v>
      </c>
      <c r="D4403" s="414" t="e">
        <v>#N/A</v>
      </c>
      <c r="E4403" s="414" t="e">
        <v>#N/A</v>
      </c>
    </row>
    <row r="4404" spans="3:5">
      <c r="C4404" s="414">
        <v>60</v>
      </c>
      <c r="D4404" s="414">
        <v>7</v>
      </c>
      <c r="E4404" s="414">
        <v>13</v>
      </c>
    </row>
    <row r="4405" spans="3:5">
      <c r="C4405" s="414">
        <v>60.025000000001938</v>
      </c>
      <c r="D4405" s="414" t="e">
        <v>#N/A</v>
      </c>
      <c r="E4405" s="414" t="e">
        <v>#N/A</v>
      </c>
    </row>
    <row r="4406" spans="3:5">
      <c r="C4406" s="414">
        <v>60.050000000001937</v>
      </c>
      <c r="D4406" s="414" t="e">
        <v>#N/A</v>
      </c>
      <c r="E4406" s="414" t="e">
        <v>#N/A</v>
      </c>
    </row>
    <row r="4407" spans="3:5">
      <c r="C4407" s="414">
        <v>60.075000000001936</v>
      </c>
      <c r="D4407" s="414" t="e">
        <v>#N/A</v>
      </c>
      <c r="E4407" s="414" t="e">
        <v>#N/A</v>
      </c>
    </row>
    <row r="4408" spans="3:5">
      <c r="C4408" s="414">
        <v>60.100000000001934</v>
      </c>
      <c r="D4408" s="414" t="e">
        <v>#N/A</v>
      </c>
      <c r="E4408" s="414" t="e">
        <v>#N/A</v>
      </c>
    </row>
    <row r="4409" spans="3:5">
      <c r="C4409" s="414">
        <v>60.125000000001933</v>
      </c>
      <c r="D4409" s="414" t="e">
        <v>#N/A</v>
      </c>
      <c r="E4409" s="414" t="e">
        <v>#N/A</v>
      </c>
    </row>
    <row r="4410" spans="3:5">
      <c r="C4410" s="414">
        <v>60.150000000001931</v>
      </c>
      <c r="D4410" s="414" t="e">
        <v>#N/A</v>
      </c>
      <c r="E4410" s="414" t="e">
        <v>#N/A</v>
      </c>
    </row>
    <row r="4411" spans="3:5">
      <c r="C4411" s="414">
        <v>60.17500000000193</v>
      </c>
      <c r="D4411" s="414" t="e">
        <v>#N/A</v>
      </c>
      <c r="E4411" s="414" t="e">
        <v>#N/A</v>
      </c>
    </row>
    <row r="4412" spans="3:5">
      <c r="C4412" s="414">
        <v>60.200000000001928</v>
      </c>
      <c r="D4412" s="414" t="e">
        <v>#N/A</v>
      </c>
      <c r="E4412" s="414" t="e">
        <v>#N/A</v>
      </c>
    </row>
    <row r="4413" spans="3:5">
      <c r="C4413" s="414">
        <v>60.225000000001927</v>
      </c>
      <c r="D4413" s="414" t="e">
        <v>#N/A</v>
      </c>
      <c r="E4413" s="414" t="e">
        <v>#N/A</v>
      </c>
    </row>
    <row r="4414" spans="3:5">
      <c r="C4414" s="414">
        <v>60.250000000001926</v>
      </c>
      <c r="D4414" s="414" t="e">
        <v>#N/A</v>
      </c>
      <c r="E4414" s="414" t="e">
        <v>#N/A</v>
      </c>
    </row>
    <row r="4415" spans="3:5">
      <c r="C4415" s="414">
        <v>60.275000000001924</v>
      </c>
      <c r="D4415" s="414" t="e">
        <v>#N/A</v>
      </c>
      <c r="E4415" s="414" t="e">
        <v>#N/A</v>
      </c>
    </row>
    <row r="4416" spans="3:5">
      <c r="C4416" s="414">
        <v>60.300000000001923</v>
      </c>
      <c r="D4416" s="414" t="e">
        <v>#N/A</v>
      </c>
      <c r="E4416" s="414" t="e">
        <v>#N/A</v>
      </c>
    </row>
    <row r="4417" spans="3:5">
      <c r="C4417" s="414">
        <v>60.325000000001921</v>
      </c>
      <c r="D4417" s="414" t="e">
        <v>#N/A</v>
      </c>
      <c r="E4417" s="414" t="e">
        <v>#N/A</v>
      </c>
    </row>
    <row r="4418" spans="3:5">
      <c r="C4418" s="414">
        <v>60.35000000000192</v>
      </c>
      <c r="D4418" s="414" t="e">
        <v>#N/A</v>
      </c>
      <c r="E4418" s="414" t="e">
        <v>#N/A</v>
      </c>
    </row>
    <row r="4419" spans="3:5">
      <c r="C4419" s="414">
        <v>60.375000000001918</v>
      </c>
      <c r="D4419" s="414" t="e">
        <v>#N/A</v>
      </c>
      <c r="E4419" s="414" t="e">
        <v>#N/A</v>
      </c>
    </row>
    <row r="4420" spans="3:5">
      <c r="C4420" s="414">
        <v>60.400000000001917</v>
      </c>
      <c r="D4420" s="414" t="e">
        <v>#N/A</v>
      </c>
      <c r="E4420" s="414" t="e">
        <v>#N/A</v>
      </c>
    </row>
    <row r="4421" spans="3:5">
      <c r="C4421" s="414">
        <v>60.425000000001916</v>
      </c>
      <c r="D4421" s="414" t="e">
        <v>#N/A</v>
      </c>
      <c r="E4421" s="414" t="e">
        <v>#N/A</v>
      </c>
    </row>
    <row r="4422" spans="3:5">
      <c r="C4422" s="414">
        <v>60.450000000001914</v>
      </c>
      <c r="D4422" s="414" t="e">
        <v>#N/A</v>
      </c>
      <c r="E4422" s="414" t="e">
        <v>#N/A</v>
      </c>
    </row>
    <row r="4423" spans="3:5">
      <c r="C4423" s="414">
        <v>60.475000000001913</v>
      </c>
      <c r="D4423" s="414" t="e">
        <v>#N/A</v>
      </c>
      <c r="E4423" s="414" t="e">
        <v>#N/A</v>
      </c>
    </row>
    <row r="4424" spans="3:5">
      <c r="C4424" s="414">
        <v>60.500000000001911</v>
      </c>
      <c r="D4424" s="414" t="e">
        <v>#N/A</v>
      </c>
      <c r="E4424" s="414" t="e">
        <v>#N/A</v>
      </c>
    </row>
    <row r="4425" spans="3:5">
      <c r="C4425" s="414">
        <v>60.52500000000191</v>
      </c>
      <c r="D4425" s="414" t="e">
        <v>#N/A</v>
      </c>
      <c r="E4425" s="414" t="e">
        <v>#N/A</v>
      </c>
    </row>
    <row r="4426" spans="3:5">
      <c r="C4426" s="414">
        <v>60.550000000001909</v>
      </c>
      <c r="D4426" s="414" t="e">
        <v>#N/A</v>
      </c>
      <c r="E4426" s="414" t="e">
        <v>#N/A</v>
      </c>
    </row>
    <row r="4427" spans="3:5">
      <c r="C4427" s="414">
        <v>60.575000000001907</v>
      </c>
      <c r="D4427" s="414" t="e">
        <v>#N/A</v>
      </c>
      <c r="E4427" s="414" t="e">
        <v>#N/A</v>
      </c>
    </row>
    <row r="4428" spans="3:5">
      <c r="C4428" s="414">
        <v>60.600000000001906</v>
      </c>
      <c r="D4428" s="414" t="e">
        <v>#N/A</v>
      </c>
      <c r="E4428" s="414" t="e">
        <v>#N/A</v>
      </c>
    </row>
    <row r="4429" spans="3:5">
      <c r="C4429" s="414">
        <v>60.625000000001904</v>
      </c>
      <c r="D4429" s="414" t="e">
        <v>#N/A</v>
      </c>
      <c r="E4429" s="414" t="e">
        <v>#N/A</v>
      </c>
    </row>
    <row r="4430" spans="3:5">
      <c r="C4430" s="414">
        <v>60.650000000001903</v>
      </c>
      <c r="D4430" s="414" t="e">
        <v>#N/A</v>
      </c>
      <c r="E4430" s="414" t="e">
        <v>#N/A</v>
      </c>
    </row>
    <row r="4431" spans="3:5">
      <c r="C4431" s="414">
        <v>60.675000000001901</v>
      </c>
      <c r="D4431" s="414" t="e">
        <v>#N/A</v>
      </c>
      <c r="E4431" s="414" t="e">
        <v>#N/A</v>
      </c>
    </row>
    <row r="4432" spans="3:5">
      <c r="C4432" s="414">
        <v>60.7000000000019</v>
      </c>
      <c r="D4432" s="414" t="e">
        <v>#N/A</v>
      </c>
      <c r="E4432" s="414" t="e">
        <v>#N/A</v>
      </c>
    </row>
    <row r="4433" spans="3:5">
      <c r="C4433" s="414">
        <v>60.725000000001899</v>
      </c>
      <c r="D4433" s="414" t="e">
        <v>#N/A</v>
      </c>
      <c r="E4433" s="414" t="e">
        <v>#N/A</v>
      </c>
    </row>
    <row r="4434" spans="3:5">
      <c r="C4434" s="414">
        <v>60.750000000001897</v>
      </c>
      <c r="D4434" s="414" t="e">
        <v>#N/A</v>
      </c>
      <c r="E4434" s="414" t="e">
        <v>#N/A</v>
      </c>
    </row>
    <row r="4435" spans="3:5">
      <c r="C4435" s="414">
        <v>60.775000000001896</v>
      </c>
      <c r="D4435" s="414" t="e">
        <v>#N/A</v>
      </c>
      <c r="E4435" s="414" t="e">
        <v>#N/A</v>
      </c>
    </row>
    <row r="4436" spans="3:5">
      <c r="C4436" s="414">
        <v>60.800000000001894</v>
      </c>
      <c r="D4436" s="414" t="e">
        <v>#N/A</v>
      </c>
      <c r="E4436" s="414" t="e">
        <v>#N/A</v>
      </c>
    </row>
    <row r="4437" spans="3:5">
      <c r="C4437" s="414">
        <v>60.825000000001893</v>
      </c>
      <c r="D4437" s="414" t="e">
        <v>#N/A</v>
      </c>
      <c r="E4437" s="414" t="e">
        <v>#N/A</v>
      </c>
    </row>
    <row r="4438" spans="3:5">
      <c r="C4438" s="414">
        <v>60.850000000001891</v>
      </c>
      <c r="D4438" s="414" t="e">
        <v>#N/A</v>
      </c>
      <c r="E4438" s="414" t="e">
        <v>#N/A</v>
      </c>
    </row>
    <row r="4439" spans="3:5">
      <c r="C4439" s="414">
        <v>60.87500000000189</v>
      </c>
      <c r="D4439" s="414" t="e">
        <v>#N/A</v>
      </c>
      <c r="E4439" s="414" t="e">
        <v>#N/A</v>
      </c>
    </row>
    <row r="4440" spans="3:5">
      <c r="C4440" s="414">
        <v>60.900000000001889</v>
      </c>
      <c r="D4440" s="414" t="e">
        <v>#N/A</v>
      </c>
      <c r="E4440" s="414" t="e">
        <v>#N/A</v>
      </c>
    </row>
    <row r="4441" spans="3:5">
      <c r="C4441" s="414">
        <v>60.925000000001887</v>
      </c>
      <c r="D4441" s="414" t="e">
        <v>#N/A</v>
      </c>
      <c r="E4441" s="414" t="e">
        <v>#N/A</v>
      </c>
    </row>
    <row r="4442" spans="3:5">
      <c r="C4442" s="414">
        <v>60.950000000001886</v>
      </c>
      <c r="D4442" s="414" t="e">
        <v>#N/A</v>
      </c>
      <c r="E4442" s="414" t="e">
        <v>#N/A</v>
      </c>
    </row>
    <row r="4443" spans="3:5">
      <c r="C4443" s="414">
        <v>60.975000000001884</v>
      </c>
      <c r="D4443" s="414" t="e">
        <v>#N/A</v>
      </c>
      <c r="E4443" s="414" t="e">
        <v>#N/A</v>
      </c>
    </row>
    <row r="4444" spans="3:5">
      <c r="C4444" s="414">
        <v>61.000000000001883</v>
      </c>
      <c r="D4444" s="414" t="e">
        <v>#N/A</v>
      </c>
      <c r="E4444" s="414" t="e">
        <v>#N/A</v>
      </c>
    </row>
    <row r="4445" spans="3:5">
      <c r="C4445" s="414">
        <v>61.025000000001882</v>
      </c>
      <c r="D4445" s="414" t="e">
        <v>#N/A</v>
      </c>
      <c r="E4445" s="414" t="e">
        <v>#N/A</v>
      </c>
    </row>
    <row r="4446" spans="3:5">
      <c r="C4446" s="414">
        <v>61.05000000000188</v>
      </c>
      <c r="D4446" s="414" t="e">
        <v>#N/A</v>
      </c>
      <c r="E4446" s="414" t="e">
        <v>#N/A</v>
      </c>
    </row>
    <row r="4447" spans="3:5">
      <c r="C4447" s="414">
        <v>61.075000000001879</v>
      </c>
      <c r="D4447" s="414" t="e">
        <v>#N/A</v>
      </c>
      <c r="E4447" s="414" t="e">
        <v>#N/A</v>
      </c>
    </row>
    <row r="4448" spans="3:5">
      <c r="C4448" s="414">
        <v>61.100000000001877</v>
      </c>
      <c r="D4448" s="414" t="e">
        <v>#N/A</v>
      </c>
      <c r="E4448" s="414" t="e">
        <v>#N/A</v>
      </c>
    </row>
    <row r="4449" spans="3:5">
      <c r="C4449" s="414">
        <v>61.125000000001876</v>
      </c>
      <c r="D4449" s="414" t="e">
        <v>#N/A</v>
      </c>
      <c r="E4449" s="414" t="e">
        <v>#N/A</v>
      </c>
    </row>
    <row r="4450" spans="3:5">
      <c r="C4450" s="414">
        <v>61.150000000001874</v>
      </c>
      <c r="D4450" s="414" t="e">
        <v>#N/A</v>
      </c>
      <c r="E4450" s="414" t="e">
        <v>#N/A</v>
      </c>
    </row>
    <row r="4451" spans="3:5">
      <c r="C4451" s="414">
        <v>61.175000000001873</v>
      </c>
      <c r="D4451" s="414" t="e">
        <v>#N/A</v>
      </c>
      <c r="E4451" s="414" t="e">
        <v>#N/A</v>
      </c>
    </row>
    <row r="4452" spans="3:5">
      <c r="C4452" s="414">
        <v>61.200000000001872</v>
      </c>
      <c r="D4452" s="414" t="e">
        <v>#N/A</v>
      </c>
      <c r="E4452" s="414" t="e">
        <v>#N/A</v>
      </c>
    </row>
    <row r="4453" spans="3:5">
      <c r="C4453" s="414">
        <v>61.22500000000187</v>
      </c>
      <c r="D4453" s="414" t="e">
        <v>#N/A</v>
      </c>
      <c r="E4453" s="414" t="e">
        <v>#N/A</v>
      </c>
    </row>
    <row r="4454" spans="3:5">
      <c r="C4454" s="414">
        <v>61.250000000001869</v>
      </c>
      <c r="D4454" s="414" t="e">
        <v>#N/A</v>
      </c>
      <c r="E4454" s="414" t="e">
        <v>#N/A</v>
      </c>
    </row>
    <row r="4455" spans="3:5">
      <c r="C4455" s="414">
        <v>61.275000000001867</v>
      </c>
      <c r="D4455" s="414" t="e">
        <v>#N/A</v>
      </c>
      <c r="E4455" s="414" t="e">
        <v>#N/A</v>
      </c>
    </row>
    <row r="4456" spans="3:5">
      <c r="C4456" s="414">
        <v>61.300000000001866</v>
      </c>
      <c r="D4456" s="414" t="e">
        <v>#N/A</v>
      </c>
      <c r="E4456" s="414" t="e">
        <v>#N/A</v>
      </c>
    </row>
    <row r="4457" spans="3:5">
      <c r="C4457" s="414">
        <v>61.325000000001864</v>
      </c>
      <c r="D4457" s="414" t="e">
        <v>#N/A</v>
      </c>
      <c r="E4457" s="414" t="e">
        <v>#N/A</v>
      </c>
    </row>
    <row r="4458" spans="3:5">
      <c r="C4458" s="414">
        <v>61.350000000001863</v>
      </c>
      <c r="D4458" s="414" t="e">
        <v>#N/A</v>
      </c>
      <c r="E4458" s="414" t="e">
        <v>#N/A</v>
      </c>
    </row>
    <row r="4459" spans="3:5">
      <c r="C4459" s="414">
        <v>61.375000000001862</v>
      </c>
      <c r="D4459" s="414" t="e">
        <v>#N/A</v>
      </c>
      <c r="E4459" s="414" t="e">
        <v>#N/A</v>
      </c>
    </row>
    <row r="4460" spans="3:5">
      <c r="C4460" s="414">
        <v>61.40000000000186</v>
      </c>
      <c r="D4460" s="414" t="e">
        <v>#N/A</v>
      </c>
      <c r="E4460" s="414" t="e">
        <v>#N/A</v>
      </c>
    </row>
    <row r="4461" spans="3:5">
      <c r="C4461" s="414">
        <v>61.425000000001859</v>
      </c>
      <c r="D4461" s="414" t="e">
        <v>#N/A</v>
      </c>
      <c r="E4461" s="414" t="e">
        <v>#N/A</v>
      </c>
    </row>
    <row r="4462" spans="3:5">
      <c r="C4462" s="414">
        <v>61.450000000001857</v>
      </c>
      <c r="D4462" s="414" t="e">
        <v>#N/A</v>
      </c>
      <c r="E4462" s="414" t="e">
        <v>#N/A</v>
      </c>
    </row>
    <row r="4463" spans="3:5">
      <c r="C4463" s="414">
        <v>61.475000000001856</v>
      </c>
      <c r="D4463" s="414" t="e">
        <v>#N/A</v>
      </c>
      <c r="E4463" s="414" t="e">
        <v>#N/A</v>
      </c>
    </row>
    <row r="4464" spans="3:5">
      <c r="C4464" s="414">
        <v>61.500000000001855</v>
      </c>
      <c r="D4464" s="414" t="e">
        <v>#N/A</v>
      </c>
      <c r="E4464" s="414" t="e">
        <v>#N/A</v>
      </c>
    </row>
    <row r="4465" spans="3:5">
      <c r="C4465" s="414">
        <v>61.525000000001853</v>
      </c>
      <c r="D4465" s="414" t="e">
        <v>#N/A</v>
      </c>
      <c r="E4465" s="414" t="e">
        <v>#N/A</v>
      </c>
    </row>
    <row r="4466" spans="3:5">
      <c r="C4466" s="414">
        <v>61.550000000001852</v>
      </c>
      <c r="D4466" s="414" t="e">
        <v>#N/A</v>
      </c>
      <c r="E4466" s="414" t="e">
        <v>#N/A</v>
      </c>
    </row>
    <row r="4467" spans="3:5">
      <c r="C4467" s="414">
        <v>61.57500000000185</v>
      </c>
      <c r="D4467" s="414" t="e">
        <v>#N/A</v>
      </c>
      <c r="E4467" s="414" t="e">
        <v>#N/A</v>
      </c>
    </row>
    <row r="4468" spans="3:5">
      <c r="C4468" s="414">
        <v>61.600000000001849</v>
      </c>
      <c r="D4468" s="414" t="e">
        <v>#N/A</v>
      </c>
      <c r="E4468" s="414" t="e">
        <v>#N/A</v>
      </c>
    </row>
    <row r="4469" spans="3:5">
      <c r="C4469" s="414">
        <v>61.625000000001847</v>
      </c>
      <c r="D4469" s="414" t="e">
        <v>#N/A</v>
      </c>
      <c r="E4469" s="414" t="e">
        <v>#N/A</v>
      </c>
    </row>
    <row r="4470" spans="3:5">
      <c r="C4470" s="414">
        <v>61.650000000001846</v>
      </c>
      <c r="D4470" s="414" t="e">
        <v>#N/A</v>
      </c>
      <c r="E4470" s="414" t="e">
        <v>#N/A</v>
      </c>
    </row>
    <row r="4471" spans="3:5">
      <c r="C4471" s="414">
        <v>61.675000000001845</v>
      </c>
      <c r="D4471" s="414" t="e">
        <v>#N/A</v>
      </c>
      <c r="E4471" s="414" t="e">
        <v>#N/A</v>
      </c>
    </row>
    <row r="4472" spans="3:5">
      <c r="C4472" s="414">
        <v>61.700000000001843</v>
      </c>
      <c r="D4472" s="414" t="e">
        <v>#N/A</v>
      </c>
      <c r="E4472" s="414" t="e">
        <v>#N/A</v>
      </c>
    </row>
    <row r="4473" spans="3:5">
      <c r="C4473" s="414">
        <v>61.725000000001842</v>
      </c>
      <c r="D4473" s="414" t="e">
        <v>#N/A</v>
      </c>
      <c r="E4473" s="414" t="e">
        <v>#N/A</v>
      </c>
    </row>
    <row r="4474" spans="3:5">
      <c r="C4474" s="414">
        <v>61.75000000000184</v>
      </c>
      <c r="D4474" s="414" t="e">
        <v>#N/A</v>
      </c>
      <c r="E4474" s="414" t="e">
        <v>#N/A</v>
      </c>
    </row>
    <row r="4475" spans="3:5">
      <c r="C4475" s="414">
        <v>61.775000000001839</v>
      </c>
      <c r="D4475" s="414" t="e">
        <v>#N/A</v>
      </c>
      <c r="E4475" s="414" t="e">
        <v>#N/A</v>
      </c>
    </row>
    <row r="4476" spans="3:5">
      <c r="C4476" s="414">
        <v>61.800000000001837</v>
      </c>
      <c r="D4476" s="414" t="e">
        <v>#N/A</v>
      </c>
      <c r="E4476" s="414" t="e">
        <v>#N/A</v>
      </c>
    </row>
    <row r="4477" spans="3:5">
      <c r="C4477" s="414">
        <v>61.825000000001836</v>
      </c>
      <c r="D4477" s="414" t="e">
        <v>#N/A</v>
      </c>
      <c r="E4477" s="414" t="e">
        <v>#N/A</v>
      </c>
    </row>
    <row r="4478" spans="3:5">
      <c r="C4478" s="414">
        <v>61.850000000001835</v>
      </c>
      <c r="D4478" s="414" t="e">
        <v>#N/A</v>
      </c>
      <c r="E4478" s="414" t="e">
        <v>#N/A</v>
      </c>
    </row>
    <row r="4479" spans="3:5">
      <c r="C4479" s="414">
        <v>61.875000000001833</v>
      </c>
      <c r="D4479" s="414" t="e">
        <v>#N/A</v>
      </c>
      <c r="E4479" s="414" t="e">
        <v>#N/A</v>
      </c>
    </row>
    <row r="4480" spans="3:5">
      <c r="C4480" s="414">
        <v>61.900000000001832</v>
      </c>
      <c r="D4480" s="414" t="e">
        <v>#N/A</v>
      </c>
      <c r="E4480" s="414" t="e">
        <v>#N/A</v>
      </c>
    </row>
    <row r="4481" spans="3:5">
      <c r="C4481" s="414">
        <v>61.92500000000183</v>
      </c>
      <c r="D4481" s="414" t="e">
        <v>#N/A</v>
      </c>
      <c r="E4481" s="414" t="e">
        <v>#N/A</v>
      </c>
    </row>
    <row r="4482" spans="3:5">
      <c r="C4482" s="414">
        <v>61.950000000001829</v>
      </c>
      <c r="D4482" s="414" t="e">
        <v>#N/A</v>
      </c>
      <c r="E4482" s="414" t="e">
        <v>#N/A</v>
      </c>
    </row>
    <row r="4483" spans="3:5">
      <c r="C4483" s="414">
        <v>61.975000000001828</v>
      </c>
      <c r="D4483" s="414" t="e">
        <v>#N/A</v>
      </c>
      <c r="E4483" s="414" t="e">
        <v>#N/A</v>
      </c>
    </row>
    <row r="4484" spans="3:5">
      <c r="C4484" s="414">
        <v>62.000000000001826</v>
      </c>
      <c r="D4484" s="414" t="e">
        <v>#N/A</v>
      </c>
      <c r="E4484" s="414" t="e">
        <v>#N/A</v>
      </c>
    </row>
    <row r="4485" spans="3:5">
      <c r="C4485" s="414">
        <v>62.025000000001825</v>
      </c>
      <c r="D4485" s="414" t="e">
        <v>#N/A</v>
      </c>
      <c r="E4485" s="414" t="e">
        <v>#N/A</v>
      </c>
    </row>
    <row r="4486" spans="3:5">
      <c r="C4486" s="414">
        <v>62.050000000001823</v>
      </c>
      <c r="D4486" s="414" t="e">
        <v>#N/A</v>
      </c>
      <c r="E4486" s="414" t="e">
        <v>#N/A</v>
      </c>
    </row>
    <row r="4487" spans="3:5">
      <c r="C4487" s="414">
        <v>62.075000000001822</v>
      </c>
      <c r="D4487" s="414" t="e">
        <v>#N/A</v>
      </c>
      <c r="E4487" s="414" t="e">
        <v>#N/A</v>
      </c>
    </row>
    <row r="4488" spans="3:5">
      <c r="C4488" s="414">
        <v>62.10000000000182</v>
      </c>
      <c r="D4488" s="414" t="e">
        <v>#N/A</v>
      </c>
      <c r="E4488" s="414" t="e">
        <v>#N/A</v>
      </c>
    </row>
    <row r="4489" spans="3:5">
      <c r="C4489" s="414">
        <v>62.125000000001819</v>
      </c>
      <c r="D4489" s="414" t="e">
        <v>#N/A</v>
      </c>
      <c r="E4489" s="414" t="e">
        <v>#N/A</v>
      </c>
    </row>
    <row r="4490" spans="3:5">
      <c r="C4490" s="414">
        <v>62.150000000001818</v>
      </c>
      <c r="D4490" s="414" t="e">
        <v>#N/A</v>
      </c>
      <c r="E4490" s="414" t="e">
        <v>#N/A</v>
      </c>
    </row>
    <row r="4491" spans="3:5">
      <c r="C4491" s="414">
        <v>62.175000000001816</v>
      </c>
      <c r="D4491" s="414" t="e">
        <v>#N/A</v>
      </c>
      <c r="E4491" s="414" t="e">
        <v>#N/A</v>
      </c>
    </row>
    <row r="4492" spans="3:5">
      <c r="C4492" s="414">
        <v>62.200000000001815</v>
      </c>
      <c r="D4492" s="414" t="e">
        <v>#N/A</v>
      </c>
      <c r="E4492" s="414" t="e">
        <v>#N/A</v>
      </c>
    </row>
    <row r="4493" spans="3:5">
      <c r="C4493" s="414">
        <v>62.225000000001813</v>
      </c>
      <c r="D4493" s="414" t="e">
        <v>#N/A</v>
      </c>
      <c r="E4493" s="414" t="e">
        <v>#N/A</v>
      </c>
    </row>
    <row r="4494" spans="3:5">
      <c r="C4494" s="414">
        <v>62.250000000001812</v>
      </c>
      <c r="D4494" s="414" t="e">
        <v>#N/A</v>
      </c>
      <c r="E4494" s="414" t="e">
        <v>#N/A</v>
      </c>
    </row>
    <row r="4495" spans="3:5">
      <c r="C4495" s="414">
        <v>62.27500000000181</v>
      </c>
      <c r="D4495" s="414" t="e">
        <v>#N/A</v>
      </c>
      <c r="E4495" s="414" t="e">
        <v>#N/A</v>
      </c>
    </row>
    <row r="4496" spans="3:5">
      <c r="C4496" s="414">
        <v>62.300000000001809</v>
      </c>
      <c r="D4496" s="414" t="e">
        <v>#N/A</v>
      </c>
      <c r="E4496" s="414" t="e">
        <v>#N/A</v>
      </c>
    </row>
    <row r="4497" spans="3:5">
      <c r="C4497" s="414">
        <v>62.325000000001808</v>
      </c>
      <c r="D4497" s="414" t="e">
        <v>#N/A</v>
      </c>
      <c r="E4497" s="414" t="e">
        <v>#N/A</v>
      </c>
    </row>
    <row r="4498" spans="3:5">
      <c r="C4498" s="414">
        <v>62.350000000001806</v>
      </c>
      <c r="D4498" s="414" t="e">
        <v>#N/A</v>
      </c>
      <c r="E4498" s="414" t="e">
        <v>#N/A</v>
      </c>
    </row>
    <row r="4499" spans="3:5">
      <c r="C4499" s="414">
        <v>62.375000000001805</v>
      </c>
      <c r="D4499" s="414" t="e">
        <v>#N/A</v>
      </c>
      <c r="E4499" s="414" t="e">
        <v>#N/A</v>
      </c>
    </row>
    <row r="4500" spans="3:5">
      <c r="C4500" s="414">
        <v>62.400000000001803</v>
      </c>
      <c r="D4500" s="414" t="e">
        <v>#N/A</v>
      </c>
      <c r="E4500" s="414" t="e">
        <v>#N/A</v>
      </c>
    </row>
    <row r="4501" spans="3:5">
      <c r="C4501" s="414">
        <v>62.425000000001802</v>
      </c>
      <c r="D4501" s="414" t="e">
        <v>#N/A</v>
      </c>
      <c r="E4501" s="414" t="e">
        <v>#N/A</v>
      </c>
    </row>
    <row r="4502" spans="3:5">
      <c r="C4502" s="414">
        <v>62.450000000001801</v>
      </c>
      <c r="D4502" s="414" t="e">
        <v>#N/A</v>
      </c>
      <c r="E4502" s="414" t="e">
        <v>#N/A</v>
      </c>
    </row>
    <row r="4503" spans="3:5">
      <c r="C4503" s="414">
        <v>62.475000000001799</v>
      </c>
      <c r="D4503" s="414" t="e">
        <v>#N/A</v>
      </c>
      <c r="E4503" s="414" t="e">
        <v>#N/A</v>
      </c>
    </row>
    <row r="4504" spans="3:5">
      <c r="C4504" s="414">
        <v>62.500000000001798</v>
      </c>
      <c r="D4504" s="414" t="e">
        <v>#N/A</v>
      </c>
      <c r="E4504" s="414" t="e">
        <v>#N/A</v>
      </c>
    </row>
    <row r="4505" spans="3:5">
      <c r="C4505" s="414">
        <v>62.525000000001796</v>
      </c>
      <c r="D4505" s="414" t="e">
        <v>#N/A</v>
      </c>
      <c r="E4505" s="414" t="e">
        <v>#N/A</v>
      </c>
    </row>
    <row r="4506" spans="3:5">
      <c r="C4506" s="414">
        <v>62.550000000001795</v>
      </c>
      <c r="D4506" s="414" t="e">
        <v>#N/A</v>
      </c>
      <c r="E4506" s="414" t="e">
        <v>#N/A</v>
      </c>
    </row>
    <row r="4507" spans="3:5">
      <c r="C4507" s="414">
        <v>62.575000000001793</v>
      </c>
      <c r="D4507" s="414" t="e">
        <v>#N/A</v>
      </c>
      <c r="E4507" s="414" t="e">
        <v>#N/A</v>
      </c>
    </row>
    <row r="4508" spans="3:5">
      <c r="C4508" s="414">
        <v>62.600000000001792</v>
      </c>
      <c r="D4508" s="414" t="e">
        <v>#N/A</v>
      </c>
      <c r="E4508" s="414" t="e">
        <v>#N/A</v>
      </c>
    </row>
    <row r="4509" spans="3:5">
      <c r="C4509" s="414">
        <v>62.625000000001791</v>
      </c>
      <c r="D4509" s="414" t="e">
        <v>#N/A</v>
      </c>
      <c r="E4509" s="414" t="e">
        <v>#N/A</v>
      </c>
    </row>
    <row r="4510" spans="3:5">
      <c r="C4510" s="414">
        <v>62.650000000001789</v>
      </c>
      <c r="D4510" s="414" t="e">
        <v>#N/A</v>
      </c>
      <c r="E4510" s="414" t="e">
        <v>#N/A</v>
      </c>
    </row>
    <row r="4511" spans="3:5">
      <c r="C4511" s="414">
        <v>62.675000000001788</v>
      </c>
      <c r="D4511" s="414" t="e">
        <v>#N/A</v>
      </c>
      <c r="E4511" s="414" t="e">
        <v>#N/A</v>
      </c>
    </row>
    <row r="4512" spans="3:5">
      <c r="C4512" s="414">
        <v>62.700000000001786</v>
      </c>
      <c r="D4512" s="414" t="e">
        <v>#N/A</v>
      </c>
      <c r="E4512" s="414" t="e">
        <v>#N/A</v>
      </c>
    </row>
    <row r="4513" spans="3:5">
      <c r="C4513" s="414">
        <v>62.725000000001785</v>
      </c>
      <c r="D4513" s="414" t="e">
        <v>#N/A</v>
      </c>
      <c r="E4513" s="414" t="e">
        <v>#N/A</v>
      </c>
    </row>
    <row r="4514" spans="3:5">
      <c r="C4514" s="414">
        <v>62.750000000001783</v>
      </c>
      <c r="D4514" s="414" t="e">
        <v>#N/A</v>
      </c>
      <c r="E4514" s="414" t="e">
        <v>#N/A</v>
      </c>
    </row>
    <row r="4515" spans="3:5">
      <c r="C4515" s="414">
        <v>62.775000000001782</v>
      </c>
      <c r="D4515" s="414" t="e">
        <v>#N/A</v>
      </c>
      <c r="E4515" s="414" t="e">
        <v>#N/A</v>
      </c>
    </row>
    <row r="4516" spans="3:5">
      <c r="C4516" s="414">
        <v>62.800000000001781</v>
      </c>
      <c r="D4516" s="414" t="e">
        <v>#N/A</v>
      </c>
      <c r="E4516" s="414" t="e">
        <v>#N/A</v>
      </c>
    </row>
    <row r="4517" spans="3:5">
      <c r="C4517" s="414">
        <v>62.825000000001779</v>
      </c>
      <c r="D4517" s="414" t="e">
        <v>#N/A</v>
      </c>
      <c r="E4517" s="414" t="e">
        <v>#N/A</v>
      </c>
    </row>
    <row r="4518" spans="3:5">
      <c r="C4518" s="414">
        <v>62.850000000001778</v>
      </c>
      <c r="D4518" s="414" t="e">
        <v>#N/A</v>
      </c>
      <c r="E4518" s="414" t="e">
        <v>#N/A</v>
      </c>
    </row>
    <row r="4519" spans="3:5">
      <c r="C4519" s="414">
        <v>62.875000000001776</v>
      </c>
      <c r="D4519" s="414" t="e">
        <v>#N/A</v>
      </c>
      <c r="E4519" s="414" t="e">
        <v>#N/A</v>
      </c>
    </row>
    <row r="4520" spans="3:5">
      <c r="C4520" s="414">
        <v>62.900000000001775</v>
      </c>
      <c r="D4520" s="414" t="e">
        <v>#N/A</v>
      </c>
      <c r="E4520" s="414" t="e">
        <v>#N/A</v>
      </c>
    </row>
    <row r="4521" spans="3:5">
      <c r="C4521" s="414">
        <v>62.925000000001774</v>
      </c>
      <c r="D4521" s="414" t="e">
        <v>#N/A</v>
      </c>
      <c r="E4521" s="414" t="e">
        <v>#N/A</v>
      </c>
    </row>
    <row r="4522" spans="3:5">
      <c r="C4522" s="414">
        <v>62.950000000001772</v>
      </c>
      <c r="D4522" s="414" t="e">
        <v>#N/A</v>
      </c>
      <c r="E4522" s="414" t="e">
        <v>#N/A</v>
      </c>
    </row>
    <row r="4523" spans="3:5">
      <c r="C4523" s="414">
        <v>62.975000000001771</v>
      </c>
      <c r="D4523" s="414" t="e">
        <v>#N/A</v>
      </c>
      <c r="E4523" s="414" t="e">
        <v>#N/A</v>
      </c>
    </row>
    <row r="4524" spans="3:5">
      <c r="C4524" s="414">
        <v>63.000000000001769</v>
      </c>
      <c r="D4524" s="414" t="e">
        <v>#N/A</v>
      </c>
      <c r="E4524" s="414" t="e">
        <v>#N/A</v>
      </c>
    </row>
    <row r="4525" spans="3:5">
      <c r="C4525" s="414">
        <v>63.025000000001768</v>
      </c>
      <c r="D4525" s="414" t="e">
        <v>#N/A</v>
      </c>
      <c r="E4525" s="414" t="e">
        <v>#N/A</v>
      </c>
    </row>
    <row r="4526" spans="3:5">
      <c r="C4526" s="414">
        <v>63.050000000001766</v>
      </c>
      <c r="D4526" s="414" t="e">
        <v>#N/A</v>
      </c>
      <c r="E4526" s="414" t="e">
        <v>#N/A</v>
      </c>
    </row>
    <row r="4527" spans="3:5">
      <c r="C4527" s="414">
        <v>63.075000000001765</v>
      </c>
      <c r="D4527" s="414" t="e">
        <v>#N/A</v>
      </c>
      <c r="E4527" s="414" t="e">
        <v>#N/A</v>
      </c>
    </row>
    <row r="4528" spans="3:5">
      <c r="C4528" s="414">
        <v>63.100000000001764</v>
      </c>
      <c r="D4528" s="414" t="e">
        <v>#N/A</v>
      </c>
      <c r="E4528" s="414" t="e">
        <v>#N/A</v>
      </c>
    </row>
    <row r="4529" spans="3:5">
      <c r="C4529" s="414">
        <v>63.125000000001762</v>
      </c>
      <c r="D4529" s="414" t="e">
        <v>#N/A</v>
      </c>
      <c r="E4529" s="414" t="e">
        <v>#N/A</v>
      </c>
    </row>
    <row r="4530" spans="3:5">
      <c r="C4530" s="414">
        <v>63.150000000001761</v>
      </c>
      <c r="D4530" s="414" t="e">
        <v>#N/A</v>
      </c>
      <c r="E4530" s="414" t="e">
        <v>#N/A</v>
      </c>
    </row>
    <row r="4531" spans="3:5">
      <c r="C4531" s="414">
        <v>63.175000000001759</v>
      </c>
      <c r="D4531" s="414" t="e">
        <v>#N/A</v>
      </c>
      <c r="E4531" s="414" t="e">
        <v>#N/A</v>
      </c>
    </row>
    <row r="4532" spans="3:5">
      <c r="C4532" s="414">
        <v>63.200000000001758</v>
      </c>
      <c r="D4532" s="414" t="e">
        <v>#N/A</v>
      </c>
      <c r="E4532" s="414" t="e">
        <v>#N/A</v>
      </c>
    </row>
    <row r="4533" spans="3:5">
      <c r="C4533" s="414">
        <v>63.225000000001756</v>
      </c>
      <c r="D4533" s="414" t="e">
        <v>#N/A</v>
      </c>
      <c r="E4533" s="414" t="e">
        <v>#N/A</v>
      </c>
    </row>
    <row r="4534" spans="3:5">
      <c r="C4534" s="414">
        <v>63.250000000001755</v>
      </c>
      <c r="D4534" s="414" t="e">
        <v>#N/A</v>
      </c>
      <c r="E4534" s="414" t="e">
        <v>#N/A</v>
      </c>
    </row>
    <row r="4535" spans="3:5">
      <c r="C4535" s="414">
        <v>63.275000000001754</v>
      </c>
      <c r="D4535" s="414" t="e">
        <v>#N/A</v>
      </c>
      <c r="E4535" s="414" t="e">
        <v>#N/A</v>
      </c>
    </row>
    <row r="4536" spans="3:5">
      <c r="C4536" s="414">
        <v>63.300000000001752</v>
      </c>
      <c r="D4536" s="414" t="e">
        <v>#N/A</v>
      </c>
      <c r="E4536" s="414" t="e">
        <v>#N/A</v>
      </c>
    </row>
    <row r="4537" spans="3:5">
      <c r="C4537" s="414">
        <v>63.325000000001751</v>
      </c>
      <c r="D4537" s="414" t="e">
        <v>#N/A</v>
      </c>
      <c r="E4537" s="414" t="e">
        <v>#N/A</v>
      </c>
    </row>
    <row r="4538" spans="3:5">
      <c r="C4538" s="414">
        <v>63.350000000001749</v>
      </c>
      <c r="D4538" s="414" t="e">
        <v>#N/A</v>
      </c>
      <c r="E4538" s="414" t="e">
        <v>#N/A</v>
      </c>
    </row>
    <row r="4539" spans="3:5">
      <c r="C4539" s="414">
        <v>63.375000000001748</v>
      </c>
      <c r="D4539" s="414" t="e">
        <v>#N/A</v>
      </c>
      <c r="E4539" s="414" t="e">
        <v>#N/A</v>
      </c>
    </row>
    <row r="4540" spans="3:5">
      <c r="C4540" s="414">
        <v>63.400000000001747</v>
      </c>
      <c r="D4540" s="414" t="e">
        <v>#N/A</v>
      </c>
      <c r="E4540" s="414" t="e">
        <v>#N/A</v>
      </c>
    </row>
    <row r="4541" spans="3:5">
      <c r="C4541" s="414">
        <v>63.425000000001745</v>
      </c>
      <c r="D4541" s="414" t="e">
        <v>#N/A</v>
      </c>
      <c r="E4541" s="414" t="e">
        <v>#N/A</v>
      </c>
    </row>
    <row r="4542" spans="3:5">
      <c r="C4542" s="414">
        <v>63.450000000001744</v>
      </c>
      <c r="D4542" s="414" t="e">
        <v>#N/A</v>
      </c>
      <c r="E4542" s="414" t="e">
        <v>#N/A</v>
      </c>
    </row>
    <row r="4543" spans="3:5">
      <c r="C4543" s="414">
        <v>63.475000000001742</v>
      </c>
      <c r="D4543" s="414" t="e">
        <v>#N/A</v>
      </c>
      <c r="E4543" s="414" t="e">
        <v>#N/A</v>
      </c>
    </row>
    <row r="4544" spans="3:5">
      <c r="C4544" s="414">
        <v>63.500000000001741</v>
      </c>
      <c r="D4544" s="414" t="e">
        <v>#N/A</v>
      </c>
      <c r="E4544" s="414" t="e">
        <v>#N/A</v>
      </c>
    </row>
    <row r="4545" spans="3:5">
      <c r="C4545" s="414">
        <v>63.525000000001739</v>
      </c>
      <c r="D4545" s="414" t="e">
        <v>#N/A</v>
      </c>
      <c r="E4545" s="414" t="e">
        <v>#N/A</v>
      </c>
    </row>
    <row r="4546" spans="3:5">
      <c r="C4546" s="414">
        <v>63.550000000001738</v>
      </c>
      <c r="D4546" s="414" t="e">
        <v>#N/A</v>
      </c>
      <c r="E4546" s="414" t="e">
        <v>#N/A</v>
      </c>
    </row>
    <row r="4547" spans="3:5">
      <c r="C4547" s="414">
        <v>63.575000000001737</v>
      </c>
      <c r="D4547" s="414" t="e">
        <v>#N/A</v>
      </c>
      <c r="E4547" s="414" t="e">
        <v>#N/A</v>
      </c>
    </row>
    <row r="4548" spans="3:5">
      <c r="C4548" s="414">
        <v>63.600000000001735</v>
      </c>
      <c r="D4548" s="414" t="e">
        <v>#N/A</v>
      </c>
      <c r="E4548" s="414" t="e">
        <v>#N/A</v>
      </c>
    </row>
    <row r="4549" spans="3:5">
      <c r="C4549" s="414">
        <v>63.625000000001734</v>
      </c>
      <c r="D4549" s="414" t="e">
        <v>#N/A</v>
      </c>
      <c r="E4549" s="414" t="e">
        <v>#N/A</v>
      </c>
    </row>
    <row r="4550" spans="3:5">
      <c r="C4550" s="414">
        <v>63.650000000001732</v>
      </c>
      <c r="D4550" s="414" t="e">
        <v>#N/A</v>
      </c>
      <c r="E4550" s="414" t="e">
        <v>#N/A</v>
      </c>
    </row>
    <row r="4551" spans="3:5">
      <c r="C4551" s="414">
        <v>63.675000000001731</v>
      </c>
      <c r="D4551" s="414" t="e">
        <v>#N/A</v>
      </c>
      <c r="E4551" s="414" t="e">
        <v>#N/A</v>
      </c>
    </row>
    <row r="4552" spans="3:5">
      <c r="C4552" s="414">
        <v>63.700000000001729</v>
      </c>
      <c r="D4552" s="414" t="e">
        <v>#N/A</v>
      </c>
      <c r="E4552" s="414" t="e">
        <v>#N/A</v>
      </c>
    </row>
    <row r="4553" spans="3:5">
      <c r="C4553" s="414">
        <v>63.725000000001728</v>
      </c>
      <c r="D4553" s="414" t="e">
        <v>#N/A</v>
      </c>
      <c r="E4553" s="414" t="e">
        <v>#N/A</v>
      </c>
    </row>
    <row r="4554" spans="3:5">
      <c r="C4554" s="414">
        <v>63.750000000001727</v>
      </c>
      <c r="D4554" s="414" t="e">
        <v>#N/A</v>
      </c>
      <c r="E4554" s="414" t="e">
        <v>#N/A</v>
      </c>
    </row>
    <row r="4555" spans="3:5">
      <c r="C4555" s="414">
        <v>63.775000000001725</v>
      </c>
      <c r="D4555" s="414" t="e">
        <v>#N/A</v>
      </c>
      <c r="E4555" s="414" t="e">
        <v>#N/A</v>
      </c>
    </row>
    <row r="4556" spans="3:5">
      <c r="C4556" s="414">
        <v>63.800000000001724</v>
      </c>
      <c r="D4556" s="414" t="e">
        <v>#N/A</v>
      </c>
      <c r="E4556" s="414" t="e">
        <v>#N/A</v>
      </c>
    </row>
    <row r="4557" spans="3:5">
      <c r="C4557" s="414">
        <v>63.825000000001722</v>
      </c>
      <c r="D4557" s="414" t="e">
        <v>#N/A</v>
      </c>
      <c r="E4557" s="414" t="e">
        <v>#N/A</v>
      </c>
    </row>
    <row r="4558" spans="3:5">
      <c r="C4558" s="414">
        <v>63.850000000001721</v>
      </c>
      <c r="D4558" s="414" t="e">
        <v>#N/A</v>
      </c>
      <c r="E4558" s="414" t="e">
        <v>#N/A</v>
      </c>
    </row>
    <row r="4559" spans="3:5">
      <c r="C4559" s="414">
        <v>63.87500000000172</v>
      </c>
      <c r="D4559" s="414" t="e">
        <v>#N/A</v>
      </c>
      <c r="E4559" s="414" t="e">
        <v>#N/A</v>
      </c>
    </row>
    <row r="4560" spans="3:5">
      <c r="C4560" s="414">
        <v>63.900000000001718</v>
      </c>
      <c r="D4560" s="414" t="e">
        <v>#N/A</v>
      </c>
      <c r="E4560" s="414" t="e">
        <v>#N/A</v>
      </c>
    </row>
    <row r="4561" spans="3:5">
      <c r="C4561" s="414">
        <v>63.925000000001717</v>
      </c>
      <c r="D4561" s="414" t="e">
        <v>#N/A</v>
      </c>
      <c r="E4561" s="414" t="e">
        <v>#N/A</v>
      </c>
    </row>
    <row r="4562" spans="3:5">
      <c r="C4562" s="414">
        <v>63.950000000001715</v>
      </c>
      <c r="D4562" s="414" t="e">
        <v>#N/A</v>
      </c>
      <c r="E4562" s="414" t="e">
        <v>#N/A</v>
      </c>
    </row>
    <row r="4563" spans="3:5">
      <c r="C4563" s="414">
        <v>63.975000000001714</v>
      </c>
      <c r="D4563" s="414" t="e">
        <v>#N/A</v>
      </c>
      <c r="E4563" s="414" t="e">
        <v>#N/A</v>
      </c>
    </row>
    <row r="4564" spans="3:5">
      <c r="C4564" s="414">
        <v>64.00000000000172</v>
      </c>
      <c r="D4564" s="414" t="e">
        <v>#N/A</v>
      </c>
      <c r="E4564" s="414" t="e">
        <v>#N/A</v>
      </c>
    </row>
    <row r="4565" spans="3:5">
      <c r="C4565" s="414">
        <v>64.025000000001725</v>
      </c>
      <c r="D4565" s="414" t="e">
        <v>#N/A</v>
      </c>
      <c r="E4565" s="414" t="e">
        <v>#N/A</v>
      </c>
    </row>
    <row r="4566" spans="3:5">
      <c r="C4566" s="414">
        <v>64.050000000001731</v>
      </c>
      <c r="D4566" s="414" t="e">
        <v>#N/A</v>
      </c>
      <c r="E4566" s="414" t="e">
        <v>#N/A</v>
      </c>
    </row>
    <row r="4567" spans="3:5">
      <c r="C4567" s="414">
        <v>64.075000000001737</v>
      </c>
      <c r="D4567" s="414" t="e">
        <v>#N/A</v>
      </c>
      <c r="E4567" s="414" t="e">
        <v>#N/A</v>
      </c>
    </row>
    <row r="4568" spans="3:5">
      <c r="C4568" s="414">
        <v>64.100000000001742</v>
      </c>
      <c r="D4568" s="414" t="e">
        <v>#N/A</v>
      </c>
      <c r="E4568" s="414" t="e">
        <v>#N/A</v>
      </c>
    </row>
    <row r="4569" spans="3:5">
      <c r="C4569" s="414">
        <v>64.125000000001748</v>
      </c>
      <c r="D4569" s="414" t="e">
        <v>#N/A</v>
      </c>
      <c r="E4569" s="414" t="e">
        <v>#N/A</v>
      </c>
    </row>
    <row r="4570" spans="3:5">
      <c r="C4570" s="414">
        <v>64.150000000001754</v>
      </c>
      <c r="D4570" s="414" t="e">
        <v>#N/A</v>
      </c>
      <c r="E4570" s="414" t="e">
        <v>#N/A</v>
      </c>
    </row>
    <row r="4571" spans="3:5">
      <c r="C4571" s="414">
        <v>64.175000000001759</v>
      </c>
      <c r="D4571" s="414" t="e">
        <v>#N/A</v>
      </c>
      <c r="E4571" s="414" t="e">
        <v>#N/A</v>
      </c>
    </row>
    <row r="4572" spans="3:5">
      <c r="C4572" s="414">
        <v>64.200000000001765</v>
      </c>
      <c r="D4572" s="414" t="e">
        <v>#N/A</v>
      </c>
      <c r="E4572" s="414" t="e">
        <v>#N/A</v>
      </c>
    </row>
    <row r="4573" spans="3:5">
      <c r="C4573" s="414">
        <v>64.225000000001771</v>
      </c>
      <c r="D4573" s="414" t="e">
        <v>#N/A</v>
      </c>
      <c r="E4573" s="414" t="e">
        <v>#N/A</v>
      </c>
    </row>
    <row r="4574" spans="3:5">
      <c r="C4574" s="414">
        <v>64.250000000001776</v>
      </c>
      <c r="D4574" s="414" t="e">
        <v>#N/A</v>
      </c>
      <c r="E4574" s="414" t="e">
        <v>#N/A</v>
      </c>
    </row>
    <row r="4575" spans="3:5">
      <c r="C4575" s="414">
        <v>64.275000000001782</v>
      </c>
      <c r="D4575" s="414" t="e">
        <v>#N/A</v>
      </c>
      <c r="E4575" s="414" t="e">
        <v>#N/A</v>
      </c>
    </row>
    <row r="4576" spans="3:5">
      <c r="C4576" s="414">
        <v>64.300000000001788</v>
      </c>
      <c r="D4576" s="414" t="e">
        <v>#N/A</v>
      </c>
      <c r="E4576" s="414" t="e">
        <v>#N/A</v>
      </c>
    </row>
    <row r="4577" spans="3:5">
      <c r="C4577" s="414">
        <v>64.325000000001793</v>
      </c>
      <c r="D4577" s="414" t="e">
        <v>#N/A</v>
      </c>
      <c r="E4577" s="414" t="e">
        <v>#N/A</v>
      </c>
    </row>
    <row r="4578" spans="3:5">
      <c r="C4578" s="414">
        <v>64.350000000001799</v>
      </c>
      <c r="D4578" s="414" t="e">
        <v>#N/A</v>
      </c>
      <c r="E4578" s="414" t="e">
        <v>#N/A</v>
      </c>
    </row>
    <row r="4579" spans="3:5">
      <c r="C4579" s="414">
        <v>64.375000000001805</v>
      </c>
      <c r="D4579" s="414" t="e">
        <v>#N/A</v>
      </c>
      <c r="E4579" s="414" t="e">
        <v>#N/A</v>
      </c>
    </row>
    <row r="4580" spans="3:5">
      <c r="C4580" s="414">
        <v>64.40000000000181</v>
      </c>
      <c r="D4580" s="414" t="e">
        <v>#N/A</v>
      </c>
      <c r="E4580" s="414" t="e">
        <v>#N/A</v>
      </c>
    </row>
    <row r="4581" spans="3:5">
      <c r="C4581" s="414">
        <v>64.425000000001816</v>
      </c>
      <c r="D4581" s="414" t="e">
        <v>#N/A</v>
      </c>
      <c r="E4581" s="414" t="e">
        <v>#N/A</v>
      </c>
    </row>
    <row r="4582" spans="3:5">
      <c r="C4582" s="414">
        <v>64.450000000001822</v>
      </c>
      <c r="D4582" s="414" t="e">
        <v>#N/A</v>
      </c>
      <c r="E4582" s="414" t="e">
        <v>#N/A</v>
      </c>
    </row>
    <row r="4583" spans="3:5">
      <c r="C4583" s="414">
        <v>64.475000000001828</v>
      </c>
      <c r="D4583" s="414" t="e">
        <v>#N/A</v>
      </c>
      <c r="E4583" s="414" t="e">
        <v>#N/A</v>
      </c>
    </row>
    <row r="4584" spans="3:5">
      <c r="C4584" s="414">
        <v>64.500000000001833</v>
      </c>
      <c r="D4584" s="414" t="e">
        <v>#N/A</v>
      </c>
      <c r="E4584" s="414" t="e">
        <v>#N/A</v>
      </c>
    </row>
    <row r="4585" spans="3:5">
      <c r="C4585" s="414">
        <v>64.525000000001839</v>
      </c>
      <c r="D4585" s="414" t="e">
        <v>#N/A</v>
      </c>
      <c r="E4585" s="414" t="e">
        <v>#N/A</v>
      </c>
    </row>
    <row r="4586" spans="3:5">
      <c r="C4586" s="414">
        <v>64.550000000001845</v>
      </c>
      <c r="D4586" s="414" t="e">
        <v>#N/A</v>
      </c>
      <c r="E4586" s="414" t="e">
        <v>#N/A</v>
      </c>
    </row>
    <row r="4587" spans="3:5">
      <c r="C4587" s="414">
        <v>64.57500000000185</v>
      </c>
      <c r="D4587" s="414" t="e">
        <v>#N/A</v>
      </c>
      <c r="E4587" s="414" t="e">
        <v>#N/A</v>
      </c>
    </row>
    <row r="4588" spans="3:5">
      <c r="C4588" s="414">
        <v>64.600000000001856</v>
      </c>
      <c r="D4588" s="414" t="e">
        <v>#N/A</v>
      </c>
      <c r="E4588" s="414" t="e">
        <v>#N/A</v>
      </c>
    </row>
    <row r="4589" spans="3:5">
      <c r="C4589" s="414">
        <v>64.625000000001862</v>
      </c>
      <c r="D4589" s="414" t="e">
        <v>#N/A</v>
      </c>
      <c r="E4589" s="414" t="e">
        <v>#N/A</v>
      </c>
    </row>
    <row r="4590" spans="3:5">
      <c r="C4590" s="414">
        <v>64.650000000001867</v>
      </c>
      <c r="D4590" s="414" t="e">
        <v>#N/A</v>
      </c>
      <c r="E4590" s="414" t="e">
        <v>#N/A</v>
      </c>
    </row>
    <row r="4591" spans="3:5">
      <c r="C4591" s="414">
        <v>64.675000000001873</v>
      </c>
      <c r="D4591" s="414" t="e">
        <v>#N/A</v>
      </c>
      <c r="E4591" s="414" t="e">
        <v>#N/A</v>
      </c>
    </row>
    <row r="4592" spans="3:5">
      <c r="C4592" s="414">
        <v>64.700000000001879</v>
      </c>
      <c r="D4592" s="414" t="e">
        <v>#N/A</v>
      </c>
      <c r="E4592" s="414" t="e">
        <v>#N/A</v>
      </c>
    </row>
    <row r="4593" spans="3:5">
      <c r="C4593" s="414">
        <v>64.725000000001884</v>
      </c>
      <c r="D4593" s="414" t="e">
        <v>#N/A</v>
      </c>
      <c r="E4593" s="414" t="e">
        <v>#N/A</v>
      </c>
    </row>
    <row r="4594" spans="3:5">
      <c r="C4594" s="414">
        <v>64.75000000000189</v>
      </c>
      <c r="D4594" s="414" t="e">
        <v>#N/A</v>
      </c>
      <c r="E4594" s="414" t="e">
        <v>#N/A</v>
      </c>
    </row>
    <row r="4595" spans="3:5">
      <c r="C4595" s="414">
        <v>64.775000000001896</v>
      </c>
      <c r="D4595" s="414" t="e">
        <v>#N/A</v>
      </c>
      <c r="E4595" s="414" t="e">
        <v>#N/A</v>
      </c>
    </row>
    <row r="4596" spans="3:5">
      <c r="C4596" s="414">
        <v>64.800000000001901</v>
      </c>
      <c r="D4596" s="414" t="e">
        <v>#N/A</v>
      </c>
      <c r="E4596" s="414" t="e">
        <v>#N/A</v>
      </c>
    </row>
    <row r="4597" spans="3:5">
      <c r="C4597" s="414">
        <v>64.825000000001907</v>
      </c>
      <c r="D4597" s="414" t="e">
        <v>#N/A</v>
      </c>
      <c r="E4597" s="414" t="e">
        <v>#N/A</v>
      </c>
    </row>
    <row r="4598" spans="3:5">
      <c r="C4598" s="414">
        <v>64.850000000001913</v>
      </c>
      <c r="D4598" s="414" t="e">
        <v>#N/A</v>
      </c>
      <c r="E4598" s="414" t="e">
        <v>#N/A</v>
      </c>
    </row>
    <row r="4599" spans="3:5">
      <c r="C4599" s="414">
        <v>64.875000000001918</v>
      </c>
      <c r="D4599" s="414" t="e">
        <v>#N/A</v>
      </c>
      <c r="E4599" s="414" t="e">
        <v>#N/A</v>
      </c>
    </row>
    <row r="4600" spans="3:5">
      <c r="C4600" s="414">
        <v>64.900000000001924</v>
      </c>
      <c r="D4600" s="414" t="e">
        <v>#N/A</v>
      </c>
      <c r="E4600" s="414" t="e">
        <v>#N/A</v>
      </c>
    </row>
    <row r="4601" spans="3:5">
      <c r="C4601" s="414">
        <v>64.92500000000193</v>
      </c>
      <c r="D4601" s="414" t="e">
        <v>#N/A</v>
      </c>
      <c r="E4601" s="414" t="e">
        <v>#N/A</v>
      </c>
    </row>
    <row r="4602" spans="3:5">
      <c r="C4602" s="414">
        <v>64.950000000001936</v>
      </c>
      <c r="D4602" s="414" t="e">
        <v>#N/A</v>
      </c>
      <c r="E4602" s="414" t="e">
        <v>#N/A</v>
      </c>
    </row>
    <row r="4603" spans="3:5">
      <c r="C4603" s="414">
        <v>64.975000000001941</v>
      </c>
      <c r="D4603" s="414" t="e">
        <v>#N/A</v>
      </c>
      <c r="E4603" s="414" t="e">
        <v>#N/A</v>
      </c>
    </row>
    <row r="4604" spans="3:5">
      <c r="C4604" s="414">
        <v>65</v>
      </c>
      <c r="D4604" s="414">
        <v>1</v>
      </c>
      <c r="E4604" s="414">
        <v>2</v>
      </c>
    </row>
    <row r="4605" spans="3:5">
      <c r="C4605" s="414">
        <v>65.025000000001953</v>
      </c>
      <c r="D4605" s="414" t="e">
        <v>#N/A</v>
      </c>
      <c r="E4605" s="414" t="e">
        <v>#N/A</v>
      </c>
    </row>
    <row r="4606" spans="3:5">
      <c r="C4606" s="414">
        <v>65.050000000001958</v>
      </c>
      <c r="D4606" s="414" t="e">
        <v>#N/A</v>
      </c>
      <c r="E4606" s="414" t="e">
        <v>#N/A</v>
      </c>
    </row>
    <row r="4607" spans="3:5">
      <c r="C4607" s="414">
        <v>65.075000000001964</v>
      </c>
      <c r="D4607" s="414" t="e">
        <v>#N/A</v>
      </c>
      <c r="E4607" s="414" t="e">
        <v>#N/A</v>
      </c>
    </row>
    <row r="4608" spans="3:5">
      <c r="C4608" s="414">
        <v>65.10000000000197</v>
      </c>
      <c r="D4608" s="414" t="e">
        <v>#N/A</v>
      </c>
      <c r="E4608" s="414" t="e">
        <v>#N/A</v>
      </c>
    </row>
    <row r="4609" spans="3:5">
      <c r="C4609" s="414">
        <v>65.125000000001975</v>
      </c>
      <c r="D4609" s="414" t="e">
        <v>#N/A</v>
      </c>
      <c r="E4609" s="414" t="e">
        <v>#N/A</v>
      </c>
    </row>
    <row r="4610" spans="3:5">
      <c r="C4610" s="414">
        <v>65.150000000001981</v>
      </c>
      <c r="D4610" s="414" t="e">
        <v>#N/A</v>
      </c>
      <c r="E4610" s="414" t="e">
        <v>#N/A</v>
      </c>
    </row>
    <row r="4611" spans="3:5">
      <c r="C4611" s="414">
        <v>65.175000000001987</v>
      </c>
      <c r="D4611" s="414" t="e">
        <v>#N/A</v>
      </c>
      <c r="E4611" s="414" t="e">
        <v>#N/A</v>
      </c>
    </row>
    <row r="4612" spans="3:5">
      <c r="C4612" s="414">
        <v>65.200000000001992</v>
      </c>
      <c r="D4612" s="414" t="e">
        <v>#N/A</v>
      </c>
      <c r="E4612" s="414" t="e">
        <v>#N/A</v>
      </c>
    </row>
    <row r="4613" spans="3:5">
      <c r="C4613" s="414">
        <v>65.225000000001998</v>
      </c>
      <c r="D4613" s="414" t="e">
        <v>#N/A</v>
      </c>
      <c r="E4613" s="414" t="e">
        <v>#N/A</v>
      </c>
    </row>
    <row r="4614" spans="3:5">
      <c r="C4614" s="414">
        <v>65.250000000002004</v>
      </c>
      <c r="D4614" s="414" t="e">
        <v>#N/A</v>
      </c>
      <c r="E4614" s="414" t="e">
        <v>#N/A</v>
      </c>
    </row>
    <row r="4615" spans="3:5">
      <c r="C4615" s="414">
        <v>65.275000000002009</v>
      </c>
      <c r="D4615" s="414" t="e">
        <v>#N/A</v>
      </c>
      <c r="E4615" s="414" t="e">
        <v>#N/A</v>
      </c>
    </row>
    <row r="4616" spans="3:5">
      <c r="C4616" s="414">
        <v>65.300000000002015</v>
      </c>
      <c r="D4616" s="414" t="e">
        <v>#N/A</v>
      </c>
      <c r="E4616" s="414" t="e">
        <v>#N/A</v>
      </c>
    </row>
    <row r="4617" spans="3:5">
      <c r="C4617" s="414">
        <v>65.325000000002021</v>
      </c>
      <c r="D4617" s="414" t="e">
        <v>#N/A</v>
      </c>
      <c r="E4617" s="414" t="e">
        <v>#N/A</v>
      </c>
    </row>
    <row r="4618" spans="3:5">
      <c r="C4618" s="414">
        <v>65.350000000002026</v>
      </c>
      <c r="D4618" s="414" t="e">
        <v>#N/A</v>
      </c>
      <c r="E4618" s="414" t="e">
        <v>#N/A</v>
      </c>
    </row>
    <row r="4619" spans="3:5">
      <c r="C4619" s="414">
        <v>65.375000000002032</v>
      </c>
      <c r="D4619" s="414" t="e">
        <v>#N/A</v>
      </c>
      <c r="E4619" s="414" t="e">
        <v>#N/A</v>
      </c>
    </row>
    <row r="4620" spans="3:5">
      <c r="C4620" s="414">
        <v>65.400000000002038</v>
      </c>
      <c r="D4620" s="414" t="e">
        <v>#N/A</v>
      </c>
      <c r="E4620" s="414" t="e">
        <v>#N/A</v>
      </c>
    </row>
    <row r="4621" spans="3:5">
      <c r="C4621" s="414">
        <v>65.425000000002044</v>
      </c>
      <c r="D4621" s="414" t="e">
        <v>#N/A</v>
      </c>
      <c r="E4621" s="414" t="e">
        <v>#N/A</v>
      </c>
    </row>
    <row r="4622" spans="3:5">
      <c r="C4622" s="414">
        <v>65.450000000002049</v>
      </c>
      <c r="D4622" s="414" t="e">
        <v>#N/A</v>
      </c>
      <c r="E4622" s="414" t="e">
        <v>#N/A</v>
      </c>
    </row>
    <row r="4623" spans="3:5">
      <c r="C4623" s="414">
        <v>65.475000000002055</v>
      </c>
      <c r="D4623" s="414" t="e">
        <v>#N/A</v>
      </c>
      <c r="E4623" s="414" t="e">
        <v>#N/A</v>
      </c>
    </row>
    <row r="4624" spans="3:5">
      <c r="C4624" s="414">
        <v>65.500000000002061</v>
      </c>
      <c r="D4624" s="414" t="e">
        <v>#N/A</v>
      </c>
      <c r="E4624" s="414" t="e">
        <v>#N/A</v>
      </c>
    </row>
    <row r="4625" spans="3:5">
      <c r="C4625" s="414">
        <v>65.525000000002066</v>
      </c>
      <c r="D4625" s="414" t="e">
        <v>#N/A</v>
      </c>
      <c r="E4625" s="414" t="e">
        <v>#N/A</v>
      </c>
    </row>
    <row r="4626" spans="3:5">
      <c r="C4626" s="414">
        <v>65.550000000002072</v>
      </c>
      <c r="D4626" s="414" t="e">
        <v>#N/A</v>
      </c>
      <c r="E4626" s="414" t="e">
        <v>#N/A</v>
      </c>
    </row>
    <row r="4627" spans="3:5">
      <c r="C4627" s="414">
        <v>65.575000000002078</v>
      </c>
      <c r="D4627" s="414" t="e">
        <v>#N/A</v>
      </c>
      <c r="E4627" s="414" t="e">
        <v>#N/A</v>
      </c>
    </row>
    <row r="4628" spans="3:5">
      <c r="C4628" s="414">
        <v>65.600000000002083</v>
      </c>
      <c r="D4628" s="414" t="e">
        <v>#N/A</v>
      </c>
      <c r="E4628" s="414" t="e">
        <v>#N/A</v>
      </c>
    </row>
    <row r="4629" spans="3:5">
      <c r="C4629" s="414">
        <v>65.625000000002089</v>
      </c>
      <c r="D4629" s="414" t="e">
        <v>#N/A</v>
      </c>
      <c r="E4629" s="414" t="e">
        <v>#N/A</v>
      </c>
    </row>
    <row r="4630" spans="3:5">
      <c r="C4630" s="414">
        <v>65.650000000002095</v>
      </c>
      <c r="D4630" s="414" t="e">
        <v>#N/A</v>
      </c>
      <c r="E4630" s="414" t="e">
        <v>#N/A</v>
      </c>
    </row>
    <row r="4631" spans="3:5">
      <c r="C4631" s="414">
        <v>65.6750000000021</v>
      </c>
      <c r="D4631" s="414" t="e">
        <v>#N/A</v>
      </c>
      <c r="E4631" s="414" t="e">
        <v>#N/A</v>
      </c>
    </row>
    <row r="4632" spans="3:5">
      <c r="C4632" s="414">
        <v>65.700000000002106</v>
      </c>
      <c r="D4632" s="414" t="e">
        <v>#N/A</v>
      </c>
      <c r="E4632" s="414" t="e">
        <v>#N/A</v>
      </c>
    </row>
    <row r="4633" spans="3:5">
      <c r="C4633" s="414">
        <v>65.725000000002112</v>
      </c>
      <c r="D4633" s="414" t="e">
        <v>#N/A</v>
      </c>
      <c r="E4633" s="414" t="e">
        <v>#N/A</v>
      </c>
    </row>
    <row r="4634" spans="3:5">
      <c r="C4634" s="414">
        <v>65.750000000002117</v>
      </c>
      <c r="D4634" s="414" t="e">
        <v>#N/A</v>
      </c>
      <c r="E4634" s="414" t="e">
        <v>#N/A</v>
      </c>
    </row>
    <row r="4635" spans="3:5">
      <c r="C4635" s="414">
        <v>65.775000000002123</v>
      </c>
      <c r="D4635" s="414" t="e">
        <v>#N/A</v>
      </c>
      <c r="E4635" s="414" t="e">
        <v>#N/A</v>
      </c>
    </row>
    <row r="4636" spans="3:5">
      <c r="C4636" s="414">
        <v>65.800000000002129</v>
      </c>
      <c r="D4636" s="414" t="e">
        <v>#N/A</v>
      </c>
      <c r="E4636" s="414" t="e">
        <v>#N/A</v>
      </c>
    </row>
    <row r="4637" spans="3:5">
      <c r="C4637" s="414">
        <v>65.825000000002134</v>
      </c>
      <c r="D4637" s="414" t="e">
        <v>#N/A</v>
      </c>
      <c r="E4637" s="414" t="e">
        <v>#N/A</v>
      </c>
    </row>
    <row r="4638" spans="3:5">
      <c r="C4638" s="414">
        <v>65.85000000000214</v>
      </c>
      <c r="D4638" s="414" t="e">
        <v>#N/A</v>
      </c>
      <c r="E4638" s="414" t="e">
        <v>#N/A</v>
      </c>
    </row>
    <row r="4639" spans="3:5">
      <c r="C4639" s="414">
        <v>65.875000000002146</v>
      </c>
      <c r="D4639" s="414" t="e">
        <v>#N/A</v>
      </c>
      <c r="E4639" s="414" t="e">
        <v>#N/A</v>
      </c>
    </row>
    <row r="4640" spans="3:5">
      <c r="C4640" s="414">
        <v>65.900000000002152</v>
      </c>
      <c r="D4640" s="414" t="e">
        <v>#N/A</v>
      </c>
      <c r="E4640" s="414" t="e">
        <v>#N/A</v>
      </c>
    </row>
    <row r="4641" spans="3:5">
      <c r="C4641" s="414">
        <v>65.925000000002157</v>
      </c>
      <c r="D4641" s="414" t="e">
        <v>#N/A</v>
      </c>
      <c r="E4641" s="414" t="e">
        <v>#N/A</v>
      </c>
    </row>
    <row r="4642" spans="3:5">
      <c r="C4642" s="414">
        <v>65.950000000002163</v>
      </c>
      <c r="D4642" s="414" t="e">
        <v>#N/A</v>
      </c>
      <c r="E4642" s="414" t="e">
        <v>#N/A</v>
      </c>
    </row>
    <row r="4643" spans="3:5">
      <c r="C4643" s="414">
        <v>65.975000000002169</v>
      </c>
      <c r="D4643" s="414" t="e">
        <v>#N/A</v>
      </c>
      <c r="E4643" s="414" t="e">
        <v>#N/A</v>
      </c>
    </row>
    <row r="4644" spans="3:5">
      <c r="C4644" s="414">
        <v>66.000000000002174</v>
      </c>
      <c r="D4644" s="414" t="e">
        <v>#N/A</v>
      </c>
      <c r="E4644" s="414" t="e">
        <v>#N/A</v>
      </c>
    </row>
    <row r="4645" spans="3:5">
      <c r="C4645" s="414">
        <v>66.02500000000218</v>
      </c>
      <c r="D4645" s="414" t="e">
        <v>#N/A</v>
      </c>
      <c r="E4645" s="414" t="e">
        <v>#N/A</v>
      </c>
    </row>
    <row r="4646" spans="3:5">
      <c r="C4646" s="414">
        <v>66.050000000002186</v>
      </c>
      <c r="D4646" s="414" t="e">
        <v>#N/A</v>
      </c>
      <c r="E4646" s="414" t="e">
        <v>#N/A</v>
      </c>
    </row>
    <row r="4647" spans="3:5">
      <c r="C4647" s="414">
        <v>66.075000000002191</v>
      </c>
      <c r="D4647" s="414" t="e">
        <v>#N/A</v>
      </c>
      <c r="E4647" s="414" t="e">
        <v>#N/A</v>
      </c>
    </row>
    <row r="4648" spans="3:5">
      <c r="C4648" s="414">
        <v>66.100000000002197</v>
      </c>
      <c r="D4648" s="414" t="e">
        <v>#N/A</v>
      </c>
      <c r="E4648" s="414" t="e">
        <v>#N/A</v>
      </c>
    </row>
    <row r="4649" spans="3:5">
      <c r="C4649" s="414">
        <v>66.125000000002203</v>
      </c>
      <c r="D4649" s="414" t="e">
        <v>#N/A</v>
      </c>
      <c r="E4649" s="414" t="e">
        <v>#N/A</v>
      </c>
    </row>
    <row r="4650" spans="3:5">
      <c r="C4650" s="414">
        <v>66.150000000002208</v>
      </c>
      <c r="D4650" s="414" t="e">
        <v>#N/A</v>
      </c>
      <c r="E4650" s="414" t="e">
        <v>#N/A</v>
      </c>
    </row>
    <row r="4651" spans="3:5">
      <c r="C4651" s="414">
        <v>66.175000000002214</v>
      </c>
      <c r="D4651" s="414" t="e">
        <v>#N/A</v>
      </c>
      <c r="E4651" s="414" t="e">
        <v>#N/A</v>
      </c>
    </row>
    <row r="4652" spans="3:5">
      <c r="C4652" s="414">
        <v>66.20000000000222</v>
      </c>
      <c r="D4652" s="414" t="e">
        <v>#N/A</v>
      </c>
      <c r="E4652" s="414" t="e">
        <v>#N/A</v>
      </c>
    </row>
    <row r="4653" spans="3:5">
      <c r="C4653" s="414">
        <v>66.225000000002225</v>
      </c>
      <c r="D4653" s="414" t="e">
        <v>#N/A</v>
      </c>
      <c r="E4653" s="414" t="e">
        <v>#N/A</v>
      </c>
    </row>
    <row r="4654" spans="3:5">
      <c r="C4654" s="414">
        <v>66.250000000002231</v>
      </c>
      <c r="D4654" s="414" t="e">
        <v>#N/A</v>
      </c>
      <c r="E4654" s="414" t="e">
        <v>#N/A</v>
      </c>
    </row>
    <row r="4655" spans="3:5">
      <c r="C4655" s="414">
        <v>66.275000000002237</v>
      </c>
      <c r="D4655" s="414" t="e">
        <v>#N/A</v>
      </c>
      <c r="E4655" s="414" t="e">
        <v>#N/A</v>
      </c>
    </row>
    <row r="4656" spans="3:5">
      <c r="C4656" s="414">
        <v>66.300000000002242</v>
      </c>
      <c r="D4656" s="414" t="e">
        <v>#N/A</v>
      </c>
      <c r="E4656" s="414" t="e">
        <v>#N/A</v>
      </c>
    </row>
    <row r="4657" spans="3:5">
      <c r="C4657" s="414">
        <v>66.325000000002248</v>
      </c>
      <c r="D4657" s="414" t="e">
        <v>#N/A</v>
      </c>
      <c r="E4657" s="414" t="e">
        <v>#N/A</v>
      </c>
    </row>
    <row r="4658" spans="3:5">
      <c r="C4658" s="414">
        <v>66.350000000002254</v>
      </c>
      <c r="D4658" s="414" t="e">
        <v>#N/A</v>
      </c>
      <c r="E4658" s="414" t="e">
        <v>#N/A</v>
      </c>
    </row>
    <row r="4659" spans="3:5">
      <c r="C4659" s="414">
        <v>66.37500000000226</v>
      </c>
      <c r="D4659" s="414" t="e">
        <v>#N/A</v>
      </c>
      <c r="E4659" s="414" t="e">
        <v>#N/A</v>
      </c>
    </row>
    <row r="4660" spans="3:5">
      <c r="C4660" s="414">
        <v>66.400000000002265</v>
      </c>
      <c r="D4660" s="414" t="e">
        <v>#N/A</v>
      </c>
      <c r="E4660" s="414" t="e">
        <v>#N/A</v>
      </c>
    </row>
    <row r="4661" spans="3:5">
      <c r="C4661" s="414">
        <v>66.425000000002271</v>
      </c>
      <c r="D4661" s="414" t="e">
        <v>#N/A</v>
      </c>
      <c r="E4661" s="414" t="e">
        <v>#N/A</v>
      </c>
    </row>
    <row r="4662" spans="3:5">
      <c r="C4662" s="414">
        <v>66.450000000002277</v>
      </c>
      <c r="D4662" s="414" t="e">
        <v>#N/A</v>
      </c>
      <c r="E4662" s="414" t="e">
        <v>#N/A</v>
      </c>
    </row>
    <row r="4663" spans="3:5">
      <c r="C4663" s="414">
        <v>66.475000000002282</v>
      </c>
      <c r="D4663" s="414" t="e">
        <v>#N/A</v>
      </c>
      <c r="E4663" s="414" t="e">
        <v>#N/A</v>
      </c>
    </row>
    <row r="4664" spans="3:5">
      <c r="C4664" s="414">
        <v>66.500000000002288</v>
      </c>
      <c r="D4664" s="414" t="e">
        <v>#N/A</v>
      </c>
      <c r="E4664" s="414" t="e">
        <v>#N/A</v>
      </c>
    </row>
    <row r="4665" spans="3:5">
      <c r="C4665" s="414">
        <v>66.525000000002294</v>
      </c>
      <c r="D4665" s="414" t="e">
        <v>#N/A</v>
      </c>
      <c r="E4665" s="414" t="e">
        <v>#N/A</v>
      </c>
    </row>
    <row r="4666" spans="3:5">
      <c r="C4666" s="414">
        <v>66.550000000002299</v>
      </c>
      <c r="D4666" s="414" t="e">
        <v>#N/A</v>
      </c>
      <c r="E4666" s="414" t="e">
        <v>#N/A</v>
      </c>
    </row>
    <row r="4667" spans="3:5">
      <c r="C4667" s="414">
        <v>66.575000000002305</v>
      </c>
      <c r="D4667" s="414" t="e">
        <v>#N/A</v>
      </c>
      <c r="E4667" s="414" t="e">
        <v>#N/A</v>
      </c>
    </row>
    <row r="4668" spans="3:5">
      <c r="C4668" s="414">
        <v>66.600000000002311</v>
      </c>
      <c r="D4668" s="414" t="e">
        <v>#N/A</v>
      </c>
      <c r="E4668" s="414" t="e">
        <v>#N/A</v>
      </c>
    </row>
    <row r="4669" spans="3:5">
      <c r="C4669" s="414">
        <v>66.625000000002316</v>
      </c>
      <c r="D4669" s="414" t="e">
        <v>#N/A</v>
      </c>
      <c r="E4669" s="414" t="e">
        <v>#N/A</v>
      </c>
    </row>
    <row r="4670" spans="3:5">
      <c r="C4670" s="414">
        <v>66.650000000002322</v>
      </c>
      <c r="D4670" s="414" t="e">
        <v>#N/A</v>
      </c>
      <c r="E4670" s="414" t="e">
        <v>#N/A</v>
      </c>
    </row>
    <row r="4671" spans="3:5">
      <c r="C4671" s="414">
        <v>66.675000000002328</v>
      </c>
      <c r="D4671" s="414" t="e">
        <v>#N/A</v>
      </c>
      <c r="E4671" s="414" t="e">
        <v>#N/A</v>
      </c>
    </row>
    <row r="4672" spans="3:5">
      <c r="C4672" s="414">
        <v>66.700000000002333</v>
      </c>
      <c r="D4672" s="414" t="e">
        <v>#N/A</v>
      </c>
      <c r="E4672" s="414" t="e">
        <v>#N/A</v>
      </c>
    </row>
    <row r="4673" spans="3:5">
      <c r="C4673" s="414">
        <v>66.725000000002339</v>
      </c>
      <c r="D4673" s="414" t="e">
        <v>#N/A</v>
      </c>
      <c r="E4673" s="414" t="e">
        <v>#N/A</v>
      </c>
    </row>
    <row r="4674" spans="3:5">
      <c r="C4674" s="414">
        <v>66.750000000002345</v>
      </c>
      <c r="D4674" s="414" t="e">
        <v>#N/A</v>
      </c>
      <c r="E4674" s="414" t="e">
        <v>#N/A</v>
      </c>
    </row>
    <row r="4675" spans="3:5">
      <c r="C4675" s="414">
        <v>66.77500000000235</v>
      </c>
      <c r="D4675" s="414" t="e">
        <v>#N/A</v>
      </c>
      <c r="E4675" s="414" t="e">
        <v>#N/A</v>
      </c>
    </row>
    <row r="4676" spans="3:5">
      <c r="C4676" s="414">
        <v>66.800000000002356</v>
      </c>
      <c r="D4676" s="414" t="e">
        <v>#N/A</v>
      </c>
      <c r="E4676" s="414" t="e">
        <v>#N/A</v>
      </c>
    </row>
    <row r="4677" spans="3:5">
      <c r="C4677" s="414">
        <v>66.825000000002362</v>
      </c>
      <c r="D4677" s="414" t="e">
        <v>#N/A</v>
      </c>
      <c r="E4677" s="414" t="e">
        <v>#N/A</v>
      </c>
    </row>
    <row r="4678" spans="3:5">
      <c r="C4678" s="414">
        <v>66.850000000002368</v>
      </c>
      <c r="D4678" s="414" t="e">
        <v>#N/A</v>
      </c>
      <c r="E4678" s="414" t="e">
        <v>#N/A</v>
      </c>
    </row>
    <row r="4679" spans="3:5">
      <c r="C4679" s="414">
        <v>66.875000000002373</v>
      </c>
      <c r="D4679" s="414" t="e">
        <v>#N/A</v>
      </c>
      <c r="E4679" s="414" t="e">
        <v>#N/A</v>
      </c>
    </row>
    <row r="4680" spans="3:5">
      <c r="C4680" s="414">
        <v>66.900000000002379</v>
      </c>
      <c r="D4680" s="414" t="e">
        <v>#N/A</v>
      </c>
      <c r="E4680" s="414" t="e">
        <v>#N/A</v>
      </c>
    </row>
    <row r="4681" spans="3:5">
      <c r="C4681" s="414">
        <v>66.925000000002385</v>
      </c>
      <c r="D4681" s="414" t="e">
        <v>#N/A</v>
      </c>
      <c r="E4681" s="414" t="e">
        <v>#N/A</v>
      </c>
    </row>
    <row r="4682" spans="3:5">
      <c r="C4682" s="414">
        <v>66.95000000000239</v>
      </c>
      <c r="D4682" s="414" t="e">
        <v>#N/A</v>
      </c>
      <c r="E4682" s="414" t="e">
        <v>#N/A</v>
      </c>
    </row>
    <row r="4683" spans="3:5">
      <c r="C4683" s="414">
        <v>66.975000000002396</v>
      </c>
      <c r="D4683" s="414" t="e">
        <v>#N/A</v>
      </c>
      <c r="E4683" s="414" t="e">
        <v>#N/A</v>
      </c>
    </row>
    <row r="4684" spans="3:5">
      <c r="C4684" s="414">
        <v>67.000000000002402</v>
      </c>
      <c r="D4684" s="414" t="e">
        <v>#N/A</v>
      </c>
      <c r="E4684" s="414" t="e">
        <v>#N/A</v>
      </c>
    </row>
    <row r="4685" spans="3:5">
      <c r="C4685" s="414">
        <v>67.025000000002407</v>
      </c>
      <c r="D4685" s="414" t="e">
        <v>#N/A</v>
      </c>
      <c r="E4685" s="414" t="e">
        <v>#N/A</v>
      </c>
    </row>
    <row r="4686" spans="3:5">
      <c r="C4686" s="414">
        <v>67.050000000002413</v>
      </c>
      <c r="D4686" s="414" t="e">
        <v>#N/A</v>
      </c>
      <c r="E4686" s="414" t="e">
        <v>#N/A</v>
      </c>
    </row>
    <row r="4687" spans="3:5">
      <c r="C4687" s="414">
        <v>67.075000000002419</v>
      </c>
      <c r="D4687" s="414" t="e">
        <v>#N/A</v>
      </c>
      <c r="E4687" s="414" t="e">
        <v>#N/A</v>
      </c>
    </row>
    <row r="4688" spans="3:5">
      <c r="C4688" s="414">
        <v>67.100000000002424</v>
      </c>
      <c r="D4688" s="414" t="e">
        <v>#N/A</v>
      </c>
      <c r="E4688" s="414" t="e">
        <v>#N/A</v>
      </c>
    </row>
    <row r="4689" spans="3:5">
      <c r="C4689" s="414">
        <v>67.12500000000243</v>
      </c>
      <c r="D4689" s="414" t="e">
        <v>#N/A</v>
      </c>
      <c r="E4689" s="414" t="e">
        <v>#N/A</v>
      </c>
    </row>
    <row r="4690" spans="3:5">
      <c r="C4690" s="414">
        <v>67.150000000002436</v>
      </c>
      <c r="D4690" s="414" t="e">
        <v>#N/A</v>
      </c>
      <c r="E4690" s="414" t="e">
        <v>#N/A</v>
      </c>
    </row>
    <row r="4691" spans="3:5">
      <c r="C4691" s="414">
        <v>67.175000000002441</v>
      </c>
      <c r="D4691" s="414" t="e">
        <v>#N/A</v>
      </c>
      <c r="E4691" s="414" t="e">
        <v>#N/A</v>
      </c>
    </row>
    <row r="4692" spans="3:5">
      <c r="C4692" s="414">
        <v>67.200000000002447</v>
      </c>
      <c r="D4692" s="414" t="e">
        <v>#N/A</v>
      </c>
      <c r="E4692" s="414" t="e">
        <v>#N/A</v>
      </c>
    </row>
    <row r="4693" spans="3:5">
      <c r="C4693" s="414">
        <v>67.225000000002453</v>
      </c>
      <c r="D4693" s="414" t="e">
        <v>#N/A</v>
      </c>
      <c r="E4693" s="414" t="e">
        <v>#N/A</v>
      </c>
    </row>
    <row r="4694" spans="3:5">
      <c r="C4694" s="414">
        <v>67.250000000002458</v>
      </c>
      <c r="D4694" s="414" t="e">
        <v>#N/A</v>
      </c>
      <c r="E4694" s="414" t="e">
        <v>#N/A</v>
      </c>
    </row>
    <row r="4695" spans="3:5">
      <c r="C4695" s="414">
        <v>67.275000000002464</v>
      </c>
      <c r="D4695" s="414" t="e">
        <v>#N/A</v>
      </c>
      <c r="E4695" s="414" t="e">
        <v>#N/A</v>
      </c>
    </row>
    <row r="4696" spans="3:5">
      <c r="C4696" s="414">
        <v>67.30000000000247</v>
      </c>
      <c r="D4696" s="414" t="e">
        <v>#N/A</v>
      </c>
      <c r="E4696" s="414" t="e">
        <v>#N/A</v>
      </c>
    </row>
    <row r="4697" spans="3:5">
      <c r="C4697" s="414">
        <v>67.325000000002476</v>
      </c>
      <c r="D4697" s="414" t="e">
        <v>#N/A</v>
      </c>
      <c r="E4697" s="414" t="e">
        <v>#N/A</v>
      </c>
    </row>
    <row r="4698" spans="3:5">
      <c r="C4698" s="414">
        <v>67.350000000002481</v>
      </c>
      <c r="D4698" s="414" t="e">
        <v>#N/A</v>
      </c>
      <c r="E4698" s="414" t="e">
        <v>#N/A</v>
      </c>
    </row>
    <row r="4699" spans="3:5">
      <c r="C4699" s="414">
        <v>67.375000000002487</v>
      </c>
      <c r="D4699" s="414" t="e">
        <v>#N/A</v>
      </c>
      <c r="E4699" s="414" t="e">
        <v>#N/A</v>
      </c>
    </row>
    <row r="4700" spans="3:5">
      <c r="C4700" s="414">
        <v>67.400000000002493</v>
      </c>
      <c r="D4700" s="414" t="e">
        <v>#N/A</v>
      </c>
      <c r="E4700" s="414" t="e">
        <v>#N/A</v>
      </c>
    </row>
    <row r="4701" spans="3:5">
      <c r="C4701" s="414">
        <v>67.425000000002498</v>
      </c>
      <c r="D4701" s="414" t="e">
        <v>#N/A</v>
      </c>
      <c r="E4701" s="414" t="e">
        <v>#N/A</v>
      </c>
    </row>
    <row r="4702" spans="3:5">
      <c r="C4702" s="414">
        <v>67.450000000002504</v>
      </c>
      <c r="D4702" s="414" t="e">
        <v>#N/A</v>
      </c>
      <c r="E4702" s="414" t="e">
        <v>#N/A</v>
      </c>
    </row>
    <row r="4703" spans="3:5">
      <c r="C4703" s="414">
        <v>67.47500000000251</v>
      </c>
      <c r="D4703" s="414" t="e">
        <v>#N/A</v>
      </c>
      <c r="E4703" s="414" t="e">
        <v>#N/A</v>
      </c>
    </row>
    <row r="4704" spans="3:5">
      <c r="C4704" s="414">
        <v>67.500000000002515</v>
      </c>
      <c r="D4704" s="414" t="e">
        <v>#N/A</v>
      </c>
      <c r="E4704" s="414" t="e">
        <v>#N/A</v>
      </c>
    </row>
    <row r="4705" spans="3:5">
      <c r="C4705" s="414">
        <v>67.525000000002521</v>
      </c>
      <c r="D4705" s="414" t="e">
        <v>#N/A</v>
      </c>
      <c r="E4705" s="414" t="e">
        <v>#N/A</v>
      </c>
    </row>
    <row r="4706" spans="3:5">
      <c r="C4706" s="414">
        <v>67.550000000002527</v>
      </c>
      <c r="D4706" s="414" t="e">
        <v>#N/A</v>
      </c>
      <c r="E4706" s="414" t="e">
        <v>#N/A</v>
      </c>
    </row>
    <row r="4707" spans="3:5">
      <c r="C4707" s="414">
        <v>67.575000000002532</v>
      </c>
      <c r="D4707" s="414" t="e">
        <v>#N/A</v>
      </c>
      <c r="E4707" s="414" t="e">
        <v>#N/A</v>
      </c>
    </row>
    <row r="4708" spans="3:5">
      <c r="C4708" s="414">
        <v>67.600000000002538</v>
      </c>
      <c r="D4708" s="414" t="e">
        <v>#N/A</v>
      </c>
      <c r="E4708" s="414" t="e">
        <v>#N/A</v>
      </c>
    </row>
    <row r="4709" spans="3:5">
      <c r="C4709" s="414">
        <v>67.625000000002544</v>
      </c>
      <c r="D4709" s="414" t="e">
        <v>#N/A</v>
      </c>
      <c r="E4709" s="414" t="e">
        <v>#N/A</v>
      </c>
    </row>
    <row r="4710" spans="3:5">
      <c r="C4710" s="414">
        <v>67.650000000002549</v>
      </c>
      <c r="D4710" s="414" t="e">
        <v>#N/A</v>
      </c>
      <c r="E4710" s="414" t="e">
        <v>#N/A</v>
      </c>
    </row>
    <row r="4711" spans="3:5">
      <c r="C4711" s="414">
        <v>67.675000000002555</v>
      </c>
      <c r="D4711" s="414" t="e">
        <v>#N/A</v>
      </c>
      <c r="E4711" s="414" t="e">
        <v>#N/A</v>
      </c>
    </row>
    <row r="4712" spans="3:5">
      <c r="C4712" s="414">
        <v>67.700000000002561</v>
      </c>
      <c r="D4712" s="414" t="e">
        <v>#N/A</v>
      </c>
      <c r="E4712" s="414" t="e">
        <v>#N/A</v>
      </c>
    </row>
    <row r="4713" spans="3:5">
      <c r="C4713" s="414">
        <v>67.725000000002566</v>
      </c>
      <c r="D4713" s="414" t="e">
        <v>#N/A</v>
      </c>
      <c r="E4713" s="414" t="e">
        <v>#N/A</v>
      </c>
    </row>
    <row r="4714" spans="3:5">
      <c r="C4714" s="414">
        <v>67.750000000002572</v>
      </c>
      <c r="D4714" s="414" t="e">
        <v>#N/A</v>
      </c>
      <c r="E4714" s="414" t="e">
        <v>#N/A</v>
      </c>
    </row>
    <row r="4715" spans="3:5">
      <c r="C4715" s="414">
        <v>67.775000000002578</v>
      </c>
      <c r="D4715" s="414" t="e">
        <v>#N/A</v>
      </c>
      <c r="E4715" s="414" t="e">
        <v>#N/A</v>
      </c>
    </row>
    <row r="4716" spans="3:5">
      <c r="C4716" s="414">
        <v>67.800000000002584</v>
      </c>
      <c r="D4716" s="414" t="e">
        <v>#N/A</v>
      </c>
      <c r="E4716" s="414" t="e">
        <v>#N/A</v>
      </c>
    </row>
    <row r="4717" spans="3:5">
      <c r="C4717" s="414">
        <v>67.825000000002589</v>
      </c>
      <c r="D4717" s="414" t="e">
        <v>#N/A</v>
      </c>
      <c r="E4717" s="414" t="e">
        <v>#N/A</v>
      </c>
    </row>
    <row r="4718" spans="3:5">
      <c r="C4718" s="414">
        <v>67.850000000002595</v>
      </c>
      <c r="D4718" s="414" t="e">
        <v>#N/A</v>
      </c>
      <c r="E4718" s="414" t="e">
        <v>#N/A</v>
      </c>
    </row>
    <row r="4719" spans="3:5">
      <c r="C4719" s="414">
        <v>67.875000000002601</v>
      </c>
      <c r="D4719" s="414" t="e">
        <v>#N/A</v>
      </c>
      <c r="E4719" s="414" t="e">
        <v>#N/A</v>
      </c>
    </row>
    <row r="4720" spans="3:5">
      <c r="C4720" s="414">
        <v>67.900000000002606</v>
      </c>
      <c r="D4720" s="414" t="e">
        <v>#N/A</v>
      </c>
      <c r="E4720" s="414" t="e">
        <v>#N/A</v>
      </c>
    </row>
    <row r="4721" spans="3:5">
      <c r="C4721" s="414">
        <v>67.925000000002612</v>
      </c>
      <c r="D4721" s="414" t="e">
        <v>#N/A</v>
      </c>
      <c r="E4721" s="414" t="e">
        <v>#N/A</v>
      </c>
    </row>
    <row r="4722" spans="3:5">
      <c r="C4722" s="414">
        <v>67.950000000002618</v>
      </c>
      <c r="D4722" s="414" t="e">
        <v>#N/A</v>
      </c>
      <c r="E4722" s="414" t="e">
        <v>#N/A</v>
      </c>
    </row>
    <row r="4723" spans="3:5">
      <c r="C4723" s="414">
        <v>67.975000000002623</v>
      </c>
      <c r="D4723" s="414" t="e">
        <v>#N/A</v>
      </c>
      <c r="E4723" s="414" t="e">
        <v>#N/A</v>
      </c>
    </row>
    <row r="4724" spans="3:5">
      <c r="C4724" s="414">
        <v>68.000000000002629</v>
      </c>
      <c r="D4724" s="414" t="e">
        <v>#N/A</v>
      </c>
      <c r="E4724" s="414" t="e">
        <v>#N/A</v>
      </c>
    </row>
    <row r="4725" spans="3:5">
      <c r="C4725" s="414">
        <v>68.025000000002635</v>
      </c>
      <c r="D4725" s="414" t="e">
        <v>#N/A</v>
      </c>
      <c r="E4725" s="414" t="e">
        <v>#N/A</v>
      </c>
    </row>
    <row r="4726" spans="3:5">
      <c r="C4726" s="414">
        <v>68.05000000000264</v>
      </c>
      <c r="D4726" s="414" t="e">
        <v>#N/A</v>
      </c>
      <c r="E4726" s="414" t="e">
        <v>#N/A</v>
      </c>
    </row>
    <row r="4727" spans="3:5">
      <c r="C4727" s="414">
        <v>68.075000000002646</v>
      </c>
      <c r="D4727" s="414" t="e">
        <v>#N/A</v>
      </c>
      <c r="E4727" s="414" t="e">
        <v>#N/A</v>
      </c>
    </row>
    <row r="4728" spans="3:5">
      <c r="C4728" s="414">
        <v>68.100000000002652</v>
      </c>
      <c r="D4728" s="414" t="e">
        <v>#N/A</v>
      </c>
      <c r="E4728" s="414" t="e">
        <v>#N/A</v>
      </c>
    </row>
    <row r="4729" spans="3:5">
      <c r="C4729" s="414">
        <v>68.125000000002657</v>
      </c>
      <c r="D4729" s="414" t="e">
        <v>#N/A</v>
      </c>
      <c r="E4729" s="414" t="e">
        <v>#N/A</v>
      </c>
    </row>
    <row r="4730" spans="3:5">
      <c r="C4730" s="414">
        <v>68.150000000002663</v>
      </c>
      <c r="D4730" s="414" t="e">
        <v>#N/A</v>
      </c>
      <c r="E4730" s="414" t="e">
        <v>#N/A</v>
      </c>
    </row>
    <row r="4731" spans="3:5">
      <c r="C4731" s="414">
        <v>68.175000000002669</v>
      </c>
      <c r="D4731" s="414" t="e">
        <v>#N/A</v>
      </c>
      <c r="E4731" s="414" t="e">
        <v>#N/A</v>
      </c>
    </row>
    <row r="4732" spans="3:5">
      <c r="C4732" s="414">
        <v>68.200000000002674</v>
      </c>
      <c r="D4732" s="414" t="e">
        <v>#N/A</v>
      </c>
      <c r="E4732" s="414" t="e">
        <v>#N/A</v>
      </c>
    </row>
    <row r="4733" spans="3:5">
      <c r="C4733" s="414">
        <v>68.22500000000268</v>
      </c>
      <c r="D4733" s="414" t="e">
        <v>#N/A</v>
      </c>
      <c r="E4733" s="414" t="e">
        <v>#N/A</v>
      </c>
    </row>
    <row r="4734" spans="3:5">
      <c r="C4734" s="414">
        <v>68.250000000002686</v>
      </c>
      <c r="D4734" s="414" t="e">
        <v>#N/A</v>
      </c>
      <c r="E4734" s="414" t="e">
        <v>#N/A</v>
      </c>
    </row>
    <row r="4735" spans="3:5">
      <c r="C4735" s="414">
        <v>68.275000000002692</v>
      </c>
      <c r="D4735" s="414" t="e">
        <v>#N/A</v>
      </c>
      <c r="E4735" s="414" t="e">
        <v>#N/A</v>
      </c>
    </row>
    <row r="4736" spans="3:5">
      <c r="C4736" s="414">
        <v>68.300000000002697</v>
      </c>
      <c r="D4736" s="414" t="e">
        <v>#N/A</v>
      </c>
      <c r="E4736" s="414" t="e">
        <v>#N/A</v>
      </c>
    </row>
    <row r="4737" spans="3:5">
      <c r="C4737" s="414">
        <v>68.325000000002703</v>
      </c>
      <c r="D4737" s="414" t="e">
        <v>#N/A</v>
      </c>
      <c r="E4737" s="414" t="e">
        <v>#N/A</v>
      </c>
    </row>
    <row r="4738" spans="3:5">
      <c r="C4738" s="414">
        <v>68.350000000002709</v>
      </c>
      <c r="D4738" s="414" t="e">
        <v>#N/A</v>
      </c>
      <c r="E4738" s="414" t="e">
        <v>#N/A</v>
      </c>
    </row>
    <row r="4739" spans="3:5">
      <c r="C4739" s="414">
        <v>68.375000000002714</v>
      </c>
      <c r="D4739" s="414" t="e">
        <v>#N/A</v>
      </c>
      <c r="E4739" s="414" t="e">
        <v>#N/A</v>
      </c>
    </row>
    <row r="4740" spans="3:5">
      <c r="C4740" s="414">
        <v>68.40000000000272</v>
      </c>
      <c r="D4740" s="414" t="e">
        <v>#N/A</v>
      </c>
      <c r="E4740" s="414" t="e">
        <v>#N/A</v>
      </c>
    </row>
    <row r="4741" spans="3:5">
      <c r="C4741" s="414">
        <v>68.425000000002726</v>
      </c>
      <c r="D4741" s="414" t="e">
        <v>#N/A</v>
      </c>
      <c r="E4741" s="414" t="e">
        <v>#N/A</v>
      </c>
    </row>
    <row r="4742" spans="3:5">
      <c r="C4742" s="414">
        <v>68.450000000002731</v>
      </c>
      <c r="D4742" s="414" t="e">
        <v>#N/A</v>
      </c>
      <c r="E4742" s="414" t="e">
        <v>#N/A</v>
      </c>
    </row>
    <row r="4743" spans="3:5">
      <c r="C4743" s="414">
        <v>68.475000000002737</v>
      </c>
      <c r="D4743" s="414" t="e">
        <v>#N/A</v>
      </c>
      <c r="E4743" s="414" t="e">
        <v>#N/A</v>
      </c>
    </row>
    <row r="4744" spans="3:5">
      <c r="C4744" s="414">
        <v>68.500000000002743</v>
      </c>
      <c r="D4744" s="414" t="e">
        <v>#N/A</v>
      </c>
      <c r="E4744" s="414" t="e">
        <v>#N/A</v>
      </c>
    </row>
    <row r="4745" spans="3:5">
      <c r="C4745" s="414">
        <v>68.525000000002748</v>
      </c>
      <c r="D4745" s="414" t="e">
        <v>#N/A</v>
      </c>
      <c r="E4745" s="414" t="e">
        <v>#N/A</v>
      </c>
    </row>
    <row r="4746" spans="3:5">
      <c r="C4746" s="414">
        <v>68.550000000002754</v>
      </c>
      <c r="D4746" s="414" t="e">
        <v>#N/A</v>
      </c>
      <c r="E4746" s="414" t="e">
        <v>#N/A</v>
      </c>
    </row>
    <row r="4747" spans="3:5">
      <c r="C4747" s="414">
        <v>68.57500000000276</v>
      </c>
      <c r="D4747" s="414" t="e">
        <v>#N/A</v>
      </c>
      <c r="E4747" s="414" t="e">
        <v>#N/A</v>
      </c>
    </row>
    <row r="4748" spans="3:5">
      <c r="C4748" s="414">
        <v>68.600000000002765</v>
      </c>
      <c r="D4748" s="414" t="e">
        <v>#N/A</v>
      </c>
      <c r="E4748" s="414" t="e">
        <v>#N/A</v>
      </c>
    </row>
    <row r="4749" spans="3:5">
      <c r="C4749" s="414">
        <v>68.625000000002771</v>
      </c>
      <c r="D4749" s="414" t="e">
        <v>#N/A</v>
      </c>
      <c r="E4749" s="414" t="e">
        <v>#N/A</v>
      </c>
    </row>
    <row r="4750" spans="3:5">
      <c r="C4750" s="414">
        <v>68.650000000002777</v>
      </c>
      <c r="D4750" s="414" t="e">
        <v>#N/A</v>
      </c>
      <c r="E4750" s="414" t="e">
        <v>#N/A</v>
      </c>
    </row>
    <row r="4751" spans="3:5">
      <c r="C4751" s="414">
        <v>68.675000000002782</v>
      </c>
      <c r="D4751" s="414" t="e">
        <v>#N/A</v>
      </c>
      <c r="E4751" s="414" t="e">
        <v>#N/A</v>
      </c>
    </row>
    <row r="4752" spans="3:5">
      <c r="C4752" s="414">
        <v>68.700000000002788</v>
      </c>
      <c r="D4752" s="414" t="e">
        <v>#N/A</v>
      </c>
      <c r="E4752" s="414" t="e">
        <v>#N/A</v>
      </c>
    </row>
    <row r="4753" spans="3:5">
      <c r="C4753" s="414">
        <v>68.725000000002794</v>
      </c>
      <c r="D4753" s="414" t="e">
        <v>#N/A</v>
      </c>
      <c r="E4753" s="414" t="e">
        <v>#N/A</v>
      </c>
    </row>
    <row r="4754" spans="3:5">
      <c r="C4754" s="414">
        <v>68.7500000000028</v>
      </c>
      <c r="D4754" s="414" t="e">
        <v>#N/A</v>
      </c>
      <c r="E4754" s="414" t="e">
        <v>#N/A</v>
      </c>
    </row>
    <row r="4755" spans="3:5">
      <c r="C4755" s="414">
        <v>68.775000000002805</v>
      </c>
      <c r="D4755" s="414" t="e">
        <v>#N/A</v>
      </c>
      <c r="E4755" s="414" t="e">
        <v>#N/A</v>
      </c>
    </row>
    <row r="4756" spans="3:5">
      <c r="C4756" s="414">
        <v>68.800000000002811</v>
      </c>
      <c r="D4756" s="414" t="e">
        <v>#N/A</v>
      </c>
      <c r="E4756" s="414" t="e">
        <v>#N/A</v>
      </c>
    </row>
    <row r="4757" spans="3:5">
      <c r="C4757" s="414">
        <v>68.825000000002817</v>
      </c>
      <c r="D4757" s="414" t="e">
        <v>#N/A</v>
      </c>
      <c r="E4757" s="414" t="e">
        <v>#N/A</v>
      </c>
    </row>
    <row r="4758" spans="3:5">
      <c r="C4758" s="414">
        <v>68.850000000002822</v>
      </c>
      <c r="D4758" s="414" t="e">
        <v>#N/A</v>
      </c>
      <c r="E4758" s="414" t="e">
        <v>#N/A</v>
      </c>
    </row>
    <row r="4759" spans="3:5">
      <c r="C4759" s="414">
        <v>68.875000000002828</v>
      </c>
      <c r="D4759" s="414" t="e">
        <v>#N/A</v>
      </c>
      <c r="E4759" s="414" t="e">
        <v>#N/A</v>
      </c>
    </row>
    <row r="4760" spans="3:5">
      <c r="C4760" s="414">
        <v>68.900000000002834</v>
      </c>
      <c r="D4760" s="414" t="e">
        <v>#N/A</v>
      </c>
      <c r="E4760" s="414" t="e">
        <v>#N/A</v>
      </c>
    </row>
    <row r="4761" spans="3:5">
      <c r="C4761" s="414">
        <v>68.925000000002839</v>
      </c>
      <c r="D4761" s="414" t="e">
        <v>#N/A</v>
      </c>
      <c r="E4761" s="414" t="e">
        <v>#N/A</v>
      </c>
    </row>
    <row r="4762" spans="3:5">
      <c r="C4762" s="414">
        <v>68.950000000002845</v>
      </c>
      <c r="D4762" s="414" t="e">
        <v>#N/A</v>
      </c>
      <c r="E4762" s="414" t="e">
        <v>#N/A</v>
      </c>
    </row>
    <row r="4763" spans="3:5">
      <c r="C4763" s="414">
        <v>68.975000000002851</v>
      </c>
      <c r="D4763" s="414" t="e">
        <v>#N/A</v>
      </c>
      <c r="E4763" s="414" t="e">
        <v>#N/A</v>
      </c>
    </row>
    <row r="4764" spans="3:5">
      <c r="C4764" s="414">
        <v>69.000000000002856</v>
      </c>
      <c r="D4764" s="414" t="e">
        <v>#N/A</v>
      </c>
      <c r="E4764" s="414" t="e">
        <v>#N/A</v>
      </c>
    </row>
    <row r="4765" spans="3:5">
      <c r="C4765" s="414">
        <v>69.025000000002862</v>
      </c>
      <c r="D4765" s="414" t="e">
        <v>#N/A</v>
      </c>
      <c r="E4765" s="414" t="e">
        <v>#N/A</v>
      </c>
    </row>
    <row r="4766" spans="3:5">
      <c r="C4766" s="414">
        <v>69.050000000002868</v>
      </c>
      <c r="D4766" s="414" t="e">
        <v>#N/A</v>
      </c>
      <c r="E4766" s="414" t="e">
        <v>#N/A</v>
      </c>
    </row>
    <row r="4767" spans="3:5">
      <c r="C4767" s="414">
        <v>69.075000000002873</v>
      </c>
      <c r="D4767" s="414" t="e">
        <v>#N/A</v>
      </c>
      <c r="E4767" s="414" t="e">
        <v>#N/A</v>
      </c>
    </row>
    <row r="4768" spans="3:5">
      <c r="C4768" s="414">
        <v>69.100000000002879</v>
      </c>
      <c r="D4768" s="414" t="e">
        <v>#N/A</v>
      </c>
      <c r="E4768" s="414" t="e">
        <v>#N/A</v>
      </c>
    </row>
    <row r="4769" spans="3:5">
      <c r="C4769" s="414">
        <v>69.125000000002885</v>
      </c>
      <c r="D4769" s="414" t="e">
        <v>#N/A</v>
      </c>
      <c r="E4769" s="414" t="e">
        <v>#N/A</v>
      </c>
    </row>
    <row r="4770" spans="3:5">
      <c r="C4770" s="414">
        <v>69.15000000000289</v>
      </c>
      <c r="D4770" s="414" t="e">
        <v>#N/A</v>
      </c>
      <c r="E4770" s="414" t="e">
        <v>#N/A</v>
      </c>
    </row>
    <row r="4771" spans="3:5">
      <c r="C4771" s="414">
        <v>69.175000000002896</v>
      </c>
      <c r="D4771" s="414" t="e">
        <v>#N/A</v>
      </c>
      <c r="E4771" s="414" t="e">
        <v>#N/A</v>
      </c>
    </row>
    <row r="4772" spans="3:5">
      <c r="C4772" s="414">
        <v>69.200000000002902</v>
      </c>
      <c r="D4772" s="414" t="e">
        <v>#N/A</v>
      </c>
      <c r="E4772" s="414" t="e">
        <v>#N/A</v>
      </c>
    </row>
    <row r="4773" spans="3:5">
      <c r="C4773" s="414">
        <v>69.225000000002908</v>
      </c>
      <c r="D4773" s="414" t="e">
        <v>#N/A</v>
      </c>
      <c r="E4773" s="414" t="e">
        <v>#N/A</v>
      </c>
    </row>
    <row r="4774" spans="3:5">
      <c r="C4774" s="414">
        <v>69.250000000002913</v>
      </c>
      <c r="D4774" s="414" t="e">
        <v>#N/A</v>
      </c>
      <c r="E4774" s="414" t="e">
        <v>#N/A</v>
      </c>
    </row>
    <row r="4775" spans="3:5">
      <c r="C4775" s="414">
        <v>69.275000000002919</v>
      </c>
      <c r="D4775" s="414" t="e">
        <v>#N/A</v>
      </c>
      <c r="E4775" s="414" t="e">
        <v>#N/A</v>
      </c>
    </row>
    <row r="4776" spans="3:5">
      <c r="C4776" s="414">
        <v>69.300000000002925</v>
      </c>
      <c r="D4776" s="414" t="e">
        <v>#N/A</v>
      </c>
      <c r="E4776" s="414" t="e">
        <v>#N/A</v>
      </c>
    </row>
    <row r="4777" spans="3:5">
      <c r="C4777" s="414">
        <v>69.32500000000293</v>
      </c>
      <c r="D4777" s="414" t="e">
        <v>#N/A</v>
      </c>
      <c r="E4777" s="414" t="e">
        <v>#N/A</v>
      </c>
    </row>
    <row r="4778" spans="3:5">
      <c r="C4778" s="414">
        <v>69.350000000002936</v>
      </c>
      <c r="D4778" s="414" t="e">
        <v>#N/A</v>
      </c>
      <c r="E4778" s="414" t="e">
        <v>#N/A</v>
      </c>
    </row>
    <row r="4779" spans="3:5">
      <c r="C4779" s="414">
        <v>69.375000000002942</v>
      </c>
      <c r="D4779" s="414" t="e">
        <v>#N/A</v>
      </c>
      <c r="E4779" s="414" t="e">
        <v>#N/A</v>
      </c>
    </row>
    <row r="4780" spans="3:5">
      <c r="C4780" s="414">
        <v>69.400000000002947</v>
      </c>
      <c r="D4780" s="414" t="e">
        <v>#N/A</v>
      </c>
      <c r="E4780" s="414" t="e">
        <v>#N/A</v>
      </c>
    </row>
    <row r="4781" spans="3:5">
      <c r="C4781" s="414">
        <v>69.425000000002953</v>
      </c>
      <c r="D4781" s="414" t="e">
        <v>#N/A</v>
      </c>
      <c r="E4781" s="414" t="e">
        <v>#N/A</v>
      </c>
    </row>
    <row r="4782" spans="3:5">
      <c r="C4782" s="414">
        <v>69.450000000002959</v>
      </c>
      <c r="D4782" s="414" t="e">
        <v>#N/A</v>
      </c>
      <c r="E4782" s="414" t="e">
        <v>#N/A</v>
      </c>
    </row>
    <row r="4783" spans="3:5">
      <c r="C4783" s="414">
        <v>69.475000000002964</v>
      </c>
      <c r="D4783" s="414" t="e">
        <v>#N/A</v>
      </c>
      <c r="E4783" s="414" t="e">
        <v>#N/A</v>
      </c>
    </row>
    <row r="4784" spans="3:5">
      <c r="C4784" s="414">
        <v>69.50000000000297</v>
      </c>
      <c r="D4784" s="414" t="e">
        <v>#N/A</v>
      </c>
      <c r="E4784" s="414" t="e">
        <v>#N/A</v>
      </c>
    </row>
    <row r="4785" spans="3:5">
      <c r="C4785" s="414">
        <v>69.525000000002976</v>
      </c>
      <c r="D4785" s="414" t="e">
        <v>#N/A</v>
      </c>
      <c r="E4785" s="414" t="e">
        <v>#N/A</v>
      </c>
    </row>
    <row r="4786" spans="3:5">
      <c r="C4786" s="414">
        <v>69.550000000002981</v>
      </c>
      <c r="D4786" s="414" t="e">
        <v>#N/A</v>
      </c>
      <c r="E4786" s="414" t="e">
        <v>#N/A</v>
      </c>
    </row>
    <row r="4787" spans="3:5">
      <c r="C4787" s="414">
        <v>69.575000000002987</v>
      </c>
      <c r="D4787" s="414" t="e">
        <v>#N/A</v>
      </c>
      <c r="E4787" s="414" t="e">
        <v>#N/A</v>
      </c>
    </row>
    <row r="4788" spans="3:5">
      <c r="C4788" s="414">
        <v>69.600000000002993</v>
      </c>
      <c r="D4788" s="414" t="e">
        <v>#N/A</v>
      </c>
      <c r="E4788" s="414" t="e">
        <v>#N/A</v>
      </c>
    </row>
    <row r="4789" spans="3:5">
      <c r="C4789" s="414">
        <v>69.625000000002998</v>
      </c>
      <c r="D4789" s="414" t="e">
        <v>#N/A</v>
      </c>
      <c r="E4789" s="414" t="e">
        <v>#N/A</v>
      </c>
    </row>
    <row r="4790" spans="3:5">
      <c r="C4790" s="414">
        <v>69.650000000003004</v>
      </c>
      <c r="D4790" s="414" t="e">
        <v>#N/A</v>
      </c>
      <c r="E4790" s="414" t="e">
        <v>#N/A</v>
      </c>
    </row>
    <row r="4791" spans="3:5">
      <c r="C4791" s="414">
        <v>69.67500000000301</v>
      </c>
      <c r="D4791" s="414" t="e">
        <v>#N/A</v>
      </c>
      <c r="E4791" s="414" t="e">
        <v>#N/A</v>
      </c>
    </row>
    <row r="4792" spans="3:5">
      <c r="C4792" s="414">
        <v>69.700000000003016</v>
      </c>
      <c r="D4792" s="414" t="e">
        <v>#N/A</v>
      </c>
      <c r="E4792" s="414" t="e">
        <v>#N/A</v>
      </c>
    </row>
    <row r="4793" spans="3:5">
      <c r="C4793" s="414">
        <v>69.725000000003021</v>
      </c>
      <c r="D4793" s="414" t="e">
        <v>#N/A</v>
      </c>
      <c r="E4793" s="414" t="e">
        <v>#N/A</v>
      </c>
    </row>
    <row r="4794" spans="3:5">
      <c r="C4794" s="414">
        <v>69.750000000003027</v>
      </c>
      <c r="D4794" s="414" t="e">
        <v>#N/A</v>
      </c>
      <c r="E4794" s="414" t="e">
        <v>#N/A</v>
      </c>
    </row>
    <row r="4795" spans="3:5">
      <c r="C4795" s="414">
        <v>69.775000000003033</v>
      </c>
      <c r="D4795" s="414" t="e">
        <v>#N/A</v>
      </c>
      <c r="E4795" s="414" t="e">
        <v>#N/A</v>
      </c>
    </row>
    <row r="4796" spans="3:5">
      <c r="C4796" s="414">
        <v>69.800000000003038</v>
      </c>
      <c r="D4796" s="414" t="e">
        <v>#N/A</v>
      </c>
      <c r="E4796" s="414" t="e">
        <v>#N/A</v>
      </c>
    </row>
    <row r="4797" spans="3:5">
      <c r="C4797" s="414">
        <v>69.825000000003044</v>
      </c>
      <c r="D4797" s="414" t="e">
        <v>#N/A</v>
      </c>
      <c r="E4797" s="414" t="e">
        <v>#N/A</v>
      </c>
    </row>
    <row r="4798" spans="3:5">
      <c r="C4798" s="414">
        <v>69.85000000000305</v>
      </c>
      <c r="D4798" s="414" t="e">
        <v>#N/A</v>
      </c>
      <c r="E4798" s="414" t="e">
        <v>#N/A</v>
      </c>
    </row>
    <row r="4799" spans="3:5">
      <c r="C4799" s="414">
        <v>69.875000000003055</v>
      </c>
      <c r="D4799" s="414" t="e">
        <v>#N/A</v>
      </c>
      <c r="E4799" s="414" t="e">
        <v>#N/A</v>
      </c>
    </row>
    <row r="4800" spans="3:5">
      <c r="C4800" s="414">
        <v>69.900000000003061</v>
      </c>
      <c r="D4800" s="414" t="e">
        <v>#N/A</v>
      </c>
      <c r="E4800" s="414" t="e">
        <v>#N/A</v>
      </c>
    </row>
    <row r="4801" spans="3:5">
      <c r="C4801" s="414">
        <v>69.925000000003067</v>
      </c>
      <c r="D4801" s="414" t="e">
        <v>#N/A</v>
      </c>
      <c r="E4801" s="414" t="e">
        <v>#N/A</v>
      </c>
    </row>
    <row r="4802" spans="3:5">
      <c r="C4802" s="414">
        <v>69.950000000003072</v>
      </c>
      <c r="D4802" s="414" t="e">
        <v>#N/A</v>
      </c>
      <c r="E4802" s="414" t="e">
        <v>#N/A</v>
      </c>
    </row>
    <row r="4803" spans="3:5">
      <c r="C4803" s="414">
        <v>69.975000000003078</v>
      </c>
      <c r="D4803" s="414" t="e">
        <v>#N/A</v>
      </c>
      <c r="E4803" s="414" t="e">
        <v>#N/A</v>
      </c>
    </row>
    <row r="4804" spans="3:5">
      <c r="C4804" s="414">
        <v>70</v>
      </c>
      <c r="D4804" s="414">
        <v>8</v>
      </c>
      <c r="E4804" s="414">
        <v>6</v>
      </c>
    </row>
    <row r="4805" spans="3:5">
      <c r="C4805" s="414">
        <v>70.025000000003089</v>
      </c>
      <c r="D4805" s="414" t="e">
        <v>#N/A</v>
      </c>
      <c r="E4805" s="414" t="e">
        <v>#N/A</v>
      </c>
    </row>
    <row r="4806" spans="3:5">
      <c r="C4806" s="414">
        <v>70.050000000003095</v>
      </c>
      <c r="D4806" s="414" t="e">
        <v>#N/A</v>
      </c>
      <c r="E4806" s="414" t="e">
        <v>#N/A</v>
      </c>
    </row>
    <row r="4807" spans="3:5">
      <c r="C4807" s="414">
        <v>70.075000000003101</v>
      </c>
      <c r="D4807" s="414" t="e">
        <v>#N/A</v>
      </c>
      <c r="E4807" s="414" t="e">
        <v>#N/A</v>
      </c>
    </row>
    <row r="4808" spans="3:5">
      <c r="C4808" s="414">
        <v>70.100000000003106</v>
      </c>
      <c r="D4808" s="414" t="e">
        <v>#N/A</v>
      </c>
      <c r="E4808" s="414" t="e">
        <v>#N/A</v>
      </c>
    </row>
    <row r="4809" spans="3:5">
      <c r="C4809" s="414">
        <v>70.125000000003112</v>
      </c>
      <c r="D4809" s="414" t="e">
        <v>#N/A</v>
      </c>
      <c r="E4809" s="414" t="e">
        <v>#N/A</v>
      </c>
    </row>
    <row r="4810" spans="3:5">
      <c r="C4810" s="414">
        <v>70.150000000003118</v>
      </c>
      <c r="D4810" s="414" t="e">
        <v>#N/A</v>
      </c>
      <c r="E4810" s="414" t="e">
        <v>#N/A</v>
      </c>
    </row>
    <row r="4811" spans="3:5">
      <c r="C4811" s="414">
        <v>70.175000000003124</v>
      </c>
      <c r="D4811" s="414" t="e">
        <v>#N/A</v>
      </c>
      <c r="E4811" s="414" t="e">
        <v>#N/A</v>
      </c>
    </row>
    <row r="4812" spans="3:5">
      <c r="C4812" s="414">
        <v>70.200000000003129</v>
      </c>
      <c r="D4812" s="414" t="e">
        <v>#N/A</v>
      </c>
      <c r="E4812" s="414" t="e">
        <v>#N/A</v>
      </c>
    </row>
    <row r="4813" spans="3:5">
      <c r="C4813" s="414">
        <v>70.225000000003135</v>
      </c>
      <c r="D4813" s="414" t="e">
        <v>#N/A</v>
      </c>
      <c r="E4813" s="414" t="e">
        <v>#N/A</v>
      </c>
    </row>
    <row r="4814" spans="3:5">
      <c r="C4814" s="414">
        <v>70.250000000003141</v>
      </c>
      <c r="D4814" s="414" t="e">
        <v>#N/A</v>
      </c>
      <c r="E4814" s="414" t="e">
        <v>#N/A</v>
      </c>
    </row>
    <row r="4815" spans="3:5">
      <c r="C4815" s="414">
        <v>70.275000000003146</v>
      </c>
      <c r="D4815" s="414" t="e">
        <v>#N/A</v>
      </c>
      <c r="E4815" s="414" t="e">
        <v>#N/A</v>
      </c>
    </row>
    <row r="4816" spans="3:5">
      <c r="C4816" s="414">
        <v>70.300000000003152</v>
      </c>
      <c r="D4816" s="414" t="e">
        <v>#N/A</v>
      </c>
      <c r="E4816" s="414" t="e">
        <v>#N/A</v>
      </c>
    </row>
    <row r="4817" spans="3:5">
      <c r="C4817" s="414">
        <v>70.325000000003158</v>
      </c>
      <c r="D4817" s="414" t="e">
        <v>#N/A</v>
      </c>
      <c r="E4817" s="414" t="e">
        <v>#N/A</v>
      </c>
    </row>
    <row r="4818" spans="3:5">
      <c r="C4818" s="414">
        <v>70.350000000003163</v>
      </c>
      <c r="D4818" s="414" t="e">
        <v>#N/A</v>
      </c>
      <c r="E4818" s="414" t="e">
        <v>#N/A</v>
      </c>
    </row>
    <row r="4819" spans="3:5">
      <c r="C4819" s="414">
        <v>70.375000000003169</v>
      </c>
      <c r="D4819" s="414" t="e">
        <v>#N/A</v>
      </c>
      <c r="E4819" s="414" t="e">
        <v>#N/A</v>
      </c>
    </row>
    <row r="4820" spans="3:5">
      <c r="C4820" s="414">
        <v>70.400000000003175</v>
      </c>
      <c r="D4820" s="414" t="e">
        <v>#N/A</v>
      </c>
      <c r="E4820" s="414" t="e">
        <v>#N/A</v>
      </c>
    </row>
    <row r="4821" spans="3:5">
      <c r="C4821" s="414">
        <v>70.42500000000318</v>
      </c>
      <c r="D4821" s="414" t="e">
        <v>#N/A</v>
      </c>
      <c r="E4821" s="414" t="e">
        <v>#N/A</v>
      </c>
    </row>
    <row r="4822" spans="3:5">
      <c r="C4822" s="414">
        <v>70.450000000003186</v>
      </c>
      <c r="D4822" s="414" t="e">
        <v>#N/A</v>
      </c>
      <c r="E4822" s="414" t="e">
        <v>#N/A</v>
      </c>
    </row>
    <row r="4823" spans="3:5">
      <c r="C4823" s="414">
        <v>70.475000000003192</v>
      </c>
      <c r="D4823" s="414" t="e">
        <v>#N/A</v>
      </c>
      <c r="E4823" s="414" t="e">
        <v>#N/A</v>
      </c>
    </row>
    <row r="4824" spans="3:5">
      <c r="C4824" s="414">
        <v>70.500000000003197</v>
      </c>
      <c r="D4824" s="414" t="e">
        <v>#N/A</v>
      </c>
      <c r="E4824" s="414" t="e">
        <v>#N/A</v>
      </c>
    </row>
    <row r="4825" spans="3:5">
      <c r="C4825" s="414">
        <v>70.525000000003203</v>
      </c>
      <c r="D4825" s="414" t="e">
        <v>#N/A</v>
      </c>
      <c r="E4825" s="414" t="e">
        <v>#N/A</v>
      </c>
    </row>
    <row r="4826" spans="3:5">
      <c r="C4826" s="414">
        <v>70.550000000003209</v>
      </c>
      <c r="D4826" s="414" t="e">
        <v>#N/A</v>
      </c>
      <c r="E4826" s="414" t="e">
        <v>#N/A</v>
      </c>
    </row>
    <row r="4827" spans="3:5">
      <c r="C4827" s="414">
        <v>70.575000000003214</v>
      </c>
      <c r="D4827" s="414" t="e">
        <v>#N/A</v>
      </c>
      <c r="E4827" s="414" t="e">
        <v>#N/A</v>
      </c>
    </row>
    <row r="4828" spans="3:5">
      <c r="C4828" s="414">
        <v>70.60000000000322</v>
      </c>
      <c r="D4828" s="414" t="e">
        <v>#N/A</v>
      </c>
      <c r="E4828" s="414" t="e">
        <v>#N/A</v>
      </c>
    </row>
    <row r="4829" spans="3:5">
      <c r="C4829" s="414">
        <v>70.625000000003226</v>
      </c>
      <c r="D4829" s="414" t="e">
        <v>#N/A</v>
      </c>
      <c r="E4829" s="414" t="e">
        <v>#N/A</v>
      </c>
    </row>
    <row r="4830" spans="3:5">
      <c r="C4830" s="414">
        <v>70.650000000003232</v>
      </c>
      <c r="D4830" s="414" t="e">
        <v>#N/A</v>
      </c>
      <c r="E4830" s="414" t="e">
        <v>#N/A</v>
      </c>
    </row>
    <row r="4831" spans="3:5">
      <c r="C4831" s="414">
        <v>70.675000000003237</v>
      </c>
      <c r="D4831" s="414" t="e">
        <v>#N/A</v>
      </c>
      <c r="E4831" s="414" t="e">
        <v>#N/A</v>
      </c>
    </row>
    <row r="4832" spans="3:5">
      <c r="C4832" s="414">
        <v>70.700000000003243</v>
      </c>
      <c r="D4832" s="414" t="e">
        <v>#N/A</v>
      </c>
      <c r="E4832" s="414" t="e">
        <v>#N/A</v>
      </c>
    </row>
    <row r="4833" spans="3:5">
      <c r="C4833" s="414">
        <v>70.725000000003249</v>
      </c>
      <c r="D4833" s="414" t="e">
        <v>#N/A</v>
      </c>
      <c r="E4833" s="414" t="e">
        <v>#N/A</v>
      </c>
    </row>
    <row r="4834" spans="3:5">
      <c r="C4834" s="414">
        <v>70.750000000003254</v>
      </c>
      <c r="D4834" s="414" t="e">
        <v>#N/A</v>
      </c>
      <c r="E4834" s="414" t="e">
        <v>#N/A</v>
      </c>
    </row>
    <row r="4835" spans="3:5">
      <c r="C4835" s="414">
        <v>70.77500000000326</v>
      </c>
      <c r="D4835" s="414" t="e">
        <v>#N/A</v>
      </c>
      <c r="E4835" s="414" t="e">
        <v>#N/A</v>
      </c>
    </row>
    <row r="4836" spans="3:5">
      <c r="C4836" s="414">
        <v>70.800000000003266</v>
      </c>
      <c r="D4836" s="414" t="e">
        <v>#N/A</v>
      </c>
      <c r="E4836" s="414" t="e">
        <v>#N/A</v>
      </c>
    </row>
    <row r="4837" spans="3:5">
      <c r="C4837" s="414">
        <v>70.825000000003271</v>
      </c>
      <c r="D4837" s="414" t="e">
        <v>#N/A</v>
      </c>
      <c r="E4837" s="414" t="e">
        <v>#N/A</v>
      </c>
    </row>
    <row r="4838" spans="3:5">
      <c r="C4838" s="414">
        <v>70.850000000003277</v>
      </c>
      <c r="D4838" s="414" t="e">
        <v>#N/A</v>
      </c>
      <c r="E4838" s="414" t="e">
        <v>#N/A</v>
      </c>
    </row>
    <row r="4839" spans="3:5">
      <c r="C4839" s="414">
        <v>70.875000000003283</v>
      </c>
      <c r="D4839" s="414" t="e">
        <v>#N/A</v>
      </c>
      <c r="E4839" s="414" t="e">
        <v>#N/A</v>
      </c>
    </row>
    <row r="4840" spans="3:5">
      <c r="C4840" s="414">
        <v>70.900000000003288</v>
      </c>
      <c r="D4840" s="414" t="e">
        <v>#N/A</v>
      </c>
      <c r="E4840" s="414" t="e">
        <v>#N/A</v>
      </c>
    </row>
    <row r="4841" spans="3:5">
      <c r="C4841" s="414">
        <v>70.925000000003294</v>
      </c>
      <c r="D4841" s="414" t="e">
        <v>#N/A</v>
      </c>
      <c r="E4841" s="414" t="e">
        <v>#N/A</v>
      </c>
    </row>
    <row r="4842" spans="3:5">
      <c r="C4842" s="414">
        <v>70.9500000000033</v>
      </c>
      <c r="D4842" s="414" t="e">
        <v>#N/A</v>
      </c>
      <c r="E4842" s="414" t="e">
        <v>#N/A</v>
      </c>
    </row>
    <row r="4843" spans="3:5">
      <c r="C4843" s="414">
        <v>70.975000000003305</v>
      </c>
      <c r="D4843" s="414" t="e">
        <v>#N/A</v>
      </c>
      <c r="E4843" s="414" t="e">
        <v>#N/A</v>
      </c>
    </row>
    <row r="4844" spans="3:5">
      <c r="C4844" s="414">
        <v>71.000000000003311</v>
      </c>
      <c r="D4844" s="414" t="e">
        <v>#N/A</v>
      </c>
      <c r="E4844" s="414" t="e">
        <v>#N/A</v>
      </c>
    </row>
    <row r="4845" spans="3:5">
      <c r="C4845" s="414">
        <v>71.025000000003317</v>
      </c>
      <c r="D4845" s="414" t="e">
        <v>#N/A</v>
      </c>
      <c r="E4845" s="414" t="e">
        <v>#N/A</v>
      </c>
    </row>
    <row r="4846" spans="3:5">
      <c r="C4846" s="414">
        <v>71.050000000003322</v>
      </c>
      <c r="D4846" s="414" t="e">
        <v>#N/A</v>
      </c>
      <c r="E4846" s="414" t="e">
        <v>#N/A</v>
      </c>
    </row>
    <row r="4847" spans="3:5">
      <c r="C4847" s="414">
        <v>71.075000000003328</v>
      </c>
      <c r="D4847" s="414" t="e">
        <v>#N/A</v>
      </c>
      <c r="E4847" s="414" t="e">
        <v>#N/A</v>
      </c>
    </row>
    <row r="4848" spans="3:5">
      <c r="C4848" s="414">
        <v>71.100000000003334</v>
      </c>
      <c r="D4848" s="414" t="e">
        <v>#N/A</v>
      </c>
      <c r="E4848" s="414" t="e">
        <v>#N/A</v>
      </c>
    </row>
    <row r="4849" spans="3:5">
      <c r="C4849" s="414">
        <v>71.12500000000334</v>
      </c>
      <c r="D4849" s="414" t="e">
        <v>#N/A</v>
      </c>
      <c r="E4849" s="414" t="e">
        <v>#N/A</v>
      </c>
    </row>
    <row r="4850" spans="3:5">
      <c r="C4850" s="414">
        <v>71.150000000003345</v>
      </c>
      <c r="D4850" s="414" t="e">
        <v>#N/A</v>
      </c>
      <c r="E4850" s="414" t="e">
        <v>#N/A</v>
      </c>
    </row>
    <row r="4851" spans="3:5">
      <c r="C4851" s="414">
        <v>71.175000000003351</v>
      </c>
      <c r="D4851" s="414" t="e">
        <v>#N/A</v>
      </c>
      <c r="E4851" s="414" t="e">
        <v>#N/A</v>
      </c>
    </row>
    <row r="4852" spans="3:5">
      <c r="C4852" s="414">
        <v>71.200000000003357</v>
      </c>
      <c r="D4852" s="414" t="e">
        <v>#N/A</v>
      </c>
      <c r="E4852" s="414" t="e">
        <v>#N/A</v>
      </c>
    </row>
    <row r="4853" spans="3:5">
      <c r="C4853" s="414">
        <v>71.225000000003362</v>
      </c>
      <c r="D4853" s="414" t="e">
        <v>#N/A</v>
      </c>
      <c r="E4853" s="414" t="e">
        <v>#N/A</v>
      </c>
    </row>
    <row r="4854" spans="3:5">
      <c r="C4854" s="414">
        <v>71.250000000003368</v>
      </c>
      <c r="D4854" s="414" t="e">
        <v>#N/A</v>
      </c>
      <c r="E4854" s="414" t="e">
        <v>#N/A</v>
      </c>
    </row>
    <row r="4855" spans="3:5">
      <c r="C4855" s="414">
        <v>71.275000000003374</v>
      </c>
      <c r="D4855" s="414" t="e">
        <v>#N/A</v>
      </c>
      <c r="E4855" s="414" t="e">
        <v>#N/A</v>
      </c>
    </row>
    <row r="4856" spans="3:5">
      <c r="C4856" s="414">
        <v>71.300000000003379</v>
      </c>
      <c r="D4856" s="414" t="e">
        <v>#N/A</v>
      </c>
      <c r="E4856" s="414" t="e">
        <v>#N/A</v>
      </c>
    </row>
    <row r="4857" spans="3:5">
      <c r="C4857" s="414">
        <v>71.325000000003385</v>
      </c>
      <c r="D4857" s="414" t="e">
        <v>#N/A</v>
      </c>
      <c r="E4857" s="414" t="e">
        <v>#N/A</v>
      </c>
    </row>
    <row r="4858" spans="3:5">
      <c r="C4858" s="414">
        <v>71.350000000003391</v>
      </c>
      <c r="D4858" s="414" t="e">
        <v>#N/A</v>
      </c>
      <c r="E4858" s="414" t="e">
        <v>#N/A</v>
      </c>
    </row>
    <row r="4859" spans="3:5">
      <c r="C4859" s="414">
        <v>71.375000000003396</v>
      </c>
      <c r="D4859" s="414" t="e">
        <v>#N/A</v>
      </c>
      <c r="E4859" s="414" t="e">
        <v>#N/A</v>
      </c>
    </row>
    <row r="4860" spans="3:5">
      <c r="C4860" s="414">
        <v>71.400000000003402</v>
      </c>
      <c r="D4860" s="414" t="e">
        <v>#N/A</v>
      </c>
      <c r="E4860" s="414" t="e">
        <v>#N/A</v>
      </c>
    </row>
    <row r="4861" spans="3:5">
      <c r="C4861" s="414">
        <v>71.425000000003408</v>
      </c>
      <c r="D4861" s="414" t="e">
        <v>#N/A</v>
      </c>
      <c r="E4861" s="414" t="e">
        <v>#N/A</v>
      </c>
    </row>
    <row r="4862" spans="3:5">
      <c r="C4862" s="414">
        <v>71.450000000003413</v>
      </c>
      <c r="D4862" s="414" t="e">
        <v>#N/A</v>
      </c>
      <c r="E4862" s="414" t="e">
        <v>#N/A</v>
      </c>
    </row>
    <row r="4863" spans="3:5">
      <c r="C4863" s="414">
        <v>71.475000000003419</v>
      </c>
      <c r="D4863" s="414" t="e">
        <v>#N/A</v>
      </c>
      <c r="E4863" s="414" t="e">
        <v>#N/A</v>
      </c>
    </row>
    <row r="4864" spans="3:5">
      <c r="C4864" s="414">
        <v>71.500000000003425</v>
      </c>
      <c r="D4864" s="414" t="e">
        <v>#N/A</v>
      </c>
      <c r="E4864" s="414" t="e">
        <v>#N/A</v>
      </c>
    </row>
    <row r="4865" spans="3:5">
      <c r="C4865" s="414">
        <v>71.525000000003431</v>
      </c>
      <c r="D4865" s="414" t="e">
        <v>#N/A</v>
      </c>
      <c r="E4865" s="414" t="e">
        <v>#N/A</v>
      </c>
    </row>
    <row r="4866" spans="3:5">
      <c r="C4866" s="414">
        <v>71.550000000003436</v>
      </c>
      <c r="D4866" s="414" t="e">
        <v>#N/A</v>
      </c>
      <c r="E4866" s="414" t="e">
        <v>#N/A</v>
      </c>
    </row>
    <row r="4867" spans="3:5">
      <c r="C4867" s="414">
        <v>71.575000000003442</v>
      </c>
      <c r="D4867" s="414" t="e">
        <v>#N/A</v>
      </c>
      <c r="E4867" s="414" t="e">
        <v>#N/A</v>
      </c>
    </row>
    <row r="4868" spans="3:5">
      <c r="C4868" s="414">
        <v>71.600000000003448</v>
      </c>
      <c r="D4868" s="414" t="e">
        <v>#N/A</v>
      </c>
      <c r="E4868" s="414" t="e">
        <v>#N/A</v>
      </c>
    </row>
    <row r="4869" spans="3:5">
      <c r="C4869" s="414">
        <v>71.625000000003453</v>
      </c>
      <c r="D4869" s="414" t="e">
        <v>#N/A</v>
      </c>
      <c r="E4869" s="414" t="e">
        <v>#N/A</v>
      </c>
    </row>
    <row r="4870" spans="3:5">
      <c r="C4870" s="414">
        <v>71.650000000003459</v>
      </c>
      <c r="D4870" s="414" t="e">
        <v>#N/A</v>
      </c>
      <c r="E4870" s="414" t="e">
        <v>#N/A</v>
      </c>
    </row>
    <row r="4871" spans="3:5">
      <c r="C4871" s="414">
        <v>71.675000000003465</v>
      </c>
      <c r="D4871" s="414" t="e">
        <v>#N/A</v>
      </c>
      <c r="E4871" s="414" t="e">
        <v>#N/A</v>
      </c>
    </row>
    <row r="4872" spans="3:5">
      <c r="C4872" s="414">
        <v>71.70000000000347</v>
      </c>
      <c r="D4872" s="414" t="e">
        <v>#N/A</v>
      </c>
      <c r="E4872" s="414" t="e">
        <v>#N/A</v>
      </c>
    </row>
    <row r="4873" spans="3:5">
      <c r="C4873" s="414">
        <v>71.725000000003476</v>
      </c>
      <c r="D4873" s="414" t="e">
        <v>#N/A</v>
      </c>
      <c r="E4873" s="414" t="e">
        <v>#N/A</v>
      </c>
    </row>
    <row r="4874" spans="3:5">
      <c r="C4874" s="414">
        <v>71.750000000003482</v>
      </c>
      <c r="D4874" s="414" t="e">
        <v>#N/A</v>
      </c>
      <c r="E4874" s="414" t="e">
        <v>#N/A</v>
      </c>
    </row>
    <row r="4875" spans="3:5">
      <c r="C4875" s="414">
        <v>71.775000000003487</v>
      </c>
      <c r="D4875" s="414" t="e">
        <v>#N/A</v>
      </c>
      <c r="E4875" s="414" t="e">
        <v>#N/A</v>
      </c>
    </row>
    <row r="4876" spans="3:5">
      <c r="C4876" s="414">
        <v>71.800000000003493</v>
      </c>
      <c r="D4876" s="414" t="e">
        <v>#N/A</v>
      </c>
      <c r="E4876" s="414" t="e">
        <v>#N/A</v>
      </c>
    </row>
    <row r="4877" spans="3:5">
      <c r="C4877" s="414">
        <v>71.825000000003499</v>
      </c>
      <c r="D4877" s="414" t="e">
        <v>#N/A</v>
      </c>
      <c r="E4877" s="414" t="e">
        <v>#N/A</v>
      </c>
    </row>
    <row r="4878" spans="3:5">
      <c r="C4878" s="414">
        <v>71.850000000003504</v>
      </c>
      <c r="D4878" s="414" t="e">
        <v>#N/A</v>
      </c>
      <c r="E4878" s="414" t="e">
        <v>#N/A</v>
      </c>
    </row>
    <row r="4879" spans="3:5">
      <c r="C4879" s="414">
        <v>71.87500000000351</v>
      </c>
      <c r="D4879" s="414" t="e">
        <v>#N/A</v>
      </c>
      <c r="E4879" s="414" t="e">
        <v>#N/A</v>
      </c>
    </row>
    <row r="4880" spans="3:5">
      <c r="C4880" s="414">
        <v>71.900000000003516</v>
      </c>
      <c r="D4880" s="414" t="e">
        <v>#N/A</v>
      </c>
      <c r="E4880" s="414" t="e">
        <v>#N/A</v>
      </c>
    </row>
    <row r="4881" spans="3:5">
      <c r="C4881" s="414">
        <v>71.925000000003521</v>
      </c>
      <c r="D4881" s="414" t="e">
        <v>#N/A</v>
      </c>
      <c r="E4881" s="414" t="e">
        <v>#N/A</v>
      </c>
    </row>
    <row r="4882" spans="3:5">
      <c r="C4882" s="414">
        <v>71.950000000003527</v>
      </c>
      <c r="D4882" s="414" t="e">
        <v>#N/A</v>
      </c>
      <c r="E4882" s="414" t="e">
        <v>#N/A</v>
      </c>
    </row>
    <row r="4883" spans="3:5">
      <c r="C4883" s="414">
        <v>71.975000000003533</v>
      </c>
      <c r="D4883" s="414" t="e">
        <v>#N/A</v>
      </c>
      <c r="E4883" s="414" t="e">
        <v>#N/A</v>
      </c>
    </row>
    <row r="4884" spans="3:5">
      <c r="C4884" s="414">
        <v>72.000000000003539</v>
      </c>
      <c r="D4884" s="414" t="e">
        <v>#N/A</v>
      </c>
      <c r="E4884" s="414" t="e">
        <v>#N/A</v>
      </c>
    </row>
    <row r="4885" spans="3:5">
      <c r="C4885" s="414">
        <v>72.025000000003544</v>
      </c>
      <c r="D4885" s="414" t="e">
        <v>#N/A</v>
      </c>
      <c r="E4885" s="414" t="e">
        <v>#N/A</v>
      </c>
    </row>
    <row r="4886" spans="3:5">
      <c r="C4886" s="414">
        <v>72.05000000000355</v>
      </c>
      <c r="D4886" s="414" t="e">
        <v>#N/A</v>
      </c>
      <c r="E4886" s="414" t="e">
        <v>#N/A</v>
      </c>
    </row>
    <row r="4887" spans="3:5">
      <c r="C4887" s="414">
        <v>72.075000000003556</v>
      </c>
      <c r="D4887" s="414" t="e">
        <v>#N/A</v>
      </c>
      <c r="E4887" s="414" t="e">
        <v>#N/A</v>
      </c>
    </row>
    <row r="4888" spans="3:5">
      <c r="C4888" s="414">
        <v>72.100000000003561</v>
      </c>
      <c r="D4888" s="414" t="e">
        <v>#N/A</v>
      </c>
      <c r="E4888" s="414" t="e">
        <v>#N/A</v>
      </c>
    </row>
    <row r="4889" spans="3:5">
      <c r="C4889" s="414">
        <v>72.125000000003567</v>
      </c>
      <c r="D4889" s="414" t="e">
        <v>#N/A</v>
      </c>
      <c r="E4889" s="414" t="e">
        <v>#N/A</v>
      </c>
    </row>
    <row r="4890" spans="3:5">
      <c r="C4890" s="414">
        <v>72.150000000003573</v>
      </c>
      <c r="D4890" s="414" t="e">
        <v>#N/A</v>
      </c>
      <c r="E4890" s="414" t="e">
        <v>#N/A</v>
      </c>
    </row>
    <row r="4891" spans="3:5">
      <c r="C4891" s="414">
        <v>72.175000000003578</v>
      </c>
      <c r="D4891" s="414" t="e">
        <v>#N/A</v>
      </c>
      <c r="E4891" s="414" t="e">
        <v>#N/A</v>
      </c>
    </row>
    <row r="4892" spans="3:5">
      <c r="C4892" s="414">
        <v>72.200000000003584</v>
      </c>
      <c r="D4892" s="414" t="e">
        <v>#N/A</v>
      </c>
      <c r="E4892" s="414" t="e">
        <v>#N/A</v>
      </c>
    </row>
    <row r="4893" spans="3:5">
      <c r="C4893" s="414">
        <v>72.22500000000359</v>
      </c>
      <c r="D4893" s="414" t="e">
        <v>#N/A</v>
      </c>
      <c r="E4893" s="414" t="e">
        <v>#N/A</v>
      </c>
    </row>
    <row r="4894" spans="3:5">
      <c r="C4894" s="414">
        <v>72.250000000003595</v>
      </c>
      <c r="D4894" s="414" t="e">
        <v>#N/A</v>
      </c>
      <c r="E4894" s="414" t="e">
        <v>#N/A</v>
      </c>
    </row>
    <row r="4895" spans="3:5">
      <c r="C4895" s="414">
        <v>72.275000000003601</v>
      </c>
      <c r="D4895" s="414" t="e">
        <v>#N/A</v>
      </c>
      <c r="E4895" s="414" t="e">
        <v>#N/A</v>
      </c>
    </row>
    <row r="4896" spans="3:5">
      <c r="C4896" s="414">
        <v>72.300000000003607</v>
      </c>
      <c r="D4896" s="414" t="e">
        <v>#N/A</v>
      </c>
      <c r="E4896" s="414" t="e">
        <v>#N/A</v>
      </c>
    </row>
    <row r="4897" spans="3:5">
      <c r="C4897" s="414">
        <v>72.325000000003612</v>
      </c>
      <c r="D4897" s="414" t="e">
        <v>#N/A</v>
      </c>
      <c r="E4897" s="414" t="e">
        <v>#N/A</v>
      </c>
    </row>
    <row r="4898" spans="3:5">
      <c r="C4898" s="414">
        <v>72.350000000003618</v>
      </c>
      <c r="D4898" s="414" t="e">
        <v>#N/A</v>
      </c>
      <c r="E4898" s="414" t="e">
        <v>#N/A</v>
      </c>
    </row>
    <row r="4899" spans="3:5">
      <c r="C4899" s="414">
        <v>72.375000000003624</v>
      </c>
      <c r="D4899" s="414" t="e">
        <v>#N/A</v>
      </c>
      <c r="E4899" s="414" t="e">
        <v>#N/A</v>
      </c>
    </row>
    <row r="4900" spans="3:5">
      <c r="C4900" s="414">
        <v>72.400000000003629</v>
      </c>
      <c r="D4900" s="414" t="e">
        <v>#N/A</v>
      </c>
      <c r="E4900" s="414" t="e">
        <v>#N/A</v>
      </c>
    </row>
    <row r="4901" spans="3:5">
      <c r="C4901" s="414">
        <v>72.425000000003635</v>
      </c>
      <c r="D4901" s="414" t="e">
        <v>#N/A</v>
      </c>
      <c r="E4901" s="414" t="e">
        <v>#N/A</v>
      </c>
    </row>
    <row r="4902" spans="3:5">
      <c r="C4902" s="414">
        <v>72.450000000003641</v>
      </c>
      <c r="D4902" s="414" t="e">
        <v>#N/A</v>
      </c>
      <c r="E4902" s="414" t="e">
        <v>#N/A</v>
      </c>
    </row>
    <row r="4903" spans="3:5">
      <c r="C4903" s="414">
        <v>72.475000000003647</v>
      </c>
      <c r="D4903" s="414" t="e">
        <v>#N/A</v>
      </c>
      <c r="E4903" s="414" t="e">
        <v>#N/A</v>
      </c>
    </row>
    <row r="4904" spans="3:5">
      <c r="C4904" s="414">
        <v>72.500000000003652</v>
      </c>
      <c r="D4904" s="414" t="e">
        <v>#N/A</v>
      </c>
      <c r="E4904" s="414" t="e">
        <v>#N/A</v>
      </c>
    </row>
    <row r="4905" spans="3:5">
      <c r="C4905" s="414">
        <v>72.525000000003658</v>
      </c>
      <c r="D4905" s="414" t="e">
        <v>#N/A</v>
      </c>
      <c r="E4905" s="414" t="e">
        <v>#N/A</v>
      </c>
    </row>
    <row r="4906" spans="3:5">
      <c r="C4906" s="414">
        <v>72.550000000003664</v>
      </c>
      <c r="D4906" s="414" t="e">
        <v>#N/A</v>
      </c>
      <c r="E4906" s="414" t="e">
        <v>#N/A</v>
      </c>
    </row>
    <row r="4907" spans="3:5">
      <c r="C4907" s="414">
        <v>72.575000000003669</v>
      </c>
      <c r="D4907" s="414" t="e">
        <v>#N/A</v>
      </c>
      <c r="E4907" s="414" t="e">
        <v>#N/A</v>
      </c>
    </row>
    <row r="4908" spans="3:5">
      <c r="C4908" s="414">
        <v>72.600000000003675</v>
      </c>
      <c r="D4908" s="414" t="e">
        <v>#N/A</v>
      </c>
      <c r="E4908" s="414" t="e">
        <v>#N/A</v>
      </c>
    </row>
    <row r="4909" spans="3:5">
      <c r="C4909" s="414">
        <v>72.625000000003681</v>
      </c>
      <c r="D4909" s="414" t="e">
        <v>#N/A</v>
      </c>
      <c r="E4909" s="414" t="e">
        <v>#N/A</v>
      </c>
    </row>
    <row r="4910" spans="3:5">
      <c r="C4910" s="414">
        <v>72.650000000003686</v>
      </c>
      <c r="D4910" s="414" t="e">
        <v>#N/A</v>
      </c>
      <c r="E4910" s="414" t="e">
        <v>#N/A</v>
      </c>
    </row>
    <row r="4911" spans="3:5">
      <c r="C4911" s="414">
        <v>72.675000000003692</v>
      </c>
      <c r="D4911" s="414" t="e">
        <v>#N/A</v>
      </c>
      <c r="E4911" s="414" t="e">
        <v>#N/A</v>
      </c>
    </row>
    <row r="4912" spans="3:5">
      <c r="C4912" s="414">
        <v>72.700000000003698</v>
      </c>
      <c r="D4912" s="414" t="e">
        <v>#N/A</v>
      </c>
      <c r="E4912" s="414" t="e">
        <v>#N/A</v>
      </c>
    </row>
    <row r="4913" spans="3:5">
      <c r="C4913" s="414">
        <v>72.725000000003703</v>
      </c>
      <c r="D4913" s="414" t="e">
        <v>#N/A</v>
      </c>
      <c r="E4913" s="414" t="e">
        <v>#N/A</v>
      </c>
    </row>
    <row r="4914" spans="3:5">
      <c r="C4914" s="414">
        <v>72.750000000003709</v>
      </c>
      <c r="D4914" s="414" t="e">
        <v>#N/A</v>
      </c>
      <c r="E4914" s="414" t="e">
        <v>#N/A</v>
      </c>
    </row>
    <row r="4915" spans="3:5">
      <c r="C4915" s="414">
        <v>72.775000000003715</v>
      </c>
      <c r="D4915" s="414" t="e">
        <v>#N/A</v>
      </c>
      <c r="E4915" s="414" t="e">
        <v>#N/A</v>
      </c>
    </row>
    <row r="4916" spans="3:5">
      <c r="C4916" s="414">
        <v>72.80000000000372</v>
      </c>
      <c r="D4916" s="414" t="e">
        <v>#N/A</v>
      </c>
      <c r="E4916" s="414" t="e">
        <v>#N/A</v>
      </c>
    </row>
    <row r="4917" spans="3:5">
      <c r="C4917" s="414">
        <v>72.825000000003726</v>
      </c>
      <c r="D4917" s="414" t="e">
        <v>#N/A</v>
      </c>
      <c r="E4917" s="414" t="e">
        <v>#N/A</v>
      </c>
    </row>
    <row r="4918" spans="3:5">
      <c r="C4918" s="414">
        <v>72.850000000003732</v>
      </c>
      <c r="D4918" s="414" t="e">
        <v>#N/A</v>
      </c>
      <c r="E4918" s="414" t="e">
        <v>#N/A</v>
      </c>
    </row>
    <row r="4919" spans="3:5">
      <c r="C4919" s="414">
        <v>72.875000000003737</v>
      </c>
      <c r="D4919" s="414" t="e">
        <v>#N/A</v>
      </c>
      <c r="E4919" s="414" t="e">
        <v>#N/A</v>
      </c>
    </row>
    <row r="4920" spans="3:5">
      <c r="C4920" s="414">
        <v>72.900000000003743</v>
      </c>
      <c r="D4920" s="414" t="e">
        <v>#N/A</v>
      </c>
      <c r="E4920" s="414" t="e">
        <v>#N/A</v>
      </c>
    </row>
    <row r="4921" spans="3:5">
      <c r="C4921" s="414">
        <v>72.925000000003749</v>
      </c>
      <c r="D4921" s="414" t="e">
        <v>#N/A</v>
      </c>
      <c r="E4921" s="414" t="e">
        <v>#N/A</v>
      </c>
    </row>
    <row r="4922" spans="3:5">
      <c r="C4922" s="414">
        <v>72.950000000003755</v>
      </c>
      <c r="D4922" s="414" t="e">
        <v>#N/A</v>
      </c>
      <c r="E4922" s="414" t="e">
        <v>#N/A</v>
      </c>
    </row>
    <row r="4923" spans="3:5">
      <c r="C4923" s="414">
        <v>72.97500000000376</v>
      </c>
      <c r="D4923" s="414" t="e">
        <v>#N/A</v>
      </c>
      <c r="E4923" s="414" t="e">
        <v>#N/A</v>
      </c>
    </row>
    <row r="4924" spans="3:5">
      <c r="C4924" s="414">
        <v>73.000000000003766</v>
      </c>
      <c r="D4924" s="414" t="e">
        <v>#N/A</v>
      </c>
      <c r="E4924" s="414" t="e">
        <v>#N/A</v>
      </c>
    </row>
    <row r="4925" spans="3:5">
      <c r="C4925" s="414">
        <v>73.025000000003772</v>
      </c>
      <c r="D4925" s="414" t="e">
        <v>#N/A</v>
      </c>
      <c r="E4925" s="414" t="e">
        <v>#N/A</v>
      </c>
    </row>
    <row r="4926" spans="3:5">
      <c r="C4926" s="414">
        <v>73.050000000003777</v>
      </c>
      <c r="D4926" s="414" t="e">
        <v>#N/A</v>
      </c>
      <c r="E4926" s="414" t="e">
        <v>#N/A</v>
      </c>
    </row>
    <row r="4927" spans="3:5">
      <c r="C4927" s="414">
        <v>73.075000000003783</v>
      </c>
      <c r="D4927" s="414" t="e">
        <v>#N/A</v>
      </c>
      <c r="E4927" s="414" t="e">
        <v>#N/A</v>
      </c>
    </row>
    <row r="4928" spans="3:5">
      <c r="C4928" s="414">
        <v>73.100000000003789</v>
      </c>
      <c r="D4928" s="414" t="e">
        <v>#N/A</v>
      </c>
      <c r="E4928" s="414" t="e">
        <v>#N/A</v>
      </c>
    </row>
    <row r="4929" spans="3:5">
      <c r="C4929" s="414">
        <v>73.125000000003794</v>
      </c>
      <c r="D4929" s="414" t="e">
        <v>#N/A</v>
      </c>
      <c r="E4929" s="414" t="e">
        <v>#N/A</v>
      </c>
    </row>
    <row r="4930" spans="3:5">
      <c r="C4930" s="414">
        <v>73.1500000000038</v>
      </c>
      <c r="D4930" s="414" t="e">
        <v>#N/A</v>
      </c>
      <c r="E4930" s="414" t="e">
        <v>#N/A</v>
      </c>
    </row>
    <row r="4931" spans="3:5">
      <c r="C4931" s="414">
        <v>73.175000000003806</v>
      </c>
      <c r="D4931" s="414" t="e">
        <v>#N/A</v>
      </c>
      <c r="E4931" s="414" t="e">
        <v>#N/A</v>
      </c>
    </row>
    <row r="4932" spans="3:5">
      <c r="C4932" s="414">
        <v>73.200000000003811</v>
      </c>
      <c r="D4932" s="414" t="e">
        <v>#N/A</v>
      </c>
      <c r="E4932" s="414" t="e">
        <v>#N/A</v>
      </c>
    </row>
    <row r="4933" spans="3:5">
      <c r="C4933" s="414">
        <v>73.225000000003817</v>
      </c>
      <c r="D4933" s="414" t="e">
        <v>#N/A</v>
      </c>
      <c r="E4933" s="414" t="e">
        <v>#N/A</v>
      </c>
    </row>
    <row r="4934" spans="3:5">
      <c r="C4934" s="414">
        <v>73.250000000003823</v>
      </c>
      <c r="D4934" s="414" t="e">
        <v>#N/A</v>
      </c>
      <c r="E4934" s="414" t="e">
        <v>#N/A</v>
      </c>
    </row>
    <row r="4935" spans="3:5">
      <c r="C4935" s="414">
        <v>73.275000000003828</v>
      </c>
      <c r="D4935" s="414" t="e">
        <v>#N/A</v>
      </c>
      <c r="E4935" s="414" t="e">
        <v>#N/A</v>
      </c>
    </row>
    <row r="4936" spans="3:5">
      <c r="C4936" s="414">
        <v>73.300000000003834</v>
      </c>
      <c r="D4936" s="414" t="e">
        <v>#N/A</v>
      </c>
      <c r="E4936" s="414" t="e">
        <v>#N/A</v>
      </c>
    </row>
    <row r="4937" spans="3:5">
      <c r="C4937" s="414">
        <v>73.32500000000384</v>
      </c>
      <c r="D4937" s="414" t="e">
        <v>#N/A</v>
      </c>
      <c r="E4937" s="414" t="e">
        <v>#N/A</v>
      </c>
    </row>
    <row r="4938" spans="3:5">
      <c r="C4938" s="414">
        <v>73.350000000003845</v>
      </c>
      <c r="D4938" s="414" t="e">
        <v>#N/A</v>
      </c>
      <c r="E4938" s="414" t="e">
        <v>#N/A</v>
      </c>
    </row>
    <row r="4939" spans="3:5">
      <c r="C4939" s="414">
        <v>73.375000000003851</v>
      </c>
      <c r="D4939" s="414" t="e">
        <v>#N/A</v>
      </c>
      <c r="E4939" s="414" t="e">
        <v>#N/A</v>
      </c>
    </row>
    <row r="4940" spans="3:5">
      <c r="C4940" s="414">
        <v>73.400000000003857</v>
      </c>
      <c r="D4940" s="414" t="e">
        <v>#N/A</v>
      </c>
      <c r="E4940" s="414" t="e">
        <v>#N/A</v>
      </c>
    </row>
    <row r="4941" spans="3:5">
      <c r="C4941" s="414">
        <v>73.425000000003863</v>
      </c>
      <c r="D4941" s="414" t="e">
        <v>#N/A</v>
      </c>
      <c r="E4941" s="414" t="e">
        <v>#N/A</v>
      </c>
    </row>
    <row r="4942" spans="3:5">
      <c r="C4942" s="414">
        <v>73.450000000003868</v>
      </c>
      <c r="D4942" s="414" t="e">
        <v>#N/A</v>
      </c>
      <c r="E4942" s="414" t="e">
        <v>#N/A</v>
      </c>
    </row>
    <row r="4943" spans="3:5">
      <c r="C4943" s="414">
        <v>73.475000000003874</v>
      </c>
      <c r="D4943" s="414" t="e">
        <v>#N/A</v>
      </c>
      <c r="E4943" s="414" t="e">
        <v>#N/A</v>
      </c>
    </row>
    <row r="4944" spans="3:5">
      <c r="C4944" s="414">
        <v>73.50000000000388</v>
      </c>
      <c r="D4944" s="414" t="e">
        <v>#N/A</v>
      </c>
      <c r="E4944" s="414" t="e">
        <v>#N/A</v>
      </c>
    </row>
    <row r="4945" spans="3:5">
      <c r="C4945" s="414">
        <v>73.525000000003885</v>
      </c>
      <c r="D4945" s="414" t="e">
        <v>#N/A</v>
      </c>
      <c r="E4945" s="414" t="e">
        <v>#N/A</v>
      </c>
    </row>
    <row r="4946" spans="3:5">
      <c r="C4946" s="414">
        <v>73.550000000003891</v>
      </c>
      <c r="D4946" s="414" t="e">
        <v>#N/A</v>
      </c>
      <c r="E4946" s="414" t="e">
        <v>#N/A</v>
      </c>
    </row>
    <row r="4947" spans="3:5">
      <c r="C4947" s="414">
        <v>73.575000000003897</v>
      </c>
      <c r="D4947" s="414" t="e">
        <v>#N/A</v>
      </c>
      <c r="E4947" s="414" t="e">
        <v>#N/A</v>
      </c>
    </row>
    <row r="4948" spans="3:5">
      <c r="C4948" s="414">
        <v>73.600000000003902</v>
      </c>
      <c r="D4948" s="414" t="e">
        <v>#N/A</v>
      </c>
      <c r="E4948" s="414" t="e">
        <v>#N/A</v>
      </c>
    </row>
    <row r="4949" spans="3:5">
      <c r="C4949" s="414">
        <v>73.625000000003908</v>
      </c>
      <c r="D4949" s="414" t="e">
        <v>#N/A</v>
      </c>
      <c r="E4949" s="414" t="e">
        <v>#N/A</v>
      </c>
    </row>
    <row r="4950" spans="3:5">
      <c r="C4950" s="414">
        <v>73.650000000003914</v>
      </c>
      <c r="D4950" s="414" t="e">
        <v>#N/A</v>
      </c>
      <c r="E4950" s="414" t="e">
        <v>#N/A</v>
      </c>
    </row>
    <row r="4951" spans="3:5">
      <c r="C4951" s="414">
        <v>73.675000000003919</v>
      </c>
      <c r="D4951" s="414" t="e">
        <v>#N/A</v>
      </c>
      <c r="E4951" s="414" t="e">
        <v>#N/A</v>
      </c>
    </row>
    <row r="4952" spans="3:5">
      <c r="C4952" s="414">
        <v>73.700000000003925</v>
      </c>
      <c r="D4952" s="414" t="e">
        <v>#N/A</v>
      </c>
      <c r="E4952" s="414" t="e">
        <v>#N/A</v>
      </c>
    </row>
    <row r="4953" spans="3:5">
      <c r="C4953" s="414">
        <v>73.725000000003931</v>
      </c>
      <c r="D4953" s="414" t="e">
        <v>#N/A</v>
      </c>
      <c r="E4953" s="414" t="e">
        <v>#N/A</v>
      </c>
    </row>
    <row r="4954" spans="3:5">
      <c r="C4954" s="414">
        <v>73.750000000003936</v>
      </c>
      <c r="D4954" s="414" t="e">
        <v>#N/A</v>
      </c>
      <c r="E4954" s="414" t="e">
        <v>#N/A</v>
      </c>
    </row>
    <row r="4955" spans="3:5">
      <c r="C4955" s="414">
        <v>73.775000000003942</v>
      </c>
      <c r="D4955" s="414" t="e">
        <v>#N/A</v>
      </c>
      <c r="E4955" s="414" t="e">
        <v>#N/A</v>
      </c>
    </row>
    <row r="4956" spans="3:5">
      <c r="C4956" s="414">
        <v>73.800000000003948</v>
      </c>
      <c r="D4956" s="414" t="e">
        <v>#N/A</v>
      </c>
      <c r="E4956" s="414" t="e">
        <v>#N/A</v>
      </c>
    </row>
    <row r="4957" spans="3:5">
      <c r="C4957" s="414">
        <v>73.825000000003953</v>
      </c>
      <c r="D4957" s="414" t="e">
        <v>#N/A</v>
      </c>
      <c r="E4957" s="414" t="e">
        <v>#N/A</v>
      </c>
    </row>
    <row r="4958" spans="3:5">
      <c r="C4958" s="414">
        <v>73.850000000003959</v>
      </c>
      <c r="D4958" s="414" t="e">
        <v>#N/A</v>
      </c>
      <c r="E4958" s="414" t="e">
        <v>#N/A</v>
      </c>
    </row>
    <row r="4959" spans="3:5">
      <c r="C4959" s="414">
        <v>73.875000000003965</v>
      </c>
      <c r="D4959" s="414" t="e">
        <v>#N/A</v>
      </c>
      <c r="E4959" s="414" t="e">
        <v>#N/A</v>
      </c>
    </row>
    <row r="4960" spans="3:5">
      <c r="C4960" s="414">
        <v>73.900000000003971</v>
      </c>
      <c r="D4960" s="414" t="e">
        <v>#N/A</v>
      </c>
      <c r="E4960" s="414" t="e">
        <v>#N/A</v>
      </c>
    </row>
    <row r="4961" spans="3:5">
      <c r="C4961" s="414">
        <v>73.925000000003976</v>
      </c>
      <c r="D4961" s="414" t="e">
        <v>#N/A</v>
      </c>
      <c r="E4961" s="414" t="e">
        <v>#N/A</v>
      </c>
    </row>
    <row r="4962" spans="3:5">
      <c r="C4962" s="414">
        <v>73.950000000003982</v>
      </c>
      <c r="D4962" s="414" t="e">
        <v>#N/A</v>
      </c>
      <c r="E4962" s="414" t="e">
        <v>#N/A</v>
      </c>
    </row>
    <row r="4963" spans="3:5">
      <c r="C4963" s="414">
        <v>73.975000000003988</v>
      </c>
      <c r="D4963" s="414" t="e">
        <v>#N/A</v>
      </c>
      <c r="E4963" s="414" t="e">
        <v>#N/A</v>
      </c>
    </row>
    <row r="4964" spans="3:5">
      <c r="C4964" s="414">
        <v>74.000000000003993</v>
      </c>
      <c r="D4964" s="414" t="e">
        <v>#N/A</v>
      </c>
      <c r="E4964" s="414" t="e">
        <v>#N/A</v>
      </c>
    </row>
    <row r="4965" spans="3:5">
      <c r="C4965" s="414">
        <v>74.025000000003999</v>
      </c>
      <c r="D4965" s="414" t="e">
        <v>#N/A</v>
      </c>
      <c r="E4965" s="414" t="e">
        <v>#N/A</v>
      </c>
    </row>
    <row r="4966" spans="3:5">
      <c r="C4966" s="414">
        <v>74.050000000004005</v>
      </c>
      <c r="D4966" s="414" t="e">
        <v>#N/A</v>
      </c>
      <c r="E4966" s="414" t="e">
        <v>#N/A</v>
      </c>
    </row>
    <row r="4967" spans="3:5">
      <c r="C4967" s="414">
        <v>74.07500000000401</v>
      </c>
      <c r="D4967" s="414" t="e">
        <v>#N/A</v>
      </c>
      <c r="E4967" s="414" t="e">
        <v>#N/A</v>
      </c>
    </row>
    <row r="4968" spans="3:5">
      <c r="C4968" s="414">
        <v>74.100000000004016</v>
      </c>
      <c r="D4968" s="414" t="e">
        <v>#N/A</v>
      </c>
      <c r="E4968" s="414" t="e">
        <v>#N/A</v>
      </c>
    </row>
    <row r="4969" spans="3:5">
      <c r="C4969" s="414">
        <v>74.125000000004022</v>
      </c>
      <c r="D4969" s="414" t="e">
        <v>#N/A</v>
      </c>
      <c r="E4969" s="414" t="e">
        <v>#N/A</v>
      </c>
    </row>
    <row r="4970" spans="3:5">
      <c r="C4970" s="414">
        <v>74.150000000004027</v>
      </c>
      <c r="D4970" s="414" t="e">
        <v>#N/A</v>
      </c>
      <c r="E4970" s="414" t="e">
        <v>#N/A</v>
      </c>
    </row>
    <row r="4971" spans="3:5">
      <c r="C4971" s="414">
        <v>74.175000000004033</v>
      </c>
      <c r="D4971" s="414" t="e">
        <v>#N/A</v>
      </c>
      <c r="E4971" s="414" t="e">
        <v>#N/A</v>
      </c>
    </row>
    <row r="4972" spans="3:5">
      <c r="C4972" s="414">
        <v>74.200000000004039</v>
      </c>
      <c r="D4972" s="414" t="e">
        <v>#N/A</v>
      </c>
      <c r="E4972" s="414" t="e">
        <v>#N/A</v>
      </c>
    </row>
    <row r="4973" spans="3:5">
      <c r="C4973" s="414">
        <v>74.225000000004044</v>
      </c>
      <c r="D4973" s="414" t="e">
        <v>#N/A</v>
      </c>
      <c r="E4973" s="414" t="e">
        <v>#N/A</v>
      </c>
    </row>
    <row r="4974" spans="3:5">
      <c r="C4974" s="414">
        <v>74.25000000000405</v>
      </c>
      <c r="D4974" s="414" t="e">
        <v>#N/A</v>
      </c>
      <c r="E4974" s="414" t="e">
        <v>#N/A</v>
      </c>
    </row>
    <row r="4975" spans="3:5">
      <c r="C4975" s="414">
        <v>74.275000000004056</v>
      </c>
      <c r="D4975" s="414" t="e">
        <v>#N/A</v>
      </c>
      <c r="E4975" s="414" t="e">
        <v>#N/A</v>
      </c>
    </row>
    <row r="4976" spans="3:5">
      <c r="C4976" s="414">
        <v>74.300000000004061</v>
      </c>
      <c r="D4976" s="414" t="e">
        <v>#N/A</v>
      </c>
      <c r="E4976" s="414" t="e">
        <v>#N/A</v>
      </c>
    </row>
    <row r="4977" spans="3:5">
      <c r="C4977" s="414">
        <v>74.325000000004067</v>
      </c>
      <c r="D4977" s="414" t="e">
        <v>#N/A</v>
      </c>
      <c r="E4977" s="414" t="e">
        <v>#N/A</v>
      </c>
    </row>
    <row r="4978" spans="3:5">
      <c r="C4978" s="414">
        <v>74.350000000004073</v>
      </c>
      <c r="D4978" s="414" t="e">
        <v>#N/A</v>
      </c>
      <c r="E4978" s="414" t="e">
        <v>#N/A</v>
      </c>
    </row>
    <row r="4979" spans="3:5">
      <c r="C4979" s="414">
        <v>74.375000000004079</v>
      </c>
      <c r="D4979" s="414" t="e">
        <v>#N/A</v>
      </c>
      <c r="E4979" s="414" t="e">
        <v>#N/A</v>
      </c>
    </row>
    <row r="4980" spans="3:5">
      <c r="C4980" s="414">
        <v>74.400000000004084</v>
      </c>
      <c r="D4980" s="414" t="e">
        <v>#N/A</v>
      </c>
      <c r="E4980" s="414" t="e">
        <v>#N/A</v>
      </c>
    </row>
    <row r="4981" spans="3:5">
      <c r="C4981" s="414">
        <v>74.42500000000409</v>
      </c>
      <c r="D4981" s="414" t="e">
        <v>#N/A</v>
      </c>
      <c r="E4981" s="414" t="e">
        <v>#N/A</v>
      </c>
    </row>
    <row r="4982" spans="3:5">
      <c r="C4982" s="414">
        <v>74.450000000004096</v>
      </c>
      <c r="D4982" s="414" t="e">
        <v>#N/A</v>
      </c>
      <c r="E4982" s="414" t="e">
        <v>#N/A</v>
      </c>
    </row>
    <row r="4983" spans="3:5">
      <c r="C4983" s="414">
        <v>74.475000000004101</v>
      </c>
      <c r="D4983" s="414" t="e">
        <v>#N/A</v>
      </c>
      <c r="E4983" s="414" t="e">
        <v>#N/A</v>
      </c>
    </row>
    <row r="4984" spans="3:5">
      <c r="C4984" s="414">
        <v>74.500000000004107</v>
      </c>
      <c r="D4984" s="414" t="e">
        <v>#N/A</v>
      </c>
      <c r="E4984" s="414" t="e">
        <v>#N/A</v>
      </c>
    </row>
    <row r="4985" spans="3:5">
      <c r="C4985" s="414">
        <v>74.525000000004113</v>
      </c>
      <c r="D4985" s="414" t="e">
        <v>#N/A</v>
      </c>
      <c r="E4985" s="414" t="e">
        <v>#N/A</v>
      </c>
    </row>
    <row r="4986" spans="3:5">
      <c r="C4986" s="414">
        <v>74.550000000004118</v>
      </c>
      <c r="D4986" s="414" t="e">
        <v>#N/A</v>
      </c>
      <c r="E4986" s="414" t="e">
        <v>#N/A</v>
      </c>
    </row>
    <row r="4987" spans="3:5">
      <c r="C4987" s="414">
        <v>74.575000000004124</v>
      </c>
      <c r="D4987" s="414" t="e">
        <v>#N/A</v>
      </c>
      <c r="E4987" s="414" t="e">
        <v>#N/A</v>
      </c>
    </row>
    <row r="4988" spans="3:5">
      <c r="C4988" s="414">
        <v>74.60000000000413</v>
      </c>
      <c r="D4988" s="414" t="e">
        <v>#N/A</v>
      </c>
      <c r="E4988" s="414" t="e">
        <v>#N/A</v>
      </c>
    </row>
    <row r="4989" spans="3:5">
      <c r="C4989" s="414">
        <v>74.625000000004135</v>
      </c>
      <c r="D4989" s="414" t="e">
        <v>#N/A</v>
      </c>
      <c r="E4989" s="414" t="e">
        <v>#N/A</v>
      </c>
    </row>
    <row r="4990" spans="3:5">
      <c r="C4990" s="414">
        <v>74.650000000004141</v>
      </c>
      <c r="D4990" s="414" t="e">
        <v>#N/A</v>
      </c>
      <c r="E4990" s="414" t="e">
        <v>#N/A</v>
      </c>
    </row>
    <row r="4991" spans="3:5">
      <c r="C4991" s="414">
        <v>74.675000000004147</v>
      </c>
      <c r="D4991" s="414" t="e">
        <v>#N/A</v>
      </c>
      <c r="E4991" s="414" t="e">
        <v>#N/A</v>
      </c>
    </row>
    <row r="4992" spans="3:5">
      <c r="C4992" s="414">
        <v>74.700000000004152</v>
      </c>
      <c r="D4992" s="414" t="e">
        <v>#N/A</v>
      </c>
      <c r="E4992" s="414" t="e">
        <v>#N/A</v>
      </c>
    </row>
    <row r="4993" spans="3:5">
      <c r="C4993" s="414">
        <v>74.725000000004158</v>
      </c>
      <c r="D4993" s="414" t="e">
        <v>#N/A</v>
      </c>
      <c r="E4993" s="414" t="e">
        <v>#N/A</v>
      </c>
    </row>
    <row r="4994" spans="3:5">
      <c r="C4994" s="414">
        <v>74.750000000004164</v>
      </c>
      <c r="D4994" s="414" t="e">
        <v>#N/A</v>
      </c>
      <c r="E4994" s="414" t="e">
        <v>#N/A</v>
      </c>
    </row>
    <row r="4995" spans="3:5">
      <c r="C4995" s="414">
        <v>74.775000000004169</v>
      </c>
      <c r="D4995" s="414" t="e">
        <v>#N/A</v>
      </c>
      <c r="E4995" s="414" t="e">
        <v>#N/A</v>
      </c>
    </row>
    <row r="4996" spans="3:5">
      <c r="C4996" s="414">
        <v>74.800000000004175</v>
      </c>
      <c r="D4996" s="414" t="e">
        <v>#N/A</v>
      </c>
      <c r="E4996" s="414" t="e">
        <v>#N/A</v>
      </c>
    </row>
    <row r="4997" spans="3:5">
      <c r="C4997" s="414">
        <v>74.825000000004181</v>
      </c>
      <c r="D4997" s="414" t="e">
        <v>#N/A</v>
      </c>
      <c r="E4997" s="414" t="e">
        <v>#N/A</v>
      </c>
    </row>
    <row r="4998" spans="3:5">
      <c r="C4998" s="414">
        <v>74.850000000004187</v>
      </c>
      <c r="D4998" s="414" t="e">
        <v>#N/A</v>
      </c>
      <c r="E4998" s="414" t="e">
        <v>#N/A</v>
      </c>
    </row>
    <row r="4999" spans="3:5">
      <c r="C4999" s="414">
        <v>74.875000000004192</v>
      </c>
      <c r="D4999" s="414" t="e">
        <v>#N/A</v>
      </c>
      <c r="E4999" s="414" t="e">
        <v>#N/A</v>
      </c>
    </row>
    <row r="5000" spans="3:5">
      <c r="C5000" s="414">
        <v>74.900000000004198</v>
      </c>
      <c r="D5000" s="414" t="e">
        <v>#N/A</v>
      </c>
      <c r="E5000" s="414" t="e">
        <v>#N/A</v>
      </c>
    </row>
    <row r="5001" spans="3:5">
      <c r="C5001" s="414">
        <v>74.925000000004204</v>
      </c>
      <c r="D5001" s="414" t="e">
        <v>#N/A</v>
      </c>
      <c r="E5001" s="414" t="e">
        <v>#N/A</v>
      </c>
    </row>
    <row r="5002" spans="3:5">
      <c r="C5002" s="414">
        <v>74.950000000004209</v>
      </c>
      <c r="D5002" s="414" t="e">
        <v>#N/A</v>
      </c>
      <c r="E5002" s="414" t="e">
        <v>#N/A</v>
      </c>
    </row>
    <row r="5003" spans="3:5">
      <c r="C5003" s="414">
        <v>74.975000000004215</v>
      </c>
      <c r="D5003" s="414" t="e">
        <v>#N/A</v>
      </c>
      <c r="E5003" s="414" t="e">
        <v>#N/A</v>
      </c>
    </row>
    <row r="5004" spans="3:5">
      <c r="C5004" s="414">
        <v>75.000000000004221</v>
      </c>
      <c r="D5004" s="414" t="e">
        <v>#N/A</v>
      </c>
      <c r="E5004" s="414" t="e">
        <v>#N/A</v>
      </c>
    </row>
    <row r="5005" spans="3:5">
      <c r="C5005" s="414">
        <v>75.025000000004226</v>
      </c>
      <c r="D5005" s="414" t="e">
        <v>#N/A</v>
      </c>
      <c r="E5005" s="414" t="e">
        <v>#N/A</v>
      </c>
    </row>
    <row r="5006" spans="3:5">
      <c r="C5006" s="414">
        <v>75.050000000004232</v>
      </c>
      <c r="D5006" s="414" t="e">
        <v>#N/A</v>
      </c>
      <c r="E5006" s="414" t="e">
        <v>#N/A</v>
      </c>
    </row>
    <row r="5007" spans="3:5">
      <c r="C5007" s="414">
        <v>75.075000000004238</v>
      </c>
      <c r="D5007" s="414" t="e">
        <v>#N/A</v>
      </c>
      <c r="E5007" s="414" t="e">
        <v>#N/A</v>
      </c>
    </row>
    <row r="5008" spans="3:5">
      <c r="C5008" s="414">
        <v>75.100000000004243</v>
      </c>
      <c r="D5008" s="414" t="e">
        <v>#N/A</v>
      </c>
      <c r="E5008" s="414" t="e">
        <v>#N/A</v>
      </c>
    </row>
    <row r="5009" spans="3:5">
      <c r="C5009" s="414">
        <v>75.125000000004249</v>
      </c>
      <c r="D5009" s="414" t="e">
        <v>#N/A</v>
      </c>
      <c r="E5009" s="414" t="e">
        <v>#N/A</v>
      </c>
    </row>
    <row r="5010" spans="3:5">
      <c r="C5010" s="414">
        <v>75.150000000004255</v>
      </c>
      <c r="D5010" s="414" t="e">
        <v>#N/A</v>
      </c>
      <c r="E5010" s="414" t="e">
        <v>#N/A</v>
      </c>
    </row>
    <row r="5011" spans="3:5">
      <c r="C5011" s="414">
        <v>75.17500000000426</v>
      </c>
      <c r="D5011" s="414" t="e">
        <v>#N/A</v>
      </c>
      <c r="E5011" s="414" t="e">
        <v>#N/A</v>
      </c>
    </row>
    <row r="5012" spans="3:5">
      <c r="C5012" s="414">
        <v>75.200000000004266</v>
      </c>
      <c r="D5012" s="414" t="e">
        <v>#N/A</v>
      </c>
      <c r="E5012" s="414" t="e">
        <v>#N/A</v>
      </c>
    </row>
    <row r="5013" spans="3:5">
      <c r="C5013" s="414">
        <v>75.225000000004272</v>
      </c>
      <c r="D5013" s="414" t="e">
        <v>#N/A</v>
      </c>
      <c r="E5013" s="414" t="e">
        <v>#N/A</v>
      </c>
    </row>
    <row r="5014" spans="3:5">
      <c r="C5014" s="414">
        <v>75.250000000004277</v>
      </c>
      <c r="D5014" s="414" t="e">
        <v>#N/A</v>
      </c>
      <c r="E5014" s="414" t="e">
        <v>#N/A</v>
      </c>
    </row>
    <row r="5015" spans="3:5">
      <c r="C5015" s="414">
        <v>75.275000000004283</v>
      </c>
      <c r="D5015" s="414" t="e">
        <v>#N/A</v>
      </c>
      <c r="E5015" s="414" t="e">
        <v>#N/A</v>
      </c>
    </row>
    <row r="5016" spans="3:5">
      <c r="C5016" s="414">
        <v>75.300000000004289</v>
      </c>
      <c r="D5016" s="414" t="e">
        <v>#N/A</v>
      </c>
      <c r="E5016" s="414" t="e">
        <v>#N/A</v>
      </c>
    </row>
    <row r="5017" spans="3:5">
      <c r="C5017" s="414">
        <v>75.325000000004295</v>
      </c>
      <c r="D5017" s="414" t="e">
        <v>#N/A</v>
      </c>
      <c r="E5017" s="414" t="e">
        <v>#N/A</v>
      </c>
    </row>
    <row r="5018" spans="3:5">
      <c r="C5018" s="414">
        <v>75.3500000000043</v>
      </c>
      <c r="D5018" s="414" t="e">
        <v>#N/A</v>
      </c>
      <c r="E5018" s="414" t="e">
        <v>#N/A</v>
      </c>
    </row>
    <row r="5019" spans="3:5">
      <c r="C5019" s="414">
        <v>75.375000000004306</v>
      </c>
      <c r="D5019" s="414" t="e">
        <v>#N/A</v>
      </c>
      <c r="E5019" s="414" t="e">
        <v>#N/A</v>
      </c>
    </row>
    <row r="5020" spans="3:5">
      <c r="C5020" s="414">
        <v>75.400000000004312</v>
      </c>
      <c r="D5020" s="414" t="e">
        <v>#N/A</v>
      </c>
      <c r="E5020" s="414" t="e">
        <v>#N/A</v>
      </c>
    </row>
    <row r="5021" spans="3:5">
      <c r="C5021" s="414">
        <v>75.425000000004317</v>
      </c>
      <c r="D5021" s="414" t="e">
        <v>#N/A</v>
      </c>
      <c r="E5021" s="414" t="e">
        <v>#N/A</v>
      </c>
    </row>
    <row r="5022" spans="3:5">
      <c r="C5022" s="414">
        <v>75.450000000004323</v>
      </c>
      <c r="D5022" s="414" t="e">
        <v>#N/A</v>
      </c>
      <c r="E5022" s="414" t="e">
        <v>#N/A</v>
      </c>
    </row>
    <row r="5023" spans="3:5">
      <c r="C5023" s="414">
        <v>75.475000000004329</v>
      </c>
      <c r="D5023" s="414" t="e">
        <v>#N/A</v>
      </c>
      <c r="E5023" s="414" t="e">
        <v>#N/A</v>
      </c>
    </row>
    <row r="5024" spans="3:5">
      <c r="C5024" s="414">
        <v>75.500000000004334</v>
      </c>
      <c r="D5024" s="414" t="e">
        <v>#N/A</v>
      </c>
      <c r="E5024" s="414" t="e">
        <v>#N/A</v>
      </c>
    </row>
    <row r="5025" spans="3:5">
      <c r="C5025" s="414">
        <v>75.52500000000434</v>
      </c>
      <c r="D5025" s="414" t="e">
        <v>#N/A</v>
      </c>
      <c r="E5025" s="414" t="e">
        <v>#N/A</v>
      </c>
    </row>
    <row r="5026" spans="3:5">
      <c r="C5026" s="414">
        <v>75.550000000004346</v>
      </c>
      <c r="D5026" s="414" t="e">
        <v>#N/A</v>
      </c>
      <c r="E5026" s="414" t="e">
        <v>#N/A</v>
      </c>
    </row>
    <row r="5027" spans="3:5">
      <c r="C5027" s="414">
        <v>75.575000000004351</v>
      </c>
      <c r="D5027" s="414" t="e">
        <v>#N/A</v>
      </c>
      <c r="E5027" s="414" t="e">
        <v>#N/A</v>
      </c>
    </row>
    <row r="5028" spans="3:5">
      <c r="C5028" s="414">
        <v>75.600000000004357</v>
      </c>
      <c r="D5028" s="414" t="e">
        <v>#N/A</v>
      </c>
      <c r="E5028" s="414" t="e">
        <v>#N/A</v>
      </c>
    </row>
    <row r="5029" spans="3:5">
      <c r="C5029" s="414">
        <v>75.625000000004363</v>
      </c>
      <c r="D5029" s="414" t="e">
        <v>#N/A</v>
      </c>
      <c r="E5029" s="414" t="e">
        <v>#N/A</v>
      </c>
    </row>
    <row r="5030" spans="3:5">
      <c r="C5030" s="414">
        <v>75.650000000004368</v>
      </c>
      <c r="D5030" s="414" t="e">
        <v>#N/A</v>
      </c>
      <c r="E5030" s="414" t="e">
        <v>#N/A</v>
      </c>
    </row>
    <row r="5031" spans="3:5">
      <c r="C5031" s="414">
        <v>75.675000000004374</v>
      </c>
      <c r="D5031" s="414" t="e">
        <v>#N/A</v>
      </c>
      <c r="E5031" s="414" t="e">
        <v>#N/A</v>
      </c>
    </row>
    <row r="5032" spans="3:5">
      <c r="C5032" s="414">
        <v>75.70000000000438</v>
      </c>
      <c r="D5032" s="414" t="e">
        <v>#N/A</v>
      </c>
      <c r="E5032" s="414" t="e">
        <v>#N/A</v>
      </c>
    </row>
    <row r="5033" spans="3:5">
      <c r="C5033" s="414">
        <v>75.725000000004385</v>
      </c>
      <c r="D5033" s="414" t="e">
        <v>#N/A</v>
      </c>
      <c r="E5033" s="414" t="e">
        <v>#N/A</v>
      </c>
    </row>
    <row r="5034" spans="3:5">
      <c r="C5034" s="414">
        <v>75.750000000004391</v>
      </c>
      <c r="D5034" s="414" t="e">
        <v>#N/A</v>
      </c>
      <c r="E5034" s="414" t="e">
        <v>#N/A</v>
      </c>
    </row>
    <row r="5035" spans="3:5">
      <c r="C5035" s="414">
        <v>75.775000000004397</v>
      </c>
      <c r="D5035" s="414" t="e">
        <v>#N/A</v>
      </c>
      <c r="E5035" s="414" t="e">
        <v>#N/A</v>
      </c>
    </row>
    <row r="5036" spans="3:5">
      <c r="C5036" s="414">
        <v>75.800000000004403</v>
      </c>
      <c r="D5036" s="414" t="e">
        <v>#N/A</v>
      </c>
      <c r="E5036" s="414" t="e">
        <v>#N/A</v>
      </c>
    </row>
    <row r="5037" spans="3:5">
      <c r="C5037" s="414">
        <v>75.825000000004408</v>
      </c>
      <c r="D5037" s="414" t="e">
        <v>#N/A</v>
      </c>
      <c r="E5037" s="414" t="e">
        <v>#N/A</v>
      </c>
    </row>
    <row r="5038" spans="3:5">
      <c r="C5038" s="414">
        <v>75.850000000004414</v>
      </c>
      <c r="D5038" s="414" t="e">
        <v>#N/A</v>
      </c>
      <c r="E5038" s="414" t="e">
        <v>#N/A</v>
      </c>
    </row>
    <row r="5039" spans="3:5">
      <c r="C5039" s="414">
        <v>75.87500000000442</v>
      </c>
      <c r="D5039" s="414" t="e">
        <v>#N/A</v>
      </c>
      <c r="E5039" s="414" t="e">
        <v>#N/A</v>
      </c>
    </row>
    <row r="5040" spans="3:5">
      <c r="C5040" s="414">
        <v>75.900000000004425</v>
      </c>
      <c r="D5040" s="414" t="e">
        <v>#N/A</v>
      </c>
      <c r="E5040" s="414" t="e">
        <v>#N/A</v>
      </c>
    </row>
    <row r="5041" spans="3:5">
      <c r="C5041" s="414">
        <v>75.925000000004431</v>
      </c>
      <c r="D5041" s="414" t="e">
        <v>#N/A</v>
      </c>
      <c r="E5041" s="414" t="e">
        <v>#N/A</v>
      </c>
    </row>
    <row r="5042" spans="3:5">
      <c r="C5042" s="414">
        <v>75.950000000004437</v>
      </c>
      <c r="D5042" s="414" t="e">
        <v>#N/A</v>
      </c>
      <c r="E5042" s="414" t="e">
        <v>#N/A</v>
      </c>
    </row>
    <row r="5043" spans="3:5">
      <c r="C5043" s="414">
        <v>75.975000000004442</v>
      </c>
      <c r="D5043" s="414" t="e">
        <v>#N/A</v>
      </c>
      <c r="E5043" s="414" t="e">
        <v>#N/A</v>
      </c>
    </row>
    <row r="5044" spans="3:5">
      <c r="C5044" s="414">
        <v>76.000000000004448</v>
      </c>
      <c r="D5044" s="414" t="e">
        <v>#N/A</v>
      </c>
      <c r="E5044" s="414" t="e">
        <v>#N/A</v>
      </c>
    </row>
    <row r="5045" spans="3:5">
      <c r="C5045" s="414">
        <v>76.025000000004454</v>
      </c>
      <c r="D5045" s="414" t="e">
        <v>#N/A</v>
      </c>
      <c r="E5045" s="414" t="e">
        <v>#N/A</v>
      </c>
    </row>
    <row r="5046" spans="3:5">
      <c r="C5046" s="414">
        <v>76.050000000004459</v>
      </c>
      <c r="D5046" s="414" t="e">
        <v>#N/A</v>
      </c>
      <c r="E5046" s="414" t="e">
        <v>#N/A</v>
      </c>
    </row>
    <row r="5047" spans="3:5">
      <c r="C5047" s="414">
        <v>76.075000000004465</v>
      </c>
      <c r="D5047" s="414" t="e">
        <v>#N/A</v>
      </c>
      <c r="E5047" s="414" t="e">
        <v>#N/A</v>
      </c>
    </row>
    <row r="5048" spans="3:5">
      <c r="C5048" s="414">
        <v>76.100000000004471</v>
      </c>
      <c r="D5048" s="414" t="e">
        <v>#N/A</v>
      </c>
      <c r="E5048" s="414" t="e">
        <v>#N/A</v>
      </c>
    </row>
    <row r="5049" spans="3:5">
      <c r="C5049" s="414">
        <v>76.125000000004476</v>
      </c>
      <c r="D5049" s="414" t="e">
        <v>#N/A</v>
      </c>
      <c r="E5049" s="414" t="e">
        <v>#N/A</v>
      </c>
    </row>
    <row r="5050" spans="3:5">
      <c r="C5050" s="414">
        <v>76.150000000004482</v>
      </c>
      <c r="D5050" s="414" t="e">
        <v>#N/A</v>
      </c>
      <c r="E5050" s="414" t="e">
        <v>#N/A</v>
      </c>
    </row>
    <row r="5051" spans="3:5">
      <c r="C5051" s="414">
        <v>76.175000000004488</v>
      </c>
      <c r="D5051" s="414" t="e">
        <v>#N/A</v>
      </c>
      <c r="E5051" s="414" t="e">
        <v>#N/A</v>
      </c>
    </row>
    <row r="5052" spans="3:5">
      <c r="C5052" s="414">
        <v>76.200000000004493</v>
      </c>
      <c r="D5052" s="414" t="e">
        <v>#N/A</v>
      </c>
      <c r="E5052" s="414" t="e">
        <v>#N/A</v>
      </c>
    </row>
    <row r="5053" spans="3:5">
      <c r="C5053" s="414">
        <v>76.225000000004499</v>
      </c>
      <c r="D5053" s="414" t="e">
        <v>#N/A</v>
      </c>
      <c r="E5053" s="414" t="e">
        <v>#N/A</v>
      </c>
    </row>
    <row r="5054" spans="3:5">
      <c r="C5054" s="414">
        <v>76.250000000004505</v>
      </c>
      <c r="D5054" s="414" t="e">
        <v>#N/A</v>
      </c>
      <c r="E5054" s="414" t="e">
        <v>#N/A</v>
      </c>
    </row>
    <row r="5055" spans="3:5">
      <c r="C5055" s="414">
        <v>76.275000000004511</v>
      </c>
      <c r="D5055" s="414" t="e">
        <v>#N/A</v>
      </c>
      <c r="E5055" s="414" t="e">
        <v>#N/A</v>
      </c>
    </row>
    <row r="5056" spans="3:5">
      <c r="C5056" s="414">
        <v>76.300000000004516</v>
      </c>
      <c r="D5056" s="414" t="e">
        <v>#N/A</v>
      </c>
      <c r="E5056" s="414" t="e">
        <v>#N/A</v>
      </c>
    </row>
    <row r="5057" spans="3:5">
      <c r="C5057" s="414">
        <v>76.325000000004522</v>
      </c>
      <c r="D5057" s="414" t="e">
        <v>#N/A</v>
      </c>
      <c r="E5057" s="414" t="e">
        <v>#N/A</v>
      </c>
    </row>
    <row r="5058" spans="3:5">
      <c r="C5058" s="414">
        <v>76.350000000004528</v>
      </c>
      <c r="D5058" s="414" t="e">
        <v>#N/A</v>
      </c>
      <c r="E5058" s="414" t="e">
        <v>#N/A</v>
      </c>
    </row>
    <row r="5059" spans="3:5">
      <c r="C5059" s="414">
        <v>76.375000000004533</v>
      </c>
      <c r="D5059" s="414" t="e">
        <v>#N/A</v>
      </c>
      <c r="E5059" s="414" t="e">
        <v>#N/A</v>
      </c>
    </row>
    <row r="5060" spans="3:5">
      <c r="C5060" s="414">
        <v>76.400000000004539</v>
      </c>
      <c r="D5060" s="414" t="e">
        <v>#N/A</v>
      </c>
      <c r="E5060" s="414" t="e">
        <v>#N/A</v>
      </c>
    </row>
    <row r="5061" spans="3:5">
      <c r="C5061" s="414">
        <v>76.425000000004545</v>
      </c>
      <c r="D5061" s="414" t="e">
        <v>#N/A</v>
      </c>
      <c r="E5061" s="414" t="e">
        <v>#N/A</v>
      </c>
    </row>
    <row r="5062" spans="3:5">
      <c r="C5062" s="414">
        <v>76.45000000000455</v>
      </c>
      <c r="D5062" s="414" t="e">
        <v>#N/A</v>
      </c>
      <c r="E5062" s="414" t="e">
        <v>#N/A</v>
      </c>
    </row>
    <row r="5063" spans="3:5">
      <c r="C5063" s="414">
        <v>76.475000000004556</v>
      </c>
      <c r="D5063" s="414" t="e">
        <v>#N/A</v>
      </c>
      <c r="E5063" s="414" t="e">
        <v>#N/A</v>
      </c>
    </row>
    <row r="5064" spans="3:5">
      <c r="C5064" s="414">
        <v>76.500000000004562</v>
      </c>
      <c r="D5064" s="414" t="e">
        <v>#N/A</v>
      </c>
      <c r="E5064" s="414" t="e">
        <v>#N/A</v>
      </c>
    </row>
    <row r="5065" spans="3:5">
      <c r="C5065" s="414">
        <v>76.525000000004567</v>
      </c>
      <c r="D5065" s="414" t="e">
        <v>#N/A</v>
      </c>
      <c r="E5065" s="414" t="e">
        <v>#N/A</v>
      </c>
    </row>
    <row r="5066" spans="3:5">
      <c r="C5066" s="414">
        <v>76.550000000004573</v>
      </c>
      <c r="D5066" s="414" t="e">
        <v>#N/A</v>
      </c>
      <c r="E5066" s="414" t="e">
        <v>#N/A</v>
      </c>
    </row>
    <row r="5067" spans="3:5">
      <c r="C5067" s="414">
        <v>76.575000000004579</v>
      </c>
      <c r="D5067" s="414" t="e">
        <v>#N/A</v>
      </c>
      <c r="E5067" s="414" t="e">
        <v>#N/A</v>
      </c>
    </row>
    <row r="5068" spans="3:5">
      <c r="C5068" s="414">
        <v>76.600000000004584</v>
      </c>
      <c r="D5068" s="414" t="e">
        <v>#N/A</v>
      </c>
      <c r="E5068" s="414" t="e">
        <v>#N/A</v>
      </c>
    </row>
    <row r="5069" spans="3:5">
      <c r="C5069" s="414">
        <v>76.62500000000459</v>
      </c>
      <c r="D5069" s="414" t="e">
        <v>#N/A</v>
      </c>
      <c r="E5069" s="414" t="e">
        <v>#N/A</v>
      </c>
    </row>
    <row r="5070" spans="3:5">
      <c r="C5070" s="414">
        <v>76.650000000004596</v>
      </c>
      <c r="D5070" s="414" t="e">
        <v>#N/A</v>
      </c>
      <c r="E5070" s="414" t="e">
        <v>#N/A</v>
      </c>
    </row>
    <row r="5071" spans="3:5">
      <c r="C5071" s="414">
        <v>76.675000000004601</v>
      </c>
      <c r="D5071" s="414" t="e">
        <v>#N/A</v>
      </c>
      <c r="E5071" s="414" t="e">
        <v>#N/A</v>
      </c>
    </row>
    <row r="5072" spans="3:5">
      <c r="C5072" s="414">
        <v>76.700000000004607</v>
      </c>
      <c r="D5072" s="414" t="e">
        <v>#N/A</v>
      </c>
      <c r="E5072" s="414" t="e">
        <v>#N/A</v>
      </c>
    </row>
    <row r="5073" spans="3:5">
      <c r="C5073" s="414">
        <v>76.725000000004613</v>
      </c>
      <c r="D5073" s="414" t="e">
        <v>#N/A</v>
      </c>
      <c r="E5073" s="414" t="e">
        <v>#N/A</v>
      </c>
    </row>
    <row r="5074" spans="3:5">
      <c r="C5074" s="414">
        <v>76.750000000004619</v>
      </c>
      <c r="D5074" s="414" t="e">
        <v>#N/A</v>
      </c>
      <c r="E5074" s="414" t="e">
        <v>#N/A</v>
      </c>
    </row>
    <row r="5075" spans="3:5">
      <c r="C5075" s="414">
        <v>76.775000000004624</v>
      </c>
      <c r="D5075" s="414" t="e">
        <v>#N/A</v>
      </c>
      <c r="E5075" s="414" t="e">
        <v>#N/A</v>
      </c>
    </row>
    <row r="5076" spans="3:5">
      <c r="C5076" s="414">
        <v>76.80000000000463</v>
      </c>
      <c r="D5076" s="414" t="e">
        <v>#N/A</v>
      </c>
      <c r="E5076" s="414" t="e">
        <v>#N/A</v>
      </c>
    </row>
    <row r="5077" spans="3:5">
      <c r="C5077" s="414">
        <v>76.825000000004636</v>
      </c>
      <c r="D5077" s="414" t="e">
        <v>#N/A</v>
      </c>
      <c r="E5077" s="414" t="e">
        <v>#N/A</v>
      </c>
    </row>
    <row r="5078" spans="3:5">
      <c r="C5078" s="414">
        <v>76.850000000004641</v>
      </c>
      <c r="D5078" s="414" t="e">
        <v>#N/A</v>
      </c>
      <c r="E5078" s="414" t="e">
        <v>#N/A</v>
      </c>
    </row>
    <row r="5079" spans="3:5">
      <c r="C5079" s="414">
        <v>76.875000000004647</v>
      </c>
      <c r="D5079" s="414" t="e">
        <v>#N/A</v>
      </c>
      <c r="E5079" s="414" t="e">
        <v>#N/A</v>
      </c>
    </row>
    <row r="5080" spans="3:5">
      <c r="C5080" s="414">
        <v>76.900000000004653</v>
      </c>
      <c r="D5080" s="414" t="e">
        <v>#N/A</v>
      </c>
      <c r="E5080" s="414" t="e">
        <v>#N/A</v>
      </c>
    </row>
    <row r="5081" spans="3:5">
      <c r="C5081" s="414">
        <v>76.925000000004658</v>
      </c>
      <c r="D5081" s="414" t="e">
        <v>#N/A</v>
      </c>
      <c r="E5081" s="414" t="e">
        <v>#N/A</v>
      </c>
    </row>
    <row r="5082" spans="3:5">
      <c r="C5082" s="414">
        <v>76.950000000004664</v>
      </c>
      <c r="D5082" s="414" t="e">
        <v>#N/A</v>
      </c>
      <c r="E5082" s="414" t="e">
        <v>#N/A</v>
      </c>
    </row>
    <row r="5083" spans="3:5">
      <c r="C5083" s="414">
        <v>76.97500000000467</v>
      </c>
      <c r="D5083" s="414" t="e">
        <v>#N/A</v>
      </c>
      <c r="E5083" s="414" t="e">
        <v>#N/A</v>
      </c>
    </row>
    <row r="5084" spans="3:5">
      <c r="C5084" s="414">
        <v>77.000000000004675</v>
      </c>
      <c r="D5084" s="414" t="e">
        <v>#N/A</v>
      </c>
      <c r="E5084" s="414" t="e">
        <v>#N/A</v>
      </c>
    </row>
    <row r="5085" spans="3:5">
      <c r="C5085" s="414">
        <v>77.025000000004681</v>
      </c>
      <c r="D5085" s="414" t="e">
        <v>#N/A</v>
      </c>
      <c r="E5085" s="414" t="e">
        <v>#N/A</v>
      </c>
    </row>
    <row r="5086" spans="3:5">
      <c r="C5086" s="414">
        <v>77.050000000004687</v>
      </c>
      <c r="D5086" s="414" t="e">
        <v>#N/A</v>
      </c>
      <c r="E5086" s="414" t="e">
        <v>#N/A</v>
      </c>
    </row>
    <row r="5087" spans="3:5">
      <c r="C5087" s="414">
        <v>77.075000000004692</v>
      </c>
      <c r="D5087" s="414" t="e">
        <v>#N/A</v>
      </c>
      <c r="E5087" s="414" t="e">
        <v>#N/A</v>
      </c>
    </row>
    <row r="5088" spans="3:5">
      <c r="C5088" s="414">
        <v>77.100000000004698</v>
      </c>
      <c r="D5088" s="414" t="e">
        <v>#N/A</v>
      </c>
      <c r="E5088" s="414" t="e">
        <v>#N/A</v>
      </c>
    </row>
    <row r="5089" spans="3:5">
      <c r="C5089" s="414">
        <v>77.125000000004704</v>
      </c>
      <c r="D5089" s="414" t="e">
        <v>#N/A</v>
      </c>
      <c r="E5089" s="414" t="e">
        <v>#N/A</v>
      </c>
    </row>
    <row r="5090" spans="3:5">
      <c r="C5090" s="414">
        <v>77.150000000004709</v>
      </c>
      <c r="D5090" s="414" t="e">
        <v>#N/A</v>
      </c>
      <c r="E5090" s="414" t="e">
        <v>#N/A</v>
      </c>
    </row>
    <row r="5091" spans="3:5">
      <c r="C5091" s="414">
        <v>77.175000000004715</v>
      </c>
      <c r="D5091" s="414" t="e">
        <v>#N/A</v>
      </c>
      <c r="E5091" s="414" t="e">
        <v>#N/A</v>
      </c>
    </row>
    <row r="5092" spans="3:5">
      <c r="C5092" s="414">
        <v>77.200000000004721</v>
      </c>
      <c r="D5092" s="414" t="e">
        <v>#N/A</v>
      </c>
      <c r="E5092" s="414" t="e">
        <v>#N/A</v>
      </c>
    </row>
    <row r="5093" spans="3:5">
      <c r="C5093" s="414">
        <v>77.225000000004727</v>
      </c>
      <c r="D5093" s="414" t="e">
        <v>#N/A</v>
      </c>
      <c r="E5093" s="414" t="e">
        <v>#N/A</v>
      </c>
    </row>
    <row r="5094" spans="3:5">
      <c r="C5094" s="414">
        <v>77.250000000004732</v>
      </c>
      <c r="D5094" s="414" t="e">
        <v>#N/A</v>
      </c>
      <c r="E5094" s="414" t="e">
        <v>#N/A</v>
      </c>
    </row>
    <row r="5095" spans="3:5">
      <c r="C5095" s="414">
        <v>77.275000000004738</v>
      </c>
      <c r="D5095" s="414" t="e">
        <v>#N/A</v>
      </c>
      <c r="E5095" s="414" t="e">
        <v>#N/A</v>
      </c>
    </row>
    <row r="5096" spans="3:5">
      <c r="C5096" s="414">
        <v>77.300000000004744</v>
      </c>
      <c r="D5096" s="414" t="e">
        <v>#N/A</v>
      </c>
      <c r="E5096" s="414" t="e">
        <v>#N/A</v>
      </c>
    </row>
    <row r="5097" spans="3:5">
      <c r="C5097" s="414">
        <v>77.325000000004749</v>
      </c>
      <c r="D5097" s="414" t="e">
        <v>#N/A</v>
      </c>
      <c r="E5097" s="414" t="e">
        <v>#N/A</v>
      </c>
    </row>
    <row r="5098" spans="3:5">
      <c r="C5098" s="414">
        <v>77.350000000004755</v>
      </c>
      <c r="D5098" s="414" t="e">
        <v>#N/A</v>
      </c>
      <c r="E5098" s="414" t="e">
        <v>#N/A</v>
      </c>
    </row>
    <row r="5099" spans="3:5">
      <c r="C5099" s="414">
        <v>77.375000000004761</v>
      </c>
      <c r="D5099" s="414" t="e">
        <v>#N/A</v>
      </c>
      <c r="E5099" s="414" t="e">
        <v>#N/A</v>
      </c>
    </row>
    <row r="5100" spans="3:5">
      <c r="C5100" s="414">
        <v>77.400000000004766</v>
      </c>
      <c r="D5100" s="414" t="e">
        <v>#N/A</v>
      </c>
      <c r="E5100" s="414" t="e">
        <v>#N/A</v>
      </c>
    </row>
    <row r="5101" spans="3:5">
      <c r="C5101" s="414">
        <v>77.425000000004772</v>
      </c>
      <c r="D5101" s="414" t="e">
        <v>#N/A</v>
      </c>
      <c r="E5101" s="414" t="e">
        <v>#N/A</v>
      </c>
    </row>
    <row r="5102" spans="3:5">
      <c r="C5102" s="414">
        <v>77.450000000004778</v>
      </c>
      <c r="D5102" s="414" t="e">
        <v>#N/A</v>
      </c>
      <c r="E5102" s="414" t="e">
        <v>#N/A</v>
      </c>
    </row>
    <row r="5103" spans="3:5">
      <c r="C5103" s="414">
        <v>77.475000000004783</v>
      </c>
      <c r="D5103" s="414" t="e">
        <v>#N/A</v>
      </c>
      <c r="E5103" s="414" t="e">
        <v>#N/A</v>
      </c>
    </row>
    <row r="5104" spans="3:5">
      <c r="C5104" s="414">
        <v>77.500000000004789</v>
      </c>
      <c r="D5104" s="414" t="e">
        <v>#N/A</v>
      </c>
      <c r="E5104" s="414" t="e">
        <v>#N/A</v>
      </c>
    </row>
    <row r="5105" spans="3:5">
      <c r="C5105" s="414">
        <v>77.525000000004795</v>
      </c>
      <c r="D5105" s="414" t="e">
        <v>#N/A</v>
      </c>
      <c r="E5105" s="414" t="e">
        <v>#N/A</v>
      </c>
    </row>
    <row r="5106" spans="3:5">
      <c r="C5106" s="414">
        <v>77.5500000000048</v>
      </c>
      <c r="D5106" s="414" t="e">
        <v>#N/A</v>
      </c>
      <c r="E5106" s="414" t="e">
        <v>#N/A</v>
      </c>
    </row>
    <row r="5107" spans="3:5">
      <c r="C5107" s="414">
        <v>77.575000000004806</v>
      </c>
      <c r="D5107" s="414" t="e">
        <v>#N/A</v>
      </c>
      <c r="E5107" s="414" t="e">
        <v>#N/A</v>
      </c>
    </row>
    <row r="5108" spans="3:5">
      <c r="C5108" s="414">
        <v>77.600000000004812</v>
      </c>
      <c r="D5108" s="414" t="e">
        <v>#N/A</v>
      </c>
      <c r="E5108" s="414" t="e">
        <v>#N/A</v>
      </c>
    </row>
    <row r="5109" spans="3:5">
      <c r="C5109" s="414">
        <v>77.625000000004817</v>
      </c>
      <c r="D5109" s="414" t="e">
        <v>#N/A</v>
      </c>
      <c r="E5109" s="414" t="e">
        <v>#N/A</v>
      </c>
    </row>
    <row r="5110" spans="3:5">
      <c r="C5110" s="414">
        <v>77.650000000004823</v>
      </c>
      <c r="D5110" s="414" t="e">
        <v>#N/A</v>
      </c>
      <c r="E5110" s="414" t="e">
        <v>#N/A</v>
      </c>
    </row>
    <row r="5111" spans="3:5">
      <c r="C5111" s="414">
        <v>77.675000000004829</v>
      </c>
      <c r="D5111" s="414" t="e">
        <v>#N/A</v>
      </c>
      <c r="E5111" s="414" t="e">
        <v>#N/A</v>
      </c>
    </row>
    <row r="5112" spans="3:5">
      <c r="C5112" s="414">
        <v>77.700000000004835</v>
      </c>
      <c r="D5112" s="414" t="e">
        <v>#N/A</v>
      </c>
      <c r="E5112" s="414" t="e">
        <v>#N/A</v>
      </c>
    </row>
    <row r="5113" spans="3:5">
      <c r="C5113" s="414">
        <v>77.72500000000484</v>
      </c>
      <c r="D5113" s="414" t="e">
        <v>#N/A</v>
      </c>
      <c r="E5113" s="414" t="e">
        <v>#N/A</v>
      </c>
    </row>
    <row r="5114" spans="3:5">
      <c r="C5114" s="414">
        <v>77.750000000004846</v>
      </c>
      <c r="D5114" s="414" t="e">
        <v>#N/A</v>
      </c>
      <c r="E5114" s="414" t="e">
        <v>#N/A</v>
      </c>
    </row>
    <row r="5115" spans="3:5">
      <c r="C5115" s="414">
        <v>77.775000000004852</v>
      </c>
      <c r="D5115" s="414" t="e">
        <v>#N/A</v>
      </c>
      <c r="E5115" s="414" t="e">
        <v>#N/A</v>
      </c>
    </row>
    <row r="5116" spans="3:5">
      <c r="C5116" s="414">
        <v>77.800000000004857</v>
      </c>
      <c r="D5116" s="414" t="e">
        <v>#N/A</v>
      </c>
      <c r="E5116" s="414" t="e">
        <v>#N/A</v>
      </c>
    </row>
    <row r="5117" spans="3:5">
      <c r="C5117" s="414">
        <v>77.825000000004863</v>
      </c>
      <c r="D5117" s="414" t="e">
        <v>#N/A</v>
      </c>
      <c r="E5117" s="414" t="e">
        <v>#N/A</v>
      </c>
    </row>
    <row r="5118" spans="3:5">
      <c r="C5118" s="414">
        <v>77.850000000004869</v>
      </c>
      <c r="D5118" s="414" t="e">
        <v>#N/A</v>
      </c>
      <c r="E5118" s="414" t="e">
        <v>#N/A</v>
      </c>
    </row>
    <row r="5119" spans="3:5">
      <c r="C5119" s="414">
        <v>77.875000000004874</v>
      </c>
      <c r="D5119" s="414" t="e">
        <v>#N/A</v>
      </c>
      <c r="E5119" s="414" t="e">
        <v>#N/A</v>
      </c>
    </row>
    <row r="5120" spans="3:5">
      <c r="C5120" s="414">
        <v>77.90000000000488</v>
      </c>
      <c r="D5120" s="414" t="e">
        <v>#N/A</v>
      </c>
      <c r="E5120" s="414" t="e">
        <v>#N/A</v>
      </c>
    </row>
    <row r="5121" spans="3:5">
      <c r="C5121" s="414">
        <v>77.925000000004886</v>
      </c>
      <c r="D5121" s="414" t="e">
        <v>#N/A</v>
      </c>
      <c r="E5121" s="414" t="e">
        <v>#N/A</v>
      </c>
    </row>
    <row r="5122" spans="3:5">
      <c r="C5122" s="414">
        <v>77.950000000004891</v>
      </c>
      <c r="D5122" s="414" t="e">
        <v>#N/A</v>
      </c>
      <c r="E5122" s="414" t="e">
        <v>#N/A</v>
      </c>
    </row>
    <row r="5123" spans="3:5">
      <c r="C5123" s="414">
        <v>77.975000000004897</v>
      </c>
      <c r="D5123" s="414" t="e">
        <v>#N/A</v>
      </c>
      <c r="E5123" s="414" t="e">
        <v>#N/A</v>
      </c>
    </row>
    <row r="5124" spans="3:5">
      <c r="C5124" s="414">
        <v>78.000000000004903</v>
      </c>
      <c r="D5124" s="414" t="e">
        <v>#N/A</v>
      </c>
      <c r="E5124" s="414" t="e">
        <v>#N/A</v>
      </c>
    </row>
    <row r="5125" spans="3:5">
      <c r="C5125" s="414">
        <v>78.025000000004908</v>
      </c>
      <c r="D5125" s="414" t="e">
        <v>#N/A</v>
      </c>
      <c r="E5125" s="414" t="e">
        <v>#N/A</v>
      </c>
    </row>
    <row r="5126" spans="3:5">
      <c r="C5126" s="414">
        <v>78.050000000004914</v>
      </c>
      <c r="D5126" s="414" t="e">
        <v>#N/A</v>
      </c>
      <c r="E5126" s="414" t="e">
        <v>#N/A</v>
      </c>
    </row>
    <row r="5127" spans="3:5">
      <c r="C5127" s="414">
        <v>78.07500000000492</v>
      </c>
      <c r="D5127" s="414" t="e">
        <v>#N/A</v>
      </c>
      <c r="E5127" s="414" t="e">
        <v>#N/A</v>
      </c>
    </row>
    <row r="5128" spans="3:5">
      <c r="C5128" s="414">
        <v>78.100000000004925</v>
      </c>
      <c r="D5128" s="414" t="e">
        <v>#N/A</v>
      </c>
      <c r="E5128" s="414" t="e">
        <v>#N/A</v>
      </c>
    </row>
    <row r="5129" spans="3:5">
      <c r="C5129" s="414">
        <v>78.125000000004931</v>
      </c>
      <c r="D5129" s="414" t="e">
        <v>#N/A</v>
      </c>
      <c r="E5129" s="414" t="e">
        <v>#N/A</v>
      </c>
    </row>
    <row r="5130" spans="3:5">
      <c r="C5130" s="414">
        <v>78.150000000004937</v>
      </c>
      <c r="D5130" s="414" t="e">
        <v>#N/A</v>
      </c>
      <c r="E5130" s="414" t="e">
        <v>#N/A</v>
      </c>
    </row>
    <row r="5131" spans="3:5">
      <c r="C5131" s="414">
        <v>78.175000000004943</v>
      </c>
      <c r="D5131" s="414" t="e">
        <v>#N/A</v>
      </c>
      <c r="E5131" s="414" t="e">
        <v>#N/A</v>
      </c>
    </row>
    <row r="5132" spans="3:5">
      <c r="C5132" s="414">
        <v>78.200000000004948</v>
      </c>
      <c r="D5132" s="414" t="e">
        <v>#N/A</v>
      </c>
      <c r="E5132" s="414" t="e">
        <v>#N/A</v>
      </c>
    </row>
    <row r="5133" spans="3:5">
      <c r="C5133" s="414">
        <v>78.225000000004954</v>
      </c>
      <c r="D5133" s="414" t="e">
        <v>#N/A</v>
      </c>
      <c r="E5133" s="414" t="e">
        <v>#N/A</v>
      </c>
    </row>
    <row r="5134" spans="3:5">
      <c r="C5134" s="414">
        <v>78.25000000000496</v>
      </c>
      <c r="D5134" s="414" t="e">
        <v>#N/A</v>
      </c>
      <c r="E5134" s="414" t="e">
        <v>#N/A</v>
      </c>
    </row>
    <row r="5135" spans="3:5">
      <c r="C5135" s="414">
        <v>78.275000000004965</v>
      </c>
      <c r="D5135" s="414" t="e">
        <v>#N/A</v>
      </c>
      <c r="E5135" s="414" t="e">
        <v>#N/A</v>
      </c>
    </row>
    <row r="5136" spans="3:5">
      <c r="C5136" s="414">
        <v>78.300000000004971</v>
      </c>
      <c r="D5136" s="414" t="e">
        <v>#N/A</v>
      </c>
      <c r="E5136" s="414" t="e">
        <v>#N/A</v>
      </c>
    </row>
    <row r="5137" spans="3:5">
      <c r="C5137" s="414">
        <v>78.325000000004977</v>
      </c>
      <c r="D5137" s="414" t="e">
        <v>#N/A</v>
      </c>
      <c r="E5137" s="414" t="e">
        <v>#N/A</v>
      </c>
    </row>
    <row r="5138" spans="3:5">
      <c r="C5138" s="414">
        <v>78.350000000004982</v>
      </c>
      <c r="D5138" s="414" t="e">
        <v>#N/A</v>
      </c>
      <c r="E5138" s="414" t="e">
        <v>#N/A</v>
      </c>
    </row>
    <row r="5139" spans="3:5">
      <c r="C5139" s="414">
        <v>78.375000000004988</v>
      </c>
      <c r="D5139" s="414" t="e">
        <v>#N/A</v>
      </c>
      <c r="E5139" s="414" t="e">
        <v>#N/A</v>
      </c>
    </row>
    <row r="5140" spans="3:5">
      <c r="C5140" s="414">
        <v>78.400000000004994</v>
      </c>
      <c r="D5140" s="414" t="e">
        <v>#N/A</v>
      </c>
      <c r="E5140" s="414" t="e">
        <v>#N/A</v>
      </c>
    </row>
    <row r="5141" spans="3:5">
      <c r="C5141" s="414">
        <v>78.425000000004999</v>
      </c>
      <c r="D5141" s="414" t="e">
        <v>#N/A</v>
      </c>
      <c r="E5141" s="414" t="e">
        <v>#N/A</v>
      </c>
    </row>
    <row r="5142" spans="3:5">
      <c r="C5142" s="414">
        <v>78.450000000005005</v>
      </c>
      <c r="D5142" s="414" t="e">
        <v>#N/A</v>
      </c>
      <c r="E5142" s="414" t="e">
        <v>#N/A</v>
      </c>
    </row>
    <row r="5143" spans="3:5">
      <c r="C5143" s="414">
        <v>78.475000000005011</v>
      </c>
      <c r="D5143" s="414" t="e">
        <v>#N/A</v>
      </c>
      <c r="E5143" s="414" t="e">
        <v>#N/A</v>
      </c>
    </row>
    <row r="5144" spans="3:5">
      <c r="C5144" s="414">
        <v>78.500000000005016</v>
      </c>
      <c r="D5144" s="414" t="e">
        <v>#N/A</v>
      </c>
      <c r="E5144" s="414" t="e">
        <v>#N/A</v>
      </c>
    </row>
    <row r="5145" spans="3:5">
      <c r="C5145" s="414">
        <v>78.525000000005022</v>
      </c>
      <c r="D5145" s="414" t="e">
        <v>#N/A</v>
      </c>
      <c r="E5145" s="414" t="e">
        <v>#N/A</v>
      </c>
    </row>
    <row r="5146" spans="3:5">
      <c r="C5146" s="414">
        <v>78.550000000005028</v>
      </c>
      <c r="D5146" s="414" t="e">
        <v>#N/A</v>
      </c>
      <c r="E5146" s="414" t="e">
        <v>#N/A</v>
      </c>
    </row>
    <row r="5147" spans="3:5">
      <c r="C5147" s="414">
        <v>78.575000000005033</v>
      </c>
      <c r="D5147" s="414" t="e">
        <v>#N/A</v>
      </c>
      <c r="E5147" s="414" t="e">
        <v>#N/A</v>
      </c>
    </row>
    <row r="5148" spans="3:5">
      <c r="C5148" s="414">
        <v>78.600000000005039</v>
      </c>
      <c r="D5148" s="414" t="e">
        <v>#N/A</v>
      </c>
      <c r="E5148" s="414" t="e">
        <v>#N/A</v>
      </c>
    </row>
    <row r="5149" spans="3:5">
      <c r="C5149" s="414">
        <v>78.625000000005045</v>
      </c>
      <c r="D5149" s="414" t="e">
        <v>#N/A</v>
      </c>
      <c r="E5149" s="414" t="e">
        <v>#N/A</v>
      </c>
    </row>
    <row r="5150" spans="3:5">
      <c r="C5150" s="414">
        <v>78.650000000005051</v>
      </c>
      <c r="D5150" s="414" t="e">
        <v>#N/A</v>
      </c>
      <c r="E5150" s="414" t="e">
        <v>#N/A</v>
      </c>
    </row>
    <row r="5151" spans="3:5">
      <c r="C5151" s="414">
        <v>78.675000000005056</v>
      </c>
      <c r="D5151" s="414" t="e">
        <v>#N/A</v>
      </c>
      <c r="E5151" s="414" t="e">
        <v>#N/A</v>
      </c>
    </row>
    <row r="5152" spans="3:5">
      <c r="C5152" s="414">
        <v>78.700000000005062</v>
      </c>
      <c r="D5152" s="414" t="e">
        <v>#N/A</v>
      </c>
      <c r="E5152" s="414" t="e">
        <v>#N/A</v>
      </c>
    </row>
    <row r="5153" spans="3:5">
      <c r="C5153" s="414">
        <v>78.725000000005068</v>
      </c>
      <c r="D5153" s="414" t="e">
        <v>#N/A</v>
      </c>
      <c r="E5153" s="414" t="e">
        <v>#N/A</v>
      </c>
    </row>
    <row r="5154" spans="3:5">
      <c r="C5154" s="414">
        <v>78.750000000005073</v>
      </c>
      <c r="D5154" s="414" t="e">
        <v>#N/A</v>
      </c>
      <c r="E5154" s="414" t="e">
        <v>#N/A</v>
      </c>
    </row>
    <row r="5155" spans="3:5">
      <c r="C5155" s="414">
        <v>78.775000000005079</v>
      </c>
      <c r="D5155" s="414" t="e">
        <v>#N/A</v>
      </c>
      <c r="E5155" s="414" t="e">
        <v>#N/A</v>
      </c>
    </row>
    <row r="5156" spans="3:5">
      <c r="C5156" s="414">
        <v>78.800000000005085</v>
      </c>
      <c r="D5156" s="414" t="e">
        <v>#N/A</v>
      </c>
      <c r="E5156" s="414" t="e">
        <v>#N/A</v>
      </c>
    </row>
    <row r="5157" spans="3:5">
      <c r="C5157" s="414">
        <v>78.82500000000509</v>
      </c>
      <c r="D5157" s="414" t="e">
        <v>#N/A</v>
      </c>
      <c r="E5157" s="414" t="e">
        <v>#N/A</v>
      </c>
    </row>
    <row r="5158" spans="3:5">
      <c r="C5158" s="414">
        <v>78.850000000005096</v>
      </c>
      <c r="D5158" s="414" t="e">
        <v>#N/A</v>
      </c>
      <c r="E5158" s="414" t="e">
        <v>#N/A</v>
      </c>
    </row>
    <row r="5159" spans="3:5">
      <c r="C5159" s="414">
        <v>78.875000000005102</v>
      </c>
      <c r="D5159" s="414" t="e">
        <v>#N/A</v>
      </c>
      <c r="E5159" s="414" t="e">
        <v>#N/A</v>
      </c>
    </row>
    <row r="5160" spans="3:5">
      <c r="C5160" s="414">
        <v>78.900000000005107</v>
      </c>
      <c r="D5160" s="414" t="e">
        <v>#N/A</v>
      </c>
      <c r="E5160" s="414" t="e">
        <v>#N/A</v>
      </c>
    </row>
    <row r="5161" spans="3:5">
      <c r="C5161" s="414">
        <v>78.925000000005113</v>
      </c>
      <c r="D5161" s="414" t="e">
        <v>#N/A</v>
      </c>
      <c r="E5161" s="414" t="e">
        <v>#N/A</v>
      </c>
    </row>
    <row r="5162" spans="3:5">
      <c r="C5162" s="414">
        <v>78.950000000005119</v>
      </c>
      <c r="D5162" s="414" t="e">
        <v>#N/A</v>
      </c>
      <c r="E5162" s="414" t="e">
        <v>#N/A</v>
      </c>
    </row>
    <row r="5163" spans="3:5">
      <c r="C5163" s="414">
        <v>78.975000000005124</v>
      </c>
      <c r="D5163" s="414" t="e">
        <v>#N/A</v>
      </c>
      <c r="E5163" s="414" t="e">
        <v>#N/A</v>
      </c>
    </row>
    <row r="5164" spans="3:5">
      <c r="C5164" s="414">
        <v>79.00000000000513</v>
      </c>
      <c r="D5164" s="414" t="e">
        <v>#N/A</v>
      </c>
      <c r="E5164" s="414" t="e">
        <v>#N/A</v>
      </c>
    </row>
    <row r="5165" spans="3:5">
      <c r="C5165" s="414">
        <v>79.025000000005136</v>
      </c>
      <c r="D5165" s="414" t="e">
        <v>#N/A</v>
      </c>
      <c r="E5165" s="414" t="e">
        <v>#N/A</v>
      </c>
    </row>
    <row r="5166" spans="3:5">
      <c r="C5166" s="414">
        <v>79.050000000005141</v>
      </c>
      <c r="D5166" s="414" t="e">
        <v>#N/A</v>
      </c>
      <c r="E5166" s="414" t="e">
        <v>#N/A</v>
      </c>
    </row>
    <row r="5167" spans="3:5">
      <c r="C5167" s="414">
        <v>79.075000000005147</v>
      </c>
      <c r="D5167" s="414" t="e">
        <v>#N/A</v>
      </c>
      <c r="E5167" s="414" t="e">
        <v>#N/A</v>
      </c>
    </row>
    <row r="5168" spans="3:5">
      <c r="C5168" s="414">
        <v>79.100000000005153</v>
      </c>
      <c r="D5168" s="414" t="e">
        <v>#N/A</v>
      </c>
      <c r="E5168" s="414" t="e">
        <v>#N/A</v>
      </c>
    </row>
    <row r="5169" spans="3:5">
      <c r="C5169" s="414">
        <v>79.125000000005159</v>
      </c>
      <c r="D5169" s="414" t="e">
        <v>#N/A</v>
      </c>
      <c r="E5169" s="414" t="e">
        <v>#N/A</v>
      </c>
    </row>
    <row r="5170" spans="3:5">
      <c r="C5170" s="414">
        <v>79.150000000005164</v>
      </c>
      <c r="D5170" s="414" t="e">
        <v>#N/A</v>
      </c>
      <c r="E5170" s="414" t="e">
        <v>#N/A</v>
      </c>
    </row>
    <row r="5171" spans="3:5">
      <c r="C5171" s="414">
        <v>79.17500000000517</v>
      </c>
      <c r="D5171" s="414" t="e">
        <v>#N/A</v>
      </c>
      <c r="E5171" s="414" t="e">
        <v>#N/A</v>
      </c>
    </row>
    <row r="5172" spans="3:5">
      <c r="C5172" s="414">
        <v>79.200000000005176</v>
      </c>
      <c r="D5172" s="414" t="e">
        <v>#N/A</v>
      </c>
      <c r="E5172" s="414" t="e">
        <v>#N/A</v>
      </c>
    </row>
    <row r="5173" spans="3:5">
      <c r="C5173" s="414">
        <v>79.225000000005181</v>
      </c>
      <c r="D5173" s="414" t="e">
        <v>#N/A</v>
      </c>
      <c r="E5173" s="414" t="e">
        <v>#N/A</v>
      </c>
    </row>
    <row r="5174" spans="3:5">
      <c r="C5174" s="414">
        <v>79.250000000005187</v>
      </c>
      <c r="D5174" s="414" t="e">
        <v>#N/A</v>
      </c>
      <c r="E5174" s="414" t="e">
        <v>#N/A</v>
      </c>
    </row>
    <row r="5175" spans="3:5">
      <c r="C5175" s="414">
        <v>79.275000000005193</v>
      </c>
      <c r="D5175" s="414" t="e">
        <v>#N/A</v>
      </c>
      <c r="E5175" s="414" t="e">
        <v>#N/A</v>
      </c>
    </row>
    <row r="5176" spans="3:5">
      <c r="C5176" s="414">
        <v>79.300000000005198</v>
      </c>
      <c r="D5176" s="414" t="e">
        <v>#N/A</v>
      </c>
      <c r="E5176" s="414" t="e">
        <v>#N/A</v>
      </c>
    </row>
    <row r="5177" spans="3:5">
      <c r="C5177" s="414">
        <v>79.325000000005204</v>
      </c>
      <c r="D5177" s="414" t="e">
        <v>#N/A</v>
      </c>
      <c r="E5177" s="414" t="e">
        <v>#N/A</v>
      </c>
    </row>
    <row r="5178" spans="3:5">
      <c r="C5178" s="414">
        <v>79.35000000000521</v>
      </c>
      <c r="D5178" s="414" t="e">
        <v>#N/A</v>
      </c>
      <c r="E5178" s="414" t="e">
        <v>#N/A</v>
      </c>
    </row>
    <row r="5179" spans="3:5">
      <c r="C5179" s="414">
        <v>79.375000000005215</v>
      </c>
      <c r="D5179" s="414" t="e">
        <v>#N/A</v>
      </c>
      <c r="E5179" s="414" t="e">
        <v>#N/A</v>
      </c>
    </row>
    <row r="5180" spans="3:5">
      <c r="C5180" s="414">
        <v>79.400000000005221</v>
      </c>
      <c r="D5180" s="414" t="e">
        <v>#N/A</v>
      </c>
      <c r="E5180" s="414" t="e">
        <v>#N/A</v>
      </c>
    </row>
    <row r="5181" spans="3:5">
      <c r="C5181" s="414">
        <v>79.425000000005227</v>
      </c>
      <c r="D5181" s="414" t="e">
        <v>#N/A</v>
      </c>
      <c r="E5181" s="414" t="e">
        <v>#N/A</v>
      </c>
    </row>
    <row r="5182" spans="3:5">
      <c r="C5182" s="414">
        <v>79.450000000005232</v>
      </c>
      <c r="D5182" s="414" t="e">
        <v>#N/A</v>
      </c>
      <c r="E5182" s="414" t="e">
        <v>#N/A</v>
      </c>
    </row>
    <row r="5183" spans="3:5">
      <c r="C5183" s="414">
        <v>79.475000000005238</v>
      </c>
      <c r="D5183" s="414" t="e">
        <v>#N/A</v>
      </c>
      <c r="E5183" s="414" t="e">
        <v>#N/A</v>
      </c>
    </row>
    <row r="5184" spans="3:5">
      <c r="C5184" s="414">
        <v>79.500000000005244</v>
      </c>
      <c r="D5184" s="414" t="e">
        <v>#N/A</v>
      </c>
      <c r="E5184" s="414" t="e">
        <v>#N/A</v>
      </c>
    </row>
    <row r="5185" spans="3:5">
      <c r="C5185" s="414">
        <v>79.525000000005249</v>
      </c>
      <c r="D5185" s="414" t="e">
        <v>#N/A</v>
      </c>
      <c r="E5185" s="414" t="e">
        <v>#N/A</v>
      </c>
    </row>
    <row r="5186" spans="3:5">
      <c r="C5186" s="414">
        <v>79.550000000005255</v>
      </c>
      <c r="D5186" s="414" t="e">
        <v>#N/A</v>
      </c>
      <c r="E5186" s="414" t="e">
        <v>#N/A</v>
      </c>
    </row>
    <row r="5187" spans="3:5">
      <c r="C5187" s="414">
        <v>79.575000000005261</v>
      </c>
      <c r="D5187" s="414" t="e">
        <v>#N/A</v>
      </c>
      <c r="E5187" s="414" t="e">
        <v>#N/A</v>
      </c>
    </row>
    <row r="5188" spans="3:5">
      <c r="C5188" s="414">
        <v>79.600000000005267</v>
      </c>
      <c r="D5188" s="414" t="e">
        <v>#N/A</v>
      </c>
      <c r="E5188" s="414" t="e">
        <v>#N/A</v>
      </c>
    </row>
    <row r="5189" spans="3:5">
      <c r="C5189" s="414">
        <v>79.625000000005272</v>
      </c>
      <c r="D5189" s="414" t="e">
        <v>#N/A</v>
      </c>
      <c r="E5189" s="414" t="e">
        <v>#N/A</v>
      </c>
    </row>
    <row r="5190" spans="3:5">
      <c r="C5190" s="414">
        <v>79.650000000005278</v>
      </c>
      <c r="D5190" s="414" t="e">
        <v>#N/A</v>
      </c>
      <c r="E5190" s="414" t="e">
        <v>#N/A</v>
      </c>
    </row>
    <row r="5191" spans="3:5">
      <c r="C5191" s="414">
        <v>79.675000000005284</v>
      </c>
      <c r="D5191" s="414" t="e">
        <v>#N/A</v>
      </c>
      <c r="E5191" s="414" t="e">
        <v>#N/A</v>
      </c>
    </row>
    <row r="5192" spans="3:5">
      <c r="C5192" s="414">
        <v>79.700000000005289</v>
      </c>
      <c r="D5192" s="414" t="e">
        <v>#N/A</v>
      </c>
      <c r="E5192" s="414" t="e">
        <v>#N/A</v>
      </c>
    </row>
    <row r="5193" spans="3:5">
      <c r="C5193" s="414">
        <v>79.725000000005295</v>
      </c>
      <c r="D5193" s="414" t="e">
        <v>#N/A</v>
      </c>
      <c r="E5193" s="414" t="e">
        <v>#N/A</v>
      </c>
    </row>
    <row r="5194" spans="3:5">
      <c r="C5194" s="414">
        <v>79.750000000005301</v>
      </c>
      <c r="D5194" s="414" t="e">
        <v>#N/A</v>
      </c>
      <c r="E5194" s="414" t="e">
        <v>#N/A</v>
      </c>
    </row>
    <row r="5195" spans="3:5">
      <c r="C5195" s="414">
        <v>79.775000000005306</v>
      </c>
      <c r="D5195" s="414" t="e">
        <v>#N/A</v>
      </c>
      <c r="E5195" s="414" t="e">
        <v>#N/A</v>
      </c>
    </row>
    <row r="5196" spans="3:5">
      <c r="C5196" s="414">
        <v>79.800000000005312</v>
      </c>
      <c r="D5196" s="414" t="e">
        <v>#N/A</v>
      </c>
      <c r="E5196" s="414" t="e">
        <v>#N/A</v>
      </c>
    </row>
    <row r="5197" spans="3:5">
      <c r="C5197" s="414">
        <v>79.825000000005318</v>
      </c>
      <c r="D5197" s="414" t="e">
        <v>#N/A</v>
      </c>
      <c r="E5197" s="414" t="e">
        <v>#N/A</v>
      </c>
    </row>
    <row r="5198" spans="3:5">
      <c r="C5198" s="414">
        <v>79.850000000005323</v>
      </c>
      <c r="D5198" s="414" t="e">
        <v>#N/A</v>
      </c>
      <c r="E5198" s="414" t="e">
        <v>#N/A</v>
      </c>
    </row>
    <row r="5199" spans="3:5">
      <c r="C5199" s="414">
        <v>79.875000000005329</v>
      </c>
      <c r="D5199" s="414" t="e">
        <v>#N/A</v>
      </c>
      <c r="E5199" s="414" t="e">
        <v>#N/A</v>
      </c>
    </row>
    <row r="5200" spans="3:5">
      <c r="C5200" s="414">
        <v>79.900000000005335</v>
      </c>
      <c r="D5200" s="414" t="e">
        <v>#N/A</v>
      </c>
      <c r="E5200" s="414" t="e">
        <v>#N/A</v>
      </c>
    </row>
    <row r="5201" spans="3:5">
      <c r="C5201" s="414">
        <v>79.92500000000534</v>
      </c>
      <c r="D5201" s="414" t="e">
        <v>#N/A</v>
      </c>
      <c r="E5201" s="414" t="e">
        <v>#N/A</v>
      </c>
    </row>
    <row r="5202" spans="3:5">
      <c r="C5202" s="414">
        <v>79.950000000005346</v>
      </c>
      <c r="D5202" s="414" t="e">
        <v>#N/A</v>
      </c>
      <c r="E5202" s="414" t="e">
        <v>#N/A</v>
      </c>
    </row>
    <row r="5203" spans="3:5">
      <c r="C5203" s="414">
        <v>79.975000000005352</v>
      </c>
      <c r="D5203" s="414" t="e">
        <v>#N/A</v>
      </c>
      <c r="E5203" s="414" t="e">
        <v>#N/A</v>
      </c>
    </row>
    <row r="5204" spans="3:5">
      <c r="C5204" s="414">
        <v>80</v>
      </c>
      <c r="D5204" s="414">
        <v>5</v>
      </c>
      <c r="E5204" s="414">
        <v>5</v>
      </c>
    </row>
    <row r="5205" spans="3:5">
      <c r="C5205" s="414">
        <v>80.025000000005363</v>
      </c>
      <c r="D5205" s="414" t="e">
        <v>#N/A</v>
      </c>
      <c r="E5205" s="414" t="e">
        <v>#N/A</v>
      </c>
    </row>
    <row r="5206" spans="3:5">
      <c r="C5206" s="414">
        <v>80.050000000005369</v>
      </c>
      <c r="D5206" s="414" t="e">
        <v>#N/A</v>
      </c>
      <c r="E5206" s="414" t="e">
        <v>#N/A</v>
      </c>
    </row>
    <row r="5207" spans="3:5">
      <c r="C5207" s="414">
        <v>80.075000000005375</v>
      </c>
      <c r="D5207" s="414" t="e">
        <v>#N/A</v>
      </c>
      <c r="E5207" s="414" t="e">
        <v>#N/A</v>
      </c>
    </row>
    <row r="5208" spans="3:5">
      <c r="C5208" s="414">
        <v>80.10000000000538</v>
      </c>
      <c r="D5208" s="414" t="e">
        <v>#N/A</v>
      </c>
      <c r="E5208" s="414" t="e">
        <v>#N/A</v>
      </c>
    </row>
    <row r="5209" spans="3:5">
      <c r="C5209" s="414">
        <v>80.125000000005386</v>
      </c>
      <c r="D5209" s="414" t="e">
        <v>#N/A</v>
      </c>
      <c r="E5209" s="414" t="e">
        <v>#N/A</v>
      </c>
    </row>
    <row r="5210" spans="3:5">
      <c r="C5210" s="414">
        <v>80.150000000005392</v>
      </c>
      <c r="D5210" s="414" t="e">
        <v>#N/A</v>
      </c>
      <c r="E5210" s="414" t="e">
        <v>#N/A</v>
      </c>
    </row>
    <row r="5211" spans="3:5">
      <c r="C5211" s="414">
        <v>80.175000000005397</v>
      </c>
      <c r="D5211" s="414" t="e">
        <v>#N/A</v>
      </c>
      <c r="E5211" s="414" t="e">
        <v>#N/A</v>
      </c>
    </row>
    <row r="5212" spans="3:5">
      <c r="C5212" s="414">
        <v>80.200000000005403</v>
      </c>
      <c r="D5212" s="414" t="e">
        <v>#N/A</v>
      </c>
      <c r="E5212" s="414" t="e">
        <v>#N/A</v>
      </c>
    </row>
    <row r="5213" spans="3:5">
      <c r="C5213" s="414">
        <v>80.225000000005409</v>
      </c>
      <c r="D5213" s="414" t="e">
        <v>#N/A</v>
      </c>
      <c r="E5213" s="414" t="e">
        <v>#N/A</v>
      </c>
    </row>
    <row r="5214" spans="3:5">
      <c r="C5214" s="414">
        <v>80.250000000005414</v>
      </c>
      <c r="D5214" s="414" t="e">
        <v>#N/A</v>
      </c>
      <c r="E5214" s="414" t="e">
        <v>#N/A</v>
      </c>
    </row>
    <row r="5215" spans="3:5">
      <c r="C5215" s="414">
        <v>80.27500000000542</v>
      </c>
      <c r="D5215" s="414" t="e">
        <v>#N/A</v>
      </c>
      <c r="E5215" s="414" t="e">
        <v>#N/A</v>
      </c>
    </row>
    <row r="5216" spans="3:5">
      <c r="C5216" s="414">
        <v>80.300000000005426</v>
      </c>
      <c r="D5216" s="414" t="e">
        <v>#N/A</v>
      </c>
      <c r="E5216" s="414" t="e">
        <v>#N/A</v>
      </c>
    </row>
    <row r="5217" spans="3:5">
      <c r="C5217" s="414">
        <v>80.325000000005431</v>
      </c>
      <c r="D5217" s="414" t="e">
        <v>#N/A</v>
      </c>
      <c r="E5217" s="414" t="e">
        <v>#N/A</v>
      </c>
    </row>
    <row r="5218" spans="3:5">
      <c r="C5218" s="414">
        <v>80.350000000005437</v>
      </c>
      <c r="D5218" s="414" t="e">
        <v>#N/A</v>
      </c>
      <c r="E5218" s="414" t="e">
        <v>#N/A</v>
      </c>
    </row>
    <row r="5219" spans="3:5">
      <c r="C5219" s="414">
        <v>80.375000000005443</v>
      </c>
      <c r="D5219" s="414" t="e">
        <v>#N/A</v>
      </c>
      <c r="E5219" s="414" t="e">
        <v>#N/A</v>
      </c>
    </row>
    <row r="5220" spans="3:5">
      <c r="C5220" s="414">
        <v>80.400000000005448</v>
      </c>
      <c r="D5220" s="414" t="e">
        <v>#N/A</v>
      </c>
      <c r="E5220" s="414" t="e">
        <v>#N/A</v>
      </c>
    </row>
    <row r="5221" spans="3:5">
      <c r="C5221" s="414">
        <v>80.425000000005454</v>
      </c>
      <c r="D5221" s="414" t="e">
        <v>#N/A</v>
      </c>
      <c r="E5221" s="414" t="e">
        <v>#N/A</v>
      </c>
    </row>
    <row r="5222" spans="3:5">
      <c r="C5222" s="414">
        <v>80.45000000000546</v>
      </c>
      <c r="D5222" s="414" t="e">
        <v>#N/A</v>
      </c>
      <c r="E5222" s="414" t="e">
        <v>#N/A</v>
      </c>
    </row>
    <row r="5223" spans="3:5">
      <c r="C5223" s="414">
        <v>80.475000000005465</v>
      </c>
      <c r="D5223" s="414" t="e">
        <v>#N/A</v>
      </c>
      <c r="E5223" s="414" t="e">
        <v>#N/A</v>
      </c>
    </row>
    <row r="5224" spans="3:5">
      <c r="C5224" s="414">
        <v>80.500000000005471</v>
      </c>
      <c r="D5224" s="414" t="e">
        <v>#N/A</v>
      </c>
      <c r="E5224" s="414" t="e">
        <v>#N/A</v>
      </c>
    </row>
    <row r="5225" spans="3:5">
      <c r="C5225" s="414">
        <v>80.525000000005477</v>
      </c>
      <c r="D5225" s="414" t="e">
        <v>#N/A</v>
      </c>
      <c r="E5225" s="414" t="e">
        <v>#N/A</v>
      </c>
    </row>
    <row r="5226" spans="3:5">
      <c r="C5226" s="414">
        <v>80.550000000005483</v>
      </c>
      <c r="D5226" s="414" t="e">
        <v>#N/A</v>
      </c>
      <c r="E5226" s="414" t="e">
        <v>#N/A</v>
      </c>
    </row>
    <row r="5227" spans="3:5">
      <c r="C5227" s="414">
        <v>80.575000000005488</v>
      </c>
      <c r="D5227" s="414" t="e">
        <v>#N/A</v>
      </c>
      <c r="E5227" s="414" t="e">
        <v>#N/A</v>
      </c>
    </row>
    <row r="5228" spans="3:5">
      <c r="C5228" s="414">
        <v>80.600000000005494</v>
      </c>
      <c r="D5228" s="414" t="e">
        <v>#N/A</v>
      </c>
      <c r="E5228" s="414" t="e">
        <v>#N/A</v>
      </c>
    </row>
    <row r="5229" spans="3:5">
      <c r="C5229" s="414">
        <v>80.6250000000055</v>
      </c>
      <c r="D5229" s="414" t="e">
        <v>#N/A</v>
      </c>
      <c r="E5229" s="414" t="e">
        <v>#N/A</v>
      </c>
    </row>
    <row r="5230" spans="3:5">
      <c r="C5230" s="414">
        <v>80.650000000005505</v>
      </c>
      <c r="D5230" s="414" t="e">
        <v>#N/A</v>
      </c>
      <c r="E5230" s="414" t="e">
        <v>#N/A</v>
      </c>
    </row>
    <row r="5231" spans="3:5">
      <c r="C5231" s="414">
        <v>80.675000000005511</v>
      </c>
      <c r="D5231" s="414" t="e">
        <v>#N/A</v>
      </c>
      <c r="E5231" s="414" t="e">
        <v>#N/A</v>
      </c>
    </row>
    <row r="5232" spans="3:5">
      <c r="C5232" s="414">
        <v>80.700000000005517</v>
      </c>
      <c r="D5232" s="414" t="e">
        <v>#N/A</v>
      </c>
      <c r="E5232" s="414" t="e">
        <v>#N/A</v>
      </c>
    </row>
    <row r="5233" spans="3:5">
      <c r="C5233" s="414">
        <v>80.725000000005522</v>
      </c>
      <c r="D5233" s="414" t="e">
        <v>#N/A</v>
      </c>
      <c r="E5233" s="414" t="e">
        <v>#N/A</v>
      </c>
    </row>
    <row r="5234" spans="3:5">
      <c r="C5234" s="414">
        <v>80.750000000005528</v>
      </c>
      <c r="D5234" s="414" t="e">
        <v>#N/A</v>
      </c>
      <c r="E5234" s="414" t="e">
        <v>#N/A</v>
      </c>
    </row>
    <row r="5235" spans="3:5">
      <c r="C5235" s="414">
        <v>80.775000000005534</v>
      </c>
      <c r="D5235" s="414" t="e">
        <v>#N/A</v>
      </c>
      <c r="E5235" s="414" t="e">
        <v>#N/A</v>
      </c>
    </row>
    <row r="5236" spans="3:5">
      <c r="C5236" s="414">
        <v>80.800000000005539</v>
      </c>
      <c r="D5236" s="414" t="e">
        <v>#N/A</v>
      </c>
      <c r="E5236" s="414" t="e">
        <v>#N/A</v>
      </c>
    </row>
    <row r="5237" spans="3:5">
      <c r="C5237" s="414">
        <v>80.825000000005545</v>
      </c>
      <c r="D5237" s="414" t="e">
        <v>#N/A</v>
      </c>
      <c r="E5237" s="414" t="e">
        <v>#N/A</v>
      </c>
    </row>
    <row r="5238" spans="3:5">
      <c r="C5238" s="414">
        <v>80.850000000005551</v>
      </c>
      <c r="D5238" s="414" t="e">
        <v>#N/A</v>
      </c>
      <c r="E5238" s="414" t="e">
        <v>#N/A</v>
      </c>
    </row>
    <row r="5239" spans="3:5">
      <c r="C5239" s="414">
        <v>80.875000000005556</v>
      </c>
      <c r="D5239" s="414" t="e">
        <v>#N/A</v>
      </c>
      <c r="E5239" s="414" t="e">
        <v>#N/A</v>
      </c>
    </row>
    <row r="5240" spans="3:5">
      <c r="C5240" s="414">
        <v>80.900000000005562</v>
      </c>
      <c r="D5240" s="414" t="e">
        <v>#N/A</v>
      </c>
      <c r="E5240" s="414" t="e">
        <v>#N/A</v>
      </c>
    </row>
    <row r="5241" spans="3:5">
      <c r="C5241" s="414">
        <v>80.925000000005568</v>
      </c>
      <c r="D5241" s="414" t="e">
        <v>#N/A</v>
      </c>
      <c r="E5241" s="414" t="e">
        <v>#N/A</v>
      </c>
    </row>
    <row r="5242" spans="3:5">
      <c r="C5242" s="414">
        <v>80.950000000005573</v>
      </c>
      <c r="D5242" s="414" t="e">
        <v>#N/A</v>
      </c>
      <c r="E5242" s="414" t="e">
        <v>#N/A</v>
      </c>
    </row>
    <row r="5243" spans="3:5">
      <c r="C5243" s="414">
        <v>80.975000000005579</v>
      </c>
      <c r="D5243" s="414" t="e">
        <v>#N/A</v>
      </c>
      <c r="E5243" s="414" t="e">
        <v>#N/A</v>
      </c>
    </row>
    <row r="5244" spans="3:5">
      <c r="C5244" s="414">
        <v>81.000000000005585</v>
      </c>
      <c r="D5244" s="414" t="e">
        <v>#N/A</v>
      </c>
      <c r="E5244" s="414" t="e">
        <v>#N/A</v>
      </c>
    </row>
    <row r="5245" spans="3:5">
      <c r="C5245" s="414">
        <v>81.025000000005591</v>
      </c>
      <c r="D5245" s="414" t="e">
        <v>#N/A</v>
      </c>
      <c r="E5245" s="414" t="e">
        <v>#N/A</v>
      </c>
    </row>
    <row r="5246" spans="3:5">
      <c r="C5246" s="414">
        <v>81.050000000005596</v>
      </c>
      <c r="D5246" s="414" t="e">
        <v>#N/A</v>
      </c>
      <c r="E5246" s="414" t="e">
        <v>#N/A</v>
      </c>
    </row>
    <row r="5247" spans="3:5">
      <c r="C5247" s="414">
        <v>81.075000000005602</v>
      </c>
      <c r="D5247" s="414" t="e">
        <v>#N/A</v>
      </c>
      <c r="E5247" s="414" t="e">
        <v>#N/A</v>
      </c>
    </row>
    <row r="5248" spans="3:5">
      <c r="C5248" s="414">
        <v>81.100000000005608</v>
      </c>
      <c r="D5248" s="414" t="e">
        <v>#N/A</v>
      </c>
      <c r="E5248" s="414" t="e">
        <v>#N/A</v>
      </c>
    </row>
    <row r="5249" spans="3:5">
      <c r="C5249" s="414">
        <v>81.125000000005613</v>
      </c>
      <c r="D5249" s="414" t="e">
        <v>#N/A</v>
      </c>
      <c r="E5249" s="414" t="e">
        <v>#N/A</v>
      </c>
    </row>
    <row r="5250" spans="3:5">
      <c r="C5250" s="414">
        <v>81.150000000005619</v>
      </c>
      <c r="D5250" s="414" t="e">
        <v>#N/A</v>
      </c>
      <c r="E5250" s="414" t="e">
        <v>#N/A</v>
      </c>
    </row>
    <row r="5251" spans="3:5">
      <c r="C5251" s="414">
        <v>81.175000000005625</v>
      </c>
      <c r="D5251" s="414" t="e">
        <v>#N/A</v>
      </c>
      <c r="E5251" s="414" t="e">
        <v>#N/A</v>
      </c>
    </row>
    <row r="5252" spans="3:5">
      <c r="C5252" s="414">
        <v>81.20000000000563</v>
      </c>
      <c r="D5252" s="414" t="e">
        <v>#N/A</v>
      </c>
      <c r="E5252" s="414" t="e">
        <v>#N/A</v>
      </c>
    </row>
    <row r="5253" spans="3:5">
      <c r="C5253" s="414">
        <v>81.225000000005636</v>
      </c>
      <c r="D5253" s="414" t="e">
        <v>#N/A</v>
      </c>
      <c r="E5253" s="414" t="e">
        <v>#N/A</v>
      </c>
    </row>
    <row r="5254" spans="3:5">
      <c r="C5254" s="414">
        <v>81.250000000005642</v>
      </c>
      <c r="D5254" s="414" t="e">
        <v>#N/A</v>
      </c>
      <c r="E5254" s="414" t="e">
        <v>#N/A</v>
      </c>
    </row>
    <row r="5255" spans="3:5">
      <c r="C5255" s="414">
        <v>81.275000000005647</v>
      </c>
      <c r="D5255" s="414" t="e">
        <v>#N/A</v>
      </c>
      <c r="E5255" s="414" t="e">
        <v>#N/A</v>
      </c>
    </row>
    <row r="5256" spans="3:5">
      <c r="C5256" s="414">
        <v>81.300000000005653</v>
      </c>
      <c r="D5256" s="414" t="e">
        <v>#N/A</v>
      </c>
      <c r="E5256" s="414" t="e">
        <v>#N/A</v>
      </c>
    </row>
    <row r="5257" spans="3:5">
      <c r="C5257" s="414">
        <v>81.325000000005659</v>
      </c>
      <c r="D5257" s="414" t="e">
        <v>#N/A</v>
      </c>
      <c r="E5257" s="414" t="e">
        <v>#N/A</v>
      </c>
    </row>
    <row r="5258" spans="3:5">
      <c r="C5258" s="414">
        <v>81.350000000005664</v>
      </c>
      <c r="D5258" s="414" t="e">
        <v>#N/A</v>
      </c>
      <c r="E5258" s="414" t="e">
        <v>#N/A</v>
      </c>
    </row>
    <row r="5259" spans="3:5">
      <c r="C5259" s="414">
        <v>81.37500000000567</v>
      </c>
      <c r="D5259" s="414" t="e">
        <v>#N/A</v>
      </c>
      <c r="E5259" s="414" t="e">
        <v>#N/A</v>
      </c>
    </row>
    <row r="5260" spans="3:5">
      <c r="C5260" s="414">
        <v>81.400000000005676</v>
      </c>
      <c r="D5260" s="414" t="e">
        <v>#N/A</v>
      </c>
      <c r="E5260" s="414" t="e">
        <v>#N/A</v>
      </c>
    </row>
    <row r="5261" spans="3:5">
      <c r="C5261" s="414">
        <v>81.425000000005681</v>
      </c>
      <c r="D5261" s="414" t="e">
        <v>#N/A</v>
      </c>
      <c r="E5261" s="414" t="e">
        <v>#N/A</v>
      </c>
    </row>
    <row r="5262" spans="3:5">
      <c r="C5262" s="414">
        <v>81.450000000005687</v>
      </c>
      <c r="D5262" s="414" t="e">
        <v>#N/A</v>
      </c>
      <c r="E5262" s="414" t="e">
        <v>#N/A</v>
      </c>
    </row>
    <row r="5263" spans="3:5">
      <c r="C5263" s="414">
        <v>81.475000000005693</v>
      </c>
      <c r="D5263" s="414" t="e">
        <v>#N/A</v>
      </c>
      <c r="E5263" s="414" t="e">
        <v>#N/A</v>
      </c>
    </row>
    <row r="5264" spans="3:5">
      <c r="C5264" s="414">
        <v>81.500000000005699</v>
      </c>
      <c r="D5264" s="414" t="e">
        <v>#N/A</v>
      </c>
      <c r="E5264" s="414" t="e">
        <v>#N/A</v>
      </c>
    </row>
    <row r="5265" spans="3:5">
      <c r="C5265" s="414">
        <v>81.525000000005704</v>
      </c>
      <c r="D5265" s="414" t="e">
        <v>#N/A</v>
      </c>
      <c r="E5265" s="414" t="e">
        <v>#N/A</v>
      </c>
    </row>
    <row r="5266" spans="3:5">
      <c r="C5266" s="414">
        <v>81.55000000000571</v>
      </c>
      <c r="D5266" s="414" t="e">
        <v>#N/A</v>
      </c>
      <c r="E5266" s="414" t="e">
        <v>#N/A</v>
      </c>
    </row>
    <row r="5267" spans="3:5">
      <c r="C5267" s="414">
        <v>81.575000000005716</v>
      </c>
      <c r="D5267" s="414" t="e">
        <v>#N/A</v>
      </c>
      <c r="E5267" s="414" t="e">
        <v>#N/A</v>
      </c>
    </row>
    <row r="5268" spans="3:5">
      <c r="C5268" s="414">
        <v>81.600000000005721</v>
      </c>
      <c r="D5268" s="414" t="e">
        <v>#N/A</v>
      </c>
      <c r="E5268" s="414" t="e">
        <v>#N/A</v>
      </c>
    </row>
    <row r="5269" spans="3:5">
      <c r="C5269" s="414">
        <v>81.625000000005727</v>
      </c>
      <c r="D5269" s="414" t="e">
        <v>#N/A</v>
      </c>
      <c r="E5269" s="414" t="e">
        <v>#N/A</v>
      </c>
    </row>
    <row r="5270" spans="3:5">
      <c r="C5270" s="414">
        <v>81.650000000005733</v>
      </c>
      <c r="D5270" s="414" t="e">
        <v>#N/A</v>
      </c>
      <c r="E5270" s="414" t="e">
        <v>#N/A</v>
      </c>
    </row>
    <row r="5271" spans="3:5">
      <c r="C5271" s="414">
        <v>81.675000000005738</v>
      </c>
      <c r="D5271" s="414" t="e">
        <v>#N/A</v>
      </c>
      <c r="E5271" s="414" t="e">
        <v>#N/A</v>
      </c>
    </row>
    <row r="5272" spans="3:5">
      <c r="C5272" s="414">
        <v>81.700000000005744</v>
      </c>
      <c r="D5272" s="414" t="e">
        <v>#N/A</v>
      </c>
      <c r="E5272" s="414" t="e">
        <v>#N/A</v>
      </c>
    </row>
    <row r="5273" spans="3:5">
      <c r="C5273" s="414">
        <v>81.72500000000575</v>
      </c>
      <c r="D5273" s="414" t="e">
        <v>#N/A</v>
      </c>
      <c r="E5273" s="414" t="e">
        <v>#N/A</v>
      </c>
    </row>
    <row r="5274" spans="3:5">
      <c r="C5274" s="414">
        <v>81.750000000005755</v>
      </c>
      <c r="D5274" s="414" t="e">
        <v>#N/A</v>
      </c>
      <c r="E5274" s="414" t="e">
        <v>#N/A</v>
      </c>
    </row>
    <row r="5275" spans="3:5">
      <c r="C5275" s="414">
        <v>81.775000000005761</v>
      </c>
      <c r="D5275" s="414" t="e">
        <v>#N/A</v>
      </c>
      <c r="E5275" s="414" t="e">
        <v>#N/A</v>
      </c>
    </row>
    <row r="5276" spans="3:5">
      <c r="C5276" s="414">
        <v>81.800000000005767</v>
      </c>
      <c r="D5276" s="414" t="e">
        <v>#N/A</v>
      </c>
      <c r="E5276" s="414" t="e">
        <v>#N/A</v>
      </c>
    </row>
    <row r="5277" spans="3:5">
      <c r="C5277" s="414">
        <v>81.825000000005772</v>
      </c>
      <c r="D5277" s="414" t="e">
        <v>#N/A</v>
      </c>
      <c r="E5277" s="414" t="e">
        <v>#N/A</v>
      </c>
    </row>
    <row r="5278" spans="3:5">
      <c r="C5278" s="414">
        <v>81.850000000005778</v>
      </c>
      <c r="D5278" s="414" t="e">
        <v>#N/A</v>
      </c>
      <c r="E5278" s="414" t="e">
        <v>#N/A</v>
      </c>
    </row>
    <row r="5279" spans="3:5">
      <c r="C5279" s="414">
        <v>81.875000000005784</v>
      </c>
      <c r="D5279" s="414" t="e">
        <v>#N/A</v>
      </c>
      <c r="E5279" s="414" t="e">
        <v>#N/A</v>
      </c>
    </row>
    <row r="5280" spans="3:5">
      <c r="C5280" s="414">
        <v>81.90000000000579</v>
      </c>
      <c r="D5280" s="414" t="e">
        <v>#N/A</v>
      </c>
      <c r="E5280" s="414" t="e">
        <v>#N/A</v>
      </c>
    </row>
    <row r="5281" spans="3:5">
      <c r="C5281" s="414">
        <v>81.925000000005795</v>
      </c>
      <c r="D5281" s="414" t="e">
        <v>#N/A</v>
      </c>
      <c r="E5281" s="414" t="e">
        <v>#N/A</v>
      </c>
    </row>
    <row r="5282" spans="3:5">
      <c r="C5282" s="414">
        <v>81.950000000005801</v>
      </c>
      <c r="D5282" s="414" t="e">
        <v>#N/A</v>
      </c>
      <c r="E5282" s="414" t="e">
        <v>#N/A</v>
      </c>
    </row>
    <row r="5283" spans="3:5">
      <c r="C5283" s="414">
        <v>81.975000000005807</v>
      </c>
      <c r="D5283" s="414" t="e">
        <v>#N/A</v>
      </c>
      <c r="E5283" s="414" t="e">
        <v>#N/A</v>
      </c>
    </row>
    <row r="5284" spans="3:5">
      <c r="C5284" s="414">
        <v>82.000000000005812</v>
      </c>
      <c r="D5284" s="414" t="e">
        <v>#N/A</v>
      </c>
      <c r="E5284" s="414" t="e">
        <v>#N/A</v>
      </c>
    </row>
    <row r="5285" spans="3:5">
      <c r="C5285" s="414">
        <v>82.025000000005818</v>
      </c>
      <c r="D5285" s="414" t="e">
        <v>#N/A</v>
      </c>
      <c r="E5285" s="414" t="e">
        <v>#N/A</v>
      </c>
    </row>
    <row r="5286" spans="3:5">
      <c r="C5286" s="414">
        <v>82.050000000005824</v>
      </c>
      <c r="D5286" s="414" t="e">
        <v>#N/A</v>
      </c>
      <c r="E5286" s="414" t="e">
        <v>#N/A</v>
      </c>
    </row>
    <row r="5287" spans="3:5">
      <c r="C5287" s="414">
        <v>82.075000000005829</v>
      </c>
      <c r="D5287" s="414" t="e">
        <v>#N/A</v>
      </c>
      <c r="E5287" s="414" t="e">
        <v>#N/A</v>
      </c>
    </row>
    <row r="5288" spans="3:5">
      <c r="C5288" s="414">
        <v>82.100000000005835</v>
      </c>
      <c r="D5288" s="414" t="e">
        <v>#N/A</v>
      </c>
      <c r="E5288" s="414" t="e">
        <v>#N/A</v>
      </c>
    </row>
    <row r="5289" spans="3:5">
      <c r="C5289" s="414">
        <v>82.125000000005841</v>
      </c>
      <c r="D5289" s="414" t="e">
        <v>#N/A</v>
      </c>
      <c r="E5289" s="414" t="e">
        <v>#N/A</v>
      </c>
    </row>
    <row r="5290" spans="3:5">
      <c r="C5290" s="414">
        <v>82.150000000005846</v>
      </c>
      <c r="D5290" s="414" t="e">
        <v>#N/A</v>
      </c>
      <c r="E5290" s="414" t="e">
        <v>#N/A</v>
      </c>
    </row>
    <row r="5291" spans="3:5">
      <c r="C5291" s="414">
        <v>82.175000000005852</v>
      </c>
      <c r="D5291" s="414" t="e">
        <v>#N/A</v>
      </c>
      <c r="E5291" s="414" t="e">
        <v>#N/A</v>
      </c>
    </row>
    <row r="5292" spans="3:5">
      <c r="C5292" s="414">
        <v>82.200000000005858</v>
      </c>
      <c r="D5292" s="414" t="e">
        <v>#N/A</v>
      </c>
      <c r="E5292" s="414" t="e">
        <v>#N/A</v>
      </c>
    </row>
    <row r="5293" spans="3:5">
      <c r="C5293" s="414">
        <v>82.225000000005863</v>
      </c>
      <c r="D5293" s="414" t="e">
        <v>#N/A</v>
      </c>
      <c r="E5293" s="414" t="e">
        <v>#N/A</v>
      </c>
    </row>
    <row r="5294" spans="3:5">
      <c r="C5294" s="414">
        <v>82.250000000005869</v>
      </c>
      <c r="D5294" s="414" t="e">
        <v>#N/A</v>
      </c>
      <c r="E5294" s="414" t="e">
        <v>#N/A</v>
      </c>
    </row>
    <row r="5295" spans="3:5">
      <c r="C5295" s="414">
        <v>82.275000000005875</v>
      </c>
      <c r="D5295" s="414" t="e">
        <v>#N/A</v>
      </c>
      <c r="E5295" s="414" t="e">
        <v>#N/A</v>
      </c>
    </row>
    <row r="5296" spans="3:5">
      <c r="C5296" s="414">
        <v>82.30000000000588</v>
      </c>
      <c r="D5296" s="414" t="e">
        <v>#N/A</v>
      </c>
      <c r="E5296" s="414" t="e">
        <v>#N/A</v>
      </c>
    </row>
    <row r="5297" spans="3:5">
      <c r="C5297" s="414">
        <v>82.325000000005886</v>
      </c>
      <c r="D5297" s="414" t="e">
        <v>#N/A</v>
      </c>
      <c r="E5297" s="414" t="e">
        <v>#N/A</v>
      </c>
    </row>
    <row r="5298" spans="3:5">
      <c r="C5298" s="414">
        <v>82.350000000005892</v>
      </c>
      <c r="D5298" s="414" t="e">
        <v>#N/A</v>
      </c>
      <c r="E5298" s="414" t="e">
        <v>#N/A</v>
      </c>
    </row>
    <row r="5299" spans="3:5">
      <c r="C5299" s="414">
        <v>82.375000000005898</v>
      </c>
      <c r="D5299" s="414" t="e">
        <v>#N/A</v>
      </c>
      <c r="E5299" s="414" t="e">
        <v>#N/A</v>
      </c>
    </row>
    <row r="5300" spans="3:5">
      <c r="C5300" s="414">
        <v>82.400000000005903</v>
      </c>
      <c r="D5300" s="414" t="e">
        <v>#N/A</v>
      </c>
      <c r="E5300" s="414" t="e">
        <v>#N/A</v>
      </c>
    </row>
    <row r="5301" spans="3:5">
      <c r="C5301" s="414">
        <v>82.425000000005909</v>
      </c>
      <c r="D5301" s="414" t="e">
        <v>#N/A</v>
      </c>
      <c r="E5301" s="414" t="e">
        <v>#N/A</v>
      </c>
    </row>
    <row r="5302" spans="3:5">
      <c r="C5302" s="414">
        <v>82.450000000005915</v>
      </c>
      <c r="D5302" s="414" t="e">
        <v>#N/A</v>
      </c>
      <c r="E5302" s="414" t="e">
        <v>#N/A</v>
      </c>
    </row>
    <row r="5303" spans="3:5">
      <c r="C5303" s="414">
        <v>82.47500000000592</v>
      </c>
      <c r="D5303" s="414" t="e">
        <v>#N/A</v>
      </c>
      <c r="E5303" s="414" t="e">
        <v>#N/A</v>
      </c>
    </row>
    <row r="5304" spans="3:5">
      <c r="C5304" s="414">
        <v>82.500000000005926</v>
      </c>
      <c r="D5304" s="414" t="e">
        <v>#N/A</v>
      </c>
      <c r="E5304" s="414" t="e">
        <v>#N/A</v>
      </c>
    </row>
    <row r="5305" spans="3:5">
      <c r="C5305" s="414">
        <v>82.525000000005932</v>
      </c>
      <c r="D5305" s="414" t="e">
        <v>#N/A</v>
      </c>
      <c r="E5305" s="414" t="e">
        <v>#N/A</v>
      </c>
    </row>
    <row r="5306" spans="3:5">
      <c r="C5306" s="414">
        <v>82.550000000005937</v>
      </c>
      <c r="D5306" s="414" t="e">
        <v>#N/A</v>
      </c>
      <c r="E5306" s="414" t="e">
        <v>#N/A</v>
      </c>
    </row>
    <row r="5307" spans="3:5">
      <c r="C5307" s="414">
        <v>82.575000000005943</v>
      </c>
      <c r="D5307" s="414" t="e">
        <v>#N/A</v>
      </c>
      <c r="E5307" s="414" t="e">
        <v>#N/A</v>
      </c>
    </row>
    <row r="5308" spans="3:5">
      <c r="C5308" s="414">
        <v>82.600000000005949</v>
      </c>
      <c r="D5308" s="414" t="e">
        <v>#N/A</v>
      </c>
      <c r="E5308" s="414" t="e">
        <v>#N/A</v>
      </c>
    </row>
    <row r="5309" spans="3:5">
      <c r="C5309" s="414">
        <v>82.625000000005954</v>
      </c>
      <c r="D5309" s="414" t="e">
        <v>#N/A</v>
      </c>
      <c r="E5309" s="414" t="e">
        <v>#N/A</v>
      </c>
    </row>
    <row r="5310" spans="3:5">
      <c r="C5310" s="414">
        <v>82.65000000000596</v>
      </c>
      <c r="D5310" s="414" t="e">
        <v>#N/A</v>
      </c>
      <c r="E5310" s="414" t="e">
        <v>#N/A</v>
      </c>
    </row>
    <row r="5311" spans="3:5">
      <c r="C5311" s="414">
        <v>82.675000000005966</v>
      </c>
      <c r="D5311" s="414" t="e">
        <v>#N/A</v>
      </c>
      <c r="E5311" s="414" t="e">
        <v>#N/A</v>
      </c>
    </row>
    <row r="5312" spans="3:5">
      <c r="C5312" s="414">
        <v>82.700000000005971</v>
      </c>
      <c r="D5312" s="414" t="e">
        <v>#N/A</v>
      </c>
      <c r="E5312" s="414" t="e">
        <v>#N/A</v>
      </c>
    </row>
    <row r="5313" spans="3:5">
      <c r="C5313" s="414">
        <v>82.725000000005977</v>
      </c>
      <c r="D5313" s="414" t="e">
        <v>#N/A</v>
      </c>
      <c r="E5313" s="414" t="e">
        <v>#N/A</v>
      </c>
    </row>
    <row r="5314" spans="3:5">
      <c r="C5314" s="414">
        <v>82.750000000005983</v>
      </c>
      <c r="D5314" s="414" t="e">
        <v>#N/A</v>
      </c>
      <c r="E5314" s="414" t="e">
        <v>#N/A</v>
      </c>
    </row>
    <row r="5315" spans="3:5">
      <c r="C5315" s="414">
        <v>82.775000000005988</v>
      </c>
      <c r="D5315" s="414" t="e">
        <v>#N/A</v>
      </c>
      <c r="E5315" s="414" t="e">
        <v>#N/A</v>
      </c>
    </row>
    <row r="5316" spans="3:5">
      <c r="C5316" s="414">
        <v>82.800000000005994</v>
      </c>
      <c r="D5316" s="414" t="e">
        <v>#N/A</v>
      </c>
      <c r="E5316" s="414" t="e">
        <v>#N/A</v>
      </c>
    </row>
    <row r="5317" spans="3:5">
      <c r="C5317" s="414">
        <v>82.825000000006</v>
      </c>
      <c r="D5317" s="414" t="e">
        <v>#N/A</v>
      </c>
      <c r="E5317" s="414" t="e">
        <v>#N/A</v>
      </c>
    </row>
    <row r="5318" spans="3:5">
      <c r="C5318" s="414">
        <v>82.850000000006006</v>
      </c>
      <c r="D5318" s="414" t="e">
        <v>#N/A</v>
      </c>
      <c r="E5318" s="414" t="e">
        <v>#N/A</v>
      </c>
    </row>
    <row r="5319" spans="3:5">
      <c r="C5319" s="414">
        <v>82.875000000006011</v>
      </c>
      <c r="D5319" s="414" t="e">
        <v>#N/A</v>
      </c>
      <c r="E5319" s="414" t="e">
        <v>#N/A</v>
      </c>
    </row>
    <row r="5320" spans="3:5">
      <c r="C5320" s="414">
        <v>82.900000000006017</v>
      </c>
      <c r="D5320" s="414" t="e">
        <v>#N/A</v>
      </c>
      <c r="E5320" s="414" t="e">
        <v>#N/A</v>
      </c>
    </row>
    <row r="5321" spans="3:5">
      <c r="C5321" s="414">
        <v>82.925000000006023</v>
      </c>
      <c r="D5321" s="414" t="e">
        <v>#N/A</v>
      </c>
      <c r="E5321" s="414" t="e">
        <v>#N/A</v>
      </c>
    </row>
    <row r="5322" spans="3:5">
      <c r="C5322" s="414">
        <v>82.950000000006028</v>
      </c>
      <c r="D5322" s="414" t="e">
        <v>#N/A</v>
      </c>
      <c r="E5322" s="414" t="e">
        <v>#N/A</v>
      </c>
    </row>
    <row r="5323" spans="3:5">
      <c r="C5323" s="414">
        <v>82.975000000006034</v>
      </c>
      <c r="D5323" s="414" t="e">
        <v>#N/A</v>
      </c>
      <c r="E5323" s="414" t="e">
        <v>#N/A</v>
      </c>
    </row>
    <row r="5324" spans="3:5">
      <c r="C5324" s="414">
        <v>83.00000000000604</v>
      </c>
      <c r="D5324" s="414" t="e">
        <v>#N/A</v>
      </c>
      <c r="E5324" s="414" t="e">
        <v>#N/A</v>
      </c>
    </row>
    <row r="5325" spans="3:5">
      <c r="C5325" s="414">
        <v>83.025000000006045</v>
      </c>
      <c r="D5325" s="414" t="e">
        <v>#N/A</v>
      </c>
      <c r="E5325" s="414" t="e">
        <v>#N/A</v>
      </c>
    </row>
    <row r="5326" spans="3:5">
      <c r="C5326" s="414">
        <v>83.050000000006051</v>
      </c>
      <c r="D5326" s="414" t="e">
        <v>#N/A</v>
      </c>
      <c r="E5326" s="414" t="e">
        <v>#N/A</v>
      </c>
    </row>
    <row r="5327" spans="3:5">
      <c r="C5327" s="414">
        <v>83.075000000006057</v>
      </c>
      <c r="D5327" s="414" t="e">
        <v>#N/A</v>
      </c>
      <c r="E5327" s="414" t="e">
        <v>#N/A</v>
      </c>
    </row>
    <row r="5328" spans="3:5">
      <c r="C5328" s="414">
        <v>83.100000000006062</v>
      </c>
      <c r="D5328" s="414" t="e">
        <v>#N/A</v>
      </c>
      <c r="E5328" s="414" t="e">
        <v>#N/A</v>
      </c>
    </row>
    <row r="5329" spans="3:5">
      <c r="C5329" s="414">
        <v>83.125000000006068</v>
      </c>
      <c r="D5329" s="414" t="e">
        <v>#N/A</v>
      </c>
      <c r="E5329" s="414" t="e">
        <v>#N/A</v>
      </c>
    </row>
    <row r="5330" spans="3:5">
      <c r="C5330" s="414">
        <v>83.150000000006074</v>
      </c>
      <c r="D5330" s="414" t="e">
        <v>#N/A</v>
      </c>
      <c r="E5330" s="414" t="e">
        <v>#N/A</v>
      </c>
    </row>
    <row r="5331" spans="3:5">
      <c r="C5331" s="414">
        <v>83.175000000006079</v>
      </c>
      <c r="D5331" s="414" t="e">
        <v>#N/A</v>
      </c>
      <c r="E5331" s="414" t="e">
        <v>#N/A</v>
      </c>
    </row>
    <row r="5332" spans="3:5">
      <c r="C5332" s="414">
        <v>83.200000000006085</v>
      </c>
      <c r="D5332" s="414" t="e">
        <v>#N/A</v>
      </c>
      <c r="E5332" s="414" t="e">
        <v>#N/A</v>
      </c>
    </row>
    <row r="5333" spans="3:5">
      <c r="C5333" s="414">
        <v>83.225000000006091</v>
      </c>
      <c r="D5333" s="414" t="e">
        <v>#N/A</v>
      </c>
      <c r="E5333" s="414" t="e">
        <v>#N/A</v>
      </c>
    </row>
    <row r="5334" spans="3:5">
      <c r="C5334" s="414">
        <v>83.250000000006096</v>
      </c>
      <c r="D5334" s="414" t="e">
        <v>#N/A</v>
      </c>
      <c r="E5334" s="414" t="e">
        <v>#N/A</v>
      </c>
    </row>
    <row r="5335" spans="3:5">
      <c r="C5335" s="414">
        <v>83.275000000006102</v>
      </c>
      <c r="D5335" s="414" t="e">
        <v>#N/A</v>
      </c>
      <c r="E5335" s="414" t="e">
        <v>#N/A</v>
      </c>
    </row>
    <row r="5336" spans="3:5">
      <c r="C5336" s="414">
        <v>83.300000000006108</v>
      </c>
      <c r="D5336" s="414" t="e">
        <v>#N/A</v>
      </c>
      <c r="E5336" s="414" t="e">
        <v>#N/A</v>
      </c>
    </row>
    <row r="5337" spans="3:5">
      <c r="C5337" s="414">
        <v>83.325000000006114</v>
      </c>
      <c r="D5337" s="414" t="e">
        <v>#N/A</v>
      </c>
      <c r="E5337" s="414" t="e">
        <v>#N/A</v>
      </c>
    </row>
    <row r="5338" spans="3:5">
      <c r="C5338" s="414">
        <v>83.350000000006119</v>
      </c>
      <c r="D5338" s="414" t="e">
        <v>#N/A</v>
      </c>
      <c r="E5338" s="414" t="e">
        <v>#N/A</v>
      </c>
    </row>
    <row r="5339" spans="3:5">
      <c r="C5339" s="414">
        <v>83.375000000006125</v>
      </c>
      <c r="D5339" s="414" t="e">
        <v>#N/A</v>
      </c>
      <c r="E5339" s="414" t="e">
        <v>#N/A</v>
      </c>
    </row>
    <row r="5340" spans="3:5">
      <c r="C5340" s="414">
        <v>83.400000000006131</v>
      </c>
      <c r="D5340" s="414" t="e">
        <v>#N/A</v>
      </c>
      <c r="E5340" s="414" t="e">
        <v>#N/A</v>
      </c>
    </row>
    <row r="5341" spans="3:5">
      <c r="C5341" s="414">
        <v>83.425000000006136</v>
      </c>
      <c r="D5341" s="414" t="e">
        <v>#N/A</v>
      </c>
      <c r="E5341" s="414" t="e">
        <v>#N/A</v>
      </c>
    </row>
    <row r="5342" spans="3:5">
      <c r="C5342" s="414">
        <v>83.450000000006142</v>
      </c>
      <c r="D5342" s="414" t="e">
        <v>#N/A</v>
      </c>
      <c r="E5342" s="414" t="e">
        <v>#N/A</v>
      </c>
    </row>
    <row r="5343" spans="3:5">
      <c r="C5343" s="414">
        <v>83.475000000006148</v>
      </c>
      <c r="D5343" s="414" t="e">
        <v>#N/A</v>
      </c>
      <c r="E5343" s="414" t="e">
        <v>#N/A</v>
      </c>
    </row>
    <row r="5344" spans="3:5">
      <c r="C5344" s="414">
        <v>83.500000000006153</v>
      </c>
      <c r="D5344" s="414" t="e">
        <v>#N/A</v>
      </c>
      <c r="E5344" s="414" t="e">
        <v>#N/A</v>
      </c>
    </row>
    <row r="5345" spans="3:5">
      <c r="C5345" s="414">
        <v>83.525000000006159</v>
      </c>
      <c r="D5345" s="414" t="e">
        <v>#N/A</v>
      </c>
      <c r="E5345" s="414" t="e">
        <v>#N/A</v>
      </c>
    </row>
    <row r="5346" spans="3:5">
      <c r="C5346" s="414">
        <v>83.550000000006165</v>
      </c>
      <c r="D5346" s="414" t="e">
        <v>#N/A</v>
      </c>
      <c r="E5346" s="414" t="e">
        <v>#N/A</v>
      </c>
    </row>
    <row r="5347" spans="3:5">
      <c r="C5347" s="414">
        <v>83.57500000000617</v>
      </c>
      <c r="D5347" s="414" t="e">
        <v>#N/A</v>
      </c>
      <c r="E5347" s="414" t="e">
        <v>#N/A</v>
      </c>
    </row>
    <row r="5348" spans="3:5">
      <c r="C5348" s="414">
        <v>83.600000000006176</v>
      </c>
      <c r="D5348" s="414" t="e">
        <v>#N/A</v>
      </c>
      <c r="E5348" s="414" t="e">
        <v>#N/A</v>
      </c>
    </row>
    <row r="5349" spans="3:5">
      <c r="C5349" s="414">
        <v>83.625000000006182</v>
      </c>
      <c r="D5349" s="414" t="e">
        <v>#N/A</v>
      </c>
      <c r="E5349" s="414" t="e">
        <v>#N/A</v>
      </c>
    </row>
    <row r="5350" spans="3:5">
      <c r="C5350" s="414">
        <v>83.650000000006187</v>
      </c>
      <c r="D5350" s="414" t="e">
        <v>#N/A</v>
      </c>
      <c r="E5350" s="414" t="e">
        <v>#N/A</v>
      </c>
    </row>
    <row r="5351" spans="3:5">
      <c r="C5351" s="414">
        <v>83.675000000006193</v>
      </c>
      <c r="D5351" s="414" t="e">
        <v>#N/A</v>
      </c>
      <c r="E5351" s="414" t="e">
        <v>#N/A</v>
      </c>
    </row>
    <row r="5352" spans="3:5">
      <c r="C5352" s="414">
        <v>83.700000000006199</v>
      </c>
      <c r="D5352" s="414" t="e">
        <v>#N/A</v>
      </c>
      <c r="E5352" s="414" t="e">
        <v>#N/A</v>
      </c>
    </row>
    <row r="5353" spans="3:5">
      <c r="C5353" s="414">
        <v>83.725000000006204</v>
      </c>
      <c r="D5353" s="414" t="e">
        <v>#N/A</v>
      </c>
      <c r="E5353" s="414" t="e">
        <v>#N/A</v>
      </c>
    </row>
    <row r="5354" spans="3:5">
      <c r="C5354" s="414">
        <v>83.75000000000621</v>
      </c>
      <c r="D5354" s="414" t="e">
        <v>#N/A</v>
      </c>
      <c r="E5354" s="414" t="e">
        <v>#N/A</v>
      </c>
    </row>
    <row r="5355" spans="3:5">
      <c r="C5355" s="414">
        <v>83.775000000006216</v>
      </c>
      <c r="D5355" s="414" t="e">
        <v>#N/A</v>
      </c>
      <c r="E5355" s="414" t="e">
        <v>#N/A</v>
      </c>
    </row>
    <row r="5356" spans="3:5">
      <c r="C5356" s="414">
        <v>83.800000000006222</v>
      </c>
      <c r="D5356" s="414" t="e">
        <v>#N/A</v>
      </c>
      <c r="E5356" s="414" t="e">
        <v>#N/A</v>
      </c>
    </row>
    <row r="5357" spans="3:5">
      <c r="C5357" s="414">
        <v>83.825000000006227</v>
      </c>
      <c r="D5357" s="414" t="e">
        <v>#N/A</v>
      </c>
      <c r="E5357" s="414" t="e">
        <v>#N/A</v>
      </c>
    </row>
    <row r="5358" spans="3:5">
      <c r="C5358" s="414">
        <v>83.850000000006233</v>
      </c>
      <c r="D5358" s="414" t="e">
        <v>#N/A</v>
      </c>
      <c r="E5358" s="414" t="e">
        <v>#N/A</v>
      </c>
    </row>
    <row r="5359" spans="3:5">
      <c r="C5359" s="414">
        <v>83.875000000006239</v>
      </c>
      <c r="D5359" s="414" t="e">
        <v>#N/A</v>
      </c>
      <c r="E5359" s="414" t="e">
        <v>#N/A</v>
      </c>
    </row>
    <row r="5360" spans="3:5">
      <c r="C5360" s="414">
        <v>83.900000000006244</v>
      </c>
      <c r="D5360" s="414" t="e">
        <v>#N/A</v>
      </c>
      <c r="E5360" s="414" t="e">
        <v>#N/A</v>
      </c>
    </row>
    <row r="5361" spans="3:5">
      <c r="C5361" s="414">
        <v>83.92500000000625</v>
      </c>
      <c r="D5361" s="414" t="e">
        <v>#N/A</v>
      </c>
      <c r="E5361" s="414" t="e">
        <v>#N/A</v>
      </c>
    </row>
    <row r="5362" spans="3:5">
      <c r="C5362" s="414">
        <v>83.950000000006256</v>
      </c>
      <c r="D5362" s="414" t="e">
        <v>#N/A</v>
      </c>
      <c r="E5362" s="414" t="e">
        <v>#N/A</v>
      </c>
    </row>
    <row r="5363" spans="3:5">
      <c r="C5363" s="414">
        <v>83.975000000006261</v>
      </c>
      <c r="D5363" s="414" t="e">
        <v>#N/A</v>
      </c>
      <c r="E5363" s="414" t="e">
        <v>#N/A</v>
      </c>
    </row>
    <row r="5364" spans="3:5">
      <c r="C5364" s="414">
        <v>84.000000000006267</v>
      </c>
      <c r="D5364" s="414" t="e">
        <v>#N/A</v>
      </c>
      <c r="E5364" s="414" t="e">
        <v>#N/A</v>
      </c>
    </row>
    <row r="5365" spans="3:5">
      <c r="C5365" s="414">
        <v>84.025000000006273</v>
      </c>
      <c r="D5365" s="414" t="e">
        <v>#N/A</v>
      </c>
      <c r="E5365" s="414" t="e">
        <v>#N/A</v>
      </c>
    </row>
    <row r="5366" spans="3:5">
      <c r="C5366" s="414">
        <v>84.050000000006278</v>
      </c>
      <c r="D5366" s="414" t="e">
        <v>#N/A</v>
      </c>
      <c r="E5366" s="414" t="e">
        <v>#N/A</v>
      </c>
    </row>
    <row r="5367" spans="3:5">
      <c r="C5367" s="414">
        <v>84.075000000006284</v>
      </c>
      <c r="D5367" s="414" t="e">
        <v>#N/A</v>
      </c>
      <c r="E5367" s="414" t="e">
        <v>#N/A</v>
      </c>
    </row>
    <row r="5368" spans="3:5">
      <c r="C5368" s="414">
        <v>84.10000000000629</v>
      </c>
      <c r="D5368" s="414" t="e">
        <v>#N/A</v>
      </c>
      <c r="E5368" s="414" t="e">
        <v>#N/A</v>
      </c>
    </row>
    <row r="5369" spans="3:5">
      <c r="C5369" s="414">
        <v>84.125000000006295</v>
      </c>
      <c r="D5369" s="414" t="e">
        <v>#N/A</v>
      </c>
      <c r="E5369" s="414" t="e">
        <v>#N/A</v>
      </c>
    </row>
    <row r="5370" spans="3:5">
      <c r="C5370" s="414">
        <v>84.150000000006301</v>
      </c>
      <c r="D5370" s="414" t="e">
        <v>#N/A</v>
      </c>
      <c r="E5370" s="414" t="e">
        <v>#N/A</v>
      </c>
    </row>
    <row r="5371" spans="3:5">
      <c r="C5371" s="414">
        <v>84.175000000006307</v>
      </c>
      <c r="D5371" s="414" t="e">
        <v>#N/A</v>
      </c>
      <c r="E5371" s="414" t="e">
        <v>#N/A</v>
      </c>
    </row>
    <row r="5372" spans="3:5">
      <c r="C5372" s="414">
        <v>84.200000000006312</v>
      </c>
      <c r="D5372" s="414" t="e">
        <v>#N/A</v>
      </c>
      <c r="E5372" s="414" t="e">
        <v>#N/A</v>
      </c>
    </row>
    <row r="5373" spans="3:5">
      <c r="C5373" s="414">
        <v>84.225000000006318</v>
      </c>
      <c r="D5373" s="414" t="e">
        <v>#N/A</v>
      </c>
      <c r="E5373" s="414" t="e">
        <v>#N/A</v>
      </c>
    </row>
    <row r="5374" spans="3:5">
      <c r="C5374" s="414">
        <v>84.250000000006324</v>
      </c>
      <c r="D5374" s="414" t="e">
        <v>#N/A</v>
      </c>
      <c r="E5374" s="414" t="e">
        <v>#N/A</v>
      </c>
    </row>
    <row r="5375" spans="3:5">
      <c r="C5375" s="414">
        <v>84.27500000000633</v>
      </c>
      <c r="D5375" s="414" t="e">
        <v>#N/A</v>
      </c>
      <c r="E5375" s="414" t="e">
        <v>#N/A</v>
      </c>
    </row>
    <row r="5376" spans="3:5">
      <c r="C5376" s="414">
        <v>84.300000000006335</v>
      </c>
      <c r="D5376" s="414" t="e">
        <v>#N/A</v>
      </c>
      <c r="E5376" s="414" t="e">
        <v>#N/A</v>
      </c>
    </row>
    <row r="5377" spans="3:5">
      <c r="C5377" s="414">
        <v>84.325000000006341</v>
      </c>
      <c r="D5377" s="414" t="e">
        <v>#N/A</v>
      </c>
      <c r="E5377" s="414" t="e">
        <v>#N/A</v>
      </c>
    </row>
    <row r="5378" spans="3:5">
      <c r="C5378" s="414">
        <v>84.350000000006347</v>
      </c>
      <c r="D5378" s="414" t="e">
        <v>#N/A</v>
      </c>
      <c r="E5378" s="414" t="e">
        <v>#N/A</v>
      </c>
    </row>
    <row r="5379" spans="3:5">
      <c r="C5379" s="414">
        <v>84.375000000006352</v>
      </c>
      <c r="D5379" s="414" t="e">
        <v>#N/A</v>
      </c>
      <c r="E5379" s="414" t="e">
        <v>#N/A</v>
      </c>
    </row>
    <row r="5380" spans="3:5">
      <c r="C5380" s="414">
        <v>84.400000000006358</v>
      </c>
      <c r="D5380" s="414" t="e">
        <v>#N/A</v>
      </c>
      <c r="E5380" s="414" t="e">
        <v>#N/A</v>
      </c>
    </row>
    <row r="5381" spans="3:5">
      <c r="C5381" s="414">
        <v>84.425000000006364</v>
      </c>
      <c r="D5381" s="414" t="e">
        <v>#N/A</v>
      </c>
      <c r="E5381" s="414" t="e">
        <v>#N/A</v>
      </c>
    </row>
    <row r="5382" spans="3:5">
      <c r="C5382" s="414">
        <v>84.450000000006369</v>
      </c>
      <c r="D5382" s="414" t="e">
        <v>#N/A</v>
      </c>
      <c r="E5382" s="414" t="e">
        <v>#N/A</v>
      </c>
    </row>
    <row r="5383" spans="3:5">
      <c r="C5383" s="414">
        <v>84.475000000006375</v>
      </c>
      <c r="D5383" s="414" t="e">
        <v>#N/A</v>
      </c>
      <c r="E5383" s="414" t="e">
        <v>#N/A</v>
      </c>
    </row>
    <row r="5384" spans="3:5">
      <c r="C5384" s="414">
        <v>84.500000000006381</v>
      </c>
      <c r="D5384" s="414" t="e">
        <v>#N/A</v>
      </c>
      <c r="E5384" s="414" t="e">
        <v>#N/A</v>
      </c>
    </row>
    <row r="5385" spans="3:5">
      <c r="C5385" s="414">
        <v>84.525000000006386</v>
      </c>
      <c r="D5385" s="414" t="e">
        <v>#N/A</v>
      </c>
      <c r="E5385" s="414" t="e">
        <v>#N/A</v>
      </c>
    </row>
    <row r="5386" spans="3:5">
      <c r="C5386" s="414">
        <v>84.550000000006392</v>
      </c>
      <c r="D5386" s="414" t="e">
        <v>#N/A</v>
      </c>
      <c r="E5386" s="414" t="e">
        <v>#N/A</v>
      </c>
    </row>
    <row r="5387" spans="3:5">
      <c r="C5387" s="414">
        <v>84.575000000006398</v>
      </c>
      <c r="D5387" s="414" t="e">
        <v>#N/A</v>
      </c>
      <c r="E5387" s="414" t="e">
        <v>#N/A</v>
      </c>
    </row>
    <row r="5388" spans="3:5">
      <c r="C5388" s="414">
        <v>84.600000000006403</v>
      </c>
      <c r="D5388" s="414" t="e">
        <v>#N/A</v>
      </c>
      <c r="E5388" s="414" t="e">
        <v>#N/A</v>
      </c>
    </row>
    <row r="5389" spans="3:5">
      <c r="C5389" s="414">
        <v>84.625000000006409</v>
      </c>
      <c r="D5389" s="414" t="e">
        <v>#N/A</v>
      </c>
      <c r="E5389" s="414" t="e">
        <v>#N/A</v>
      </c>
    </row>
    <row r="5390" spans="3:5">
      <c r="C5390" s="414">
        <v>84.650000000006415</v>
      </c>
      <c r="D5390" s="414" t="e">
        <v>#N/A</v>
      </c>
      <c r="E5390" s="414" t="e">
        <v>#N/A</v>
      </c>
    </row>
    <row r="5391" spans="3:5">
      <c r="C5391" s="414">
        <v>84.67500000000642</v>
      </c>
      <c r="D5391" s="414" t="e">
        <v>#N/A</v>
      </c>
      <c r="E5391" s="414" t="e">
        <v>#N/A</v>
      </c>
    </row>
    <row r="5392" spans="3:5">
      <c r="C5392" s="414">
        <v>84.700000000006426</v>
      </c>
      <c r="D5392" s="414" t="e">
        <v>#N/A</v>
      </c>
      <c r="E5392" s="414" t="e">
        <v>#N/A</v>
      </c>
    </row>
    <row r="5393" spans="3:5">
      <c r="C5393" s="414">
        <v>84.725000000006432</v>
      </c>
      <c r="D5393" s="414" t="e">
        <v>#N/A</v>
      </c>
      <c r="E5393" s="414" t="e">
        <v>#N/A</v>
      </c>
    </row>
    <row r="5394" spans="3:5">
      <c r="C5394" s="414">
        <v>84.750000000006438</v>
      </c>
      <c r="D5394" s="414" t="e">
        <v>#N/A</v>
      </c>
      <c r="E5394" s="414" t="e">
        <v>#N/A</v>
      </c>
    </row>
    <row r="5395" spans="3:5">
      <c r="C5395" s="414">
        <v>84.775000000006443</v>
      </c>
      <c r="D5395" s="414" t="e">
        <v>#N/A</v>
      </c>
      <c r="E5395" s="414" t="e">
        <v>#N/A</v>
      </c>
    </row>
    <row r="5396" spans="3:5">
      <c r="C5396" s="414">
        <v>84.800000000006449</v>
      </c>
      <c r="D5396" s="414" t="e">
        <v>#N/A</v>
      </c>
      <c r="E5396" s="414" t="e">
        <v>#N/A</v>
      </c>
    </row>
    <row r="5397" spans="3:5">
      <c r="C5397" s="414">
        <v>84.825000000006455</v>
      </c>
      <c r="D5397" s="414" t="e">
        <v>#N/A</v>
      </c>
      <c r="E5397" s="414" t="e">
        <v>#N/A</v>
      </c>
    </row>
    <row r="5398" spans="3:5">
      <c r="C5398" s="414">
        <v>84.85000000000646</v>
      </c>
      <c r="D5398" s="414" t="e">
        <v>#N/A</v>
      </c>
      <c r="E5398" s="414" t="e">
        <v>#N/A</v>
      </c>
    </row>
    <row r="5399" spans="3:5">
      <c r="C5399" s="414">
        <v>84.875000000006466</v>
      </c>
      <c r="D5399" s="414" t="e">
        <v>#N/A</v>
      </c>
      <c r="E5399" s="414" t="e">
        <v>#N/A</v>
      </c>
    </row>
    <row r="5400" spans="3:5">
      <c r="C5400" s="414">
        <v>84.900000000006472</v>
      </c>
      <c r="D5400" s="414" t="e">
        <v>#N/A</v>
      </c>
      <c r="E5400" s="414" t="e">
        <v>#N/A</v>
      </c>
    </row>
    <row r="5401" spans="3:5">
      <c r="C5401" s="414">
        <v>84.925000000006477</v>
      </c>
      <c r="D5401" s="414" t="e">
        <v>#N/A</v>
      </c>
      <c r="E5401" s="414" t="e">
        <v>#N/A</v>
      </c>
    </row>
    <row r="5402" spans="3:5">
      <c r="C5402" s="414">
        <v>84.950000000006483</v>
      </c>
      <c r="D5402" s="414" t="e">
        <v>#N/A</v>
      </c>
      <c r="E5402" s="414" t="e">
        <v>#N/A</v>
      </c>
    </row>
    <row r="5403" spans="3:5">
      <c r="C5403" s="414">
        <v>84.975000000006489</v>
      </c>
      <c r="D5403" s="414" t="e">
        <v>#N/A</v>
      </c>
      <c r="E5403" s="414" t="e">
        <v>#N/A</v>
      </c>
    </row>
    <row r="5404" spans="3:5">
      <c r="C5404" s="414">
        <v>85.000000000006494</v>
      </c>
      <c r="D5404" s="414" t="e">
        <v>#N/A</v>
      </c>
      <c r="E5404" s="414" t="e">
        <v>#N/A</v>
      </c>
    </row>
    <row r="5405" spans="3:5">
      <c r="C5405" s="414">
        <v>85.0250000000065</v>
      </c>
      <c r="D5405" s="414" t="e">
        <v>#N/A</v>
      </c>
      <c r="E5405" s="414" t="e">
        <v>#N/A</v>
      </c>
    </row>
    <row r="5406" spans="3:5">
      <c r="C5406" s="414">
        <v>85.050000000006506</v>
      </c>
      <c r="D5406" s="414" t="e">
        <v>#N/A</v>
      </c>
      <c r="E5406" s="414" t="e">
        <v>#N/A</v>
      </c>
    </row>
    <row r="5407" spans="3:5">
      <c r="C5407" s="414">
        <v>85.075000000006511</v>
      </c>
      <c r="D5407" s="414" t="e">
        <v>#N/A</v>
      </c>
      <c r="E5407" s="414" t="e">
        <v>#N/A</v>
      </c>
    </row>
    <row r="5408" spans="3:5">
      <c r="C5408" s="414">
        <v>85.100000000006517</v>
      </c>
      <c r="D5408" s="414" t="e">
        <v>#N/A</v>
      </c>
      <c r="E5408" s="414" t="e">
        <v>#N/A</v>
      </c>
    </row>
    <row r="5409" spans="3:5">
      <c r="C5409" s="414">
        <v>85.125000000006523</v>
      </c>
      <c r="D5409" s="414" t="e">
        <v>#N/A</v>
      </c>
      <c r="E5409" s="414" t="e">
        <v>#N/A</v>
      </c>
    </row>
    <row r="5410" spans="3:5">
      <c r="C5410" s="414">
        <v>85.150000000006528</v>
      </c>
      <c r="D5410" s="414" t="e">
        <v>#N/A</v>
      </c>
      <c r="E5410" s="414" t="e">
        <v>#N/A</v>
      </c>
    </row>
    <row r="5411" spans="3:5">
      <c r="C5411" s="414">
        <v>85.175000000006534</v>
      </c>
      <c r="D5411" s="414" t="e">
        <v>#N/A</v>
      </c>
      <c r="E5411" s="414" t="e">
        <v>#N/A</v>
      </c>
    </row>
    <row r="5412" spans="3:5">
      <c r="C5412" s="414">
        <v>85.20000000000654</v>
      </c>
      <c r="D5412" s="414" t="e">
        <v>#N/A</v>
      </c>
      <c r="E5412" s="414" t="e">
        <v>#N/A</v>
      </c>
    </row>
    <row r="5413" spans="3:5">
      <c r="C5413" s="414">
        <v>85.225000000006546</v>
      </c>
      <c r="D5413" s="414" t="e">
        <v>#N/A</v>
      </c>
      <c r="E5413" s="414" t="e">
        <v>#N/A</v>
      </c>
    </row>
    <row r="5414" spans="3:5">
      <c r="C5414" s="414">
        <v>85.250000000006551</v>
      </c>
      <c r="D5414" s="414" t="e">
        <v>#N/A</v>
      </c>
      <c r="E5414" s="414" t="e">
        <v>#N/A</v>
      </c>
    </row>
    <row r="5415" spans="3:5">
      <c r="C5415" s="414">
        <v>85.275000000006557</v>
      </c>
      <c r="D5415" s="414" t="e">
        <v>#N/A</v>
      </c>
      <c r="E5415" s="414" t="e">
        <v>#N/A</v>
      </c>
    </row>
    <row r="5416" spans="3:5">
      <c r="C5416" s="414">
        <v>85.300000000006563</v>
      </c>
      <c r="D5416" s="414" t="e">
        <v>#N/A</v>
      </c>
      <c r="E5416" s="414" t="e">
        <v>#N/A</v>
      </c>
    </row>
    <row r="5417" spans="3:5">
      <c r="C5417" s="414">
        <v>85.325000000006568</v>
      </c>
      <c r="D5417" s="414" t="e">
        <v>#N/A</v>
      </c>
      <c r="E5417" s="414" t="e">
        <v>#N/A</v>
      </c>
    </row>
    <row r="5418" spans="3:5">
      <c r="C5418" s="414">
        <v>85.350000000006574</v>
      </c>
      <c r="D5418" s="414" t="e">
        <v>#N/A</v>
      </c>
      <c r="E5418" s="414" t="e">
        <v>#N/A</v>
      </c>
    </row>
    <row r="5419" spans="3:5">
      <c r="C5419" s="414">
        <v>85.37500000000658</v>
      </c>
      <c r="D5419" s="414" t="e">
        <v>#N/A</v>
      </c>
      <c r="E5419" s="414" t="e">
        <v>#N/A</v>
      </c>
    </row>
    <row r="5420" spans="3:5">
      <c r="C5420" s="414">
        <v>85.400000000006585</v>
      </c>
      <c r="D5420" s="414" t="e">
        <v>#N/A</v>
      </c>
      <c r="E5420" s="414" t="e">
        <v>#N/A</v>
      </c>
    </row>
    <row r="5421" spans="3:5">
      <c r="C5421" s="414">
        <v>85.425000000006591</v>
      </c>
      <c r="D5421" s="414" t="e">
        <v>#N/A</v>
      </c>
      <c r="E5421" s="414" t="e">
        <v>#N/A</v>
      </c>
    </row>
    <row r="5422" spans="3:5">
      <c r="C5422" s="414">
        <v>85.450000000006597</v>
      </c>
      <c r="D5422" s="414" t="e">
        <v>#N/A</v>
      </c>
      <c r="E5422" s="414" t="e">
        <v>#N/A</v>
      </c>
    </row>
    <row r="5423" spans="3:5">
      <c r="C5423" s="414">
        <v>85.475000000006602</v>
      </c>
      <c r="D5423" s="414" t="e">
        <v>#N/A</v>
      </c>
      <c r="E5423" s="414" t="e">
        <v>#N/A</v>
      </c>
    </row>
    <row r="5424" spans="3:5">
      <c r="C5424" s="414">
        <v>85.500000000006608</v>
      </c>
      <c r="D5424" s="414" t="e">
        <v>#N/A</v>
      </c>
      <c r="E5424" s="414" t="e">
        <v>#N/A</v>
      </c>
    </row>
    <row r="5425" spans="3:5">
      <c r="C5425" s="414">
        <v>85.525000000006614</v>
      </c>
      <c r="D5425" s="414" t="e">
        <v>#N/A</v>
      </c>
      <c r="E5425" s="414" t="e">
        <v>#N/A</v>
      </c>
    </row>
    <row r="5426" spans="3:5">
      <c r="C5426" s="414">
        <v>85.550000000006619</v>
      </c>
      <c r="D5426" s="414" t="e">
        <v>#N/A</v>
      </c>
      <c r="E5426" s="414" t="e">
        <v>#N/A</v>
      </c>
    </row>
    <row r="5427" spans="3:5">
      <c r="C5427" s="414">
        <v>85.575000000006625</v>
      </c>
      <c r="D5427" s="414" t="e">
        <v>#N/A</v>
      </c>
      <c r="E5427" s="414" t="e">
        <v>#N/A</v>
      </c>
    </row>
    <row r="5428" spans="3:5">
      <c r="C5428" s="414">
        <v>85.600000000006631</v>
      </c>
      <c r="D5428" s="414" t="e">
        <v>#N/A</v>
      </c>
      <c r="E5428" s="414" t="e">
        <v>#N/A</v>
      </c>
    </row>
    <row r="5429" spans="3:5">
      <c r="C5429" s="414">
        <v>85.625000000006636</v>
      </c>
      <c r="D5429" s="414" t="e">
        <v>#N/A</v>
      </c>
      <c r="E5429" s="414" t="e">
        <v>#N/A</v>
      </c>
    </row>
    <row r="5430" spans="3:5">
      <c r="C5430" s="414">
        <v>85.650000000006642</v>
      </c>
      <c r="D5430" s="414" t="e">
        <v>#N/A</v>
      </c>
      <c r="E5430" s="414" t="e">
        <v>#N/A</v>
      </c>
    </row>
    <row r="5431" spans="3:5">
      <c r="C5431" s="414">
        <v>85.675000000006648</v>
      </c>
      <c r="D5431" s="414" t="e">
        <v>#N/A</v>
      </c>
      <c r="E5431" s="414" t="e">
        <v>#N/A</v>
      </c>
    </row>
    <row r="5432" spans="3:5">
      <c r="C5432" s="414">
        <v>85.700000000006654</v>
      </c>
      <c r="D5432" s="414" t="e">
        <v>#N/A</v>
      </c>
      <c r="E5432" s="414" t="e">
        <v>#N/A</v>
      </c>
    </row>
    <row r="5433" spans="3:5">
      <c r="C5433" s="414">
        <v>85.725000000006659</v>
      </c>
      <c r="D5433" s="414" t="e">
        <v>#N/A</v>
      </c>
      <c r="E5433" s="414" t="e">
        <v>#N/A</v>
      </c>
    </row>
    <row r="5434" spans="3:5">
      <c r="C5434" s="414">
        <v>85.750000000006665</v>
      </c>
      <c r="D5434" s="414" t="e">
        <v>#N/A</v>
      </c>
      <c r="E5434" s="414" t="e">
        <v>#N/A</v>
      </c>
    </row>
    <row r="5435" spans="3:5">
      <c r="C5435" s="414">
        <v>85.775000000006671</v>
      </c>
      <c r="D5435" s="414" t="e">
        <v>#N/A</v>
      </c>
      <c r="E5435" s="414" t="e">
        <v>#N/A</v>
      </c>
    </row>
    <row r="5436" spans="3:5">
      <c r="C5436" s="414">
        <v>85.800000000006676</v>
      </c>
      <c r="D5436" s="414" t="e">
        <v>#N/A</v>
      </c>
      <c r="E5436" s="414" t="e">
        <v>#N/A</v>
      </c>
    </row>
    <row r="5437" spans="3:5">
      <c r="C5437" s="414">
        <v>85.825000000006682</v>
      </c>
      <c r="D5437" s="414" t="e">
        <v>#N/A</v>
      </c>
      <c r="E5437" s="414" t="e">
        <v>#N/A</v>
      </c>
    </row>
    <row r="5438" spans="3:5">
      <c r="C5438" s="414">
        <v>85.850000000006688</v>
      </c>
      <c r="D5438" s="414" t="e">
        <v>#N/A</v>
      </c>
      <c r="E5438" s="414" t="e">
        <v>#N/A</v>
      </c>
    </row>
    <row r="5439" spans="3:5">
      <c r="C5439" s="414">
        <v>85.875000000006693</v>
      </c>
      <c r="D5439" s="414" t="e">
        <v>#N/A</v>
      </c>
      <c r="E5439" s="414" t="e">
        <v>#N/A</v>
      </c>
    </row>
    <row r="5440" spans="3:5">
      <c r="C5440" s="414">
        <v>85.900000000006699</v>
      </c>
      <c r="D5440" s="414" t="e">
        <v>#N/A</v>
      </c>
      <c r="E5440" s="414" t="e">
        <v>#N/A</v>
      </c>
    </row>
    <row r="5441" spans="3:5">
      <c r="C5441" s="414">
        <v>85.925000000006705</v>
      </c>
      <c r="D5441" s="414" t="e">
        <v>#N/A</v>
      </c>
      <c r="E5441" s="414" t="e">
        <v>#N/A</v>
      </c>
    </row>
    <row r="5442" spans="3:5">
      <c r="C5442" s="414">
        <v>85.95000000000671</v>
      </c>
      <c r="D5442" s="414" t="e">
        <v>#N/A</v>
      </c>
      <c r="E5442" s="414" t="e">
        <v>#N/A</v>
      </c>
    </row>
    <row r="5443" spans="3:5">
      <c r="C5443" s="414">
        <v>85.975000000006716</v>
      </c>
      <c r="D5443" s="414" t="e">
        <v>#N/A</v>
      </c>
      <c r="E5443" s="414" t="e">
        <v>#N/A</v>
      </c>
    </row>
    <row r="5444" spans="3:5">
      <c r="C5444" s="414">
        <v>86.000000000006722</v>
      </c>
      <c r="D5444" s="414" t="e">
        <v>#N/A</v>
      </c>
      <c r="E5444" s="414" t="e">
        <v>#N/A</v>
      </c>
    </row>
    <row r="5445" spans="3:5">
      <c r="C5445" s="414">
        <v>86.025000000006727</v>
      </c>
      <c r="D5445" s="414" t="e">
        <v>#N/A</v>
      </c>
      <c r="E5445" s="414" t="e">
        <v>#N/A</v>
      </c>
    </row>
    <row r="5446" spans="3:5">
      <c r="C5446" s="414">
        <v>86.050000000006733</v>
      </c>
      <c r="D5446" s="414" t="e">
        <v>#N/A</v>
      </c>
      <c r="E5446" s="414" t="e">
        <v>#N/A</v>
      </c>
    </row>
    <row r="5447" spans="3:5">
      <c r="C5447" s="414">
        <v>86.075000000006739</v>
      </c>
      <c r="D5447" s="414" t="e">
        <v>#N/A</v>
      </c>
      <c r="E5447" s="414" t="e">
        <v>#N/A</v>
      </c>
    </row>
    <row r="5448" spans="3:5">
      <c r="C5448" s="414">
        <v>86.100000000006744</v>
      </c>
      <c r="D5448" s="414" t="e">
        <v>#N/A</v>
      </c>
      <c r="E5448" s="414" t="e">
        <v>#N/A</v>
      </c>
    </row>
    <row r="5449" spans="3:5">
      <c r="C5449" s="414">
        <v>86.12500000000675</v>
      </c>
      <c r="D5449" s="414" t="e">
        <v>#N/A</v>
      </c>
      <c r="E5449" s="414" t="e">
        <v>#N/A</v>
      </c>
    </row>
    <row r="5450" spans="3:5">
      <c r="C5450" s="414">
        <v>86.150000000006756</v>
      </c>
      <c r="D5450" s="414" t="e">
        <v>#N/A</v>
      </c>
      <c r="E5450" s="414" t="e">
        <v>#N/A</v>
      </c>
    </row>
    <row r="5451" spans="3:5">
      <c r="C5451" s="414">
        <v>86.175000000006762</v>
      </c>
      <c r="D5451" s="414" t="e">
        <v>#N/A</v>
      </c>
      <c r="E5451" s="414" t="e">
        <v>#N/A</v>
      </c>
    </row>
    <row r="5452" spans="3:5">
      <c r="C5452" s="414">
        <v>86.200000000006767</v>
      </c>
      <c r="D5452" s="414" t="e">
        <v>#N/A</v>
      </c>
      <c r="E5452" s="414" t="e">
        <v>#N/A</v>
      </c>
    </row>
    <row r="5453" spans="3:5">
      <c r="C5453" s="414">
        <v>86.225000000006773</v>
      </c>
      <c r="D5453" s="414" t="e">
        <v>#N/A</v>
      </c>
      <c r="E5453" s="414" t="e">
        <v>#N/A</v>
      </c>
    </row>
    <row r="5454" spans="3:5">
      <c r="C5454" s="414">
        <v>86.250000000006779</v>
      </c>
      <c r="D5454" s="414" t="e">
        <v>#N/A</v>
      </c>
      <c r="E5454" s="414" t="e">
        <v>#N/A</v>
      </c>
    </row>
    <row r="5455" spans="3:5">
      <c r="C5455" s="414">
        <v>86.275000000006784</v>
      </c>
      <c r="D5455" s="414" t="e">
        <v>#N/A</v>
      </c>
      <c r="E5455" s="414" t="e">
        <v>#N/A</v>
      </c>
    </row>
    <row r="5456" spans="3:5">
      <c r="C5456" s="414">
        <v>86.30000000000679</v>
      </c>
      <c r="D5456" s="414" t="e">
        <v>#N/A</v>
      </c>
      <c r="E5456" s="414" t="e">
        <v>#N/A</v>
      </c>
    </row>
    <row r="5457" spans="3:5">
      <c r="C5457" s="414">
        <v>86.325000000006796</v>
      </c>
      <c r="D5457" s="414" t="e">
        <v>#N/A</v>
      </c>
      <c r="E5457" s="414" t="e">
        <v>#N/A</v>
      </c>
    </row>
    <row r="5458" spans="3:5">
      <c r="C5458" s="414">
        <v>86.350000000006801</v>
      </c>
      <c r="D5458" s="414" t="e">
        <v>#N/A</v>
      </c>
      <c r="E5458" s="414" t="e">
        <v>#N/A</v>
      </c>
    </row>
    <row r="5459" spans="3:5">
      <c r="C5459" s="414">
        <v>86.375000000006807</v>
      </c>
      <c r="D5459" s="414" t="e">
        <v>#N/A</v>
      </c>
      <c r="E5459" s="414" t="e">
        <v>#N/A</v>
      </c>
    </row>
    <row r="5460" spans="3:5">
      <c r="C5460" s="414">
        <v>86.400000000006813</v>
      </c>
      <c r="D5460" s="414" t="e">
        <v>#N/A</v>
      </c>
      <c r="E5460" s="414" t="e">
        <v>#N/A</v>
      </c>
    </row>
    <row r="5461" spans="3:5">
      <c r="C5461" s="414">
        <v>86.425000000006818</v>
      </c>
      <c r="D5461" s="414" t="e">
        <v>#N/A</v>
      </c>
      <c r="E5461" s="414" t="e">
        <v>#N/A</v>
      </c>
    </row>
    <row r="5462" spans="3:5">
      <c r="C5462" s="414">
        <v>86.450000000006824</v>
      </c>
      <c r="D5462" s="414" t="e">
        <v>#N/A</v>
      </c>
      <c r="E5462" s="414" t="e">
        <v>#N/A</v>
      </c>
    </row>
    <row r="5463" spans="3:5">
      <c r="C5463" s="414">
        <v>86.47500000000683</v>
      </c>
      <c r="D5463" s="414" t="e">
        <v>#N/A</v>
      </c>
      <c r="E5463" s="414" t="e">
        <v>#N/A</v>
      </c>
    </row>
    <row r="5464" spans="3:5">
      <c r="C5464" s="414">
        <v>86.500000000006835</v>
      </c>
      <c r="D5464" s="414" t="e">
        <v>#N/A</v>
      </c>
      <c r="E5464" s="414" t="e">
        <v>#N/A</v>
      </c>
    </row>
    <row r="5465" spans="3:5">
      <c r="C5465" s="414">
        <v>86.525000000006841</v>
      </c>
      <c r="D5465" s="414" t="e">
        <v>#N/A</v>
      </c>
      <c r="E5465" s="414" t="e">
        <v>#N/A</v>
      </c>
    </row>
    <row r="5466" spans="3:5">
      <c r="C5466" s="414">
        <v>86.550000000006847</v>
      </c>
      <c r="D5466" s="414" t="e">
        <v>#N/A</v>
      </c>
      <c r="E5466" s="414" t="e">
        <v>#N/A</v>
      </c>
    </row>
    <row r="5467" spans="3:5">
      <c r="C5467" s="414">
        <v>86.575000000006852</v>
      </c>
      <c r="D5467" s="414" t="e">
        <v>#N/A</v>
      </c>
      <c r="E5467" s="414" t="e">
        <v>#N/A</v>
      </c>
    </row>
    <row r="5468" spans="3:5">
      <c r="C5468" s="414">
        <v>86.600000000006858</v>
      </c>
      <c r="D5468" s="414" t="e">
        <v>#N/A</v>
      </c>
      <c r="E5468" s="414" t="e">
        <v>#N/A</v>
      </c>
    </row>
    <row r="5469" spans="3:5">
      <c r="C5469" s="414">
        <v>86.625000000006864</v>
      </c>
      <c r="D5469" s="414" t="e">
        <v>#N/A</v>
      </c>
      <c r="E5469" s="414" t="e">
        <v>#N/A</v>
      </c>
    </row>
    <row r="5470" spans="3:5">
      <c r="C5470" s="414">
        <v>86.65000000000687</v>
      </c>
      <c r="D5470" s="414" t="e">
        <v>#N/A</v>
      </c>
      <c r="E5470" s="414" t="e">
        <v>#N/A</v>
      </c>
    </row>
    <row r="5471" spans="3:5">
      <c r="C5471" s="414">
        <v>86.675000000006875</v>
      </c>
      <c r="D5471" s="414" t="e">
        <v>#N/A</v>
      </c>
      <c r="E5471" s="414" t="e">
        <v>#N/A</v>
      </c>
    </row>
    <row r="5472" spans="3:5">
      <c r="C5472" s="414">
        <v>86.700000000006881</v>
      </c>
      <c r="D5472" s="414" t="e">
        <v>#N/A</v>
      </c>
      <c r="E5472" s="414" t="e">
        <v>#N/A</v>
      </c>
    </row>
    <row r="5473" spans="3:5">
      <c r="C5473" s="414">
        <v>86.725000000006887</v>
      </c>
      <c r="D5473" s="414" t="e">
        <v>#N/A</v>
      </c>
      <c r="E5473" s="414" t="e">
        <v>#N/A</v>
      </c>
    </row>
    <row r="5474" spans="3:5">
      <c r="C5474" s="414">
        <v>86.750000000006892</v>
      </c>
      <c r="D5474" s="414" t="e">
        <v>#N/A</v>
      </c>
      <c r="E5474" s="414" t="e">
        <v>#N/A</v>
      </c>
    </row>
    <row r="5475" spans="3:5">
      <c r="C5475" s="414">
        <v>86.775000000006898</v>
      </c>
      <c r="D5475" s="414" t="e">
        <v>#N/A</v>
      </c>
      <c r="E5475" s="414" t="e">
        <v>#N/A</v>
      </c>
    </row>
    <row r="5476" spans="3:5">
      <c r="C5476" s="414">
        <v>86.800000000006904</v>
      </c>
      <c r="D5476" s="414" t="e">
        <v>#N/A</v>
      </c>
      <c r="E5476" s="414" t="e">
        <v>#N/A</v>
      </c>
    </row>
    <row r="5477" spans="3:5">
      <c r="C5477" s="414">
        <v>86.825000000006909</v>
      </c>
      <c r="D5477" s="414" t="e">
        <v>#N/A</v>
      </c>
      <c r="E5477" s="414" t="e">
        <v>#N/A</v>
      </c>
    </row>
    <row r="5478" spans="3:5">
      <c r="C5478" s="414">
        <v>86.850000000006915</v>
      </c>
      <c r="D5478" s="414" t="e">
        <v>#N/A</v>
      </c>
      <c r="E5478" s="414" t="e">
        <v>#N/A</v>
      </c>
    </row>
    <row r="5479" spans="3:5">
      <c r="C5479" s="414">
        <v>86.875000000006921</v>
      </c>
      <c r="D5479" s="414" t="e">
        <v>#N/A</v>
      </c>
      <c r="E5479" s="414" t="e">
        <v>#N/A</v>
      </c>
    </row>
    <row r="5480" spans="3:5">
      <c r="C5480" s="414">
        <v>86.900000000006926</v>
      </c>
      <c r="D5480" s="414" t="e">
        <v>#N/A</v>
      </c>
      <c r="E5480" s="414" t="e">
        <v>#N/A</v>
      </c>
    </row>
    <row r="5481" spans="3:5">
      <c r="C5481" s="414">
        <v>86.925000000006932</v>
      </c>
      <c r="D5481" s="414" t="e">
        <v>#N/A</v>
      </c>
      <c r="E5481" s="414" t="e">
        <v>#N/A</v>
      </c>
    </row>
    <row r="5482" spans="3:5">
      <c r="C5482" s="414">
        <v>86.950000000006938</v>
      </c>
      <c r="D5482" s="414" t="e">
        <v>#N/A</v>
      </c>
      <c r="E5482" s="414" t="e">
        <v>#N/A</v>
      </c>
    </row>
    <row r="5483" spans="3:5">
      <c r="C5483" s="414">
        <v>86.975000000006943</v>
      </c>
      <c r="D5483" s="414" t="e">
        <v>#N/A</v>
      </c>
      <c r="E5483" s="414" t="e">
        <v>#N/A</v>
      </c>
    </row>
    <row r="5484" spans="3:5">
      <c r="C5484" s="414">
        <v>87.000000000006949</v>
      </c>
      <c r="D5484" s="414" t="e">
        <v>#N/A</v>
      </c>
      <c r="E5484" s="414" t="e">
        <v>#N/A</v>
      </c>
    </row>
    <row r="5485" spans="3:5">
      <c r="C5485" s="414">
        <v>87.025000000006955</v>
      </c>
      <c r="D5485" s="414" t="e">
        <v>#N/A</v>
      </c>
      <c r="E5485" s="414" t="e">
        <v>#N/A</v>
      </c>
    </row>
    <row r="5486" spans="3:5">
      <c r="C5486" s="414">
        <v>87.05000000000696</v>
      </c>
      <c r="D5486" s="414" t="e">
        <v>#N/A</v>
      </c>
      <c r="E5486" s="414" t="e">
        <v>#N/A</v>
      </c>
    </row>
    <row r="5487" spans="3:5">
      <c r="C5487" s="414">
        <v>87.075000000006966</v>
      </c>
      <c r="D5487" s="414" t="e">
        <v>#N/A</v>
      </c>
      <c r="E5487" s="414" t="e">
        <v>#N/A</v>
      </c>
    </row>
    <row r="5488" spans="3:5">
      <c r="C5488" s="414">
        <v>87.100000000006972</v>
      </c>
      <c r="D5488" s="414" t="e">
        <v>#N/A</v>
      </c>
      <c r="E5488" s="414" t="e">
        <v>#N/A</v>
      </c>
    </row>
    <row r="5489" spans="3:5">
      <c r="C5489" s="414">
        <v>87.125000000006978</v>
      </c>
      <c r="D5489" s="414" t="e">
        <v>#N/A</v>
      </c>
      <c r="E5489" s="414" t="e">
        <v>#N/A</v>
      </c>
    </row>
    <row r="5490" spans="3:5">
      <c r="C5490" s="414">
        <v>87.150000000006983</v>
      </c>
      <c r="D5490" s="414" t="e">
        <v>#N/A</v>
      </c>
      <c r="E5490" s="414" t="e">
        <v>#N/A</v>
      </c>
    </row>
    <row r="5491" spans="3:5">
      <c r="C5491" s="414">
        <v>87.175000000006989</v>
      </c>
      <c r="D5491" s="414" t="e">
        <v>#N/A</v>
      </c>
      <c r="E5491" s="414" t="e">
        <v>#N/A</v>
      </c>
    </row>
    <row r="5492" spans="3:5">
      <c r="C5492" s="414">
        <v>87.200000000006995</v>
      </c>
      <c r="D5492" s="414" t="e">
        <v>#N/A</v>
      </c>
      <c r="E5492" s="414" t="e">
        <v>#N/A</v>
      </c>
    </row>
    <row r="5493" spans="3:5">
      <c r="C5493" s="414">
        <v>87.225000000007</v>
      </c>
      <c r="D5493" s="414" t="e">
        <v>#N/A</v>
      </c>
      <c r="E5493" s="414" t="e">
        <v>#N/A</v>
      </c>
    </row>
    <row r="5494" spans="3:5">
      <c r="C5494" s="414">
        <v>87.250000000007006</v>
      </c>
      <c r="D5494" s="414" t="e">
        <v>#N/A</v>
      </c>
      <c r="E5494" s="414" t="e">
        <v>#N/A</v>
      </c>
    </row>
    <row r="5495" spans="3:5">
      <c r="C5495" s="414">
        <v>87.275000000007012</v>
      </c>
      <c r="D5495" s="414" t="e">
        <v>#N/A</v>
      </c>
      <c r="E5495" s="414" t="e">
        <v>#N/A</v>
      </c>
    </row>
    <row r="5496" spans="3:5">
      <c r="C5496" s="414">
        <v>87.300000000007017</v>
      </c>
      <c r="D5496" s="414" t="e">
        <v>#N/A</v>
      </c>
      <c r="E5496" s="414" t="e">
        <v>#N/A</v>
      </c>
    </row>
    <row r="5497" spans="3:5">
      <c r="C5497" s="414">
        <v>87.325000000007023</v>
      </c>
      <c r="D5497" s="414" t="e">
        <v>#N/A</v>
      </c>
      <c r="E5497" s="414" t="e">
        <v>#N/A</v>
      </c>
    </row>
    <row r="5498" spans="3:5">
      <c r="C5498" s="414">
        <v>87.350000000007029</v>
      </c>
      <c r="D5498" s="414" t="e">
        <v>#N/A</v>
      </c>
      <c r="E5498" s="414" t="e">
        <v>#N/A</v>
      </c>
    </row>
    <row r="5499" spans="3:5">
      <c r="C5499" s="414">
        <v>87.375000000007034</v>
      </c>
      <c r="D5499" s="414" t="e">
        <v>#N/A</v>
      </c>
      <c r="E5499" s="414" t="e">
        <v>#N/A</v>
      </c>
    </row>
    <row r="5500" spans="3:5">
      <c r="C5500" s="414">
        <v>87.40000000000704</v>
      </c>
      <c r="D5500" s="414" t="e">
        <v>#N/A</v>
      </c>
      <c r="E5500" s="414" t="e">
        <v>#N/A</v>
      </c>
    </row>
    <row r="5501" spans="3:5">
      <c r="C5501" s="414">
        <v>87.425000000007046</v>
      </c>
      <c r="D5501" s="414" t="e">
        <v>#N/A</v>
      </c>
      <c r="E5501" s="414" t="e">
        <v>#N/A</v>
      </c>
    </row>
    <row r="5502" spans="3:5">
      <c r="C5502" s="414">
        <v>87.450000000007051</v>
      </c>
      <c r="D5502" s="414" t="e">
        <v>#N/A</v>
      </c>
      <c r="E5502" s="414" t="e">
        <v>#N/A</v>
      </c>
    </row>
    <row r="5503" spans="3:5">
      <c r="C5503" s="414">
        <v>87.475000000007057</v>
      </c>
      <c r="D5503" s="414" t="e">
        <v>#N/A</v>
      </c>
      <c r="E5503" s="414" t="e">
        <v>#N/A</v>
      </c>
    </row>
    <row r="5504" spans="3:5">
      <c r="C5504" s="414">
        <v>87.500000000007063</v>
      </c>
      <c r="D5504" s="414" t="e">
        <v>#N/A</v>
      </c>
      <c r="E5504" s="414" t="e">
        <v>#N/A</v>
      </c>
    </row>
    <row r="5505" spans="3:5">
      <c r="C5505" s="414">
        <v>87.525000000007068</v>
      </c>
      <c r="D5505" s="414" t="e">
        <v>#N/A</v>
      </c>
      <c r="E5505" s="414" t="e">
        <v>#N/A</v>
      </c>
    </row>
    <row r="5506" spans="3:5">
      <c r="C5506" s="414">
        <v>87.550000000007074</v>
      </c>
      <c r="D5506" s="414" t="e">
        <v>#N/A</v>
      </c>
      <c r="E5506" s="414" t="e">
        <v>#N/A</v>
      </c>
    </row>
    <row r="5507" spans="3:5">
      <c r="C5507" s="414">
        <v>87.57500000000708</v>
      </c>
      <c r="D5507" s="414" t="e">
        <v>#N/A</v>
      </c>
      <c r="E5507" s="414" t="e">
        <v>#N/A</v>
      </c>
    </row>
    <row r="5508" spans="3:5">
      <c r="C5508" s="414">
        <v>87.600000000007086</v>
      </c>
      <c r="D5508" s="414" t="e">
        <v>#N/A</v>
      </c>
      <c r="E5508" s="414" t="e">
        <v>#N/A</v>
      </c>
    </row>
    <row r="5509" spans="3:5">
      <c r="C5509" s="414">
        <v>87.625000000007091</v>
      </c>
      <c r="D5509" s="414" t="e">
        <v>#N/A</v>
      </c>
      <c r="E5509" s="414" t="e">
        <v>#N/A</v>
      </c>
    </row>
    <row r="5510" spans="3:5">
      <c r="C5510" s="414">
        <v>87.650000000007097</v>
      </c>
      <c r="D5510" s="414" t="e">
        <v>#N/A</v>
      </c>
      <c r="E5510" s="414" t="e">
        <v>#N/A</v>
      </c>
    </row>
    <row r="5511" spans="3:5">
      <c r="C5511" s="414">
        <v>87.675000000007103</v>
      </c>
      <c r="D5511" s="414" t="e">
        <v>#N/A</v>
      </c>
      <c r="E5511" s="414" t="e">
        <v>#N/A</v>
      </c>
    </row>
    <row r="5512" spans="3:5">
      <c r="C5512" s="414">
        <v>87.700000000007108</v>
      </c>
      <c r="D5512" s="414" t="e">
        <v>#N/A</v>
      </c>
      <c r="E5512" s="414" t="e">
        <v>#N/A</v>
      </c>
    </row>
    <row r="5513" spans="3:5">
      <c r="C5513" s="414">
        <v>87.725000000007114</v>
      </c>
      <c r="D5513" s="414" t="e">
        <v>#N/A</v>
      </c>
      <c r="E5513" s="414" t="e">
        <v>#N/A</v>
      </c>
    </row>
    <row r="5514" spans="3:5">
      <c r="C5514" s="414">
        <v>87.75000000000712</v>
      </c>
      <c r="D5514" s="414" t="e">
        <v>#N/A</v>
      </c>
      <c r="E5514" s="414" t="e">
        <v>#N/A</v>
      </c>
    </row>
    <row r="5515" spans="3:5">
      <c r="C5515" s="414">
        <v>87.775000000007125</v>
      </c>
      <c r="D5515" s="414" t="e">
        <v>#N/A</v>
      </c>
      <c r="E5515" s="414" t="e">
        <v>#N/A</v>
      </c>
    </row>
    <row r="5516" spans="3:5">
      <c r="C5516" s="414">
        <v>87.800000000007131</v>
      </c>
      <c r="D5516" s="414" t="e">
        <v>#N/A</v>
      </c>
      <c r="E5516" s="414" t="e">
        <v>#N/A</v>
      </c>
    </row>
    <row r="5517" spans="3:5">
      <c r="C5517" s="414">
        <v>87.825000000007137</v>
      </c>
      <c r="D5517" s="414" t="e">
        <v>#N/A</v>
      </c>
      <c r="E5517" s="414" t="e">
        <v>#N/A</v>
      </c>
    </row>
    <row r="5518" spans="3:5">
      <c r="C5518" s="414">
        <v>87.850000000007142</v>
      </c>
      <c r="D5518" s="414" t="e">
        <v>#N/A</v>
      </c>
      <c r="E5518" s="414" t="e">
        <v>#N/A</v>
      </c>
    </row>
    <row r="5519" spans="3:5">
      <c r="C5519" s="414">
        <v>87.875000000007148</v>
      </c>
      <c r="D5519" s="414" t="e">
        <v>#N/A</v>
      </c>
      <c r="E5519" s="414" t="e">
        <v>#N/A</v>
      </c>
    </row>
    <row r="5520" spans="3:5">
      <c r="C5520" s="414">
        <v>87.900000000007154</v>
      </c>
      <c r="D5520" s="414" t="e">
        <v>#N/A</v>
      </c>
      <c r="E5520" s="414" t="e">
        <v>#N/A</v>
      </c>
    </row>
    <row r="5521" spans="3:5">
      <c r="C5521" s="414">
        <v>87.925000000007159</v>
      </c>
      <c r="D5521" s="414" t="e">
        <v>#N/A</v>
      </c>
      <c r="E5521" s="414" t="e">
        <v>#N/A</v>
      </c>
    </row>
    <row r="5522" spans="3:5">
      <c r="C5522" s="414">
        <v>87.950000000007165</v>
      </c>
      <c r="D5522" s="414" t="e">
        <v>#N/A</v>
      </c>
      <c r="E5522" s="414" t="e">
        <v>#N/A</v>
      </c>
    </row>
    <row r="5523" spans="3:5">
      <c r="C5523" s="414">
        <v>87.975000000007171</v>
      </c>
      <c r="D5523" s="414" t="e">
        <v>#N/A</v>
      </c>
      <c r="E5523" s="414" t="e">
        <v>#N/A</v>
      </c>
    </row>
    <row r="5524" spans="3:5">
      <c r="C5524" s="414">
        <v>88.000000000007176</v>
      </c>
      <c r="D5524" s="414" t="e">
        <v>#N/A</v>
      </c>
      <c r="E5524" s="414" t="e">
        <v>#N/A</v>
      </c>
    </row>
    <row r="5525" spans="3:5">
      <c r="C5525" s="414">
        <v>88.025000000007182</v>
      </c>
      <c r="D5525" s="414" t="e">
        <v>#N/A</v>
      </c>
      <c r="E5525" s="414" t="e">
        <v>#N/A</v>
      </c>
    </row>
    <row r="5526" spans="3:5">
      <c r="C5526" s="414">
        <v>88.050000000007188</v>
      </c>
      <c r="D5526" s="414" t="e">
        <v>#N/A</v>
      </c>
      <c r="E5526" s="414" t="e">
        <v>#N/A</v>
      </c>
    </row>
    <row r="5527" spans="3:5">
      <c r="C5527" s="414">
        <v>88.075000000007194</v>
      </c>
      <c r="D5527" s="414" t="e">
        <v>#N/A</v>
      </c>
      <c r="E5527" s="414" t="e">
        <v>#N/A</v>
      </c>
    </row>
    <row r="5528" spans="3:5">
      <c r="C5528" s="414">
        <v>88.100000000007199</v>
      </c>
      <c r="D5528" s="414" t="e">
        <v>#N/A</v>
      </c>
      <c r="E5528" s="414" t="e">
        <v>#N/A</v>
      </c>
    </row>
    <row r="5529" spans="3:5">
      <c r="C5529" s="414">
        <v>88.125000000007205</v>
      </c>
      <c r="D5529" s="414" t="e">
        <v>#N/A</v>
      </c>
      <c r="E5529" s="414" t="e">
        <v>#N/A</v>
      </c>
    </row>
    <row r="5530" spans="3:5">
      <c r="C5530" s="414">
        <v>88.150000000007211</v>
      </c>
      <c r="D5530" s="414" t="e">
        <v>#N/A</v>
      </c>
      <c r="E5530" s="414" t="e">
        <v>#N/A</v>
      </c>
    </row>
    <row r="5531" spans="3:5">
      <c r="C5531" s="414">
        <v>88.175000000007216</v>
      </c>
      <c r="D5531" s="414" t="e">
        <v>#N/A</v>
      </c>
      <c r="E5531" s="414" t="e">
        <v>#N/A</v>
      </c>
    </row>
    <row r="5532" spans="3:5">
      <c r="C5532" s="414">
        <v>88.200000000007222</v>
      </c>
      <c r="D5532" s="414" t="e">
        <v>#N/A</v>
      </c>
      <c r="E5532" s="414" t="e">
        <v>#N/A</v>
      </c>
    </row>
    <row r="5533" spans="3:5">
      <c r="C5533" s="414">
        <v>88.225000000007228</v>
      </c>
      <c r="D5533" s="414" t="e">
        <v>#N/A</v>
      </c>
      <c r="E5533" s="414" t="e">
        <v>#N/A</v>
      </c>
    </row>
    <row r="5534" spans="3:5">
      <c r="C5534" s="414">
        <v>88.250000000007233</v>
      </c>
      <c r="D5534" s="414" t="e">
        <v>#N/A</v>
      </c>
      <c r="E5534" s="414" t="e">
        <v>#N/A</v>
      </c>
    </row>
    <row r="5535" spans="3:5">
      <c r="C5535" s="414">
        <v>88.275000000007239</v>
      </c>
      <c r="D5535" s="414" t="e">
        <v>#N/A</v>
      </c>
      <c r="E5535" s="414" t="e">
        <v>#N/A</v>
      </c>
    </row>
    <row r="5536" spans="3:5">
      <c r="C5536" s="414">
        <v>88.300000000007245</v>
      </c>
      <c r="D5536" s="414" t="e">
        <v>#N/A</v>
      </c>
      <c r="E5536" s="414" t="e">
        <v>#N/A</v>
      </c>
    </row>
    <row r="5537" spans="3:5">
      <c r="C5537" s="414">
        <v>88.32500000000725</v>
      </c>
      <c r="D5537" s="414" t="e">
        <v>#N/A</v>
      </c>
      <c r="E5537" s="414" t="e">
        <v>#N/A</v>
      </c>
    </row>
    <row r="5538" spans="3:5">
      <c r="C5538" s="414">
        <v>88.350000000007256</v>
      </c>
      <c r="D5538" s="414" t="e">
        <v>#N/A</v>
      </c>
      <c r="E5538" s="414" t="e">
        <v>#N/A</v>
      </c>
    </row>
    <row r="5539" spans="3:5">
      <c r="C5539" s="414">
        <v>88.375000000007262</v>
      </c>
      <c r="D5539" s="414" t="e">
        <v>#N/A</v>
      </c>
      <c r="E5539" s="414" t="e">
        <v>#N/A</v>
      </c>
    </row>
    <row r="5540" spans="3:5">
      <c r="C5540" s="414">
        <v>88.400000000007267</v>
      </c>
      <c r="D5540" s="414" t="e">
        <v>#N/A</v>
      </c>
      <c r="E5540" s="414" t="e">
        <v>#N/A</v>
      </c>
    </row>
    <row r="5541" spans="3:5">
      <c r="C5541" s="414">
        <v>88.425000000007273</v>
      </c>
      <c r="D5541" s="414" t="e">
        <v>#N/A</v>
      </c>
      <c r="E5541" s="414" t="e">
        <v>#N/A</v>
      </c>
    </row>
    <row r="5542" spans="3:5">
      <c r="C5542" s="414">
        <v>88.450000000007279</v>
      </c>
      <c r="D5542" s="414" t="e">
        <v>#N/A</v>
      </c>
      <c r="E5542" s="414" t="e">
        <v>#N/A</v>
      </c>
    </row>
    <row r="5543" spans="3:5">
      <c r="C5543" s="414">
        <v>88.475000000007284</v>
      </c>
      <c r="D5543" s="414" t="e">
        <v>#N/A</v>
      </c>
      <c r="E5543" s="414" t="e">
        <v>#N/A</v>
      </c>
    </row>
    <row r="5544" spans="3:5">
      <c r="C5544" s="414">
        <v>88.50000000000729</v>
      </c>
      <c r="D5544" s="414" t="e">
        <v>#N/A</v>
      </c>
      <c r="E5544" s="414" t="e">
        <v>#N/A</v>
      </c>
    </row>
    <row r="5545" spans="3:5">
      <c r="C5545" s="414">
        <v>88.525000000007296</v>
      </c>
      <c r="D5545" s="414" t="e">
        <v>#N/A</v>
      </c>
      <c r="E5545" s="414" t="e">
        <v>#N/A</v>
      </c>
    </row>
    <row r="5546" spans="3:5">
      <c r="C5546" s="414">
        <v>88.550000000007302</v>
      </c>
      <c r="D5546" s="414" t="e">
        <v>#N/A</v>
      </c>
      <c r="E5546" s="414" t="e">
        <v>#N/A</v>
      </c>
    </row>
    <row r="5547" spans="3:5">
      <c r="C5547" s="414">
        <v>88.575000000007307</v>
      </c>
      <c r="D5547" s="414" t="e">
        <v>#N/A</v>
      </c>
      <c r="E5547" s="414" t="e">
        <v>#N/A</v>
      </c>
    </row>
    <row r="5548" spans="3:5">
      <c r="C5548" s="414">
        <v>88.600000000007313</v>
      </c>
      <c r="D5548" s="414" t="e">
        <v>#N/A</v>
      </c>
      <c r="E5548" s="414" t="e">
        <v>#N/A</v>
      </c>
    </row>
    <row r="5549" spans="3:5">
      <c r="C5549" s="414">
        <v>88.625000000007319</v>
      </c>
      <c r="D5549" s="414" t="e">
        <v>#N/A</v>
      </c>
      <c r="E5549" s="414" t="e">
        <v>#N/A</v>
      </c>
    </row>
    <row r="5550" spans="3:5">
      <c r="C5550" s="414">
        <v>88.650000000007324</v>
      </c>
      <c r="D5550" s="414" t="e">
        <v>#N/A</v>
      </c>
      <c r="E5550" s="414" t="e">
        <v>#N/A</v>
      </c>
    </row>
    <row r="5551" spans="3:5">
      <c r="C5551" s="414">
        <v>88.67500000000733</v>
      </c>
      <c r="D5551" s="414" t="e">
        <v>#N/A</v>
      </c>
      <c r="E5551" s="414" t="e">
        <v>#N/A</v>
      </c>
    </row>
    <row r="5552" spans="3:5">
      <c r="C5552" s="414">
        <v>88.700000000007336</v>
      </c>
      <c r="D5552" s="414" t="e">
        <v>#N/A</v>
      </c>
      <c r="E5552" s="414" t="e">
        <v>#N/A</v>
      </c>
    </row>
    <row r="5553" spans="3:5">
      <c r="C5553" s="414">
        <v>88.725000000007341</v>
      </c>
      <c r="D5553" s="414" t="e">
        <v>#N/A</v>
      </c>
      <c r="E5553" s="414" t="e">
        <v>#N/A</v>
      </c>
    </row>
    <row r="5554" spans="3:5">
      <c r="C5554" s="414">
        <v>88.750000000007347</v>
      </c>
      <c r="D5554" s="414" t="e">
        <v>#N/A</v>
      </c>
      <c r="E5554" s="414" t="e">
        <v>#N/A</v>
      </c>
    </row>
    <row r="5555" spans="3:5">
      <c r="C5555" s="414">
        <v>88.775000000007353</v>
      </c>
      <c r="D5555" s="414" t="e">
        <v>#N/A</v>
      </c>
      <c r="E5555" s="414" t="e">
        <v>#N/A</v>
      </c>
    </row>
    <row r="5556" spans="3:5">
      <c r="C5556" s="414">
        <v>88.800000000007358</v>
      </c>
      <c r="D5556" s="414" t="e">
        <v>#N/A</v>
      </c>
      <c r="E5556" s="414" t="e">
        <v>#N/A</v>
      </c>
    </row>
    <row r="5557" spans="3:5">
      <c r="C5557" s="414">
        <v>88.825000000007364</v>
      </c>
      <c r="D5557" s="414" t="e">
        <v>#N/A</v>
      </c>
      <c r="E5557" s="414" t="e">
        <v>#N/A</v>
      </c>
    </row>
    <row r="5558" spans="3:5">
      <c r="C5558" s="414">
        <v>88.85000000000737</v>
      </c>
      <c r="D5558" s="414" t="e">
        <v>#N/A</v>
      </c>
      <c r="E5558" s="414" t="e">
        <v>#N/A</v>
      </c>
    </row>
    <row r="5559" spans="3:5">
      <c r="C5559" s="414">
        <v>88.875000000007375</v>
      </c>
      <c r="D5559" s="414" t="e">
        <v>#N/A</v>
      </c>
      <c r="E5559" s="414" t="e">
        <v>#N/A</v>
      </c>
    </row>
    <row r="5560" spans="3:5">
      <c r="C5560" s="414">
        <v>88.900000000007381</v>
      </c>
      <c r="D5560" s="414" t="e">
        <v>#N/A</v>
      </c>
      <c r="E5560" s="414" t="e">
        <v>#N/A</v>
      </c>
    </row>
    <row r="5561" spans="3:5">
      <c r="C5561" s="414">
        <v>88.925000000007387</v>
      </c>
      <c r="D5561" s="414" t="e">
        <v>#N/A</v>
      </c>
      <c r="E5561" s="414" t="e">
        <v>#N/A</v>
      </c>
    </row>
    <row r="5562" spans="3:5">
      <c r="C5562" s="414">
        <v>88.950000000007392</v>
      </c>
      <c r="D5562" s="414" t="e">
        <v>#N/A</v>
      </c>
      <c r="E5562" s="414" t="e">
        <v>#N/A</v>
      </c>
    </row>
    <row r="5563" spans="3:5">
      <c r="C5563" s="414">
        <v>88.975000000007398</v>
      </c>
      <c r="D5563" s="414" t="e">
        <v>#N/A</v>
      </c>
      <c r="E5563" s="414" t="e">
        <v>#N/A</v>
      </c>
    </row>
    <row r="5564" spans="3:5">
      <c r="C5564" s="414">
        <v>89.000000000007404</v>
      </c>
      <c r="D5564" s="414" t="e">
        <v>#N/A</v>
      </c>
      <c r="E5564" s="414" t="e">
        <v>#N/A</v>
      </c>
    </row>
    <row r="5565" spans="3:5">
      <c r="C5565" s="414">
        <v>89.02500000000741</v>
      </c>
      <c r="D5565" s="414" t="e">
        <v>#N/A</v>
      </c>
      <c r="E5565" s="414" t="e">
        <v>#N/A</v>
      </c>
    </row>
    <row r="5566" spans="3:5">
      <c r="C5566" s="414">
        <v>89.050000000007415</v>
      </c>
      <c r="D5566" s="414" t="e">
        <v>#N/A</v>
      </c>
      <c r="E5566" s="414" t="e">
        <v>#N/A</v>
      </c>
    </row>
    <row r="5567" spans="3:5">
      <c r="C5567" s="414">
        <v>89.075000000007421</v>
      </c>
      <c r="D5567" s="414" t="e">
        <v>#N/A</v>
      </c>
      <c r="E5567" s="414" t="e">
        <v>#N/A</v>
      </c>
    </row>
    <row r="5568" spans="3:5">
      <c r="C5568" s="414">
        <v>89.100000000007427</v>
      </c>
      <c r="D5568" s="414" t="e">
        <v>#N/A</v>
      </c>
      <c r="E5568" s="414" t="e">
        <v>#N/A</v>
      </c>
    </row>
    <row r="5569" spans="3:5">
      <c r="C5569" s="414">
        <v>89.125000000007432</v>
      </c>
      <c r="D5569" s="414" t="e">
        <v>#N/A</v>
      </c>
      <c r="E5569" s="414" t="e">
        <v>#N/A</v>
      </c>
    </row>
    <row r="5570" spans="3:5">
      <c r="C5570" s="414">
        <v>89.150000000007438</v>
      </c>
      <c r="D5570" s="414" t="e">
        <v>#N/A</v>
      </c>
      <c r="E5570" s="414" t="e">
        <v>#N/A</v>
      </c>
    </row>
    <row r="5571" spans="3:5">
      <c r="C5571" s="414">
        <v>89.175000000007444</v>
      </c>
      <c r="D5571" s="414" t="e">
        <v>#N/A</v>
      </c>
      <c r="E5571" s="414" t="e">
        <v>#N/A</v>
      </c>
    </row>
    <row r="5572" spans="3:5">
      <c r="C5572" s="414">
        <v>89.200000000007449</v>
      </c>
      <c r="D5572" s="414" t="e">
        <v>#N/A</v>
      </c>
      <c r="E5572" s="414" t="e">
        <v>#N/A</v>
      </c>
    </row>
    <row r="5573" spans="3:5">
      <c r="C5573" s="414">
        <v>89.225000000007455</v>
      </c>
      <c r="D5573" s="414" t="e">
        <v>#N/A</v>
      </c>
      <c r="E5573" s="414" t="e">
        <v>#N/A</v>
      </c>
    </row>
    <row r="5574" spans="3:5">
      <c r="C5574" s="414">
        <v>89.250000000007461</v>
      </c>
      <c r="D5574" s="414" t="e">
        <v>#N/A</v>
      </c>
      <c r="E5574" s="414" t="e">
        <v>#N/A</v>
      </c>
    </row>
    <row r="5575" spans="3:5">
      <c r="C5575" s="414">
        <v>89.275000000007466</v>
      </c>
      <c r="D5575" s="414" t="e">
        <v>#N/A</v>
      </c>
      <c r="E5575" s="414" t="e">
        <v>#N/A</v>
      </c>
    </row>
    <row r="5576" spans="3:5">
      <c r="C5576" s="414">
        <v>89.300000000007472</v>
      </c>
      <c r="D5576" s="414" t="e">
        <v>#N/A</v>
      </c>
      <c r="E5576" s="414" t="e">
        <v>#N/A</v>
      </c>
    </row>
    <row r="5577" spans="3:5">
      <c r="C5577" s="414">
        <v>89.325000000007478</v>
      </c>
      <c r="D5577" s="414" t="e">
        <v>#N/A</v>
      </c>
      <c r="E5577" s="414" t="e">
        <v>#N/A</v>
      </c>
    </row>
    <row r="5578" spans="3:5">
      <c r="C5578" s="414">
        <v>89.350000000007483</v>
      </c>
      <c r="D5578" s="414" t="e">
        <v>#N/A</v>
      </c>
      <c r="E5578" s="414" t="e">
        <v>#N/A</v>
      </c>
    </row>
    <row r="5579" spans="3:5">
      <c r="C5579" s="414">
        <v>89.375000000007489</v>
      </c>
      <c r="D5579" s="414" t="e">
        <v>#N/A</v>
      </c>
      <c r="E5579" s="414" t="e">
        <v>#N/A</v>
      </c>
    </row>
    <row r="5580" spans="3:5">
      <c r="C5580" s="414">
        <v>89.400000000007495</v>
      </c>
      <c r="D5580" s="414" t="e">
        <v>#N/A</v>
      </c>
      <c r="E5580" s="414" t="e">
        <v>#N/A</v>
      </c>
    </row>
    <row r="5581" spans="3:5">
      <c r="C5581" s="414">
        <v>89.4250000000075</v>
      </c>
      <c r="D5581" s="414" t="e">
        <v>#N/A</v>
      </c>
      <c r="E5581" s="414" t="e">
        <v>#N/A</v>
      </c>
    </row>
    <row r="5582" spans="3:5">
      <c r="C5582" s="414">
        <v>89.450000000007506</v>
      </c>
      <c r="D5582" s="414" t="e">
        <v>#N/A</v>
      </c>
      <c r="E5582" s="414" t="e">
        <v>#N/A</v>
      </c>
    </row>
    <row r="5583" spans="3:5">
      <c r="C5583" s="414">
        <v>89.475000000007512</v>
      </c>
      <c r="D5583" s="414" t="e">
        <v>#N/A</v>
      </c>
      <c r="E5583" s="414" t="e">
        <v>#N/A</v>
      </c>
    </row>
    <row r="5584" spans="3:5">
      <c r="C5584" s="414">
        <v>89.500000000007518</v>
      </c>
      <c r="D5584" s="414" t="e">
        <v>#N/A</v>
      </c>
      <c r="E5584" s="414" t="e">
        <v>#N/A</v>
      </c>
    </row>
    <row r="5585" spans="3:5">
      <c r="C5585" s="414">
        <v>89.525000000007523</v>
      </c>
      <c r="D5585" s="414" t="e">
        <v>#N/A</v>
      </c>
      <c r="E5585" s="414" t="e">
        <v>#N/A</v>
      </c>
    </row>
    <row r="5586" spans="3:5">
      <c r="C5586" s="414">
        <v>89.550000000007529</v>
      </c>
      <c r="D5586" s="414" t="e">
        <v>#N/A</v>
      </c>
      <c r="E5586" s="414" t="e">
        <v>#N/A</v>
      </c>
    </row>
    <row r="5587" spans="3:5">
      <c r="C5587" s="414">
        <v>89.575000000007535</v>
      </c>
      <c r="D5587" s="414" t="e">
        <v>#N/A</v>
      </c>
      <c r="E5587" s="414" t="e">
        <v>#N/A</v>
      </c>
    </row>
    <row r="5588" spans="3:5">
      <c r="C5588" s="414">
        <v>89.60000000000754</v>
      </c>
      <c r="D5588" s="414" t="e">
        <v>#N/A</v>
      </c>
      <c r="E5588" s="414" t="e">
        <v>#N/A</v>
      </c>
    </row>
    <row r="5589" spans="3:5">
      <c r="C5589" s="414">
        <v>89.625000000007546</v>
      </c>
      <c r="D5589" s="414" t="e">
        <v>#N/A</v>
      </c>
      <c r="E5589" s="414" t="e">
        <v>#N/A</v>
      </c>
    </row>
    <row r="5590" spans="3:5">
      <c r="C5590" s="414">
        <v>89.650000000007552</v>
      </c>
      <c r="D5590" s="414" t="e">
        <v>#N/A</v>
      </c>
      <c r="E5590" s="414" t="e">
        <v>#N/A</v>
      </c>
    </row>
    <row r="5591" spans="3:5">
      <c r="C5591" s="414">
        <v>89.675000000007557</v>
      </c>
      <c r="D5591" s="414" t="e">
        <v>#N/A</v>
      </c>
      <c r="E5591" s="414" t="e">
        <v>#N/A</v>
      </c>
    </row>
    <row r="5592" spans="3:5">
      <c r="C5592" s="414">
        <v>89.700000000007563</v>
      </c>
      <c r="D5592" s="414" t="e">
        <v>#N/A</v>
      </c>
      <c r="E5592" s="414" t="e">
        <v>#N/A</v>
      </c>
    </row>
    <row r="5593" spans="3:5">
      <c r="C5593" s="414">
        <v>89.725000000007569</v>
      </c>
      <c r="D5593" s="414" t="e">
        <v>#N/A</v>
      </c>
      <c r="E5593" s="414" t="e">
        <v>#N/A</v>
      </c>
    </row>
    <row r="5594" spans="3:5">
      <c r="C5594" s="414">
        <v>89.750000000007574</v>
      </c>
      <c r="D5594" s="414" t="e">
        <v>#N/A</v>
      </c>
      <c r="E5594" s="414" t="e">
        <v>#N/A</v>
      </c>
    </row>
    <row r="5595" spans="3:5">
      <c r="C5595" s="414">
        <v>89.77500000000758</v>
      </c>
      <c r="D5595" s="414" t="e">
        <v>#N/A</v>
      </c>
      <c r="E5595" s="414" t="e">
        <v>#N/A</v>
      </c>
    </row>
    <row r="5596" spans="3:5">
      <c r="C5596" s="414">
        <v>89.800000000007586</v>
      </c>
      <c r="D5596" s="414" t="e">
        <v>#N/A</v>
      </c>
      <c r="E5596" s="414" t="e">
        <v>#N/A</v>
      </c>
    </row>
    <row r="5597" spans="3:5">
      <c r="C5597" s="414">
        <v>89.825000000007591</v>
      </c>
      <c r="D5597" s="414" t="e">
        <v>#N/A</v>
      </c>
      <c r="E5597" s="414" t="e">
        <v>#N/A</v>
      </c>
    </row>
    <row r="5598" spans="3:5">
      <c r="C5598" s="414">
        <v>89.850000000007597</v>
      </c>
      <c r="D5598" s="414" t="e">
        <v>#N/A</v>
      </c>
      <c r="E5598" s="414" t="e">
        <v>#N/A</v>
      </c>
    </row>
    <row r="5599" spans="3:5">
      <c r="C5599" s="414">
        <v>89.875000000007603</v>
      </c>
      <c r="D5599" s="414" t="e">
        <v>#N/A</v>
      </c>
      <c r="E5599" s="414" t="e">
        <v>#N/A</v>
      </c>
    </row>
    <row r="5600" spans="3:5">
      <c r="C5600" s="414">
        <v>89.900000000007608</v>
      </c>
      <c r="D5600" s="414" t="e">
        <v>#N/A</v>
      </c>
      <c r="E5600" s="414" t="e">
        <v>#N/A</v>
      </c>
    </row>
    <row r="5601" spans="3:5">
      <c r="C5601" s="414">
        <v>89.925000000007614</v>
      </c>
      <c r="D5601" s="414" t="e">
        <v>#N/A</v>
      </c>
      <c r="E5601" s="414" t="e">
        <v>#N/A</v>
      </c>
    </row>
    <row r="5602" spans="3:5">
      <c r="C5602" s="414">
        <v>89.95000000000762</v>
      </c>
      <c r="D5602" s="414" t="e">
        <v>#N/A</v>
      </c>
      <c r="E5602" s="414" t="e">
        <v>#N/A</v>
      </c>
    </row>
    <row r="5603" spans="3:5">
      <c r="C5603" s="414">
        <v>89.975000000007626</v>
      </c>
      <c r="D5603" s="414" t="e">
        <v>#N/A</v>
      </c>
      <c r="E5603" s="414" t="e">
        <v>#N/A</v>
      </c>
    </row>
    <row r="5604" spans="3:5">
      <c r="C5604" s="414">
        <v>90.000000000007631</v>
      </c>
      <c r="D5604" s="414" t="e">
        <v>#N/A</v>
      </c>
      <c r="E5604" s="414" t="e">
        <v>#N/A</v>
      </c>
    </row>
    <row r="5605" spans="3:5">
      <c r="C5605" s="414">
        <v>90.025000000007637</v>
      </c>
      <c r="D5605" s="414" t="e">
        <v>#N/A</v>
      </c>
      <c r="E5605" s="414" t="e">
        <v>#N/A</v>
      </c>
    </row>
    <row r="5606" spans="3:5">
      <c r="C5606" s="414">
        <v>90.050000000007643</v>
      </c>
      <c r="D5606" s="414" t="e">
        <v>#N/A</v>
      </c>
      <c r="E5606" s="414" t="e">
        <v>#N/A</v>
      </c>
    </row>
    <row r="5607" spans="3:5">
      <c r="C5607" s="414">
        <v>90.075000000007648</v>
      </c>
      <c r="D5607" s="414" t="e">
        <v>#N/A</v>
      </c>
      <c r="E5607" s="414" t="e">
        <v>#N/A</v>
      </c>
    </row>
    <row r="5608" spans="3:5">
      <c r="C5608" s="414">
        <v>90.100000000007654</v>
      </c>
      <c r="D5608" s="414" t="e">
        <v>#N/A</v>
      </c>
      <c r="E5608" s="414" t="e">
        <v>#N/A</v>
      </c>
    </row>
    <row r="5609" spans="3:5">
      <c r="C5609" s="414">
        <v>90.12500000000766</v>
      </c>
      <c r="D5609" s="414" t="e">
        <v>#N/A</v>
      </c>
      <c r="E5609" s="414" t="e">
        <v>#N/A</v>
      </c>
    </row>
    <row r="5610" spans="3:5">
      <c r="C5610" s="414">
        <v>90.150000000007665</v>
      </c>
      <c r="D5610" s="414" t="e">
        <v>#N/A</v>
      </c>
      <c r="E5610" s="414" t="e">
        <v>#N/A</v>
      </c>
    </row>
    <row r="5611" spans="3:5">
      <c r="C5611" s="414">
        <v>90.175000000007671</v>
      </c>
      <c r="D5611" s="414" t="e">
        <v>#N/A</v>
      </c>
      <c r="E5611" s="414" t="e">
        <v>#N/A</v>
      </c>
    </row>
    <row r="5612" spans="3:5">
      <c r="C5612" s="414">
        <v>90.200000000007677</v>
      </c>
      <c r="D5612" s="414" t="e">
        <v>#N/A</v>
      </c>
      <c r="E5612" s="414" t="e">
        <v>#N/A</v>
      </c>
    </row>
    <row r="5613" spans="3:5">
      <c r="C5613" s="414">
        <v>90.225000000007682</v>
      </c>
      <c r="D5613" s="414" t="e">
        <v>#N/A</v>
      </c>
      <c r="E5613" s="414" t="e">
        <v>#N/A</v>
      </c>
    </row>
    <row r="5614" spans="3:5">
      <c r="C5614" s="414">
        <v>90.250000000007688</v>
      </c>
      <c r="D5614" s="414" t="e">
        <v>#N/A</v>
      </c>
      <c r="E5614" s="414" t="e">
        <v>#N/A</v>
      </c>
    </row>
    <row r="5615" spans="3:5">
      <c r="C5615" s="414">
        <v>90.275000000007694</v>
      </c>
      <c r="D5615" s="414" t="e">
        <v>#N/A</v>
      </c>
      <c r="E5615" s="414" t="e">
        <v>#N/A</v>
      </c>
    </row>
    <row r="5616" spans="3:5">
      <c r="C5616" s="414">
        <v>90.300000000007699</v>
      </c>
      <c r="D5616" s="414" t="e">
        <v>#N/A</v>
      </c>
      <c r="E5616" s="414" t="e">
        <v>#N/A</v>
      </c>
    </row>
    <row r="5617" spans="3:5">
      <c r="C5617" s="414">
        <v>90.325000000007705</v>
      </c>
      <c r="D5617" s="414" t="e">
        <v>#N/A</v>
      </c>
      <c r="E5617" s="414" t="e">
        <v>#N/A</v>
      </c>
    </row>
    <row r="5618" spans="3:5">
      <c r="C5618" s="414">
        <v>90.350000000007711</v>
      </c>
      <c r="D5618" s="414" t="e">
        <v>#N/A</v>
      </c>
      <c r="E5618" s="414" t="e">
        <v>#N/A</v>
      </c>
    </row>
    <row r="5619" spans="3:5">
      <c r="C5619" s="414">
        <v>90.375000000007716</v>
      </c>
      <c r="D5619" s="414" t="e">
        <v>#N/A</v>
      </c>
      <c r="E5619" s="414" t="e">
        <v>#N/A</v>
      </c>
    </row>
    <row r="5620" spans="3:5">
      <c r="C5620" s="414">
        <v>90.400000000007722</v>
      </c>
      <c r="D5620" s="414" t="e">
        <v>#N/A</v>
      </c>
      <c r="E5620" s="414" t="e">
        <v>#N/A</v>
      </c>
    </row>
    <row r="5621" spans="3:5">
      <c r="C5621" s="414">
        <v>90.425000000007728</v>
      </c>
      <c r="D5621" s="414" t="e">
        <v>#N/A</v>
      </c>
      <c r="E5621" s="414" t="e">
        <v>#N/A</v>
      </c>
    </row>
    <row r="5622" spans="3:5">
      <c r="C5622" s="414">
        <v>90.450000000007734</v>
      </c>
      <c r="D5622" s="414" t="e">
        <v>#N/A</v>
      </c>
      <c r="E5622" s="414" t="e">
        <v>#N/A</v>
      </c>
    </row>
    <row r="5623" spans="3:5">
      <c r="C5623" s="414">
        <v>90.475000000007739</v>
      </c>
      <c r="D5623" s="414" t="e">
        <v>#N/A</v>
      </c>
      <c r="E5623" s="414" t="e">
        <v>#N/A</v>
      </c>
    </row>
    <row r="5624" spans="3:5">
      <c r="C5624" s="414">
        <v>90.500000000007745</v>
      </c>
      <c r="D5624" s="414" t="e">
        <v>#N/A</v>
      </c>
      <c r="E5624" s="414" t="e">
        <v>#N/A</v>
      </c>
    </row>
    <row r="5625" spans="3:5">
      <c r="C5625" s="414">
        <v>90.525000000007751</v>
      </c>
      <c r="D5625" s="414" t="e">
        <v>#N/A</v>
      </c>
      <c r="E5625" s="414" t="e">
        <v>#N/A</v>
      </c>
    </row>
    <row r="5626" spans="3:5">
      <c r="C5626" s="414">
        <v>90.550000000007756</v>
      </c>
      <c r="D5626" s="414" t="e">
        <v>#N/A</v>
      </c>
      <c r="E5626" s="414" t="e">
        <v>#N/A</v>
      </c>
    </row>
    <row r="5627" spans="3:5">
      <c r="C5627" s="414">
        <v>90.575000000007762</v>
      </c>
      <c r="D5627" s="414" t="e">
        <v>#N/A</v>
      </c>
      <c r="E5627" s="414" t="e">
        <v>#N/A</v>
      </c>
    </row>
    <row r="5628" spans="3:5">
      <c r="C5628" s="414">
        <v>90.600000000007768</v>
      </c>
      <c r="D5628" s="414" t="e">
        <v>#N/A</v>
      </c>
      <c r="E5628" s="414" t="e">
        <v>#N/A</v>
      </c>
    </row>
    <row r="5629" spans="3:5">
      <c r="C5629" s="414">
        <v>90.625000000007773</v>
      </c>
      <c r="D5629" s="414" t="e">
        <v>#N/A</v>
      </c>
      <c r="E5629" s="414" t="e">
        <v>#N/A</v>
      </c>
    </row>
    <row r="5630" spans="3:5">
      <c r="C5630" s="414">
        <v>90.650000000007779</v>
      </c>
      <c r="D5630" s="414" t="e">
        <v>#N/A</v>
      </c>
      <c r="E5630" s="414" t="e">
        <v>#N/A</v>
      </c>
    </row>
    <row r="5631" spans="3:5">
      <c r="C5631" s="414">
        <v>90.675000000007785</v>
      </c>
      <c r="D5631" s="414" t="e">
        <v>#N/A</v>
      </c>
      <c r="E5631" s="414" t="e">
        <v>#N/A</v>
      </c>
    </row>
    <row r="5632" spans="3:5">
      <c r="C5632" s="414">
        <v>90.70000000000779</v>
      </c>
      <c r="D5632" s="414" t="e">
        <v>#N/A</v>
      </c>
      <c r="E5632" s="414" t="e">
        <v>#N/A</v>
      </c>
    </row>
    <row r="5633" spans="3:5">
      <c r="C5633" s="414">
        <v>90.725000000007796</v>
      </c>
      <c r="D5633" s="414" t="e">
        <v>#N/A</v>
      </c>
      <c r="E5633" s="414" t="e">
        <v>#N/A</v>
      </c>
    </row>
    <row r="5634" spans="3:5">
      <c r="C5634" s="414">
        <v>90.750000000007802</v>
      </c>
      <c r="D5634" s="414" t="e">
        <v>#N/A</v>
      </c>
      <c r="E5634" s="414" t="e">
        <v>#N/A</v>
      </c>
    </row>
    <row r="5635" spans="3:5">
      <c r="C5635" s="414">
        <v>90.775000000007807</v>
      </c>
      <c r="D5635" s="414" t="e">
        <v>#N/A</v>
      </c>
      <c r="E5635" s="414" t="e">
        <v>#N/A</v>
      </c>
    </row>
    <row r="5636" spans="3:5">
      <c r="C5636" s="414">
        <v>90.800000000007813</v>
      </c>
      <c r="D5636" s="414" t="e">
        <v>#N/A</v>
      </c>
      <c r="E5636" s="414" t="e">
        <v>#N/A</v>
      </c>
    </row>
    <row r="5637" spans="3:5">
      <c r="C5637" s="414">
        <v>90.825000000007819</v>
      </c>
      <c r="D5637" s="414" t="e">
        <v>#N/A</v>
      </c>
      <c r="E5637" s="414" t="e">
        <v>#N/A</v>
      </c>
    </row>
    <row r="5638" spans="3:5">
      <c r="C5638" s="414">
        <v>90.850000000007824</v>
      </c>
      <c r="D5638" s="414" t="e">
        <v>#N/A</v>
      </c>
      <c r="E5638" s="414" t="e">
        <v>#N/A</v>
      </c>
    </row>
    <row r="5639" spans="3:5">
      <c r="C5639" s="414">
        <v>90.87500000000783</v>
      </c>
      <c r="D5639" s="414" t="e">
        <v>#N/A</v>
      </c>
      <c r="E5639" s="414" t="e">
        <v>#N/A</v>
      </c>
    </row>
    <row r="5640" spans="3:5">
      <c r="C5640" s="414">
        <v>90.900000000007836</v>
      </c>
      <c r="D5640" s="414" t="e">
        <v>#N/A</v>
      </c>
      <c r="E5640" s="414" t="e">
        <v>#N/A</v>
      </c>
    </row>
    <row r="5641" spans="3:5">
      <c r="C5641" s="414">
        <v>90.925000000007842</v>
      </c>
      <c r="D5641" s="414" t="e">
        <v>#N/A</v>
      </c>
      <c r="E5641" s="414" t="e">
        <v>#N/A</v>
      </c>
    </row>
    <row r="5642" spans="3:5">
      <c r="C5642" s="414">
        <v>90.950000000007847</v>
      </c>
      <c r="D5642" s="414" t="e">
        <v>#N/A</v>
      </c>
      <c r="E5642" s="414" t="e">
        <v>#N/A</v>
      </c>
    </row>
    <row r="5643" spans="3:5">
      <c r="C5643" s="414">
        <v>90.975000000007853</v>
      </c>
      <c r="D5643" s="414" t="e">
        <v>#N/A</v>
      </c>
      <c r="E5643" s="414" t="e">
        <v>#N/A</v>
      </c>
    </row>
    <row r="5644" spans="3:5">
      <c r="C5644" s="414">
        <v>91.000000000007859</v>
      </c>
      <c r="D5644" s="414" t="e">
        <v>#N/A</v>
      </c>
      <c r="E5644" s="414" t="e">
        <v>#N/A</v>
      </c>
    </row>
    <row r="5645" spans="3:5">
      <c r="C5645" s="414">
        <v>91.025000000007864</v>
      </c>
      <c r="D5645" s="414" t="e">
        <v>#N/A</v>
      </c>
      <c r="E5645" s="414" t="e">
        <v>#N/A</v>
      </c>
    </row>
    <row r="5646" spans="3:5">
      <c r="C5646" s="414">
        <v>91.05000000000787</v>
      </c>
      <c r="D5646" s="414" t="e">
        <v>#N/A</v>
      </c>
      <c r="E5646" s="414" t="e">
        <v>#N/A</v>
      </c>
    </row>
    <row r="5647" spans="3:5">
      <c r="C5647" s="414">
        <v>91.075000000007876</v>
      </c>
      <c r="D5647" s="414" t="e">
        <v>#N/A</v>
      </c>
      <c r="E5647" s="414" t="e">
        <v>#N/A</v>
      </c>
    </row>
    <row r="5648" spans="3:5">
      <c r="C5648" s="414">
        <v>91.100000000007881</v>
      </c>
      <c r="D5648" s="414" t="e">
        <v>#N/A</v>
      </c>
      <c r="E5648" s="414" t="e">
        <v>#N/A</v>
      </c>
    </row>
    <row r="5649" spans="3:5">
      <c r="C5649" s="414">
        <v>91.125000000007887</v>
      </c>
      <c r="D5649" s="414" t="e">
        <v>#N/A</v>
      </c>
      <c r="E5649" s="414" t="e">
        <v>#N/A</v>
      </c>
    </row>
    <row r="5650" spans="3:5">
      <c r="C5650" s="414">
        <v>91.150000000007893</v>
      </c>
      <c r="D5650" s="414" t="e">
        <v>#N/A</v>
      </c>
      <c r="E5650" s="414" t="e">
        <v>#N/A</v>
      </c>
    </row>
    <row r="5651" spans="3:5">
      <c r="C5651" s="414">
        <v>91.175000000007898</v>
      </c>
      <c r="D5651" s="414" t="e">
        <v>#N/A</v>
      </c>
      <c r="E5651" s="414" t="e">
        <v>#N/A</v>
      </c>
    </row>
    <row r="5652" spans="3:5">
      <c r="C5652" s="414">
        <v>91.200000000007904</v>
      </c>
      <c r="D5652" s="414" t="e">
        <v>#N/A</v>
      </c>
      <c r="E5652" s="414" t="e">
        <v>#N/A</v>
      </c>
    </row>
    <row r="5653" spans="3:5">
      <c r="C5653" s="414">
        <v>91.22500000000791</v>
      </c>
      <c r="D5653" s="414" t="e">
        <v>#N/A</v>
      </c>
      <c r="E5653" s="414" t="e">
        <v>#N/A</v>
      </c>
    </row>
    <row r="5654" spans="3:5">
      <c r="C5654" s="414">
        <v>91.250000000007915</v>
      </c>
      <c r="D5654" s="414" t="e">
        <v>#N/A</v>
      </c>
      <c r="E5654" s="414" t="e">
        <v>#N/A</v>
      </c>
    </row>
    <row r="5655" spans="3:5">
      <c r="C5655" s="414">
        <v>91.275000000007921</v>
      </c>
      <c r="D5655" s="414" t="e">
        <v>#N/A</v>
      </c>
      <c r="E5655" s="414" t="e">
        <v>#N/A</v>
      </c>
    </row>
    <row r="5656" spans="3:5">
      <c r="C5656" s="414">
        <v>91.300000000007927</v>
      </c>
      <c r="D5656" s="414" t="e">
        <v>#N/A</v>
      </c>
      <c r="E5656" s="414" t="e">
        <v>#N/A</v>
      </c>
    </row>
    <row r="5657" spans="3:5">
      <c r="C5657" s="414">
        <v>91.325000000007932</v>
      </c>
      <c r="D5657" s="414" t="e">
        <v>#N/A</v>
      </c>
      <c r="E5657" s="414" t="e">
        <v>#N/A</v>
      </c>
    </row>
    <row r="5658" spans="3:5">
      <c r="C5658" s="414">
        <v>91.350000000007938</v>
      </c>
      <c r="D5658" s="414" t="e">
        <v>#N/A</v>
      </c>
      <c r="E5658" s="414" t="e">
        <v>#N/A</v>
      </c>
    </row>
    <row r="5659" spans="3:5">
      <c r="C5659" s="414">
        <v>91.375000000007944</v>
      </c>
      <c r="D5659" s="414" t="e">
        <v>#N/A</v>
      </c>
      <c r="E5659" s="414" t="e">
        <v>#N/A</v>
      </c>
    </row>
    <row r="5660" spans="3:5">
      <c r="C5660" s="414">
        <v>91.40000000000795</v>
      </c>
      <c r="D5660" s="414" t="e">
        <v>#N/A</v>
      </c>
      <c r="E5660" s="414" t="e">
        <v>#N/A</v>
      </c>
    </row>
    <row r="5661" spans="3:5">
      <c r="C5661" s="414">
        <v>91.425000000007955</v>
      </c>
      <c r="D5661" s="414" t="e">
        <v>#N/A</v>
      </c>
      <c r="E5661" s="414" t="e">
        <v>#N/A</v>
      </c>
    </row>
    <row r="5662" spans="3:5">
      <c r="C5662" s="414">
        <v>91.450000000007961</v>
      </c>
      <c r="D5662" s="414" t="e">
        <v>#N/A</v>
      </c>
      <c r="E5662" s="414" t="e">
        <v>#N/A</v>
      </c>
    </row>
    <row r="5663" spans="3:5">
      <c r="C5663" s="414">
        <v>91.475000000007967</v>
      </c>
      <c r="D5663" s="414" t="e">
        <v>#N/A</v>
      </c>
      <c r="E5663" s="414" t="e">
        <v>#N/A</v>
      </c>
    </row>
    <row r="5664" spans="3:5">
      <c r="C5664" s="414">
        <v>91.500000000007972</v>
      </c>
      <c r="D5664" s="414" t="e">
        <v>#N/A</v>
      </c>
      <c r="E5664" s="414" t="e">
        <v>#N/A</v>
      </c>
    </row>
    <row r="5665" spans="3:5">
      <c r="C5665" s="414">
        <v>91.525000000007978</v>
      </c>
      <c r="D5665" s="414" t="e">
        <v>#N/A</v>
      </c>
      <c r="E5665" s="414" t="e">
        <v>#N/A</v>
      </c>
    </row>
    <row r="5666" spans="3:5">
      <c r="C5666" s="414">
        <v>91.550000000007984</v>
      </c>
      <c r="D5666" s="414" t="e">
        <v>#N/A</v>
      </c>
      <c r="E5666" s="414" t="e">
        <v>#N/A</v>
      </c>
    </row>
    <row r="5667" spans="3:5">
      <c r="C5667" s="414">
        <v>91.575000000007989</v>
      </c>
      <c r="D5667" s="414" t="e">
        <v>#N/A</v>
      </c>
      <c r="E5667" s="414" t="e">
        <v>#N/A</v>
      </c>
    </row>
    <row r="5668" spans="3:5">
      <c r="C5668" s="414">
        <v>91.600000000007995</v>
      </c>
      <c r="D5668" s="414" t="e">
        <v>#N/A</v>
      </c>
      <c r="E5668" s="414" t="e">
        <v>#N/A</v>
      </c>
    </row>
    <row r="5669" spans="3:5">
      <c r="C5669" s="414">
        <v>91.625000000008001</v>
      </c>
      <c r="D5669" s="414" t="e">
        <v>#N/A</v>
      </c>
      <c r="E5669" s="414" t="e">
        <v>#N/A</v>
      </c>
    </row>
    <row r="5670" spans="3:5">
      <c r="C5670" s="414">
        <v>91.650000000008006</v>
      </c>
      <c r="D5670" s="414" t="e">
        <v>#N/A</v>
      </c>
      <c r="E5670" s="414" t="e">
        <v>#N/A</v>
      </c>
    </row>
    <row r="5671" spans="3:5">
      <c r="C5671" s="414">
        <v>91.675000000008012</v>
      </c>
      <c r="D5671" s="414" t="e">
        <v>#N/A</v>
      </c>
      <c r="E5671" s="414" t="e">
        <v>#N/A</v>
      </c>
    </row>
    <row r="5672" spans="3:5">
      <c r="C5672" s="414">
        <v>91.700000000008018</v>
      </c>
      <c r="D5672" s="414" t="e">
        <v>#N/A</v>
      </c>
      <c r="E5672" s="414" t="e">
        <v>#N/A</v>
      </c>
    </row>
    <row r="5673" spans="3:5">
      <c r="C5673" s="414">
        <v>91.725000000008023</v>
      </c>
      <c r="D5673" s="414" t="e">
        <v>#N/A</v>
      </c>
      <c r="E5673" s="414" t="e">
        <v>#N/A</v>
      </c>
    </row>
    <row r="5674" spans="3:5">
      <c r="C5674" s="414">
        <v>91.750000000008029</v>
      </c>
      <c r="D5674" s="414" t="e">
        <v>#N/A</v>
      </c>
      <c r="E5674" s="414" t="e">
        <v>#N/A</v>
      </c>
    </row>
    <row r="5675" spans="3:5">
      <c r="C5675" s="414">
        <v>91.775000000008035</v>
      </c>
      <c r="D5675" s="414" t="e">
        <v>#N/A</v>
      </c>
      <c r="E5675" s="414" t="e">
        <v>#N/A</v>
      </c>
    </row>
    <row r="5676" spans="3:5">
      <c r="C5676" s="414">
        <v>91.800000000008041</v>
      </c>
      <c r="D5676" s="414" t="e">
        <v>#N/A</v>
      </c>
      <c r="E5676" s="414" t="e">
        <v>#N/A</v>
      </c>
    </row>
    <row r="5677" spans="3:5">
      <c r="C5677" s="414">
        <v>91.825000000008046</v>
      </c>
      <c r="D5677" s="414" t="e">
        <v>#N/A</v>
      </c>
      <c r="E5677" s="414" t="e">
        <v>#N/A</v>
      </c>
    </row>
    <row r="5678" spans="3:5">
      <c r="C5678" s="414">
        <v>91.850000000008052</v>
      </c>
      <c r="D5678" s="414" t="e">
        <v>#N/A</v>
      </c>
      <c r="E5678" s="414" t="e">
        <v>#N/A</v>
      </c>
    </row>
    <row r="5679" spans="3:5">
      <c r="C5679" s="414">
        <v>91.875000000008058</v>
      </c>
      <c r="D5679" s="414" t="e">
        <v>#N/A</v>
      </c>
      <c r="E5679" s="414" t="e">
        <v>#N/A</v>
      </c>
    </row>
    <row r="5680" spans="3:5">
      <c r="C5680" s="414">
        <v>91.900000000008063</v>
      </c>
      <c r="D5680" s="414" t="e">
        <v>#N/A</v>
      </c>
      <c r="E5680" s="414" t="e">
        <v>#N/A</v>
      </c>
    </row>
    <row r="5681" spans="3:5">
      <c r="C5681" s="414">
        <v>91.925000000008069</v>
      </c>
      <c r="D5681" s="414" t="e">
        <v>#N/A</v>
      </c>
      <c r="E5681" s="414" t="e">
        <v>#N/A</v>
      </c>
    </row>
    <row r="5682" spans="3:5">
      <c r="C5682" s="414">
        <v>91.950000000008075</v>
      </c>
      <c r="D5682" s="414" t="e">
        <v>#N/A</v>
      </c>
      <c r="E5682" s="414" t="e">
        <v>#N/A</v>
      </c>
    </row>
    <row r="5683" spans="3:5">
      <c r="C5683" s="414">
        <v>91.97500000000808</v>
      </c>
      <c r="D5683" s="414" t="e">
        <v>#N/A</v>
      </c>
      <c r="E5683" s="414" t="e">
        <v>#N/A</v>
      </c>
    </row>
    <row r="5684" spans="3:5">
      <c r="C5684" s="414">
        <v>92.000000000008086</v>
      </c>
      <c r="D5684" s="414" t="e">
        <v>#N/A</v>
      </c>
      <c r="E5684" s="414" t="e">
        <v>#N/A</v>
      </c>
    </row>
    <row r="5685" spans="3:5">
      <c r="C5685" s="414">
        <v>92.025000000008092</v>
      </c>
      <c r="D5685" s="414" t="e">
        <v>#N/A</v>
      </c>
      <c r="E5685" s="414" t="e">
        <v>#N/A</v>
      </c>
    </row>
    <row r="5686" spans="3:5">
      <c r="C5686" s="414">
        <v>92.050000000008097</v>
      </c>
      <c r="D5686" s="414" t="e">
        <v>#N/A</v>
      </c>
      <c r="E5686" s="414" t="e">
        <v>#N/A</v>
      </c>
    </row>
    <row r="5687" spans="3:5">
      <c r="C5687" s="414">
        <v>92.075000000008103</v>
      </c>
      <c r="D5687" s="414" t="e">
        <v>#N/A</v>
      </c>
      <c r="E5687" s="414" t="e">
        <v>#N/A</v>
      </c>
    </row>
    <row r="5688" spans="3:5">
      <c r="C5688" s="414">
        <v>92.100000000008109</v>
      </c>
      <c r="D5688" s="414" t="e">
        <v>#N/A</v>
      </c>
      <c r="E5688" s="414" t="e">
        <v>#N/A</v>
      </c>
    </row>
    <row r="5689" spans="3:5">
      <c r="C5689" s="414">
        <v>92.125000000008114</v>
      </c>
      <c r="D5689" s="414" t="e">
        <v>#N/A</v>
      </c>
      <c r="E5689" s="414" t="e">
        <v>#N/A</v>
      </c>
    </row>
    <row r="5690" spans="3:5">
      <c r="C5690" s="414">
        <v>92.15000000000812</v>
      </c>
      <c r="D5690" s="414" t="e">
        <v>#N/A</v>
      </c>
      <c r="E5690" s="414" t="e">
        <v>#N/A</v>
      </c>
    </row>
    <row r="5691" spans="3:5">
      <c r="C5691" s="414">
        <v>92.175000000008126</v>
      </c>
      <c r="D5691" s="414" t="e">
        <v>#N/A</v>
      </c>
      <c r="E5691" s="414" t="e">
        <v>#N/A</v>
      </c>
    </row>
    <row r="5692" spans="3:5">
      <c r="C5692" s="414">
        <v>92.200000000008131</v>
      </c>
      <c r="D5692" s="414" t="e">
        <v>#N/A</v>
      </c>
      <c r="E5692" s="414" t="e">
        <v>#N/A</v>
      </c>
    </row>
    <row r="5693" spans="3:5">
      <c r="C5693" s="414">
        <v>92.225000000008137</v>
      </c>
      <c r="D5693" s="414" t="e">
        <v>#N/A</v>
      </c>
      <c r="E5693" s="414" t="e">
        <v>#N/A</v>
      </c>
    </row>
    <row r="5694" spans="3:5">
      <c r="C5694" s="414">
        <v>92.250000000008143</v>
      </c>
      <c r="D5694" s="414" t="e">
        <v>#N/A</v>
      </c>
      <c r="E5694" s="414" t="e">
        <v>#N/A</v>
      </c>
    </row>
    <row r="5695" spans="3:5">
      <c r="C5695" s="414">
        <v>92.275000000008149</v>
      </c>
      <c r="D5695" s="414" t="e">
        <v>#N/A</v>
      </c>
      <c r="E5695" s="414" t="e">
        <v>#N/A</v>
      </c>
    </row>
    <row r="5696" spans="3:5">
      <c r="C5696" s="414">
        <v>92.300000000008154</v>
      </c>
      <c r="D5696" s="414" t="e">
        <v>#N/A</v>
      </c>
      <c r="E5696" s="414" t="e">
        <v>#N/A</v>
      </c>
    </row>
    <row r="5697" spans="3:5">
      <c r="C5697" s="414">
        <v>92.32500000000816</v>
      </c>
      <c r="D5697" s="414" t="e">
        <v>#N/A</v>
      </c>
      <c r="E5697" s="414" t="e">
        <v>#N/A</v>
      </c>
    </row>
    <row r="5698" spans="3:5">
      <c r="C5698" s="414">
        <v>92.350000000008166</v>
      </c>
      <c r="D5698" s="414" t="e">
        <v>#N/A</v>
      </c>
      <c r="E5698" s="414" t="e">
        <v>#N/A</v>
      </c>
    </row>
    <row r="5699" spans="3:5">
      <c r="C5699" s="414">
        <v>92.375000000008171</v>
      </c>
      <c r="D5699" s="414" t="e">
        <v>#N/A</v>
      </c>
      <c r="E5699" s="414" t="e">
        <v>#N/A</v>
      </c>
    </row>
    <row r="5700" spans="3:5">
      <c r="C5700" s="414">
        <v>92.400000000008177</v>
      </c>
      <c r="D5700" s="414" t="e">
        <v>#N/A</v>
      </c>
      <c r="E5700" s="414" t="e">
        <v>#N/A</v>
      </c>
    </row>
    <row r="5701" spans="3:5">
      <c r="C5701" s="414">
        <v>92.425000000008183</v>
      </c>
      <c r="D5701" s="414" t="e">
        <v>#N/A</v>
      </c>
      <c r="E5701" s="414" t="e">
        <v>#N/A</v>
      </c>
    </row>
    <row r="5702" spans="3:5">
      <c r="C5702" s="414">
        <v>92.450000000008188</v>
      </c>
      <c r="D5702" s="414" t="e">
        <v>#N/A</v>
      </c>
      <c r="E5702" s="414" t="e">
        <v>#N/A</v>
      </c>
    </row>
    <row r="5703" spans="3:5">
      <c r="C5703" s="414">
        <v>92.475000000008194</v>
      </c>
      <c r="D5703" s="414" t="e">
        <v>#N/A</v>
      </c>
      <c r="E5703" s="414" t="e">
        <v>#N/A</v>
      </c>
    </row>
    <row r="5704" spans="3:5">
      <c r="C5704" s="414">
        <v>92.5000000000082</v>
      </c>
      <c r="D5704" s="414" t="e">
        <v>#N/A</v>
      </c>
      <c r="E5704" s="414" t="e">
        <v>#N/A</v>
      </c>
    </row>
    <row r="5705" spans="3:5">
      <c r="C5705" s="414">
        <v>92.525000000008205</v>
      </c>
      <c r="D5705" s="414" t="e">
        <v>#N/A</v>
      </c>
      <c r="E5705" s="414" t="e">
        <v>#N/A</v>
      </c>
    </row>
    <row r="5706" spans="3:5">
      <c r="C5706" s="414">
        <v>92.550000000008211</v>
      </c>
      <c r="D5706" s="414" t="e">
        <v>#N/A</v>
      </c>
      <c r="E5706" s="414" t="e">
        <v>#N/A</v>
      </c>
    </row>
    <row r="5707" spans="3:5">
      <c r="C5707" s="414">
        <v>92.575000000008217</v>
      </c>
      <c r="D5707" s="414" t="e">
        <v>#N/A</v>
      </c>
      <c r="E5707" s="414" t="e">
        <v>#N/A</v>
      </c>
    </row>
    <row r="5708" spans="3:5">
      <c r="C5708" s="414">
        <v>92.600000000008222</v>
      </c>
      <c r="D5708" s="414" t="e">
        <v>#N/A</v>
      </c>
      <c r="E5708" s="414" t="e">
        <v>#N/A</v>
      </c>
    </row>
    <row r="5709" spans="3:5">
      <c r="C5709" s="414">
        <v>92.625000000008228</v>
      </c>
      <c r="D5709" s="414" t="e">
        <v>#N/A</v>
      </c>
      <c r="E5709" s="414" t="e">
        <v>#N/A</v>
      </c>
    </row>
    <row r="5710" spans="3:5">
      <c r="C5710" s="414">
        <v>92.650000000008234</v>
      </c>
      <c r="D5710" s="414" t="e">
        <v>#N/A</v>
      </c>
      <c r="E5710" s="414" t="e">
        <v>#N/A</v>
      </c>
    </row>
    <row r="5711" spans="3:5">
      <c r="C5711" s="414">
        <v>92.675000000008239</v>
      </c>
      <c r="D5711" s="414" t="e">
        <v>#N/A</v>
      </c>
      <c r="E5711" s="414" t="e">
        <v>#N/A</v>
      </c>
    </row>
    <row r="5712" spans="3:5">
      <c r="C5712" s="414">
        <v>92.700000000008245</v>
      </c>
      <c r="D5712" s="414" t="e">
        <v>#N/A</v>
      </c>
      <c r="E5712" s="414" t="e">
        <v>#N/A</v>
      </c>
    </row>
    <row r="5713" spans="3:5">
      <c r="C5713" s="414">
        <v>92.725000000008251</v>
      </c>
      <c r="D5713" s="414" t="e">
        <v>#N/A</v>
      </c>
      <c r="E5713" s="414" t="e">
        <v>#N/A</v>
      </c>
    </row>
    <row r="5714" spans="3:5">
      <c r="C5714" s="414">
        <v>92.750000000008257</v>
      </c>
      <c r="D5714" s="414" t="e">
        <v>#N/A</v>
      </c>
      <c r="E5714" s="414" t="e">
        <v>#N/A</v>
      </c>
    </row>
    <row r="5715" spans="3:5">
      <c r="C5715" s="414">
        <v>92.775000000008262</v>
      </c>
      <c r="D5715" s="414" t="e">
        <v>#N/A</v>
      </c>
      <c r="E5715" s="414" t="e">
        <v>#N/A</v>
      </c>
    </row>
    <row r="5716" spans="3:5">
      <c r="C5716" s="414">
        <v>92.800000000008268</v>
      </c>
      <c r="D5716" s="414" t="e">
        <v>#N/A</v>
      </c>
      <c r="E5716" s="414" t="e">
        <v>#N/A</v>
      </c>
    </row>
    <row r="5717" spans="3:5">
      <c r="C5717" s="414">
        <v>92.825000000008274</v>
      </c>
      <c r="D5717" s="414" t="e">
        <v>#N/A</v>
      </c>
      <c r="E5717" s="414" t="e">
        <v>#N/A</v>
      </c>
    </row>
    <row r="5718" spans="3:5">
      <c r="C5718" s="414">
        <v>92.850000000008279</v>
      </c>
      <c r="D5718" s="414" t="e">
        <v>#N/A</v>
      </c>
      <c r="E5718" s="414" t="e">
        <v>#N/A</v>
      </c>
    </row>
    <row r="5719" spans="3:5">
      <c r="C5719" s="414">
        <v>92.875000000008285</v>
      </c>
      <c r="D5719" s="414" t="e">
        <v>#N/A</v>
      </c>
      <c r="E5719" s="414" t="e">
        <v>#N/A</v>
      </c>
    </row>
    <row r="5720" spans="3:5">
      <c r="C5720" s="414">
        <v>92.900000000008291</v>
      </c>
      <c r="D5720" s="414" t="e">
        <v>#N/A</v>
      </c>
      <c r="E5720" s="414" t="e">
        <v>#N/A</v>
      </c>
    </row>
    <row r="5721" spans="3:5">
      <c r="C5721" s="414">
        <v>92.925000000008296</v>
      </c>
      <c r="D5721" s="414" t="e">
        <v>#N/A</v>
      </c>
      <c r="E5721" s="414" t="e">
        <v>#N/A</v>
      </c>
    </row>
    <row r="5722" spans="3:5">
      <c r="C5722" s="414">
        <v>92.950000000008302</v>
      </c>
      <c r="D5722" s="414" t="e">
        <v>#N/A</v>
      </c>
      <c r="E5722" s="414" t="e">
        <v>#N/A</v>
      </c>
    </row>
    <row r="5723" spans="3:5">
      <c r="C5723" s="414">
        <v>92.975000000008308</v>
      </c>
      <c r="D5723" s="414" t="e">
        <v>#N/A</v>
      </c>
      <c r="E5723" s="414" t="e">
        <v>#N/A</v>
      </c>
    </row>
    <row r="5724" spans="3:5">
      <c r="C5724" s="414">
        <v>93.000000000008313</v>
      </c>
      <c r="D5724" s="414" t="e">
        <v>#N/A</v>
      </c>
      <c r="E5724" s="414" t="e">
        <v>#N/A</v>
      </c>
    </row>
    <row r="5725" spans="3:5">
      <c r="C5725" s="414">
        <v>93.025000000008319</v>
      </c>
      <c r="D5725" s="414" t="e">
        <v>#N/A</v>
      </c>
      <c r="E5725" s="414" t="e">
        <v>#N/A</v>
      </c>
    </row>
    <row r="5726" spans="3:5">
      <c r="C5726" s="414">
        <v>93.050000000008325</v>
      </c>
      <c r="D5726" s="414" t="e">
        <v>#N/A</v>
      </c>
      <c r="E5726" s="414" t="e">
        <v>#N/A</v>
      </c>
    </row>
    <row r="5727" spans="3:5">
      <c r="C5727" s="414">
        <v>93.07500000000833</v>
      </c>
      <c r="D5727" s="414" t="e">
        <v>#N/A</v>
      </c>
      <c r="E5727" s="414" t="e">
        <v>#N/A</v>
      </c>
    </row>
    <row r="5728" spans="3:5">
      <c r="C5728" s="414">
        <v>93.100000000008336</v>
      </c>
      <c r="D5728" s="414" t="e">
        <v>#N/A</v>
      </c>
      <c r="E5728" s="414" t="e">
        <v>#N/A</v>
      </c>
    </row>
    <row r="5729" spans="3:5">
      <c r="C5729" s="414">
        <v>93.125000000008342</v>
      </c>
      <c r="D5729" s="414" t="e">
        <v>#N/A</v>
      </c>
      <c r="E5729" s="414" t="e">
        <v>#N/A</v>
      </c>
    </row>
    <row r="5730" spans="3:5">
      <c r="C5730" s="414">
        <v>93.150000000008347</v>
      </c>
      <c r="D5730" s="414" t="e">
        <v>#N/A</v>
      </c>
      <c r="E5730" s="414" t="e">
        <v>#N/A</v>
      </c>
    </row>
    <row r="5731" spans="3:5">
      <c r="C5731" s="414">
        <v>93.175000000008353</v>
      </c>
      <c r="D5731" s="414" t="e">
        <v>#N/A</v>
      </c>
      <c r="E5731" s="414" t="e">
        <v>#N/A</v>
      </c>
    </row>
    <row r="5732" spans="3:5">
      <c r="C5732" s="414">
        <v>93.200000000008359</v>
      </c>
      <c r="D5732" s="414" t="e">
        <v>#N/A</v>
      </c>
      <c r="E5732" s="414" t="e">
        <v>#N/A</v>
      </c>
    </row>
    <row r="5733" spans="3:5">
      <c r="C5733" s="414">
        <v>93.225000000008365</v>
      </c>
      <c r="D5733" s="414" t="e">
        <v>#N/A</v>
      </c>
      <c r="E5733" s="414" t="e">
        <v>#N/A</v>
      </c>
    </row>
    <row r="5734" spans="3:5">
      <c r="C5734" s="414">
        <v>93.25000000000837</v>
      </c>
      <c r="D5734" s="414" t="e">
        <v>#N/A</v>
      </c>
      <c r="E5734" s="414" t="e">
        <v>#N/A</v>
      </c>
    </row>
    <row r="5735" spans="3:5">
      <c r="C5735" s="414">
        <v>93.275000000008376</v>
      </c>
      <c r="D5735" s="414" t="e">
        <v>#N/A</v>
      </c>
      <c r="E5735" s="414" t="e">
        <v>#N/A</v>
      </c>
    </row>
    <row r="5736" spans="3:5">
      <c r="C5736" s="414">
        <v>93.300000000008382</v>
      </c>
      <c r="D5736" s="414" t="e">
        <v>#N/A</v>
      </c>
      <c r="E5736" s="414" t="e">
        <v>#N/A</v>
      </c>
    </row>
    <row r="5737" spans="3:5">
      <c r="C5737" s="414">
        <v>93.325000000008387</v>
      </c>
      <c r="D5737" s="414" t="e">
        <v>#N/A</v>
      </c>
      <c r="E5737" s="414" t="e">
        <v>#N/A</v>
      </c>
    </row>
    <row r="5738" spans="3:5">
      <c r="C5738" s="414">
        <v>93.350000000008393</v>
      </c>
      <c r="D5738" s="414" t="e">
        <v>#N/A</v>
      </c>
      <c r="E5738" s="414" t="e">
        <v>#N/A</v>
      </c>
    </row>
    <row r="5739" spans="3:5">
      <c r="C5739" s="414">
        <v>93.375000000008399</v>
      </c>
      <c r="D5739" s="414" t="e">
        <v>#N/A</v>
      </c>
      <c r="E5739" s="414" t="e">
        <v>#N/A</v>
      </c>
    </row>
    <row r="5740" spans="3:5">
      <c r="C5740" s="414">
        <v>93.400000000008404</v>
      </c>
      <c r="D5740" s="414" t="e">
        <v>#N/A</v>
      </c>
      <c r="E5740" s="414" t="e">
        <v>#N/A</v>
      </c>
    </row>
    <row r="5741" spans="3:5">
      <c r="C5741" s="414">
        <v>93.42500000000841</v>
      </c>
      <c r="D5741" s="414" t="e">
        <v>#N/A</v>
      </c>
      <c r="E5741" s="414" t="e">
        <v>#N/A</v>
      </c>
    </row>
    <row r="5742" spans="3:5">
      <c r="C5742" s="414">
        <v>93.450000000008416</v>
      </c>
      <c r="D5742" s="414" t="e">
        <v>#N/A</v>
      </c>
      <c r="E5742" s="414" t="e">
        <v>#N/A</v>
      </c>
    </row>
    <row r="5743" spans="3:5">
      <c r="C5743" s="414">
        <v>93.475000000008421</v>
      </c>
      <c r="D5743" s="414" t="e">
        <v>#N/A</v>
      </c>
      <c r="E5743" s="414" t="e">
        <v>#N/A</v>
      </c>
    </row>
    <row r="5744" spans="3:5">
      <c r="C5744" s="414">
        <v>93.500000000008427</v>
      </c>
      <c r="D5744" s="414" t="e">
        <v>#N/A</v>
      </c>
      <c r="E5744" s="414" t="e">
        <v>#N/A</v>
      </c>
    </row>
    <row r="5745" spans="3:5">
      <c r="C5745" s="414">
        <v>93.525000000008433</v>
      </c>
      <c r="D5745" s="414" t="e">
        <v>#N/A</v>
      </c>
      <c r="E5745" s="414" t="e">
        <v>#N/A</v>
      </c>
    </row>
    <row r="5746" spans="3:5">
      <c r="C5746" s="414">
        <v>93.550000000008438</v>
      </c>
      <c r="D5746" s="414" t="e">
        <v>#N/A</v>
      </c>
      <c r="E5746" s="414" t="e">
        <v>#N/A</v>
      </c>
    </row>
    <row r="5747" spans="3:5">
      <c r="C5747" s="414">
        <v>93.575000000008444</v>
      </c>
      <c r="D5747" s="414" t="e">
        <v>#N/A</v>
      </c>
      <c r="E5747" s="414" t="e">
        <v>#N/A</v>
      </c>
    </row>
    <row r="5748" spans="3:5">
      <c r="C5748" s="414">
        <v>93.60000000000845</v>
      </c>
      <c r="D5748" s="414" t="e">
        <v>#N/A</v>
      </c>
      <c r="E5748" s="414" t="e">
        <v>#N/A</v>
      </c>
    </row>
    <row r="5749" spans="3:5">
      <c r="C5749" s="414">
        <v>93.625000000008455</v>
      </c>
      <c r="D5749" s="414" t="e">
        <v>#N/A</v>
      </c>
      <c r="E5749" s="414" t="e">
        <v>#N/A</v>
      </c>
    </row>
    <row r="5750" spans="3:5">
      <c r="C5750" s="414">
        <v>93.650000000008461</v>
      </c>
      <c r="D5750" s="414" t="e">
        <v>#N/A</v>
      </c>
      <c r="E5750" s="414" t="e">
        <v>#N/A</v>
      </c>
    </row>
    <row r="5751" spans="3:5">
      <c r="C5751" s="414">
        <v>93.675000000008467</v>
      </c>
      <c r="D5751" s="414" t="e">
        <v>#N/A</v>
      </c>
      <c r="E5751" s="414" t="e">
        <v>#N/A</v>
      </c>
    </row>
    <row r="5752" spans="3:5">
      <c r="C5752" s="414">
        <v>93.700000000008473</v>
      </c>
      <c r="D5752" s="414" t="e">
        <v>#N/A</v>
      </c>
      <c r="E5752" s="414" t="e">
        <v>#N/A</v>
      </c>
    </row>
    <row r="5753" spans="3:5">
      <c r="C5753" s="414">
        <v>93.725000000008478</v>
      </c>
      <c r="D5753" s="414" t="e">
        <v>#N/A</v>
      </c>
      <c r="E5753" s="414" t="e">
        <v>#N/A</v>
      </c>
    </row>
    <row r="5754" spans="3:5">
      <c r="C5754" s="414">
        <v>93.750000000008484</v>
      </c>
      <c r="D5754" s="414" t="e">
        <v>#N/A</v>
      </c>
      <c r="E5754" s="414" t="e">
        <v>#N/A</v>
      </c>
    </row>
    <row r="5755" spans="3:5">
      <c r="C5755" s="414">
        <v>93.77500000000849</v>
      </c>
      <c r="D5755" s="414" t="e">
        <v>#N/A</v>
      </c>
      <c r="E5755" s="414" t="e">
        <v>#N/A</v>
      </c>
    </row>
    <row r="5756" spans="3:5">
      <c r="C5756" s="414">
        <v>93.800000000008495</v>
      </c>
      <c r="D5756" s="414" t="e">
        <v>#N/A</v>
      </c>
      <c r="E5756" s="414" t="e">
        <v>#N/A</v>
      </c>
    </row>
    <row r="5757" spans="3:5">
      <c r="C5757" s="414">
        <v>93.825000000008501</v>
      </c>
      <c r="D5757" s="414" t="e">
        <v>#N/A</v>
      </c>
      <c r="E5757" s="414" t="e">
        <v>#N/A</v>
      </c>
    </row>
    <row r="5758" spans="3:5">
      <c r="C5758" s="414">
        <v>93.850000000008507</v>
      </c>
      <c r="D5758" s="414" t="e">
        <v>#N/A</v>
      </c>
      <c r="E5758" s="414" t="e">
        <v>#N/A</v>
      </c>
    </row>
    <row r="5759" spans="3:5">
      <c r="C5759" s="414">
        <v>93.875000000008512</v>
      </c>
      <c r="D5759" s="414" t="e">
        <v>#N/A</v>
      </c>
      <c r="E5759" s="414" t="e">
        <v>#N/A</v>
      </c>
    </row>
    <row r="5760" spans="3:5">
      <c r="C5760" s="414">
        <v>93.900000000008518</v>
      </c>
      <c r="D5760" s="414" t="e">
        <v>#N/A</v>
      </c>
      <c r="E5760" s="414" t="e">
        <v>#N/A</v>
      </c>
    </row>
    <row r="5761" spans="3:5">
      <c r="C5761" s="414">
        <v>93.925000000008524</v>
      </c>
      <c r="D5761" s="414" t="e">
        <v>#N/A</v>
      </c>
      <c r="E5761" s="414" t="e">
        <v>#N/A</v>
      </c>
    </row>
    <row r="5762" spans="3:5">
      <c r="C5762" s="414">
        <v>93.950000000008529</v>
      </c>
      <c r="D5762" s="414" t="e">
        <v>#N/A</v>
      </c>
      <c r="E5762" s="414" t="e">
        <v>#N/A</v>
      </c>
    </row>
    <row r="5763" spans="3:5">
      <c r="C5763" s="414">
        <v>93.975000000008535</v>
      </c>
      <c r="D5763" s="414" t="e">
        <v>#N/A</v>
      </c>
      <c r="E5763" s="414" t="e">
        <v>#N/A</v>
      </c>
    </row>
    <row r="5764" spans="3:5">
      <c r="C5764" s="414">
        <v>94.000000000008541</v>
      </c>
      <c r="D5764" s="414" t="e">
        <v>#N/A</v>
      </c>
      <c r="E5764" s="414" t="e">
        <v>#N/A</v>
      </c>
    </row>
    <row r="5765" spans="3:5">
      <c r="C5765" s="414">
        <v>94.025000000008546</v>
      </c>
      <c r="D5765" s="414" t="e">
        <v>#N/A</v>
      </c>
      <c r="E5765" s="414" t="e">
        <v>#N/A</v>
      </c>
    </row>
    <row r="5766" spans="3:5">
      <c r="C5766" s="414">
        <v>94.050000000008552</v>
      </c>
      <c r="D5766" s="414" t="e">
        <v>#N/A</v>
      </c>
      <c r="E5766" s="414" t="e">
        <v>#N/A</v>
      </c>
    </row>
    <row r="5767" spans="3:5">
      <c r="C5767" s="414">
        <v>94.075000000008558</v>
      </c>
      <c r="D5767" s="414" t="e">
        <v>#N/A</v>
      </c>
      <c r="E5767" s="414" t="e">
        <v>#N/A</v>
      </c>
    </row>
    <row r="5768" spans="3:5">
      <c r="C5768" s="414">
        <v>94.100000000008563</v>
      </c>
      <c r="D5768" s="414" t="e">
        <v>#N/A</v>
      </c>
      <c r="E5768" s="414" t="e">
        <v>#N/A</v>
      </c>
    </row>
    <row r="5769" spans="3:5">
      <c r="C5769" s="414">
        <v>94.125000000008569</v>
      </c>
      <c r="D5769" s="414" t="e">
        <v>#N/A</v>
      </c>
      <c r="E5769" s="414" t="e">
        <v>#N/A</v>
      </c>
    </row>
    <row r="5770" spans="3:5">
      <c r="C5770" s="414">
        <v>94.150000000008575</v>
      </c>
      <c r="D5770" s="414" t="e">
        <v>#N/A</v>
      </c>
      <c r="E5770" s="414" t="e">
        <v>#N/A</v>
      </c>
    </row>
    <row r="5771" spans="3:5">
      <c r="C5771" s="414">
        <v>94.175000000008581</v>
      </c>
      <c r="D5771" s="414" t="e">
        <v>#N/A</v>
      </c>
      <c r="E5771" s="414" t="e">
        <v>#N/A</v>
      </c>
    </row>
    <row r="5772" spans="3:5">
      <c r="C5772" s="414">
        <v>94.200000000008586</v>
      </c>
      <c r="D5772" s="414" t="e">
        <v>#N/A</v>
      </c>
      <c r="E5772" s="414" t="e">
        <v>#N/A</v>
      </c>
    </row>
    <row r="5773" spans="3:5">
      <c r="C5773" s="414">
        <v>94.225000000008592</v>
      </c>
      <c r="D5773" s="414" t="e">
        <v>#N/A</v>
      </c>
      <c r="E5773" s="414" t="e">
        <v>#N/A</v>
      </c>
    </row>
    <row r="5774" spans="3:5">
      <c r="C5774" s="414">
        <v>94.250000000008598</v>
      </c>
      <c r="D5774" s="414" t="e">
        <v>#N/A</v>
      </c>
      <c r="E5774" s="414" t="e">
        <v>#N/A</v>
      </c>
    </row>
    <row r="5775" spans="3:5">
      <c r="C5775" s="414">
        <v>94.275000000008603</v>
      </c>
      <c r="D5775" s="414" t="e">
        <v>#N/A</v>
      </c>
      <c r="E5775" s="414" t="e">
        <v>#N/A</v>
      </c>
    </row>
    <row r="5776" spans="3:5">
      <c r="C5776" s="414">
        <v>94.300000000008609</v>
      </c>
      <c r="D5776" s="414" t="e">
        <v>#N/A</v>
      </c>
      <c r="E5776" s="414" t="e">
        <v>#N/A</v>
      </c>
    </row>
    <row r="5777" spans="3:5">
      <c r="C5777" s="414">
        <v>94.325000000008615</v>
      </c>
      <c r="D5777" s="414" t="e">
        <v>#N/A</v>
      </c>
      <c r="E5777" s="414" t="e">
        <v>#N/A</v>
      </c>
    </row>
    <row r="5778" spans="3:5">
      <c r="C5778" s="414">
        <v>94.35000000000862</v>
      </c>
      <c r="D5778" s="414" t="e">
        <v>#N/A</v>
      </c>
      <c r="E5778" s="414" t="e">
        <v>#N/A</v>
      </c>
    </row>
    <row r="5779" spans="3:5">
      <c r="C5779" s="414">
        <v>94.375000000008626</v>
      </c>
      <c r="D5779" s="414" t="e">
        <v>#N/A</v>
      </c>
      <c r="E5779" s="414" t="e">
        <v>#N/A</v>
      </c>
    </row>
    <row r="5780" spans="3:5">
      <c r="C5780" s="414">
        <v>94.400000000008632</v>
      </c>
      <c r="D5780" s="414" t="e">
        <v>#N/A</v>
      </c>
      <c r="E5780" s="414" t="e">
        <v>#N/A</v>
      </c>
    </row>
    <row r="5781" spans="3:5">
      <c r="C5781" s="414">
        <v>94.425000000008637</v>
      </c>
      <c r="D5781" s="414" t="e">
        <v>#N/A</v>
      </c>
      <c r="E5781" s="414" t="e">
        <v>#N/A</v>
      </c>
    </row>
    <row r="5782" spans="3:5">
      <c r="C5782" s="414">
        <v>94.450000000008643</v>
      </c>
      <c r="D5782" s="414" t="e">
        <v>#N/A</v>
      </c>
      <c r="E5782" s="414" t="e">
        <v>#N/A</v>
      </c>
    </row>
    <row r="5783" spans="3:5">
      <c r="C5783" s="414">
        <v>94.475000000008649</v>
      </c>
      <c r="D5783" s="414" t="e">
        <v>#N/A</v>
      </c>
      <c r="E5783" s="414" t="e">
        <v>#N/A</v>
      </c>
    </row>
    <row r="5784" spans="3:5">
      <c r="C5784" s="414">
        <v>94.500000000008654</v>
      </c>
      <c r="D5784" s="414" t="e">
        <v>#N/A</v>
      </c>
      <c r="E5784" s="414" t="e">
        <v>#N/A</v>
      </c>
    </row>
    <row r="5785" spans="3:5">
      <c r="C5785" s="414">
        <v>94.52500000000866</v>
      </c>
      <c r="D5785" s="414" t="e">
        <v>#N/A</v>
      </c>
      <c r="E5785" s="414" t="e">
        <v>#N/A</v>
      </c>
    </row>
    <row r="5786" spans="3:5">
      <c r="C5786" s="414">
        <v>94.550000000008666</v>
      </c>
      <c r="D5786" s="414" t="e">
        <v>#N/A</v>
      </c>
      <c r="E5786" s="414" t="e">
        <v>#N/A</v>
      </c>
    </row>
    <row r="5787" spans="3:5">
      <c r="C5787" s="414">
        <v>94.575000000008671</v>
      </c>
      <c r="D5787" s="414" t="e">
        <v>#N/A</v>
      </c>
      <c r="E5787" s="414" t="e">
        <v>#N/A</v>
      </c>
    </row>
    <row r="5788" spans="3:5">
      <c r="C5788" s="414">
        <v>94.600000000008677</v>
      </c>
      <c r="D5788" s="414" t="e">
        <v>#N/A</v>
      </c>
      <c r="E5788" s="414" t="e">
        <v>#N/A</v>
      </c>
    </row>
    <row r="5789" spans="3:5">
      <c r="C5789" s="414">
        <v>94.625000000008683</v>
      </c>
      <c r="D5789" s="414" t="e">
        <v>#N/A</v>
      </c>
      <c r="E5789" s="414" t="e">
        <v>#N/A</v>
      </c>
    </row>
    <row r="5790" spans="3:5">
      <c r="C5790" s="414">
        <v>94.650000000008689</v>
      </c>
      <c r="D5790" s="414" t="e">
        <v>#N/A</v>
      </c>
      <c r="E5790" s="414" t="e">
        <v>#N/A</v>
      </c>
    </row>
    <row r="5791" spans="3:5">
      <c r="C5791" s="414">
        <v>94.675000000008694</v>
      </c>
      <c r="D5791" s="414" t="e">
        <v>#N/A</v>
      </c>
      <c r="E5791" s="414" t="e">
        <v>#N/A</v>
      </c>
    </row>
    <row r="5792" spans="3:5">
      <c r="C5792" s="414">
        <v>94.7000000000087</v>
      </c>
      <c r="D5792" s="414" t="e">
        <v>#N/A</v>
      </c>
      <c r="E5792" s="414" t="e">
        <v>#N/A</v>
      </c>
    </row>
    <row r="5793" spans="3:5">
      <c r="C5793" s="414">
        <v>94.725000000008706</v>
      </c>
      <c r="D5793" s="414" t="e">
        <v>#N/A</v>
      </c>
      <c r="E5793" s="414" t="e">
        <v>#N/A</v>
      </c>
    </row>
    <row r="5794" spans="3:5">
      <c r="C5794" s="414">
        <v>94.750000000008711</v>
      </c>
      <c r="D5794" s="414" t="e">
        <v>#N/A</v>
      </c>
      <c r="E5794" s="414" t="e">
        <v>#N/A</v>
      </c>
    </row>
    <row r="5795" spans="3:5">
      <c r="C5795" s="414">
        <v>94.775000000008717</v>
      </c>
      <c r="D5795" s="414" t="e">
        <v>#N/A</v>
      </c>
      <c r="E5795" s="414" t="e">
        <v>#N/A</v>
      </c>
    </row>
    <row r="5796" spans="3:5">
      <c r="C5796" s="414">
        <v>94.800000000008723</v>
      </c>
      <c r="D5796" s="414" t="e">
        <v>#N/A</v>
      </c>
      <c r="E5796" s="414" t="e">
        <v>#N/A</v>
      </c>
    </row>
    <row r="5797" spans="3:5">
      <c r="C5797" s="414">
        <v>94.825000000008728</v>
      </c>
      <c r="D5797" s="414" t="e">
        <v>#N/A</v>
      </c>
      <c r="E5797" s="414" t="e">
        <v>#N/A</v>
      </c>
    </row>
    <row r="5798" spans="3:5">
      <c r="C5798" s="414">
        <v>94.850000000008734</v>
      </c>
      <c r="D5798" s="414" t="e">
        <v>#N/A</v>
      </c>
      <c r="E5798" s="414" t="e">
        <v>#N/A</v>
      </c>
    </row>
    <row r="5799" spans="3:5">
      <c r="C5799" s="414">
        <v>94.87500000000874</v>
      </c>
      <c r="D5799" s="414" t="e">
        <v>#N/A</v>
      </c>
      <c r="E5799" s="414" t="e">
        <v>#N/A</v>
      </c>
    </row>
    <row r="5800" spans="3:5">
      <c r="C5800" s="414">
        <v>94.900000000008745</v>
      </c>
      <c r="D5800" s="414" t="e">
        <v>#N/A</v>
      </c>
      <c r="E5800" s="414" t="e">
        <v>#N/A</v>
      </c>
    </row>
    <row r="5801" spans="3:5">
      <c r="C5801" s="414">
        <v>94.925000000008751</v>
      </c>
      <c r="D5801" s="414" t="e">
        <v>#N/A</v>
      </c>
      <c r="E5801" s="414" t="e">
        <v>#N/A</v>
      </c>
    </row>
    <row r="5802" spans="3:5">
      <c r="C5802" s="414">
        <v>94.950000000008757</v>
      </c>
      <c r="D5802" s="414" t="e">
        <v>#N/A</v>
      </c>
      <c r="E5802" s="414" t="e">
        <v>#N/A</v>
      </c>
    </row>
    <row r="5803" spans="3:5">
      <c r="C5803" s="414">
        <v>94.975000000008762</v>
      </c>
      <c r="D5803" s="414" t="e">
        <v>#N/A</v>
      </c>
      <c r="E5803" s="414" t="e">
        <v>#N/A</v>
      </c>
    </row>
    <row r="5804" spans="3:5">
      <c r="C5804" s="414">
        <v>95.000000000008768</v>
      </c>
      <c r="D5804" s="414" t="e">
        <v>#N/A</v>
      </c>
      <c r="E5804" s="414" t="e">
        <v>#N/A</v>
      </c>
    </row>
    <row r="5805" spans="3:5">
      <c r="C5805" s="414">
        <v>95.025000000008774</v>
      </c>
      <c r="D5805" s="414" t="e">
        <v>#N/A</v>
      </c>
      <c r="E5805" s="414" t="e">
        <v>#N/A</v>
      </c>
    </row>
    <row r="5806" spans="3:5">
      <c r="C5806" s="414">
        <v>95.050000000008779</v>
      </c>
      <c r="D5806" s="414" t="e">
        <v>#N/A</v>
      </c>
      <c r="E5806" s="414" t="e">
        <v>#N/A</v>
      </c>
    </row>
    <row r="5807" spans="3:5">
      <c r="C5807" s="414">
        <v>95.075000000008785</v>
      </c>
      <c r="D5807" s="414" t="e">
        <v>#N/A</v>
      </c>
      <c r="E5807" s="414" t="e">
        <v>#N/A</v>
      </c>
    </row>
    <row r="5808" spans="3:5">
      <c r="C5808" s="414">
        <v>95.100000000008791</v>
      </c>
      <c r="D5808" s="414" t="e">
        <v>#N/A</v>
      </c>
      <c r="E5808" s="414" t="e">
        <v>#N/A</v>
      </c>
    </row>
    <row r="5809" spans="3:5">
      <c r="C5809" s="414">
        <v>95.125000000008797</v>
      </c>
      <c r="D5809" s="414" t="e">
        <v>#N/A</v>
      </c>
      <c r="E5809" s="414" t="e">
        <v>#N/A</v>
      </c>
    </row>
    <row r="5810" spans="3:5">
      <c r="C5810" s="414">
        <v>95.150000000008802</v>
      </c>
      <c r="D5810" s="414" t="e">
        <v>#N/A</v>
      </c>
      <c r="E5810" s="414" t="e">
        <v>#N/A</v>
      </c>
    </row>
    <row r="5811" spans="3:5">
      <c r="C5811" s="414">
        <v>95.175000000008808</v>
      </c>
      <c r="D5811" s="414" t="e">
        <v>#N/A</v>
      </c>
      <c r="E5811" s="414" t="e">
        <v>#N/A</v>
      </c>
    </row>
    <row r="5812" spans="3:5">
      <c r="C5812" s="414">
        <v>95.200000000008814</v>
      </c>
      <c r="D5812" s="414" t="e">
        <v>#N/A</v>
      </c>
      <c r="E5812" s="414" t="e">
        <v>#N/A</v>
      </c>
    </row>
    <row r="5813" spans="3:5">
      <c r="C5813" s="414">
        <v>95.225000000008819</v>
      </c>
      <c r="D5813" s="414" t="e">
        <v>#N/A</v>
      </c>
      <c r="E5813" s="414" t="e">
        <v>#N/A</v>
      </c>
    </row>
    <row r="5814" spans="3:5">
      <c r="C5814" s="414">
        <v>95.250000000008825</v>
      </c>
      <c r="D5814" s="414" t="e">
        <v>#N/A</v>
      </c>
      <c r="E5814" s="414" t="e">
        <v>#N/A</v>
      </c>
    </row>
    <row r="5815" spans="3:5">
      <c r="C5815" s="414">
        <v>95.275000000008831</v>
      </c>
      <c r="D5815" s="414" t="e">
        <v>#N/A</v>
      </c>
      <c r="E5815" s="414" t="e">
        <v>#N/A</v>
      </c>
    </row>
    <row r="5816" spans="3:5">
      <c r="C5816" s="414">
        <v>95.300000000008836</v>
      </c>
      <c r="D5816" s="414" t="e">
        <v>#N/A</v>
      </c>
      <c r="E5816" s="414" t="e">
        <v>#N/A</v>
      </c>
    </row>
    <row r="5817" spans="3:5">
      <c r="C5817" s="414">
        <v>95.325000000008842</v>
      </c>
      <c r="D5817" s="414" t="e">
        <v>#N/A</v>
      </c>
      <c r="E5817" s="414" t="e">
        <v>#N/A</v>
      </c>
    </row>
    <row r="5818" spans="3:5">
      <c r="C5818" s="414">
        <v>95.350000000008848</v>
      </c>
      <c r="D5818" s="414" t="e">
        <v>#N/A</v>
      </c>
      <c r="E5818" s="414" t="e">
        <v>#N/A</v>
      </c>
    </row>
    <row r="5819" spans="3:5">
      <c r="C5819" s="414">
        <v>95.375000000008853</v>
      </c>
      <c r="D5819" s="414" t="e">
        <v>#N/A</v>
      </c>
      <c r="E5819" s="414" t="e">
        <v>#N/A</v>
      </c>
    </row>
    <row r="5820" spans="3:5">
      <c r="C5820" s="414">
        <v>95.400000000008859</v>
      </c>
      <c r="D5820" s="414" t="e">
        <v>#N/A</v>
      </c>
      <c r="E5820" s="414" t="e">
        <v>#N/A</v>
      </c>
    </row>
    <row r="5821" spans="3:5">
      <c r="C5821" s="414">
        <v>95.425000000008865</v>
      </c>
      <c r="D5821" s="414" t="e">
        <v>#N/A</v>
      </c>
      <c r="E5821" s="414" t="e">
        <v>#N/A</v>
      </c>
    </row>
    <row r="5822" spans="3:5">
      <c r="C5822" s="414">
        <v>95.45000000000887</v>
      </c>
      <c r="D5822" s="414" t="e">
        <v>#N/A</v>
      </c>
      <c r="E5822" s="414" t="e">
        <v>#N/A</v>
      </c>
    </row>
    <row r="5823" spans="3:5">
      <c r="C5823" s="414">
        <v>95.475000000008876</v>
      </c>
      <c r="D5823" s="414" t="e">
        <v>#N/A</v>
      </c>
      <c r="E5823" s="414" t="e">
        <v>#N/A</v>
      </c>
    </row>
    <row r="5824" spans="3:5">
      <c r="C5824" s="414">
        <v>95.500000000008882</v>
      </c>
      <c r="D5824" s="414" t="e">
        <v>#N/A</v>
      </c>
      <c r="E5824" s="414" t="e">
        <v>#N/A</v>
      </c>
    </row>
    <row r="5825" spans="3:5">
      <c r="C5825" s="414">
        <v>95.525000000008887</v>
      </c>
      <c r="D5825" s="414" t="e">
        <v>#N/A</v>
      </c>
      <c r="E5825" s="414" t="e">
        <v>#N/A</v>
      </c>
    </row>
    <row r="5826" spans="3:5">
      <c r="C5826" s="414">
        <v>95.550000000008893</v>
      </c>
      <c r="D5826" s="414" t="e">
        <v>#N/A</v>
      </c>
      <c r="E5826" s="414" t="e">
        <v>#N/A</v>
      </c>
    </row>
    <row r="5827" spans="3:5">
      <c r="C5827" s="414">
        <v>95.575000000008899</v>
      </c>
      <c r="D5827" s="414" t="e">
        <v>#N/A</v>
      </c>
      <c r="E5827" s="414" t="e">
        <v>#N/A</v>
      </c>
    </row>
    <row r="5828" spans="3:5">
      <c r="C5828" s="414">
        <v>95.600000000008905</v>
      </c>
      <c r="D5828" s="414" t="e">
        <v>#N/A</v>
      </c>
      <c r="E5828" s="414" t="e">
        <v>#N/A</v>
      </c>
    </row>
    <row r="5829" spans="3:5">
      <c r="C5829" s="414">
        <v>95.62500000000891</v>
      </c>
      <c r="D5829" s="414" t="e">
        <v>#N/A</v>
      </c>
      <c r="E5829" s="414" t="e">
        <v>#N/A</v>
      </c>
    </row>
    <row r="5830" spans="3:5">
      <c r="C5830" s="414">
        <v>95.650000000008916</v>
      </c>
      <c r="D5830" s="414" t="e">
        <v>#N/A</v>
      </c>
      <c r="E5830" s="414" t="e">
        <v>#N/A</v>
      </c>
    </row>
    <row r="5831" spans="3:5">
      <c r="C5831" s="414">
        <v>95.675000000008922</v>
      </c>
      <c r="D5831" s="414" t="e">
        <v>#N/A</v>
      </c>
      <c r="E5831" s="414" t="e">
        <v>#N/A</v>
      </c>
    </row>
    <row r="5832" spans="3:5">
      <c r="C5832" s="414">
        <v>95.700000000008927</v>
      </c>
      <c r="D5832" s="414" t="e">
        <v>#N/A</v>
      </c>
      <c r="E5832" s="414" t="e">
        <v>#N/A</v>
      </c>
    </row>
    <row r="5833" spans="3:5">
      <c r="C5833" s="414">
        <v>95.725000000008933</v>
      </c>
      <c r="D5833" s="414" t="e">
        <v>#N/A</v>
      </c>
      <c r="E5833" s="414" t="e">
        <v>#N/A</v>
      </c>
    </row>
    <row r="5834" spans="3:5">
      <c r="C5834" s="414">
        <v>95.750000000008939</v>
      </c>
      <c r="D5834" s="414" t="e">
        <v>#N/A</v>
      </c>
      <c r="E5834" s="414" t="e">
        <v>#N/A</v>
      </c>
    </row>
    <row r="5835" spans="3:5">
      <c r="C5835" s="414">
        <v>95.775000000008944</v>
      </c>
      <c r="D5835" s="414" t="e">
        <v>#N/A</v>
      </c>
      <c r="E5835" s="414" t="e">
        <v>#N/A</v>
      </c>
    </row>
    <row r="5836" spans="3:5">
      <c r="C5836" s="414">
        <v>95.80000000000895</v>
      </c>
      <c r="D5836" s="414" t="e">
        <v>#N/A</v>
      </c>
      <c r="E5836" s="414" t="e">
        <v>#N/A</v>
      </c>
    </row>
    <row r="5837" spans="3:5">
      <c r="C5837" s="414">
        <v>95.825000000008956</v>
      </c>
      <c r="D5837" s="414" t="e">
        <v>#N/A</v>
      </c>
      <c r="E5837" s="414" t="e">
        <v>#N/A</v>
      </c>
    </row>
    <row r="5838" spans="3:5">
      <c r="C5838" s="414">
        <v>95.850000000008961</v>
      </c>
      <c r="D5838" s="414" t="e">
        <v>#N/A</v>
      </c>
      <c r="E5838" s="414" t="e">
        <v>#N/A</v>
      </c>
    </row>
    <row r="5839" spans="3:5">
      <c r="C5839" s="414">
        <v>95.875000000008967</v>
      </c>
      <c r="D5839" s="414" t="e">
        <v>#N/A</v>
      </c>
      <c r="E5839" s="414" t="e">
        <v>#N/A</v>
      </c>
    </row>
    <row r="5840" spans="3:5">
      <c r="C5840" s="414">
        <v>95.900000000008973</v>
      </c>
      <c r="D5840" s="414" t="e">
        <v>#N/A</v>
      </c>
      <c r="E5840" s="414" t="e">
        <v>#N/A</v>
      </c>
    </row>
    <row r="5841" spans="3:5">
      <c r="C5841" s="414">
        <v>95.925000000008978</v>
      </c>
      <c r="D5841" s="414" t="e">
        <v>#N/A</v>
      </c>
      <c r="E5841" s="414" t="e">
        <v>#N/A</v>
      </c>
    </row>
    <row r="5842" spans="3:5">
      <c r="C5842" s="414">
        <v>95.950000000008984</v>
      </c>
      <c r="D5842" s="414" t="e">
        <v>#N/A</v>
      </c>
      <c r="E5842" s="414" t="e">
        <v>#N/A</v>
      </c>
    </row>
    <row r="5843" spans="3:5">
      <c r="C5843" s="414">
        <v>95.97500000000899</v>
      </c>
      <c r="D5843" s="414" t="e">
        <v>#N/A</v>
      </c>
      <c r="E5843" s="414" t="e">
        <v>#N/A</v>
      </c>
    </row>
    <row r="5844" spans="3:5">
      <c r="C5844" s="414">
        <v>96.000000000008995</v>
      </c>
      <c r="D5844" s="414" t="e">
        <v>#N/A</v>
      </c>
      <c r="E5844" s="414" t="e">
        <v>#N/A</v>
      </c>
    </row>
    <row r="5845" spans="3:5">
      <c r="C5845" s="414">
        <v>96.025000000009001</v>
      </c>
      <c r="D5845" s="414" t="e">
        <v>#N/A</v>
      </c>
      <c r="E5845" s="414" t="e">
        <v>#N/A</v>
      </c>
    </row>
    <row r="5846" spans="3:5">
      <c r="C5846" s="414">
        <v>96.050000000009007</v>
      </c>
      <c r="D5846" s="414" t="e">
        <v>#N/A</v>
      </c>
      <c r="E5846" s="414" t="e">
        <v>#N/A</v>
      </c>
    </row>
    <row r="5847" spans="3:5">
      <c r="C5847" s="414">
        <v>96.075000000009013</v>
      </c>
      <c r="D5847" s="414" t="e">
        <v>#N/A</v>
      </c>
      <c r="E5847" s="414" t="e">
        <v>#N/A</v>
      </c>
    </row>
    <row r="5848" spans="3:5">
      <c r="C5848" s="414">
        <v>96.100000000009018</v>
      </c>
      <c r="D5848" s="414" t="e">
        <v>#N/A</v>
      </c>
      <c r="E5848" s="414" t="e">
        <v>#N/A</v>
      </c>
    </row>
    <row r="5849" spans="3:5">
      <c r="C5849" s="414">
        <v>96.125000000009024</v>
      </c>
      <c r="D5849" s="414" t="e">
        <v>#N/A</v>
      </c>
      <c r="E5849" s="414" t="e">
        <v>#N/A</v>
      </c>
    </row>
    <row r="5850" spans="3:5">
      <c r="C5850" s="414">
        <v>96.15000000000903</v>
      </c>
      <c r="D5850" s="414" t="e">
        <v>#N/A</v>
      </c>
      <c r="E5850" s="414" t="e">
        <v>#N/A</v>
      </c>
    </row>
    <row r="5851" spans="3:5">
      <c r="C5851" s="414">
        <v>96.175000000009035</v>
      </c>
      <c r="D5851" s="414" t="e">
        <v>#N/A</v>
      </c>
      <c r="E5851" s="414" t="e">
        <v>#N/A</v>
      </c>
    </row>
    <row r="5852" spans="3:5">
      <c r="C5852" s="414">
        <v>96.200000000009041</v>
      </c>
      <c r="D5852" s="414" t="e">
        <v>#N/A</v>
      </c>
      <c r="E5852" s="414" t="e">
        <v>#N/A</v>
      </c>
    </row>
    <row r="5853" spans="3:5">
      <c r="C5853" s="414">
        <v>96.225000000009047</v>
      </c>
      <c r="D5853" s="414" t="e">
        <v>#N/A</v>
      </c>
      <c r="E5853" s="414" t="e">
        <v>#N/A</v>
      </c>
    </row>
    <row r="5854" spans="3:5">
      <c r="C5854" s="414">
        <v>96.250000000009052</v>
      </c>
      <c r="D5854" s="414" t="e">
        <v>#N/A</v>
      </c>
      <c r="E5854" s="414" t="e">
        <v>#N/A</v>
      </c>
    </row>
    <row r="5855" spans="3:5">
      <c r="C5855" s="414">
        <v>96.275000000009058</v>
      </c>
      <c r="D5855" s="414" t="e">
        <v>#N/A</v>
      </c>
      <c r="E5855" s="414" t="e">
        <v>#N/A</v>
      </c>
    </row>
    <row r="5856" spans="3:5">
      <c r="C5856" s="414">
        <v>96.300000000009064</v>
      </c>
      <c r="D5856" s="414" t="e">
        <v>#N/A</v>
      </c>
      <c r="E5856" s="414" t="e">
        <v>#N/A</v>
      </c>
    </row>
    <row r="5857" spans="3:5">
      <c r="C5857" s="414">
        <v>96.325000000009069</v>
      </c>
      <c r="D5857" s="414" t="e">
        <v>#N/A</v>
      </c>
      <c r="E5857" s="414" t="e">
        <v>#N/A</v>
      </c>
    </row>
    <row r="5858" spans="3:5">
      <c r="C5858" s="414">
        <v>96.350000000009075</v>
      </c>
      <c r="D5858" s="414" t="e">
        <v>#N/A</v>
      </c>
      <c r="E5858" s="414" t="e">
        <v>#N/A</v>
      </c>
    </row>
    <row r="5859" spans="3:5">
      <c r="C5859" s="414">
        <v>96.375000000009081</v>
      </c>
      <c r="D5859" s="414" t="e">
        <v>#N/A</v>
      </c>
      <c r="E5859" s="414" t="e">
        <v>#N/A</v>
      </c>
    </row>
    <row r="5860" spans="3:5">
      <c r="C5860" s="414">
        <v>96.400000000009086</v>
      </c>
      <c r="D5860" s="414" t="e">
        <v>#N/A</v>
      </c>
      <c r="E5860" s="414" t="e">
        <v>#N/A</v>
      </c>
    </row>
    <row r="5861" spans="3:5">
      <c r="C5861" s="414">
        <v>96.425000000009092</v>
      </c>
      <c r="D5861" s="414" t="e">
        <v>#N/A</v>
      </c>
      <c r="E5861" s="414" t="e">
        <v>#N/A</v>
      </c>
    </row>
    <row r="5862" spans="3:5">
      <c r="C5862" s="414">
        <v>96.450000000009098</v>
      </c>
      <c r="D5862" s="414" t="e">
        <v>#N/A</v>
      </c>
      <c r="E5862" s="414" t="e">
        <v>#N/A</v>
      </c>
    </row>
    <row r="5863" spans="3:5">
      <c r="C5863" s="414">
        <v>96.475000000009103</v>
      </c>
      <c r="D5863" s="414" t="e">
        <v>#N/A</v>
      </c>
      <c r="E5863" s="414" t="e">
        <v>#N/A</v>
      </c>
    </row>
    <row r="5864" spans="3:5">
      <c r="C5864" s="414">
        <v>96.500000000009109</v>
      </c>
      <c r="D5864" s="414" t="e">
        <v>#N/A</v>
      </c>
      <c r="E5864" s="414" t="e">
        <v>#N/A</v>
      </c>
    </row>
    <row r="5865" spans="3:5">
      <c r="C5865" s="414">
        <v>96.525000000009115</v>
      </c>
      <c r="D5865" s="414" t="e">
        <v>#N/A</v>
      </c>
      <c r="E5865" s="414" t="e">
        <v>#N/A</v>
      </c>
    </row>
    <row r="5866" spans="3:5">
      <c r="C5866" s="414">
        <v>96.550000000009121</v>
      </c>
      <c r="D5866" s="414" t="e">
        <v>#N/A</v>
      </c>
      <c r="E5866" s="414" t="e">
        <v>#N/A</v>
      </c>
    </row>
    <row r="5867" spans="3:5">
      <c r="C5867" s="414">
        <v>96.575000000009126</v>
      </c>
      <c r="D5867" s="414" t="e">
        <v>#N/A</v>
      </c>
      <c r="E5867" s="414" t="e">
        <v>#N/A</v>
      </c>
    </row>
    <row r="5868" spans="3:5">
      <c r="C5868" s="414">
        <v>96.600000000009132</v>
      </c>
      <c r="D5868" s="414" t="e">
        <v>#N/A</v>
      </c>
      <c r="E5868" s="414" t="e">
        <v>#N/A</v>
      </c>
    </row>
    <row r="5869" spans="3:5">
      <c r="C5869" s="414">
        <v>96.625000000009138</v>
      </c>
      <c r="D5869" s="414" t="e">
        <v>#N/A</v>
      </c>
      <c r="E5869" s="414" t="e">
        <v>#N/A</v>
      </c>
    </row>
    <row r="5870" spans="3:5">
      <c r="C5870" s="414">
        <v>96.650000000009143</v>
      </c>
      <c r="D5870" s="414" t="e">
        <v>#N/A</v>
      </c>
      <c r="E5870" s="414" t="e">
        <v>#N/A</v>
      </c>
    </row>
    <row r="5871" spans="3:5">
      <c r="C5871" s="414">
        <v>96.675000000009149</v>
      </c>
      <c r="D5871" s="414" t="e">
        <v>#N/A</v>
      </c>
      <c r="E5871" s="414" t="e">
        <v>#N/A</v>
      </c>
    </row>
    <row r="5872" spans="3:5">
      <c r="C5872" s="414">
        <v>96.700000000009155</v>
      </c>
      <c r="D5872" s="414" t="e">
        <v>#N/A</v>
      </c>
      <c r="E5872" s="414" t="e">
        <v>#N/A</v>
      </c>
    </row>
    <row r="5873" spans="3:5">
      <c r="C5873" s="414">
        <v>96.72500000000916</v>
      </c>
      <c r="D5873" s="414" t="e">
        <v>#N/A</v>
      </c>
      <c r="E5873" s="414" t="e">
        <v>#N/A</v>
      </c>
    </row>
    <row r="5874" spans="3:5">
      <c r="C5874" s="414">
        <v>96.750000000009166</v>
      </c>
      <c r="D5874" s="414" t="e">
        <v>#N/A</v>
      </c>
      <c r="E5874" s="414" t="e">
        <v>#N/A</v>
      </c>
    </row>
    <row r="5875" spans="3:5">
      <c r="C5875" s="414">
        <v>96.775000000009172</v>
      </c>
      <c r="D5875" s="414" t="e">
        <v>#N/A</v>
      </c>
      <c r="E5875" s="414" t="e">
        <v>#N/A</v>
      </c>
    </row>
    <row r="5876" spans="3:5">
      <c r="C5876" s="414">
        <v>96.800000000009177</v>
      </c>
      <c r="D5876" s="414" t="e">
        <v>#N/A</v>
      </c>
      <c r="E5876" s="414" t="e">
        <v>#N/A</v>
      </c>
    </row>
    <row r="5877" spans="3:5">
      <c r="C5877" s="414">
        <v>96.825000000009183</v>
      </c>
      <c r="D5877" s="414" t="e">
        <v>#N/A</v>
      </c>
      <c r="E5877" s="414" t="e">
        <v>#N/A</v>
      </c>
    </row>
    <row r="5878" spans="3:5">
      <c r="C5878" s="414">
        <v>96.850000000009189</v>
      </c>
      <c r="D5878" s="414" t="e">
        <v>#N/A</v>
      </c>
      <c r="E5878" s="414" t="e">
        <v>#N/A</v>
      </c>
    </row>
    <row r="5879" spans="3:5">
      <c r="C5879" s="414">
        <v>96.875000000009194</v>
      </c>
      <c r="D5879" s="414" t="e">
        <v>#N/A</v>
      </c>
      <c r="E5879" s="414" t="e">
        <v>#N/A</v>
      </c>
    </row>
    <row r="5880" spans="3:5">
      <c r="C5880" s="414">
        <v>96.9000000000092</v>
      </c>
      <c r="D5880" s="414" t="e">
        <v>#N/A</v>
      </c>
      <c r="E5880" s="414" t="e">
        <v>#N/A</v>
      </c>
    </row>
    <row r="5881" spans="3:5">
      <c r="C5881" s="414">
        <v>96.925000000009206</v>
      </c>
      <c r="D5881" s="414" t="e">
        <v>#N/A</v>
      </c>
      <c r="E5881" s="414" t="e">
        <v>#N/A</v>
      </c>
    </row>
    <row r="5882" spans="3:5">
      <c r="C5882" s="414">
        <v>96.950000000009211</v>
      </c>
      <c r="D5882" s="414" t="e">
        <v>#N/A</v>
      </c>
      <c r="E5882" s="414" t="e">
        <v>#N/A</v>
      </c>
    </row>
    <row r="5883" spans="3:5">
      <c r="C5883" s="414">
        <v>96.975000000009217</v>
      </c>
      <c r="D5883" s="414" t="e">
        <v>#N/A</v>
      </c>
      <c r="E5883" s="414" t="e">
        <v>#N/A</v>
      </c>
    </row>
    <row r="5884" spans="3:5">
      <c r="C5884" s="414">
        <v>97.000000000009223</v>
      </c>
      <c r="D5884" s="414" t="e">
        <v>#N/A</v>
      </c>
      <c r="E5884" s="414" t="e">
        <v>#N/A</v>
      </c>
    </row>
    <row r="5885" spans="3:5">
      <c r="C5885" s="414">
        <v>97.025000000009229</v>
      </c>
      <c r="D5885" s="414" t="e">
        <v>#N/A</v>
      </c>
      <c r="E5885" s="414" t="e">
        <v>#N/A</v>
      </c>
    </row>
    <row r="5886" spans="3:5">
      <c r="C5886" s="414">
        <v>97.050000000009234</v>
      </c>
      <c r="D5886" s="414" t="e">
        <v>#N/A</v>
      </c>
      <c r="E5886" s="414" t="e">
        <v>#N/A</v>
      </c>
    </row>
    <row r="5887" spans="3:5">
      <c r="C5887" s="414">
        <v>97.07500000000924</v>
      </c>
      <c r="D5887" s="414" t="e">
        <v>#N/A</v>
      </c>
      <c r="E5887" s="414" t="e">
        <v>#N/A</v>
      </c>
    </row>
    <row r="5888" spans="3:5">
      <c r="C5888" s="414">
        <v>97.100000000009246</v>
      </c>
      <c r="D5888" s="414" t="e">
        <v>#N/A</v>
      </c>
      <c r="E5888" s="414" t="e">
        <v>#N/A</v>
      </c>
    </row>
    <row r="5889" spans="3:5">
      <c r="C5889" s="414">
        <v>97.125000000009251</v>
      </c>
      <c r="D5889" s="414" t="e">
        <v>#N/A</v>
      </c>
      <c r="E5889" s="414" t="e">
        <v>#N/A</v>
      </c>
    </row>
    <row r="5890" spans="3:5">
      <c r="C5890" s="414">
        <v>97.150000000009257</v>
      </c>
      <c r="D5890" s="414" t="e">
        <v>#N/A</v>
      </c>
      <c r="E5890" s="414" t="e">
        <v>#N/A</v>
      </c>
    </row>
    <row r="5891" spans="3:5">
      <c r="C5891" s="414">
        <v>97.175000000009263</v>
      </c>
      <c r="D5891" s="414" t="e">
        <v>#N/A</v>
      </c>
      <c r="E5891" s="414" t="e">
        <v>#N/A</v>
      </c>
    </row>
    <row r="5892" spans="3:5">
      <c r="C5892" s="414">
        <v>97.200000000009268</v>
      </c>
      <c r="D5892" s="414" t="e">
        <v>#N/A</v>
      </c>
      <c r="E5892" s="414" t="e">
        <v>#N/A</v>
      </c>
    </row>
    <row r="5893" spans="3:5">
      <c r="C5893" s="414">
        <v>97.225000000009274</v>
      </c>
      <c r="D5893" s="414" t="e">
        <v>#N/A</v>
      </c>
      <c r="E5893" s="414" t="e">
        <v>#N/A</v>
      </c>
    </row>
    <row r="5894" spans="3:5">
      <c r="C5894" s="414">
        <v>97.25000000000928</v>
      </c>
      <c r="D5894" s="414" t="e">
        <v>#N/A</v>
      </c>
      <c r="E5894" s="414" t="e">
        <v>#N/A</v>
      </c>
    </row>
    <row r="5895" spans="3:5">
      <c r="C5895" s="414">
        <v>97.275000000009285</v>
      </c>
      <c r="D5895" s="414" t="e">
        <v>#N/A</v>
      </c>
      <c r="E5895" s="414" t="e">
        <v>#N/A</v>
      </c>
    </row>
    <row r="5896" spans="3:5">
      <c r="C5896" s="414">
        <v>97.300000000009291</v>
      </c>
      <c r="D5896" s="414" t="e">
        <v>#N/A</v>
      </c>
      <c r="E5896" s="414" t="e">
        <v>#N/A</v>
      </c>
    </row>
    <row r="5897" spans="3:5">
      <c r="C5897" s="414">
        <v>97.325000000009297</v>
      </c>
      <c r="D5897" s="414" t="e">
        <v>#N/A</v>
      </c>
      <c r="E5897" s="414" t="e">
        <v>#N/A</v>
      </c>
    </row>
    <row r="5898" spans="3:5">
      <c r="C5898" s="414">
        <v>97.350000000009302</v>
      </c>
      <c r="D5898" s="414" t="e">
        <v>#N/A</v>
      </c>
      <c r="E5898" s="414" t="e">
        <v>#N/A</v>
      </c>
    </row>
    <row r="5899" spans="3:5">
      <c r="C5899" s="414">
        <v>97.375000000009308</v>
      </c>
      <c r="D5899" s="414" t="e">
        <v>#N/A</v>
      </c>
      <c r="E5899" s="414" t="e">
        <v>#N/A</v>
      </c>
    </row>
    <row r="5900" spans="3:5">
      <c r="C5900" s="414">
        <v>97.400000000009314</v>
      </c>
      <c r="D5900" s="414" t="e">
        <v>#N/A</v>
      </c>
      <c r="E5900" s="414" t="e">
        <v>#N/A</v>
      </c>
    </row>
    <row r="5901" spans="3:5">
      <c r="C5901" s="414">
        <v>97.425000000009319</v>
      </c>
      <c r="D5901" s="414" t="e">
        <v>#N/A</v>
      </c>
      <c r="E5901" s="414" t="e">
        <v>#N/A</v>
      </c>
    </row>
    <row r="5902" spans="3:5">
      <c r="C5902" s="414">
        <v>97.450000000009325</v>
      </c>
      <c r="D5902" s="414" t="e">
        <v>#N/A</v>
      </c>
      <c r="E5902" s="414" t="e">
        <v>#N/A</v>
      </c>
    </row>
    <row r="5903" spans="3:5">
      <c r="C5903" s="414">
        <v>97.475000000009331</v>
      </c>
      <c r="D5903" s="414" t="e">
        <v>#N/A</v>
      </c>
      <c r="E5903" s="414" t="e">
        <v>#N/A</v>
      </c>
    </row>
    <row r="5904" spans="3:5">
      <c r="C5904" s="414">
        <v>97.500000000009337</v>
      </c>
      <c r="D5904" s="414" t="e">
        <v>#N/A</v>
      </c>
      <c r="E5904" s="414" t="e">
        <v>#N/A</v>
      </c>
    </row>
    <row r="5905" spans="3:5">
      <c r="C5905" s="414">
        <v>97.525000000009342</v>
      </c>
      <c r="D5905" s="414" t="e">
        <v>#N/A</v>
      </c>
      <c r="E5905" s="414" t="e">
        <v>#N/A</v>
      </c>
    </row>
    <row r="5906" spans="3:5">
      <c r="C5906" s="414">
        <v>97.550000000009348</v>
      </c>
      <c r="D5906" s="414" t="e">
        <v>#N/A</v>
      </c>
      <c r="E5906" s="414" t="e">
        <v>#N/A</v>
      </c>
    </row>
    <row r="5907" spans="3:5">
      <c r="C5907" s="414">
        <v>97.575000000009354</v>
      </c>
      <c r="D5907" s="414" t="e">
        <v>#N/A</v>
      </c>
      <c r="E5907" s="414" t="e">
        <v>#N/A</v>
      </c>
    </row>
    <row r="5908" spans="3:5">
      <c r="C5908" s="414">
        <v>97.600000000009359</v>
      </c>
      <c r="D5908" s="414" t="e">
        <v>#N/A</v>
      </c>
      <c r="E5908" s="414" t="e">
        <v>#N/A</v>
      </c>
    </row>
    <row r="5909" spans="3:5">
      <c r="C5909" s="414">
        <v>97.625000000009365</v>
      </c>
      <c r="D5909" s="414" t="e">
        <v>#N/A</v>
      </c>
      <c r="E5909" s="414" t="e">
        <v>#N/A</v>
      </c>
    </row>
    <row r="5910" spans="3:5">
      <c r="C5910" s="414">
        <v>97.650000000009371</v>
      </c>
      <c r="D5910" s="414" t="e">
        <v>#N/A</v>
      </c>
      <c r="E5910" s="414" t="e">
        <v>#N/A</v>
      </c>
    </row>
    <row r="5911" spans="3:5">
      <c r="C5911" s="414">
        <v>97.675000000009376</v>
      </c>
      <c r="D5911" s="414" t="e">
        <v>#N/A</v>
      </c>
      <c r="E5911" s="414" t="e">
        <v>#N/A</v>
      </c>
    </row>
    <row r="5912" spans="3:5">
      <c r="C5912" s="414">
        <v>97.700000000009382</v>
      </c>
      <c r="D5912" s="414" t="e">
        <v>#N/A</v>
      </c>
      <c r="E5912" s="414" t="e">
        <v>#N/A</v>
      </c>
    </row>
    <row r="5913" spans="3:5">
      <c r="C5913" s="414">
        <v>97.725000000009388</v>
      </c>
      <c r="D5913" s="414" t="e">
        <v>#N/A</v>
      </c>
      <c r="E5913" s="414" t="e">
        <v>#N/A</v>
      </c>
    </row>
    <row r="5914" spans="3:5">
      <c r="C5914" s="414">
        <v>97.750000000009393</v>
      </c>
      <c r="D5914" s="414" t="e">
        <v>#N/A</v>
      </c>
      <c r="E5914" s="414" t="e">
        <v>#N/A</v>
      </c>
    </row>
    <row r="5915" spans="3:5">
      <c r="C5915" s="414">
        <v>97.775000000009399</v>
      </c>
      <c r="D5915" s="414" t="e">
        <v>#N/A</v>
      </c>
      <c r="E5915" s="414" t="e">
        <v>#N/A</v>
      </c>
    </row>
    <row r="5916" spans="3:5">
      <c r="C5916" s="414">
        <v>97.800000000009405</v>
      </c>
      <c r="D5916" s="414" t="e">
        <v>#N/A</v>
      </c>
      <c r="E5916" s="414" t="e">
        <v>#N/A</v>
      </c>
    </row>
    <row r="5917" spans="3:5">
      <c r="C5917" s="414">
        <v>97.82500000000941</v>
      </c>
      <c r="D5917" s="414" t="e">
        <v>#N/A</v>
      </c>
      <c r="E5917" s="414" t="e">
        <v>#N/A</v>
      </c>
    </row>
    <row r="5918" spans="3:5">
      <c r="C5918" s="414">
        <v>97.850000000009416</v>
      </c>
      <c r="D5918" s="414" t="e">
        <v>#N/A</v>
      </c>
      <c r="E5918" s="414" t="e">
        <v>#N/A</v>
      </c>
    </row>
    <row r="5919" spans="3:5">
      <c r="C5919" s="414">
        <v>97.875000000009422</v>
      </c>
      <c r="D5919" s="414" t="e">
        <v>#N/A</v>
      </c>
      <c r="E5919" s="414" t="e">
        <v>#N/A</v>
      </c>
    </row>
    <row r="5920" spans="3:5">
      <c r="C5920" s="414">
        <v>97.900000000009427</v>
      </c>
      <c r="D5920" s="414" t="e">
        <v>#N/A</v>
      </c>
      <c r="E5920" s="414" t="e">
        <v>#N/A</v>
      </c>
    </row>
    <row r="5921" spans="3:5">
      <c r="C5921" s="414">
        <v>97.925000000009433</v>
      </c>
      <c r="D5921" s="414" t="e">
        <v>#N/A</v>
      </c>
      <c r="E5921" s="414" t="e">
        <v>#N/A</v>
      </c>
    </row>
    <row r="5922" spans="3:5">
      <c r="C5922" s="414">
        <v>97.950000000009439</v>
      </c>
      <c r="D5922" s="414" t="e">
        <v>#N/A</v>
      </c>
      <c r="E5922" s="414" t="e">
        <v>#N/A</v>
      </c>
    </row>
    <row r="5923" spans="3:5">
      <c r="C5923" s="414">
        <v>97.975000000009445</v>
      </c>
      <c r="D5923" s="414" t="e">
        <v>#N/A</v>
      </c>
      <c r="E5923" s="414" t="e">
        <v>#N/A</v>
      </c>
    </row>
    <row r="5924" spans="3:5">
      <c r="C5924" s="414">
        <v>98.00000000000945</v>
      </c>
      <c r="D5924" s="414" t="e">
        <v>#N/A</v>
      </c>
      <c r="E5924" s="414" t="e">
        <v>#N/A</v>
      </c>
    </row>
    <row r="5925" spans="3:5">
      <c r="C5925" s="414">
        <v>98.025000000009456</v>
      </c>
      <c r="D5925" s="414" t="e">
        <v>#N/A</v>
      </c>
      <c r="E5925" s="414" t="e">
        <v>#N/A</v>
      </c>
    </row>
    <row r="5926" spans="3:5">
      <c r="C5926" s="414">
        <v>98.050000000009462</v>
      </c>
      <c r="D5926" s="414" t="e">
        <v>#N/A</v>
      </c>
      <c r="E5926" s="414" t="e">
        <v>#N/A</v>
      </c>
    </row>
    <row r="5927" spans="3:5">
      <c r="C5927" s="414">
        <v>98.075000000009467</v>
      </c>
      <c r="D5927" s="414" t="e">
        <v>#N/A</v>
      </c>
      <c r="E5927" s="414" t="e">
        <v>#N/A</v>
      </c>
    </row>
    <row r="5928" spans="3:5">
      <c r="C5928" s="414">
        <v>98.100000000009473</v>
      </c>
      <c r="D5928" s="414" t="e">
        <v>#N/A</v>
      </c>
      <c r="E5928" s="414" t="e">
        <v>#N/A</v>
      </c>
    </row>
    <row r="5929" spans="3:5">
      <c r="C5929" s="414">
        <v>98.125000000009479</v>
      </c>
      <c r="D5929" s="414" t="e">
        <v>#N/A</v>
      </c>
      <c r="E5929" s="414" t="e">
        <v>#N/A</v>
      </c>
    </row>
    <row r="5930" spans="3:5">
      <c r="C5930" s="414">
        <v>98.150000000009484</v>
      </c>
      <c r="D5930" s="414" t="e">
        <v>#N/A</v>
      </c>
      <c r="E5930" s="414" t="e">
        <v>#N/A</v>
      </c>
    </row>
    <row r="5931" spans="3:5">
      <c r="C5931" s="414">
        <v>98.17500000000949</v>
      </c>
      <c r="D5931" s="414" t="e">
        <v>#N/A</v>
      </c>
      <c r="E5931" s="414" t="e">
        <v>#N/A</v>
      </c>
    </row>
    <row r="5932" spans="3:5">
      <c r="C5932" s="414">
        <v>98.200000000009496</v>
      </c>
      <c r="D5932" s="414" t="e">
        <v>#N/A</v>
      </c>
      <c r="E5932" s="414" t="e">
        <v>#N/A</v>
      </c>
    </row>
    <row r="5933" spans="3:5">
      <c r="C5933" s="414">
        <v>98.225000000009501</v>
      </c>
      <c r="D5933" s="414" t="e">
        <v>#N/A</v>
      </c>
      <c r="E5933" s="414" t="e">
        <v>#N/A</v>
      </c>
    </row>
    <row r="5934" spans="3:5">
      <c r="C5934" s="414">
        <v>98.250000000009507</v>
      </c>
      <c r="D5934" s="414" t="e">
        <v>#N/A</v>
      </c>
      <c r="E5934" s="414" t="e">
        <v>#N/A</v>
      </c>
    </row>
    <row r="5935" spans="3:5">
      <c r="C5935" s="414">
        <v>98.275000000009513</v>
      </c>
      <c r="D5935" s="414" t="e">
        <v>#N/A</v>
      </c>
      <c r="E5935" s="414" t="e">
        <v>#N/A</v>
      </c>
    </row>
    <row r="5936" spans="3:5">
      <c r="C5936" s="414">
        <v>98.300000000009518</v>
      </c>
      <c r="D5936" s="414" t="e">
        <v>#N/A</v>
      </c>
      <c r="E5936" s="414" t="e">
        <v>#N/A</v>
      </c>
    </row>
    <row r="5937" spans="3:5">
      <c r="C5937" s="414">
        <v>98.325000000009524</v>
      </c>
      <c r="D5937" s="414" t="e">
        <v>#N/A</v>
      </c>
      <c r="E5937" s="414" t="e">
        <v>#N/A</v>
      </c>
    </row>
    <row r="5938" spans="3:5">
      <c r="C5938" s="414">
        <v>98.35000000000953</v>
      </c>
      <c r="D5938" s="414" t="e">
        <v>#N/A</v>
      </c>
      <c r="E5938" s="414" t="e">
        <v>#N/A</v>
      </c>
    </row>
    <row r="5939" spans="3:5">
      <c r="C5939" s="414">
        <v>98.375000000009535</v>
      </c>
      <c r="D5939" s="414" t="e">
        <v>#N/A</v>
      </c>
      <c r="E5939" s="414" t="e">
        <v>#N/A</v>
      </c>
    </row>
    <row r="5940" spans="3:5">
      <c r="C5940" s="414">
        <v>98.400000000009541</v>
      </c>
      <c r="D5940" s="414" t="e">
        <v>#N/A</v>
      </c>
      <c r="E5940" s="414" t="e">
        <v>#N/A</v>
      </c>
    </row>
    <row r="5941" spans="3:5">
      <c r="C5941" s="414">
        <v>98.425000000009547</v>
      </c>
      <c r="D5941" s="414" t="e">
        <v>#N/A</v>
      </c>
      <c r="E5941" s="414" t="e">
        <v>#N/A</v>
      </c>
    </row>
    <row r="5942" spans="3:5">
      <c r="C5942" s="414">
        <v>98.450000000009553</v>
      </c>
      <c r="D5942" s="414" t="e">
        <v>#N/A</v>
      </c>
      <c r="E5942" s="414" t="e">
        <v>#N/A</v>
      </c>
    </row>
    <row r="5943" spans="3:5">
      <c r="C5943" s="414">
        <v>98.475000000009558</v>
      </c>
      <c r="D5943" s="414" t="e">
        <v>#N/A</v>
      </c>
      <c r="E5943" s="414" t="e">
        <v>#N/A</v>
      </c>
    </row>
    <row r="5944" spans="3:5">
      <c r="C5944" s="414">
        <v>98.500000000009564</v>
      </c>
      <c r="D5944" s="414" t="e">
        <v>#N/A</v>
      </c>
      <c r="E5944" s="414" t="e">
        <v>#N/A</v>
      </c>
    </row>
    <row r="5945" spans="3:5">
      <c r="C5945" s="414">
        <v>98.52500000000957</v>
      </c>
      <c r="D5945" s="414" t="e">
        <v>#N/A</v>
      </c>
      <c r="E5945" s="414" t="e">
        <v>#N/A</v>
      </c>
    </row>
    <row r="5946" spans="3:5">
      <c r="C5946" s="414">
        <v>98.550000000009575</v>
      </c>
      <c r="D5946" s="414" t="e">
        <v>#N/A</v>
      </c>
      <c r="E5946" s="414" t="e">
        <v>#N/A</v>
      </c>
    </row>
    <row r="5947" spans="3:5">
      <c r="C5947" s="414">
        <v>98.575000000009581</v>
      </c>
      <c r="D5947" s="414" t="e">
        <v>#N/A</v>
      </c>
      <c r="E5947" s="414" t="e">
        <v>#N/A</v>
      </c>
    </row>
    <row r="5948" spans="3:5">
      <c r="C5948" s="414">
        <v>98.600000000009587</v>
      </c>
      <c r="D5948" s="414" t="e">
        <v>#N/A</v>
      </c>
      <c r="E5948" s="414" t="e">
        <v>#N/A</v>
      </c>
    </row>
    <row r="5949" spans="3:5">
      <c r="C5949" s="414">
        <v>98.625000000009592</v>
      </c>
      <c r="D5949" s="414" t="e">
        <v>#N/A</v>
      </c>
      <c r="E5949" s="414" t="e">
        <v>#N/A</v>
      </c>
    </row>
    <row r="5950" spans="3:5">
      <c r="C5950" s="414">
        <v>98.650000000009598</v>
      </c>
      <c r="D5950" s="414" t="e">
        <v>#N/A</v>
      </c>
      <c r="E5950" s="414" t="e">
        <v>#N/A</v>
      </c>
    </row>
    <row r="5951" spans="3:5">
      <c r="C5951" s="414">
        <v>98.675000000009604</v>
      </c>
      <c r="D5951" s="414" t="e">
        <v>#N/A</v>
      </c>
      <c r="E5951" s="414" t="e">
        <v>#N/A</v>
      </c>
    </row>
    <row r="5952" spans="3:5">
      <c r="C5952" s="414">
        <v>98.700000000009609</v>
      </c>
      <c r="D5952" s="414" t="e">
        <v>#N/A</v>
      </c>
      <c r="E5952" s="414" t="e">
        <v>#N/A</v>
      </c>
    </row>
    <row r="5953" spans="3:5">
      <c r="C5953" s="414">
        <v>98.725000000009615</v>
      </c>
      <c r="D5953" s="414" t="e">
        <v>#N/A</v>
      </c>
      <c r="E5953" s="414" t="e">
        <v>#N/A</v>
      </c>
    </row>
    <row r="5954" spans="3:5">
      <c r="C5954" s="414">
        <v>98.750000000009621</v>
      </c>
      <c r="D5954" s="414" t="e">
        <v>#N/A</v>
      </c>
      <c r="E5954" s="414" t="e">
        <v>#N/A</v>
      </c>
    </row>
    <row r="5955" spans="3:5">
      <c r="C5955" s="414">
        <v>98.775000000009626</v>
      </c>
      <c r="D5955" s="414" t="e">
        <v>#N/A</v>
      </c>
      <c r="E5955" s="414" t="e">
        <v>#N/A</v>
      </c>
    </row>
    <row r="5956" spans="3:5">
      <c r="C5956" s="414">
        <v>98.800000000009632</v>
      </c>
      <c r="D5956" s="414" t="e">
        <v>#N/A</v>
      </c>
      <c r="E5956" s="414" t="e">
        <v>#N/A</v>
      </c>
    </row>
    <row r="5957" spans="3:5">
      <c r="C5957" s="414">
        <v>98.825000000009638</v>
      </c>
      <c r="D5957" s="414" t="e">
        <v>#N/A</v>
      </c>
      <c r="E5957" s="414" t="e">
        <v>#N/A</v>
      </c>
    </row>
    <row r="5958" spans="3:5">
      <c r="C5958" s="414">
        <v>98.850000000009643</v>
      </c>
      <c r="D5958" s="414" t="e">
        <v>#N/A</v>
      </c>
      <c r="E5958" s="414" t="e">
        <v>#N/A</v>
      </c>
    </row>
    <row r="5959" spans="3:5">
      <c r="C5959" s="414">
        <v>98.875000000009649</v>
      </c>
      <c r="D5959" s="414" t="e">
        <v>#N/A</v>
      </c>
      <c r="E5959" s="414" t="e">
        <v>#N/A</v>
      </c>
    </row>
    <row r="5960" spans="3:5">
      <c r="C5960" s="414">
        <v>98.900000000009655</v>
      </c>
      <c r="D5960" s="414" t="e">
        <v>#N/A</v>
      </c>
      <c r="E5960" s="414" t="e">
        <v>#N/A</v>
      </c>
    </row>
    <row r="5961" spans="3:5">
      <c r="C5961" s="414">
        <v>98.925000000009661</v>
      </c>
      <c r="D5961" s="414" t="e">
        <v>#N/A</v>
      </c>
      <c r="E5961" s="414" t="e">
        <v>#N/A</v>
      </c>
    </row>
    <row r="5962" spans="3:5">
      <c r="C5962" s="414">
        <v>98.950000000009666</v>
      </c>
      <c r="D5962" s="414" t="e">
        <v>#N/A</v>
      </c>
      <c r="E5962" s="414" t="e">
        <v>#N/A</v>
      </c>
    </row>
    <row r="5963" spans="3:5">
      <c r="C5963" s="414">
        <v>98.975000000009672</v>
      </c>
      <c r="D5963" s="414" t="e">
        <v>#N/A</v>
      </c>
      <c r="E5963" s="414" t="e">
        <v>#N/A</v>
      </c>
    </row>
    <row r="5964" spans="3:5">
      <c r="C5964" s="414">
        <v>99.000000000009678</v>
      </c>
      <c r="D5964" s="414" t="e">
        <v>#N/A</v>
      </c>
      <c r="E5964" s="414" t="e">
        <v>#N/A</v>
      </c>
    </row>
    <row r="5965" spans="3:5">
      <c r="C5965" s="414">
        <v>99.025000000009683</v>
      </c>
      <c r="D5965" s="414" t="e">
        <v>#N/A</v>
      </c>
      <c r="E5965" s="414" t="e">
        <v>#N/A</v>
      </c>
    </row>
    <row r="5966" spans="3:5">
      <c r="C5966" s="414">
        <v>99.050000000009689</v>
      </c>
      <c r="D5966" s="414" t="e">
        <v>#N/A</v>
      </c>
      <c r="E5966" s="414" t="e">
        <v>#N/A</v>
      </c>
    </row>
    <row r="5967" spans="3:5">
      <c r="C5967" s="414">
        <v>99.075000000009695</v>
      </c>
      <c r="D5967" s="414" t="e">
        <v>#N/A</v>
      </c>
      <c r="E5967" s="414" t="e">
        <v>#N/A</v>
      </c>
    </row>
    <row r="5968" spans="3:5">
      <c r="C5968" s="414">
        <v>99.1000000000097</v>
      </c>
      <c r="D5968" s="414" t="e">
        <v>#N/A</v>
      </c>
      <c r="E5968" s="414" t="e">
        <v>#N/A</v>
      </c>
    </row>
    <row r="5969" spans="3:5">
      <c r="C5969" s="414">
        <v>99.125000000009706</v>
      </c>
      <c r="D5969" s="414" t="e">
        <v>#N/A</v>
      </c>
      <c r="E5969" s="414" t="e">
        <v>#N/A</v>
      </c>
    </row>
    <row r="5970" spans="3:5">
      <c r="C5970" s="414">
        <v>99.150000000009712</v>
      </c>
      <c r="D5970" s="414" t="e">
        <v>#N/A</v>
      </c>
      <c r="E5970" s="414" t="e">
        <v>#N/A</v>
      </c>
    </row>
    <row r="5971" spans="3:5">
      <c r="C5971" s="414">
        <v>99.175000000009717</v>
      </c>
      <c r="D5971" s="414" t="e">
        <v>#N/A</v>
      </c>
      <c r="E5971" s="414" t="e">
        <v>#N/A</v>
      </c>
    </row>
    <row r="5972" spans="3:5">
      <c r="C5972" s="414">
        <v>99.200000000009723</v>
      </c>
      <c r="D5972" s="414" t="e">
        <v>#N/A</v>
      </c>
      <c r="E5972" s="414" t="e">
        <v>#N/A</v>
      </c>
    </row>
    <row r="5973" spans="3:5">
      <c r="C5973" s="414">
        <v>99.225000000009729</v>
      </c>
      <c r="D5973" s="414" t="e">
        <v>#N/A</v>
      </c>
      <c r="E5973" s="414" t="e">
        <v>#N/A</v>
      </c>
    </row>
    <row r="5974" spans="3:5">
      <c r="C5974" s="414">
        <v>99.250000000009734</v>
      </c>
      <c r="D5974" s="414" t="e">
        <v>#N/A</v>
      </c>
      <c r="E5974" s="414" t="e">
        <v>#N/A</v>
      </c>
    </row>
    <row r="5975" spans="3:5">
      <c r="C5975" s="414">
        <v>99.27500000000974</v>
      </c>
      <c r="D5975" s="414" t="e">
        <v>#N/A</v>
      </c>
      <c r="E5975" s="414" t="e">
        <v>#N/A</v>
      </c>
    </row>
    <row r="5976" spans="3:5">
      <c r="C5976" s="414">
        <v>99.300000000009746</v>
      </c>
      <c r="D5976" s="414" t="e">
        <v>#N/A</v>
      </c>
      <c r="E5976" s="414" t="e">
        <v>#N/A</v>
      </c>
    </row>
    <row r="5977" spans="3:5">
      <c r="C5977" s="414">
        <v>99.325000000009751</v>
      </c>
      <c r="D5977" s="414" t="e">
        <v>#N/A</v>
      </c>
      <c r="E5977" s="414" t="e">
        <v>#N/A</v>
      </c>
    </row>
    <row r="5978" spans="3:5">
      <c r="C5978" s="414">
        <v>99.350000000009757</v>
      </c>
      <c r="D5978" s="414" t="e">
        <v>#N/A</v>
      </c>
      <c r="E5978" s="414" t="e">
        <v>#N/A</v>
      </c>
    </row>
    <row r="5979" spans="3:5">
      <c r="C5979" s="414">
        <v>99.375000000009763</v>
      </c>
      <c r="D5979" s="414" t="e">
        <v>#N/A</v>
      </c>
      <c r="E5979" s="414" t="e">
        <v>#N/A</v>
      </c>
    </row>
    <row r="5980" spans="3:5">
      <c r="C5980" s="414">
        <v>99.400000000009769</v>
      </c>
      <c r="D5980" s="414" t="e">
        <v>#N/A</v>
      </c>
      <c r="E5980" s="414" t="e">
        <v>#N/A</v>
      </c>
    </row>
    <row r="5981" spans="3:5">
      <c r="C5981" s="414">
        <v>99.425000000009774</v>
      </c>
      <c r="D5981" s="414" t="e">
        <v>#N/A</v>
      </c>
      <c r="E5981" s="414" t="e">
        <v>#N/A</v>
      </c>
    </row>
    <row r="5982" spans="3:5">
      <c r="C5982" s="414">
        <v>99.45000000000978</v>
      </c>
      <c r="D5982" s="414" t="e">
        <v>#N/A</v>
      </c>
      <c r="E5982" s="414" t="e">
        <v>#N/A</v>
      </c>
    </row>
    <row r="5983" spans="3:5">
      <c r="C5983" s="414">
        <v>99.475000000009786</v>
      </c>
      <c r="D5983" s="414" t="e">
        <v>#N/A</v>
      </c>
      <c r="E5983" s="414" t="e">
        <v>#N/A</v>
      </c>
    </row>
    <row r="5984" spans="3:5">
      <c r="C5984" s="414">
        <v>99.500000000009791</v>
      </c>
      <c r="D5984" s="414" t="e">
        <v>#N/A</v>
      </c>
      <c r="E5984" s="414" t="e">
        <v>#N/A</v>
      </c>
    </row>
    <row r="5985" spans="3:5">
      <c r="C5985" s="414">
        <v>99.525000000009797</v>
      </c>
      <c r="D5985" s="414" t="e">
        <v>#N/A</v>
      </c>
      <c r="E5985" s="414" t="e">
        <v>#N/A</v>
      </c>
    </row>
    <row r="5986" spans="3:5">
      <c r="C5986" s="414">
        <v>99.550000000009803</v>
      </c>
      <c r="D5986" s="414" t="e">
        <v>#N/A</v>
      </c>
      <c r="E5986" s="414" t="e">
        <v>#N/A</v>
      </c>
    </row>
    <row r="5987" spans="3:5">
      <c r="C5987" s="414">
        <v>99.575000000009808</v>
      </c>
      <c r="D5987" s="414" t="e">
        <v>#N/A</v>
      </c>
      <c r="E5987" s="414" t="e">
        <v>#N/A</v>
      </c>
    </row>
    <row r="5988" spans="3:5">
      <c r="C5988" s="414">
        <v>99.600000000009814</v>
      </c>
      <c r="D5988" s="414" t="e">
        <v>#N/A</v>
      </c>
      <c r="E5988" s="414" t="e">
        <v>#N/A</v>
      </c>
    </row>
    <row r="5989" spans="3:5">
      <c r="C5989" s="414">
        <v>99.62500000000982</v>
      </c>
      <c r="D5989" s="414" t="e">
        <v>#N/A</v>
      </c>
      <c r="E5989" s="414" t="e">
        <v>#N/A</v>
      </c>
    </row>
    <row r="5990" spans="3:5">
      <c r="C5990" s="414">
        <v>99.650000000009825</v>
      </c>
      <c r="D5990" s="414" t="e">
        <v>#N/A</v>
      </c>
      <c r="E5990" s="414" t="e">
        <v>#N/A</v>
      </c>
    </row>
    <row r="5991" spans="3:5">
      <c r="C5991" s="414">
        <v>99.675000000009831</v>
      </c>
      <c r="D5991" s="414" t="e">
        <v>#N/A</v>
      </c>
      <c r="E5991" s="414" t="e">
        <v>#N/A</v>
      </c>
    </row>
    <row r="5992" spans="3:5">
      <c r="C5992" s="414">
        <v>99.700000000009837</v>
      </c>
      <c r="D5992" s="414" t="e">
        <v>#N/A</v>
      </c>
      <c r="E5992" s="414" t="e">
        <v>#N/A</v>
      </c>
    </row>
    <row r="5993" spans="3:5">
      <c r="C5993" s="414">
        <v>99.725000000009842</v>
      </c>
      <c r="D5993" s="414" t="e">
        <v>#N/A</v>
      </c>
      <c r="E5993" s="414" t="e">
        <v>#N/A</v>
      </c>
    </row>
    <row r="5994" spans="3:5">
      <c r="C5994" s="414">
        <v>99.750000000009848</v>
      </c>
      <c r="D5994" s="414" t="e">
        <v>#N/A</v>
      </c>
      <c r="E5994" s="414" t="e">
        <v>#N/A</v>
      </c>
    </row>
    <row r="5995" spans="3:5">
      <c r="C5995" s="414">
        <v>99.775000000009854</v>
      </c>
      <c r="D5995" s="414" t="e">
        <v>#N/A</v>
      </c>
      <c r="E5995" s="414" t="e">
        <v>#N/A</v>
      </c>
    </row>
    <row r="5996" spans="3:5">
      <c r="C5996" s="414">
        <v>99.800000000009859</v>
      </c>
      <c r="D5996" s="414" t="e">
        <v>#N/A</v>
      </c>
      <c r="E5996" s="414" t="e">
        <v>#N/A</v>
      </c>
    </row>
    <row r="5997" spans="3:5">
      <c r="C5997" s="414">
        <v>99.825000000009865</v>
      </c>
      <c r="D5997" s="414" t="e">
        <v>#N/A</v>
      </c>
      <c r="E5997" s="414" t="e">
        <v>#N/A</v>
      </c>
    </row>
    <row r="5998" spans="3:5">
      <c r="C5998" s="414">
        <v>99.850000000009871</v>
      </c>
      <c r="D5998" s="414" t="e">
        <v>#N/A</v>
      </c>
      <c r="E5998" s="414" t="e">
        <v>#N/A</v>
      </c>
    </row>
    <row r="5999" spans="3:5">
      <c r="C5999" s="414">
        <v>99.875000000009877</v>
      </c>
      <c r="D5999" s="414" t="e">
        <v>#N/A</v>
      </c>
      <c r="E5999" s="414" t="e">
        <v>#N/A</v>
      </c>
    </row>
    <row r="6000" spans="3:5">
      <c r="C6000" s="414">
        <v>99.900000000009882</v>
      </c>
      <c r="D6000" s="414" t="e">
        <v>#N/A</v>
      </c>
      <c r="E6000" s="414" t="e">
        <v>#N/A</v>
      </c>
    </row>
    <row r="6001" spans="2:5">
      <c r="C6001" s="414">
        <v>99.925000000009888</v>
      </c>
      <c r="D6001" s="414" t="e">
        <v>#N/A</v>
      </c>
      <c r="E6001" s="414" t="e">
        <v>#N/A</v>
      </c>
    </row>
    <row r="6002" spans="2:5">
      <c r="C6002" s="414">
        <v>99.950000000009894</v>
      </c>
      <c r="D6002" s="414" t="e">
        <v>#N/A</v>
      </c>
      <c r="E6002" s="414" t="e">
        <v>#N/A</v>
      </c>
    </row>
    <row r="6003" spans="2:5">
      <c r="C6003" s="414">
        <v>99.975000000009899</v>
      </c>
      <c r="D6003" s="414" t="e">
        <v>#N/A</v>
      </c>
      <c r="E6003" s="414" t="e">
        <v>#N/A</v>
      </c>
    </row>
    <row r="6004" spans="2:5">
      <c r="B6004" s="414">
        <v>100</v>
      </c>
      <c r="C6004" s="414">
        <v>100</v>
      </c>
      <c r="D6004" s="414">
        <v>5</v>
      </c>
      <c r="E6004" s="414">
        <v>14</v>
      </c>
    </row>
    <row r="6005" spans="2:5">
      <c r="C6005" s="414">
        <v>100.02500000000991</v>
      </c>
      <c r="D6005" s="414" t="e">
        <v>#N/A</v>
      </c>
      <c r="E6005" s="414" t="e">
        <v>#N/A</v>
      </c>
    </row>
    <row r="6006" spans="2:5">
      <c r="C6006" s="414">
        <v>100.05000000000992</v>
      </c>
      <c r="D6006" s="414" t="e">
        <v>#N/A</v>
      </c>
      <c r="E6006" s="414" t="e">
        <v>#N/A</v>
      </c>
    </row>
    <row r="6007" spans="2:5">
      <c r="C6007" s="414">
        <v>100.07500000000992</v>
      </c>
      <c r="D6007" s="414" t="e">
        <v>#N/A</v>
      </c>
      <c r="E6007" s="414" t="e">
        <v>#N/A</v>
      </c>
    </row>
    <row r="6008" spans="2:5">
      <c r="C6008" s="414">
        <v>100.10000000000993</v>
      </c>
      <c r="D6008" s="414" t="e">
        <v>#N/A</v>
      </c>
      <c r="E6008" s="414" t="e">
        <v>#N/A</v>
      </c>
    </row>
    <row r="6009" spans="2:5">
      <c r="C6009" s="414">
        <v>100.12500000000993</v>
      </c>
      <c r="D6009" s="414" t="e">
        <v>#N/A</v>
      </c>
      <c r="E6009" s="414" t="e">
        <v>#N/A</v>
      </c>
    </row>
    <row r="6010" spans="2:5">
      <c r="C6010" s="414">
        <v>100.15000000000994</v>
      </c>
      <c r="D6010" s="414" t="e">
        <v>#N/A</v>
      </c>
      <c r="E6010" s="414" t="e">
        <v>#N/A</v>
      </c>
    </row>
    <row r="6011" spans="2:5">
      <c r="C6011" s="414">
        <v>100.17500000000994</v>
      </c>
      <c r="D6011" s="414" t="e">
        <v>#N/A</v>
      </c>
      <c r="E6011" s="414" t="e">
        <v>#N/A</v>
      </c>
    </row>
    <row r="6012" spans="2:5">
      <c r="C6012" s="414">
        <v>100.20000000000995</v>
      </c>
      <c r="D6012" s="414" t="e">
        <v>#N/A</v>
      </c>
      <c r="E6012" s="414" t="e">
        <v>#N/A</v>
      </c>
    </row>
    <row r="6013" spans="2:5">
      <c r="C6013" s="414">
        <v>100.22500000000996</v>
      </c>
      <c r="D6013" s="414" t="e">
        <v>#N/A</v>
      </c>
      <c r="E6013" s="414" t="e">
        <v>#N/A</v>
      </c>
    </row>
    <row r="6014" spans="2:5">
      <c r="C6014" s="414">
        <v>100.25000000000996</v>
      </c>
      <c r="D6014" s="414" t="e">
        <v>#N/A</v>
      </c>
      <c r="E6014" s="414" t="e">
        <v>#N/A</v>
      </c>
    </row>
    <row r="6015" spans="2:5">
      <c r="C6015" s="414">
        <v>100.27500000000997</v>
      </c>
      <c r="D6015" s="414" t="e">
        <v>#N/A</v>
      </c>
      <c r="E6015" s="414" t="e">
        <v>#N/A</v>
      </c>
    </row>
    <row r="6016" spans="2:5">
      <c r="C6016" s="414">
        <v>100.30000000000997</v>
      </c>
      <c r="D6016" s="414" t="e">
        <v>#N/A</v>
      </c>
      <c r="E6016" s="414" t="e">
        <v>#N/A</v>
      </c>
    </row>
    <row r="6017" spans="3:5">
      <c r="C6017" s="414">
        <v>100.32500000000998</v>
      </c>
      <c r="D6017" s="414" t="e">
        <v>#N/A</v>
      </c>
      <c r="E6017" s="414" t="e">
        <v>#N/A</v>
      </c>
    </row>
    <row r="6018" spans="3:5">
      <c r="C6018" s="414">
        <v>100.35000000000998</v>
      </c>
      <c r="D6018" s="414" t="e">
        <v>#N/A</v>
      </c>
      <c r="E6018" s="414" t="e">
        <v>#N/A</v>
      </c>
    </row>
    <row r="6019" spans="3:5">
      <c r="C6019" s="414">
        <v>100.37500000000999</v>
      </c>
      <c r="D6019" s="414" t="e">
        <v>#N/A</v>
      </c>
      <c r="E6019" s="414" t="e">
        <v>#N/A</v>
      </c>
    </row>
    <row r="6020" spans="3:5">
      <c r="C6020" s="414">
        <v>100.40000000001</v>
      </c>
      <c r="D6020" s="414" t="e">
        <v>#N/A</v>
      </c>
      <c r="E6020" s="414" t="e">
        <v>#N/A</v>
      </c>
    </row>
    <row r="6021" spans="3:5">
      <c r="C6021" s="414">
        <v>100.42500000001</v>
      </c>
      <c r="D6021" s="414" t="e">
        <v>#N/A</v>
      </c>
      <c r="E6021" s="414" t="e">
        <v>#N/A</v>
      </c>
    </row>
    <row r="6022" spans="3:5">
      <c r="C6022" s="414">
        <v>100.45000000001001</v>
      </c>
      <c r="D6022" s="414" t="e">
        <v>#N/A</v>
      </c>
      <c r="E6022" s="414" t="e">
        <v>#N/A</v>
      </c>
    </row>
    <row r="6023" spans="3:5">
      <c r="C6023" s="414">
        <v>100.47500000001001</v>
      </c>
      <c r="D6023" s="414" t="e">
        <v>#N/A</v>
      </c>
      <c r="E6023" s="414" t="e">
        <v>#N/A</v>
      </c>
    </row>
    <row r="6024" spans="3:5">
      <c r="C6024" s="414">
        <v>100.50000000001002</v>
      </c>
      <c r="D6024" s="414" t="e">
        <v>#N/A</v>
      </c>
      <c r="E6024" s="414" t="e">
        <v>#N/A</v>
      </c>
    </row>
    <row r="6025" spans="3:5">
      <c r="C6025" s="414">
        <v>100.52500000001002</v>
      </c>
      <c r="D6025" s="414" t="e">
        <v>#N/A</v>
      </c>
      <c r="E6025" s="414" t="e">
        <v>#N/A</v>
      </c>
    </row>
    <row r="6026" spans="3:5">
      <c r="C6026" s="414">
        <v>100.55000000001003</v>
      </c>
      <c r="D6026" s="414" t="e">
        <v>#N/A</v>
      </c>
      <c r="E6026" s="414" t="e">
        <v>#N/A</v>
      </c>
    </row>
    <row r="6027" spans="3:5">
      <c r="C6027" s="414">
        <v>100.57500000001004</v>
      </c>
      <c r="D6027" s="414" t="e">
        <v>#N/A</v>
      </c>
      <c r="E6027" s="414" t="e">
        <v>#N/A</v>
      </c>
    </row>
    <row r="6028" spans="3:5">
      <c r="C6028" s="414">
        <v>100.60000000001004</v>
      </c>
      <c r="D6028" s="414" t="e">
        <v>#N/A</v>
      </c>
      <c r="E6028" s="414" t="e">
        <v>#N/A</v>
      </c>
    </row>
    <row r="6029" spans="3:5">
      <c r="C6029" s="414">
        <v>100.62500000001005</v>
      </c>
      <c r="D6029" s="414" t="e">
        <v>#N/A</v>
      </c>
      <c r="E6029" s="414" t="e">
        <v>#N/A</v>
      </c>
    </row>
    <row r="6030" spans="3:5">
      <c r="C6030" s="414">
        <v>100.65000000001005</v>
      </c>
      <c r="D6030" s="414" t="e">
        <v>#N/A</v>
      </c>
      <c r="E6030" s="414" t="e">
        <v>#N/A</v>
      </c>
    </row>
    <row r="6031" spans="3:5">
      <c r="C6031" s="414">
        <v>100.67500000001006</v>
      </c>
      <c r="D6031" s="414" t="e">
        <v>#N/A</v>
      </c>
      <c r="E6031" s="414" t="e">
        <v>#N/A</v>
      </c>
    </row>
    <row r="6032" spans="3:5">
      <c r="C6032" s="414">
        <v>100.70000000001006</v>
      </c>
      <c r="D6032" s="414" t="e">
        <v>#N/A</v>
      </c>
      <c r="E6032" s="414" t="e">
        <v>#N/A</v>
      </c>
    </row>
    <row r="6033" spans="3:5">
      <c r="C6033" s="414">
        <v>100.72500000001007</v>
      </c>
      <c r="D6033" s="414" t="e">
        <v>#N/A</v>
      </c>
      <c r="E6033" s="414" t="e">
        <v>#N/A</v>
      </c>
    </row>
    <row r="6034" spans="3:5">
      <c r="C6034" s="414">
        <v>100.75000000001008</v>
      </c>
      <c r="D6034" s="414" t="e">
        <v>#N/A</v>
      </c>
      <c r="E6034" s="414" t="e">
        <v>#N/A</v>
      </c>
    </row>
    <row r="6035" spans="3:5">
      <c r="C6035" s="414">
        <v>100.77500000001008</v>
      </c>
      <c r="D6035" s="414" t="e">
        <v>#N/A</v>
      </c>
      <c r="E6035" s="414" t="e">
        <v>#N/A</v>
      </c>
    </row>
    <row r="6036" spans="3:5">
      <c r="C6036" s="414">
        <v>100.80000000001009</v>
      </c>
      <c r="D6036" s="414" t="e">
        <v>#N/A</v>
      </c>
      <c r="E6036" s="414" t="e">
        <v>#N/A</v>
      </c>
    </row>
    <row r="6037" spans="3:5">
      <c r="C6037" s="414">
        <v>100.82500000001009</v>
      </c>
      <c r="D6037" s="414" t="e">
        <v>#N/A</v>
      </c>
      <c r="E6037" s="414" t="e">
        <v>#N/A</v>
      </c>
    </row>
    <row r="6038" spans="3:5">
      <c r="C6038" s="414">
        <v>100.8500000000101</v>
      </c>
      <c r="D6038" s="414" t="e">
        <v>#N/A</v>
      </c>
      <c r="E6038" s="414" t="e">
        <v>#N/A</v>
      </c>
    </row>
    <row r="6039" spans="3:5">
      <c r="C6039" s="414">
        <v>100.8750000000101</v>
      </c>
      <c r="D6039" s="414" t="e">
        <v>#N/A</v>
      </c>
      <c r="E6039" s="414" t="e">
        <v>#N/A</v>
      </c>
    </row>
    <row r="6040" spans="3:5">
      <c r="C6040" s="414">
        <v>100.90000000001011</v>
      </c>
      <c r="D6040" s="414" t="e">
        <v>#N/A</v>
      </c>
      <c r="E6040" s="414" t="e">
        <v>#N/A</v>
      </c>
    </row>
    <row r="6041" spans="3:5">
      <c r="C6041" s="414">
        <v>100.92500000001012</v>
      </c>
      <c r="D6041" s="414" t="e">
        <v>#N/A</v>
      </c>
      <c r="E6041" s="414" t="e">
        <v>#N/A</v>
      </c>
    </row>
    <row r="6042" spans="3:5">
      <c r="C6042" s="414">
        <v>100.95000000001012</v>
      </c>
      <c r="D6042" s="414" t="e">
        <v>#N/A</v>
      </c>
      <c r="E6042" s="414" t="e">
        <v>#N/A</v>
      </c>
    </row>
    <row r="6043" spans="3:5">
      <c r="C6043" s="414">
        <v>100.97500000001013</v>
      </c>
      <c r="D6043" s="414" t="e">
        <v>#N/A</v>
      </c>
      <c r="E6043" s="414" t="e">
        <v>#N/A</v>
      </c>
    </row>
    <row r="6044" spans="3:5">
      <c r="C6044" s="414">
        <v>101.00000000001013</v>
      </c>
      <c r="D6044" s="414" t="e">
        <v>#N/A</v>
      </c>
      <c r="E6044" s="414" t="e">
        <v>#N/A</v>
      </c>
    </row>
    <row r="6045" spans="3:5">
      <c r="C6045" s="414">
        <v>101.02500000001014</v>
      </c>
      <c r="D6045" s="414" t="e">
        <v>#N/A</v>
      </c>
      <c r="E6045" s="414" t="e">
        <v>#N/A</v>
      </c>
    </row>
    <row r="6046" spans="3:5">
      <c r="C6046" s="414">
        <v>101.05000000001014</v>
      </c>
      <c r="D6046" s="414" t="e">
        <v>#N/A</v>
      </c>
      <c r="E6046" s="414" t="e">
        <v>#N/A</v>
      </c>
    </row>
    <row r="6047" spans="3:5">
      <c r="C6047" s="414">
        <v>101.07500000001015</v>
      </c>
      <c r="D6047" s="414" t="e">
        <v>#N/A</v>
      </c>
      <c r="E6047" s="414" t="e">
        <v>#N/A</v>
      </c>
    </row>
    <row r="6048" spans="3:5">
      <c r="C6048" s="414">
        <v>101.10000000001016</v>
      </c>
      <c r="D6048" s="414" t="e">
        <v>#N/A</v>
      </c>
      <c r="E6048" s="414" t="e">
        <v>#N/A</v>
      </c>
    </row>
    <row r="6049" spans="3:5">
      <c r="C6049" s="414">
        <v>101.12500000001016</v>
      </c>
      <c r="D6049" s="414" t="e">
        <v>#N/A</v>
      </c>
      <c r="E6049" s="414" t="e">
        <v>#N/A</v>
      </c>
    </row>
    <row r="6050" spans="3:5">
      <c r="C6050" s="414">
        <v>101.15000000001017</v>
      </c>
      <c r="D6050" s="414" t="e">
        <v>#N/A</v>
      </c>
      <c r="E6050" s="414" t="e">
        <v>#N/A</v>
      </c>
    </row>
    <row r="6051" spans="3:5">
      <c r="C6051" s="414">
        <v>101.17500000001017</v>
      </c>
      <c r="D6051" s="414" t="e">
        <v>#N/A</v>
      </c>
      <c r="E6051" s="414" t="e">
        <v>#N/A</v>
      </c>
    </row>
    <row r="6052" spans="3:5">
      <c r="C6052" s="414">
        <v>101.20000000001018</v>
      </c>
      <c r="D6052" s="414" t="e">
        <v>#N/A</v>
      </c>
      <c r="E6052" s="414" t="e">
        <v>#N/A</v>
      </c>
    </row>
    <row r="6053" spans="3:5">
      <c r="C6053" s="414">
        <v>101.22500000001018</v>
      </c>
      <c r="D6053" s="414" t="e">
        <v>#N/A</v>
      </c>
      <c r="E6053" s="414" t="e">
        <v>#N/A</v>
      </c>
    </row>
    <row r="6054" spans="3:5">
      <c r="C6054" s="414">
        <v>101.25000000001019</v>
      </c>
      <c r="D6054" s="414" t="e">
        <v>#N/A</v>
      </c>
      <c r="E6054" s="414" t="e">
        <v>#N/A</v>
      </c>
    </row>
    <row r="6055" spans="3:5">
      <c r="C6055" s="414">
        <v>101.27500000001019</v>
      </c>
      <c r="D6055" s="414" t="e">
        <v>#N/A</v>
      </c>
      <c r="E6055" s="414" t="e">
        <v>#N/A</v>
      </c>
    </row>
    <row r="6056" spans="3:5">
      <c r="C6056" s="414">
        <v>101.3000000000102</v>
      </c>
      <c r="D6056" s="414" t="e">
        <v>#N/A</v>
      </c>
      <c r="E6056" s="414" t="e">
        <v>#N/A</v>
      </c>
    </row>
    <row r="6057" spans="3:5">
      <c r="C6057" s="414">
        <v>101.32500000001021</v>
      </c>
      <c r="D6057" s="414" t="e">
        <v>#N/A</v>
      </c>
      <c r="E6057" s="414" t="e">
        <v>#N/A</v>
      </c>
    </row>
    <row r="6058" spans="3:5">
      <c r="C6058" s="414">
        <v>101.35000000001021</v>
      </c>
      <c r="D6058" s="414" t="e">
        <v>#N/A</v>
      </c>
      <c r="E6058" s="414" t="e">
        <v>#N/A</v>
      </c>
    </row>
    <row r="6059" spans="3:5">
      <c r="C6059" s="414">
        <v>101.37500000001022</v>
      </c>
      <c r="D6059" s="414" t="e">
        <v>#N/A</v>
      </c>
      <c r="E6059" s="414" t="e">
        <v>#N/A</v>
      </c>
    </row>
    <row r="6060" spans="3:5">
      <c r="C6060" s="414">
        <v>101.40000000001022</v>
      </c>
      <c r="D6060" s="414" t="e">
        <v>#N/A</v>
      </c>
      <c r="E6060" s="414" t="e">
        <v>#N/A</v>
      </c>
    </row>
    <row r="6061" spans="3:5">
      <c r="C6061" s="414">
        <v>101.42500000001023</v>
      </c>
      <c r="D6061" s="414" t="e">
        <v>#N/A</v>
      </c>
      <c r="E6061" s="414" t="e">
        <v>#N/A</v>
      </c>
    </row>
    <row r="6062" spans="3:5">
      <c r="C6062" s="414">
        <v>101.45000000001023</v>
      </c>
      <c r="D6062" s="414" t="e">
        <v>#N/A</v>
      </c>
      <c r="E6062" s="414" t="e">
        <v>#N/A</v>
      </c>
    </row>
    <row r="6063" spans="3:5">
      <c r="C6063" s="414">
        <v>101.47500000001024</v>
      </c>
      <c r="D6063" s="414" t="e">
        <v>#N/A</v>
      </c>
      <c r="E6063" s="414" t="e">
        <v>#N/A</v>
      </c>
    </row>
    <row r="6064" spans="3:5">
      <c r="C6064" s="414">
        <v>101.50000000001025</v>
      </c>
      <c r="D6064" s="414" t="e">
        <v>#N/A</v>
      </c>
      <c r="E6064" s="414" t="e">
        <v>#N/A</v>
      </c>
    </row>
    <row r="6065" spans="3:5">
      <c r="C6065" s="414">
        <v>101.52500000001025</v>
      </c>
      <c r="D6065" s="414" t="e">
        <v>#N/A</v>
      </c>
      <c r="E6065" s="414" t="e">
        <v>#N/A</v>
      </c>
    </row>
    <row r="6066" spans="3:5">
      <c r="C6066" s="414">
        <v>101.55000000001026</v>
      </c>
      <c r="D6066" s="414" t="e">
        <v>#N/A</v>
      </c>
      <c r="E6066" s="414" t="e">
        <v>#N/A</v>
      </c>
    </row>
    <row r="6067" spans="3:5">
      <c r="C6067" s="414">
        <v>101.57500000001026</v>
      </c>
      <c r="D6067" s="414" t="e">
        <v>#N/A</v>
      </c>
      <c r="E6067" s="414" t="e">
        <v>#N/A</v>
      </c>
    </row>
    <row r="6068" spans="3:5">
      <c r="C6068" s="414">
        <v>101.60000000001027</v>
      </c>
      <c r="D6068" s="414" t="e">
        <v>#N/A</v>
      </c>
      <c r="E6068" s="414" t="e">
        <v>#N/A</v>
      </c>
    </row>
    <row r="6069" spans="3:5">
      <c r="C6069" s="414">
        <v>101.62500000001027</v>
      </c>
      <c r="D6069" s="414" t="e">
        <v>#N/A</v>
      </c>
      <c r="E6069" s="414" t="e">
        <v>#N/A</v>
      </c>
    </row>
    <row r="6070" spans="3:5">
      <c r="C6070" s="414">
        <v>101.65000000001028</v>
      </c>
      <c r="D6070" s="414" t="e">
        <v>#N/A</v>
      </c>
      <c r="E6070" s="414" t="e">
        <v>#N/A</v>
      </c>
    </row>
    <row r="6071" spans="3:5">
      <c r="C6071" s="414">
        <v>101.67500000001029</v>
      </c>
      <c r="D6071" s="414" t="e">
        <v>#N/A</v>
      </c>
      <c r="E6071" s="414" t="e">
        <v>#N/A</v>
      </c>
    </row>
    <row r="6072" spans="3:5">
      <c r="C6072" s="414">
        <v>101.70000000001029</v>
      </c>
      <c r="D6072" s="414" t="e">
        <v>#N/A</v>
      </c>
      <c r="E6072" s="414" t="e">
        <v>#N/A</v>
      </c>
    </row>
    <row r="6073" spans="3:5">
      <c r="C6073" s="414">
        <v>101.7250000000103</v>
      </c>
      <c r="D6073" s="414" t="e">
        <v>#N/A</v>
      </c>
      <c r="E6073" s="414" t="e">
        <v>#N/A</v>
      </c>
    </row>
    <row r="6074" spans="3:5">
      <c r="C6074" s="414">
        <v>101.7500000000103</v>
      </c>
      <c r="D6074" s="414" t="e">
        <v>#N/A</v>
      </c>
      <c r="E6074" s="414" t="e">
        <v>#N/A</v>
      </c>
    </row>
    <row r="6075" spans="3:5">
      <c r="C6075" s="414">
        <v>101.77500000001031</v>
      </c>
      <c r="D6075" s="414" t="e">
        <v>#N/A</v>
      </c>
      <c r="E6075" s="414" t="e">
        <v>#N/A</v>
      </c>
    </row>
    <row r="6076" spans="3:5">
      <c r="C6076" s="414">
        <v>101.80000000001031</v>
      </c>
      <c r="D6076" s="414" t="e">
        <v>#N/A</v>
      </c>
      <c r="E6076" s="414" t="e">
        <v>#N/A</v>
      </c>
    </row>
    <row r="6077" spans="3:5">
      <c r="C6077" s="414">
        <v>101.82500000001032</v>
      </c>
      <c r="D6077" s="414" t="e">
        <v>#N/A</v>
      </c>
      <c r="E6077" s="414" t="e">
        <v>#N/A</v>
      </c>
    </row>
    <row r="6078" spans="3:5">
      <c r="C6078" s="414">
        <v>101.85000000001033</v>
      </c>
      <c r="D6078" s="414" t="e">
        <v>#N/A</v>
      </c>
      <c r="E6078" s="414" t="e">
        <v>#N/A</v>
      </c>
    </row>
    <row r="6079" spans="3:5">
      <c r="C6079" s="414">
        <v>101.87500000001033</v>
      </c>
      <c r="D6079" s="414" t="e">
        <v>#N/A</v>
      </c>
      <c r="E6079" s="414" t="e">
        <v>#N/A</v>
      </c>
    </row>
    <row r="6080" spans="3:5">
      <c r="C6080" s="414">
        <v>101.90000000001034</v>
      </c>
      <c r="D6080" s="414" t="e">
        <v>#N/A</v>
      </c>
      <c r="E6080" s="414" t="e">
        <v>#N/A</v>
      </c>
    </row>
    <row r="6081" spans="3:5">
      <c r="C6081" s="414">
        <v>101.92500000001034</v>
      </c>
      <c r="D6081" s="414" t="e">
        <v>#N/A</v>
      </c>
      <c r="E6081" s="414" t="e">
        <v>#N/A</v>
      </c>
    </row>
    <row r="6082" spans="3:5">
      <c r="C6082" s="414">
        <v>101.95000000001035</v>
      </c>
      <c r="D6082" s="414" t="e">
        <v>#N/A</v>
      </c>
      <c r="E6082" s="414" t="e">
        <v>#N/A</v>
      </c>
    </row>
    <row r="6083" spans="3:5">
      <c r="C6083" s="414">
        <v>101.97500000001035</v>
      </c>
      <c r="D6083" s="414" t="e">
        <v>#N/A</v>
      </c>
      <c r="E6083" s="414" t="e">
        <v>#N/A</v>
      </c>
    </row>
    <row r="6084" spans="3:5">
      <c r="C6084" s="414">
        <v>102.00000000001036</v>
      </c>
      <c r="D6084" s="414" t="e">
        <v>#N/A</v>
      </c>
      <c r="E6084" s="414" t="e">
        <v>#N/A</v>
      </c>
    </row>
    <row r="6085" spans="3:5">
      <c r="C6085" s="414">
        <v>102.02500000001037</v>
      </c>
      <c r="D6085" s="414" t="e">
        <v>#N/A</v>
      </c>
      <c r="E6085" s="414" t="e">
        <v>#N/A</v>
      </c>
    </row>
    <row r="6086" spans="3:5">
      <c r="C6086" s="414">
        <v>102.05000000001037</v>
      </c>
      <c r="D6086" s="414" t="e">
        <v>#N/A</v>
      </c>
      <c r="E6086" s="414" t="e">
        <v>#N/A</v>
      </c>
    </row>
    <row r="6087" spans="3:5">
      <c r="C6087" s="414">
        <v>102.07500000001038</v>
      </c>
      <c r="D6087" s="414" t="e">
        <v>#N/A</v>
      </c>
      <c r="E6087" s="414" t="e">
        <v>#N/A</v>
      </c>
    </row>
    <row r="6088" spans="3:5">
      <c r="C6088" s="414">
        <v>102.10000000001038</v>
      </c>
      <c r="D6088" s="414" t="e">
        <v>#N/A</v>
      </c>
      <c r="E6088" s="414" t="e">
        <v>#N/A</v>
      </c>
    </row>
    <row r="6089" spans="3:5">
      <c r="C6089" s="414">
        <v>102.12500000001039</v>
      </c>
      <c r="D6089" s="414" t="e">
        <v>#N/A</v>
      </c>
      <c r="E6089" s="414" t="e">
        <v>#N/A</v>
      </c>
    </row>
    <row r="6090" spans="3:5">
      <c r="C6090" s="414">
        <v>102.15000000001039</v>
      </c>
      <c r="D6090" s="414" t="e">
        <v>#N/A</v>
      </c>
      <c r="E6090" s="414" t="e">
        <v>#N/A</v>
      </c>
    </row>
    <row r="6091" spans="3:5">
      <c r="C6091" s="414">
        <v>102.1750000000104</v>
      </c>
      <c r="D6091" s="414" t="e">
        <v>#N/A</v>
      </c>
      <c r="E6091" s="414" t="e">
        <v>#N/A</v>
      </c>
    </row>
    <row r="6092" spans="3:5">
      <c r="C6092" s="414">
        <v>102.20000000001041</v>
      </c>
      <c r="D6092" s="414" t="e">
        <v>#N/A</v>
      </c>
      <c r="E6092" s="414" t="e">
        <v>#N/A</v>
      </c>
    </row>
    <row r="6093" spans="3:5">
      <c r="C6093" s="414">
        <v>102.22500000001041</v>
      </c>
      <c r="D6093" s="414" t="e">
        <v>#N/A</v>
      </c>
      <c r="E6093" s="414" t="e">
        <v>#N/A</v>
      </c>
    </row>
    <row r="6094" spans="3:5">
      <c r="C6094" s="414">
        <v>102.25000000001042</v>
      </c>
      <c r="D6094" s="414" t="e">
        <v>#N/A</v>
      </c>
      <c r="E6094" s="414" t="e">
        <v>#N/A</v>
      </c>
    </row>
    <row r="6095" spans="3:5">
      <c r="C6095" s="414">
        <v>102.27500000001042</v>
      </c>
      <c r="D6095" s="414" t="e">
        <v>#N/A</v>
      </c>
      <c r="E6095" s="414" t="e">
        <v>#N/A</v>
      </c>
    </row>
    <row r="6096" spans="3:5">
      <c r="C6096" s="414">
        <v>102.30000000001043</v>
      </c>
      <c r="D6096" s="414" t="e">
        <v>#N/A</v>
      </c>
      <c r="E6096" s="414" t="e">
        <v>#N/A</v>
      </c>
    </row>
    <row r="6097" spans="3:5">
      <c r="C6097" s="414">
        <v>102.32500000001043</v>
      </c>
      <c r="D6097" s="414" t="e">
        <v>#N/A</v>
      </c>
      <c r="E6097" s="414" t="e">
        <v>#N/A</v>
      </c>
    </row>
    <row r="6098" spans="3:5">
      <c r="C6098" s="414">
        <v>102.35000000001044</v>
      </c>
      <c r="D6098" s="414" t="e">
        <v>#N/A</v>
      </c>
      <c r="E6098" s="414" t="e">
        <v>#N/A</v>
      </c>
    </row>
    <row r="6099" spans="3:5">
      <c r="C6099" s="414">
        <v>102.37500000001044</v>
      </c>
      <c r="D6099" s="414" t="e">
        <v>#N/A</v>
      </c>
      <c r="E6099" s="414" t="e">
        <v>#N/A</v>
      </c>
    </row>
    <row r="6100" spans="3:5">
      <c r="C6100" s="414">
        <v>102.40000000001045</v>
      </c>
      <c r="D6100" s="414" t="e">
        <v>#N/A</v>
      </c>
      <c r="E6100" s="414" t="e">
        <v>#N/A</v>
      </c>
    </row>
    <row r="6101" spans="3:5">
      <c r="C6101" s="414">
        <v>102.42500000001046</v>
      </c>
      <c r="D6101" s="414" t="e">
        <v>#N/A</v>
      </c>
      <c r="E6101" s="414" t="e">
        <v>#N/A</v>
      </c>
    </row>
    <row r="6102" spans="3:5">
      <c r="C6102" s="414">
        <v>102.45000000001046</v>
      </c>
      <c r="D6102" s="414" t="e">
        <v>#N/A</v>
      </c>
      <c r="E6102" s="414" t="e">
        <v>#N/A</v>
      </c>
    </row>
    <row r="6103" spans="3:5">
      <c r="C6103" s="414">
        <v>102.47500000001047</v>
      </c>
      <c r="D6103" s="414" t="e">
        <v>#N/A</v>
      </c>
      <c r="E6103" s="414" t="e">
        <v>#N/A</v>
      </c>
    </row>
    <row r="6104" spans="3:5">
      <c r="C6104" s="414">
        <v>102.50000000001047</v>
      </c>
      <c r="D6104" s="414" t="e">
        <v>#N/A</v>
      </c>
      <c r="E6104" s="414" t="e">
        <v>#N/A</v>
      </c>
    </row>
    <row r="6105" spans="3:5">
      <c r="C6105" s="414">
        <v>102.52500000001048</v>
      </c>
      <c r="D6105" s="414" t="e">
        <v>#N/A</v>
      </c>
      <c r="E6105" s="414" t="e">
        <v>#N/A</v>
      </c>
    </row>
    <row r="6106" spans="3:5">
      <c r="C6106" s="414">
        <v>102.55000000001048</v>
      </c>
      <c r="D6106" s="414" t="e">
        <v>#N/A</v>
      </c>
      <c r="E6106" s="414" t="e">
        <v>#N/A</v>
      </c>
    </row>
    <row r="6107" spans="3:5">
      <c r="C6107" s="414">
        <v>102.57500000001049</v>
      </c>
      <c r="D6107" s="414" t="e">
        <v>#N/A</v>
      </c>
      <c r="E6107" s="414" t="e">
        <v>#N/A</v>
      </c>
    </row>
    <row r="6108" spans="3:5">
      <c r="C6108" s="414">
        <v>102.6000000000105</v>
      </c>
      <c r="D6108" s="414" t="e">
        <v>#N/A</v>
      </c>
      <c r="E6108" s="414" t="e">
        <v>#N/A</v>
      </c>
    </row>
    <row r="6109" spans="3:5">
      <c r="C6109" s="414">
        <v>102.6250000000105</v>
      </c>
      <c r="D6109" s="414" t="e">
        <v>#N/A</v>
      </c>
      <c r="E6109" s="414" t="e">
        <v>#N/A</v>
      </c>
    </row>
    <row r="6110" spans="3:5">
      <c r="C6110" s="414">
        <v>102.65000000001051</v>
      </c>
      <c r="D6110" s="414" t="e">
        <v>#N/A</v>
      </c>
      <c r="E6110" s="414" t="e">
        <v>#N/A</v>
      </c>
    </row>
    <row r="6111" spans="3:5">
      <c r="C6111" s="414">
        <v>102.67500000001051</v>
      </c>
      <c r="D6111" s="414" t="e">
        <v>#N/A</v>
      </c>
      <c r="E6111" s="414" t="e">
        <v>#N/A</v>
      </c>
    </row>
    <row r="6112" spans="3:5">
      <c r="C6112" s="414">
        <v>102.70000000001052</v>
      </c>
      <c r="D6112" s="414" t="e">
        <v>#N/A</v>
      </c>
      <c r="E6112" s="414" t="e">
        <v>#N/A</v>
      </c>
    </row>
    <row r="6113" spans="3:5">
      <c r="C6113" s="414">
        <v>102.72500000001052</v>
      </c>
      <c r="D6113" s="414" t="e">
        <v>#N/A</v>
      </c>
      <c r="E6113" s="414" t="e">
        <v>#N/A</v>
      </c>
    </row>
    <row r="6114" spans="3:5">
      <c r="C6114" s="414">
        <v>102.75000000001053</v>
      </c>
      <c r="D6114" s="414" t="e">
        <v>#N/A</v>
      </c>
      <c r="E6114" s="414" t="e">
        <v>#N/A</v>
      </c>
    </row>
    <row r="6115" spans="3:5">
      <c r="C6115" s="414">
        <v>102.77500000001054</v>
      </c>
      <c r="D6115" s="414" t="e">
        <v>#N/A</v>
      </c>
      <c r="E6115" s="414" t="e">
        <v>#N/A</v>
      </c>
    </row>
    <row r="6116" spans="3:5">
      <c r="C6116" s="414">
        <v>102.80000000001054</v>
      </c>
      <c r="D6116" s="414" t="e">
        <v>#N/A</v>
      </c>
      <c r="E6116" s="414" t="e">
        <v>#N/A</v>
      </c>
    </row>
    <row r="6117" spans="3:5">
      <c r="C6117" s="414">
        <v>102.82500000001055</v>
      </c>
      <c r="D6117" s="414" t="e">
        <v>#N/A</v>
      </c>
      <c r="E6117" s="414" t="e">
        <v>#N/A</v>
      </c>
    </row>
    <row r="6118" spans="3:5">
      <c r="C6118" s="414">
        <v>102.85000000001055</v>
      </c>
      <c r="D6118" s="414" t="e">
        <v>#N/A</v>
      </c>
      <c r="E6118" s="414" t="e">
        <v>#N/A</v>
      </c>
    </row>
    <row r="6119" spans="3:5">
      <c r="C6119" s="414">
        <v>102.87500000001056</v>
      </c>
      <c r="D6119" s="414" t="e">
        <v>#N/A</v>
      </c>
      <c r="E6119" s="414" t="e">
        <v>#N/A</v>
      </c>
    </row>
    <row r="6120" spans="3:5">
      <c r="C6120" s="414">
        <v>102.90000000001056</v>
      </c>
      <c r="D6120" s="414" t="e">
        <v>#N/A</v>
      </c>
      <c r="E6120" s="414" t="e">
        <v>#N/A</v>
      </c>
    </row>
    <row r="6121" spans="3:5">
      <c r="C6121" s="414">
        <v>102.92500000001057</v>
      </c>
      <c r="D6121" s="414" t="e">
        <v>#N/A</v>
      </c>
      <c r="E6121" s="414" t="e">
        <v>#N/A</v>
      </c>
    </row>
    <row r="6122" spans="3:5">
      <c r="C6122" s="414">
        <v>102.95000000001058</v>
      </c>
      <c r="D6122" s="414" t="e">
        <v>#N/A</v>
      </c>
      <c r="E6122" s="414" t="e">
        <v>#N/A</v>
      </c>
    </row>
    <row r="6123" spans="3:5">
      <c r="C6123" s="414">
        <v>102.97500000001058</v>
      </c>
      <c r="D6123" s="414" t="e">
        <v>#N/A</v>
      </c>
      <c r="E6123" s="414" t="e">
        <v>#N/A</v>
      </c>
    </row>
    <row r="6124" spans="3:5">
      <c r="C6124" s="414">
        <v>103.00000000001059</v>
      </c>
      <c r="D6124" s="414" t="e">
        <v>#N/A</v>
      </c>
      <c r="E6124" s="414" t="e">
        <v>#N/A</v>
      </c>
    </row>
    <row r="6125" spans="3:5">
      <c r="C6125" s="414">
        <v>103.02500000001059</v>
      </c>
      <c r="D6125" s="414" t="e">
        <v>#N/A</v>
      </c>
      <c r="E6125" s="414" t="e">
        <v>#N/A</v>
      </c>
    </row>
    <row r="6126" spans="3:5">
      <c r="C6126" s="414">
        <v>103.0500000000106</v>
      </c>
      <c r="D6126" s="414" t="e">
        <v>#N/A</v>
      </c>
      <c r="E6126" s="414" t="e">
        <v>#N/A</v>
      </c>
    </row>
    <row r="6127" spans="3:5">
      <c r="C6127" s="414">
        <v>103.0750000000106</v>
      </c>
      <c r="D6127" s="414" t="e">
        <v>#N/A</v>
      </c>
      <c r="E6127" s="414" t="e">
        <v>#N/A</v>
      </c>
    </row>
    <row r="6128" spans="3:5">
      <c r="C6128" s="414">
        <v>103.10000000001061</v>
      </c>
      <c r="D6128" s="414" t="e">
        <v>#N/A</v>
      </c>
      <c r="E6128" s="414" t="e">
        <v>#N/A</v>
      </c>
    </row>
    <row r="6129" spans="3:5">
      <c r="C6129" s="414">
        <v>103.12500000001062</v>
      </c>
      <c r="D6129" s="414" t="e">
        <v>#N/A</v>
      </c>
      <c r="E6129" s="414" t="e">
        <v>#N/A</v>
      </c>
    </row>
    <row r="6130" spans="3:5">
      <c r="C6130" s="414">
        <v>103.15000000001062</v>
      </c>
      <c r="D6130" s="414" t="e">
        <v>#N/A</v>
      </c>
      <c r="E6130" s="414" t="e">
        <v>#N/A</v>
      </c>
    </row>
    <row r="6131" spans="3:5">
      <c r="C6131" s="414">
        <v>103.17500000001063</v>
      </c>
      <c r="D6131" s="414" t="e">
        <v>#N/A</v>
      </c>
      <c r="E6131" s="414" t="e">
        <v>#N/A</v>
      </c>
    </row>
    <row r="6132" spans="3:5">
      <c r="C6132" s="414">
        <v>103.20000000001063</v>
      </c>
      <c r="D6132" s="414" t="e">
        <v>#N/A</v>
      </c>
      <c r="E6132" s="414" t="e">
        <v>#N/A</v>
      </c>
    </row>
    <row r="6133" spans="3:5">
      <c r="C6133" s="414">
        <v>103.22500000001064</v>
      </c>
      <c r="D6133" s="414" t="e">
        <v>#N/A</v>
      </c>
      <c r="E6133" s="414" t="e">
        <v>#N/A</v>
      </c>
    </row>
    <row r="6134" spans="3:5">
      <c r="C6134" s="414">
        <v>103.25000000001064</v>
      </c>
      <c r="D6134" s="414" t="e">
        <v>#N/A</v>
      </c>
      <c r="E6134" s="414" t="e">
        <v>#N/A</v>
      </c>
    </row>
    <row r="6135" spans="3:5">
      <c r="C6135" s="414">
        <v>103.27500000001065</v>
      </c>
      <c r="D6135" s="414" t="e">
        <v>#N/A</v>
      </c>
      <c r="E6135" s="414" t="e">
        <v>#N/A</v>
      </c>
    </row>
    <row r="6136" spans="3:5">
      <c r="C6136" s="414">
        <v>103.30000000001066</v>
      </c>
      <c r="D6136" s="414" t="e">
        <v>#N/A</v>
      </c>
      <c r="E6136" s="414" t="e">
        <v>#N/A</v>
      </c>
    </row>
    <row r="6137" spans="3:5">
      <c r="C6137" s="414">
        <v>103.32500000001066</v>
      </c>
      <c r="D6137" s="414" t="e">
        <v>#N/A</v>
      </c>
      <c r="E6137" s="414" t="e">
        <v>#N/A</v>
      </c>
    </row>
    <row r="6138" spans="3:5">
      <c r="C6138" s="414">
        <v>103.35000000001067</v>
      </c>
      <c r="D6138" s="414" t="e">
        <v>#N/A</v>
      </c>
      <c r="E6138" s="414" t="e">
        <v>#N/A</v>
      </c>
    </row>
    <row r="6139" spans="3:5">
      <c r="C6139" s="414">
        <v>103.37500000001067</v>
      </c>
      <c r="D6139" s="414" t="e">
        <v>#N/A</v>
      </c>
      <c r="E6139" s="414" t="e">
        <v>#N/A</v>
      </c>
    </row>
    <row r="6140" spans="3:5">
      <c r="C6140" s="414">
        <v>103.40000000001068</v>
      </c>
      <c r="D6140" s="414" t="e">
        <v>#N/A</v>
      </c>
      <c r="E6140" s="414" t="e">
        <v>#N/A</v>
      </c>
    </row>
    <row r="6141" spans="3:5">
      <c r="C6141" s="414">
        <v>103.42500000001068</v>
      </c>
      <c r="D6141" s="414" t="e">
        <v>#N/A</v>
      </c>
      <c r="E6141" s="414" t="e">
        <v>#N/A</v>
      </c>
    </row>
    <row r="6142" spans="3:5">
      <c r="C6142" s="414">
        <v>103.45000000001069</v>
      </c>
      <c r="D6142" s="414" t="e">
        <v>#N/A</v>
      </c>
      <c r="E6142" s="414" t="e">
        <v>#N/A</v>
      </c>
    </row>
    <row r="6143" spans="3:5">
      <c r="C6143" s="414">
        <v>103.4750000000107</v>
      </c>
      <c r="D6143" s="414" t="e">
        <v>#N/A</v>
      </c>
      <c r="E6143" s="414" t="e">
        <v>#N/A</v>
      </c>
    </row>
    <row r="6144" spans="3:5">
      <c r="C6144" s="414">
        <v>103.5000000000107</v>
      </c>
      <c r="D6144" s="414" t="e">
        <v>#N/A</v>
      </c>
      <c r="E6144" s="414" t="e">
        <v>#N/A</v>
      </c>
    </row>
    <row r="6145" spans="3:5">
      <c r="C6145" s="414">
        <v>103.52500000001071</v>
      </c>
      <c r="D6145" s="414" t="e">
        <v>#N/A</v>
      </c>
      <c r="E6145" s="414" t="e">
        <v>#N/A</v>
      </c>
    </row>
    <row r="6146" spans="3:5">
      <c r="C6146" s="414">
        <v>103.55000000001071</v>
      </c>
      <c r="D6146" s="414" t="e">
        <v>#N/A</v>
      </c>
      <c r="E6146" s="414" t="e">
        <v>#N/A</v>
      </c>
    </row>
    <row r="6147" spans="3:5">
      <c r="C6147" s="414">
        <v>103.57500000001072</v>
      </c>
      <c r="D6147" s="414" t="e">
        <v>#N/A</v>
      </c>
      <c r="E6147" s="414" t="e">
        <v>#N/A</v>
      </c>
    </row>
    <row r="6148" spans="3:5">
      <c r="C6148" s="414">
        <v>103.60000000001072</v>
      </c>
      <c r="D6148" s="414" t="e">
        <v>#N/A</v>
      </c>
      <c r="E6148" s="414" t="e">
        <v>#N/A</v>
      </c>
    </row>
    <row r="6149" spans="3:5">
      <c r="C6149" s="414">
        <v>103.62500000001073</v>
      </c>
      <c r="D6149" s="414" t="e">
        <v>#N/A</v>
      </c>
      <c r="E6149" s="414" t="e">
        <v>#N/A</v>
      </c>
    </row>
    <row r="6150" spans="3:5">
      <c r="C6150" s="414">
        <v>103.65000000001073</v>
      </c>
      <c r="D6150" s="414" t="e">
        <v>#N/A</v>
      </c>
      <c r="E6150" s="414" t="e">
        <v>#N/A</v>
      </c>
    </row>
    <row r="6151" spans="3:5">
      <c r="C6151" s="414">
        <v>103.67500000001074</v>
      </c>
      <c r="D6151" s="414" t="e">
        <v>#N/A</v>
      </c>
      <c r="E6151" s="414" t="e">
        <v>#N/A</v>
      </c>
    </row>
    <row r="6152" spans="3:5">
      <c r="C6152" s="414">
        <v>103.70000000001075</v>
      </c>
      <c r="D6152" s="414" t="e">
        <v>#N/A</v>
      </c>
      <c r="E6152" s="414" t="e">
        <v>#N/A</v>
      </c>
    </row>
    <row r="6153" spans="3:5">
      <c r="C6153" s="414">
        <v>103.72500000001075</v>
      </c>
      <c r="D6153" s="414" t="e">
        <v>#N/A</v>
      </c>
      <c r="E6153" s="414" t="e">
        <v>#N/A</v>
      </c>
    </row>
    <row r="6154" spans="3:5">
      <c r="C6154" s="414">
        <v>103.75000000001076</v>
      </c>
      <c r="D6154" s="414" t="e">
        <v>#N/A</v>
      </c>
      <c r="E6154" s="414" t="e">
        <v>#N/A</v>
      </c>
    </row>
    <row r="6155" spans="3:5">
      <c r="C6155" s="414">
        <v>103.77500000001076</v>
      </c>
      <c r="D6155" s="414" t="e">
        <v>#N/A</v>
      </c>
      <c r="E6155" s="414" t="e">
        <v>#N/A</v>
      </c>
    </row>
    <row r="6156" spans="3:5">
      <c r="C6156" s="414">
        <v>103.80000000001077</v>
      </c>
      <c r="D6156" s="414" t="e">
        <v>#N/A</v>
      </c>
      <c r="E6156" s="414" t="e">
        <v>#N/A</v>
      </c>
    </row>
    <row r="6157" spans="3:5">
      <c r="C6157" s="414">
        <v>103.82500000001077</v>
      </c>
      <c r="D6157" s="414" t="e">
        <v>#N/A</v>
      </c>
      <c r="E6157" s="414" t="e">
        <v>#N/A</v>
      </c>
    </row>
    <row r="6158" spans="3:5">
      <c r="C6158" s="414">
        <v>103.85000000001078</v>
      </c>
      <c r="D6158" s="414" t="e">
        <v>#N/A</v>
      </c>
      <c r="E6158" s="414" t="e">
        <v>#N/A</v>
      </c>
    </row>
    <row r="6159" spans="3:5">
      <c r="C6159" s="414">
        <v>103.87500000001079</v>
      </c>
      <c r="D6159" s="414" t="e">
        <v>#N/A</v>
      </c>
      <c r="E6159" s="414" t="e">
        <v>#N/A</v>
      </c>
    </row>
    <row r="6160" spans="3:5">
      <c r="C6160" s="414">
        <v>103.90000000001079</v>
      </c>
      <c r="D6160" s="414" t="e">
        <v>#N/A</v>
      </c>
      <c r="E6160" s="414" t="e">
        <v>#N/A</v>
      </c>
    </row>
    <row r="6161" spans="3:5">
      <c r="C6161" s="414">
        <v>103.9250000000108</v>
      </c>
      <c r="D6161" s="414" t="e">
        <v>#N/A</v>
      </c>
      <c r="E6161" s="414" t="e">
        <v>#N/A</v>
      </c>
    </row>
    <row r="6162" spans="3:5">
      <c r="C6162" s="414">
        <v>103.9500000000108</v>
      </c>
      <c r="D6162" s="414" t="e">
        <v>#N/A</v>
      </c>
      <c r="E6162" s="414" t="e">
        <v>#N/A</v>
      </c>
    </row>
    <row r="6163" spans="3:5">
      <c r="C6163" s="414">
        <v>103.97500000001081</v>
      </c>
      <c r="D6163" s="414" t="e">
        <v>#N/A</v>
      </c>
      <c r="E6163" s="414" t="e">
        <v>#N/A</v>
      </c>
    </row>
    <row r="6164" spans="3:5">
      <c r="C6164" s="414">
        <v>104.00000000001081</v>
      </c>
      <c r="D6164" s="414" t="e">
        <v>#N/A</v>
      </c>
      <c r="E6164" s="414" t="e">
        <v>#N/A</v>
      </c>
    </row>
    <row r="6165" spans="3:5">
      <c r="C6165" s="414">
        <v>104.02500000001082</v>
      </c>
      <c r="D6165" s="414" t="e">
        <v>#N/A</v>
      </c>
      <c r="E6165" s="414" t="e">
        <v>#N/A</v>
      </c>
    </row>
    <row r="6166" spans="3:5">
      <c r="C6166" s="414">
        <v>104.05000000001083</v>
      </c>
      <c r="D6166" s="414" t="e">
        <v>#N/A</v>
      </c>
      <c r="E6166" s="414" t="e">
        <v>#N/A</v>
      </c>
    </row>
    <row r="6167" spans="3:5">
      <c r="C6167" s="414">
        <v>104.07500000001083</v>
      </c>
      <c r="D6167" s="414" t="e">
        <v>#N/A</v>
      </c>
      <c r="E6167" s="414" t="e">
        <v>#N/A</v>
      </c>
    </row>
    <row r="6168" spans="3:5">
      <c r="C6168" s="414">
        <v>104.10000000001084</v>
      </c>
      <c r="D6168" s="414" t="e">
        <v>#N/A</v>
      </c>
      <c r="E6168" s="414" t="e">
        <v>#N/A</v>
      </c>
    </row>
    <row r="6169" spans="3:5">
      <c r="C6169" s="414">
        <v>104.12500000001084</v>
      </c>
      <c r="D6169" s="414" t="e">
        <v>#N/A</v>
      </c>
      <c r="E6169" s="414" t="e">
        <v>#N/A</v>
      </c>
    </row>
    <row r="6170" spans="3:5">
      <c r="C6170" s="414">
        <v>104.15000000001085</v>
      </c>
      <c r="D6170" s="414" t="e">
        <v>#N/A</v>
      </c>
      <c r="E6170" s="414" t="e">
        <v>#N/A</v>
      </c>
    </row>
    <row r="6171" spans="3:5">
      <c r="C6171" s="414">
        <v>104.17500000001085</v>
      </c>
      <c r="D6171" s="414" t="e">
        <v>#N/A</v>
      </c>
      <c r="E6171" s="414" t="e">
        <v>#N/A</v>
      </c>
    </row>
    <row r="6172" spans="3:5">
      <c r="C6172" s="414">
        <v>104.20000000001086</v>
      </c>
      <c r="D6172" s="414" t="e">
        <v>#N/A</v>
      </c>
      <c r="E6172" s="414" t="e">
        <v>#N/A</v>
      </c>
    </row>
    <row r="6173" spans="3:5">
      <c r="C6173" s="414">
        <v>104.22500000001087</v>
      </c>
      <c r="D6173" s="414" t="e">
        <v>#N/A</v>
      </c>
      <c r="E6173" s="414" t="e">
        <v>#N/A</v>
      </c>
    </row>
    <row r="6174" spans="3:5">
      <c r="C6174" s="414">
        <v>104.25000000001087</v>
      </c>
      <c r="D6174" s="414" t="e">
        <v>#N/A</v>
      </c>
      <c r="E6174" s="414" t="e">
        <v>#N/A</v>
      </c>
    </row>
    <row r="6175" spans="3:5">
      <c r="C6175" s="414">
        <v>104.27500000001088</v>
      </c>
      <c r="D6175" s="414" t="e">
        <v>#N/A</v>
      </c>
      <c r="E6175" s="414" t="e">
        <v>#N/A</v>
      </c>
    </row>
    <row r="6176" spans="3:5">
      <c r="C6176" s="414">
        <v>104.30000000001088</v>
      </c>
      <c r="D6176" s="414" t="e">
        <v>#N/A</v>
      </c>
      <c r="E6176" s="414" t="e">
        <v>#N/A</v>
      </c>
    </row>
    <row r="6177" spans="3:5">
      <c r="C6177" s="414">
        <v>104.32500000001089</v>
      </c>
      <c r="D6177" s="414" t="e">
        <v>#N/A</v>
      </c>
      <c r="E6177" s="414" t="e">
        <v>#N/A</v>
      </c>
    </row>
    <row r="6178" spans="3:5">
      <c r="C6178" s="414">
        <v>104.35000000001089</v>
      </c>
      <c r="D6178" s="414" t="e">
        <v>#N/A</v>
      </c>
      <c r="E6178" s="414" t="e">
        <v>#N/A</v>
      </c>
    </row>
    <row r="6179" spans="3:5">
      <c r="C6179" s="414">
        <v>104.3750000000109</v>
      </c>
      <c r="D6179" s="414" t="e">
        <v>#N/A</v>
      </c>
      <c r="E6179" s="414" t="e">
        <v>#N/A</v>
      </c>
    </row>
    <row r="6180" spans="3:5">
      <c r="C6180" s="414">
        <v>104.40000000001091</v>
      </c>
      <c r="D6180" s="414" t="e">
        <v>#N/A</v>
      </c>
      <c r="E6180" s="414" t="e">
        <v>#N/A</v>
      </c>
    </row>
    <row r="6181" spans="3:5">
      <c r="C6181" s="414">
        <v>104.42500000001091</v>
      </c>
      <c r="D6181" s="414" t="e">
        <v>#N/A</v>
      </c>
      <c r="E6181" s="414" t="e">
        <v>#N/A</v>
      </c>
    </row>
    <row r="6182" spans="3:5">
      <c r="C6182" s="414">
        <v>104.45000000001092</v>
      </c>
      <c r="D6182" s="414" t="e">
        <v>#N/A</v>
      </c>
      <c r="E6182" s="414" t="e">
        <v>#N/A</v>
      </c>
    </row>
    <row r="6183" spans="3:5">
      <c r="C6183" s="414">
        <v>104.47500000001092</v>
      </c>
      <c r="D6183" s="414" t="e">
        <v>#N/A</v>
      </c>
      <c r="E6183" s="414" t="e">
        <v>#N/A</v>
      </c>
    </row>
    <row r="6184" spans="3:5">
      <c r="C6184" s="414">
        <v>104.50000000001093</v>
      </c>
      <c r="D6184" s="414" t="e">
        <v>#N/A</v>
      </c>
      <c r="E6184" s="414" t="e">
        <v>#N/A</v>
      </c>
    </row>
    <row r="6185" spans="3:5">
      <c r="C6185" s="414">
        <v>104.52500000001093</v>
      </c>
      <c r="D6185" s="414" t="e">
        <v>#N/A</v>
      </c>
      <c r="E6185" s="414" t="e">
        <v>#N/A</v>
      </c>
    </row>
    <row r="6186" spans="3:5">
      <c r="C6186" s="414">
        <v>104.55000000001094</v>
      </c>
      <c r="D6186" s="414" t="e">
        <v>#N/A</v>
      </c>
      <c r="E6186" s="414" t="e">
        <v>#N/A</v>
      </c>
    </row>
    <row r="6187" spans="3:5">
      <c r="C6187" s="414">
        <v>104.57500000001095</v>
      </c>
      <c r="D6187" s="414" t="e">
        <v>#N/A</v>
      </c>
      <c r="E6187" s="414" t="e">
        <v>#N/A</v>
      </c>
    </row>
    <row r="6188" spans="3:5">
      <c r="C6188" s="414">
        <v>104.60000000001095</v>
      </c>
      <c r="D6188" s="414" t="e">
        <v>#N/A</v>
      </c>
      <c r="E6188" s="414" t="e">
        <v>#N/A</v>
      </c>
    </row>
    <row r="6189" spans="3:5">
      <c r="C6189" s="414">
        <v>104.62500000001096</v>
      </c>
      <c r="D6189" s="414" t="e">
        <v>#N/A</v>
      </c>
      <c r="E6189" s="414" t="e">
        <v>#N/A</v>
      </c>
    </row>
    <row r="6190" spans="3:5">
      <c r="C6190" s="414">
        <v>104.65000000001096</v>
      </c>
      <c r="D6190" s="414" t="e">
        <v>#N/A</v>
      </c>
      <c r="E6190" s="414" t="e">
        <v>#N/A</v>
      </c>
    </row>
    <row r="6191" spans="3:5">
      <c r="C6191" s="414">
        <v>104.67500000001097</v>
      </c>
      <c r="D6191" s="414" t="e">
        <v>#N/A</v>
      </c>
      <c r="E6191" s="414" t="e">
        <v>#N/A</v>
      </c>
    </row>
    <row r="6192" spans="3:5">
      <c r="C6192" s="414">
        <v>104.70000000001097</v>
      </c>
      <c r="D6192" s="414" t="e">
        <v>#N/A</v>
      </c>
      <c r="E6192" s="414" t="e">
        <v>#N/A</v>
      </c>
    </row>
    <row r="6193" spans="3:5">
      <c r="C6193" s="414">
        <v>104.72500000001098</v>
      </c>
      <c r="D6193" s="414" t="e">
        <v>#N/A</v>
      </c>
      <c r="E6193" s="414" t="e">
        <v>#N/A</v>
      </c>
    </row>
    <row r="6194" spans="3:5">
      <c r="C6194" s="414">
        <v>104.75000000001098</v>
      </c>
      <c r="D6194" s="414" t="e">
        <v>#N/A</v>
      </c>
      <c r="E6194" s="414" t="e">
        <v>#N/A</v>
      </c>
    </row>
    <row r="6195" spans="3:5">
      <c r="C6195" s="414">
        <v>104.77500000001099</v>
      </c>
      <c r="D6195" s="414" t="e">
        <v>#N/A</v>
      </c>
      <c r="E6195" s="414" t="e">
        <v>#N/A</v>
      </c>
    </row>
    <row r="6196" spans="3:5">
      <c r="C6196" s="414">
        <v>104.800000000011</v>
      </c>
      <c r="D6196" s="414" t="e">
        <v>#N/A</v>
      </c>
      <c r="E6196" s="414" t="e">
        <v>#N/A</v>
      </c>
    </row>
    <row r="6197" spans="3:5">
      <c r="C6197" s="414">
        <v>104.825000000011</v>
      </c>
      <c r="D6197" s="414" t="e">
        <v>#N/A</v>
      </c>
      <c r="E6197" s="414" t="e">
        <v>#N/A</v>
      </c>
    </row>
    <row r="6198" spans="3:5">
      <c r="C6198" s="414">
        <v>104.85000000001101</v>
      </c>
      <c r="D6198" s="414" t="e">
        <v>#N/A</v>
      </c>
      <c r="E6198" s="414" t="e">
        <v>#N/A</v>
      </c>
    </row>
    <row r="6199" spans="3:5">
      <c r="C6199" s="414">
        <v>104.87500000001101</v>
      </c>
      <c r="D6199" s="414" t="e">
        <v>#N/A</v>
      </c>
      <c r="E6199" s="414" t="e">
        <v>#N/A</v>
      </c>
    </row>
    <row r="6200" spans="3:5">
      <c r="C6200" s="414">
        <v>104.90000000001102</v>
      </c>
      <c r="D6200" s="414" t="e">
        <v>#N/A</v>
      </c>
      <c r="E6200" s="414" t="e">
        <v>#N/A</v>
      </c>
    </row>
    <row r="6201" spans="3:5">
      <c r="C6201" s="414">
        <v>104.92500000001102</v>
      </c>
      <c r="D6201" s="414" t="e">
        <v>#N/A</v>
      </c>
      <c r="E6201" s="414" t="e">
        <v>#N/A</v>
      </c>
    </row>
    <row r="6202" spans="3:5">
      <c r="C6202" s="414">
        <v>104.95000000001103</v>
      </c>
      <c r="D6202" s="414" t="e">
        <v>#N/A</v>
      </c>
      <c r="E6202" s="414" t="e">
        <v>#N/A</v>
      </c>
    </row>
    <row r="6203" spans="3:5">
      <c r="C6203" s="414">
        <v>104.97500000001104</v>
      </c>
      <c r="D6203" s="414" t="e">
        <v>#N/A</v>
      </c>
      <c r="E6203" s="414" t="e">
        <v>#N/A</v>
      </c>
    </row>
    <row r="6204" spans="3:5">
      <c r="C6204" s="414">
        <v>105.00000000001104</v>
      </c>
      <c r="D6204" s="414" t="e">
        <v>#N/A</v>
      </c>
      <c r="E6204" s="414" t="e">
        <v>#N/A</v>
      </c>
    </row>
    <row r="6205" spans="3:5">
      <c r="C6205" s="414">
        <v>105.02500000001105</v>
      </c>
      <c r="D6205" s="414" t="e">
        <v>#N/A</v>
      </c>
      <c r="E6205" s="414" t="e">
        <v>#N/A</v>
      </c>
    </row>
    <row r="6206" spans="3:5">
      <c r="C6206" s="414">
        <v>105.05000000001105</v>
      </c>
      <c r="D6206" s="414" t="e">
        <v>#N/A</v>
      </c>
      <c r="E6206" s="414" t="e">
        <v>#N/A</v>
      </c>
    </row>
    <row r="6207" spans="3:5">
      <c r="C6207" s="414">
        <v>105.07500000001106</v>
      </c>
      <c r="D6207" s="414" t="e">
        <v>#N/A</v>
      </c>
      <c r="E6207" s="414" t="e">
        <v>#N/A</v>
      </c>
    </row>
    <row r="6208" spans="3:5">
      <c r="C6208" s="414">
        <v>105.10000000001106</v>
      </c>
      <c r="D6208" s="414" t="e">
        <v>#N/A</v>
      </c>
      <c r="E6208" s="414" t="e">
        <v>#N/A</v>
      </c>
    </row>
    <row r="6209" spans="3:5">
      <c r="C6209" s="414">
        <v>105.12500000001107</v>
      </c>
      <c r="D6209" s="414" t="e">
        <v>#N/A</v>
      </c>
      <c r="E6209" s="414" t="e">
        <v>#N/A</v>
      </c>
    </row>
    <row r="6210" spans="3:5">
      <c r="C6210" s="414">
        <v>105.15000000001108</v>
      </c>
      <c r="D6210" s="414" t="e">
        <v>#N/A</v>
      </c>
      <c r="E6210" s="414" t="e">
        <v>#N/A</v>
      </c>
    </row>
    <row r="6211" spans="3:5">
      <c r="C6211" s="414">
        <v>105.17500000001108</v>
      </c>
      <c r="D6211" s="414" t="e">
        <v>#N/A</v>
      </c>
      <c r="E6211" s="414" t="e">
        <v>#N/A</v>
      </c>
    </row>
    <row r="6212" spans="3:5">
      <c r="C6212" s="414">
        <v>105.20000000001109</v>
      </c>
      <c r="D6212" s="414" t="e">
        <v>#N/A</v>
      </c>
      <c r="E6212" s="414" t="e">
        <v>#N/A</v>
      </c>
    </row>
    <row r="6213" spans="3:5">
      <c r="C6213" s="414">
        <v>105.22500000001109</v>
      </c>
      <c r="D6213" s="414" t="e">
        <v>#N/A</v>
      </c>
      <c r="E6213" s="414" t="e">
        <v>#N/A</v>
      </c>
    </row>
    <row r="6214" spans="3:5">
      <c r="C6214" s="414">
        <v>105.2500000000111</v>
      </c>
      <c r="D6214" s="414" t="e">
        <v>#N/A</v>
      </c>
      <c r="E6214" s="414" t="e">
        <v>#N/A</v>
      </c>
    </row>
    <row r="6215" spans="3:5">
      <c r="C6215" s="414">
        <v>105.2750000000111</v>
      </c>
      <c r="D6215" s="414" t="e">
        <v>#N/A</v>
      </c>
      <c r="E6215" s="414" t="e">
        <v>#N/A</v>
      </c>
    </row>
    <row r="6216" spans="3:5">
      <c r="C6216" s="414">
        <v>105.30000000001111</v>
      </c>
      <c r="D6216" s="414" t="e">
        <v>#N/A</v>
      </c>
      <c r="E6216" s="414" t="e">
        <v>#N/A</v>
      </c>
    </row>
    <row r="6217" spans="3:5">
      <c r="C6217" s="414">
        <v>105.32500000001112</v>
      </c>
      <c r="D6217" s="414" t="e">
        <v>#N/A</v>
      </c>
      <c r="E6217" s="414" t="e">
        <v>#N/A</v>
      </c>
    </row>
    <row r="6218" spans="3:5">
      <c r="C6218" s="414">
        <v>105.35000000001112</v>
      </c>
      <c r="D6218" s="414" t="e">
        <v>#N/A</v>
      </c>
      <c r="E6218" s="414" t="e">
        <v>#N/A</v>
      </c>
    </row>
    <row r="6219" spans="3:5">
      <c r="C6219" s="414">
        <v>105.37500000001113</v>
      </c>
      <c r="D6219" s="414" t="e">
        <v>#N/A</v>
      </c>
      <c r="E6219" s="414" t="e">
        <v>#N/A</v>
      </c>
    </row>
    <row r="6220" spans="3:5">
      <c r="C6220" s="414">
        <v>105.40000000001113</v>
      </c>
      <c r="D6220" s="414" t="e">
        <v>#N/A</v>
      </c>
      <c r="E6220" s="414" t="e">
        <v>#N/A</v>
      </c>
    </row>
    <row r="6221" spans="3:5">
      <c r="C6221" s="414">
        <v>105.42500000001114</v>
      </c>
      <c r="D6221" s="414" t="e">
        <v>#N/A</v>
      </c>
      <c r="E6221" s="414" t="e">
        <v>#N/A</v>
      </c>
    </row>
    <row r="6222" spans="3:5">
      <c r="C6222" s="414">
        <v>105.45000000001114</v>
      </c>
      <c r="D6222" s="414" t="e">
        <v>#N/A</v>
      </c>
      <c r="E6222" s="414" t="e">
        <v>#N/A</v>
      </c>
    </row>
    <row r="6223" spans="3:5">
      <c r="C6223" s="414">
        <v>105.47500000001115</v>
      </c>
      <c r="D6223" s="414" t="e">
        <v>#N/A</v>
      </c>
      <c r="E6223" s="414" t="e">
        <v>#N/A</v>
      </c>
    </row>
    <row r="6224" spans="3:5">
      <c r="C6224" s="414">
        <v>105.50000000001116</v>
      </c>
      <c r="D6224" s="414" t="e">
        <v>#N/A</v>
      </c>
      <c r="E6224" s="414" t="e">
        <v>#N/A</v>
      </c>
    </row>
    <row r="6225" spans="3:5">
      <c r="C6225" s="414">
        <v>105.52500000001116</v>
      </c>
      <c r="D6225" s="414" t="e">
        <v>#N/A</v>
      </c>
      <c r="E6225" s="414" t="e">
        <v>#N/A</v>
      </c>
    </row>
    <row r="6226" spans="3:5">
      <c r="C6226" s="414">
        <v>105.55000000001117</v>
      </c>
      <c r="D6226" s="414" t="e">
        <v>#N/A</v>
      </c>
      <c r="E6226" s="414" t="e">
        <v>#N/A</v>
      </c>
    </row>
    <row r="6227" spans="3:5">
      <c r="C6227" s="414">
        <v>105.57500000001117</v>
      </c>
      <c r="D6227" s="414" t="e">
        <v>#N/A</v>
      </c>
      <c r="E6227" s="414" t="e">
        <v>#N/A</v>
      </c>
    </row>
    <row r="6228" spans="3:5">
      <c r="C6228" s="414">
        <v>105.60000000001118</v>
      </c>
      <c r="D6228" s="414" t="e">
        <v>#N/A</v>
      </c>
      <c r="E6228" s="414" t="e">
        <v>#N/A</v>
      </c>
    </row>
    <row r="6229" spans="3:5">
      <c r="C6229" s="414">
        <v>105.62500000001118</v>
      </c>
      <c r="D6229" s="414" t="e">
        <v>#N/A</v>
      </c>
      <c r="E6229" s="414" t="e">
        <v>#N/A</v>
      </c>
    </row>
    <row r="6230" spans="3:5">
      <c r="C6230" s="414">
        <v>105.65000000001119</v>
      </c>
      <c r="D6230" s="414" t="e">
        <v>#N/A</v>
      </c>
      <c r="E6230" s="414" t="e">
        <v>#N/A</v>
      </c>
    </row>
    <row r="6231" spans="3:5">
      <c r="C6231" s="414">
        <v>105.6750000000112</v>
      </c>
      <c r="D6231" s="414" t="e">
        <v>#N/A</v>
      </c>
      <c r="E6231" s="414" t="e">
        <v>#N/A</v>
      </c>
    </row>
    <row r="6232" spans="3:5">
      <c r="C6232" s="414">
        <v>105.7000000000112</v>
      </c>
      <c r="D6232" s="414" t="e">
        <v>#N/A</v>
      </c>
      <c r="E6232" s="414" t="e">
        <v>#N/A</v>
      </c>
    </row>
    <row r="6233" spans="3:5">
      <c r="C6233" s="414">
        <v>105.72500000001121</v>
      </c>
      <c r="D6233" s="414" t="e">
        <v>#N/A</v>
      </c>
      <c r="E6233" s="414" t="e">
        <v>#N/A</v>
      </c>
    </row>
    <row r="6234" spans="3:5">
      <c r="C6234" s="414">
        <v>105.75000000001121</v>
      </c>
      <c r="D6234" s="414" t="e">
        <v>#N/A</v>
      </c>
      <c r="E6234" s="414" t="e">
        <v>#N/A</v>
      </c>
    </row>
    <row r="6235" spans="3:5">
      <c r="C6235" s="414">
        <v>105.77500000001122</v>
      </c>
      <c r="D6235" s="414" t="e">
        <v>#N/A</v>
      </c>
      <c r="E6235" s="414" t="e">
        <v>#N/A</v>
      </c>
    </row>
    <row r="6236" spans="3:5">
      <c r="C6236" s="414">
        <v>105.80000000001122</v>
      </c>
      <c r="D6236" s="414" t="e">
        <v>#N/A</v>
      </c>
      <c r="E6236" s="414" t="e">
        <v>#N/A</v>
      </c>
    </row>
    <row r="6237" spans="3:5">
      <c r="C6237" s="414">
        <v>105.82500000001123</v>
      </c>
      <c r="D6237" s="414" t="e">
        <v>#N/A</v>
      </c>
      <c r="E6237" s="414" t="e">
        <v>#N/A</v>
      </c>
    </row>
    <row r="6238" spans="3:5">
      <c r="C6238" s="414">
        <v>105.85000000001124</v>
      </c>
      <c r="D6238" s="414" t="e">
        <v>#N/A</v>
      </c>
      <c r="E6238" s="414" t="e">
        <v>#N/A</v>
      </c>
    </row>
    <row r="6239" spans="3:5">
      <c r="C6239" s="414">
        <v>105.87500000001124</v>
      </c>
      <c r="D6239" s="414" t="e">
        <v>#N/A</v>
      </c>
      <c r="E6239" s="414" t="e">
        <v>#N/A</v>
      </c>
    </row>
    <row r="6240" spans="3:5">
      <c r="C6240" s="414">
        <v>105.90000000001125</v>
      </c>
      <c r="D6240" s="414" t="e">
        <v>#N/A</v>
      </c>
      <c r="E6240" s="414" t="e">
        <v>#N/A</v>
      </c>
    </row>
    <row r="6241" spans="3:5">
      <c r="C6241" s="414">
        <v>105.92500000001125</v>
      </c>
      <c r="D6241" s="414" t="e">
        <v>#N/A</v>
      </c>
      <c r="E6241" s="414" t="e">
        <v>#N/A</v>
      </c>
    </row>
    <row r="6242" spans="3:5">
      <c r="C6242" s="414">
        <v>105.95000000001126</v>
      </c>
      <c r="D6242" s="414" t="e">
        <v>#N/A</v>
      </c>
      <c r="E6242" s="414" t="e">
        <v>#N/A</v>
      </c>
    </row>
    <row r="6243" spans="3:5">
      <c r="C6243" s="414">
        <v>105.97500000001126</v>
      </c>
      <c r="D6243" s="414" t="e">
        <v>#N/A</v>
      </c>
      <c r="E6243" s="414" t="e">
        <v>#N/A</v>
      </c>
    </row>
    <row r="6244" spans="3:5">
      <c r="C6244" s="414">
        <v>106.00000000001127</v>
      </c>
      <c r="D6244" s="414" t="e">
        <v>#N/A</v>
      </c>
      <c r="E6244" s="414" t="e">
        <v>#N/A</v>
      </c>
    </row>
    <row r="6245" spans="3:5">
      <c r="C6245" s="414">
        <v>106.02500000001127</v>
      </c>
      <c r="D6245" s="414" t="e">
        <v>#N/A</v>
      </c>
      <c r="E6245" s="414" t="e">
        <v>#N/A</v>
      </c>
    </row>
    <row r="6246" spans="3:5">
      <c r="C6246" s="414">
        <v>106.05000000001128</v>
      </c>
      <c r="D6246" s="414" t="e">
        <v>#N/A</v>
      </c>
      <c r="E6246" s="414" t="e">
        <v>#N/A</v>
      </c>
    </row>
    <row r="6247" spans="3:5">
      <c r="C6247" s="414">
        <v>106.07500000001129</v>
      </c>
      <c r="D6247" s="414" t="e">
        <v>#N/A</v>
      </c>
      <c r="E6247" s="414" t="e">
        <v>#N/A</v>
      </c>
    </row>
    <row r="6248" spans="3:5">
      <c r="C6248" s="414">
        <v>106.10000000001129</v>
      </c>
      <c r="D6248" s="414" t="e">
        <v>#N/A</v>
      </c>
      <c r="E6248" s="414" t="e">
        <v>#N/A</v>
      </c>
    </row>
    <row r="6249" spans="3:5">
      <c r="C6249" s="414">
        <v>106.1250000000113</v>
      </c>
      <c r="D6249" s="414" t="e">
        <v>#N/A</v>
      </c>
      <c r="E6249" s="414" t="e">
        <v>#N/A</v>
      </c>
    </row>
    <row r="6250" spans="3:5">
      <c r="C6250" s="414">
        <v>106.1500000000113</v>
      </c>
      <c r="D6250" s="414" t="e">
        <v>#N/A</v>
      </c>
      <c r="E6250" s="414" t="e">
        <v>#N/A</v>
      </c>
    </row>
    <row r="6251" spans="3:5">
      <c r="C6251" s="414">
        <v>106.17500000001131</v>
      </c>
      <c r="D6251" s="414" t="e">
        <v>#N/A</v>
      </c>
      <c r="E6251" s="414" t="e">
        <v>#N/A</v>
      </c>
    </row>
    <row r="6252" spans="3:5">
      <c r="C6252" s="414">
        <v>106.20000000001131</v>
      </c>
      <c r="D6252" s="414" t="e">
        <v>#N/A</v>
      </c>
      <c r="E6252" s="414" t="e">
        <v>#N/A</v>
      </c>
    </row>
    <row r="6253" spans="3:5">
      <c r="C6253" s="414">
        <v>106.22500000001132</v>
      </c>
      <c r="D6253" s="414" t="e">
        <v>#N/A</v>
      </c>
      <c r="E6253" s="414" t="e">
        <v>#N/A</v>
      </c>
    </row>
    <row r="6254" spans="3:5">
      <c r="C6254" s="414">
        <v>106.25000000001133</v>
      </c>
      <c r="D6254" s="414" t="e">
        <v>#N/A</v>
      </c>
      <c r="E6254" s="414" t="e">
        <v>#N/A</v>
      </c>
    </row>
    <row r="6255" spans="3:5">
      <c r="C6255" s="414">
        <v>106.27500000001133</v>
      </c>
      <c r="D6255" s="414" t="e">
        <v>#N/A</v>
      </c>
      <c r="E6255" s="414" t="e">
        <v>#N/A</v>
      </c>
    </row>
    <row r="6256" spans="3:5">
      <c r="C6256" s="414">
        <v>106.30000000001134</v>
      </c>
      <c r="D6256" s="414" t="e">
        <v>#N/A</v>
      </c>
      <c r="E6256" s="414" t="e">
        <v>#N/A</v>
      </c>
    </row>
    <row r="6257" spans="3:5">
      <c r="C6257" s="414">
        <v>106.32500000001134</v>
      </c>
      <c r="D6257" s="414" t="e">
        <v>#N/A</v>
      </c>
      <c r="E6257" s="414" t="e">
        <v>#N/A</v>
      </c>
    </row>
    <row r="6258" spans="3:5">
      <c r="C6258" s="414">
        <v>106.35000000001135</v>
      </c>
      <c r="D6258" s="414" t="e">
        <v>#N/A</v>
      </c>
      <c r="E6258" s="414" t="e">
        <v>#N/A</v>
      </c>
    </row>
    <row r="6259" spans="3:5">
      <c r="C6259" s="414">
        <v>106.37500000001135</v>
      </c>
      <c r="D6259" s="414" t="e">
        <v>#N/A</v>
      </c>
      <c r="E6259" s="414" t="e">
        <v>#N/A</v>
      </c>
    </row>
    <row r="6260" spans="3:5">
      <c r="C6260" s="414">
        <v>106.40000000001136</v>
      </c>
      <c r="D6260" s="414" t="e">
        <v>#N/A</v>
      </c>
      <c r="E6260" s="414" t="e">
        <v>#N/A</v>
      </c>
    </row>
    <row r="6261" spans="3:5">
      <c r="C6261" s="414">
        <v>106.42500000001137</v>
      </c>
      <c r="D6261" s="414" t="e">
        <v>#N/A</v>
      </c>
      <c r="E6261" s="414" t="e">
        <v>#N/A</v>
      </c>
    </row>
    <row r="6262" spans="3:5">
      <c r="C6262" s="414">
        <v>106.45000000001137</v>
      </c>
      <c r="D6262" s="414" t="e">
        <v>#N/A</v>
      </c>
      <c r="E6262" s="414" t="e">
        <v>#N/A</v>
      </c>
    </row>
    <row r="6263" spans="3:5">
      <c r="C6263" s="414">
        <v>106.47500000001138</v>
      </c>
      <c r="D6263" s="414" t="e">
        <v>#N/A</v>
      </c>
      <c r="E6263" s="414" t="e">
        <v>#N/A</v>
      </c>
    </row>
    <row r="6264" spans="3:5">
      <c r="C6264" s="414">
        <v>106.50000000001138</v>
      </c>
      <c r="D6264" s="414" t="e">
        <v>#N/A</v>
      </c>
      <c r="E6264" s="414" t="e">
        <v>#N/A</v>
      </c>
    </row>
    <row r="6265" spans="3:5">
      <c r="C6265" s="414">
        <v>106.52500000001139</v>
      </c>
      <c r="D6265" s="414" t="e">
        <v>#N/A</v>
      </c>
      <c r="E6265" s="414" t="e">
        <v>#N/A</v>
      </c>
    </row>
    <row r="6266" spans="3:5">
      <c r="C6266" s="414">
        <v>106.55000000001139</v>
      </c>
      <c r="D6266" s="414" t="e">
        <v>#N/A</v>
      </c>
      <c r="E6266" s="414" t="e">
        <v>#N/A</v>
      </c>
    </row>
    <row r="6267" spans="3:5">
      <c r="C6267" s="414">
        <v>106.5750000000114</v>
      </c>
      <c r="D6267" s="414" t="e">
        <v>#N/A</v>
      </c>
      <c r="E6267" s="414" t="e">
        <v>#N/A</v>
      </c>
    </row>
    <row r="6268" spans="3:5">
      <c r="C6268" s="414">
        <v>106.60000000001141</v>
      </c>
      <c r="D6268" s="414" t="e">
        <v>#N/A</v>
      </c>
      <c r="E6268" s="414" t="e">
        <v>#N/A</v>
      </c>
    </row>
    <row r="6269" spans="3:5">
      <c r="C6269" s="414">
        <v>106.62500000001141</v>
      </c>
      <c r="D6269" s="414" t="e">
        <v>#N/A</v>
      </c>
      <c r="E6269" s="414" t="e">
        <v>#N/A</v>
      </c>
    </row>
    <row r="6270" spans="3:5">
      <c r="C6270" s="414">
        <v>106.65000000001142</v>
      </c>
      <c r="D6270" s="414" t="e">
        <v>#N/A</v>
      </c>
      <c r="E6270" s="414" t="e">
        <v>#N/A</v>
      </c>
    </row>
    <row r="6271" spans="3:5">
      <c r="C6271" s="414">
        <v>106.67500000001142</v>
      </c>
      <c r="D6271" s="414" t="e">
        <v>#N/A</v>
      </c>
      <c r="E6271" s="414" t="e">
        <v>#N/A</v>
      </c>
    </row>
    <row r="6272" spans="3:5">
      <c r="C6272" s="414">
        <v>106.70000000001143</v>
      </c>
      <c r="D6272" s="414" t="e">
        <v>#N/A</v>
      </c>
      <c r="E6272" s="414" t="e">
        <v>#N/A</v>
      </c>
    </row>
    <row r="6273" spans="3:5">
      <c r="C6273" s="414">
        <v>106.72500000001143</v>
      </c>
      <c r="D6273" s="414" t="e">
        <v>#N/A</v>
      </c>
      <c r="E6273" s="414" t="e">
        <v>#N/A</v>
      </c>
    </row>
    <row r="6274" spans="3:5">
      <c r="C6274" s="414">
        <v>106.75000000001144</v>
      </c>
      <c r="D6274" s="414" t="e">
        <v>#N/A</v>
      </c>
      <c r="E6274" s="414" t="e">
        <v>#N/A</v>
      </c>
    </row>
    <row r="6275" spans="3:5">
      <c r="C6275" s="414">
        <v>106.77500000001145</v>
      </c>
      <c r="D6275" s="414" t="e">
        <v>#N/A</v>
      </c>
      <c r="E6275" s="414" t="e">
        <v>#N/A</v>
      </c>
    </row>
    <row r="6276" spans="3:5">
      <c r="C6276" s="414">
        <v>106.80000000001145</v>
      </c>
      <c r="D6276" s="414" t="e">
        <v>#N/A</v>
      </c>
      <c r="E6276" s="414" t="e">
        <v>#N/A</v>
      </c>
    </row>
    <row r="6277" spans="3:5">
      <c r="C6277" s="414">
        <v>106.82500000001146</v>
      </c>
      <c r="D6277" s="414" t="e">
        <v>#N/A</v>
      </c>
      <c r="E6277" s="414" t="e">
        <v>#N/A</v>
      </c>
    </row>
    <row r="6278" spans="3:5">
      <c r="C6278" s="414">
        <v>106.85000000001146</v>
      </c>
      <c r="D6278" s="414" t="e">
        <v>#N/A</v>
      </c>
      <c r="E6278" s="414" t="e">
        <v>#N/A</v>
      </c>
    </row>
    <row r="6279" spans="3:5">
      <c r="C6279" s="414">
        <v>106.87500000001147</v>
      </c>
      <c r="D6279" s="414" t="e">
        <v>#N/A</v>
      </c>
      <c r="E6279" s="414" t="e">
        <v>#N/A</v>
      </c>
    </row>
    <row r="6280" spans="3:5">
      <c r="C6280" s="414">
        <v>106.90000000001147</v>
      </c>
      <c r="D6280" s="414" t="e">
        <v>#N/A</v>
      </c>
      <c r="E6280" s="414" t="e">
        <v>#N/A</v>
      </c>
    </row>
    <row r="6281" spans="3:5">
      <c r="C6281" s="414">
        <v>106.92500000001148</v>
      </c>
      <c r="D6281" s="414" t="e">
        <v>#N/A</v>
      </c>
      <c r="E6281" s="414" t="e">
        <v>#N/A</v>
      </c>
    </row>
    <row r="6282" spans="3:5">
      <c r="C6282" s="414">
        <v>106.95000000001149</v>
      </c>
      <c r="D6282" s="414" t="e">
        <v>#N/A</v>
      </c>
      <c r="E6282" s="414" t="e">
        <v>#N/A</v>
      </c>
    </row>
    <row r="6283" spans="3:5">
      <c r="C6283" s="414">
        <v>106.97500000001149</v>
      </c>
      <c r="D6283" s="414" t="e">
        <v>#N/A</v>
      </c>
      <c r="E6283" s="414" t="e">
        <v>#N/A</v>
      </c>
    </row>
    <row r="6284" spans="3:5">
      <c r="C6284" s="414">
        <v>107.0000000000115</v>
      </c>
      <c r="D6284" s="414" t="e">
        <v>#N/A</v>
      </c>
      <c r="E6284" s="414" t="e">
        <v>#N/A</v>
      </c>
    </row>
    <row r="6285" spans="3:5">
      <c r="C6285" s="414">
        <v>107.0250000000115</v>
      </c>
      <c r="D6285" s="414" t="e">
        <v>#N/A</v>
      </c>
      <c r="E6285" s="414" t="e">
        <v>#N/A</v>
      </c>
    </row>
    <row r="6286" spans="3:5">
      <c r="C6286" s="414">
        <v>107.05000000001151</v>
      </c>
      <c r="D6286" s="414" t="e">
        <v>#N/A</v>
      </c>
      <c r="E6286" s="414" t="e">
        <v>#N/A</v>
      </c>
    </row>
    <row r="6287" spans="3:5">
      <c r="C6287" s="414">
        <v>107.07500000001151</v>
      </c>
      <c r="D6287" s="414" t="e">
        <v>#N/A</v>
      </c>
      <c r="E6287" s="414" t="e">
        <v>#N/A</v>
      </c>
    </row>
    <row r="6288" spans="3:5">
      <c r="C6288" s="414">
        <v>107.10000000001152</v>
      </c>
      <c r="D6288" s="414" t="e">
        <v>#N/A</v>
      </c>
      <c r="E6288" s="414" t="e">
        <v>#N/A</v>
      </c>
    </row>
    <row r="6289" spans="3:5">
      <c r="C6289" s="414">
        <v>107.12500000001153</v>
      </c>
      <c r="D6289" s="414" t="e">
        <v>#N/A</v>
      </c>
      <c r="E6289" s="414" t="e">
        <v>#N/A</v>
      </c>
    </row>
    <row r="6290" spans="3:5">
      <c r="C6290" s="414">
        <v>107.15000000001153</v>
      </c>
      <c r="D6290" s="414" t="e">
        <v>#N/A</v>
      </c>
      <c r="E6290" s="414" t="e">
        <v>#N/A</v>
      </c>
    </row>
    <row r="6291" spans="3:5">
      <c r="C6291" s="414">
        <v>107.17500000001154</v>
      </c>
      <c r="D6291" s="414" t="e">
        <v>#N/A</v>
      </c>
      <c r="E6291" s="414" t="e">
        <v>#N/A</v>
      </c>
    </row>
    <row r="6292" spans="3:5">
      <c r="C6292" s="414">
        <v>107.20000000001154</v>
      </c>
      <c r="D6292" s="414" t="e">
        <v>#N/A</v>
      </c>
      <c r="E6292" s="414" t="e">
        <v>#N/A</v>
      </c>
    </row>
    <row r="6293" spans="3:5">
      <c r="C6293" s="414">
        <v>107.22500000001155</v>
      </c>
      <c r="D6293" s="414" t="e">
        <v>#N/A</v>
      </c>
      <c r="E6293" s="414" t="e">
        <v>#N/A</v>
      </c>
    </row>
    <row r="6294" spans="3:5">
      <c r="C6294" s="414">
        <v>107.25000000001155</v>
      </c>
      <c r="D6294" s="414" t="e">
        <v>#N/A</v>
      </c>
      <c r="E6294" s="414" t="e">
        <v>#N/A</v>
      </c>
    </row>
    <row r="6295" spans="3:5">
      <c r="C6295" s="414">
        <v>107.27500000001156</v>
      </c>
      <c r="D6295" s="414" t="e">
        <v>#N/A</v>
      </c>
      <c r="E6295" s="414" t="e">
        <v>#N/A</v>
      </c>
    </row>
    <row r="6296" spans="3:5">
      <c r="C6296" s="414">
        <v>107.30000000001156</v>
      </c>
      <c r="D6296" s="414" t="e">
        <v>#N/A</v>
      </c>
      <c r="E6296" s="414" t="e">
        <v>#N/A</v>
      </c>
    </row>
    <row r="6297" spans="3:5">
      <c r="C6297" s="414">
        <v>107.32500000001157</v>
      </c>
      <c r="D6297" s="414" t="e">
        <v>#N/A</v>
      </c>
      <c r="E6297" s="414" t="e">
        <v>#N/A</v>
      </c>
    </row>
    <row r="6298" spans="3:5">
      <c r="C6298" s="414">
        <v>107.35000000001158</v>
      </c>
      <c r="D6298" s="414" t="e">
        <v>#N/A</v>
      </c>
      <c r="E6298" s="414" t="e">
        <v>#N/A</v>
      </c>
    </row>
    <row r="6299" spans="3:5">
      <c r="C6299" s="414">
        <v>107.37500000001158</v>
      </c>
      <c r="D6299" s="414" t="e">
        <v>#N/A</v>
      </c>
      <c r="E6299" s="414" t="e">
        <v>#N/A</v>
      </c>
    </row>
    <row r="6300" spans="3:5">
      <c r="C6300" s="414">
        <v>107.40000000001159</v>
      </c>
      <c r="D6300" s="414" t="e">
        <v>#N/A</v>
      </c>
      <c r="E6300" s="414" t="e">
        <v>#N/A</v>
      </c>
    </row>
    <row r="6301" spans="3:5">
      <c r="C6301" s="414">
        <v>107.42500000001159</v>
      </c>
      <c r="D6301" s="414" t="e">
        <v>#N/A</v>
      </c>
      <c r="E6301" s="414" t="e">
        <v>#N/A</v>
      </c>
    </row>
    <row r="6302" spans="3:5">
      <c r="C6302" s="414">
        <v>107.4500000000116</v>
      </c>
      <c r="D6302" s="414" t="e">
        <v>#N/A</v>
      </c>
      <c r="E6302" s="414" t="e">
        <v>#N/A</v>
      </c>
    </row>
    <row r="6303" spans="3:5">
      <c r="C6303" s="414">
        <v>107.4750000000116</v>
      </c>
      <c r="D6303" s="414" t="e">
        <v>#N/A</v>
      </c>
      <c r="E6303" s="414" t="e">
        <v>#N/A</v>
      </c>
    </row>
    <row r="6304" spans="3:5">
      <c r="C6304" s="414">
        <v>107.50000000001161</v>
      </c>
      <c r="D6304" s="414" t="e">
        <v>#N/A</v>
      </c>
      <c r="E6304" s="414" t="e">
        <v>#N/A</v>
      </c>
    </row>
    <row r="6305" spans="3:5">
      <c r="C6305" s="414">
        <v>107.52500000001162</v>
      </c>
      <c r="D6305" s="414" t="e">
        <v>#N/A</v>
      </c>
      <c r="E6305" s="414" t="e">
        <v>#N/A</v>
      </c>
    </row>
    <row r="6306" spans="3:5">
      <c r="C6306" s="414">
        <v>107.55000000001162</v>
      </c>
      <c r="D6306" s="414" t="e">
        <v>#N/A</v>
      </c>
      <c r="E6306" s="414" t="e">
        <v>#N/A</v>
      </c>
    </row>
    <row r="6307" spans="3:5">
      <c r="C6307" s="414">
        <v>107.57500000001163</v>
      </c>
      <c r="D6307" s="414" t="e">
        <v>#N/A</v>
      </c>
      <c r="E6307" s="414" t="e">
        <v>#N/A</v>
      </c>
    </row>
    <row r="6308" spans="3:5">
      <c r="C6308" s="414">
        <v>107.60000000001163</v>
      </c>
      <c r="D6308" s="414" t="e">
        <v>#N/A</v>
      </c>
      <c r="E6308" s="414" t="e">
        <v>#N/A</v>
      </c>
    </row>
    <row r="6309" spans="3:5">
      <c r="C6309" s="414">
        <v>107.62500000001164</v>
      </c>
      <c r="D6309" s="414" t="e">
        <v>#N/A</v>
      </c>
      <c r="E6309" s="414" t="e">
        <v>#N/A</v>
      </c>
    </row>
    <row r="6310" spans="3:5">
      <c r="C6310" s="414">
        <v>107.65000000001164</v>
      </c>
      <c r="D6310" s="414" t="e">
        <v>#N/A</v>
      </c>
      <c r="E6310" s="414" t="e">
        <v>#N/A</v>
      </c>
    </row>
    <row r="6311" spans="3:5">
      <c r="C6311" s="414">
        <v>107.67500000001165</v>
      </c>
      <c r="D6311" s="414" t="e">
        <v>#N/A</v>
      </c>
      <c r="E6311" s="414" t="e">
        <v>#N/A</v>
      </c>
    </row>
    <row r="6312" spans="3:5">
      <c r="C6312" s="414">
        <v>107.70000000001166</v>
      </c>
      <c r="D6312" s="414" t="e">
        <v>#N/A</v>
      </c>
      <c r="E6312" s="414" t="e">
        <v>#N/A</v>
      </c>
    </row>
    <row r="6313" spans="3:5">
      <c r="C6313" s="414">
        <v>107.72500000001166</v>
      </c>
      <c r="D6313" s="414" t="e">
        <v>#N/A</v>
      </c>
      <c r="E6313" s="414" t="e">
        <v>#N/A</v>
      </c>
    </row>
    <row r="6314" spans="3:5">
      <c r="C6314" s="414">
        <v>107.75000000001167</v>
      </c>
      <c r="D6314" s="414" t="e">
        <v>#N/A</v>
      </c>
      <c r="E6314" s="414" t="e">
        <v>#N/A</v>
      </c>
    </row>
    <row r="6315" spans="3:5">
      <c r="C6315" s="414">
        <v>107.77500000001167</v>
      </c>
      <c r="D6315" s="414" t="e">
        <v>#N/A</v>
      </c>
      <c r="E6315" s="414" t="e">
        <v>#N/A</v>
      </c>
    </row>
    <row r="6316" spans="3:5">
      <c r="C6316" s="414">
        <v>107.80000000001168</v>
      </c>
      <c r="D6316" s="414" t="e">
        <v>#N/A</v>
      </c>
      <c r="E6316" s="414" t="e">
        <v>#N/A</v>
      </c>
    </row>
    <row r="6317" spans="3:5">
      <c r="C6317" s="414">
        <v>107.82500000001168</v>
      </c>
      <c r="D6317" s="414" t="e">
        <v>#N/A</v>
      </c>
      <c r="E6317" s="414" t="e">
        <v>#N/A</v>
      </c>
    </row>
    <row r="6318" spans="3:5">
      <c r="C6318" s="414">
        <v>107.85000000001169</v>
      </c>
      <c r="D6318" s="414" t="e">
        <v>#N/A</v>
      </c>
      <c r="E6318" s="414" t="e">
        <v>#N/A</v>
      </c>
    </row>
    <row r="6319" spans="3:5">
      <c r="C6319" s="414">
        <v>107.8750000000117</v>
      </c>
      <c r="D6319" s="414" t="e">
        <v>#N/A</v>
      </c>
      <c r="E6319" s="414" t="e">
        <v>#N/A</v>
      </c>
    </row>
    <row r="6320" spans="3:5">
      <c r="C6320" s="414">
        <v>107.9000000000117</v>
      </c>
      <c r="D6320" s="414" t="e">
        <v>#N/A</v>
      </c>
      <c r="E6320" s="414" t="e">
        <v>#N/A</v>
      </c>
    </row>
    <row r="6321" spans="3:5">
      <c r="C6321" s="414">
        <v>107.92500000001171</v>
      </c>
      <c r="D6321" s="414" t="e">
        <v>#N/A</v>
      </c>
      <c r="E6321" s="414" t="e">
        <v>#N/A</v>
      </c>
    </row>
    <row r="6322" spans="3:5">
      <c r="C6322" s="414">
        <v>107.95000000001171</v>
      </c>
      <c r="D6322" s="414" t="e">
        <v>#N/A</v>
      </c>
      <c r="E6322" s="414" t="e">
        <v>#N/A</v>
      </c>
    </row>
    <row r="6323" spans="3:5">
      <c r="C6323" s="414">
        <v>107.97500000001172</v>
      </c>
      <c r="D6323" s="414" t="e">
        <v>#N/A</v>
      </c>
      <c r="E6323" s="414" t="e">
        <v>#N/A</v>
      </c>
    </row>
    <row r="6324" spans="3:5">
      <c r="C6324" s="414">
        <v>108.00000000001172</v>
      </c>
      <c r="D6324" s="414" t="e">
        <v>#N/A</v>
      </c>
      <c r="E6324" s="414" t="e">
        <v>#N/A</v>
      </c>
    </row>
    <row r="6325" spans="3:5">
      <c r="C6325" s="414">
        <v>108.02500000001173</v>
      </c>
      <c r="D6325" s="414" t="e">
        <v>#N/A</v>
      </c>
      <c r="E6325" s="414" t="e">
        <v>#N/A</v>
      </c>
    </row>
    <row r="6326" spans="3:5">
      <c r="C6326" s="414">
        <v>108.05000000001174</v>
      </c>
      <c r="D6326" s="414" t="e">
        <v>#N/A</v>
      </c>
      <c r="E6326" s="414" t="e">
        <v>#N/A</v>
      </c>
    </row>
    <row r="6327" spans="3:5">
      <c r="C6327" s="414">
        <v>108.07500000001174</v>
      </c>
      <c r="D6327" s="414" t="e">
        <v>#N/A</v>
      </c>
      <c r="E6327" s="414" t="e">
        <v>#N/A</v>
      </c>
    </row>
    <row r="6328" spans="3:5">
      <c r="C6328" s="414">
        <v>108.10000000001175</v>
      </c>
      <c r="D6328" s="414" t="e">
        <v>#N/A</v>
      </c>
      <c r="E6328" s="414" t="e">
        <v>#N/A</v>
      </c>
    </row>
    <row r="6329" spans="3:5">
      <c r="C6329" s="414">
        <v>108.12500000001175</v>
      </c>
      <c r="D6329" s="414" t="e">
        <v>#N/A</v>
      </c>
      <c r="E6329" s="414" t="e">
        <v>#N/A</v>
      </c>
    </row>
    <row r="6330" spans="3:5">
      <c r="C6330" s="414">
        <v>108.15000000001176</v>
      </c>
      <c r="D6330" s="414" t="e">
        <v>#N/A</v>
      </c>
      <c r="E6330" s="414" t="e">
        <v>#N/A</v>
      </c>
    </row>
    <row r="6331" spans="3:5">
      <c r="C6331" s="414">
        <v>108.17500000001176</v>
      </c>
      <c r="D6331" s="414" t="e">
        <v>#N/A</v>
      </c>
      <c r="E6331" s="414" t="e">
        <v>#N/A</v>
      </c>
    </row>
    <row r="6332" spans="3:5">
      <c r="C6332" s="414">
        <v>108.20000000001177</v>
      </c>
      <c r="D6332" s="414" t="e">
        <v>#N/A</v>
      </c>
      <c r="E6332" s="414" t="e">
        <v>#N/A</v>
      </c>
    </row>
    <row r="6333" spans="3:5">
      <c r="C6333" s="414">
        <v>108.22500000001178</v>
      </c>
      <c r="D6333" s="414" t="e">
        <v>#N/A</v>
      </c>
      <c r="E6333" s="414" t="e">
        <v>#N/A</v>
      </c>
    </row>
    <row r="6334" spans="3:5">
      <c r="C6334" s="414">
        <v>108.25000000001178</v>
      </c>
      <c r="D6334" s="414" t="e">
        <v>#N/A</v>
      </c>
      <c r="E6334" s="414" t="e">
        <v>#N/A</v>
      </c>
    </row>
    <row r="6335" spans="3:5">
      <c r="C6335" s="414">
        <v>108.27500000001179</v>
      </c>
      <c r="D6335" s="414" t="e">
        <v>#N/A</v>
      </c>
      <c r="E6335" s="414" t="e">
        <v>#N/A</v>
      </c>
    </row>
    <row r="6336" spans="3:5">
      <c r="C6336" s="414">
        <v>108.30000000001179</v>
      </c>
      <c r="D6336" s="414" t="e">
        <v>#N/A</v>
      </c>
      <c r="E6336" s="414" t="e">
        <v>#N/A</v>
      </c>
    </row>
    <row r="6337" spans="3:5">
      <c r="C6337" s="414">
        <v>108.3250000000118</v>
      </c>
      <c r="D6337" s="414" t="e">
        <v>#N/A</v>
      </c>
      <c r="E6337" s="414" t="e">
        <v>#N/A</v>
      </c>
    </row>
    <row r="6338" spans="3:5">
      <c r="C6338" s="414">
        <v>108.3500000000118</v>
      </c>
      <c r="D6338" s="414" t="e">
        <v>#N/A</v>
      </c>
      <c r="E6338" s="414" t="e">
        <v>#N/A</v>
      </c>
    </row>
    <row r="6339" spans="3:5">
      <c r="C6339" s="414">
        <v>108.37500000001181</v>
      </c>
      <c r="D6339" s="414" t="e">
        <v>#N/A</v>
      </c>
      <c r="E6339" s="414" t="e">
        <v>#N/A</v>
      </c>
    </row>
    <row r="6340" spans="3:5">
      <c r="C6340" s="414">
        <v>108.40000000001181</v>
      </c>
      <c r="D6340" s="414" t="e">
        <v>#N/A</v>
      </c>
      <c r="E6340" s="414" t="e">
        <v>#N/A</v>
      </c>
    </row>
    <row r="6341" spans="3:5">
      <c r="C6341" s="414">
        <v>108.42500000001182</v>
      </c>
      <c r="D6341" s="414" t="e">
        <v>#N/A</v>
      </c>
      <c r="E6341" s="414" t="e">
        <v>#N/A</v>
      </c>
    </row>
    <row r="6342" spans="3:5">
      <c r="C6342" s="414">
        <v>108.45000000001183</v>
      </c>
      <c r="D6342" s="414" t="e">
        <v>#N/A</v>
      </c>
      <c r="E6342" s="414" t="e">
        <v>#N/A</v>
      </c>
    </row>
    <row r="6343" spans="3:5">
      <c r="C6343" s="414">
        <v>108.47500000001183</v>
      </c>
      <c r="D6343" s="414" t="e">
        <v>#N/A</v>
      </c>
      <c r="E6343" s="414" t="e">
        <v>#N/A</v>
      </c>
    </row>
    <row r="6344" spans="3:5">
      <c r="C6344" s="414">
        <v>108.50000000001184</v>
      </c>
      <c r="D6344" s="414" t="e">
        <v>#N/A</v>
      </c>
      <c r="E6344" s="414" t="e">
        <v>#N/A</v>
      </c>
    </row>
    <row r="6345" spans="3:5">
      <c r="C6345" s="414">
        <v>108.52500000001184</v>
      </c>
      <c r="D6345" s="414" t="e">
        <v>#N/A</v>
      </c>
      <c r="E6345" s="414" t="e">
        <v>#N/A</v>
      </c>
    </row>
    <row r="6346" spans="3:5">
      <c r="C6346" s="414">
        <v>108.55000000001185</v>
      </c>
      <c r="D6346" s="414" t="e">
        <v>#N/A</v>
      </c>
      <c r="E6346" s="414" t="e">
        <v>#N/A</v>
      </c>
    </row>
    <row r="6347" spans="3:5">
      <c r="C6347" s="414">
        <v>108.57500000001185</v>
      </c>
      <c r="D6347" s="414" t="e">
        <v>#N/A</v>
      </c>
      <c r="E6347" s="414" t="e">
        <v>#N/A</v>
      </c>
    </row>
    <row r="6348" spans="3:5">
      <c r="C6348" s="414">
        <v>108.60000000001186</v>
      </c>
      <c r="D6348" s="414" t="e">
        <v>#N/A</v>
      </c>
      <c r="E6348" s="414" t="e">
        <v>#N/A</v>
      </c>
    </row>
    <row r="6349" spans="3:5">
      <c r="C6349" s="414">
        <v>108.62500000001187</v>
      </c>
      <c r="D6349" s="414" t="e">
        <v>#N/A</v>
      </c>
      <c r="E6349" s="414" t="e">
        <v>#N/A</v>
      </c>
    </row>
    <row r="6350" spans="3:5">
      <c r="C6350" s="414">
        <v>108.65000000001187</v>
      </c>
      <c r="D6350" s="414" t="e">
        <v>#N/A</v>
      </c>
      <c r="E6350" s="414" t="e">
        <v>#N/A</v>
      </c>
    </row>
    <row r="6351" spans="3:5">
      <c r="C6351" s="414">
        <v>108.67500000001188</v>
      </c>
      <c r="D6351" s="414" t="e">
        <v>#N/A</v>
      </c>
      <c r="E6351" s="414" t="e">
        <v>#N/A</v>
      </c>
    </row>
    <row r="6352" spans="3:5">
      <c r="C6352" s="414">
        <v>108.70000000001188</v>
      </c>
      <c r="D6352" s="414" t="e">
        <v>#N/A</v>
      </c>
      <c r="E6352" s="414" t="e">
        <v>#N/A</v>
      </c>
    </row>
    <row r="6353" spans="3:5">
      <c r="C6353" s="414">
        <v>108.72500000001189</v>
      </c>
      <c r="D6353" s="414" t="e">
        <v>#N/A</v>
      </c>
      <c r="E6353" s="414" t="e">
        <v>#N/A</v>
      </c>
    </row>
    <row r="6354" spans="3:5">
      <c r="C6354" s="414">
        <v>108.75000000001189</v>
      </c>
      <c r="D6354" s="414" t="e">
        <v>#N/A</v>
      </c>
      <c r="E6354" s="414" t="e">
        <v>#N/A</v>
      </c>
    </row>
    <row r="6355" spans="3:5">
      <c r="C6355" s="414">
        <v>108.7750000000119</v>
      </c>
      <c r="D6355" s="414" t="e">
        <v>#N/A</v>
      </c>
      <c r="E6355" s="414" t="e">
        <v>#N/A</v>
      </c>
    </row>
    <row r="6356" spans="3:5">
      <c r="C6356" s="414">
        <v>108.80000000001191</v>
      </c>
      <c r="D6356" s="414" t="e">
        <v>#N/A</v>
      </c>
      <c r="E6356" s="414" t="e">
        <v>#N/A</v>
      </c>
    </row>
    <row r="6357" spans="3:5">
      <c r="C6357" s="414">
        <v>108.82500000001191</v>
      </c>
      <c r="D6357" s="414" t="e">
        <v>#N/A</v>
      </c>
      <c r="E6357" s="414" t="e">
        <v>#N/A</v>
      </c>
    </row>
    <row r="6358" spans="3:5">
      <c r="C6358" s="414">
        <v>108.85000000001192</v>
      </c>
      <c r="D6358" s="414" t="e">
        <v>#N/A</v>
      </c>
      <c r="E6358" s="414" t="e">
        <v>#N/A</v>
      </c>
    </row>
    <row r="6359" spans="3:5">
      <c r="C6359" s="414">
        <v>108.87500000001192</v>
      </c>
      <c r="D6359" s="414" t="e">
        <v>#N/A</v>
      </c>
      <c r="E6359" s="414" t="e">
        <v>#N/A</v>
      </c>
    </row>
    <row r="6360" spans="3:5">
      <c r="C6360" s="414">
        <v>108.90000000001193</v>
      </c>
      <c r="D6360" s="414" t="e">
        <v>#N/A</v>
      </c>
      <c r="E6360" s="414" t="e">
        <v>#N/A</v>
      </c>
    </row>
    <row r="6361" spans="3:5">
      <c r="C6361" s="414">
        <v>108.92500000001193</v>
      </c>
      <c r="D6361" s="414" t="e">
        <v>#N/A</v>
      </c>
      <c r="E6361" s="414" t="e">
        <v>#N/A</v>
      </c>
    </row>
    <row r="6362" spans="3:5">
      <c r="C6362" s="414">
        <v>108.95000000001194</v>
      </c>
      <c r="D6362" s="414" t="e">
        <v>#N/A</v>
      </c>
      <c r="E6362" s="414" t="e">
        <v>#N/A</v>
      </c>
    </row>
    <row r="6363" spans="3:5">
      <c r="C6363" s="414">
        <v>108.97500000001195</v>
      </c>
      <c r="D6363" s="414" t="e">
        <v>#N/A</v>
      </c>
      <c r="E6363" s="414" t="e">
        <v>#N/A</v>
      </c>
    </row>
    <row r="6364" spans="3:5">
      <c r="C6364" s="414">
        <v>109.00000000001195</v>
      </c>
      <c r="D6364" s="414" t="e">
        <v>#N/A</v>
      </c>
      <c r="E6364" s="414" t="e">
        <v>#N/A</v>
      </c>
    </row>
    <row r="6365" spans="3:5">
      <c r="C6365" s="414">
        <v>109.02500000001196</v>
      </c>
      <c r="D6365" s="414" t="e">
        <v>#N/A</v>
      </c>
      <c r="E6365" s="414" t="e">
        <v>#N/A</v>
      </c>
    </row>
    <row r="6366" spans="3:5">
      <c r="C6366" s="414">
        <v>109.05000000001196</v>
      </c>
      <c r="D6366" s="414" t="e">
        <v>#N/A</v>
      </c>
      <c r="E6366" s="414" t="e">
        <v>#N/A</v>
      </c>
    </row>
    <row r="6367" spans="3:5">
      <c r="C6367" s="414">
        <v>109.07500000001197</v>
      </c>
      <c r="D6367" s="414" t="e">
        <v>#N/A</v>
      </c>
      <c r="E6367" s="414" t="e">
        <v>#N/A</v>
      </c>
    </row>
    <row r="6368" spans="3:5">
      <c r="C6368" s="414">
        <v>109.10000000001197</v>
      </c>
      <c r="D6368" s="414" t="e">
        <v>#N/A</v>
      </c>
      <c r="E6368" s="414" t="e">
        <v>#N/A</v>
      </c>
    </row>
    <row r="6369" spans="3:5">
      <c r="C6369" s="414">
        <v>109.12500000001198</v>
      </c>
      <c r="D6369" s="414" t="e">
        <v>#N/A</v>
      </c>
      <c r="E6369" s="414" t="e">
        <v>#N/A</v>
      </c>
    </row>
    <row r="6370" spans="3:5">
      <c r="C6370" s="414">
        <v>109.15000000001199</v>
      </c>
      <c r="D6370" s="414" t="e">
        <v>#N/A</v>
      </c>
      <c r="E6370" s="414" t="e">
        <v>#N/A</v>
      </c>
    </row>
    <row r="6371" spans="3:5">
      <c r="C6371" s="414">
        <v>109.17500000001199</v>
      </c>
      <c r="D6371" s="414" t="e">
        <v>#N/A</v>
      </c>
      <c r="E6371" s="414" t="e">
        <v>#N/A</v>
      </c>
    </row>
    <row r="6372" spans="3:5">
      <c r="C6372" s="414">
        <v>109.200000000012</v>
      </c>
      <c r="D6372" s="414" t="e">
        <v>#N/A</v>
      </c>
      <c r="E6372" s="414" t="e">
        <v>#N/A</v>
      </c>
    </row>
    <row r="6373" spans="3:5">
      <c r="C6373" s="414">
        <v>109.225000000012</v>
      </c>
      <c r="D6373" s="414" t="e">
        <v>#N/A</v>
      </c>
      <c r="E6373" s="414" t="e">
        <v>#N/A</v>
      </c>
    </row>
    <row r="6374" spans="3:5">
      <c r="C6374" s="414">
        <v>109.25000000001201</v>
      </c>
      <c r="D6374" s="414" t="e">
        <v>#N/A</v>
      </c>
      <c r="E6374" s="414" t="e">
        <v>#N/A</v>
      </c>
    </row>
    <row r="6375" spans="3:5">
      <c r="C6375" s="414">
        <v>109.27500000001201</v>
      </c>
      <c r="D6375" s="414" t="e">
        <v>#N/A</v>
      </c>
      <c r="E6375" s="414" t="e">
        <v>#N/A</v>
      </c>
    </row>
    <row r="6376" spans="3:5">
      <c r="C6376" s="414">
        <v>109.30000000001202</v>
      </c>
      <c r="D6376" s="414" t="e">
        <v>#N/A</v>
      </c>
      <c r="E6376" s="414" t="e">
        <v>#N/A</v>
      </c>
    </row>
    <row r="6377" spans="3:5">
      <c r="C6377" s="414">
        <v>109.32500000001203</v>
      </c>
      <c r="D6377" s="414" t="e">
        <v>#N/A</v>
      </c>
      <c r="E6377" s="414" t="e">
        <v>#N/A</v>
      </c>
    </row>
    <row r="6378" spans="3:5">
      <c r="C6378" s="414">
        <v>109.35000000001203</v>
      </c>
      <c r="D6378" s="414" t="e">
        <v>#N/A</v>
      </c>
      <c r="E6378" s="414" t="e">
        <v>#N/A</v>
      </c>
    </row>
    <row r="6379" spans="3:5">
      <c r="C6379" s="414">
        <v>109.37500000001204</v>
      </c>
      <c r="D6379" s="414" t="e">
        <v>#N/A</v>
      </c>
      <c r="E6379" s="414" t="e">
        <v>#N/A</v>
      </c>
    </row>
    <row r="6380" spans="3:5">
      <c r="C6380" s="414">
        <v>109.40000000001204</v>
      </c>
      <c r="D6380" s="414" t="e">
        <v>#N/A</v>
      </c>
      <c r="E6380" s="414" t="e">
        <v>#N/A</v>
      </c>
    </row>
    <row r="6381" spans="3:5">
      <c r="C6381" s="414">
        <v>109.42500000001205</v>
      </c>
      <c r="D6381" s="414" t="e">
        <v>#N/A</v>
      </c>
      <c r="E6381" s="414" t="e">
        <v>#N/A</v>
      </c>
    </row>
    <row r="6382" spans="3:5">
      <c r="C6382" s="414">
        <v>109.45000000001205</v>
      </c>
      <c r="D6382" s="414" t="e">
        <v>#N/A</v>
      </c>
      <c r="E6382" s="414" t="e">
        <v>#N/A</v>
      </c>
    </row>
    <row r="6383" spans="3:5">
      <c r="C6383" s="414">
        <v>109.47500000001206</v>
      </c>
      <c r="D6383" s="414" t="e">
        <v>#N/A</v>
      </c>
      <c r="E6383" s="414" t="e">
        <v>#N/A</v>
      </c>
    </row>
    <row r="6384" spans="3:5">
      <c r="C6384" s="414">
        <v>109.50000000001207</v>
      </c>
      <c r="D6384" s="414" t="e">
        <v>#N/A</v>
      </c>
      <c r="E6384" s="414" t="e">
        <v>#N/A</v>
      </c>
    </row>
    <row r="6385" spans="3:5">
      <c r="C6385" s="414">
        <v>109.52500000001207</v>
      </c>
      <c r="D6385" s="414" t="e">
        <v>#N/A</v>
      </c>
      <c r="E6385" s="414" t="e">
        <v>#N/A</v>
      </c>
    </row>
    <row r="6386" spans="3:5">
      <c r="C6386" s="414">
        <v>109.55000000001208</v>
      </c>
      <c r="D6386" s="414" t="e">
        <v>#N/A</v>
      </c>
      <c r="E6386" s="414" t="e">
        <v>#N/A</v>
      </c>
    </row>
    <row r="6387" spans="3:5">
      <c r="C6387" s="414">
        <v>109.57500000001208</v>
      </c>
      <c r="D6387" s="414" t="e">
        <v>#N/A</v>
      </c>
      <c r="E6387" s="414" t="e">
        <v>#N/A</v>
      </c>
    </row>
    <row r="6388" spans="3:5">
      <c r="C6388" s="414">
        <v>109.60000000001209</v>
      </c>
      <c r="D6388" s="414" t="e">
        <v>#N/A</v>
      </c>
      <c r="E6388" s="414" t="e">
        <v>#N/A</v>
      </c>
    </row>
    <row r="6389" spans="3:5">
      <c r="C6389" s="414">
        <v>109.62500000001209</v>
      </c>
      <c r="D6389" s="414" t="e">
        <v>#N/A</v>
      </c>
      <c r="E6389" s="414" t="e">
        <v>#N/A</v>
      </c>
    </row>
    <row r="6390" spans="3:5">
      <c r="C6390" s="414">
        <v>109.6500000000121</v>
      </c>
      <c r="D6390" s="414" t="e">
        <v>#N/A</v>
      </c>
      <c r="E6390" s="414" t="e">
        <v>#N/A</v>
      </c>
    </row>
    <row r="6391" spans="3:5">
      <c r="C6391" s="414">
        <v>109.6750000000121</v>
      </c>
      <c r="D6391" s="414" t="e">
        <v>#N/A</v>
      </c>
      <c r="E6391" s="414" t="e">
        <v>#N/A</v>
      </c>
    </row>
    <row r="6392" spans="3:5">
      <c r="C6392" s="414">
        <v>109.70000000001211</v>
      </c>
      <c r="D6392" s="414" t="e">
        <v>#N/A</v>
      </c>
      <c r="E6392" s="414" t="e">
        <v>#N/A</v>
      </c>
    </row>
    <row r="6393" spans="3:5">
      <c r="C6393" s="414">
        <v>109.72500000001212</v>
      </c>
      <c r="D6393" s="414" t="e">
        <v>#N/A</v>
      </c>
      <c r="E6393" s="414" t="e">
        <v>#N/A</v>
      </c>
    </row>
    <row r="6394" spans="3:5">
      <c r="C6394" s="414">
        <v>109.75000000001212</v>
      </c>
      <c r="D6394" s="414" t="e">
        <v>#N/A</v>
      </c>
      <c r="E6394" s="414" t="e">
        <v>#N/A</v>
      </c>
    </row>
    <row r="6395" spans="3:5">
      <c r="C6395" s="414">
        <v>109.77500000001213</v>
      </c>
      <c r="D6395" s="414" t="e">
        <v>#N/A</v>
      </c>
      <c r="E6395" s="414" t="e">
        <v>#N/A</v>
      </c>
    </row>
    <row r="6396" spans="3:5">
      <c r="C6396" s="414">
        <v>109.80000000001213</v>
      </c>
      <c r="D6396" s="414" t="e">
        <v>#N/A</v>
      </c>
      <c r="E6396" s="414" t="e">
        <v>#N/A</v>
      </c>
    </row>
    <row r="6397" spans="3:5">
      <c r="C6397" s="414">
        <v>109.82500000001214</v>
      </c>
      <c r="D6397" s="414" t="e">
        <v>#N/A</v>
      </c>
      <c r="E6397" s="414" t="e">
        <v>#N/A</v>
      </c>
    </row>
    <row r="6398" spans="3:5">
      <c r="C6398" s="414">
        <v>109.85000000001214</v>
      </c>
      <c r="D6398" s="414" t="e">
        <v>#N/A</v>
      </c>
      <c r="E6398" s="414" t="e">
        <v>#N/A</v>
      </c>
    </row>
    <row r="6399" spans="3:5">
      <c r="C6399" s="414">
        <v>109.87500000001215</v>
      </c>
      <c r="D6399" s="414" t="e">
        <v>#N/A</v>
      </c>
      <c r="E6399" s="414" t="e">
        <v>#N/A</v>
      </c>
    </row>
    <row r="6400" spans="3:5">
      <c r="C6400" s="414">
        <v>109.90000000001216</v>
      </c>
      <c r="D6400" s="414" t="e">
        <v>#N/A</v>
      </c>
      <c r="E6400" s="414" t="e">
        <v>#N/A</v>
      </c>
    </row>
    <row r="6401" spans="3:5">
      <c r="C6401" s="414">
        <v>109.92500000001216</v>
      </c>
      <c r="D6401" s="414" t="e">
        <v>#N/A</v>
      </c>
      <c r="E6401" s="414" t="e">
        <v>#N/A</v>
      </c>
    </row>
    <row r="6402" spans="3:5">
      <c r="C6402" s="414">
        <v>109.95000000001217</v>
      </c>
      <c r="D6402" s="414" t="e">
        <v>#N/A</v>
      </c>
      <c r="E6402" s="414" t="e">
        <v>#N/A</v>
      </c>
    </row>
    <row r="6403" spans="3:5">
      <c r="C6403" s="414">
        <v>109.97500000001217</v>
      </c>
      <c r="D6403" s="414" t="e">
        <v>#N/A</v>
      </c>
      <c r="E6403" s="414" t="e">
        <v>#N/A</v>
      </c>
    </row>
    <row r="6404" spans="3:5">
      <c r="C6404" s="414">
        <v>110.00000000001218</v>
      </c>
      <c r="D6404" s="414" t="e">
        <v>#N/A</v>
      </c>
      <c r="E6404" s="414" t="e">
        <v>#N/A</v>
      </c>
    </row>
    <row r="6405" spans="3:5">
      <c r="C6405" s="414">
        <v>110.02500000001218</v>
      </c>
      <c r="D6405" s="414" t="e">
        <v>#N/A</v>
      </c>
      <c r="E6405" s="414" t="e">
        <v>#N/A</v>
      </c>
    </row>
    <row r="6406" spans="3:5">
      <c r="C6406" s="414">
        <v>110.05000000001219</v>
      </c>
      <c r="D6406" s="414" t="e">
        <v>#N/A</v>
      </c>
      <c r="E6406" s="414" t="e">
        <v>#N/A</v>
      </c>
    </row>
    <row r="6407" spans="3:5">
      <c r="C6407" s="414">
        <v>110.0750000000122</v>
      </c>
      <c r="D6407" s="414" t="e">
        <v>#N/A</v>
      </c>
      <c r="E6407" s="414" t="e">
        <v>#N/A</v>
      </c>
    </row>
    <row r="6408" spans="3:5">
      <c r="C6408" s="414">
        <v>110.1000000000122</v>
      </c>
      <c r="D6408" s="414" t="e">
        <v>#N/A</v>
      </c>
      <c r="E6408" s="414" t="e">
        <v>#N/A</v>
      </c>
    </row>
    <row r="6409" spans="3:5">
      <c r="C6409" s="414">
        <v>110.12500000001221</v>
      </c>
      <c r="D6409" s="414" t="e">
        <v>#N/A</v>
      </c>
      <c r="E6409" s="414" t="e">
        <v>#N/A</v>
      </c>
    </row>
    <row r="6410" spans="3:5">
      <c r="C6410" s="414">
        <v>110.15000000001221</v>
      </c>
      <c r="D6410" s="414" t="e">
        <v>#N/A</v>
      </c>
      <c r="E6410" s="414" t="e">
        <v>#N/A</v>
      </c>
    </row>
    <row r="6411" spans="3:5">
      <c r="C6411" s="414">
        <v>110.17500000001222</v>
      </c>
      <c r="D6411" s="414" t="e">
        <v>#N/A</v>
      </c>
      <c r="E6411" s="414" t="e">
        <v>#N/A</v>
      </c>
    </row>
    <row r="6412" spans="3:5">
      <c r="C6412" s="414">
        <v>110.20000000001222</v>
      </c>
      <c r="D6412" s="414" t="e">
        <v>#N/A</v>
      </c>
      <c r="E6412" s="414" t="e">
        <v>#N/A</v>
      </c>
    </row>
    <row r="6413" spans="3:5">
      <c r="C6413" s="414">
        <v>110.22500000001223</v>
      </c>
      <c r="D6413" s="414" t="e">
        <v>#N/A</v>
      </c>
      <c r="E6413" s="414" t="e">
        <v>#N/A</v>
      </c>
    </row>
    <row r="6414" spans="3:5">
      <c r="C6414" s="414">
        <v>110.25000000001224</v>
      </c>
      <c r="D6414" s="414" t="e">
        <v>#N/A</v>
      </c>
      <c r="E6414" s="414" t="e">
        <v>#N/A</v>
      </c>
    </row>
    <row r="6415" spans="3:5">
      <c r="C6415" s="414">
        <v>110.27500000001224</v>
      </c>
      <c r="D6415" s="414" t="e">
        <v>#N/A</v>
      </c>
      <c r="E6415" s="414" t="e">
        <v>#N/A</v>
      </c>
    </row>
    <row r="6416" spans="3:5">
      <c r="C6416" s="414">
        <v>110.30000000001225</v>
      </c>
      <c r="D6416" s="414" t="e">
        <v>#N/A</v>
      </c>
      <c r="E6416" s="414" t="e">
        <v>#N/A</v>
      </c>
    </row>
    <row r="6417" spans="3:5">
      <c r="C6417" s="414">
        <v>110.32500000001225</v>
      </c>
      <c r="D6417" s="414" t="e">
        <v>#N/A</v>
      </c>
      <c r="E6417" s="414" t="e">
        <v>#N/A</v>
      </c>
    </row>
    <row r="6418" spans="3:5">
      <c r="C6418" s="414">
        <v>110.35000000001226</v>
      </c>
      <c r="D6418" s="414" t="e">
        <v>#N/A</v>
      </c>
      <c r="E6418" s="414" t="e">
        <v>#N/A</v>
      </c>
    </row>
    <row r="6419" spans="3:5">
      <c r="C6419" s="414">
        <v>110.37500000001226</v>
      </c>
      <c r="D6419" s="414" t="e">
        <v>#N/A</v>
      </c>
      <c r="E6419" s="414" t="e">
        <v>#N/A</v>
      </c>
    </row>
    <row r="6420" spans="3:5">
      <c r="C6420" s="414">
        <v>110.40000000001227</v>
      </c>
      <c r="D6420" s="414" t="e">
        <v>#N/A</v>
      </c>
      <c r="E6420" s="414" t="e">
        <v>#N/A</v>
      </c>
    </row>
    <row r="6421" spans="3:5">
      <c r="C6421" s="414">
        <v>110.42500000001228</v>
      </c>
      <c r="D6421" s="414" t="e">
        <v>#N/A</v>
      </c>
      <c r="E6421" s="414" t="e">
        <v>#N/A</v>
      </c>
    </row>
    <row r="6422" spans="3:5">
      <c r="C6422" s="414">
        <v>110.45000000001228</v>
      </c>
      <c r="D6422" s="414" t="e">
        <v>#N/A</v>
      </c>
      <c r="E6422" s="414" t="e">
        <v>#N/A</v>
      </c>
    </row>
    <row r="6423" spans="3:5">
      <c r="C6423" s="414">
        <v>110.47500000001229</v>
      </c>
      <c r="D6423" s="414" t="e">
        <v>#N/A</v>
      </c>
      <c r="E6423" s="414" t="e">
        <v>#N/A</v>
      </c>
    </row>
    <row r="6424" spans="3:5">
      <c r="C6424" s="414">
        <v>110.50000000001229</v>
      </c>
      <c r="D6424" s="414" t="e">
        <v>#N/A</v>
      </c>
      <c r="E6424" s="414" t="e">
        <v>#N/A</v>
      </c>
    </row>
    <row r="6425" spans="3:5">
      <c r="C6425" s="414">
        <v>110.5250000000123</v>
      </c>
      <c r="D6425" s="414" t="e">
        <v>#N/A</v>
      </c>
      <c r="E6425" s="414" t="e">
        <v>#N/A</v>
      </c>
    </row>
    <row r="6426" spans="3:5">
      <c r="C6426" s="414">
        <v>110.5500000000123</v>
      </c>
      <c r="D6426" s="414" t="e">
        <v>#N/A</v>
      </c>
      <c r="E6426" s="414" t="e">
        <v>#N/A</v>
      </c>
    </row>
    <row r="6427" spans="3:5">
      <c r="C6427" s="414">
        <v>110.57500000001231</v>
      </c>
      <c r="D6427" s="414" t="e">
        <v>#N/A</v>
      </c>
      <c r="E6427" s="414" t="e">
        <v>#N/A</v>
      </c>
    </row>
    <row r="6428" spans="3:5">
      <c r="C6428" s="414">
        <v>110.60000000001232</v>
      </c>
      <c r="D6428" s="414" t="e">
        <v>#N/A</v>
      </c>
      <c r="E6428" s="414" t="e">
        <v>#N/A</v>
      </c>
    </row>
    <row r="6429" spans="3:5">
      <c r="C6429" s="414">
        <v>110.62500000001232</v>
      </c>
      <c r="D6429" s="414" t="e">
        <v>#N/A</v>
      </c>
      <c r="E6429" s="414" t="e">
        <v>#N/A</v>
      </c>
    </row>
    <row r="6430" spans="3:5">
      <c r="C6430" s="414">
        <v>110.65000000001233</v>
      </c>
      <c r="D6430" s="414" t="e">
        <v>#N/A</v>
      </c>
      <c r="E6430" s="414" t="e">
        <v>#N/A</v>
      </c>
    </row>
    <row r="6431" spans="3:5">
      <c r="C6431" s="414">
        <v>110.67500000001233</v>
      </c>
      <c r="D6431" s="414" t="e">
        <v>#N/A</v>
      </c>
      <c r="E6431" s="414" t="e">
        <v>#N/A</v>
      </c>
    </row>
    <row r="6432" spans="3:5">
      <c r="C6432" s="414">
        <v>110.70000000001234</v>
      </c>
      <c r="D6432" s="414" t="e">
        <v>#N/A</v>
      </c>
      <c r="E6432" s="414" t="e">
        <v>#N/A</v>
      </c>
    </row>
    <row r="6433" spans="3:5">
      <c r="C6433" s="414">
        <v>110.72500000001234</v>
      </c>
      <c r="D6433" s="414" t="e">
        <v>#N/A</v>
      </c>
      <c r="E6433" s="414" t="e">
        <v>#N/A</v>
      </c>
    </row>
    <row r="6434" spans="3:5">
      <c r="C6434" s="414">
        <v>110.75000000001235</v>
      </c>
      <c r="D6434" s="414" t="e">
        <v>#N/A</v>
      </c>
      <c r="E6434" s="414" t="e">
        <v>#N/A</v>
      </c>
    </row>
    <row r="6435" spans="3:5">
      <c r="C6435" s="414">
        <v>110.77500000001235</v>
      </c>
      <c r="D6435" s="414" t="e">
        <v>#N/A</v>
      </c>
      <c r="E6435" s="414" t="e">
        <v>#N/A</v>
      </c>
    </row>
    <row r="6436" spans="3:5">
      <c r="C6436" s="414">
        <v>110.80000000001236</v>
      </c>
      <c r="D6436" s="414" t="e">
        <v>#N/A</v>
      </c>
      <c r="E6436" s="414" t="e">
        <v>#N/A</v>
      </c>
    </row>
    <row r="6437" spans="3:5">
      <c r="C6437" s="414">
        <v>110.82500000001237</v>
      </c>
      <c r="D6437" s="414" t="e">
        <v>#N/A</v>
      </c>
      <c r="E6437" s="414" t="e">
        <v>#N/A</v>
      </c>
    </row>
    <row r="6438" spans="3:5">
      <c r="C6438" s="414">
        <v>110.85000000001237</v>
      </c>
      <c r="D6438" s="414" t="e">
        <v>#N/A</v>
      </c>
      <c r="E6438" s="414" t="e">
        <v>#N/A</v>
      </c>
    </row>
    <row r="6439" spans="3:5">
      <c r="C6439" s="414">
        <v>110.87500000001238</v>
      </c>
      <c r="D6439" s="414" t="e">
        <v>#N/A</v>
      </c>
      <c r="E6439" s="414" t="e">
        <v>#N/A</v>
      </c>
    </row>
    <row r="6440" spans="3:5">
      <c r="C6440" s="414">
        <v>110.90000000001238</v>
      </c>
      <c r="D6440" s="414" t="e">
        <v>#N/A</v>
      </c>
      <c r="E6440" s="414" t="e">
        <v>#N/A</v>
      </c>
    </row>
    <row r="6441" spans="3:5">
      <c r="C6441" s="414">
        <v>110.92500000001239</v>
      </c>
      <c r="D6441" s="414" t="e">
        <v>#N/A</v>
      </c>
      <c r="E6441" s="414" t="e">
        <v>#N/A</v>
      </c>
    </row>
    <row r="6442" spans="3:5">
      <c r="C6442" s="414">
        <v>110.95000000001239</v>
      </c>
      <c r="D6442" s="414" t="e">
        <v>#N/A</v>
      </c>
      <c r="E6442" s="414" t="e">
        <v>#N/A</v>
      </c>
    </row>
    <row r="6443" spans="3:5">
      <c r="C6443" s="414">
        <v>110.9750000000124</v>
      </c>
      <c r="D6443" s="414" t="e">
        <v>#N/A</v>
      </c>
      <c r="E6443" s="414" t="e">
        <v>#N/A</v>
      </c>
    </row>
    <row r="6444" spans="3:5">
      <c r="C6444" s="414">
        <v>111.00000000001241</v>
      </c>
      <c r="D6444" s="414" t="e">
        <v>#N/A</v>
      </c>
      <c r="E6444" s="414" t="e">
        <v>#N/A</v>
      </c>
    </row>
    <row r="6445" spans="3:5">
      <c r="C6445" s="414">
        <v>111.02500000001241</v>
      </c>
      <c r="D6445" s="414" t="e">
        <v>#N/A</v>
      </c>
      <c r="E6445" s="414" t="e">
        <v>#N/A</v>
      </c>
    </row>
    <row r="6446" spans="3:5">
      <c r="C6446" s="414">
        <v>111.05000000001242</v>
      </c>
      <c r="D6446" s="414" t="e">
        <v>#N/A</v>
      </c>
      <c r="E6446" s="414" t="e">
        <v>#N/A</v>
      </c>
    </row>
    <row r="6447" spans="3:5">
      <c r="C6447" s="414">
        <v>111.07500000001242</v>
      </c>
      <c r="D6447" s="414" t="e">
        <v>#N/A</v>
      </c>
      <c r="E6447" s="414" t="e">
        <v>#N/A</v>
      </c>
    </row>
    <row r="6448" spans="3:5">
      <c r="C6448" s="414">
        <v>111.10000000001243</v>
      </c>
      <c r="D6448" s="414" t="e">
        <v>#N/A</v>
      </c>
      <c r="E6448" s="414" t="e">
        <v>#N/A</v>
      </c>
    </row>
    <row r="6449" spans="3:5">
      <c r="C6449" s="414">
        <v>111.12500000001243</v>
      </c>
      <c r="D6449" s="414" t="e">
        <v>#N/A</v>
      </c>
      <c r="E6449" s="414" t="e">
        <v>#N/A</v>
      </c>
    </row>
    <row r="6450" spans="3:5">
      <c r="C6450" s="414">
        <v>111.15000000001244</v>
      </c>
      <c r="D6450" s="414" t="e">
        <v>#N/A</v>
      </c>
      <c r="E6450" s="414" t="e">
        <v>#N/A</v>
      </c>
    </row>
    <row r="6451" spans="3:5">
      <c r="C6451" s="414">
        <v>111.17500000001245</v>
      </c>
      <c r="D6451" s="414" t="e">
        <v>#N/A</v>
      </c>
      <c r="E6451" s="414" t="e">
        <v>#N/A</v>
      </c>
    </row>
    <row r="6452" spans="3:5">
      <c r="C6452" s="414">
        <v>111.20000000001245</v>
      </c>
      <c r="D6452" s="414" t="e">
        <v>#N/A</v>
      </c>
      <c r="E6452" s="414" t="e">
        <v>#N/A</v>
      </c>
    </row>
    <row r="6453" spans="3:5">
      <c r="C6453" s="414">
        <v>111.22500000001246</v>
      </c>
      <c r="D6453" s="414" t="e">
        <v>#N/A</v>
      </c>
      <c r="E6453" s="414" t="e">
        <v>#N/A</v>
      </c>
    </row>
    <row r="6454" spans="3:5">
      <c r="C6454" s="414">
        <v>111.25000000001246</v>
      </c>
      <c r="D6454" s="414" t="e">
        <v>#N/A</v>
      </c>
      <c r="E6454" s="414" t="e">
        <v>#N/A</v>
      </c>
    </row>
    <row r="6455" spans="3:5">
      <c r="C6455" s="414">
        <v>111.27500000001247</v>
      </c>
      <c r="D6455" s="414" t="e">
        <v>#N/A</v>
      </c>
      <c r="E6455" s="414" t="e">
        <v>#N/A</v>
      </c>
    </row>
    <row r="6456" spans="3:5">
      <c r="C6456" s="414">
        <v>111.30000000001247</v>
      </c>
      <c r="D6456" s="414" t="e">
        <v>#N/A</v>
      </c>
      <c r="E6456" s="414" t="e">
        <v>#N/A</v>
      </c>
    </row>
    <row r="6457" spans="3:5">
      <c r="C6457" s="414">
        <v>111.32500000001248</v>
      </c>
      <c r="D6457" s="414" t="e">
        <v>#N/A</v>
      </c>
      <c r="E6457" s="414" t="e">
        <v>#N/A</v>
      </c>
    </row>
    <row r="6458" spans="3:5">
      <c r="C6458" s="414">
        <v>111.35000000001249</v>
      </c>
      <c r="D6458" s="414" t="e">
        <v>#N/A</v>
      </c>
      <c r="E6458" s="414" t="e">
        <v>#N/A</v>
      </c>
    </row>
    <row r="6459" spans="3:5">
      <c r="C6459" s="414">
        <v>111.37500000001249</v>
      </c>
      <c r="D6459" s="414" t="e">
        <v>#N/A</v>
      </c>
      <c r="E6459" s="414" t="e">
        <v>#N/A</v>
      </c>
    </row>
    <row r="6460" spans="3:5">
      <c r="C6460" s="414">
        <v>111.4000000000125</v>
      </c>
      <c r="D6460" s="414" t="e">
        <v>#N/A</v>
      </c>
      <c r="E6460" s="414" t="e">
        <v>#N/A</v>
      </c>
    </row>
    <row r="6461" spans="3:5">
      <c r="C6461" s="414">
        <v>111.4250000000125</v>
      </c>
      <c r="D6461" s="414" t="e">
        <v>#N/A</v>
      </c>
      <c r="E6461" s="414" t="e">
        <v>#N/A</v>
      </c>
    </row>
    <row r="6462" spans="3:5">
      <c r="C6462" s="414">
        <v>111.45000000001251</v>
      </c>
      <c r="D6462" s="414" t="e">
        <v>#N/A</v>
      </c>
      <c r="E6462" s="414" t="e">
        <v>#N/A</v>
      </c>
    </row>
    <row r="6463" spans="3:5">
      <c r="C6463" s="414">
        <v>111.47500000001251</v>
      </c>
      <c r="D6463" s="414" t="e">
        <v>#N/A</v>
      </c>
      <c r="E6463" s="414" t="e">
        <v>#N/A</v>
      </c>
    </row>
    <row r="6464" spans="3:5">
      <c r="C6464" s="414">
        <v>111.50000000001252</v>
      </c>
      <c r="D6464" s="414" t="e">
        <v>#N/A</v>
      </c>
      <c r="E6464" s="414" t="e">
        <v>#N/A</v>
      </c>
    </row>
    <row r="6465" spans="3:5">
      <c r="C6465" s="414">
        <v>111.52500000001253</v>
      </c>
      <c r="D6465" s="414" t="e">
        <v>#N/A</v>
      </c>
      <c r="E6465" s="414" t="e">
        <v>#N/A</v>
      </c>
    </row>
    <row r="6466" spans="3:5">
      <c r="C6466" s="414">
        <v>111.55000000001253</v>
      </c>
      <c r="D6466" s="414" t="e">
        <v>#N/A</v>
      </c>
      <c r="E6466" s="414" t="e">
        <v>#N/A</v>
      </c>
    </row>
    <row r="6467" spans="3:5">
      <c r="C6467" s="414">
        <v>111.57500000001254</v>
      </c>
      <c r="D6467" s="414" t="e">
        <v>#N/A</v>
      </c>
      <c r="E6467" s="414" t="e">
        <v>#N/A</v>
      </c>
    </row>
    <row r="6468" spans="3:5">
      <c r="C6468" s="414">
        <v>111.60000000001254</v>
      </c>
      <c r="D6468" s="414" t="e">
        <v>#N/A</v>
      </c>
      <c r="E6468" s="414" t="e">
        <v>#N/A</v>
      </c>
    </row>
    <row r="6469" spans="3:5">
      <c r="C6469" s="414">
        <v>111.62500000001255</v>
      </c>
      <c r="D6469" s="414" t="e">
        <v>#N/A</v>
      </c>
      <c r="E6469" s="414" t="e">
        <v>#N/A</v>
      </c>
    </row>
    <row r="6470" spans="3:5">
      <c r="C6470" s="414">
        <v>111.65000000001255</v>
      </c>
      <c r="D6470" s="414" t="e">
        <v>#N/A</v>
      </c>
      <c r="E6470" s="414" t="e">
        <v>#N/A</v>
      </c>
    </row>
    <row r="6471" spans="3:5">
      <c r="C6471" s="414">
        <v>111.67500000001256</v>
      </c>
      <c r="D6471" s="414" t="e">
        <v>#N/A</v>
      </c>
      <c r="E6471" s="414" t="e">
        <v>#N/A</v>
      </c>
    </row>
    <row r="6472" spans="3:5">
      <c r="C6472" s="414">
        <v>111.70000000001257</v>
      </c>
      <c r="D6472" s="414" t="e">
        <v>#N/A</v>
      </c>
      <c r="E6472" s="414" t="e">
        <v>#N/A</v>
      </c>
    </row>
    <row r="6473" spans="3:5">
      <c r="C6473" s="414">
        <v>111.72500000001257</v>
      </c>
      <c r="D6473" s="414" t="e">
        <v>#N/A</v>
      </c>
      <c r="E6473" s="414" t="e">
        <v>#N/A</v>
      </c>
    </row>
    <row r="6474" spans="3:5">
      <c r="C6474" s="414">
        <v>111.75000000001258</v>
      </c>
      <c r="D6474" s="414" t="e">
        <v>#N/A</v>
      </c>
      <c r="E6474" s="414" t="e">
        <v>#N/A</v>
      </c>
    </row>
    <row r="6475" spans="3:5">
      <c r="C6475" s="414">
        <v>111.77500000001258</v>
      </c>
      <c r="D6475" s="414" t="e">
        <v>#N/A</v>
      </c>
      <c r="E6475" s="414" t="e">
        <v>#N/A</v>
      </c>
    </row>
    <row r="6476" spans="3:5">
      <c r="C6476" s="414">
        <v>111.80000000001259</v>
      </c>
      <c r="D6476" s="414" t="e">
        <v>#N/A</v>
      </c>
      <c r="E6476" s="414" t="e">
        <v>#N/A</v>
      </c>
    </row>
    <row r="6477" spans="3:5">
      <c r="C6477" s="414">
        <v>111.82500000001259</v>
      </c>
      <c r="D6477" s="414" t="e">
        <v>#N/A</v>
      </c>
      <c r="E6477" s="414" t="e">
        <v>#N/A</v>
      </c>
    </row>
    <row r="6478" spans="3:5">
      <c r="C6478" s="414">
        <v>111.8500000000126</v>
      </c>
      <c r="D6478" s="414" t="e">
        <v>#N/A</v>
      </c>
      <c r="E6478" s="414" t="e">
        <v>#N/A</v>
      </c>
    </row>
    <row r="6479" spans="3:5">
      <c r="C6479" s="414">
        <v>111.87500000001261</v>
      </c>
      <c r="D6479" s="414" t="e">
        <v>#N/A</v>
      </c>
      <c r="E6479" s="414" t="e">
        <v>#N/A</v>
      </c>
    </row>
    <row r="6480" spans="3:5">
      <c r="C6480" s="414">
        <v>111.90000000001261</v>
      </c>
      <c r="D6480" s="414" t="e">
        <v>#N/A</v>
      </c>
      <c r="E6480" s="414" t="e">
        <v>#N/A</v>
      </c>
    </row>
    <row r="6481" spans="3:5">
      <c r="C6481" s="414">
        <v>111.92500000001262</v>
      </c>
      <c r="D6481" s="414" t="e">
        <v>#N/A</v>
      </c>
      <c r="E6481" s="414" t="e">
        <v>#N/A</v>
      </c>
    </row>
    <row r="6482" spans="3:5">
      <c r="C6482" s="414">
        <v>111.95000000001262</v>
      </c>
      <c r="D6482" s="414" t="e">
        <v>#N/A</v>
      </c>
      <c r="E6482" s="414" t="e">
        <v>#N/A</v>
      </c>
    </row>
    <row r="6483" spans="3:5">
      <c r="C6483" s="414">
        <v>111.97500000001263</v>
      </c>
      <c r="D6483" s="414" t="e">
        <v>#N/A</v>
      </c>
      <c r="E6483" s="414" t="e">
        <v>#N/A</v>
      </c>
    </row>
    <row r="6484" spans="3:5">
      <c r="C6484" s="414">
        <v>112.00000000001263</v>
      </c>
      <c r="D6484" s="414" t="e">
        <v>#N/A</v>
      </c>
      <c r="E6484" s="414" t="e">
        <v>#N/A</v>
      </c>
    </row>
    <row r="6485" spans="3:5">
      <c r="C6485" s="414">
        <v>112.02500000001264</v>
      </c>
      <c r="D6485" s="414" t="e">
        <v>#N/A</v>
      </c>
      <c r="E6485" s="414" t="e">
        <v>#N/A</v>
      </c>
    </row>
    <row r="6486" spans="3:5">
      <c r="C6486" s="414">
        <v>112.05000000001264</v>
      </c>
      <c r="D6486" s="414" t="e">
        <v>#N/A</v>
      </c>
      <c r="E6486" s="414" t="e">
        <v>#N/A</v>
      </c>
    </row>
    <row r="6487" spans="3:5">
      <c r="C6487" s="414">
        <v>112.07500000001265</v>
      </c>
      <c r="D6487" s="414" t="e">
        <v>#N/A</v>
      </c>
      <c r="E6487" s="414" t="e">
        <v>#N/A</v>
      </c>
    </row>
    <row r="6488" spans="3:5">
      <c r="C6488" s="414">
        <v>112.10000000001266</v>
      </c>
      <c r="D6488" s="414" t="e">
        <v>#N/A</v>
      </c>
      <c r="E6488" s="414" t="e">
        <v>#N/A</v>
      </c>
    </row>
    <row r="6489" spans="3:5">
      <c r="C6489" s="414">
        <v>112.12500000001266</v>
      </c>
      <c r="D6489" s="414" t="e">
        <v>#N/A</v>
      </c>
      <c r="E6489" s="414" t="e">
        <v>#N/A</v>
      </c>
    </row>
    <row r="6490" spans="3:5">
      <c r="C6490" s="414">
        <v>112.15000000001267</v>
      </c>
      <c r="D6490" s="414" t="e">
        <v>#N/A</v>
      </c>
      <c r="E6490" s="414" t="e">
        <v>#N/A</v>
      </c>
    </row>
    <row r="6491" spans="3:5">
      <c r="C6491" s="414">
        <v>112.17500000001267</v>
      </c>
      <c r="D6491" s="414" t="e">
        <v>#N/A</v>
      </c>
      <c r="E6491" s="414" t="e">
        <v>#N/A</v>
      </c>
    </row>
    <row r="6492" spans="3:5">
      <c r="C6492" s="414">
        <v>112.20000000001268</v>
      </c>
      <c r="D6492" s="414" t="e">
        <v>#N/A</v>
      </c>
      <c r="E6492" s="414" t="e">
        <v>#N/A</v>
      </c>
    </row>
    <row r="6493" spans="3:5">
      <c r="C6493" s="414">
        <v>112.22500000001268</v>
      </c>
      <c r="D6493" s="414" t="e">
        <v>#N/A</v>
      </c>
      <c r="E6493" s="414" t="e">
        <v>#N/A</v>
      </c>
    </row>
    <row r="6494" spans="3:5">
      <c r="C6494" s="414">
        <v>112.25000000001269</v>
      </c>
      <c r="D6494" s="414" t="e">
        <v>#N/A</v>
      </c>
      <c r="E6494" s="414" t="e">
        <v>#N/A</v>
      </c>
    </row>
    <row r="6495" spans="3:5">
      <c r="C6495" s="414">
        <v>112.2750000000127</v>
      </c>
      <c r="D6495" s="414" t="e">
        <v>#N/A</v>
      </c>
      <c r="E6495" s="414" t="e">
        <v>#N/A</v>
      </c>
    </row>
    <row r="6496" spans="3:5">
      <c r="C6496" s="414">
        <v>112.3000000000127</v>
      </c>
      <c r="D6496" s="414" t="e">
        <v>#N/A</v>
      </c>
      <c r="E6496" s="414" t="e">
        <v>#N/A</v>
      </c>
    </row>
    <row r="6497" spans="3:5">
      <c r="C6497" s="414">
        <v>112.32500000001271</v>
      </c>
      <c r="D6497" s="414" t="e">
        <v>#N/A</v>
      </c>
      <c r="E6497" s="414" t="e">
        <v>#N/A</v>
      </c>
    </row>
    <row r="6498" spans="3:5">
      <c r="C6498" s="414">
        <v>112.35000000001271</v>
      </c>
      <c r="D6498" s="414" t="e">
        <v>#N/A</v>
      </c>
      <c r="E6498" s="414" t="e">
        <v>#N/A</v>
      </c>
    </row>
    <row r="6499" spans="3:5">
      <c r="C6499" s="414">
        <v>112.37500000001272</v>
      </c>
      <c r="D6499" s="414" t="e">
        <v>#N/A</v>
      </c>
      <c r="E6499" s="414" t="e">
        <v>#N/A</v>
      </c>
    </row>
    <row r="6500" spans="3:5">
      <c r="C6500" s="414">
        <v>112.40000000001272</v>
      </c>
      <c r="D6500" s="414" t="e">
        <v>#N/A</v>
      </c>
      <c r="E6500" s="414" t="e">
        <v>#N/A</v>
      </c>
    </row>
    <row r="6501" spans="3:5">
      <c r="C6501" s="414">
        <v>112.42500000001273</v>
      </c>
      <c r="D6501" s="414" t="e">
        <v>#N/A</v>
      </c>
      <c r="E6501" s="414" t="e">
        <v>#N/A</v>
      </c>
    </row>
    <row r="6502" spans="3:5">
      <c r="C6502" s="414">
        <v>112.45000000001274</v>
      </c>
      <c r="D6502" s="414" t="e">
        <v>#N/A</v>
      </c>
      <c r="E6502" s="414" t="e">
        <v>#N/A</v>
      </c>
    </row>
    <row r="6503" spans="3:5">
      <c r="C6503" s="414">
        <v>112.47500000001274</v>
      </c>
      <c r="D6503" s="414" t="e">
        <v>#N/A</v>
      </c>
      <c r="E6503" s="414" t="e">
        <v>#N/A</v>
      </c>
    </row>
    <row r="6504" spans="3:5">
      <c r="C6504" s="414">
        <v>112.50000000001275</v>
      </c>
      <c r="D6504" s="414" t="e">
        <v>#N/A</v>
      </c>
      <c r="E6504" s="414" t="e">
        <v>#N/A</v>
      </c>
    </row>
    <row r="6505" spans="3:5">
      <c r="C6505" s="414">
        <v>112.52500000001275</v>
      </c>
      <c r="D6505" s="414" t="e">
        <v>#N/A</v>
      </c>
      <c r="E6505" s="414" t="e">
        <v>#N/A</v>
      </c>
    </row>
    <row r="6506" spans="3:5">
      <c r="C6506" s="414">
        <v>112.55000000001276</v>
      </c>
      <c r="D6506" s="414" t="e">
        <v>#N/A</v>
      </c>
      <c r="E6506" s="414" t="e">
        <v>#N/A</v>
      </c>
    </row>
    <row r="6507" spans="3:5">
      <c r="C6507" s="414">
        <v>112.57500000001276</v>
      </c>
      <c r="D6507" s="414" t="e">
        <v>#N/A</v>
      </c>
      <c r="E6507" s="414" t="e">
        <v>#N/A</v>
      </c>
    </row>
    <row r="6508" spans="3:5">
      <c r="C6508" s="414">
        <v>112.60000000001277</v>
      </c>
      <c r="D6508" s="414" t="e">
        <v>#N/A</v>
      </c>
      <c r="E6508" s="414" t="e">
        <v>#N/A</v>
      </c>
    </row>
    <row r="6509" spans="3:5">
      <c r="C6509" s="414">
        <v>112.62500000001278</v>
      </c>
      <c r="D6509" s="414" t="e">
        <v>#N/A</v>
      </c>
      <c r="E6509" s="414" t="e">
        <v>#N/A</v>
      </c>
    </row>
    <row r="6510" spans="3:5">
      <c r="C6510" s="414">
        <v>112.65000000001278</v>
      </c>
      <c r="D6510" s="414" t="e">
        <v>#N/A</v>
      </c>
      <c r="E6510" s="414" t="e">
        <v>#N/A</v>
      </c>
    </row>
    <row r="6511" spans="3:5">
      <c r="C6511" s="414">
        <v>112.67500000001279</v>
      </c>
      <c r="D6511" s="414" t="e">
        <v>#N/A</v>
      </c>
      <c r="E6511" s="414" t="e">
        <v>#N/A</v>
      </c>
    </row>
    <row r="6512" spans="3:5">
      <c r="C6512" s="414">
        <v>112.70000000001279</v>
      </c>
      <c r="D6512" s="414" t="e">
        <v>#N/A</v>
      </c>
      <c r="E6512" s="414" t="e">
        <v>#N/A</v>
      </c>
    </row>
    <row r="6513" spans="3:5">
      <c r="C6513" s="414">
        <v>112.7250000000128</v>
      </c>
      <c r="D6513" s="414" t="e">
        <v>#N/A</v>
      </c>
      <c r="E6513" s="414" t="e">
        <v>#N/A</v>
      </c>
    </row>
    <row r="6514" spans="3:5">
      <c r="C6514" s="414">
        <v>112.7500000000128</v>
      </c>
      <c r="D6514" s="414" t="e">
        <v>#N/A</v>
      </c>
      <c r="E6514" s="414" t="e">
        <v>#N/A</v>
      </c>
    </row>
    <row r="6515" spans="3:5">
      <c r="C6515" s="414">
        <v>112.77500000001281</v>
      </c>
      <c r="D6515" s="414" t="e">
        <v>#N/A</v>
      </c>
      <c r="E6515" s="414" t="e">
        <v>#N/A</v>
      </c>
    </row>
    <row r="6516" spans="3:5">
      <c r="C6516" s="414">
        <v>112.80000000001282</v>
      </c>
      <c r="D6516" s="414" t="e">
        <v>#N/A</v>
      </c>
      <c r="E6516" s="414" t="e">
        <v>#N/A</v>
      </c>
    </row>
    <row r="6517" spans="3:5">
      <c r="C6517" s="414">
        <v>112.82500000001282</v>
      </c>
      <c r="D6517" s="414" t="e">
        <v>#N/A</v>
      </c>
      <c r="E6517" s="414" t="e">
        <v>#N/A</v>
      </c>
    </row>
    <row r="6518" spans="3:5">
      <c r="C6518" s="414">
        <v>112.85000000001283</v>
      </c>
      <c r="D6518" s="414" t="e">
        <v>#N/A</v>
      </c>
      <c r="E6518" s="414" t="e">
        <v>#N/A</v>
      </c>
    </row>
    <row r="6519" spans="3:5">
      <c r="C6519" s="414">
        <v>112.87500000001283</v>
      </c>
      <c r="D6519" s="414" t="e">
        <v>#N/A</v>
      </c>
      <c r="E6519" s="414" t="e">
        <v>#N/A</v>
      </c>
    </row>
    <row r="6520" spans="3:5">
      <c r="C6520" s="414">
        <v>112.90000000001284</v>
      </c>
      <c r="D6520" s="414" t="e">
        <v>#N/A</v>
      </c>
      <c r="E6520" s="414" t="e">
        <v>#N/A</v>
      </c>
    </row>
    <row r="6521" spans="3:5">
      <c r="C6521" s="414">
        <v>112.92500000001284</v>
      </c>
      <c r="D6521" s="414" t="e">
        <v>#N/A</v>
      </c>
      <c r="E6521" s="414" t="e">
        <v>#N/A</v>
      </c>
    </row>
    <row r="6522" spans="3:5">
      <c r="C6522" s="414">
        <v>112.95000000001285</v>
      </c>
      <c r="D6522" s="414" t="e">
        <v>#N/A</v>
      </c>
      <c r="E6522" s="414" t="e">
        <v>#N/A</v>
      </c>
    </row>
    <row r="6523" spans="3:5">
      <c r="C6523" s="414">
        <v>112.97500000001286</v>
      </c>
      <c r="D6523" s="414" t="e">
        <v>#N/A</v>
      </c>
      <c r="E6523" s="414" t="e">
        <v>#N/A</v>
      </c>
    </row>
    <row r="6524" spans="3:5">
      <c r="C6524" s="414">
        <v>113.00000000001286</v>
      </c>
      <c r="D6524" s="414" t="e">
        <v>#N/A</v>
      </c>
      <c r="E6524" s="414" t="e">
        <v>#N/A</v>
      </c>
    </row>
    <row r="6525" spans="3:5">
      <c r="C6525" s="414">
        <v>113.02500000001287</v>
      </c>
      <c r="D6525" s="414" t="e">
        <v>#N/A</v>
      </c>
      <c r="E6525" s="414" t="e">
        <v>#N/A</v>
      </c>
    </row>
    <row r="6526" spans="3:5">
      <c r="C6526" s="414">
        <v>113.05000000001287</v>
      </c>
      <c r="D6526" s="414" t="e">
        <v>#N/A</v>
      </c>
      <c r="E6526" s="414" t="e">
        <v>#N/A</v>
      </c>
    </row>
    <row r="6527" spans="3:5">
      <c r="C6527" s="414">
        <v>113.07500000001288</v>
      </c>
      <c r="D6527" s="414" t="e">
        <v>#N/A</v>
      </c>
      <c r="E6527" s="414" t="e">
        <v>#N/A</v>
      </c>
    </row>
    <row r="6528" spans="3:5">
      <c r="C6528" s="414">
        <v>113.10000000001288</v>
      </c>
      <c r="D6528" s="414" t="e">
        <v>#N/A</v>
      </c>
      <c r="E6528" s="414" t="e">
        <v>#N/A</v>
      </c>
    </row>
    <row r="6529" spans="3:5">
      <c r="C6529" s="414">
        <v>113.12500000001289</v>
      </c>
      <c r="D6529" s="414" t="e">
        <v>#N/A</v>
      </c>
      <c r="E6529" s="414" t="e">
        <v>#N/A</v>
      </c>
    </row>
    <row r="6530" spans="3:5">
      <c r="C6530" s="414">
        <v>113.15000000001289</v>
      </c>
      <c r="D6530" s="414" t="e">
        <v>#N/A</v>
      </c>
      <c r="E6530" s="414" t="e">
        <v>#N/A</v>
      </c>
    </row>
    <row r="6531" spans="3:5">
      <c r="C6531" s="414">
        <v>113.1750000000129</v>
      </c>
      <c r="D6531" s="414" t="e">
        <v>#N/A</v>
      </c>
      <c r="E6531" s="414" t="e">
        <v>#N/A</v>
      </c>
    </row>
    <row r="6532" spans="3:5">
      <c r="C6532" s="414">
        <v>113.20000000001291</v>
      </c>
      <c r="D6532" s="414" t="e">
        <v>#N/A</v>
      </c>
      <c r="E6532" s="414" t="e">
        <v>#N/A</v>
      </c>
    </row>
    <row r="6533" spans="3:5">
      <c r="C6533" s="414">
        <v>113.22500000001291</v>
      </c>
      <c r="D6533" s="414" t="e">
        <v>#N/A</v>
      </c>
      <c r="E6533" s="414" t="e">
        <v>#N/A</v>
      </c>
    </row>
    <row r="6534" spans="3:5">
      <c r="C6534" s="414">
        <v>113.25000000001292</v>
      </c>
      <c r="D6534" s="414" t="e">
        <v>#N/A</v>
      </c>
      <c r="E6534" s="414" t="e">
        <v>#N/A</v>
      </c>
    </row>
    <row r="6535" spans="3:5">
      <c r="C6535" s="414">
        <v>113.27500000001292</v>
      </c>
      <c r="D6535" s="414" t="e">
        <v>#N/A</v>
      </c>
      <c r="E6535" s="414" t="e">
        <v>#N/A</v>
      </c>
    </row>
    <row r="6536" spans="3:5">
      <c r="C6536" s="414">
        <v>113.30000000001293</v>
      </c>
      <c r="D6536" s="414" t="e">
        <v>#N/A</v>
      </c>
      <c r="E6536" s="414" t="e">
        <v>#N/A</v>
      </c>
    </row>
    <row r="6537" spans="3:5">
      <c r="C6537" s="414">
        <v>113.32500000001293</v>
      </c>
      <c r="D6537" s="414" t="e">
        <v>#N/A</v>
      </c>
      <c r="E6537" s="414" t="e">
        <v>#N/A</v>
      </c>
    </row>
    <row r="6538" spans="3:5">
      <c r="C6538" s="414">
        <v>113.35000000001294</v>
      </c>
      <c r="D6538" s="414" t="e">
        <v>#N/A</v>
      </c>
      <c r="E6538" s="414" t="e">
        <v>#N/A</v>
      </c>
    </row>
    <row r="6539" spans="3:5">
      <c r="C6539" s="414">
        <v>113.37500000001295</v>
      </c>
      <c r="D6539" s="414" t="e">
        <v>#N/A</v>
      </c>
      <c r="E6539" s="414" t="e">
        <v>#N/A</v>
      </c>
    </row>
    <row r="6540" spans="3:5">
      <c r="C6540" s="414">
        <v>113.40000000001295</v>
      </c>
      <c r="D6540" s="414" t="e">
        <v>#N/A</v>
      </c>
      <c r="E6540" s="414" t="e">
        <v>#N/A</v>
      </c>
    </row>
    <row r="6541" spans="3:5">
      <c r="C6541" s="414">
        <v>113.42500000001296</v>
      </c>
      <c r="D6541" s="414" t="e">
        <v>#N/A</v>
      </c>
      <c r="E6541" s="414" t="e">
        <v>#N/A</v>
      </c>
    </row>
    <row r="6542" spans="3:5">
      <c r="C6542" s="414">
        <v>113.45000000001296</v>
      </c>
      <c r="D6542" s="414" t="e">
        <v>#N/A</v>
      </c>
      <c r="E6542" s="414" t="e">
        <v>#N/A</v>
      </c>
    </row>
    <row r="6543" spans="3:5">
      <c r="C6543" s="414">
        <v>113.47500000001297</v>
      </c>
      <c r="D6543" s="414" t="e">
        <v>#N/A</v>
      </c>
      <c r="E6543" s="414" t="e">
        <v>#N/A</v>
      </c>
    </row>
    <row r="6544" spans="3:5">
      <c r="C6544" s="414">
        <v>113.50000000001297</v>
      </c>
      <c r="D6544" s="414" t="e">
        <v>#N/A</v>
      </c>
      <c r="E6544" s="414" t="e">
        <v>#N/A</v>
      </c>
    </row>
    <row r="6545" spans="3:5">
      <c r="C6545" s="414">
        <v>113.52500000001298</v>
      </c>
      <c r="D6545" s="414" t="e">
        <v>#N/A</v>
      </c>
      <c r="E6545" s="414" t="e">
        <v>#N/A</v>
      </c>
    </row>
    <row r="6546" spans="3:5">
      <c r="C6546" s="414">
        <v>113.55000000001299</v>
      </c>
      <c r="D6546" s="414" t="e">
        <v>#N/A</v>
      </c>
      <c r="E6546" s="414" t="e">
        <v>#N/A</v>
      </c>
    </row>
    <row r="6547" spans="3:5">
      <c r="C6547" s="414">
        <v>113.57500000001299</v>
      </c>
      <c r="D6547" s="414" t="e">
        <v>#N/A</v>
      </c>
      <c r="E6547" s="414" t="e">
        <v>#N/A</v>
      </c>
    </row>
    <row r="6548" spans="3:5">
      <c r="C6548" s="414">
        <v>113.600000000013</v>
      </c>
      <c r="D6548" s="414" t="e">
        <v>#N/A</v>
      </c>
      <c r="E6548" s="414" t="e">
        <v>#N/A</v>
      </c>
    </row>
    <row r="6549" spans="3:5">
      <c r="C6549" s="414">
        <v>113.625000000013</v>
      </c>
      <c r="D6549" s="414" t="e">
        <v>#N/A</v>
      </c>
      <c r="E6549" s="414" t="e">
        <v>#N/A</v>
      </c>
    </row>
    <row r="6550" spans="3:5">
      <c r="C6550" s="414">
        <v>113.65000000001301</v>
      </c>
      <c r="D6550" s="414" t="e">
        <v>#N/A</v>
      </c>
      <c r="E6550" s="414" t="e">
        <v>#N/A</v>
      </c>
    </row>
    <row r="6551" spans="3:5">
      <c r="C6551" s="414">
        <v>113.67500000001301</v>
      </c>
      <c r="D6551" s="414" t="e">
        <v>#N/A</v>
      </c>
      <c r="E6551" s="414" t="e">
        <v>#N/A</v>
      </c>
    </row>
    <row r="6552" spans="3:5">
      <c r="C6552" s="414">
        <v>113.70000000001302</v>
      </c>
      <c r="D6552" s="414" t="e">
        <v>#N/A</v>
      </c>
      <c r="E6552" s="414" t="e">
        <v>#N/A</v>
      </c>
    </row>
    <row r="6553" spans="3:5">
      <c r="C6553" s="414">
        <v>113.72500000001303</v>
      </c>
      <c r="D6553" s="414" t="e">
        <v>#N/A</v>
      </c>
      <c r="E6553" s="414" t="e">
        <v>#N/A</v>
      </c>
    </row>
    <row r="6554" spans="3:5">
      <c r="C6554" s="414">
        <v>113.75000000001303</v>
      </c>
      <c r="D6554" s="414" t="e">
        <v>#N/A</v>
      </c>
      <c r="E6554" s="414" t="e">
        <v>#N/A</v>
      </c>
    </row>
    <row r="6555" spans="3:5">
      <c r="C6555" s="414">
        <v>113.77500000001304</v>
      </c>
      <c r="D6555" s="414" t="e">
        <v>#N/A</v>
      </c>
      <c r="E6555" s="414" t="e">
        <v>#N/A</v>
      </c>
    </row>
    <row r="6556" spans="3:5">
      <c r="C6556" s="414">
        <v>113.80000000001304</v>
      </c>
      <c r="D6556" s="414" t="e">
        <v>#N/A</v>
      </c>
      <c r="E6556" s="414" t="e">
        <v>#N/A</v>
      </c>
    </row>
    <row r="6557" spans="3:5">
      <c r="C6557" s="414">
        <v>113.82500000001305</v>
      </c>
      <c r="D6557" s="414" t="e">
        <v>#N/A</v>
      </c>
      <c r="E6557" s="414" t="e">
        <v>#N/A</v>
      </c>
    </row>
    <row r="6558" spans="3:5">
      <c r="C6558" s="414">
        <v>113.85000000001305</v>
      </c>
      <c r="D6558" s="414" t="e">
        <v>#N/A</v>
      </c>
      <c r="E6558" s="414" t="e">
        <v>#N/A</v>
      </c>
    </row>
    <row r="6559" spans="3:5">
      <c r="C6559" s="414">
        <v>113.87500000001306</v>
      </c>
      <c r="D6559" s="414" t="e">
        <v>#N/A</v>
      </c>
      <c r="E6559" s="414" t="e">
        <v>#N/A</v>
      </c>
    </row>
    <row r="6560" spans="3:5">
      <c r="C6560" s="414">
        <v>113.90000000001307</v>
      </c>
      <c r="D6560" s="414" t="e">
        <v>#N/A</v>
      </c>
      <c r="E6560" s="414" t="e">
        <v>#N/A</v>
      </c>
    </row>
    <row r="6561" spans="3:5">
      <c r="C6561" s="414">
        <v>113.92500000001307</v>
      </c>
      <c r="D6561" s="414" t="e">
        <v>#N/A</v>
      </c>
      <c r="E6561" s="414" t="e">
        <v>#N/A</v>
      </c>
    </row>
    <row r="6562" spans="3:5">
      <c r="C6562" s="414">
        <v>113.95000000001308</v>
      </c>
      <c r="D6562" s="414" t="e">
        <v>#N/A</v>
      </c>
      <c r="E6562" s="414" t="e">
        <v>#N/A</v>
      </c>
    </row>
    <row r="6563" spans="3:5">
      <c r="C6563" s="414">
        <v>113.97500000001308</v>
      </c>
      <c r="D6563" s="414" t="e">
        <v>#N/A</v>
      </c>
      <c r="E6563" s="414" t="e">
        <v>#N/A</v>
      </c>
    </row>
    <row r="6564" spans="3:5">
      <c r="C6564" s="414">
        <v>114.00000000001309</v>
      </c>
      <c r="D6564" s="414" t="e">
        <v>#N/A</v>
      </c>
      <c r="E6564" s="414" t="e">
        <v>#N/A</v>
      </c>
    </row>
    <row r="6565" spans="3:5">
      <c r="C6565" s="414">
        <v>114.02500000001309</v>
      </c>
      <c r="D6565" s="414" t="e">
        <v>#N/A</v>
      </c>
      <c r="E6565" s="414" t="e">
        <v>#N/A</v>
      </c>
    </row>
    <row r="6566" spans="3:5">
      <c r="C6566" s="414">
        <v>114.0500000000131</v>
      </c>
      <c r="D6566" s="414" t="e">
        <v>#N/A</v>
      </c>
      <c r="E6566" s="414" t="e">
        <v>#N/A</v>
      </c>
    </row>
    <row r="6567" spans="3:5">
      <c r="C6567" s="414">
        <v>114.07500000001311</v>
      </c>
      <c r="D6567" s="414" t="e">
        <v>#N/A</v>
      </c>
      <c r="E6567" s="414" t="e">
        <v>#N/A</v>
      </c>
    </row>
    <row r="6568" spans="3:5">
      <c r="C6568" s="414">
        <v>114.10000000001311</v>
      </c>
      <c r="D6568" s="414" t="e">
        <v>#N/A</v>
      </c>
      <c r="E6568" s="414" t="e">
        <v>#N/A</v>
      </c>
    </row>
    <row r="6569" spans="3:5">
      <c r="C6569" s="414">
        <v>114.12500000001312</v>
      </c>
      <c r="D6569" s="414" t="e">
        <v>#N/A</v>
      </c>
      <c r="E6569" s="414" t="e">
        <v>#N/A</v>
      </c>
    </row>
    <row r="6570" spans="3:5">
      <c r="C6570" s="414">
        <v>114.15000000001312</v>
      </c>
      <c r="D6570" s="414" t="e">
        <v>#N/A</v>
      </c>
      <c r="E6570" s="414" t="e">
        <v>#N/A</v>
      </c>
    </row>
    <row r="6571" spans="3:5">
      <c r="C6571" s="414">
        <v>114.17500000001313</v>
      </c>
      <c r="D6571" s="414" t="e">
        <v>#N/A</v>
      </c>
      <c r="E6571" s="414" t="e">
        <v>#N/A</v>
      </c>
    </row>
    <row r="6572" spans="3:5">
      <c r="C6572" s="414">
        <v>114.20000000001313</v>
      </c>
      <c r="D6572" s="414" t="e">
        <v>#N/A</v>
      </c>
      <c r="E6572" s="414" t="e">
        <v>#N/A</v>
      </c>
    </row>
    <row r="6573" spans="3:5">
      <c r="C6573" s="414">
        <v>114.22500000001314</v>
      </c>
      <c r="D6573" s="414" t="e">
        <v>#N/A</v>
      </c>
      <c r="E6573" s="414" t="e">
        <v>#N/A</v>
      </c>
    </row>
    <row r="6574" spans="3:5">
      <c r="C6574" s="414">
        <v>114.25000000001315</v>
      </c>
      <c r="D6574" s="414" t="e">
        <v>#N/A</v>
      </c>
      <c r="E6574" s="414" t="e">
        <v>#N/A</v>
      </c>
    </row>
    <row r="6575" spans="3:5">
      <c r="C6575" s="414">
        <v>114.27500000001315</v>
      </c>
      <c r="D6575" s="414" t="e">
        <v>#N/A</v>
      </c>
      <c r="E6575" s="414" t="e">
        <v>#N/A</v>
      </c>
    </row>
    <row r="6576" spans="3:5">
      <c r="C6576" s="414">
        <v>114.30000000001316</v>
      </c>
      <c r="D6576" s="414" t="e">
        <v>#N/A</v>
      </c>
      <c r="E6576" s="414" t="e">
        <v>#N/A</v>
      </c>
    </row>
    <row r="6577" spans="3:5">
      <c r="C6577" s="414">
        <v>114.32500000001316</v>
      </c>
      <c r="D6577" s="414" t="e">
        <v>#N/A</v>
      </c>
      <c r="E6577" s="414" t="e">
        <v>#N/A</v>
      </c>
    </row>
    <row r="6578" spans="3:5">
      <c r="C6578" s="414">
        <v>114.35000000001317</v>
      </c>
      <c r="D6578" s="414" t="e">
        <v>#N/A</v>
      </c>
      <c r="E6578" s="414" t="e">
        <v>#N/A</v>
      </c>
    </row>
    <row r="6579" spans="3:5">
      <c r="C6579" s="414">
        <v>114.37500000001317</v>
      </c>
      <c r="D6579" s="414" t="e">
        <v>#N/A</v>
      </c>
      <c r="E6579" s="414" t="e">
        <v>#N/A</v>
      </c>
    </row>
    <row r="6580" spans="3:5">
      <c r="C6580" s="414">
        <v>114.40000000001318</v>
      </c>
      <c r="D6580" s="414" t="e">
        <v>#N/A</v>
      </c>
      <c r="E6580" s="414" t="e">
        <v>#N/A</v>
      </c>
    </row>
    <row r="6581" spans="3:5">
      <c r="C6581" s="414">
        <v>114.42500000001318</v>
      </c>
      <c r="D6581" s="414" t="e">
        <v>#N/A</v>
      </c>
      <c r="E6581" s="414" t="e">
        <v>#N/A</v>
      </c>
    </row>
    <row r="6582" spans="3:5">
      <c r="C6582" s="414">
        <v>114.45000000001319</v>
      </c>
      <c r="D6582" s="414" t="e">
        <v>#N/A</v>
      </c>
      <c r="E6582" s="414" t="e">
        <v>#N/A</v>
      </c>
    </row>
    <row r="6583" spans="3:5">
      <c r="C6583" s="414">
        <v>114.4750000000132</v>
      </c>
      <c r="D6583" s="414" t="e">
        <v>#N/A</v>
      </c>
      <c r="E6583" s="414" t="e">
        <v>#N/A</v>
      </c>
    </row>
    <row r="6584" spans="3:5">
      <c r="C6584" s="414">
        <v>114.5000000000132</v>
      </c>
      <c r="D6584" s="414" t="e">
        <v>#N/A</v>
      </c>
      <c r="E6584" s="414" t="e">
        <v>#N/A</v>
      </c>
    </row>
    <row r="6585" spans="3:5">
      <c r="C6585" s="414">
        <v>114.52500000001321</v>
      </c>
      <c r="D6585" s="414" t="e">
        <v>#N/A</v>
      </c>
      <c r="E6585" s="414" t="e">
        <v>#N/A</v>
      </c>
    </row>
    <row r="6586" spans="3:5">
      <c r="C6586" s="414">
        <v>114.55000000001321</v>
      </c>
      <c r="D6586" s="414" t="e">
        <v>#N/A</v>
      </c>
      <c r="E6586" s="414" t="e">
        <v>#N/A</v>
      </c>
    </row>
    <row r="6587" spans="3:5">
      <c r="C6587" s="414">
        <v>114.57500000001322</v>
      </c>
      <c r="D6587" s="414" t="e">
        <v>#N/A</v>
      </c>
      <c r="E6587" s="414" t="e">
        <v>#N/A</v>
      </c>
    </row>
    <row r="6588" spans="3:5">
      <c r="C6588" s="414">
        <v>114.60000000001322</v>
      </c>
      <c r="D6588" s="414" t="e">
        <v>#N/A</v>
      </c>
      <c r="E6588" s="414" t="e">
        <v>#N/A</v>
      </c>
    </row>
    <row r="6589" spans="3:5">
      <c r="C6589" s="414">
        <v>114.62500000001323</v>
      </c>
      <c r="D6589" s="414" t="e">
        <v>#N/A</v>
      </c>
      <c r="E6589" s="414" t="e">
        <v>#N/A</v>
      </c>
    </row>
    <row r="6590" spans="3:5">
      <c r="C6590" s="414">
        <v>114.65000000001324</v>
      </c>
      <c r="D6590" s="414" t="e">
        <v>#N/A</v>
      </c>
      <c r="E6590" s="414" t="e">
        <v>#N/A</v>
      </c>
    </row>
    <row r="6591" spans="3:5">
      <c r="C6591" s="414">
        <v>114.67500000001324</v>
      </c>
      <c r="D6591" s="414" t="e">
        <v>#N/A</v>
      </c>
      <c r="E6591" s="414" t="e">
        <v>#N/A</v>
      </c>
    </row>
    <row r="6592" spans="3:5">
      <c r="C6592" s="414">
        <v>114.70000000001325</v>
      </c>
      <c r="D6592" s="414" t="e">
        <v>#N/A</v>
      </c>
      <c r="E6592" s="414" t="e">
        <v>#N/A</v>
      </c>
    </row>
    <row r="6593" spans="3:5">
      <c r="C6593" s="414">
        <v>114.72500000001325</v>
      </c>
      <c r="D6593" s="414" t="e">
        <v>#N/A</v>
      </c>
      <c r="E6593" s="414" t="e">
        <v>#N/A</v>
      </c>
    </row>
    <row r="6594" spans="3:5">
      <c r="C6594" s="414">
        <v>114.75000000001326</v>
      </c>
      <c r="D6594" s="414" t="e">
        <v>#N/A</v>
      </c>
      <c r="E6594" s="414" t="e">
        <v>#N/A</v>
      </c>
    </row>
    <row r="6595" spans="3:5">
      <c r="C6595" s="414">
        <v>114.77500000001326</v>
      </c>
      <c r="D6595" s="414" t="e">
        <v>#N/A</v>
      </c>
      <c r="E6595" s="414" t="e">
        <v>#N/A</v>
      </c>
    </row>
    <row r="6596" spans="3:5">
      <c r="C6596" s="414">
        <v>114.80000000001327</v>
      </c>
      <c r="D6596" s="414" t="e">
        <v>#N/A</v>
      </c>
      <c r="E6596" s="414" t="e">
        <v>#N/A</v>
      </c>
    </row>
    <row r="6597" spans="3:5">
      <c r="C6597" s="414">
        <v>114.82500000001328</v>
      </c>
      <c r="D6597" s="414" t="e">
        <v>#N/A</v>
      </c>
      <c r="E6597" s="414" t="e">
        <v>#N/A</v>
      </c>
    </row>
    <row r="6598" spans="3:5">
      <c r="C6598" s="414">
        <v>114.85000000001328</v>
      </c>
      <c r="D6598" s="414" t="e">
        <v>#N/A</v>
      </c>
      <c r="E6598" s="414" t="e">
        <v>#N/A</v>
      </c>
    </row>
    <row r="6599" spans="3:5">
      <c r="C6599" s="414">
        <v>114.87500000001329</v>
      </c>
      <c r="D6599" s="414" t="e">
        <v>#N/A</v>
      </c>
      <c r="E6599" s="414" t="e">
        <v>#N/A</v>
      </c>
    </row>
    <row r="6600" spans="3:5">
      <c r="C6600" s="414">
        <v>114.90000000001329</v>
      </c>
      <c r="D6600" s="414" t="e">
        <v>#N/A</v>
      </c>
      <c r="E6600" s="414" t="e">
        <v>#N/A</v>
      </c>
    </row>
    <row r="6601" spans="3:5">
      <c r="C6601" s="414">
        <v>114.9250000000133</v>
      </c>
      <c r="D6601" s="414" t="e">
        <v>#N/A</v>
      </c>
      <c r="E6601" s="414" t="e">
        <v>#N/A</v>
      </c>
    </row>
    <row r="6602" spans="3:5">
      <c r="C6602" s="414">
        <v>114.9500000000133</v>
      </c>
      <c r="D6602" s="414" t="e">
        <v>#N/A</v>
      </c>
      <c r="E6602" s="414" t="e">
        <v>#N/A</v>
      </c>
    </row>
    <row r="6603" spans="3:5">
      <c r="C6603" s="414">
        <v>114.97500000001331</v>
      </c>
      <c r="D6603" s="414" t="e">
        <v>#N/A</v>
      </c>
      <c r="E6603" s="414" t="e">
        <v>#N/A</v>
      </c>
    </row>
    <row r="6604" spans="3:5">
      <c r="C6604" s="414">
        <v>115.00000000001332</v>
      </c>
      <c r="D6604" s="414" t="e">
        <v>#N/A</v>
      </c>
      <c r="E6604" s="414" t="e">
        <v>#N/A</v>
      </c>
    </row>
    <row r="6605" spans="3:5">
      <c r="C6605" s="414">
        <v>115.02500000001332</v>
      </c>
      <c r="D6605" s="414" t="e">
        <v>#N/A</v>
      </c>
      <c r="E6605" s="414" t="e">
        <v>#N/A</v>
      </c>
    </row>
    <row r="6606" spans="3:5">
      <c r="C6606" s="414">
        <v>115.05000000001333</v>
      </c>
      <c r="D6606" s="414" t="e">
        <v>#N/A</v>
      </c>
      <c r="E6606" s="414" t="e">
        <v>#N/A</v>
      </c>
    </row>
    <row r="6607" spans="3:5">
      <c r="C6607" s="414">
        <v>115.07500000001333</v>
      </c>
      <c r="D6607" s="414" t="e">
        <v>#N/A</v>
      </c>
      <c r="E6607" s="414" t="e">
        <v>#N/A</v>
      </c>
    </row>
    <row r="6608" spans="3:5">
      <c r="C6608" s="414">
        <v>115.10000000001334</v>
      </c>
      <c r="D6608" s="414" t="e">
        <v>#N/A</v>
      </c>
      <c r="E6608" s="414" t="e">
        <v>#N/A</v>
      </c>
    </row>
    <row r="6609" spans="3:5">
      <c r="C6609" s="414">
        <v>115.12500000001334</v>
      </c>
      <c r="D6609" s="414" t="e">
        <v>#N/A</v>
      </c>
      <c r="E6609" s="414" t="e">
        <v>#N/A</v>
      </c>
    </row>
    <row r="6610" spans="3:5">
      <c r="C6610" s="414">
        <v>115.15000000001335</v>
      </c>
      <c r="D6610" s="414" t="e">
        <v>#N/A</v>
      </c>
      <c r="E6610" s="414" t="e">
        <v>#N/A</v>
      </c>
    </row>
    <row r="6611" spans="3:5">
      <c r="C6611" s="414">
        <v>115.17500000001336</v>
      </c>
      <c r="D6611" s="414" t="e">
        <v>#N/A</v>
      </c>
      <c r="E6611" s="414" t="e">
        <v>#N/A</v>
      </c>
    </row>
    <row r="6612" spans="3:5">
      <c r="C6612" s="414">
        <v>115.20000000001336</v>
      </c>
      <c r="D6612" s="414" t="e">
        <v>#N/A</v>
      </c>
      <c r="E6612" s="414" t="e">
        <v>#N/A</v>
      </c>
    </row>
    <row r="6613" spans="3:5">
      <c r="C6613" s="414">
        <v>115.22500000001337</v>
      </c>
      <c r="D6613" s="414" t="e">
        <v>#N/A</v>
      </c>
      <c r="E6613" s="414" t="e">
        <v>#N/A</v>
      </c>
    </row>
    <row r="6614" spans="3:5">
      <c r="C6614" s="414">
        <v>115.25000000001337</v>
      </c>
      <c r="D6614" s="414" t="e">
        <v>#N/A</v>
      </c>
      <c r="E6614" s="414" t="e">
        <v>#N/A</v>
      </c>
    </row>
    <row r="6615" spans="3:5">
      <c r="C6615" s="414">
        <v>115.27500000001338</v>
      </c>
      <c r="D6615" s="414" t="e">
        <v>#N/A</v>
      </c>
      <c r="E6615" s="414" t="e">
        <v>#N/A</v>
      </c>
    </row>
    <row r="6616" spans="3:5">
      <c r="C6616" s="414">
        <v>115.30000000001338</v>
      </c>
      <c r="D6616" s="414" t="e">
        <v>#N/A</v>
      </c>
      <c r="E6616" s="414" t="e">
        <v>#N/A</v>
      </c>
    </row>
    <row r="6617" spans="3:5">
      <c r="C6617" s="414">
        <v>115.32500000001339</v>
      </c>
      <c r="D6617" s="414" t="e">
        <v>#N/A</v>
      </c>
      <c r="E6617" s="414" t="e">
        <v>#N/A</v>
      </c>
    </row>
    <row r="6618" spans="3:5">
      <c r="C6618" s="414">
        <v>115.3500000000134</v>
      </c>
      <c r="D6618" s="414" t="e">
        <v>#N/A</v>
      </c>
      <c r="E6618" s="414" t="e">
        <v>#N/A</v>
      </c>
    </row>
    <row r="6619" spans="3:5">
      <c r="C6619" s="414">
        <v>115.3750000000134</v>
      </c>
      <c r="D6619" s="414" t="e">
        <v>#N/A</v>
      </c>
      <c r="E6619" s="414" t="e">
        <v>#N/A</v>
      </c>
    </row>
    <row r="6620" spans="3:5">
      <c r="C6620" s="414">
        <v>115.40000000001341</v>
      </c>
      <c r="D6620" s="414" t="e">
        <v>#N/A</v>
      </c>
      <c r="E6620" s="414" t="e">
        <v>#N/A</v>
      </c>
    </row>
    <row r="6621" spans="3:5">
      <c r="C6621" s="414">
        <v>115.42500000001341</v>
      </c>
      <c r="D6621" s="414" t="e">
        <v>#N/A</v>
      </c>
      <c r="E6621" s="414" t="e">
        <v>#N/A</v>
      </c>
    </row>
    <row r="6622" spans="3:5">
      <c r="C6622" s="414">
        <v>115.45000000001342</v>
      </c>
      <c r="D6622" s="414" t="e">
        <v>#N/A</v>
      </c>
      <c r="E6622" s="414" t="e">
        <v>#N/A</v>
      </c>
    </row>
    <row r="6623" spans="3:5">
      <c r="C6623" s="414">
        <v>115.47500000001342</v>
      </c>
      <c r="D6623" s="414" t="e">
        <v>#N/A</v>
      </c>
      <c r="E6623" s="414" t="e">
        <v>#N/A</v>
      </c>
    </row>
    <row r="6624" spans="3:5">
      <c r="C6624" s="414">
        <v>115.50000000001343</v>
      </c>
      <c r="D6624" s="414" t="e">
        <v>#N/A</v>
      </c>
      <c r="E6624" s="414" t="e">
        <v>#N/A</v>
      </c>
    </row>
    <row r="6625" spans="3:5">
      <c r="C6625" s="414">
        <v>115.52500000001343</v>
      </c>
      <c r="D6625" s="414" t="e">
        <v>#N/A</v>
      </c>
      <c r="E6625" s="414" t="e">
        <v>#N/A</v>
      </c>
    </row>
    <row r="6626" spans="3:5">
      <c r="C6626" s="414">
        <v>115.55000000001344</v>
      </c>
      <c r="D6626" s="414" t="e">
        <v>#N/A</v>
      </c>
      <c r="E6626" s="414" t="e">
        <v>#N/A</v>
      </c>
    </row>
    <row r="6627" spans="3:5">
      <c r="C6627" s="414">
        <v>115.57500000001345</v>
      </c>
      <c r="D6627" s="414" t="e">
        <v>#N/A</v>
      </c>
      <c r="E6627" s="414" t="e">
        <v>#N/A</v>
      </c>
    </row>
    <row r="6628" spans="3:5">
      <c r="C6628" s="414">
        <v>115.60000000001345</v>
      </c>
      <c r="D6628" s="414" t="e">
        <v>#N/A</v>
      </c>
      <c r="E6628" s="414" t="e">
        <v>#N/A</v>
      </c>
    </row>
    <row r="6629" spans="3:5">
      <c r="C6629" s="414">
        <v>115.62500000001346</v>
      </c>
      <c r="D6629" s="414" t="e">
        <v>#N/A</v>
      </c>
      <c r="E6629" s="414" t="e">
        <v>#N/A</v>
      </c>
    </row>
    <row r="6630" spans="3:5">
      <c r="C6630" s="414">
        <v>115.65000000001346</v>
      </c>
      <c r="D6630" s="414" t="e">
        <v>#N/A</v>
      </c>
      <c r="E6630" s="414" t="e">
        <v>#N/A</v>
      </c>
    </row>
    <row r="6631" spans="3:5">
      <c r="C6631" s="414">
        <v>115.67500000001347</v>
      </c>
      <c r="D6631" s="414" t="e">
        <v>#N/A</v>
      </c>
      <c r="E6631" s="414" t="e">
        <v>#N/A</v>
      </c>
    </row>
    <row r="6632" spans="3:5">
      <c r="C6632" s="414">
        <v>115.70000000001347</v>
      </c>
      <c r="D6632" s="414" t="e">
        <v>#N/A</v>
      </c>
      <c r="E6632" s="414" t="e">
        <v>#N/A</v>
      </c>
    </row>
    <row r="6633" spans="3:5">
      <c r="C6633" s="414">
        <v>115.72500000001348</v>
      </c>
      <c r="D6633" s="414" t="e">
        <v>#N/A</v>
      </c>
      <c r="E6633" s="414" t="e">
        <v>#N/A</v>
      </c>
    </row>
    <row r="6634" spans="3:5">
      <c r="C6634" s="414">
        <v>115.75000000001349</v>
      </c>
      <c r="D6634" s="414" t="e">
        <v>#N/A</v>
      </c>
      <c r="E6634" s="414" t="e">
        <v>#N/A</v>
      </c>
    </row>
    <row r="6635" spans="3:5">
      <c r="C6635" s="414">
        <v>115.77500000001349</v>
      </c>
      <c r="D6635" s="414" t="e">
        <v>#N/A</v>
      </c>
      <c r="E6635" s="414" t="e">
        <v>#N/A</v>
      </c>
    </row>
    <row r="6636" spans="3:5">
      <c r="C6636" s="414">
        <v>115.8000000000135</v>
      </c>
      <c r="D6636" s="414" t="e">
        <v>#N/A</v>
      </c>
      <c r="E6636" s="414" t="e">
        <v>#N/A</v>
      </c>
    </row>
    <row r="6637" spans="3:5">
      <c r="C6637" s="414">
        <v>115.8250000000135</v>
      </c>
      <c r="D6637" s="414" t="e">
        <v>#N/A</v>
      </c>
      <c r="E6637" s="414" t="e">
        <v>#N/A</v>
      </c>
    </row>
    <row r="6638" spans="3:5">
      <c r="C6638" s="414">
        <v>115.85000000001351</v>
      </c>
      <c r="D6638" s="414" t="e">
        <v>#N/A</v>
      </c>
      <c r="E6638" s="414" t="e">
        <v>#N/A</v>
      </c>
    </row>
    <row r="6639" spans="3:5">
      <c r="C6639" s="414">
        <v>115.87500000001351</v>
      </c>
      <c r="D6639" s="414" t="e">
        <v>#N/A</v>
      </c>
      <c r="E6639" s="414" t="e">
        <v>#N/A</v>
      </c>
    </row>
    <row r="6640" spans="3:5">
      <c r="C6640" s="414">
        <v>115.90000000001352</v>
      </c>
      <c r="D6640" s="414" t="e">
        <v>#N/A</v>
      </c>
      <c r="E6640" s="414" t="e">
        <v>#N/A</v>
      </c>
    </row>
    <row r="6641" spans="3:5">
      <c r="C6641" s="414">
        <v>115.92500000001353</v>
      </c>
      <c r="D6641" s="414" t="e">
        <v>#N/A</v>
      </c>
      <c r="E6641" s="414" t="e">
        <v>#N/A</v>
      </c>
    </row>
    <row r="6642" spans="3:5">
      <c r="C6642" s="414">
        <v>115.95000000001353</v>
      </c>
      <c r="D6642" s="414" t="e">
        <v>#N/A</v>
      </c>
      <c r="E6642" s="414" t="e">
        <v>#N/A</v>
      </c>
    </row>
    <row r="6643" spans="3:5">
      <c r="C6643" s="414">
        <v>115.97500000001354</v>
      </c>
      <c r="D6643" s="414" t="e">
        <v>#N/A</v>
      </c>
      <c r="E6643" s="414" t="e">
        <v>#N/A</v>
      </c>
    </row>
    <row r="6644" spans="3:5">
      <c r="C6644" s="414">
        <v>116.00000000001354</v>
      </c>
      <c r="D6644" s="414" t="e">
        <v>#N/A</v>
      </c>
      <c r="E6644" s="414" t="e">
        <v>#N/A</v>
      </c>
    </row>
    <row r="6645" spans="3:5">
      <c r="C6645" s="414">
        <v>116.02500000001355</v>
      </c>
      <c r="D6645" s="414" t="e">
        <v>#N/A</v>
      </c>
      <c r="E6645" s="414" t="e">
        <v>#N/A</v>
      </c>
    </row>
    <row r="6646" spans="3:5">
      <c r="C6646" s="414">
        <v>116.05000000001355</v>
      </c>
      <c r="D6646" s="414" t="e">
        <v>#N/A</v>
      </c>
      <c r="E6646" s="414" t="e">
        <v>#N/A</v>
      </c>
    </row>
    <row r="6647" spans="3:5">
      <c r="C6647" s="414">
        <v>116.07500000001356</v>
      </c>
      <c r="D6647" s="414" t="e">
        <v>#N/A</v>
      </c>
      <c r="E6647" s="414" t="e">
        <v>#N/A</v>
      </c>
    </row>
    <row r="6648" spans="3:5">
      <c r="C6648" s="414">
        <v>116.10000000001357</v>
      </c>
      <c r="D6648" s="414" t="e">
        <v>#N/A</v>
      </c>
      <c r="E6648" s="414" t="e">
        <v>#N/A</v>
      </c>
    </row>
    <row r="6649" spans="3:5">
      <c r="C6649" s="414">
        <v>116.12500000001357</v>
      </c>
      <c r="D6649" s="414" t="e">
        <v>#N/A</v>
      </c>
      <c r="E6649" s="414" t="e">
        <v>#N/A</v>
      </c>
    </row>
    <row r="6650" spans="3:5">
      <c r="C6650" s="414">
        <v>116.15000000001358</v>
      </c>
      <c r="D6650" s="414" t="e">
        <v>#N/A</v>
      </c>
      <c r="E6650" s="414" t="e">
        <v>#N/A</v>
      </c>
    </row>
    <row r="6651" spans="3:5">
      <c r="C6651" s="414">
        <v>116.17500000001358</v>
      </c>
      <c r="D6651" s="414" t="e">
        <v>#N/A</v>
      </c>
      <c r="E6651" s="414" t="e">
        <v>#N/A</v>
      </c>
    </row>
    <row r="6652" spans="3:5">
      <c r="C6652" s="414">
        <v>116.20000000001359</v>
      </c>
      <c r="D6652" s="414" t="e">
        <v>#N/A</v>
      </c>
      <c r="E6652" s="414" t="e">
        <v>#N/A</v>
      </c>
    </row>
    <row r="6653" spans="3:5">
      <c r="C6653" s="414">
        <v>116.22500000001359</v>
      </c>
      <c r="D6653" s="414" t="e">
        <v>#N/A</v>
      </c>
      <c r="E6653" s="414" t="e">
        <v>#N/A</v>
      </c>
    </row>
    <row r="6654" spans="3:5">
      <c r="C6654" s="414">
        <v>116.2500000000136</v>
      </c>
      <c r="D6654" s="414" t="e">
        <v>#N/A</v>
      </c>
      <c r="E6654" s="414" t="e">
        <v>#N/A</v>
      </c>
    </row>
    <row r="6655" spans="3:5">
      <c r="C6655" s="414">
        <v>116.27500000001361</v>
      </c>
      <c r="D6655" s="414" t="e">
        <v>#N/A</v>
      </c>
      <c r="E6655" s="414" t="e">
        <v>#N/A</v>
      </c>
    </row>
    <row r="6656" spans="3:5">
      <c r="C6656" s="414">
        <v>116.30000000001361</v>
      </c>
      <c r="D6656" s="414" t="e">
        <v>#N/A</v>
      </c>
      <c r="E6656" s="414" t="e">
        <v>#N/A</v>
      </c>
    </row>
    <row r="6657" spans="3:5">
      <c r="C6657" s="414">
        <v>116.32500000001362</v>
      </c>
      <c r="D6657" s="414" t="e">
        <v>#N/A</v>
      </c>
      <c r="E6657" s="414" t="e">
        <v>#N/A</v>
      </c>
    </row>
    <row r="6658" spans="3:5">
      <c r="C6658" s="414">
        <v>116.35000000001362</v>
      </c>
      <c r="D6658" s="414" t="e">
        <v>#N/A</v>
      </c>
      <c r="E6658" s="414" t="e">
        <v>#N/A</v>
      </c>
    </row>
    <row r="6659" spans="3:5">
      <c r="C6659" s="414">
        <v>116.37500000001363</v>
      </c>
      <c r="D6659" s="414" t="e">
        <v>#N/A</v>
      </c>
      <c r="E6659" s="414" t="e">
        <v>#N/A</v>
      </c>
    </row>
    <row r="6660" spans="3:5">
      <c r="C6660" s="414">
        <v>116.40000000001363</v>
      </c>
      <c r="D6660" s="414" t="e">
        <v>#N/A</v>
      </c>
      <c r="E6660" s="414" t="e">
        <v>#N/A</v>
      </c>
    </row>
    <row r="6661" spans="3:5">
      <c r="C6661" s="414">
        <v>116.42500000001364</v>
      </c>
      <c r="D6661" s="414" t="e">
        <v>#N/A</v>
      </c>
      <c r="E6661" s="414" t="e">
        <v>#N/A</v>
      </c>
    </row>
    <row r="6662" spans="3:5">
      <c r="C6662" s="414">
        <v>116.45000000001365</v>
      </c>
      <c r="D6662" s="414" t="e">
        <v>#N/A</v>
      </c>
      <c r="E6662" s="414" t="e">
        <v>#N/A</v>
      </c>
    </row>
    <row r="6663" spans="3:5">
      <c r="C6663" s="414">
        <v>116.47500000001365</v>
      </c>
      <c r="D6663" s="414" t="e">
        <v>#N/A</v>
      </c>
      <c r="E6663" s="414" t="e">
        <v>#N/A</v>
      </c>
    </row>
    <row r="6664" spans="3:5">
      <c r="C6664" s="414">
        <v>116.50000000001366</v>
      </c>
      <c r="D6664" s="414" t="e">
        <v>#N/A</v>
      </c>
      <c r="E6664" s="414" t="e">
        <v>#N/A</v>
      </c>
    </row>
    <row r="6665" spans="3:5">
      <c r="C6665" s="414">
        <v>116.52500000001366</v>
      </c>
      <c r="D6665" s="414" t="e">
        <v>#N/A</v>
      </c>
      <c r="E6665" s="414" t="e">
        <v>#N/A</v>
      </c>
    </row>
    <row r="6666" spans="3:5">
      <c r="C6666" s="414">
        <v>116.55000000001367</v>
      </c>
      <c r="D6666" s="414" t="e">
        <v>#N/A</v>
      </c>
      <c r="E6666" s="414" t="e">
        <v>#N/A</v>
      </c>
    </row>
    <row r="6667" spans="3:5">
      <c r="C6667" s="414">
        <v>116.57500000001367</v>
      </c>
      <c r="D6667" s="414" t="e">
        <v>#N/A</v>
      </c>
      <c r="E6667" s="414" t="e">
        <v>#N/A</v>
      </c>
    </row>
    <row r="6668" spans="3:5">
      <c r="C6668" s="414">
        <v>116.60000000001368</v>
      </c>
      <c r="D6668" s="414" t="e">
        <v>#N/A</v>
      </c>
      <c r="E6668" s="414" t="e">
        <v>#N/A</v>
      </c>
    </row>
    <row r="6669" spans="3:5">
      <c r="C6669" s="414">
        <v>116.62500000001369</v>
      </c>
      <c r="D6669" s="414" t="e">
        <v>#N/A</v>
      </c>
      <c r="E6669" s="414" t="e">
        <v>#N/A</v>
      </c>
    </row>
    <row r="6670" spans="3:5">
      <c r="C6670" s="414">
        <v>116.65000000001369</v>
      </c>
      <c r="D6670" s="414" t="e">
        <v>#N/A</v>
      </c>
      <c r="E6670" s="414" t="e">
        <v>#N/A</v>
      </c>
    </row>
    <row r="6671" spans="3:5">
      <c r="C6671" s="414">
        <v>116.6750000000137</v>
      </c>
      <c r="D6671" s="414" t="e">
        <v>#N/A</v>
      </c>
      <c r="E6671" s="414" t="e">
        <v>#N/A</v>
      </c>
    </row>
    <row r="6672" spans="3:5">
      <c r="C6672" s="414">
        <v>116.7000000000137</v>
      </c>
      <c r="D6672" s="414" t="e">
        <v>#N/A</v>
      </c>
      <c r="E6672" s="414" t="e">
        <v>#N/A</v>
      </c>
    </row>
    <row r="6673" spans="3:5">
      <c r="C6673" s="414">
        <v>116.72500000001371</v>
      </c>
      <c r="D6673" s="414" t="e">
        <v>#N/A</v>
      </c>
      <c r="E6673" s="414" t="e">
        <v>#N/A</v>
      </c>
    </row>
    <row r="6674" spans="3:5">
      <c r="C6674" s="414">
        <v>116.75000000001371</v>
      </c>
      <c r="D6674" s="414" t="e">
        <v>#N/A</v>
      </c>
      <c r="E6674" s="414" t="e">
        <v>#N/A</v>
      </c>
    </row>
    <row r="6675" spans="3:5">
      <c r="C6675" s="414">
        <v>116.77500000001372</v>
      </c>
      <c r="D6675" s="414" t="e">
        <v>#N/A</v>
      </c>
      <c r="E6675" s="414" t="e">
        <v>#N/A</v>
      </c>
    </row>
    <row r="6676" spans="3:5">
      <c r="C6676" s="414">
        <v>116.80000000001372</v>
      </c>
      <c r="D6676" s="414" t="e">
        <v>#N/A</v>
      </c>
      <c r="E6676" s="414" t="e">
        <v>#N/A</v>
      </c>
    </row>
    <row r="6677" spans="3:5">
      <c r="C6677" s="414">
        <v>116.82500000001373</v>
      </c>
      <c r="D6677" s="414" t="e">
        <v>#N/A</v>
      </c>
      <c r="E6677" s="414" t="e">
        <v>#N/A</v>
      </c>
    </row>
    <row r="6678" spans="3:5">
      <c r="C6678" s="414">
        <v>116.85000000001374</v>
      </c>
      <c r="D6678" s="414" t="e">
        <v>#N/A</v>
      </c>
      <c r="E6678" s="414" t="e">
        <v>#N/A</v>
      </c>
    </row>
    <row r="6679" spans="3:5">
      <c r="C6679" s="414">
        <v>116.87500000001374</v>
      </c>
      <c r="D6679" s="414" t="e">
        <v>#N/A</v>
      </c>
      <c r="E6679" s="414" t="e">
        <v>#N/A</v>
      </c>
    </row>
    <row r="6680" spans="3:5">
      <c r="C6680" s="414">
        <v>116.90000000001375</v>
      </c>
      <c r="D6680" s="414" t="e">
        <v>#N/A</v>
      </c>
      <c r="E6680" s="414" t="e">
        <v>#N/A</v>
      </c>
    </row>
    <row r="6681" spans="3:5">
      <c r="C6681" s="414">
        <v>116.92500000001375</v>
      </c>
      <c r="D6681" s="414" t="e">
        <v>#N/A</v>
      </c>
      <c r="E6681" s="414" t="e">
        <v>#N/A</v>
      </c>
    </row>
    <row r="6682" spans="3:5">
      <c r="C6682" s="414">
        <v>116.95000000001376</v>
      </c>
      <c r="D6682" s="414" t="e">
        <v>#N/A</v>
      </c>
      <c r="E6682" s="414" t="e">
        <v>#N/A</v>
      </c>
    </row>
    <row r="6683" spans="3:5">
      <c r="C6683" s="414">
        <v>116.97500000001376</v>
      </c>
      <c r="D6683" s="414" t="e">
        <v>#N/A</v>
      </c>
      <c r="E6683" s="414" t="e">
        <v>#N/A</v>
      </c>
    </row>
    <row r="6684" spans="3:5">
      <c r="C6684" s="414">
        <v>117.00000000001377</v>
      </c>
      <c r="D6684" s="414" t="e">
        <v>#N/A</v>
      </c>
      <c r="E6684" s="414" t="e">
        <v>#N/A</v>
      </c>
    </row>
    <row r="6685" spans="3:5">
      <c r="C6685" s="414">
        <v>117.02500000001378</v>
      </c>
      <c r="D6685" s="414" t="e">
        <v>#N/A</v>
      </c>
      <c r="E6685" s="414" t="e">
        <v>#N/A</v>
      </c>
    </row>
    <row r="6686" spans="3:5">
      <c r="C6686" s="414">
        <v>117.05000000001378</v>
      </c>
      <c r="D6686" s="414" t="e">
        <v>#N/A</v>
      </c>
      <c r="E6686" s="414" t="e">
        <v>#N/A</v>
      </c>
    </row>
    <row r="6687" spans="3:5">
      <c r="C6687" s="414">
        <v>117.07500000001379</v>
      </c>
      <c r="D6687" s="414" t="e">
        <v>#N/A</v>
      </c>
      <c r="E6687" s="414" t="e">
        <v>#N/A</v>
      </c>
    </row>
    <row r="6688" spans="3:5">
      <c r="C6688" s="414">
        <v>117.10000000001379</v>
      </c>
      <c r="D6688" s="414" t="e">
        <v>#N/A</v>
      </c>
      <c r="E6688" s="414" t="e">
        <v>#N/A</v>
      </c>
    </row>
    <row r="6689" spans="3:5">
      <c r="C6689" s="414">
        <v>117.1250000000138</v>
      </c>
      <c r="D6689" s="414" t="e">
        <v>#N/A</v>
      </c>
      <c r="E6689" s="414" t="e">
        <v>#N/A</v>
      </c>
    </row>
    <row r="6690" spans="3:5">
      <c r="C6690" s="414">
        <v>117.1500000000138</v>
      </c>
      <c r="D6690" s="414" t="e">
        <v>#N/A</v>
      </c>
      <c r="E6690" s="414" t="e">
        <v>#N/A</v>
      </c>
    </row>
    <row r="6691" spans="3:5">
      <c r="C6691" s="414">
        <v>117.17500000001381</v>
      </c>
      <c r="D6691" s="414" t="e">
        <v>#N/A</v>
      </c>
      <c r="E6691" s="414" t="e">
        <v>#N/A</v>
      </c>
    </row>
    <row r="6692" spans="3:5">
      <c r="C6692" s="414">
        <v>117.20000000001382</v>
      </c>
      <c r="D6692" s="414" t="e">
        <v>#N/A</v>
      </c>
      <c r="E6692" s="414" t="e">
        <v>#N/A</v>
      </c>
    </row>
    <row r="6693" spans="3:5">
      <c r="C6693" s="414">
        <v>117.22500000001382</v>
      </c>
      <c r="D6693" s="414" t="e">
        <v>#N/A</v>
      </c>
      <c r="E6693" s="414" t="e">
        <v>#N/A</v>
      </c>
    </row>
    <row r="6694" spans="3:5">
      <c r="C6694" s="414">
        <v>117.25000000001383</v>
      </c>
      <c r="D6694" s="414" t="e">
        <v>#N/A</v>
      </c>
      <c r="E6694" s="414" t="e">
        <v>#N/A</v>
      </c>
    </row>
    <row r="6695" spans="3:5">
      <c r="C6695" s="414">
        <v>117.27500000001383</v>
      </c>
      <c r="D6695" s="414" t="e">
        <v>#N/A</v>
      </c>
      <c r="E6695" s="414" t="e">
        <v>#N/A</v>
      </c>
    </row>
    <row r="6696" spans="3:5">
      <c r="C6696" s="414">
        <v>117.30000000001384</v>
      </c>
      <c r="D6696" s="414" t="e">
        <v>#N/A</v>
      </c>
      <c r="E6696" s="414" t="e">
        <v>#N/A</v>
      </c>
    </row>
    <row r="6697" spans="3:5">
      <c r="C6697" s="414">
        <v>117.32500000001384</v>
      </c>
      <c r="D6697" s="414" t="e">
        <v>#N/A</v>
      </c>
      <c r="E6697" s="414" t="e">
        <v>#N/A</v>
      </c>
    </row>
    <row r="6698" spans="3:5">
      <c r="C6698" s="414">
        <v>117.35000000001385</v>
      </c>
      <c r="D6698" s="414" t="e">
        <v>#N/A</v>
      </c>
      <c r="E6698" s="414" t="e">
        <v>#N/A</v>
      </c>
    </row>
    <row r="6699" spans="3:5">
      <c r="C6699" s="414">
        <v>117.37500000001386</v>
      </c>
      <c r="D6699" s="414" t="e">
        <v>#N/A</v>
      </c>
      <c r="E6699" s="414" t="e">
        <v>#N/A</v>
      </c>
    </row>
    <row r="6700" spans="3:5">
      <c r="C6700" s="414">
        <v>117.40000000001386</v>
      </c>
      <c r="D6700" s="414" t="e">
        <v>#N/A</v>
      </c>
      <c r="E6700" s="414" t="e">
        <v>#N/A</v>
      </c>
    </row>
    <row r="6701" spans="3:5">
      <c r="C6701" s="414">
        <v>117.42500000001387</v>
      </c>
      <c r="D6701" s="414" t="e">
        <v>#N/A</v>
      </c>
      <c r="E6701" s="414" t="e">
        <v>#N/A</v>
      </c>
    </row>
    <row r="6702" spans="3:5">
      <c r="C6702" s="414">
        <v>117.45000000001387</v>
      </c>
      <c r="D6702" s="414" t="e">
        <v>#N/A</v>
      </c>
      <c r="E6702" s="414" t="e">
        <v>#N/A</v>
      </c>
    </row>
    <row r="6703" spans="3:5">
      <c r="C6703" s="414">
        <v>117.47500000001388</v>
      </c>
      <c r="D6703" s="414" t="e">
        <v>#N/A</v>
      </c>
      <c r="E6703" s="414" t="e">
        <v>#N/A</v>
      </c>
    </row>
    <row r="6704" spans="3:5">
      <c r="C6704" s="414">
        <v>117.50000000001388</v>
      </c>
      <c r="D6704" s="414" t="e">
        <v>#N/A</v>
      </c>
      <c r="E6704" s="414" t="e">
        <v>#N/A</v>
      </c>
    </row>
    <row r="6705" spans="3:5">
      <c r="C6705" s="414">
        <v>117.52500000001389</v>
      </c>
      <c r="D6705" s="414" t="e">
        <v>#N/A</v>
      </c>
      <c r="E6705" s="414" t="e">
        <v>#N/A</v>
      </c>
    </row>
    <row r="6706" spans="3:5">
      <c r="C6706" s="414">
        <v>117.5500000000139</v>
      </c>
      <c r="D6706" s="414" t="e">
        <v>#N/A</v>
      </c>
      <c r="E6706" s="414" t="e">
        <v>#N/A</v>
      </c>
    </row>
    <row r="6707" spans="3:5">
      <c r="C6707" s="414">
        <v>117.5750000000139</v>
      </c>
      <c r="D6707" s="414" t="e">
        <v>#N/A</v>
      </c>
      <c r="E6707" s="414" t="e">
        <v>#N/A</v>
      </c>
    </row>
    <row r="6708" spans="3:5">
      <c r="C6708" s="414">
        <v>117.60000000001391</v>
      </c>
      <c r="D6708" s="414" t="e">
        <v>#N/A</v>
      </c>
      <c r="E6708" s="414" t="e">
        <v>#N/A</v>
      </c>
    </row>
    <row r="6709" spans="3:5">
      <c r="C6709" s="414">
        <v>117.62500000001391</v>
      </c>
      <c r="D6709" s="414" t="e">
        <v>#N/A</v>
      </c>
      <c r="E6709" s="414" t="e">
        <v>#N/A</v>
      </c>
    </row>
    <row r="6710" spans="3:5">
      <c r="C6710" s="414">
        <v>117.65000000001392</v>
      </c>
      <c r="D6710" s="414" t="e">
        <v>#N/A</v>
      </c>
      <c r="E6710" s="414" t="e">
        <v>#N/A</v>
      </c>
    </row>
    <row r="6711" spans="3:5">
      <c r="C6711" s="414">
        <v>117.67500000001392</v>
      </c>
      <c r="D6711" s="414" t="e">
        <v>#N/A</v>
      </c>
      <c r="E6711" s="414" t="e">
        <v>#N/A</v>
      </c>
    </row>
    <row r="6712" spans="3:5">
      <c r="C6712" s="414">
        <v>117.70000000001393</v>
      </c>
      <c r="D6712" s="414" t="e">
        <v>#N/A</v>
      </c>
      <c r="E6712" s="414" t="e">
        <v>#N/A</v>
      </c>
    </row>
    <row r="6713" spans="3:5">
      <c r="C6713" s="414">
        <v>117.72500000001394</v>
      </c>
      <c r="D6713" s="414" t="e">
        <v>#N/A</v>
      </c>
      <c r="E6713" s="414" t="e">
        <v>#N/A</v>
      </c>
    </row>
    <row r="6714" spans="3:5">
      <c r="C6714" s="414">
        <v>117.75000000001394</v>
      </c>
      <c r="D6714" s="414" t="e">
        <v>#N/A</v>
      </c>
      <c r="E6714" s="414" t="e">
        <v>#N/A</v>
      </c>
    </row>
    <row r="6715" spans="3:5">
      <c r="C6715" s="414">
        <v>117.77500000001395</v>
      </c>
      <c r="D6715" s="414" t="e">
        <v>#N/A</v>
      </c>
      <c r="E6715" s="414" t="e">
        <v>#N/A</v>
      </c>
    </row>
    <row r="6716" spans="3:5">
      <c r="C6716" s="414">
        <v>117.80000000001395</v>
      </c>
      <c r="D6716" s="414" t="e">
        <v>#N/A</v>
      </c>
      <c r="E6716" s="414" t="e">
        <v>#N/A</v>
      </c>
    </row>
    <row r="6717" spans="3:5">
      <c r="C6717" s="414">
        <v>117.82500000001396</v>
      </c>
      <c r="D6717" s="414" t="e">
        <v>#N/A</v>
      </c>
      <c r="E6717" s="414" t="e">
        <v>#N/A</v>
      </c>
    </row>
    <row r="6718" spans="3:5">
      <c r="C6718" s="414">
        <v>117.85000000001396</v>
      </c>
      <c r="D6718" s="414" t="e">
        <v>#N/A</v>
      </c>
      <c r="E6718" s="414" t="e">
        <v>#N/A</v>
      </c>
    </row>
    <row r="6719" spans="3:5">
      <c r="C6719" s="414">
        <v>117.87500000001397</v>
      </c>
      <c r="D6719" s="414" t="e">
        <v>#N/A</v>
      </c>
      <c r="E6719" s="414" t="e">
        <v>#N/A</v>
      </c>
    </row>
    <row r="6720" spans="3:5">
      <c r="C6720" s="414">
        <v>117.90000000001397</v>
      </c>
      <c r="D6720" s="414" t="e">
        <v>#N/A</v>
      </c>
      <c r="E6720" s="414" t="e">
        <v>#N/A</v>
      </c>
    </row>
    <row r="6721" spans="3:5">
      <c r="C6721" s="414">
        <v>117.92500000001398</v>
      </c>
      <c r="D6721" s="414" t="e">
        <v>#N/A</v>
      </c>
      <c r="E6721" s="414" t="e">
        <v>#N/A</v>
      </c>
    </row>
    <row r="6722" spans="3:5">
      <c r="C6722" s="414">
        <v>117.95000000001399</v>
      </c>
      <c r="D6722" s="414" t="e">
        <v>#N/A</v>
      </c>
      <c r="E6722" s="414" t="e">
        <v>#N/A</v>
      </c>
    </row>
    <row r="6723" spans="3:5">
      <c r="C6723" s="414">
        <v>117.97500000001399</v>
      </c>
      <c r="D6723" s="414" t="e">
        <v>#N/A</v>
      </c>
      <c r="E6723" s="414" t="e">
        <v>#N/A</v>
      </c>
    </row>
    <row r="6724" spans="3:5">
      <c r="C6724" s="414">
        <v>118.000000000014</v>
      </c>
      <c r="D6724" s="414" t="e">
        <v>#N/A</v>
      </c>
      <c r="E6724" s="414" t="e">
        <v>#N/A</v>
      </c>
    </row>
    <row r="6725" spans="3:5">
      <c r="C6725" s="414">
        <v>118.025000000014</v>
      </c>
      <c r="D6725" s="414" t="e">
        <v>#N/A</v>
      </c>
      <c r="E6725" s="414" t="e">
        <v>#N/A</v>
      </c>
    </row>
    <row r="6726" spans="3:5">
      <c r="C6726" s="414">
        <v>118.05000000001401</v>
      </c>
      <c r="D6726" s="414" t="e">
        <v>#N/A</v>
      </c>
      <c r="E6726" s="414" t="e">
        <v>#N/A</v>
      </c>
    </row>
    <row r="6727" spans="3:5">
      <c r="C6727" s="414">
        <v>118.07500000001401</v>
      </c>
      <c r="D6727" s="414" t="e">
        <v>#N/A</v>
      </c>
      <c r="E6727" s="414" t="e">
        <v>#N/A</v>
      </c>
    </row>
    <row r="6728" spans="3:5">
      <c r="C6728" s="414">
        <v>118.10000000001402</v>
      </c>
      <c r="D6728" s="414" t="e">
        <v>#N/A</v>
      </c>
      <c r="E6728" s="414" t="e">
        <v>#N/A</v>
      </c>
    </row>
    <row r="6729" spans="3:5">
      <c r="C6729" s="414">
        <v>118.12500000001403</v>
      </c>
      <c r="D6729" s="414" t="e">
        <v>#N/A</v>
      </c>
      <c r="E6729" s="414" t="e">
        <v>#N/A</v>
      </c>
    </row>
    <row r="6730" spans="3:5">
      <c r="C6730" s="414">
        <v>118.15000000001403</v>
      </c>
      <c r="D6730" s="414" t="e">
        <v>#N/A</v>
      </c>
      <c r="E6730" s="414" t="e">
        <v>#N/A</v>
      </c>
    </row>
    <row r="6731" spans="3:5">
      <c r="C6731" s="414">
        <v>118.17500000001404</v>
      </c>
      <c r="D6731" s="414" t="e">
        <v>#N/A</v>
      </c>
      <c r="E6731" s="414" t="e">
        <v>#N/A</v>
      </c>
    </row>
    <row r="6732" spans="3:5">
      <c r="C6732" s="414">
        <v>118.20000000001404</v>
      </c>
      <c r="D6732" s="414" t="e">
        <v>#N/A</v>
      </c>
      <c r="E6732" s="414" t="e">
        <v>#N/A</v>
      </c>
    </row>
    <row r="6733" spans="3:5">
      <c r="C6733" s="414">
        <v>118.22500000001405</v>
      </c>
      <c r="D6733" s="414" t="e">
        <v>#N/A</v>
      </c>
      <c r="E6733" s="414" t="e">
        <v>#N/A</v>
      </c>
    </row>
    <row r="6734" spans="3:5">
      <c r="C6734" s="414">
        <v>118.25000000001405</v>
      </c>
      <c r="D6734" s="414" t="e">
        <v>#N/A</v>
      </c>
      <c r="E6734" s="414" t="e">
        <v>#N/A</v>
      </c>
    </row>
    <row r="6735" spans="3:5">
      <c r="C6735" s="414">
        <v>118.27500000001406</v>
      </c>
      <c r="D6735" s="414" t="e">
        <v>#N/A</v>
      </c>
      <c r="E6735" s="414" t="e">
        <v>#N/A</v>
      </c>
    </row>
    <row r="6736" spans="3:5">
      <c r="C6736" s="414">
        <v>118.30000000001407</v>
      </c>
      <c r="D6736" s="414" t="e">
        <v>#N/A</v>
      </c>
      <c r="E6736" s="414" t="e">
        <v>#N/A</v>
      </c>
    </row>
    <row r="6737" spans="3:5">
      <c r="C6737" s="414">
        <v>118.32500000001407</v>
      </c>
      <c r="D6737" s="414" t="e">
        <v>#N/A</v>
      </c>
      <c r="E6737" s="414" t="e">
        <v>#N/A</v>
      </c>
    </row>
    <row r="6738" spans="3:5">
      <c r="C6738" s="414">
        <v>118.35000000001408</v>
      </c>
      <c r="D6738" s="414" t="e">
        <v>#N/A</v>
      </c>
      <c r="E6738" s="414" t="e">
        <v>#N/A</v>
      </c>
    </row>
    <row r="6739" spans="3:5">
      <c r="C6739" s="414">
        <v>118.37500000001408</v>
      </c>
      <c r="D6739" s="414" t="e">
        <v>#N/A</v>
      </c>
      <c r="E6739" s="414" t="e">
        <v>#N/A</v>
      </c>
    </row>
    <row r="6740" spans="3:5">
      <c r="C6740" s="414">
        <v>118.40000000001409</v>
      </c>
      <c r="D6740" s="414" t="e">
        <v>#N/A</v>
      </c>
      <c r="E6740" s="414" t="e">
        <v>#N/A</v>
      </c>
    </row>
    <row r="6741" spans="3:5">
      <c r="C6741" s="414">
        <v>118.42500000001409</v>
      </c>
      <c r="D6741" s="414" t="e">
        <v>#N/A</v>
      </c>
      <c r="E6741" s="414" t="e">
        <v>#N/A</v>
      </c>
    </row>
    <row r="6742" spans="3:5">
      <c r="C6742" s="414">
        <v>118.4500000000141</v>
      </c>
      <c r="D6742" s="414" t="e">
        <v>#N/A</v>
      </c>
      <c r="E6742" s="414" t="e">
        <v>#N/A</v>
      </c>
    </row>
    <row r="6743" spans="3:5">
      <c r="C6743" s="414">
        <v>118.47500000001411</v>
      </c>
      <c r="D6743" s="414" t="e">
        <v>#N/A</v>
      </c>
      <c r="E6743" s="414" t="e">
        <v>#N/A</v>
      </c>
    </row>
    <row r="6744" spans="3:5">
      <c r="C6744" s="414">
        <v>118.50000000001411</v>
      </c>
      <c r="D6744" s="414" t="e">
        <v>#N/A</v>
      </c>
      <c r="E6744" s="414" t="e">
        <v>#N/A</v>
      </c>
    </row>
    <row r="6745" spans="3:5">
      <c r="C6745" s="414">
        <v>118.52500000001412</v>
      </c>
      <c r="D6745" s="414" t="e">
        <v>#N/A</v>
      </c>
      <c r="E6745" s="414" t="e">
        <v>#N/A</v>
      </c>
    </row>
    <row r="6746" spans="3:5">
      <c r="C6746" s="414">
        <v>118.55000000001412</v>
      </c>
      <c r="D6746" s="414" t="e">
        <v>#N/A</v>
      </c>
      <c r="E6746" s="414" t="e">
        <v>#N/A</v>
      </c>
    </row>
    <row r="6747" spans="3:5">
      <c r="C6747" s="414">
        <v>118.57500000001413</v>
      </c>
      <c r="D6747" s="414" t="e">
        <v>#N/A</v>
      </c>
      <c r="E6747" s="414" t="e">
        <v>#N/A</v>
      </c>
    </row>
    <row r="6748" spans="3:5">
      <c r="C6748" s="414">
        <v>118.60000000001413</v>
      </c>
      <c r="D6748" s="414" t="e">
        <v>#N/A</v>
      </c>
      <c r="E6748" s="414" t="e">
        <v>#N/A</v>
      </c>
    </row>
    <row r="6749" spans="3:5">
      <c r="C6749" s="414">
        <v>118.62500000001414</v>
      </c>
      <c r="D6749" s="414" t="e">
        <v>#N/A</v>
      </c>
      <c r="E6749" s="414" t="e">
        <v>#N/A</v>
      </c>
    </row>
    <row r="6750" spans="3:5">
      <c r="C6750" s="414">
        <v>118.65000000001415</v>
      </c>
      <c r="D6750" s="414" t="e">
        <v>#N/A</v>
      </c>
      <c r="E6750" s="414" t="e">
        <v>#N/A</v>
      </c>
    </row>
    <row r="6751" spans="3:5">
      <c r="C6751" s="414">
        <v>118.67500000001415</v>
      </c>
      <c r="D6751" s="414" t="e">
        <v>#N/A</v>
      </c>
      <c r="E6751" s="414" t="e">
        <v>#N/A</v>
      </c>
    </row>
    <row r="6752" spans="3:5">
      <c r="C6752" s="414">
        <v>118.70000000001416</v>
      </c>
      <c r="D6752" s="414" t="e">
        <v>#N/A</v>
      </c>
      <c r="E6752" s="414" t="e">
        <v>#N/A</v>
      </c>
    </row>
    <row r="6753" spans="3:5">
      <c r="C6753" s="414">
        <v>118.72500000001416</v>
      </c>
      <c r="D6753" s="414" t="e">
        <v>#N/A</v>
      </c>
      <c r="E6753" s="414" t="e">
        <v>#N/A</v>
      </c>
    </row>
    <row r="6754" spans="3:5">
      <c r="C6754" s="414">
        <v>118.75000000001417</v>
      </c>
      <c r="D6754" s="414" t="e">
        <v>#N/A</v>
      </c>
      <c r="E6754" s="414" t="e">
        <v>#N/A</v>
      </c>
    </row>
    <row r="6755" spans="3:5">
      <c r="C6755" s="414">
        <v>118.77500000001417</v>
      </c>
      <c r="D6755" s="414" t="e">
        <v>#N/A</v>
      </c>
      <c r="E6755" s="414" t="e">
        <v>#N/A</v>
      </c>
    </row>
    <row r="6756" spans="3:5">
      <c r="C6756" s="414">
        <v>118.80000000001418</v>
      </c>
      <c r="D6756" s="414" t="e">
        <v>#N/A</v>
      </c>
      <c r="E6756" s="414" t="e">
        <v>#N/A</v>
      </c>
    </row>
    <row r="6757" spans="3:5">
      <c r="C6757" s="414">
        <v>118.82500000001419</v>
      </c>
      <c r="D6757" s="414" t="e">
        <v>#N/A</v>
      </c>
      <c r="E6757" s="414" t="e">
        <v>#N/A</v>
      </c>
    </row>
    <row r="6758" spans="3:5">
      <c r="C6758" s="414">
        <v>118.85000000001419</v>
      </c>
      <c r="D6758" s="414" t="e">
        <v>#N/A</v>
      </c>
      <c r="E6758" s="414" t="e">
        <v>#N/A</v>
      </c>
    </row>
    <row r="6759" spans="3:5">
      <c r="C6759" s="414">
        <v>118.8750000000142</v>
      </c>
      <c r="D6759" s="414" t="e">
        <v>#N/A</v>
      </c>
      <c r="E6759" s="414" t="e">
        <v>#N/A</v>
      </c>
    </row>
    <row r="6760" spans="3:5">
      <c r="C6760" s="414">
        <v>118.9000000000142</v>
      </c>
      <c r="D6760" s="414" t="e">
        <v>#N/A</v>
      </c>
      <c r="E6760" s="414" t="e">
        <v>#N/A</v>
      </c>
    </row>
    <row r="6761" spans="3:5">
      <c r="C6761" s="414">
        <v>118.92500000001421</v>
      </c>
      <c r="D6761" s="414" t="e">
        <v>#N/A</v>
      </c>
      <c r="E6761" s="414" t="e">
        <v>#N/A</v>
      </c>
    </row>
    <row r="6762" spans="3:5">
      <c r="C6762" s="414">
        <v>118.95000000001421</v>
      </c>
      <c r="D6762" s="414" t="e">
        <v>#N/A</v>
      </c>
      <c r="E6762" s="414" t="e">
        <v>#N/A</v>
      </c>
    </row>
    <row r="6763" spans="3:5">
      <c r="C6763" s="414">
        <v>118.97500000001422</v>
      </c>
      <c r="D6763" s="414" t="e">
        <v>#N/A</v>
      </c>
      <c r="E6763" s="414" t="e">
        <v>#N/A</v>
      </c>
    </row>
    <row r="6764" spans="3:5">
      <c r="C6764" s="414">
        <v>119.00000000001423</v>
      </c>
      <c r="D6764" s="414" t="e">
        <v>#N/A</v>
      </c>
      <c r="E6764" s="414" t="e">
        <v>#N/A</v>
      </c>
    </row>
    <row r="6765" spans="3:5">
      <c r="C6765" s="414">
        <v>119.02500000001423</v>
      </c>
      <c r="D6765" s="414" t="e">
        <v>#N/A</v>
      </c>
      <c r="E6765" s="414" t="e">
        <v>#N/A</v>
      </c>
    </row>
    <row r="6766" spans="3:5">
      <c r="C6766" s="414">
        <v>119.05000000001424</v>
      </c>
      <c r="D6766" s="414" t="e">
        <v>#N/A</v>
      </c>
      <c r="E6766" s="414" t="e">
        <v>#N/A</v>
      </c>
    </row>
    <row r="6767" spans="3:5">
      <c r="C6767" s="414">
        <v>119.07500000001424</v>
      </c>
      <c r="D6767" s="414" t="e">
        <v>#N/A</v>
      </c>
      <c r="E6767" s="414" t="e">
        <v>#N/A</v>
      </c>
    </row>
    <row r="6768" spans="3:5">
      <c r="C6768" s="414">
        <v>119.10000000001425</v>
      </c>
      <c r="D6768" s="414" t="e">
        <v>#N/A</v>
      </c>
      <c r="E6768" s="414" t="e">
        <v>#N/A</v>
      </c>
    </row>
    <row r="6769" spans="3:5">
      <c r="C6769" s="414">
        <v>119.12500000001425</v>
      </c>
      <c r="D6769" s="414" t="e">
        <v>#N/A</v>
      </c>
      <c r="E6769" s="414" t="e">
        <v>#N/A</v>
      </c>
    </row>
    <row r="6770" spans="3:5">
      <c r="C6770" s="414">
        <v>119.15000000001426</v>
      </c>
      <c r="D6770" s="414" t="e">
        <v>#N/A</v>
      </c>
      <c r="E6770" s="414" t="e">
        <v>#N/A</v>
      </c>
    </row>
    <row r="6771" spans="3:5">
      <c r="C6771" s="414">
        <v>119.17500000001426</v>
      </c>
      <c r="D6771" s="414" t="e">
        <v>#N/A</v>
      </c>
      <c r="E6771" s="414" t="e">
        <v>#N/A</v>
      </c>
    </row>
    <row r="6772" spans="3:5">
      <c r="C6772" s="414">
        <v>119.20000000001427</v>
      </c>
      <c r="D6772" s="414" t="e">
        <v>#N/A</v>
      </c>
      <c r="E6772" s="414" t="e">
        <v>#N/A</v>
      </c>
    </row>
    <row r="6773" spans="3:5">
      <c r="C6773" s="414">
        <v>119.22500000001428</v>
      </c>
      <c r="D6773" s="414" t="e">
        <v>#N/A</v>
      </c>
      <c r="E6773" s="414" t="e">
        <v>#N/A</v>
      </c>
    </row>
    <row r="6774" spans="3:5">
      <c r="C6774" s="414">
        <v>119.25000000001428</v>
      </c>
      <c r="D6774" s="414" t="e">
        <v>#N/A</v>
      </c>
      <c r="E6774" s="414" t="e">
        <v>#N/A</v>
      </c>
    </row>
    <row r="6775" spans="3:5">
      <c r="C6775" s="414">
        <v>119.27500000001429</v>
      </c>
      <c r="D6775" s="414" t="e">
        <v>#N/A</v>
      </c>
      <c r="E6775" s="414" t="e">
        <v>#N/A</v>
      </c>
    </row>
    <row r="6776" spans="3:5">
      <c r="C6776" s="414">
        <v>119.30000000001429</v>
      </c>
      <c r="D6776" s="414" t="e">
        <v>#N/A</v>
      </c>
      <c r="E6776" s="414" t="e">
        <v>#N/A</v>
      </c>
    </row>
    <row r="6777" spans="3:5">
      <c r="C6777" s="414">
        <v>119.3250000000143</v>
      </c>
      <c r="D6777" s="414" t="e">
        <v>#N/A</v>
      </c>
      <c r="E6777" s="414" t="e">
        <v>#N/A</v>
      </c>
    </row>
    <row r="6778" spans="3:5">
      <c r="C6778" s="414">
        <v>119.3500000000143</v>
      </c>
      <c r="D6778" s="414" t="e">
        <v>#N/A</v>
      </c>
      <c r="E6778" s="414" t="e">
        <v>#N/A</v>
      </c>
    </row>
    <row r="6779" spans="3:5">
      <c r="C6779" s="414">
        <v>119.37500000001431</v>
      </c>
      <c r="D6779" s="414" t="e">
        <v>#N/A</v>
      </c>
      <c r="E6779" s="414" t="e">
        <v>#N/A</v>
      </c>
    </row>
    <row r="6780" spans="3:5">
      <c r="C6780" s="414">
        <v>119.40000000001432</v>
      </c>
      <c r="D6780" s="414" t="e">
        <v>#N/A</v>
      </c>
      <c r="E6780" s="414" t="e">
        <v>#N/A</v>
      </c>
    </row>
    <row r="6781" spans="3:5">
      <c r="C6781" s="414">
        <v>119.42500000001432</v>
      </c>
      <c r="D6781" s="414" t="e">
        <v>#N/A</v>
      </c>
      <c r="E6781" s="414" t="e">
        <v>#N/A</v>
      </c>
    </row>
    <row r="6782" spans="3:5">
      <c r="C6782" s="414">
        <v>119.45000000001433</v>
      </c>
      <c r="D6782" s="414" t="e">
        <v>#N/A</v>
      </c>
      <c r="E6782" s="414" t="e">
        <v>#N/A</v>
      </c>
    </row>
    <row r="6783" spans="3:5">
      <c r="C6783" s="414">
        <v>119.47500000001433</v>
      </c>
      <c r="D6783" s="414" t="e">
        <v>#N/A</v>
      </c>
      <c r="E6783" s="414" t="e">
        <v>#N/A</v>
      </c>
    </row>
    <row r="6784" spans="3:5">
      <c r="C6784" s="414">
        <v>119.50000000001434</v>
      </c>
      <c r="D6784" s="414" t="e">
        <v>#N/A</v>
      </c>
      <c r="E6784" s="414" t="e">
        <v>#N/A</v>
      </c>
    </row>
    <row r="6785" spans="3:5">
      <c r="C6785" s="414">
        <v>119.52500000001434</v>
      </c>
      <c r="D6785" s="414" t="e">
        <v>#N/A</v>
      </c>
      <c r="E6785" s="414" t="e">
        <v>#N/A</v>
      </c>
    </row>
    <row r="6786" spans="3:5">
      <c r="C6786" s="414">
        <v>119.55000000001435</v>
      </c>
      <c r="D6786" s="414" t="e">
        <v>#N/A</v>
      </c>
      <c r="E6786" s="414" t="e">
        <v>#N/A</v>
      </c>
    </row>
    <row r="6787" spans="3:5">
      <c r="C6787" s="414">
        <v>119.57500000001436</v>
      </c>
      <c r="D6787" s="414" t="e">
        <v>#N/A</v>
      </c>
      <c r="E6787" s="414" t="e">
        <v>#N/A</v>
      </c>
    </row>
    <row r="6788" spans="3:5">
      <c r="C6788" s="414">
        <v>119.60000000001436</v>
      </c>
      <c r="D6788" s="414" t="e">
        <v>#N/A</v>
      </c>
      <c r="E6788" s="414" t="e">
        <v>#N/A</v>
      </c>
    </row>
    <row r="6789" spans="3:5">
      <c r="C6789" s="414">
        <v>119.62500000001437</v>
      </c>
      <c r="D6789" s="414" t="e">
        <v>#N/A</v>
      </c>
      <c r="E6789" s="414" t="e">
        <v>#N/A</v>
      </c>
    </row>
    <row r="6790" spans="3:5">
      <c r="C6790" s="414">
        <v>119.65000000001437</v>
      </c>
      <c r="D6790" s="414" t="e">
        <v>#N/A</v>
      </c>
      <c r="E6790" s="414" t="e">
        <v>#N/A</v>
      </c>
    </row>
    <row r="6791" spans="3:5">
      <c r="C6791" s="414">
        <v>119.67500000001438</v>
      </c>
      <c r="D6791" s="414" t="e">
        <v>#N/A</v>
      </c>
      <c r="E6791" s="414" t="e">
        <v>#N/A</v>
      </c>
    </row>
    <row r="6792" spans="3:5">
      <c r="C6792" s="414">
        <v>119.70000000001438</v>
      </c>
      <c r="D6792" s="414" t="e">
        <v>#N/A</v>
      </c>
      <c r="E6792" s="414" t="e">
        <v>#N/A</v>
      </c>
    </row>
    <row r="6793" spans="3:5">
      <c r="C6793" s="414">
        <v>119.72500000001439</v>
      </c>
      <c r="D6793" s="414" t="e">
        <v>#N/A</v>
      </c>
      <c r="E6793" s="414" t="e">
        <v>#N/A</v>
      </c>
    </row>
    <row r="6794" spans="3:5">
      <c r="C6794" s="414">
        <v>119.7500000000144</v>
      </c>
      <c r="D6794" s="414" t="e">
        <v>#N/A</v>
      </c>
      <c r="E6794" s="414" t="e">
        <v>#N/A</v>
      </c>
    </row>
    <row r="6795" spans="3:5">
      <c r="C6795" s="414">
        <v>119.7750000000144</v>
      </c>
      <c r="D6795" s="414" t="e">
        <v>#N/A</v>
      </c>
      <c r="E6795" s="414" t="e">
        <v>#N/A</v>
      </c>
    </row>
    <row r="6796" spans="3:5">
      <c r="C6796" s="414">
        <v>119.80000000001441</v>
      </c>
      <c r="D6796" s="414" t="e">
        <v>#N/A</v>
      </c>
      <c r="E6796" s="414" t="e">
        <v>#N/A</v>
      </c>
    </row>
    <row r="6797" spans="3:5">
      <c r="C6797" s="414">
        <v>119.82500000001441</v>
      </c>
      <c r="D6797" s="414" t="e">
        <v>#N/A</v>
      </c>
      <c r="E6797" s="414" t="e">
        <v>#N/A</v>
      </c>
    </row>
    <row r="6798" spans="3:5">
      <c r="C6798" s="414">
        <v>119.85000000001442</v>
      </c>
      <c r="D6798" s="414" t="e">
        <v>#N/A</v>
      </c>
      <c r="E6798" s="414" t="e">
        <v>#N/A</v>
      </c>
    </row>
    <row r="6799" spans="3:5">
      <c r="C6799" s="414">
        <v>119.87500000001442</v>
      </c>
      <c r="D6799" s="414" t="e">
        <v>#N/A</v>
      </c>
      <c r="E6799" s="414" t="e">
        <v>#N/A</v>
      </c>
    </row>
    <row r="6800" spans="3:5">
      <c r="C6800" s="414">
        <v>119.90000000001443</v>
      </c>
      <c r="D6800" s="414" t="e">
        <v>#N/A</v>
      </c>
      <c r="E6800" s="414" t="e">
        <v>#N/A</v>
      </c>
    </row>
    <row r="6801" spans="3:5">
      <c r="C6801" s="414">
        <v>119.92500000001444</v>
      </c>
      <c r="D6801" s="414" t="e">
        <v>#N/A</v>
      </c>
      <c r="E6801" s="414" t="e">
        <v>#N/A</v>
      </c>
    </row>
    <row r="6802" spans="3:5">
      <c r="C6802" s="414">
        <v>119.95000000001444</v>
      </c>
      <c r="D6802" s="414" t="e">
        <v>#N/A</v>
      </c>
      <c r="E6802" s="414" t="e">
        <v>#N/A</v>
      </c>
    </row>
    <row r="6803" spans="3:5">
      <c r="C6803" s="414">
        <v>119.97500000001445</v>
      </c>
      <c r="D6803" s="414" t="e">
        <v>#N/A</v>
      </c>
      <c r="E6803" s="414" t="e">
        <v>#N/A</v>
      </c>
    </row>
    <row r="6804" spans="3:5">
      <c r="C6804" s="414">
        <v>120</v>
      </c>
      <c r="D6804" s="414">
        <v>1</v>
      </c>
      <c r="E6804" s="414" t="e">
        <v>#N/A</v>
      </c>
    </row>
    <row r="6805" spans="3:5">
      <c r="C6805" s="414">
        <v>120.02500000001446</v>
      </c>
      <c r="D6805" s="414" t="e">
        <v>#N/A</v>
      </c>
      <c r="E6805" s="414" t="e">
        <v>#N/A</v>
      </c>
    </row>
    <row r="6806" spans="3:5">
      <c r="C6806" s="414">
        <v>120.05000000001446</v>
      </c>
      <c r="D6806" s="414" t="e">
        <v>#N/A</v>
      </c>
      <c r="E6806" s="414" t="e">
        <v>#N/A</v>
      </c>
    </row>
    <row r="6807" spans="3:5">
      <c r="C6807" s="414">
        <v>120.07500000001447</v>
      </c>
      <c r="D6807" s="414" t="e">
        <v>#N/A</v>
      </c>
      <c r="E6807" s="414" t="e">
        <v>#N/A</v>
      </c>
    </row>
    <row r="6808" spans="3:5">
      <c r="C6808" s="414">
        <v>120.10000000001448</v>
      </c>
      <c r="D6808" s="414" t="e">
        <v>#N/A</v>
      </c>
      <c r="E6808" s="414" t="e">
        <v>#N/A</v>
      </c>
    </row>
    <row r="6809" spans="3:5">
      <c r="C6809" s="414">
        <v>120.12500000001448</v>
      </c>
      <c r="D6809" s="414" t="e">
        <v>#N/A</v>
      </c>
      <c r="E6809" s="414" t="e">
        <v>#N/A</v>
      </c>
    </row>
    <row r="6810" spans="3:5">
      <c r="C6810" s="414">
        <v>120.15000000001449</v>
      </c>
      <c r="D6810" s="414" t="e">
        <v>#N/A</v>
      </c>
      <c r="E6810" s="414" t="e">
        <v>#N/A</v>
      </c>
    </row>
    <row r="6811" spans="3:5">
      <c r="C6811" s="414">
        <v>120.17500000001449</v>
      </c>
      <c r="D6811" s="414" t="e">
        <v>#N/A</v>
      </c>
      <c r="E6811" s="414" t="e">
        <v>#N/A</v>
      </c>
    </row>
    <row r="6812" spans="3:5">
      <c r="C6812" s="414">
        <v>120.2000000000145</v>
      </c>
      <c r="D6812" s="414" t="e">
        <v>#N/A</v>
      </c>
      <c r="E6812" s="414" t="e">
        <v>#N/A</v>
      </c>
    </row>
    <row r="6813" spans="3:5">
      <c r="C6813" s="414">
        <v>120.2250000000145</v>
      </c>
      <c r="D6813" s="414" t="e">
        <v>#N/A</v>
      </c>
      <c r="E6813" s="414" t="e">
        <v>#N/A</v>
      </c>
    </row>
    <row r="6814" spans="3:5">
      <c r="C6814" s="414">
        <v>120.25000000001451</v>
      </c>
      <c r="D6814" s="414" t="e">
        <v>#N/A</v>
      </c>
      <c r="E6814" s="414" t="e">
        <v>#N/A</v>
      </c>
    </row>
    <row r="6815" spans="3:5">
      <c r="C6815" s="414">
        <v>120.27500000001451</v>
      </c>
      <c r="D6815" s="414" t="e">
        <v>#N/A</v>
      </c>
      <c r="E6815" s="414" t="e">
        <v>#N/A</v>
      </c>
    </row>
    <row r="6816" spans="3:5">
      <c r="C6816" s="414">
        <v>120.30000000001452</v>
      </c>
      <c r="D6816" s="414" t="e">
        <v>#N/A</v>
      </c>
      <c r="E6816" s="414" t="e">
        <v>#N/A</v>
      </c>
    </row>
    <row r="6817" spans="3:5">
      <c r="C6817" s="414">
        <v>120.32500000001453</v>
      </c>
      <c r="D6817" s="414" t="e">
        <v>#N/A</v>
      </c>
      <c r="E6817" s="414" t="e">
        <v>#N/A</v>
      </c>
    </row>
    <row r="6818" spans="3:5">
      <c r="C6818" s="414">
        <v>120.35000000001453</v>
      </c>
      <c r="D6818" s="414" t="e">
        <v>#N/A</v>
      </c>
      <c r="E6818" s="414" t="e">
        <v>#N/A</v>
      </c>
    </row>
    <row r="6819" spans="3:5">
      <c r="C6819" s="414">
        <v>120.37500000001454</v>
      </c>
      <c r="D6819" s="414" t="e">
        <v>#N/A</v>
      </c>
      <c r="E6819" s="414" t="e">
        <v>#N/A</v>
      </c>
    </row>
    <row r="6820" spans="3:5">
      <c r="C6820" s="414">
        <v>120.40000000001454</v>
      </c>
      <c r="D6820" s="414" t="e">
        <v>#N/A</v>
      </c>
      <c r="E6820" s="414" t="e">
        <v>#N/A</v>
      </c>
    </row>
    <row r="6821" spans="3:5">
      <c r="C6821" s="414">
        <v>120.42500000001455</v>
      </c>
      <c r="D6821" s="414" t="e">
        <v>#N/A</v>
      </c>
      <c r="E6821" s="414" t="e">
        <v>#N/A</v>
      </c>
    </row>
    <row r="6822" spans="3:5">
      <c r="C6822" s="414">
        <v>120.45000000001455</v>
      </c>
      <c r="D6822" s="414" t="e">
        <v>#N/A</v>
      </c>
      <c r="E6822" s="414" t="e">
        <v>#N/A</v>
      </c>
    </row>
    <row r="6823" spans="3:5">
      <c r="C6823" s="414">
        <v>120.47500000001456</v>
      </c>
      <c r="D6823" s="414" t="e">
        <v>#N/A</v>
      </c>
      <c r="E6823" s="414" t="e">
        <v>#N/A</v>
      </c>
    </row>
    <row r="6824" spans="3:5">
      <c r="C6824" s="414">
        <v>120.50000000001457</v>
      </c>
      <c r="D6824" s="414" t="e">
        <v>#N/A</v>
      </c>
      <c r="E6824" s="414" t="e">
        <v>#N/A</v>
      </c>
    </row>
    <row r="6825" spans="3:5">
      <c r="C6825" s="414">
        <v>120.52500000001457</v>
      </c>
      <c r="D6825" s="414" t="e">
        <v>#N/A</v>
      </c>
      <c r="E6825" s="414" t="e">
        <v>#N/A</v>
      </c>
    </row>
    <row r="6826" spans="3:5">
      <c r="C6826" s="414">
        <v>120.55000000001458</v>
      </c>
      <c r="D6826" s="414" t="e">
        <v>#N/A</v>
      </c>
      <c r="E6826" s="414" t="e">
        <v>#N/A</v>
      </c>
    </row>
    <row r="6827" spans="3:5">
      <c r="C6827" s="414">
        <v>120.57500000001458</v>
      </c>
      <c r="D6827" s="414" t="e">
        <v>#N/A</v>
      </c>
      <c r="E6827" s="414" t="e">
        <v>#N/A</v>
      </c>
    </row>
    <row r="6828" spans="3:5">
      <c r="C6828" s="414">
        <v>120.60000000001459</v>
      </c>
      <c r="D6828" s="414" t="e">
        <v>#N/A</v>
      </c>
      <c r="E6828" s="414" t="e">
        <v>#N/A</v>
      </c>
    </row>
    <row r="6829" spans="3:5">
      <c r="C6829" s="414">
        <v>120.62500000001459</v>
      </c>
      <c r="D6829" s="414" t="e">
        <v>#N/A</v>
      </c>
      <c r="E6829" s="414" t="e">
        <v>#N/A</v>
      </c>
    </row>
    <row r="6830" spans="3:5">
      <c r="C6830" s="414">
        <v>120.6500000000146</v>
      </c>
      <c r="D6830" s="414" t="e">
        <v>#N/A</v>
      </c>
      <c r="E6830" s="414" t="e">
        <v>#N/A</v>
      </c>
    </row>
    <row r="6831" spans="3:5">
      <c r="C6831" s="414">
        <v>120.67500000001461</v>
      </c>
      <c r="D6831" s="414" t="e">
        <v>#N/A</v>
      </c>
      <c r="E6831" s="414" t="e">
        <v>#N/A</v>
      </c>
    </row>
    <row r="6832" spans="3:5">
      <c r="C6832" s="414">
        <v>120.70000000001461</v>
      </c>
      <c r="D6832" s="414" t="e">
        <v>#N/A</v>
      </c>
      <c r="E6832" s="414" t="e">
        <v>#N/A</v>
      </c>
    </row>
    <row r="6833" spans="3:5">
      <c r="C6833" s="414">
        <v>120.72500000001462</v>
      </c>
      <c r="D6833" s="414" t="e">
        <v>#N/A</v>
      </c>
      <c r="E6833" s="414" t="e">
        <v>#N/A</v>
      </c>
    </row>
    <row r="6834" spans="3:5">
      <c r="C6834" s="414">
        <v>120.75000000001462</v>
      </c>
      <c r="D6834" s="414" t="e">
        <v>#N/A</v>
      </c>
      <c r="E6834" s="414" t="e">
        <v>#N/A</v>
      </c>
    </row>
    <row r="6835" spans="3:5">
      <c r="C6835" s="414">
        <v>120.77500000001463</v>
      </c>
      <c r="D6835" s="414" t="e">
        <v>#N/A</v>
      </c>
      <c r="E6835" s="414" t="e">
        <v>#N/A</v>
      </c>
    </row>
    <row r="6836" spans="3:5">
      <c r="C6836" s="414">
        <v>120.80000000001463</v>
      </c>
      <c r="D6836" s="414" t="e">
        <v>#N/A</v>
      </c>
      <c r="E6836" s="414" t="e">
        <v>#N/A</v>
      </c>
    </row>
    <row r="6837" spans="3:5">
      <c r="C6837" s="414">
        <v>120.82500000001464</v>
      </c>
      <c r="D6837" s="414" t="e">
        <v>#N/A</v>
      </c>
      <c r="E6837" s="414" t="e">
        <v>#N/A</v>
      </c>
    </row>
    <row r="6838" spans="3:5">
      <c r="C6838" s="414">
        <v>120.85000000001465</v>
      </c>
      <c r="D6838" s="414" t="e">
        <v>#N/A</v>
      </c>
      <c r="E6838" s="414" t="e">
        <v>#N/A</v>
      </c>
    </row>
    <row r="6839" spans="3:5">
      <c r="C6839" s="414">
        <v>120.87500000001465</v>
      </c>
      <c r="D6839" s="414" t="e">
        <v>#N/A</v>
      </c>
      <c r="E6839" s="414" t="e">
        <v>#N/A</v>
      </c>
    </row>
    <row r="6840" spans="3:5">
      <c r="C6840" s="414">
        <v>120.90000000001466</v>
      </c>
      <c r="D6840" s="414" t="e">
        <v>#N/A</v>
      </c>
      <c r="E6840" s="414" t="e">
        <v>#N/A</v>
      </c>
    </row>
    <row r="6841" spans="3:5">
      <c r="C6841" s="414">
        <v>120.92500000001466</v>
      </c>
      <c r="D6841" s="414" t="e">
        <v>#N/A</v>
      </c>
      <c r="E6841" s="414" t="e">
        <v>#N/A</v>
      </c>
    </row>
    <row r="6842" spans="3:5">
      <c r="C6842" s="414">
        <v>120.95000000001467</v>
      </c>
      <c r="D6842" s="414" t="e">
        <v>#N/A</v>
      </c>
      <c r="E6842" s="414" t="e">
        <v>#N/A</v>
      </c>
    </row>
    <row r="6843" spans="3:5">
      <c r="C6843" s="414">
        <v>120.97500000001467</v>
      </c>
      <c r="D6843" s="414" t="e">
        <v>#N/A</v>
      </c>
      <c r="E6843" s="414" t="e">
        <v>#N/A</v>
      </c>
    </row>
    <row r="6844" spans="3:5">
      <c r="C6844" s="414">
        <v>121.00000000001468</v>
      </c>
      <c r="D6844" s="414" t="e">
        <v>#N/A</v>
      </c>
      <c r="E6844" s="414" t="e">
        <v>#N/A</v>
      </c>
    </row>
    <row r="6845" spans="3:5">
      <c r="C6845" s="414">
        <v>121.02500000001469</v>
      </c>
      <c r="D6845" s="414" t="e">
        <v>#N/A</v>
      </c>
      <c r="E6845" s="414" t="e">
        <v>#N/A</v>
      </c>
    </row>
    <row r="6846" spans="3:5">
      <c r="C6846" s="414">
        <v>121.05000000001469</v>
      </c>
      <c r="D6846" s="414" t="e">
        <v>#N/A</v>
      </c>
      <c r="E6846" s="414" t="e">
        <v>#N/A</v>
      </c>
    </row>
    <row r="6847" spans="3:5">
      <c r="C6847" s="414">
        <v>121.0750000000147</v>
      </c>
      <c r="D6847" s="414" t="e">
        <v>#N/A</v>
      </c>
      <c r="E6847" s="414" t="e">
        <v>#N/A</v>
      </c>
    </row>
    <row r="6848" spans="3:5">
      <c r="C6848" s="414">
        <v>121.1000000000147</v>
      </c>
      <c r="D6848" s="414" t="e">
        <v>#N/A</v>
      </c>
      <c r="E6848" s="414" t="e">
        <v>#N/A</v>
      </c>
    </row>
    <row r="6849" spans="3:5">
      <c r="C6849" s="414">
        <v>121.12500000001471</v>
      </c>
      <c r="D6849" s="414" t="e">
        <v>#N/A</v>
      </c>
      <c r="E6849" s="414" t="e">
        <v>#N/A</v>
      </c>
    </row>
    <row r="6850" spans="3:5">
      <c r="C6850" s="414">
        <v>121.15000000001471</v>
      </c>
      <c r="D6850" s="414" t="e">
        <v>#N/A</v>
      </c>
      <c r="E6850" s="414" t="e">
        <v>#N/A</v>
      </c>
    </row>
    <row r="6851" spans="3:5">
      <c r="C6851" s="414">
        <v>121.17500000001472</v>
      </c>
      <c r="D6851" s="414" t="e">
        <v>#N/A</v>
      </c>
      <c r="E6851" s="414" t="e">
        <v>#N/A</v>
      </c>
    </row>
    <row r="6852" spans="3:5">
      <c r="C6852" s="414">
        <v>121.20000000001473</v>
      </c>
      <c r="D6852" s="414" t="e">
        <v>#N/A</v>
      </c>
      <c r="E6852" s="414" t="e">
        <v>#N/A</v>
      </c>
    </row>
    <row r="6853" spans="3:5">
      <c r="C6853" s="414">
        <v>121.22500000001473</v>
      </c>
      <c r="D6853" s="414" t="e">
        <v>#N/A</v>
      </c>
      <c r="E6853" s="414" t="e">
        <v>#N/A</v>
      </c>
    </row>
    <row r="6854" spans="3:5">
      <c r="C6854" s="414">
        <v>121.25000000001474</v>
      </c>
      <c r="D6854" s="414" t="e">
        <v>#N/A</v>
      </c>
      <c r="E6854" s="414" t="e">
        <v>#N/A</v>
      </c>
    </row>
    <row r="6855" spans="3:5">
      <c r="C6855" s="414">
        <v>121.27500000001474</v>
      </c>
      <c r="D6855" s="414" t="e">
        <v>#N/A</v>
      </c>
      <c r="E6855" s="414" t="e">
        <v>#N/A</v>
      </c>
    </row>
    <row r="6856" spans="3:5">
      <c r="C6856" s="414">
        <v>121.30000000001475</v>
      </c>
      <c r="D6856" s="414" t="e">
        <v>#N/A</v>
      </c>
      <c r="E6856" s="414" t="e">
        <v>#N/A</v>
      </c>
    </row>
    <row r="6857" spans="3:5">
      <c r="C6857" s="414">
        <v>121.32500000001475</v>
      </c>
      <c r="D6857" s="414" t="e">
        <v>#N/A</v>
      </c>
      <c r="E6857" s="414" t="e">
        <v>#N/A</v>
      </c>
    </row>
    <row r="6858" spans="3:5">
      <c r="C6858" s="414">
        <v>121.35000000001476</v>
      </c>
      <c r="D6858" s="414" t="e">
        <v>#N/A</v>
      </c>
      <c r="E6858" s="414" t="e">
        <v>#N/A</v>
      </c>
    </row>
    <row r="6859" spans="3:5">
      <c r="C6859" s="414">
        <v>121.37500000001477</v>
      </c>
      <c r="D6859" s="414" t="e">
        <v>#N/A</v>
      </c>
      <c r="E6859" s="414" t="e">
        <v>#N/A</v>
      </c>
    </row>
    <row r="6860" spans="3:5">
      <c r="C6860" s="414">
        <v>121.40000000001477</v>
      </c>
      <c r="D6860" s="414" t="e">
        <v>#N/A</v>
      </c>
      <c r="E6860" s="414" t="e">
        <v>#N/A</v>
      </c>
    </row>
    <row r="6861" spans="3:5">
      <c r="C6861" s="414">
        <v>121.42500000001478</v>
      </c>
      <c r="D6861" s="414" t="e">
        <v>#N/A</v>
      </c>
      <c r="E6861" s="414" t="e">
        <v>#N/A</v>
      </c>
    </row>
    <row r="6862" spans="3:5">
      <c r="C6862" s="414">
        <v>121.45000000001478</v>
      </c>
      <c r="D6862" s="414" t="e">
        <v>#N/A</v>
      </c>
      <c r="E6862" s="414" t="e">
        <v>#N/A</v>
      </c>
    </row>
    <row r="6863" spans="3:5">
      <c r="C6863" s="414">
        <v>121.47500000001479</v>
      </c>
      <c r="D6863" s="414" t="e">
        <v>#N/A</v>
      </c>
      <c r="E6863" s="414" t="e">
        <v>#N/A</v>
      </c>
    </row>
    <row r="6864" spans="3:5">
      <c r="C6864" s="414">
        <v>121.50000000001479</v>
      </c>
      <c r="D6864" s="414" t="e">
        <v>#N/A</v>
      </c>
      <c r="E6864" s="414" t="e">
        <v>#N/A</v>
      </c>
    </row>
    <row r="6865" spans="3:5">
      <c r="C6865" s="414">
        <v>121.5250000000148</v>
      </c>
      <c r="D6865" s="414" t="e">
        <v>#N/A</v>
      </c>
      <c r="E6865" s="414" t="e">
        <v>#N/A</v>
      </c>
    </row>
    <row r="6866" spans="3:5">
      <c r="C6866" s="414">
        <v>121.5500000000148</v>
      </c>
      <c r="D6866" s="414" t="e">
        <v>#N/A</v>
      </c>
      <c r="E6866" s="414" t="e">
        <v>#N/A</v>
      </c>
    </row>
    <row r="6867" spans="3:5">
      <c r="C6867" s="414">
        <v>121.57500000001481</v>
      </c>
      <c r="D6867" s="414" t="e">
        <v>#N/A</v>
      </c>
      <c r="E6867" s="414" t="e">
        <v>#N/A</v>
      </c>
    </row>
    <row r="6868" spans="3:5">
      <c r="C6868" s="414">
        <v>121.60000000001482</v>
      </c>
      <c r="D6868" s="414" t="e">
        <v>#N/A</v>
      </c>
      <c r="E6868" s="414" t="e">
        <v>#N/A</v>
      </c>
    </row>
    <row r="6869" spans="3:5">
      <c r="C6869" s="414">
        <v>121.62500000001482</v>
      </c>
      <c r="D6869" s="414" t="e">
        <v>#N/A</v>
      </c>
      <c r="E6869" s="414" t="e">
        <v>#N/A</v>
      </c>
    </row>
    <row r="6870" spans="3:5">
      <c r="C6870" s="414">
        <v>121.65000000001483</v>
      </c>
      <c r="D6870" s="414" t="e">
        <v>#N/A</v>
      </c>
      <c r="E6870" s="414" t="e">
        <v>#N/A</v>
      </c>
    </row>
    <row r="6871" spans="3:5">
      <c r="C6871" s="414">
        <v>121.67500000001483</v>
      </c>
      <c r="D6871" s="414" t="e">
        <v>#N/A</v>
      </c>
      <c r="E6871" s="414" t="e">
        <v>#N/A</v>
      </c>
    </row>
    <row r="6872" spans="3:5">
      <c r="C6872" s="414">
        <v>121.70000000001484</v>
      </c>
      <c r="D6872" s="414" t="e">
        <v>#N/A</v>
      </c>
      <c r="E6872" s="414" t="e">
        <v>#N/A</v>
      </c>
    </row>
    <row r="6873" spans="3:5">
      <c r="C6873" s="414">
        <v>121.72500000001484</v>
      </c>
      <c r="D6873" s="414" t="e">
        <v>#N/A</v>
      </c>
      <c r="E6873" s="414" t="e">
        <v>#N/A</v>
      </c>
    </row>
    <row r="6874" spans="3:5">
      <c r="C6874" s="414">
        <v>121.75000000001485</v>
      </c>
      <c r="D6874" s="414" t="e">
        <v>#N/A</v>
      </c>
      <c r="E6874" s="414" t="e">
        <v>#N/A</v>
      </c>
    </row>
    <row r="6875" spans="3:5">
      <c r="C6875" s="414">
        <v>121.77500000001486</v>
      </c>
      <c r="D6875" s="414" t="e">
        <v>#N/A</v>
      </c>
      <c r="E6875" s="414" t="e">
        <v>#N/A</v>
      </c>
    </row>
    <row r="6876" spans="3:5">
      <c r="C6876" s="414">
        <v>121.80000000001486</v>
      </c>
      <c r="D6876" s="414" t="e">
        <v>#N/A</v>
      </c>
      <c r="E6876" s="414" t="e">
        <v>#N/A</v>
      </c>
    </row>
    <row r="6877" spans="3:5">
      <c r="C6877" s="414">
        <v>121.82500000001487</v>
      </c>
      <c r="D6877" s="414" t="e">
        <v>#N/A</v>
      </c>
      <c r="E6877" s="414" t="e">
        <v>#N/A</v>
      </c>
    </row>
    <row r="6878" spans="3:5">
      <c r="C6878" s="414">
        <v>121.85000000001487</v>
      </c>
      <c r="D6878" s="414" t="e">
        <v>#N/A</v>
      </c>
      <c r="E6878" s="414" t="e">
        <v>#N/A</v>
      </c>
    </row>
    <row r="6879" spans="3:5">
      <c r="C6879" s="414">
        <v>121.87500000001488</v>
      </c>
      <c r="D6879" s="414" t="e">
        <v>#N/A</v>
      </c>
      <c r="E6879" s="414" t="e">
        <v>#N/A</v>
      </c>
    </row>
    <row r="6880" spans="3:5">
      <c r="C6880" s="414">
        <v>121.90000000001488</v>
      </c>
      <c r="D6880" s="414" t="e">
        <v>#N/A</v>
      </c>
      <c r="E6880" s="414" t="e">
        <v>#N/A</v>
      </c>
    </row>
    <row r="6881" spans="3:5">
      <c r="C6881" s="414">
        <v>121.92500000001489</v>
      </c>
      <c r="D6881" s="414" t="e">
        <v>#N/A</v>
      </c>
      <c r="E6881" s="414" t="e">
        <v>#N/A</v>
      </c>
    </row>
    <row r="6882" spans="3:5">
      <c r="C6882" s="414">
        <v>121.9500000000149</v>
      </c>
      <c r="D6882" s="414" t="e">
        <v>#N/A</v>
      </c>
      <c r="E6882" s="414" t="e">
        <v>#N/A</v>
      </c>
    </row>
    <row r="6883" spans="3:5">
      <c r="C6883" s="414">
        <v>121.9750000000149</v>
      </c>
      <c r="D6883" s="414" t="e">
        <v>#N/A</v>
      </c>
      <c r="E6883" s="414" t="e">
        <v>#N/A</v>
      </c>
    </row>
    <row r="6884" spans="3:5">
      <c r="C6884" s="414">
        <v>122.00000000001491</v>
      </c>
      <c r="D6884" s="414" t="e">
        <v>#N/A</v>
      </c>
      <c r="E6884" s="414" t="e">
        <v>#N/A</v>
      </c>
    </row>
    <row r="6885" spans="3:5">
      <c r="C6885" s="414">
        <v>122.02500000001491</v>
      </c>
      <c r="D6885" s="414" t="e">
        <v>#N/A</v>
      </c>
      <c r="E6885" s="414" t="e">
        <v>#N/A</v>
      </c>
    </row>
    <row r="6886" spans="3:5">
      <c r="C6886" s="414">
        <v>122.05000000001492</v>
      </c>
      <c r="D6886" s="414" t="e">
        <v>#N/A</v>
      </c>
      <c r="E6886" s="414" t="e">
        <v>#N/A</v>
      </c>
    </row>
    <row r="6887" spans="3:5">
      <c r="C6887" s="414">
        <v>122.07500000001492</v>
      </c>
      <c r="D6887" s="414" t="e">
        <v>#N/A</v>
      </c>
      <c r="E6887" s="414" t="e">
        <v>#N/A</v>
      </c>
    </row>
    <row r="6888" spans="3:5">
      <c r="C6888" s="414">
        <v>122.10000000001493</v>
      </c>
      <c r="D6888" s="414" t="e">
        <v>#N/A</v>
      </c>
      <c r="E6888" s="414" t="e">
        <v>#N/A</v>
      </c>
    </row>
    <row r="6889" spans="3:5">
      <c r="C6889" s="414">
        <v>122.12500000001494</v>
      </c>
      <c r="D6889" s="414" t="e">
        <v>#N/A</v>
      </c>
      <c r="E6889" s="414" t="e">
        <v>#N/A</v>
      </c>
    </row>
    <row r="6890" spans="3:5">
      <c r="C6890" s="414">
        <v>122.15000000001494</v>
      </c>
      <c r="D6890" s="414" t="e">
        <v>#N/A</v>
      </c>
      <c r="E6890" s="414" t="e">
        <v>#N/A</v>
      </c>
    </row>
    <row r="6891" spans="3:5">
      <c r="C6891" s="414">
        <v>122.17500000001495</v>
      </c>
      <c r="D6891" s="414" t="e">
        <v>#N/A</v>
      </c>
      <c r="E6891" s="414" t="e">
        <v>#N/A</v>
      </c>
    </row>
    <row r="6892" spans="3:5">
      <c r="C6892" s="414">
        <v>122.20000000001495</v>
      </c>
      <c r="D6892" s="414" t="e">
        <v>#N/A</v>
      </c>
      <c r="E6892" s="414" t="e">
        <v>#N/A</v>
      </c>
    </row>
    <row r="6893" spans="3:5">
      <c r="C6893" s="414">
        <v>122.22500000001496</v>
      </c>
      <c r="D6893" s="414" t="e">
        <v>#N/A</v>
      </c>
      <c r="E6893" s="414" t="e">
        <v>#N/A</v>
      </c>
    </row>
    <row r="6894" spans="3:5">
      <c r="C6894" s="414">
        <v>122.25000000001496</v>
      </c>
      <c r="D6894" s="414" t="e">
        <v>#N/A</v>
      </c>
      <c r="E6894" s="414" t="e">
        <v>#N/A</v>
      </c>
    </row>
    <row r="6895" spans="3:5">
      <c r="C6895" s="414">
        <v>122.27500000001497</v>
      </c>
      <c r="D6895" s="414" t="e">
        <v>#N/A</v>
      </c>
      <c r="E6895" s="414" t="e">
        <v>#N/A</v>
      </c>
    </row>
    <row r="6896" spans="3:5">
      <c r="C6896" s="414">
        <v>122.30000000001498</v>
      </c>
      <c r="D6896" s="414" t="e">
        <v>#N/A</v>
      </c>
      <c r="E6896" s="414" t="e">
        <v>#N/A</v>
      </c>
    </row>
    <row r="6897" spans="3:5">
      <c r="C6897" s="414">
        <v>122.32500000001498</v>
      </c>
      <c r="D6897" s="414" t="e">
        <v>#N/A</v>
      </c>
      <c r="E6897" s="414" t="e">
        <v>#N/A</v>
      </c>
    </row>
    <row r="6898" spans="3:5">
      <c r="C6898" s="414">
        <v>122.35000000001499</v>
      </c>
      <c r="D6898" s="414" t="e">
        <v>#N/A</v>
      </c>
      <c r="E6898" s="414" t="e">
        <v>#N/A</v>
      </c>
    </row>
    <row r="6899" spans="3:5">
      <c r="C6899" s="414">
        <v>122.37500000001499</v>
      </c>
      <c r="D6899" s="414" t="e">
        <v>#N/A</v>
      </c>
      <c r="E6899" s="414" t="e">
        <v>#N/A</v>
      </c>
    </row>
    <row r="6900" spans="3:5">
      <c r="C6900" s="414">
        <v>122.400000000015</v>
      </c>
      <c r="D6900" s="414" t="e">
        <v>#N/A</v>
      </c>
      <c r="E6900" s="414" t="e">
        <v>#N/A</v>
      </c>
    </row>
    <row r="6901" spans="3:5">
      <c r="C6901" s="414">
        <v>122.425000000015</v>
      </c>
      <c r="D6901" s="414" t="e">
        <v>#N/A</v>
      </c>
      <c r="E6901" s="414" t="e">
        <v>#N/A</v>
      </c>
    </row>
    <row r="6902" spans="3:5">
      <c r="C6902" s="414">
        <v>122.45000000001501</v>
      </c>
      <c r="D6902" s="414" t="e">
        <v>#N/A</v>
      </c>
      <c r="E6902" s="414" t="e">
        <v>#N/A</v>
      </c>
    </row>
    <row r="6903" spans="3:5">
      <c r="C6903" s="414">
        <v>122.47500000001502</v>
      </c>
      <c r="D6903" s="414" t="e">
        <v>#N/A</v>
      </c>
      <c r="E6903" s="414" t="e">
        <v>#N/A</v>
      </c>
    </row>
    <row r="6904" spans="3:5">
      <c r="C6904" s="414">
        <v>122.50000000001502</v>
      </c>
      <c r="D6904" s="414" t="e">
        <v>#N/A</v>
      </c>
      <c r="E6904" s="414" t="e">
        <v>#N/A</v>
      </c>
    </row>
    <row r="6905" spans="3:5">
      <c r="C6905" s="414">
        <v>122.52500000001503</v>
      </c>
      <c r="D6905" s="414" t="e">
        <v>#N/A</v>
      </c>
      <c r="E6905" s="414" t="e">
        <v>#N/A</v>
      </c>
    </row>
    <row r="6906" spans="3:5">
      <c r="C6906" s="414">
        <v>122.55000000001503</v>
      </c>
      <c r="D6906" s="414" t="e">
        <v>#N/A</v>
      </c>
      <c r="E6906" s="414" t="e">
        <v>#N/A</v>
      </c>
    </row>
    <row r="6907" spans="3:5">
      <c r="C6907" s="414">
        <v>122.57500000001504</v>
      </c>
      <c r="D6907" s="414" t="e">
        <v>#N/A</v>
      </c>
      <c r="E6907" s="414" t="e">
        <v>#N/A</v>
      </c>
    </row>
    <row r="6908" spans="3:5">
      <c r="C6908" s="414">
        <v>122.60000000001504</v>
      </c>
      <c r="D6908" s="414" t="e">
        <v>#N/A</v>
      </c>
      <c r="E6908" s="414" t="e">
        <v>#N/A</v>
      </c>
    </row>
    <row r="6909" spans="3:5">
      <c r="C6909" s="414">
        <v>122.62500000001505</v>
      </c>
      <c r="D6909" s="414" t="e">
        <v>#N/A</v>
      </c>
      <c r="E6909" s="414" t="e">
        <v>#N/A</v>
      </c>
    </row>
    <row r="6910" spans="3:5">
      <c r="C6910" s="414">
        <v>122.65000000001505</v>
      </c>
      <c r="D6910" s="414" t="e">
        <v>#N/A</v>
      </c>
      <c r="E6910" s="414" t="e">
        <v>#N/A</v>
      </c>
    </row>
    <row r="6911" spans="3:5">
      <c r="C6911" s="414">
        <v>122.67500000001506</v>
      </c>
      <c r="D6911" s="414" t="e">
        <v>#N/A</v>
      </c>
      <c r="E6911" s="414" t="e">
        <v>#N/A</v>
      </c>
    </row>
    <row r="6912" spans="3:5">
      <c r="C6912" s="414">
        <v>122.70000000001507</v>
      </c>
      <c r="D6912" s="414" t="e">
        <v>#N/A</v>
      </c>
      <c r="E6912" s="414" t="e">
        <v>#N/A</v>
      </c>
    </row>
    <row r="6913" spans="3:5">
      <c r="C6913" s="414">
        <v>122.72500000001507</v>
      </c>
      <c r="D6913" s="414" t="e">
        <v>#N/A</v>
      </c>
      <c r="E6913" s="414" t="e">
        <v>#N/A</v>
      </c>
    </row>
    <row r="6914" spans="3:5">
      <c r="C6914" s="414">
        <v>122.75000000001508</v>
      </c>
      <c r="D6914" s="414" t="e">
        <v>#N/A</v>
      </c>
      <c r="E6914" s="414" t="e">
        <v>#N/A</v>
      </c>
    </row>
    <row r="6915" spans="3:5">
      <c r="C6915" s="414">
        <v>122.77500000001508</v>
      </c>
      <c r="D6915" s="414" t="e">
        <v>#N/A</v>
      </c>
      <c r="E6915" s="414" t="e">
        <v>#N/A</v>
      </c>
    </row>
    <row r="6916" spans="3:5">
      <c r="C6916" s="414">
        <v>122.80000000001509</v>
      </c>
      <c r="D6916" s="414" t="e">
        <v>#N/A</v>
      </c>
      <c r="E6916" s="414" t="e">
        <v>#N/A</v>
      </c>
    </row>
    <row r="6917" spans="3:5">
      <c r="C6917" s="414">
        <v>122.82500000001509</v>
      </c>
      <c r="D6917" s="414" t="e">
        <v>#N/A</v>
      </c>
      <c r="E6917" s="414" t="e">
        <v>#N/A</v>
      </c>
    </row>
    <row r="6918" spans="3:5">
      <c r="C6918" s="414">
        <v>122.8500000000151</v>
      </c>
      <c r="D6918" s="414" t="e">
        <v>#N/A</v>
      </c>
      <c r="E6918" s="414" t="e">
        <v>#N/A</v>
      </c>
    </row>
    <row r="6919" spans="3:5">
      <c r="C6919" s="414">
        <v>122.87500000001511</v>
      </c>
      <c r="D6919" s="414" t="e">
        <v>#N/A</v>
      </c>
      <c r="E6919" s="414" t="e">
        <v>#N/A</v>
      </c>
    </row>
    <row r="6920" spans="3:5">
      <c r="C6920" s="414">
        <v>122.90000000001511</v>
      </c>
      <c r="D6920" s="414" t="e">
        <v>#N/A</v>
      </c>
      <c r="E6920" s="414" t="e">
        <v>#N/A</v>
      </c>
    </row>
    <row r="6921" spans="3:5">
      <c r="C6921" s="414">
        <v>122.92500000001512</v>
      </c>
      <c r="D6921" s="414" t="e">
        <v>#N/A</v>
      </c>
      <c r="E6921" s="414" t="e">
        <v>#N/A</v>
      </c>
    </row>
    <row r="6922" spans="3:5">
      <c r="C6922" s="414">
        <v>122.95000000001512</v>
      </c>
      <c r="D6922" s="414" t="e">
        <v>#N/A</v>
      </c>
      <c r="E6922" s="414" t="e">
        <v>#N/A</v>
      </c>
    </row>
    <row r="6923" spans="3:5">
      <c r="C6923" s="414">
        <v>122.97500000001513</v>
      </c>
      <c r="D6923" s="414" t="e">
        <v>#N/A</v>
      </c>
      <c r="E6923" s="414" t="e">
        <v>#N/A</v>
      </c>
    </row>
    <row r="6924" spans="3:5">
      <c r="C6924" s="414">
        <v>123.00000000001513</v>
      </c>
      <c r="D6924" s="414" t="e">
        <v>#N/A</v>
      </c>
      <c r="E6924" s="414" t="e">
        <v>#N/A</v>
      </c>
    </row>
    <row r="6925" spans="3:5">
      <c r="C6925" s="414">
        <v>123.02500000001514</v>
      </c>
      <c r="D6925" s="414" t="e">
        <v>#N/A</v>
      </c>
      <c r="E6925" s="414" t="e">
        <v>#N/A</v>
      </c>
    </row>
    <row r="6926" spans="3:5">
      <c r="C6926" s="414">
        <v>123.05000000001515</v>
      </c>
      <c r="D6926" s="414" t="e">
        <v>#N/A</v>
      </c>
      <c r="E6926" s="414" t="e">
        <v>#N/A</v>
      </c>
    </row>
    <row r="6927" spans="3:5">
      <c r="C6927" s="414">
        <v>123.07500000001515</v>
      </c>
      <c r="D6927" s="414" t="e">
        <v>#N/A</v>
      </c>
      <c r="E6927" s="414" t="e">
        <v>#N/A</v>
      </c>
    </row>
    <row r="6928" spans="3:5">
      <c r="C6928" s="414">
        <v>123.10000000001516</v>
      </c>
      <c r="D6928" s="414" t="e">
        <v>#N/A</v>
      </c>
      <c r="E6928" s="414" t="e">
        <v>#N/A</v>
      </c>
    </row>
    <row r="6929" spans="3:5">
      <c r="C6929" s="414">
        <v>123.12500000001516</v>
      </c>
      <c r="D6929" s="414" t="e">
        <v>#N/A</v>
      </c>
      <c r="E6929" s="414" t="e">
        <v>#N/A</v>
      </c>
    </row>
    <row r="6930" spans="3:5">
      <c r="C6930" s="414">
        <v>123.15000000001517</v>
      </c>
      <c r="D6930" s="414" t="e">
        <v>#N/A</v>
      </c>
      <c r="E6930" s="414" t="e">
        <v>#N/A</v>
      </c>
    </row>
    <row r="6931" spans="3:5">
      <c r="C6931" s="414">
        <v>123.17500000001517</v>
      </c>
      <c r="D6931" s="414" t="e">
        <v>#N/A</v>
      </c>
      <c r="E6931" s="414" t="e">
        <v>#N/A</v>
      </c>
    </row>
    <row r="6932" spans="3:5">
      <c r="C6932" s="414">
        <v>123.20000000001518</v>
      </c>
      <c r="D6932" s="414" t="e">
        <v>#N/A</v>
      </c>
      <c r="E6932" s="414" t="e">
        <v>#N/A</v>
      </c>
    </row>
    <row r="6933" spans="3:5">
      <c r="C6933" s="414">
        <v>123.22500000001519</v>
      </c>
      <c r="D6933" s="414" t="e">
        <v>#N/A</v>
      </c>
      <c r="E6933" s="414" t="e">
        <v>#N/A</v>
      </c>
    </row>
    <row r="6934" spans="3:5">
      <c r="C6934" s="414">
        <v>123.25000000001519</v>
      </c>
      <c r="D6934" s="414" t="e">
        <v>#N/A</v>
      </c>
      <c r="E6934" s="414" t="e">
        <v>#N/A</v>
      </c>
    </row>
    <row r="6935" spans="3:5">
      <c r="C6935" s="414">
        <v>123.2750000000152</v>
      </c>
      <c r="D6935" s="414" t="e">
        <v>#N/A</v>
      </c>
      <c r="E6935" s="414" t="e">
        <v>#N/A</v>
      </c>
    </row>
    <row r="6936" spans="3:5">
      <c r="C6936" s="414">
        <v>123.3000000000152</v>
      </c>
      <c r="D6936" s="414" t="e">
        <v>#N/A</v>
      </c>
      <c r="E6936" s="414" t="e">
        <v>#N/A</v>
      </c>
    </row>
    <row r="6937" spans="3:5">
      <c r="C6937" s="414">
        <v>123.32500000001521</v>
      </c>
      <c r="D6937" s="414" t="e">
        <v>#N/A</v>
      </c>
      <c r="E6937" s="414" t="e">
        <v>#N/A</v>
      </c>
    </row>
    <row r="6938" spans="3:5">
      <c r="C6938" s="414">
        <v>123.35000000001521</v>
      </c>
      <c r="D6938" s="414" t="e">
        <v>#N/A</v>
      </c>
      <c r="E6938" s="414" t="e">
        <v>#N/A</v>
      </c>
    </row>
    <row r="6939" spans="3:5">
      <c r="C6939" s="414">
        <v>123.37500000001522</v>
      </c>
      <c r="D6939" s="414" t="e">
        <v>#N/A</v>
      </c>
      <c r="E6939" s="414" t="e">
        <v>#N/A</v>
      </c>
    </row>
    <row r="6940" spans="3:5">
      <c r="C6940" s="414">
        <v>123.40000000001523</v>
      </c>
      <c r="D6940" s="414" t="e">
        <v>#N/A</v>
      </c>
      <c r="E6940" s="414" t="e">
        <v>#N/A</v>
      </c>
    </row>
    <row r="6941" spans="3:5">
      <c r="C6941" s="414">
        <v>123.42500000001523</v>
      </c>
      <c r="D6941" s="414" t="e">
        <v>#N/A</v>
      </c>
      <c r="E6941" s="414" t="e">
        <v>#N/A</v>
      </c>
    </row>
    <row r="6942" spans="3:5">
      <c r="C6942" s="414">
        <v>123.45000000001524</v>
      </c>
      <c r="D6942" s="414" t="e">
        <v>#N/A</v>
      </c>
      <c r="E6942" s="414" t="e">
        <v>#N/A</v>
      </c>
    </row>
    <row r="6943" spans="3:5">
      <c r="C6943" s="414">
        <v>123.47500000001524</v>
      </c>
      <c r="D6943" s="414" t="e">
        <v>#N/A</v>
      </c>
      <c r="E6943" s="414" t="e">
        <v>#N/A</v>
      </c>
    </row>
    <row r="6944" spans="3:5">
      <c r="C6944" s="414">
        <v>123.50000000001525</v>
      </c>
      <c r="D6944" s="414" t="e">
        <v>#N/A</v>
      </c>
      <c r="E6944" s="414" t="e">
        <v>#N/A</v>
      </c>
    </row>
    <row r="6945" spans="3:5">
      <c r="C6945" s="414">
        <v>123.52500000001525</v>
      </c>
      <c r="D6945" s="414" t="e">
        <v>#N/A</v>
      </c>
      <c r="E6945" s="414" t="e">
        <v>#N/A</v>
      </c>
    </row>
    <row r="6946" spans="3:5">
      <c r="C6946" s="414">
        <v>123.55000000001526</v>
      </c>
      <c r="D6946" s="414" t="e">
        <v>#N/A</v>
      </c>
      <c r="E6946" s="414" t="e">
        <v>#N/A</v>
      </c>
    </row>
    <row r="6947" spans="3:5">
      <c r="C6947" s="414">
        <v>123.57500000001527</v>
      </c>
      <c r="D6947" s="414" t="e">
        <v>#N/A</v>
      </c>
      <c r="E6947" s="414" t="e">
        <v>#N/A</v>
      </c>
    </row>
    <row r="6948" spans="3:5">
      <c r="C6948" s="414">
        <v>123.60000000001527</v>
      </c>
      <c r="D6948" s="414" t="e">
        <v>#N/A</v>
      </c>
      <c r="E6948" s="414" t="e">
        <v>#N/A</v>
      </c>
    </row>
    <row r="6949" spans="3:5">
      <c r="C6949" s="414">
        <v>123.62500000001528</v>
      </c>
      <c r="D6949" s="414" t="e">
        <v>#N/A</v>
      </c>
      <c r="E6949" s="414" t="e">
        <v>#N/A</v>
      </c>
    </row>
    <row r="6950" spans="3:5">
      <c r="C6950" s="414">
        <v>123.65000000001528</v>
      </c>
      <c r="D6950" s="414" t="e">
        <v>#N/A</v>
      </c>
      <c r="E6950" s="414" t="e">
        <v>#N/A</v>
      </c>
    </row>
    <row r="6951" spans="3:5">
      <c r="C6951" s="414">
        <v>123.67500000001529</v>
      </c>
      <c r="D6951" s="414" t="e">
        <v>#N/A</v>
      </c>
      <c r="E6951" s="414" t="e">
        <v>#N/A</v>
      </c>
    </row>
    <row r="6952" spans="3:5">
      <c r="C6952" s="414">
        <v>123.70000000001529</v>
      </c>
      <c r="D6952" s="414" t="e">
        <v>#N/A</v>
      </c>
      <c r="E6952" s="414" t="e">
        <v>#N/A</v>
      </c>
    </row>
    <row r="6953" spans="3:5">
      <c r="C6953" s="414">
        <v>123.7250000000153</v>
      </c>
      <c r="D6953" s="414" t="e">
        <v>#N/A</v>
      </c>
      <c r="E6953" s="414" t="e">
        <v>#N/A</v>
      </c>
    </row>
    <row r="6954" spans="3:5">
      <c r="C6954" s="414">
        <v>123.75000000001531</v>
      </c>
      <c r="D6954" s="414" t="e">
        <v>#N/A</v>
      </c>
      <c r="E6954" s="414" t="e">
        <v>#N/A</v>
      </c>
    </row>
    <row r="6955" spans="3:5">
      <c r="C6955" s="414">
        <v>123.77500000001531</v>
      </c>
      <c r="D6955" s="414" t="e">
        <v>#N/A</v>
      </c>
      <c r="E6955" s="414" t="e">
        <v>#N/A</v>
      </c>
    </row>
    <row r="6956" spans="3:5">
      <c r="C6956" s="414">
        <v>123.80000000001532</v>
      </c>
      <c r="D6956" s="414" t="e">
        <v>#N/A</v>
      </c>
      <c r="E6956" s="414" t="e">
        <v>#N/A</v>
      </c>
    </row>
    <row r="6957" spans="3:5">
      <c r="C6957" s="414">
        <v>123.82500000001532</v>
      </c>
      <c r="D6957" s="414" t="e">
        <v>#N/A</v>
      </c>
      <c r="E6957" s="414" t="e">
        <v>#N/A</v>
      </c>
    </row>
    <row r="6958" spans="3:5">
      <c r="C6958" s="414">
        <v>123.85000000001533</v>
      </c>
      <c r="D6958" s="414" t="e">
        <v>#N/A</v>
      </c>
      <c r="E6958" s="414" t="e">
        <v>#N/A</v>
      </c>
    </row>
    <row r="6959" spans="3:5">
      <c r="C6959" s="414">
        <v>123.87500000001533</v>
      </c>
      <c r="D6959" s="414" t="e">
        <v>#N/A</v>
      </c>
      <c r="E6959" s="414" t="e">
        <v>#N/A</v>
      </c>
    </row>
    <row r="6960" spans="3:5">
      <c r="C6960" s="414">
        <v>123.90000000001534</v>
      </c>
      <c r="D6960" s="414" t="e">
        <v>#N/A</v>
      </c>
      <c r="E6960" s="414" t="e">
        <v>#N/A</v>
      </c>
    </row>
    <row r="6961" spans="3:5">
      <c r="C6961" s="414">
        <v>123.92500000001534</v>
      </c>
      <c r="D6961" s="414" t="e">
        <v>#N/A</v>
      </c>
      <c r="E6961" s="414" t="e">
        <v>#N/A</v>
      </c>
    </row>
    <row r="6962" spans="3:5">
      <c r="C6962" s="414">
        <v>123.95000000001535</v>
      </c>
      <c r="D6962" s="414" t="e">
        <v>#N/A</v>
      </c>
      <c r="E6962" s="414" t="e">
        <v>#N/A</v>
      </c>
    </row>
    <row r="6963" spans="3:5">
      <c r="C6963" s="414">
        <v>123.97500000001536</v>
      </c>
      <c r="D6963" s="414" t="e">
        <v>#N/A</v>
      </c>
      <c r="E6963" s="414" t="e">
        <v>#N/A</v>
      </c>
    </row>
    <row r="6964" spans="3:5">
      <c r="C6964" s="414">
        <v>124.00000000001536</v>
      </c>
      <c r="D6964" s="414" t="e">
        <v>#N/A</v>
      </c>
      <c r="E6964" s="414" t="e">
        <v>#N/A</v>
      </c>
    </row>
    <row r="6965" spans="3:5">
      <c r="C6965" s="414">
        <v>124.02500000001537</v>
      </c>
      <c r="D6965" s="414" t="e">
        <v>#N/A</v>
      </c>
      <c r="E6965" s="414" t="e">
        <v>#N/A</v>
      </c>
    </row>
    <row r="6966" spans="3:5">
      <c r="C6966" s="414">
        <v>124.05000000001537</v>
      </c>
      <c r="D6966" s="414" t="e">
        <v>#N/A</v>
      </c>
      <c r="E6966" s="414" t="e">
        <v>#N/A</v>
      </c>
    </row>
    <row r="6967" spans="3:5">
      <c r="C6967" s="414">
        <v>124.07500000001538</v>
      </c>
      <c r="D6967" s="414" t="e">
        <v>#N/A</v>
      </c>
      <c r="E6967" s="414" t="e">
        <v>#N/A</v>
      </c>
    </row>
    <row r="6968" spans="3:5">
      <c r="C6968" s="414">
        <v>124.10000000001538</v>
      </c>
      <c r="D6968" s="414" t="e">
        <v>#N/A</v>
      </c>
      <c r="E6968" s="414" t="e">
        <v>#N/A</v>
      </c>
    </row>
    <row r="6969" spans="3:5">
      <c r="C6969" s="414">
        <v>124.12500000001539</v>
      </c>
      <c r="D6969" s="414" t="e">
        <v>#N/A</v>
      </c>
      <c r="E6969" s="414" t="e">
        <v>#N/A</v>
      </c>
    </row>
    <row r="6970" spans="3:5">
      <c r="C6970" s="414">
        <v>124.1500000000154</v>
      </c>
      <c r="D6970" s="414" t="e">
        <v>#N/A</v>
      </c>
      <c r="E6970" s="414" t="e">
        <v>#N/A</v>
      </c>
    </row>
    <row r="6971" spans="3:5">
      <c r="C6971" s="414">
        <v>124.1750000000154</v>
      </c>
      <c r="D6971" s="414" t="e">
        <v>#N/A</v>
      </c>
      <c r="E6971" s="414" t="e">
        <v>#N/A</v>
      </c>
    </row>
    <row r="6972" spans="3:5">
      <c r="C6972" s="414">
        <v>124.20000000001541</v>
      </c>
      <c r="D6972" s="414" t="e">
        <v>#N/A</v>
      </c>
      <c r="E6972" s="414" t="e">
        <v>#N/A</v>
      </c>
    </row>
    <row r="6973" spans="3:5">
      <c r="C6973" s="414">
        <v>124.22500000001541</v>
      </c>
      <c r="D6973" s="414" t="e">
        <v>#N/A</v>
      </c>
      <c r="E6973" s="414" t="e">
        <v>#N/A</v>
      </c>
    </row>
    <row r="6974" spans="3:5">
      <c r="C6974" s="414">
        <v>124.25000000001542</v>
      </c>
      <c r="D6974" s="414" t="e">
        <v>#N/A</v>
      </c>
      <c r="E6974" s="414" t="e">
        <v>#N/A</v>
      </c>
    </row>
    <row r="6975" spans="3:5">
      <c r="C6975" s="414">
        <v>124.27500000001542</v>
      </c>
      <c r="D6975" s="414" t="e">
        <v>#N/A</v>
      </c>
      <c r="E6975" s="414" t="e">
        <v>#N/A</v>
      </c>
    </row>
    <row r="6976" spans="3:5">
      <c r="C6976" s="414">
        <v>124.30000000001543</v>
      </c>
      <c r="D6976" s="414" t="e">
        <v>#N/A</v>
      </c>
      <c r="E6976" s="414" t="e">
        <v>#N/A</v>
      </c>
    </row>
    <row r="6977" spans="3:5">
      <c r="C6977" s="414">
        <v>124.32500000001544</v>
      </c>
      <c r="D6977" s="414" t="e">
        <v>#N/A</v>
      </c>
      <c r="E6977" s="414" t="e">
        <v>#N/A</v>
      </c>
    </row>
    <row r="6978" spans="3:5">
      <c r="C6978" s="414">
        <v>124.35000000001544</v>
      </c>
      <c r="D6978" s="414" t="e">
        <v>#N/A</v>
      </c>
      <c r="E6978" s="414" t="e">
        <v>#N/A</v>
      </c>
    </row>
    <row r="6979" spans="3:5">
      <c r="C6979" s="414">
        <v>124.37500000001545</v>
      </c>
      <c r="D6979" s="414" t="e">
        <v>#N/A</v>
      </c>
      <c r="E6979" s="414" t="e">
        <v>#N/A</v>
      </c>
    </row>
    <row r="6980" spans="3:5">
      <c r="C6980" s="414">
        <v>124.40000000001545</v>
      </c>
      <c r="D6980" s="414" t="e">
        <v>#N/A</v>
      </c>
      <c r="E6980" s="414" t="e">
        <v>#N/A</v>
      </c>
    </row>
    <row r="6981" spans="3:5">
      <c r="C6981" s="414">
        <v>124.42500000001546</v>
      </c>
      <c r="D6981" s="414" t="e">
        <v>#N/A</v>
      </c>
      <c r="E6981" s="414" t="e">
        <v>#N/A</v>
      </c>
    </row>
    <row r="6982" spans="3:5">
      <c r="C6982" s="414">
        <v>124.45000000001546</v>
      </c>
      <c r="D6982" s="414" t="e">
        <v>#N/A</v>
      </c>
      <c r="E6982" s="414" t="e">
        <v>#N/A</v>
      </c>
    </row>
    <row r="6983" spans="3:5">
      <c r="C6983" s="414">
        <v>124.47500000001547</v>
      </c>
      <c r="D6983" s="414" t="e">
        <v>#N/A</v>
      </c>
      <c r="E6983" s="414" t="e">
        <v>#N/A</v>
      </c>
    </row>
    <row r="6984" spans="3:5">
      <c r="C6984" s="414">
        <v>124.50000000001548</v>
      </c>
      <c r="D6984" s="414" t="e">
        <v>#N/A</v>
      </c>
      <c r="E6984" s="414" t="e">
        <v>#N/A</v>
      </c>
    </row>
    <row r="6985" spans="3:5">
      <c r="C6985" s="414">
        <v>124.52500000001548</v>
      </c>
      <c r="D6985" s="414" t="e">
        <v>#N/A</v>
      </c>
      <c r="E6985" s="414" t="e">
        <v>#N/A</v>
      </c>
    </row>
    <row r="6986" spans="3:5">
      <c r="C6986" s="414">
        <v>124.55000000001549</v>
      </c>
      <c r="D6986" s="414" t="e">
        <v>#N/A</v>
      </c>
      <c r="E6986" s="414" t="e">
        <v>#N/A</v>
      </c>
    </row>
    <row r="6987" spans="3:5">
      <c r="C6987" s="414">
        <v>124.57500000001549</v>
      </c>
      <c r="D6987" s="414" t="e">
        <v>#N/A</v>
      </c>
      <c r="E6987" s="414" t="e">
        <v>#N/A</v>
      </c>
    </row>
    <row r="6988" spans="3:5">
      <c r="C6988" s="414">
        <v>124.6000000000155</v>
      </c>
      <c r="D6988" s="414" t="e">
        <v>#N/A</v>
      </c>
      <c r="E6988" s="414" t="e">
        <v>#N/A</v>
      </c>
    </row>
    <row r="6989" spans="3:5">
      <c r="C6989" s="414">
        <v>124.6250000000155</v>
      </c>
      <c r="D6989" s="414" t="e">
        <v>#N/A</v>
      </c>
      <c r="E6989" s="414" t="e">
        <v>#N/A</v>
      </c>
    </row>
    <row r="6990" spans="3:5">
      <c r="C6990" s="414">
        <v>124.65000000001551</v>
      </c>
      <c r="D6990" s="414" t="e">
        <v>#N/A</v>
      </c>
      <c r="E6990" s="414" t="e">
        <v>#N/A</v>
      </c>
    </row>
    <row r="6991" spans="3:5">
      <c r="C6991" s="414">
        <v>124.67500000001552</v>
      </c>
      <c r="D6991" s="414" t="e">
        <v>#N/A</v>
      </c>
      <c r="E6991" s="414" t="e">
        <v>#N/A</v>
      </c>
    </row>
    <row r="6992" spans="3:5">
      <c r="C6992" s="414">
        <v>124.70000000001552</v>
      </c>
      <c r="D6992" s="414" t="e">
        <v>#N/A</v>
      </c>
      <c r="E6992" s="414" t="e">
        <v>#N/A</v>
      </c>
    </row>
    <row r="6993" spans="3:5">
      <c r="C6993" s="414">
        <v>124.72500000001553</v>
      </c>
      <c r="D6993" s="414" t="e">
        <v>#N/A</v>
      </c>
      <c r="E6993" s="414" t="e">
        <v>#N/A</v>
      </c>
    </row>
    <row r="6994" spans="3:5">
      <c r="C6994" s="414">
        <v>124.75000000001553</v>
      </c>
      <c r="D6994" s="414" t="e">
        <v>#N/A</v>
      </c>
      <c r="E6994" s="414" t="e">
        <v>#N/A</v>
      </c>
    </row>
    <row r="6995" spans="3:5">
      <c r="C6995" s="414">
        <v>124.77500000001554</v>
      </c>
      <c r="D6995" s="414" t="e">
        <v>#N/A</v>
      </c>
      <c r="E6995" s="414" t="e">
        <v>#N/A</v>
      </c>
    </row>
    <row r="6996" spans="3:5">
      <c r="C6996" s="414">
        <v>124.80000000001554</v>
      </c>
      <c r="D6996" s="414" t="e">
        <v>#N/A</v>
      </c>
      <c r="E6996" s="414" t="e">
        <v>#N/A</v>
      </c>
    </row>
    <row r="6997" spans="3:5">
      <c r="C6997" s="414">
        <v>124.82500000001555</v>
      </c>
      <c r="D6997" s="414" t="e">
        <v>#N/A</v>
      </c>
      <c r="E6997" s="414" t="e">
        <v>#N/A</v>
      </c>
    </row>
    <row r="6998" spans="3:5">
      <c r="C6998" s="414">
        <v>124.85000000001556</v>
      </c>
      <c r="D6998" s="414" t="e">
        <v>#N/A</v>
      </c>
      <c r="E6998" s="414" t="e">
        <v>#N/A</v>
      </c>
    </row>
    <row r="6999" spans="3:5">
      <c r="C6999" s="414">
        <v>124.87500000001556</v>
      </c>
      <c r="D6999" s="414" t="e">
        <v>#N/A</v>
      </c>
      <c r="E6999" s="414" t="e">
        <v>#N/A</v>
      </c>
    </row>
    <row r="7000" spans="3:5">
      <c r="C7000" s="414">
        <v>124.90000000001557</v>
      </c>
      <c r="D7000" s="414" t="e">
        <v>#N/A</v>
      </c>
      <c r="E7000" s="414" t="e">
        <v>#N/A</v>
      </c>
    </row>
    <row r="7001" spans="3:5">
      <c r="C7001" s="414">
        <v>124.92500000001557</v>
      </c>
      <c r="D7001" s="414" t="e">
        <v>#N/A</v>
      </c>
      <c r="E7001" s="414" t="e">
        <v>#N/A</v>
      </c>
    </row>
    <row r="7002" spans="3:5">
      <c r="C7002" s="414">
        <v>124.95000000001558</v>
      </c>
      <c r="D7002" s="414" t="e">
        <v>#N/A</v>
      </c>
      <c r="E7002" s="414" t="e">
        <v>#N/A</v>
      </c>
    </row>
    <row r="7003" spans="3:5">
      <c r="C7003" s="414">
        <v>124.97500000001558</v>
      </c>
      <c r="D7003" s="414" t="e">
        <v>#N/A</v>
      </c>
      <c r="E7003" s="414" t="e">
        <v>#N/A</v>
      </c>
    </row>
    <row r="7004" spans="3:5">
      <c r="C7004" s="414">
        <v>125.00000000001559</v>
      </c>
      <c r="D7004" s="414" t="e">
        <v>#N/A</v>
      </c>
      <c r="E7004" s="414" t="e">
        <v>#N/A</v>
      </c>
    </row>
    <row r="7005" spans="3:5">
      <c r="C7005" s="414">
        <v>125.02500000001559</v>
      </c>
      <c r="D7005" s="414" t="e">
        <v>#N/A</v>
      </c>
      <c r="E7005" s="414" t="e">
        <v>#N/A</v>
      </c>
    </row>
    <row r="7006" spans="3:5">
      <c r="C7006" s="414">
        <v>125.0500000000156</v>
      </c>
      <c r="D7006" s="414" t="e">
        <v>#N/A</v>
      </c>
      <c r="E7006" s="414" t="e">
        <v>#N/A</v>
      </c>
    </row>
    <row r="7007" spans="3:5">
      <c r="C7007" s="414">
        <v>125.07500000001561</v>
      </c>
      <c r="D7007" s="414" t="e">
        <v>#N/A</v>
      </c>
      <c r="E7007" s="414" t="e">
        <v>#N/A</v>
      </c>
    </row>
    <row r="7008" spans="3:5">
      <c r="C7008" s="414">
        <v>125.10000000001561</v>
      </c>
      <c r="D7008" s="414" t="e">
        <v>#N/A</v>
      </c>
      <c r="E7008" s="414" t="e">
        <v>#N/A</v>
      </c>
    </row>
    <row r="7009" spans="3:5">
      <c r="C7009" s="414">
        <v>125.12500000001562</v>
      </c>
      <c r="D7009" s="414" t="e">
        <v>#N/A</v>
      </c>
      <c r="E7009" s="414" t="e">
        <v>#N/A</v>
      </c>
    </row>
    <row r="7010" spans="3:5">
      <c r="C7010" s="414">
        <v>125.15000000001562</v>
      </c>
      <c r="D7010" s="414" t="e">
        <v>#N/A</v>
      </c>
      <c r="E7010" s="414" t="e">
        <v>#N/A</v>
      </c>
    </row>
    <row r="7011" spans="3:5">
      <c r="C7011" s="414">
        <v>125.17500000001563</v>
      </c>
      <c r="D7011" s="414" t="e">
        <v>#N/A</v>
      </c>
      <c r="E7011" s="414" t="e">
        <v>#N/A</v>
      </c>
    </row>
    <row r="7012" spans="3:5">
      <c r="C7012" s="414">
        <v>125.20000000001563</v>
      </c>
      <c r="D7012" s="414" t="e">
        <v>#N/A</v>
      </c>
      <c r="E7012" s="414" t="e">
        <v>#N/A</v>
      </c>
    </row>
    <row r="7013" spans="3:5">
      <c r="C7013" s="414">
        <v>125.22500000001564</v>
      </c>
      <c r="D7013" s="414" t="e">
        <v>#N/A</v>
      </c>
      <c r="E7013" s="414" t="e">
        <v>#N/A</v>
      </c>
    </row>
    <row r="7014" spans="3:5">
      <c r="C7014" s="414">
        <v>125.25000000001565</v>
      </c>
      <c r="D7014" s="414" t="e">
        <v>#N/A</v>
      </c>
      <c r="E7014" s="414" t="e">
        <v>#N/A</v>
      </c>
    </row>
    <row r="7015" spans="3:5">
      <c r="C7015" s="414">
        <v>125.27500000001565</v>
      </c>
      <c r="D7015" s="414" t="e">
        <v>#N/A</v>
      </c>
      <c r="E7015" s="414" t="e">
        <v>#N/A</v>
      </c>
    </row>
    <row r="7016" spans="3:5">
      <c r="C7016" s="414">
        <v>125.30000000001566</v>
      </c>
      <c r="D7016" s="414" t="e">
        <v>#N/A</v>
      </c>
      <c r="E7016" s="414" t="e">
        <v>#N/A</v>
      </c>
    </row>
    <row r="7017" spans="3:5">
      <c r="C7017" s="414">
        <v>125.32500000001566</v>
      </c>
      <c r="D7017" s="414" t="e">
        <v>#N/A</v>
      </c>
      <c r="E7017" s="414" t="e">
        <v>#N/A</v>
      </c>
    </row>
    <row r="7018" spans="3:5">
      <c r="C7018" s="414">
        <v>125.35000000001567</v>
      </c>
      <c r="D7018" s="414" t="e">
        <v>#N/A</v>
      </c>
      <c r="E7018" s="414" t="e">
        <v>#N/A</v>
      </c>
    </row>
    <row r="7019" spans="3:5">
      <c r="C7019" s="414">
        <v>125.37500000001567</v>
      </c>
      <c r="D7019" s="414" t="e">
        <v>#N/A</v>
      </c>
      <c r="E7019" s="414" t="e">
        <v>#N/A</v>
      </c>
    </row>
    <row r="7020" spans="3:5">
      <c r="C7020" s="414">
        <v>125.40000000001568</v>
      </c>
      <c r="D7020" s="414" t="e">
        <v>#N/A</v>
      </c>
      <c r="E7020" s="414" t="e">
        <v>#N/A</v>
      </c>
    </row>
    <row r="7021" spans="3:5">
      <c r="C7021" s="414">
        <v>125.42500000001569</v>
      </c>
      <c r="D7021" s="414" t="e">
        <v>#N/A</v>
      </c>
      <c r="E7021" s="414" t="e">
        <v>#N/A</v>
      </c>
    </row>
    <row r="7022" spans="3:5">
      <c r="C7022" s="414">
        <v>125.45000000001569</v>
      </c>
      <c r="D7022" s="414" t="e">
        <v>#N/A</v>
      </c>
      <c r="E7022" s="414" t="e">
        <v>#N/A</v>
      </c>
    </row>
    <row r="7023" spans="3:5">
      <c r="C7023" s="414">
        <v>125.4750000000157</v>
      </c>
      <c r="D7023" s="414" t="e">
        <v>#N/A</v>
      </c>
      <c r="E7023" s="414" t="e">
        <v>#N/A</v>
      </c>
    </row>
    <row r="7024" spans="3:5">
      <c r="C7024" s="414">
        <v>125.5000000000157</v>
      </c>
      <c r="D7024" s="414" t="e">
        <v>#N/A</v>
      </c>
      <c r="E7024" s="414" t="e">
        <v>#N/A</v>
      </c>
    </row>
    <row r="7025" spans="3:5">
      <c r="C7025" s="414">
        <v>125.52500000001571</v>
      </c>
      <c r="D7025" s="414" t="e">
        <v>#N/A</v>
      </c>
      <c r="E7025" s="414" t="e">
        <v>#N/A</v>
      </c>
    </row>
    <row r="7026" spans="3:5">
      <c r="C7026" s="414">
        <v>125.55000000001571</v>
      </c>
      <c r="D7026" s="414" t="e">
        <v>#N/A</v>
      </c>
      <c r="E7026" s="414" t="e">
        <v>#N/A</v>
      </c>
    </row>
    <row r="7027" spans="3:5">
      <c r="C7027" s="414">
        <v>125.57500000001572</v>
      </c>
      <c r="D7027" s="414" t="e">
        <v>#N/A</v>
      </c>
      <c r="E7027" s="414" t="e">
        <v>#N/A</v>
      </c>
    </row>
    <row r="7028" spans="3:5">
      <c r="C7028" s="414">
        <v>125.60000000001573</v>
      </c>
      <c r="D7028" s="414" t="e">
        <v>#N/A</v>
      </c>
      <c r="E7028" s="414" t="e">
        <v>#N/A</v>
      </c>
    </row>
    <row r="7029" spans="3:5">
      <c r="C7029" s="414">
        <v>125.62500000001573</v>
      </c>
      <c r="D7029" s="414" t="e">
        <v>#N/A</v>
      </c>
      <c r="E7029" s="414" t="e">
        <v>#N/A</v>
      </c>
    </row>
    <row r="7030" spans="3:5">
      <c r="C7030" s="414">
        <v>125.65000000001574</v>
      </c>
      <c r="D7030" s="414" t="e">
        <v>#N/A</v>
      </c>
      <c r="E7030" s="414" t="e">
        <v>#N/A</v>
      </c>
    </row>
    <row r="7031" spans="3:5">
      <c r="C7031" s="414">
        <v>125.67500000001574</v>
      </c>
      <c r="D7031" s="414" t="e">
        <v>#N/A</v>
      </c>
      <c r="E7031" s="414" t="e">
        <v>#N/A</v>
      </c>
    </row>
    <row r="7032" spans="3:5">
      <c r="C7032" s="414">
        <v>125.70000000001575</v>
      </c>
      <c r="D7032" s="414" t="e">
        <v>#N/A</v>
      </c>
      <c r="E7032" s="414" t="e">
        <v>#N/A</v>
      </c>
    </row>
    <row r="7033" spans="3:5">
      <c r="C7033" s="414">
        <v>125.72500000001575</v>
      </c>
      <c r="D7033" s="414" t="e">
        <v>#N/A</v>
      </c>
      <c r="E7033" s="414" t="e">
        <v>#N/A</v>
      </c>
    </row>
    <row r="7034" spans="3:5">
      <c r="C7034" s="414">
        <v>125.75000000001576</v>
      </c>
      <c r="D7034" s="414" t="e">
        <v>#N/A</v>
      </c>
      <c r="E7034" s="414" t="e">
        <v>#N/A</v>
      </c>
    </row>
    <row r="7035" spans="3:5">
      <c r="C7035" s="414">
        <v>125.77500000001577</v>
      </c>
      <c r="D7035" s="414" t="e">
        <v>#N/A</v>
      </c>
      <c r="E7035" s="414" t="e">
        <v>#N/A</v>
      </c>
    </row>
    <row r="7036" spans="3:5">
      <c r="C7036" s="414">
        <v>125.80000000001577</v>
      </c>
      <c r="D7036" s="414" t="e">
        <v>#N/A</v>
      </c>
      <c r="E7036" s="414" t="e">
        <v>#N/A</v>
      </c>
    </row>
    <row r="7037" spans="3:5">
      <c r="C7037" s="414">
        <v>125.82500000001578</v>
      </c>
      <c r="D7037" s="414" t="e">
        <v>#N/A</v>
      </c>
      <c r="E7037" s="414" t="e">
        <v>#N/A</v>
      </c>
    </row>
    <row r="7038" spans="3:5">
      <c r="C7038" s="414">
        <v>125.85000000001578</v>
      </c>
      <c r="D7038" s="414" t="e">
        <v>#N/A</v>
      </c>
      <c r="E7038" s="414" t="e">
        <v>#N/A</v>
      </c>
    </row>
    <row r="7039" spans="3:5">
      <c r="C7039" s="414">
        <v>125.87500000001579</v>
      </c>
      <c r="D7039" s="414" t="e">
        <v>#N/A</v>
      </c>
      <c r="E7039" s="414" t="e">
        <v>#N/A</v>
      </c>
    </row>
    <row r="7040" spans="3:5">
      <c r="C7040" s="414">
        <v>125.90000000001579</v>
      </c>
      <c r="D7040" s="414" t="e">
        <v>#N/A</v>
      </c>
      <c r="E7040" s="414" t="e">
        <v>#N/A</v>
      </c>
    </row>
    <row r="7041" spans="3:5">
      <c r="C7041" s="414">
        <v>125.9250000000158</v>
      </c>
      <c r="D7041" s="414" t="e">
        <v>#N/A</v>
      </c>
      <c r="E7041" s="414" t="e">
        <v>#N/A</v>
      </c>
    </row>
    <row r="7042" spans="3:5">
      <c r="C7042" s="414">
        <v>125.95000000001581</v>
      </c>
      <c r="D7042" s="414" t="e">
        <v>#N/A</v>
      </c>
      <c r="E7042" s="414" t="e">
        <v>#N/A</v>
      </c>
    </row>
    <row r="7043" spans="3:5">
      <c r="C7043" s="414">
        <v>125.97500000001581</v>
      </c>
      <c r="D7043" s="414" t="e">
        <v>#N/A</v>
      </c>
      <c r="E7043" s="414" t="e">
        <v>#N/A</v>
      </c>
    </row>
    <row r="7044" spans="3:5">
      <c r="C7044" s="414">
        <v>126.00000000001582</v>
      </c>
      <c r="D7044" s="414" t="e">
        <v>#N/A</v>
      </c>
      <c r="E7044" s="414" t="e">
        <v>#N/A</v>
      </c>
    </row>
    <row r="7045" spans="3:5">
      <c r="C7045" s="414">
        <v>126.02500000001582</v>
      </c>
      <c r="D7045" s="414" t="e">
        <v>#N/A</v>
      </c>
      <c r="E7045" s="414" t="e">
        <v>#N/A</v>
      </c>
    </row>
    <row r="7046" spans="3:5">
      <c r="C7046" s="414">
        <v>126.05000000001583</v>
      </c>
      <c r="D7046" s="414" t="e">
        <v>#N/A</v>
      </c>
      <c r="E7046" s="414" t="e">
        <v>#N/A</v>
      </c>
    </row>
    <row r="7047" spans="3:5">
      <c r="C7047" s="414">
        <v>126.07500000001583</v>
      </c>
      <c r="D7047" s="414" t="e">
        <v>#N/A</v>
      </c>
      <c r="E7047" s="414" t="e">
        <v>#N/A</v>
      </c>
    </row>
    <row r="7048" spans="3:5">
      <c r="C7048" s="414">
        <v>126.10000000001584</v>
      </c>
      <c r="D7048" s="414" t="e">
        <v>#N/A</v>
      </c>
      <c r="E7048" s="414" t="e">
        <v>#N/A</v>
      </c>
    </row>
    <row r="7049" spans="3:5">
      <c r="C7049" s="414">
        <v>126.12500000001585</v>
      </c>
      <c r="D7049" s="414" t="e">
        <v>#N/A</v>
      </c>
      <c r="E7049" s="414" t="e">
        <v>#N/A</v>
      </c>
    </row>
    <row r="7050" spans="3:5">
      <c r="C7050" s="414">
        <v>126.15000000001585</v>
      </c>
      <c r="D7050" s="414" t="e">
        <v>#N/A</v>
      </c>
      <c r="E7050" s="414" t="e">
        <v>#N/A</v>
      </c>
    </row>
    <row r="7051" spans="3:5">
      <c r="C7051" s="414">
        <v>126.17500000001586</v>
      </c>
      <c r="D7051" s="414" t="e">
        <v>#N/A</v>
      </c>
      <c r="E7051" s="414" t="e">
        <v>#N/A</v>
      </c>
    </row>
    <row r="7052" spans="3:5">
      <c r="C7052" s="414">
        <v>126.20000000001586</v>
      </c>
      <c r="D7052" s="414" t="e">
        <v>#N/A</v>
      </c>
      <c r="E7052" s="414" t="e">
        <v>#N/A</v>
      </c>
    </row>
    <row r="7053" spans="3:5">
      <c r="C7053" s="414">
        <v>126.22500000001587</v>
      </c>
      <c r="D7053" s="414" t="e">
        <v>#N/A</v>
      </c>
      <c r="E7053" s="414" t="e">
        <v>#N/A</v>
      </c>
    </row>
    <row r="7054" spans="3:5">
      <c r="C7054" s="414">
        <v>126.25000000001587</v>
      </c>
      <c r="D7054" s="414" t="e">
        <v>#N/A</v>
      </c>
      <c r="E7054" s="414" t="e">
        <v>#N/A</v>
      </c>
    </row>
    <row r="7055" spans="3:5">
      <c r="C7055" s="414">
        <v>126.27500000001588</v>
      </c>
      <c r="D7055" s="414" t="e">
        <v>#N/A</v>
      </c>
      <c r="E7055" s="414" t="e">
        <v>#N/A</v>
      </c>
    </row>
    <row r="7056" spans="3:5">
      <c r="C7056" s="414">
        <v>126.30000000001588</v>
      </c>
      <c r="D7056" s="414" t="e">
        <v>#N/A</v>
      </c>
      <c r="E7056" s="414" t="e">
        <v>#N/A</v>
      </c>
    </row>
    <row r="7057" spans="3:5">
      <c r="C7057" s="414">
        <v>126.32500000001589</v>
      </c>
      <c r="D7057" s="414" t="e">
        <v>#N/A</v>
      </c>
      <c r="E7057" s="414" t="e">
        <v>#N/A</v>
      </c>
    </row>
    <row r="7058" spans="3:5">
      <c r="C7058" s="414">
        <v>126.3500000000159</v>
      </c>
      <c r="D7058" s="414" t="e">
        <v>#N/A</v>
      </c>
      <c r="E7058" s="414" t="e">
        <v>#N/A</v>
      </c>
    </row>
    <row r="7059" spans="3:5">
      <c r="C7059" s="414">
        <v>126.3750000000159</v>
      </c>
      <c r="D7059" s="414" t="e">
        <v>#N/A</v>
      </c>
      <c r="E7059" s="414" t="e">
        <v>#N/A</v>
      </c>
    </row>
    <row r="7060" spans="3:5">
      <c r="C7060" s="414">
        <v>126.40000000001591</v>
      </c>
      <c r="D7060" s="414" t="e">
        <v>#N/A</v>
      </c>
      <c r="E7060" s="414" t="e">
        <v>#N/A</v>
      </c>
    </row>
    <row r="7061" spans="3:5">
      <c r="C7061" s="414">
        <v>126.42500000001591</v>
      </c>
      <c r="D7061" s="414" t="e">
        <v>#N/A</v>
      </c>
      <c r="E7061" s="414" t="e">
        <v>#N/A</v>
      </c>
    </row>
    <row r="7062" spans="3:5">
      <c r="C7062" s="414">
        <v>126.45000000001592</v>
      </c>
      <c r="D7062" s="414" t="e">
        <v>#N/A</v>
      </c>
      <c r="E7062" s="414" t="e">
        <v>#N/A</v>
      </c>
    </row>
    <row r="7063" spans="3:5">
      <c r="C7063" s="414">
        <v>126.47500000001592</v>
      </c>
      <c r="D7063" s="414" t="e">
        <v>#N/A</v>
      </c>
      <c r="E7063" s="414" t="e">
        <v>#N/A</v>
      </c>
    </row>
    <row r="7064" spans="3:5">
      <c r="C7064" s="414">
        <v>126.50000000001593</v>
      </c>
      <c r="D7064" s="414" t="e">
        <v>#N/A</v>
      </c>
      <c r="E7064" s="414" t="e">
        <v>#N/A</v>
      </c>
    </row>
    <row r="7065" spans="3:5">
      <c r="C7065" s="414">
        <v>126.52500000001594</v>
      </c>
      <c r="D7065" s="414" t="e">
        <v>#N/A</v>
      </c>
      <c r="E7065" s="414" t="e">
        <v>#N/A</v>
      </c>
    </row>
    <row r="7066" spans="3:5">
      <c r="C7066" s="414">
        <v>126.55000000001594</v>
      </c>
      <c r="D7066" s="414" t="e">
        <v>#N/A</v>
      </c>
      <c r="E7066" s="414" t="e">
        <v>#N/A</v>
      </c>
    </row>
    <row r="7067" spans="3:5">
      <c r="C7067" s="414">
        <v>126.57500000001595</v>
      </c>
      <c r="D7067" s="414" t="e">
        <v>#N/A</v>
      </c>
      <c r="E7067" s="414" t="e">
        <v>#N/A</v>
      </c>
    </row>
    <row r="7068" spans="3:5">
      <c r="C7068" s="414">
        <v>126.60000000001595</v>
      </c>
      <c r="D7068" s="414" t="e">
        <v>#N/A</v>
      </c>
      <c r="E7068" s="414" t="e">
        <v>#N/A</v>
      </c>
    </row>
    <row r="7069" spans="3:5">
      <c r="C7069" s="414">
        <v>126.62500000001596</v>
      </c>
      <c r="D7069" s="414" t="e">
        <v>#N/A</v>
      </c>
      <c r="E7069" s="414" t="e">
        <v>#N/A</v>
      </c>
    </row>
    <row r="7070" spans="3:5">
      <c r="C7070" s="414">
        <v>126.65000000001596</v>
      </c>
      <c r="D7070" s="414" t="e">
        <v>#N/A</v>
      </c>
      <c r="E7070" s="414" t="e">
        <v>#N/A</v>
      </c>
    </row>
    <row r="7071" spans="3:5">
      <c r="C7071" s="414">
        <v>126.67500000001597</v>
      </c>
      <c r="D7071" s="414" t="e">
        <v>#N/A</v>
      </c>
      <c r="E7071" s="414" t="e">
        <v>#N/A</v>
      </c>
    </row>
    <row r="7072" spans="3:5">
      <c r="C7072" s="414">
        <v>126.70000000001598</v>
      </c>
      <c r="D7072" s="414" t="e">
        <v>#N/A</v>
      </c>
      <c r="E7072" s="414" t="e">
        <v>#N/A</v>
      </c>
    </row>
    <row r="7073" spans="3:5">
      <c r="C7073" s="414">
        <v>126.72500000001598</v>
      </c>
      <c r="D7073" s="414" t="e">
        <v>#N/A</v>
      </c>
      <c r="E7073" s="414" t="e">
        <v>#N/A</v>
      </c>
    </row>
    <row r="7074" spans="3:5">
      <c r="C7074" s="414">
        <v>126.75000000001599</v>
      </c>
      <c r="D7074" s="414" t="e">
        <v>#N/A</v>
      </c>
      <c r="E7074" s="414" t="e">
        <v>#N/A</v>
      </c>
    </row>
    <row r="7075" spans="3:5">
      <c r="C7075" s="414">
        <v>126.77500000001599</v>
      </c>
      <c r="D7075" s="414" t="e">
        <v>#N/A</v>
      </c>
      <c r="E7075" s="414" t="e">
        <v>#N/A</v>
      </c>
    </row>
    <row r="7076" spans="3:5">
      <c r="C7076" s="414">
        <v>126.800000000016</v>
      </c>
      <c r="D7076" s="414" t="e">
        <v>#N/A</v>
      </c>
      <c r="E7076" s="414" t="e">
        <v>#N/A</v>
      </c>
    </row>
    <row r="7077" spans="3:5">
      <c r="C7077" s="414">
        <v>126.825000000016</v>
      </c>
      <c r="D7077" s="414" t="e">
        <v>#N/A</v>
      </c>
      <c r="E7077" s="414" t="e">
        <v>#N/A</v>
      </c>
    </row>
    <row r="7078" spans="3:5">
      <c r="C7078" s="414">
        <v>126.85000000001601</v>
      </c>
      <c r="D7078" s="414" t="e">
        <v>#N/A</v>
      </c>
      <c r="E7078" s="414" t="e">
        <v>#N/A</v>
      </c>
    </row>
    <row r="7079" spans="3:5">
      <c r="C7079" s="414">
        <v>126.87500000001602</v>
      </c>
      <c r="D7079" s="414" t="e">
        <v>#N/A</v>
      </c>
      <c r="E7079" s="414" t="e">
        <v>#N/A</v>
      </c>
    </row>
    <row r="7080" spans="3:5">
      <c r="C7080" s="414">
        <v>126.90000000001602</v>
      </c>
      <c r="D7080" s="414" t="e">
        <v>#N/A</v>
      </c>
      <c r="E7080" s="414" t="e">
        <v>#N/A</v>
      </c>
    </row>
    <row r="7081" spans="3:5">
      <c r="C7081" s="414">
        <v>126.92500000001603</v>
      </c>
      <c r="D7081" s="414" t="e">
        <v>#N/A</v>
      </c>
      <c r="E7081" s="414" t="e">
        <v>#N/A</v>
      </c>
    </row>
    <row r="7082" spans="3:5">
      <c r="C7082" s="414">
        <v>126.95000000001603</v>
      </c>
      <c r="D7082" s="414" t="e">
        <v>#N/A</v>
      </c>
      <c r="E7082" s="414" t="e">
        <v>#N/A</v>
      </c>
    </row>
    <row r="7083" spans="3:5">
      <c r="C7083" s="414">
        <v>126.97500000001604</v>
      </c>
      <c r="D7083" s="414" t="e">
        <v>#N/A</v>
      </c>
      <c r="E7083" s="414" t="e">
        <v>#N/A</v>
      </c>
    </row>
    <row r="7084" spans="3:5">
      <c r="C7084" s="414">
        <v>127.00000000001604</v>
      </c>
      <c r="D7084" s="414" t="e">
        <v>#N/A</v>
      </c>
      <c r="E7084" s="414" t="e">
        <v>#N/A</v>
      </c>
    </row>
    <row r="7085" spans="3:5">
      <c r="C7085" s="414">
        <v>127.02500000001605</v>
      </c>
      <c r="D7085" s="414" t="e">
        <v>#N/A</v>
      </c>
      <c r="E7085" s="414" t="e">
        <v>#N/A</v>
      </c>
    </row>
    <row r="7086" spans="3:5">
      <c r="C7086" s="414">
        <v>127.05000000001606</v>
      </c>
      <c r="D7086" s="414" t="e">
        <v>#N/A</v>
      </c>
      <c r="E7086" s="414" t="e">
        <v>#N/A</v>
      </c>
    </row>
    <row r="7087" spans="3:5">
      <c r="C7087" s="414">
        <v>127.07500000001606</v>
      </c>
      <c r="D7087" s="414" t="e">
        <v>#N/A</v>
      </c>
      <c r="E7087" s="414" t="e">
        <v>#N/A</v>
      </c>
    </row>
    <row r="7088" spans="3:5">
      <c r="C7088" s="414">
        <v>127.10000000001607</v>
      </c>
      <c r="D7088" s="414" t="e">
        <v>#N/A</v>
      </c>
      <c r="E7088" s="414" t="e">
        <v>#N/A</v>
      </c>
    </row>
    <row r="7089" spans="3:5">
      <c r="C7089" s="414">
        <v>127.12500000001607</v>
      </c>
      <c r="D7089" s="414" t="e">
        <v>#N/A</v>
      </c>
      <c r="E7089" s="414" t="e">
        <v>#N/A</v>
      </c>
    </row>
    <row r="7090" spans="3:5">
      <c r="C7090" s="414">
        <v>127.15000000001608</v>
      </c>
      <c r="D7090" s="414" t="e">
        <v>#N/A</v>
      </c>
      <c r="E7090" s="414" t="e">
        <v>#N/A</v>
      </c>
    </row>
    <row r="7091" spans="3:5">
      <c r="C7091" s="414">
        <v>127.17500000001608</v>
      </c>
      <c r="D7091" s="414" t="e">
        <v>#N/A</v>
      </c>
      <c r="E7091" s="414" t="e">
        <v>#N/A</v>
      </c>
    </row>
    <row r="7092" spans="3:5">
      <c r="C7092" s="414">
        <v>127.20000000001609</v>
      </c>
      <c r="D7092" s="414" t="e">
        <v>#N/A</v>
      </c>
      <c r="E7092" s="414" t="e">
        <v>#N/A</v>
      </c>
    </row>
    <row r="7093" spans="3:5">
      <c r="C7093" s="414">
        <v>127.2250000000161</v>
      </c>
      <c r="D7093" s="414" t="e">
        <v>#N/A</v>
      </c>
      <c r="E7093" s="414" t="e">
        <v>#N/A</v>
      </c>
    </row>
    <row r="7094" spans="3:5">
      <c r="C7094" s="414">
        <v>127.2500000000161</v>
      </c>
      <c r="D7094" s="414" t="e">
        <v>#N/A</v>
      </c>
      <c r="E7094" s="414" t="e">
        <v>#N/A</v>
      </c>
    </row>
    <row r="7095" spans="3:5">
      <c r="C7095" s="414">
        <v>127.27500000001611</v>
      </c>
      <c r="D7095" s="414" t="e">
        <v>#N/A</v>
      </c>
      <c r="E7095" s="414" t="e">
        <v>#N/A</v>
      </c>
    </row>
    <row r="7096" spans="3:5">
      <c r="C7096" s="414">
        <v>127.30000000001611</v>
      </c>
      <c r="D7096" s="414" t="e">
        <v>#N/A</v>
      </c>
      <c r="E7096" s="414" t="e">
        <v>#N/A</v>
      </c>
    </row>
    <row r="7097" spans="3:5">
      <c r="C7097" s="414">
        <v>127.32500000001612</v>
      </c>
      <c r="D7097" s="414" t="e">
        <v>#N/A</v>
      </c>
      <c r="E7097" s="414" t="e">
        <v>#N/A</v>
      </c>
    </row>
    <row r="7098" spans="3:5">
      <c r="C7098" s="414">
        <v>127.35000000001612</v>
      </c>
      <c r="D7098" s="414" t="e">
        <v>#N/A</v>
      </c>
      <c r="E7098" s="414" t="e">
        <v>#N/A</v>
      </c>
    </row>
    <row r="7099" spans="3:5">
      <c r="C7099" s="414">
        <v>127.37500000001613</v>
      </c>
      <c r="D7099" s="414" t="e">
        <v>#N/A</v>
      </c>
      <c r="E7099" s="414" t="e">
        <v>#N/A</v>
      </c>
    </row>
    <row r="7100" spans="3:5">
      <c r="C7100" s="414">
        <v>127.40000000001614</v>
      </c>
      <c r="D7100" s="414" t="e">
        <v>#N/A</v>
      </c>
      <c r="E7100" s="414" t="e">
        <v>#N/A</v>
      </c>
    </row>
    <row r="7101" spans="3:5">
      <c r="C7101" s="414">
        <v>127.42500000001614</v>
      </c>
      <c r="D7101" s="414" t="e">
        <v>#N/A</v>
      </c>
      <c r="E7101" s="414" t="e">
        <v>#N/A</v>
      </c>
    </row>
    <row r="7102" spans="3:5">
      <c r="C7102" s="414">
        <v>127.45000000001615</v>
      </c>
      <c r="D7102" s="414" t="e">
        <v>#N/A</v>
      </c>
      <c r="E7102" s="414" t="e">
        <v>#N/A</v>
      </c>
    </row>
    <row r="7103" spans="3:5">
      <c r="C7103" s="414">
        <v>127.47500000001615</v>
      </c>
      <c r="D7103" s="414" t="e">
        <v>#N/A</v>
      </c>
      <c r="E7103" s="414" t="e">
        <v>#N/A</v>
      </c>
    </row>
    <row r="7104" spans="3:5">
      <c r="C7104" s="414">
        <v>127.50000000001616</v>
      </c>
      <c r="D7104" s="414" t="e">
        <v>#N/A</v>
      </c>
      <c r="E7104" s="414" t="e">
        <v>#N/A</v>
      </c>
    </row>
    <row r="7105" spans="3:5">
      <c r="C7105" s="414">
        <v>127.52500000001616</v>
      </c>
      <c r="D7105" s="414" t="e">
        <v>#N/A</v>
      </c>
      <c r="E7105" s="414" t="e">
        <v>#N/A</v>
      </c>
    </row>
    <row r="7106" spans="3:5">
      <c r="C7106" s="414">
        <v>127.55000000001617</v>
      </c>
      <c r="D7106" s="414" t="e">
        <v>#N/A</v>
      </c>
      <c r="E7106" s="414" t="e">
        <v>#N/A</v>
      </c>
    </row>
    <row r="7107" spans="3:5">
      <c r="C7107" s="414">
        <v>127.57500000001617</v>
      </c>
      <c r="D7107" s="414" t="e">
        <v>#N/A</v>
      </c>
      <c r="E7107" s="414" t="e">
        <v>#N/A</v>
      </c>
    </row>
    <row r="7108" spans="3:5">
      <c r="C7108" s="414">
        <v>127.60000000001618</v>
      </c>
      <c r="D7108" s="414" t="e">
        <v>#N/A</v>
      </c>
      <c r="E7108" s="414" t="e">
        <v>#N/A</v>
      </c>
    </row>
    <row r="7109" spans="3:5">
      <c r="C7109" s="414">
        <v>127.62500000001619</v>
      </c>
      <c r="D7109" s="414" t="e">
        <v>#N/A</v>
      </c>
      <c r="E7109" s="414" t="e">
        <v>#N/A</v>
      </c>
    </row>
    <row r="7110" spans="3:5">
      <c r="C7110" s="414">
        <v>127.65000000001619</v>
      </c>
      <c r="D7110" s="414" t="e">
        <v>#N/A</v>
      </c>
      <c r="E7110" s="414" t="e">
        <v>#N/A</v>
      </c>
    </row>
    <row r="7111" spans="3:5">
      <c r="C7111" s="414">
        <v>127.6750000000162</v>
      </c>
      <c r="D7111" s="414" t="e">
        <v>#N/A</v>
      </c>
      <c r="E7111" s="414" t="e">
        <v>#N/A</v>
      </c>
    </row>
    <row r="7112" spans="3:5">
      <c r="C7112" s="414">
        <v>127.7000000000162</v>
      </c>
      <c r="D7112" s="414" t="e">
        <v>#N/A</v>
      </c>
      <c r="E7112" s="414" t="e">
        <v>#N/A</v>
      </c>
    </row>
    <row r="7113" spans="3:5">
      <c r="C7113" s="414">
        <v>127.72500000001621</v>
      </c>
      <c r="D7113" s="414" t="e">
        <v>#N/A</v>
      </c>
      <c r="E7113" s="414" t="e">
        <v>#N/A</v>
      </c>
    </row>
    <row r="7114" spans="3:5">
      <c r="C7114" s="414">
        <v>127.75000000001621</v>
      </c>
      <c r="D7114" s="414" t="e">
        <v>#N/A</v>
      </c>
      <c r="E7114" s="414" t="e">
        <v>#N/A</v>
      </c>
    </row>
    <row r="7115" spans="3:5">
      <c r="C7115" s="414">
        <v>127.77500000001622</v>
      </c>
      <c r="D7115" s="414" t="e">
        <v>#N/A</v>
      </c>
      <c r="E7115" s="414" t="e">
        <v>#N/A</v>
      </c>
    </row>
    <row r="7116" spans="3:5">
      <c r="C7116" s="414">
        <v>127.80000000001623</v>
      </c>
      <c r="D7116" s="414" t="e">
        <v>#N/A</v>
      </c>
      <c r="E7116" s="414" t="e">
        <v>#N/A</v>
      </c>
    </row>
    <row r="7117" spans="3:5">
      <c r="C7117" s="414">
        <v>127.82500000001623</v>
      </c>
      <c r="D7117" s="414" t="e">
        <v>#N/A</v>
      </c>
      <c r="E7117" s="414" t="e">
        <v>#N/A</v>
      </c>
    </row>
    <row r="7118" spans="3:5">
      <c r="C7118" s="414">
        <v>127.85000000001624</v>
      </c>
      <c r="D7118" s="414" t="e">
        <v>#N/A</v>
      </c>
      <c r="E7118" s="414" t="e">
        <v>#N/A</v>
      </c>
    </row>
    <row r="7119" spans="3:5">
      <c r="C7119" s="414">
        <v>127.87500000001624</v>
      </c>
      <c r="D7119" s="414" t="e">
        <v>#N/A</v>
      </c>
      <c r="E7119" s="414" t="e">
        <v>#N/A</v>
      </c>
    </row>
    <row r="7120" spans="3:5">
      <c r="C7120" s="414">
        <v>127.90000000001625</v>
      </c>
      <c r="D7120" s="414" t="e">
        <v>#N/A</v>
      </c>
      <c r="E7120" s="414" t="e">
        <v>#N/A</v>
      </c>
    </row>
    <row r="7121" spans="3:5">
      <c r="C7121" s="414">
        <v>127.92500000001625</v>
      </c>
      <c r="D7121" s="414" t="e">
        <v>#N/A</v>
      </c>
      <c r="E7121" s="414" t="e">
        <v>#N/A</v>
      </c>
    </row>
    <row r="7122" spans="3:5">
      <c r="C7122" s="414">
        <v>127.95000000001626</v>
      </c>
      <c r="D7122" s="414" t="e">
        <v>#N/A</v>
      </c>
      <c r="E7122" s="414" t="e">
        <v>#N/A</v>
      </c>
    </row>
    <row r="7123" spans="3:5">
      <c r="C7123" s="414">
        <v>127.97500000001627</v>
      </c>
      <c r="D7123" s="414" t="e">
        <v>#N/A</v>
      </c>
      <c r="E7123" s="414" t="e">
        <v>#N/A</v>
      </c>
    </row>
    <row r="7124" spans="3:5">
      <c r="C7124" s="414">
        <v>128.00000000001626</v>
      </c>
      <c r="D7124" s="414" t="e">
        <v>#N/A</v>
      </c>
      <c r="E7124" s="414" t="e">
        <v>#N/A</v>
      </c>
    </row>
    <row r="7125" spans="3:5">
      <c r="C7125" s="414">
        <v>128.02500000001626</v>
      </c>
      <c r="D7125" s="414" t="e">
        <v>#N/A</v>
      </c>
      <c r="E7125" s="414" t="e">
        <v>#N/A</v>
      </c>
    </row>
    <row r="7126" spans="3:5">
      <c r="C7126" s="414">
        <v>128.05000000001627</v>
      </c>
      <c r="D7126" s="414" t="e">
        <v>#N/A</v>
      </c>
      <c r="E7126" s="414" t="e">
        <v>#N/A</v>
      </c>
    </row>
    <row r="7127" spans="3:5">
      <c r="C7127" s="414">
        <v>128.07500000001627</v>
      </c>
      <c r="D7127" s="414" t="e">
        <v>#N/A</v>
      </c>
      <c r="E7127" s="414" t="e">
        <v>#N/A</v>
      </c>
    </row>
    <row r="7128" spans="3:5">
      <c r="C7128" s="414">
        <v>128.10000000001628</v>
      </c>
      <c r="D7128" s="414" t="e">
        <v>#N/A</v>
      </c>
      <c r="E7128" s="414" t="e">
        <v>#N/A</v>
      </c>
    </row>
    <row r="7129" spans="3:5">
      <c r="C7129" s="414">
        <v>128.12500000001629</v>
      </c>
      <c r="D7129" s="414" t="e">
        <v>#N/A</v>
      </c>
      <c r="E7129" s="414" t="e">
        <v>#N/A</v>
      </c>
    </row>
    <row r="7130" spans="3:5">
      <c r="C7130" s="414">
        <v>128.15000000001629</v>
      </c>
      <c r="D7130" s="414" t="e">
        <v>#N/A</v>
      </c>
      <c r="E7130" s="414" t="e">
        <v>#N/A</v>
      </c>
    </row>
    <row r="7131" spans="3:5">
      <c r="C7131" s="414">
        <v>128.1750000000163</v>
      </c>
      <c r="D7131" s="414" t="e">
        <v>#N/A</v>
      </c>
      <c r="E7131" s="414" t="e">
        <v>#N/A</v>
      </c>
    </row>
    <row r="7132" spans="3:5">
      <c r="C7132" s="414">
        <v>128.2000000000163</v>
      </c>
      <c r="D7132" s="414" t="e">
        <v>#N/A</v>
      </c>
      <c r="E7132" s="414" t="e">
        <v>#N/A</v>
      </c>
    </row>
    <row r="7133" spans="3:5">
      <c r="C7133" s="414">
        <v>128.22500000001631</v>
      </c>
      <c r="D7133" s="414" t="e">
        <v>#N/A</v>
      </c>
      <c r="E7133" s="414" t="e">
        <v>#N/A</v>
      </c>
    </row>
    <row r="7134" spans="3:5">
      <c r="C7134" s="414">
        <v>128.25000000001631</v>
      </c>
      <c r="D7134" s="414" t="e">
        <v>#N/A</v>
      </c>
      <c r="E7134" s="414" t="e">
        <v>#N/A</v>
      </c>
    </row>
    <row r="7135" spans="3:5">
      <c r="C7135" s="414">
        <v>128.27500000001632</v>
      </c>
      <c r="D7135" s="414" t="e">
        <v>#N/A</v>
      </c>
      <c r="E7135" s="414" t="e">
        <v>#N/A</v>
      </c>
    </row>
    <row r="7136" spans="3:5">
      <c r="C7136" s="414">
        <v>128.30000000001633</v>
      </c>
      <c r="D7136" s="414" t="e">
        <v>#N/A</v>
      </c>
      <c r="E7136" s="414" t="e">
        <v>#N/A</v>
      </c>
    </row>
    <row r="7137" spans="3:5">
      <c r="C7137" s="414">
        <v>128.32500000001633</v>
      </c>
      <c r="D7137" s="414" t="e">
        <v>#N/A</v>
      </c>
      <c r="E7137" s="414" t="e">
        <v>#N/A</v>
      </c>
    </row>
    <row r="7138" spans="3:5">
      <c r="C7138" s="414">
        <v>128.35000000001634</v>
      </c>
      <c r="D7138" s="414" t="e">
        <v>#N/A</v>
      </c>
      <c r="E7138" s="414" t="e">
        <v>#N/A</v>
      </c>
    </row>
    <row r="7139" spans="3:5">
      <c r="C7139" s="414">
        <v>128.37500000001634</v>
      </c>
      <c r="D7139" s="414" t="e">
        <v>#N/A</v>
      </c>
      <c r="E7139" s="414" t="e">
        <v>#N/A</v>
      </c>
    </row>
    <row r="7140" spans="3:5">
      <c r="C7140" s="414">
        <v>128.40000000001635</v>
      </c>
      <c r="D7140" s="414" t="e">
        <v>#N/A</v>
      </c>
      <c r="E7140" s="414" t="e">
        <v>#N/A</v>
      </c>
    </row>
    <row r="7141" spans="3:5">
      <c r="C7141" s="414">
        <v>128.42500000001635</v>
      </c>
      <c r="D7141" s="414" t="e">
        <v>#N/A</v>
      </c>
      <c r="E7141" s="414" t="e">
        <v>#N/A</v>
      </c>
    </row>
    <row r="7142" spans="3:5">
      <c r="C7142" s="414">
        <v>128.45000000001636</v>
      </c>
      <c r="D7142" s="414" t="e">
        <v>#N/A</v>
      </c>
      <c r="E7142" s="414" t="e">
        <v>#N/A</v>
      </c>
    </row>
    <row r="7143" spans="3:5">
      <c r="C7143" s="414">
        <v>128.47500000001637</v>
      </c>
      <c r="D7143" s="414" t="e">
        <v>#N/A</v>
      </c>
      <c r="E7143" s="414" t="e">
        <v>#N/A</v>
      </c>
    </row>
    <row r="7144" spans="3:5">
      <c r="C7144" s="414">
        <v>128.50000000001637</v>
      </c>
      <c r="D7144" s="414" t="e">
        <v>#N/A</v>
      </c>
      <c r="E7144" s="414" t="e">
        <v>#N/A</v>
      </c>
    </row>
    <row r="7145" spans="3:5">
      <c r="C7145" s="414">
        <v>128.52500000001638</v>
      </c>
      <c r="D7145" s="414" t="e">
        <v>#N/A</v>
      </c>
      <c r="E7145" s="414" t="e">
        <v>#N/A</v>
      </c>
    </row>
    <row r="7146" spans="3:5">
      <c r="C7146" s="414">
        <v>128.55000000001638</v>
      </c>
      <c r="D7146" s="414" t="e">
        <v>#N/A</v>
      </c>
      <c r="E7146" s="414" t="e">
        <v>#N/A</v>
      </c>
    </row>
    <row r="7147" spans="3:5">
      <c r="C7147" s="414">
        <v>128.57500000001639</v>
      </c>
      <c r="D7147" s="414" t="e">
        <v>#N/A</v>
      </c>
      <c r="E7147" s="414" t="e">
        <v>#N/A</v>
      </c>
    </row>
    <row r="7148" spans="3:5">
      <c r="C7148" s="414">
        <v>128.60000000001639</v>
      </c>
      <c r="D7148" s="414" t="e">
        <v>#N/A</v>
      </c>
      <c r="E7148" s="414" t="e">
        <v>#N/A</v>
      </c>
    </row>
    <row r="7149" spans="3:5">
      <c r="C7149" s="414">
        <v>128.6250000000164</v>
      </c>
      <c r="D7149" s="414" t="e">
        <v>#N/A</v>
      </c>
      <c r="E7149" s="414" t="e">
        <v>#N/A</v>
      </c>
    </row>
    <row r="7150" spans="3:5">
      <c r="C7150" s="414">
        <v>128.65000000001641</v>
      </c>
      <c r="D7150" s="414" t="e">
        <v>#N/A</v>
      </c>
      <c r="E7150" s="414" t="e">
        <v>#N/A</v>
      </c>
    </row>
    <row r="7151" spans="3:5">
      <c r="C7151" s="414">
        <v>128.67500000001641</v>
      </c>
      <c r="D7151" s="414" t="e">
        <v>#N/A</v>
      </c>
      <c r="E7151" s="414" t="e">
        <v>#N/A</v>
      </c>
    </row>
    <row r="7152" spans="3:5">
      <c r="C7152" s="414">
        <v>128.70000000001642</v>
      </c>
      <c r="D7152" s="414" t="e">
        <v>#N/A</v>
      </c>
      <c r="E7152" s="414" t="e">
        <v>#N/A</v>
      </c>
    </row>
    <row r="7153" spans="3:5">
      <c r="C7153" s="414">
        <v>128.72500000001642</v>
      </c>
      <c r="D7153" s="414" t="e">
        <v>#N/A</v>
      </c>
      <c r="E7153" s="414" t="e">
        <v>#N/A</v>
      </c>
    </row>
    <row r="7154" spans="3:5">
      <c r="C7154" s="414">
        <v>128.75000000001643</v>
      </c>
      <c r="D7154" s="414" t="e">
        <v>#N/A</v>
      </c>
      <c r="E7154" s="414" t="e">
        <v>#N/A</v>
      </c>
    </row>
    <row r="7155" spans="3:5">
      <c r="C7155" s="414">
        <v>128.77500000001643</v>
      </c>
      <c r="D7155" s="414" t="e">
        <v>#N/A</v>
      </c>
      <c r="E7155" s="414" t="e">
        <v>#N/A</v>
      </c>
    </row>
    <row r="7156" spans="3:5">
      <c r="C7156" s="414">
        <v>128.80000000001644</v>
      </c>
      <c r="D7156" s="414" t="e">
        <v>#N/A</v>
      </c>
      <c r="E7156" s="414" t="e">
        <v>#N/A</v>
      </c>
    </row>
    <row r="7157" spans="3:5">
      <c r="C7157" s="414">
        <v>128.82500000001644</v>
      </c>
      <c r="D7157" s="414" t="e">
        <v>#N/A</v>
      </c>
      <c r="E7157" s="414" t="e">
        <v>#N/A</v>
      </c>
    </row>
    <row r="7158" spans="3:5">
      <c r="C7158" s="414">
        <v>128.85000000001645</v>
      </c>
      <c r="D7158" s="414" t="e">
        <v>#N/A</v>
      </c>
      <c r="E7158" s="414" t="e">
        <v>#N/A</v>
      </c>
    </row>
    <row r="7159" spans="3:5">
      <c r="C7159" s="414">
        <v>128.87500000001646</v>
      </c>
      <c r="D7159" s="414" t="e">
        <v>#N/A</v>
      </c>
      <c r="E7159" s="414" t="e">
        <v>#N/A</v>
      </c>
    </row>
    <row r="7160" spans="3:5">
      <c r="C7160" s="414">
        <v>128.90000000001646</v>
      </c>
      <c r="D7160" s="414" t="e">
        <v>#N/A</v>
      </c>
      <c r="E7160" s="414" t="e">
        <v>#N/A</v>
      </c>
    </row>
    <row r="7161" spans="3:5">
      <c r="C7161" s="414">
        <v>128.92500000001647</v>
      </c>
      <c r="D7161" s="414" t="e">
        <v>#N/A</v>
      </c>
      <c r="E7161" s="414" t="e">
        <v>#N/A</v>
      </c>
    </row>
    <row r="7162" spans="3:5">
      <c r="C7162" s="414">
        <v>128.95000000001647</v>
      </c>
      <c r="D7162" s="414" t="e">
        <v>#N/A</v>
      </c>
      <c r="E7162" s="414" t="e">
        <v>#N/A</v>
      </c>
    </row>
    <row r="7163" spans="3:5">
      <c r="C7163" s="414">
        <v>128.97500000001648</v>
      </c>
      <c r="D7163" s="414" t="e">
        <v>#N/A</v>
      </c>
      <c r="E7163" s="414" t="e">
        <v>#N/A</v>
      </c>
    </row>
    <row r="7164" spans="3:5">
      <c r="C7164" s="414">
        <v>129.00000000001648</v>
      </c>
      <c r="D7164" s="414" t="e">
        <v>#N/A</v>
      </c>
      <c r="E7164" s="414" t="e">
        <v>#N/A</v>
      </c>
    </row>
    <row r="7165" spans="3:5">
      <c r="C7165" s="414">
        <v>129.02500000001649</v>
      </c>
      <c r="D7165" s="414" t="e">
        <v>#N/A</v>
      </c>
      <c r="E7165" s="414" t="e">
        <v>#N/A</v>
      </c>
    </row>
    <row r="7166" spans="3:5">
      <c r="C7166" s="414">
        <v>129.0500000000165</v>
      </c>
      <c r="D7166" s="414" t="e">
        <v>#N/A</v>
      </c>
      <c r="E7166" s="414" t="e">
        <v>#N/A</v>
      </c>
    </row>
    <row r="7167" spans="3:5">
      <c r="C7167" s="414">
        <v>129.0750000000165</v>
      </c>
      <c r="D7167" s="414" t="e">
        <v>#N/A</v>
      </c>
      <c r="E7167" s="414" t="e">
        <v>#N/A</v>
      </c>
    </row>
    <row r="7168" spans="3:5">
      <c r="C7168" s="414">
        <v>129.10000000001651</v>
      </c>
      <c r="D7168" s="414" t="e">
        <v>#N/A</v>
      </c>
      <c r="E7168" s="414" t="e">
        <v>#N/A</v>
      </c>
    </row>
    <row r="7169" spans="3:5">
      <c r="C7169" s="414">
        <v>129.12500000001651</v>
      </c>
      <c r="D7169" s="414" t="e">
        <v>#N/A</v>
      </c>
      <c r="E7169" s="414" t="e">
        <v>#N/A</v>
      </c>
    </row>
    <row r="7170" spans="3:5">
      <c r="C7170" s="414">
        <v>129.15000000001652</v>
      </c>
      <c r="D7170" s="414" t="e">
        <v>#N/A</v>
      </c>
      <c r="E7170" s="414" t="e">
        <v>#N/A</v>
      </c>
    </row>
    <row r="7171" spans="3:5">
      <c r="C7171" s="414">
        <v>129.17500000001652</v>
      </c>
      <c r="D7171" s="414" t="e">
        <v>#N/A</v>
      </c>
      <c r="E7171" s="414" t="e">
        <v>#N/A</v>
      </c>
    </row>
    <row r="7172" spans="3:5">
      <c r="C7172" s="414">
        <v>129.20000000001653</v>
      </c>
      <c r="D7172" s="414" t="e">
        <v>#N/A</v>
      </c>
      <c r="E7172" s="414" t="e">
        <v>#N/A</v>
      </c>
    </row>
    <row r="7173" spans="3:5">
      <c r="C7173" s="414">
        <v>129.22500000001654</v>
      </c>
      <c r="D7173" s="414" t="e">
        <v>#N/A</v>
      </c>
      <c r="E7173" s="414" t="e">
        <v>#N/A</v>
      </c>
    </row>
    <row r="7174" spans="3:5">
      <c r="C7174" s="414">
        <v>129.25000000001654</v>
      </c>
      <c r="D7174" s="414" t="e">
        <v>#N/A</v>
      </c>
      <c r="E7174" s="414" t="e">
        <v>#N/A</v>
      </c>
    </row>
    <row r="7175" spans="3:5">
      <c r="C7175" s="414">
        <v>129.27500000001655</v>
      </c>
      <c r="D7175" s="414" t="e">
        <v>#N/A</v>
      </c>
      <c r="E7175" s="414" t="e">
        <v>#N/A</v>
      </c>
    </row>
    <row r="7176" spans="3:5">
      <c r="C7176" s="414">
        <v>129.30000000001655</v>
      </c>
      <c r="D7176" s="414" t="e">
        <v>#N/A</v>
      </c>
      <c r="E7176" s="414" t="e">
        <v>#N/A</v>
      </c>
    </row>
    <row r="7177" spans="3:5">
      <c r="C7177" s="414">
        <v>129.32500000001656</v>
      </c>
      <c r="D7177" s="414" t="e">
        <v>#N/A</v>
      </c>
      <c r="E7177" s="414" t="e">
        <v>#N/A</v>
      </c>
    </row>
    <row r="7178" spans="3:5">
      <c r="C7178" s="414">
        <v>129.35000000001656</v>
      </c>
      <c r="D7178" s="414" t="e">
        <v>#N/A</v>
      </c>
      <c r="E7178" s="414" t="e">
        <v>#N/A</v>
      </c>
    </row>
    <row r="7179" spans="3:5">
      <c r="C7179" s="414">
        <v>129.37500000001657</v>
      </c>
      <c r="D7179" s="414" t="e">
        <v>#N/A</v>
      </c>
      <c r="E7179" s="414" t="e">
        <v>#N/A</v>
      </c>
    </row>
    <row r="7180" spans="3:5">
      <c r="C7180" s="414">
        <v>129.40000000001658</v>
      </c>
      <c r="D7180" s="414" t="e">
        <v>#N/A</v>
      </c>
      <c r="E7180" s="414" t="e">
        <v>#N/A</v>
      </c>
    </row>
    <row r="7181" spans="3:5">
      <c r="C7181" s="414">
        <v>129.42500000001658</v>
      </c>
      <c r="D7181" s="414" t="e">
        <v>#N/A</v>
      </c>
      <c r="E7181" s="414" t="e">
        <v>#N/A</v>
      </c>
    </row>
    <row r="7182" spans="3:5">
      <c r="C7182" s="414">
        <v>129.45000000001659</v>
      </c>
      <c r="D7182" s="414" t="e">
        <v>#N/A</v>
      </c>
      <c r="E7182" s="414" t="e">
        <v>#N/A</v>
      </c>
    </row>
    <row r="7183" spans="3:5">
      <c r="C7183" s="414">
        <v>129.47500000001659</v>
      </c>
      <c r="D7183" s="414" t="e">
        <v>#N/A</v>
      </c>
      <c r="E7183" s="414" t="e">
        <v>#N/A</v>
      </c>
    </row>
    <row r="7184" spans="3:5">
      <c r="C7184" s="414">
        <v>129.5000000000166</v>
      </c>
      <c r="D7184" s="414" t="e">
        <v>#N/A</v>
      </c>
      <c r="E7184" s="414" t="e">
        <v>#N/A</v>
      </c>
    </row>
    <row r="7185" spans="3:5">
      <c r="C7185" s="414">
        <v>129.5250000000166</v>
      </c>
      <c r="D7185" s="414" t="e">
        <v>#N/A</v>
      </c>
      <c r="E7185" s="414" t="e">
        <v>#N/A</v>
      </c>
    </row>
    <row r="7186" spans="3:5">
      <c r="C7186" s="414">
        <v>129.55000000001661</v>
      </c>
      <c r="D7186" s="414" t="e">
        <v>#N/A</v>
      </c>
      <c r="E7186" s="414" t="e">
        <v>#N/A</v>
      </c>
    </row>
    <row r="7187" spans="3:5">
      <c r="C7187" s="414">
        <v>129.57500000001662</v>
      </c>
      <c r="D7187" s="414" t="e">
        <v>#N/A</v>
      </c>
      <c r="E7187" s="414" t="e">
        <v>#N/A</v>
      </c>
    </row>
    <row r="7188" spans="3:5">
      <c r="C7188" s="414">
        <v>129.60000000001662</v>
      </c>
      <c r="D7188" s="414" t="e">
        <v>#N/A</v>
      </c>
      <c r="E7188" s="414" t="e">
        <v>#N/A</v>
      </c>
    </row>
    <row r="7189" spans="3:5">
      <c r="C7189" s="414">
        <v>129.62500000001663</v>
      </c>
      <c r="D7189" s="414" t="e">
        <v>#N/A</v>
      </c>
      <c r="E7189" s="414" t="e">
        <v>#N/A</v>
      </c>
    </row>
    <row r="7190" spans="3:5">
      <c r="C7190" s="414">
        <v>129.65000000001663</v>
      </c>
      <c r="D7190" s="414" t="e">
        <v>#N/A</v>
      </c>
      <c r="E7190" s="414" t="e">
        <v>#N/A</v>
      </c>
    </row>
    <row r="7191" spans="3:5">
      <c r="C7191" s="414">
        <v>129.67500000001664</v>
      </c>
      <c r="D7191" s="414" t="e">
        <v>#N/A</v>
      </c>
      <c r="E7191" s="414" t="e">
        <v>#N/A</v>
      </c>
    </row>
    <row r="7192" spans="3:5">
      <c r="C7192" s="414">
        <v>129.70000000001664</v>
      </c>
      <c r="D7192" s="414" t="e">
        <v>#N/A</v>
      </c>
      <c r="E7192" s="414" t="e">
        <v>#N/A</v>
      </c>
    </row>
    <row r="7193" spans="3:5">
      <c r="C7193" s="414">
        <v>129.72500000001665</v>
      </c>
      <c r="D7193" s="414" t="e">
        <v>#N/A</v>
      </c>
      <c r="E7193" s="414" t="e">
        <v>#N/A</v>
      </c>
    </row>
    <row r="7194" spans="3:5">
      <c r="C7194" s="414">
        <v>129.75000000001666</v>
      </c>
      <c r="D7194" s="414" t="e">
        <v>#N/A</v>
      </c>
      <c r="E7194" s="414" t="e">
        <v>#N/A</v>
      </c>
    </row>
    <row r="7195" spans="3:5">
      <c r="C7195" s="414">
        <v>129.77500000001666</v>
      </c>
      <c r="D7195" s="414" t="e">
        <v>#N/A</v>
      </c>
      <c r="E7195" s="414" t="e">
        <v>#N/A</v>
      </c>
    </row>
    <row r="7196" spans="3:5">
      <c r="C7196" s="414">
        <v>129.80000000001667</v>
      </c>
      <c r="D7196" s="414" t="e">
        <v>#N/A</v>
      </c>
      <c r="E7196" s="414" t="e">
        <v>#N/A</v>
      </c>
    </row>
    <row r="7197" spans="3:5">
      <c r="C7197" s="414">
        <v>129.82500000001667</v>
      </c>
      <c r="D7197" s="414" t="e">
        <v>#N/A</v>
      </c>
      <c r="E7197" s="414" t="e">
        <v>#N/A</v>
      </c>
    </row>
    <row r="7198" spans="3:5">
      <c r="C7198" s="414">
        <v>129.85000000001668</v>
      </c>
      <c r="D7198" s="414" t="e">
        <v>#N/A</v>
      </c>
      <c r="E7198" s="414" t="e">
        <v>#N/A</v>
      </c>
    </row>
    <row r="7199" spans="3:5">
      <c r="C7199" s="414">
        <v>129.87500000001668</v>
      </c>
      <c r="D7199" s="414" t="e">
        <v>#N/A</v>
      </c>
      <c r="E7199" s="414" t="e">
        <v>#N/A</v>
      </c>
    </row>
    <row r="7200" spans="3:5">
      <c r="C7200" s="414">
        <v>129.90000000001669</v>
      </c>
      <c r="D7200" s="414" t="e">
        <v>#N/A</v>
      </c>
      <c r="E7200" s="414" t="e">
        <v>#N/A</v>
      </c>
    </row>
    <row r="7201" spans="3:5">
      <c r="C7201" s="414">
        <v>129.92500000001669</v>
      </c>
      <c r="D7201" s="414" t="e">
        <v>#N/A</v>
      </c>
      <c r="E7201" s="414" t="e">
        <v>#N/A</v>
      </c>
    </row>
    <row r="7202" spans="3:5">
      <c r="C7202" s="414">
        <v>129.9500000000167</v>
      </c>
      <c r="D7202" s="414" t="e">
        <v>#N/A</v>
      </c>
      <c r="E7202" s="414" t="e">
        <v>#N/A</v>
      </c>
    </row>
    <row r="7203" spans="3:5">
      <c r="C7203" s="414">
        <v>129.97500000001671</v>
      </c>
      <c r="D7203" s="414" t="e">
        <v>#N/A</v>
      </c>
      <c r="E7203" s="414" t="e">
        <v>#N/A</v>
      </c>
    </row>
    <row r="7204" spans="3:5">
      <c r="C7204" s="414">
        <v>130.00000000001671</v>
      </c>
      <c r="D7204" s="414" t="e">
        <v>#N/A</v>
      </c>
      <c r="E7204" s="414" t="e">
        <v>#N/A</v>
      </c>
    </row>
    <row r="7205" spans="3:5">
      <c r="C7205" s="414">
        <v>130.02500000001672</v>
      </c>
      <c r="D7205" s="414" t="e">
        <v>#N/A</v>
      </c>
      <c r="E7205" s="414" t="e">
        <v>#N/A</v>
      </c>
    </row>
    <row r="7206" spans="3:5">
      <c r="C7206" s="414">
        <v>130.05000000001672</v>
      </c>
      <c r="D7206" s="414" t="e">
        <v>#N/A</v>
      </c>
      <c r="E7206" s="414" t="e">
        <v>#N/A</v>
      </c>
    </row>
    <row r="7207" spans="3:5">
      <c r="C7207" s="414">
        <v>130.07500000001673</v>
      </c>
      <c r="D7207" s="414" t="e">
        <v>#N/A</v>
      </c>
      <c r="E7207" s="414" t="e">
        <v>#N/A</v>
      </c>
    </row>
    <row r="7208" spans="3:5">
      <c r="C7208" s="414">
        <v>130.10000000001673</v>
      </c>
      <c r="D7208" s="414" t="e">
        <v>#N/A</v>
      </c>
      <c r="E7208" s="414" t="e">
        <v>#N/A</v>
      </c>
    </row>
    <row r="7209" spans="3:5">
      <c r="C7209" s="414">
        <v>130.12500000001674</v>
      </c>
      <c r="D7209" s="414" t="e">
        <v>#N/A</v>
      </c>
      <c r="E7209" s="414" t="e">
        <v>#N/A</v>
      </c>
    </row>
    <row r="7210" spans="3:5">
      <c r="C7210" s="414">
        <v>130.15000000001675</v>
      </c>
      <c r="D7210" s="414" t="e">
        <v>#N/A</v>
      </c>
      <c r="E7210" s="414" t="e">
        <v>#N/A</v>
      </c>
    </row>
    <row r="7211" spans="3:5">
      <c r="C7211" s="414">
        <v>130.17500000001675</v>
      </c>
      <c r="D7211" s="414" t="e">
        <v>#N/A</v>
      </c>
      <c r="E7211" s="414" t="e">
        <v>#N/A</v>
      </c>
    </row>
    <row r="7212" spans="3:5">
      <c r="C7212" s="414">
        <v>130.20000000001676</v>
      </c>
      <c r="D7212" s="414" t="e">
        <v>#N/A</v>
      </c>
      <c r="E7212" s="414" t="e">
        <v>#N/A</v>
      </c>
    </row>
    <row r="7213" spans="3:5">
      <c r="C7213" s="414">
        <v>130.22500000001676</v>
      </c>
      <c r="D7213" s="414" t="e">
        <v>#N/A</v>
      </c>
      <c r="E7213" s="414" t="e">
        <v>#N/A</v>
      </c>
    </row>
    <row r="7214" spans="3:5">
      <c r="C7214" s="414">
        <v>130.25000000001677</v>
      </c>
      <c r="D7214" s="414" t="e">
        <v>#N/A</v>
      </c>
      <c r="E7214" s="414" t="e">
        <v>#N/A</v>
      </c>
    </row>
    <row r="7215" spans="3:5">
      <c r="C7215" s="414">
        <v>130.27500000001677</v>
      </c>
      <c r="D7215" s="414" t="e">
        <v>#N/A</v>
      </c>
      <c r="E7215" s="414" t="e">
        <v>#N/A</v>
      </c>
    </row>
    <row r="7216" spans="3:5">
      <c r="C7216" s="414">
        <v>130.30000000001678</v>
      </c>
      <c r="D7216" s="414" t="e">
        <v>#N/A</v>
      </c>
      <c r="E7216" s="414" t="e">
        <v>#N/A</v>
      </c>
    </row>
    <row r="7217" spans="3:5">
      <c r="C7217" s="414">
        <v>130.32500000001679</v>
      </c>
      <c r="D7217" s="414" t="e">
        <v>#N/A</v>
      </c>
      <c r="E7217" s="414" t="e">
        <v>#N/A</v>
      </c>
    </row>
    <row r="7218" spans="3:5">
      <c r="C7218" s="414">
        <v>130.35000000001679</v>
      </c>
      <c r="D7218" s="414" t="e">
        <v>#N/A</v>
      </c>
      <c r="E7218" s="414" t="e">
        <v>#N/A</v>
      </c>
    </row>
    <row r="7219" spans="3:5">
      <c r="C7219" s="414">
        <v>130.3750000000168</v>
      </c>
      <c r="D7219" s="414" t="e">
        <v>#N/A</v>
      </c>
      <c r="E7219" s="414" t="e">
        <v>#N/A</v>
      </c>
    </row>
    <row r="7220" spans="3:5">
      <c r="C7220" s="414">
        <v>130.4000000000168</v>
      </c>
      <c r="D7220" s="414" t="e">
        <v>#N/A</v>
      </c>
      <c r="E7220" s="414" t="e">
        <v>#N/A</v>
      </c>
    </row>
    <row r="7221" spans="3:5">
      <c r="C7221" s="414">
        <v>130.42500000001681</v>
      </c>
      <c r="D7221" s="414" t="e">
        <v>#N/A</v>
      </c>
      <c r="E7221" s="414" t="e">
        <v>#N/A</v>
      </c>
    </row>
    <row r="7222" spans="3:5">
      <c r="C7222" s="414">
        <v>130.45000000001681</v>
      </c>
      <c r="D7222" s="414" t="e">
        <v>#N/A</v>
      </c>
      <c r="E7222" s="414" t="e">
        <v>#N/A</v>
      </c>
    </row>
    <row r="7223" spans="3:5">
      <c r="C7223" s="414">
        <v>130.47500000001682</v>
      </c>
      <c r="D7223" s="414" t="e">
        <v>#N/A</v>
      </c>
      <c r="E7223" s="414" t="e">
        <v>#N/A</v>
      </c>
    </row>
    <row r="7224" spans="3:5">
      <c r="C7224" s="414">
        <v>130.50000000001683</v>
      </c>
      <c r="D7224" s="414" t="e">
        <v>#N/A</v>
      </c>
      <c r="E7224" s="414" t="e">
        <v>#N/A</v>
      </c>
    </row>
    <row r="7225" spans="3:5">
      <c r="C7225" s="414">
        <v>130.52500000001683</v>
      </c>
      <c r="D7225" s="414" t="e">
        <v>#N/A</v>
      </c>
      <c r="E7225" s="414" t="e">
        <v>#N/A</v>
      </c>
    </row>
    <row r="7226" spans="3:5">
      <c r="C7226" s="414">
        <v>130.55000000001684</v>
      </c>
      <c r="D7226" s="414" t="e">
        <v>#N/A</v>
      </c>
      <c r="E7226" s="414" t="e">
        <v>#N/A</v>
      </c>
    </row>
    <row r="7227" spans="3:5">
      <c r="C7227" s="414">
        <v>130.57500000001684</v>
      </c>
      <c r="D7227" s="414" t="e">
        <v>#N/A</v>
      </c>
      <c r="E7227" s="414" t="e">
        <v>#N/A</v>
      </c>
    </row>
    <row r="7228" spans="3:5">
      <c r="C7228" s="414">
        <v>130.60000000001685</v>
      </c>
      <c r="D7228" s="414" t="e">
        <v>#N/A</v>
      </c>
      <c r="E7228" s="414" t="e">
        <v>#N/A</v>
      </c>
    </row>
    <row r="7229" spans="3:5">
      <c r="C7229" s="414">
        <v>130.62500000001685</v>
      </c>
      <c r="D7229" s="414" t="e">
        <v>#N/A</v>
      </c>
      <c r="E7229" s="414" t="e">
        <v>#N/A</v>
      </c>
    </row>
    <row r="7230" spans="3:5">
      <c r="C7230" s="414">
        <v>130.65000000001686</v>
      </c>
      <c r="D7230" s="414" t="e">
        <v>#N/A</v>
      </c>
      <c r="E7230" s="414" t="e">
        <v>#N/A</v>
      </c>
    </row>
    <row r="7231" spans="3:5">
      <c r="C7231" s="414">
        <v>130.67500000001687</v>
      </c>
      <c r="D7231" s="414" t="e">
        <v>#N/A</v>
      </c>
      <c r="E7231" s="414" t="e">
        <v>#N/A</v>
      </c>
    </row>
    <row r="7232" spans="3:5">
      <c r="C7232" s="414">
        <v>130.70000000001687</v>
      </c>
      <c r="D7232" s="414" t="e">
        <v>#N/A</v>
      </c>
      <c r="E7232" s="414" t="e">
        <v>#N/A</v>
      </c>
    </row>
    <row r="7233" spans="3:5">
      <c r="C7233" s="414">
        <v>130.72500000001688</v>
      </c>
      <c r="D7233" s="414" t="e">
        <v>#N/A</v>
      </c>
      <c r="E7233" s="414" t="e">
        <v>#N/A</v>
      </c>
    </row>
    <row r="7234" spans="3:5">
      <c r="C7234" s="414">
        <v>130.75000000001688</v>
      </c>
      <c r="D7234" s="414" t="e">
        <v>#N/A</v>
      </c>
      <c r="E7234" s="414" t="e">
        <v>#N/A</v>
      </c>
    </row>
    <row r="7235" spans="3:5">
      <c r="C7235" s="414">
        <v>130.77500000001689</v>
      </c>
      <c r="D7235" s="414" t="e">
        <v>#N/A</v>
      </c>
      <c r="E7235" s="414" t="e">
        <v>#N/A</v>
      </c>
    </row>
    <row r="7236" spans="3:5">
      <c r="C7236" s="414">
        <v>130.80000000001689</v>
      </c>
      <c r="D7236" s="414" t="e">
        <v>#N/A</v>
      </c>
      <c r="E7236" s="414" t="e">
        <v>#N/A</v>
      </c>
    </row>
    <row r="7237" spans="3:5">
      <c r="C7237" s="414">
        <v>130.8250000000169</v>
      </c>
      <c r="D7237" s="414" t="e">
        <v>#N/A</v>
      </c>
      <c r="E7237" s="414" t="e">
        <v>#N/A</v>
      </c>
    </row>
    <row r="7238" spans="3:5">
      <c r="C7238" s="414">
        <v>130.85000000001691</v>
      </c>
      <c r="D7238" s="414" t="e">
        <v>#N/A</v>
      </c>
      <c r="E7238" s="414" t="e">
        <v>#N/A</v>
      </c>
    </row>
    <row r="7239" spans="3:5">
      <c r="C7239" s="414">
        <v>130.87500000001691</v>
      </c>
      <c r="D7239" s="414" t="e">
        <v>#N/A</v>
      </c>
      <c r="E7239" s="414" t="e">
        <v>#N/A</v>
      </c>
    </row>
    <row r="7240" spans="3:5">
      <c r="C7240" s="414">
        <v>130.90000000001692</v>
      </c>
      <c r="D7240" s="414" t="e">
        <v>#N/A</v>
      </c>
      <c r="E7240" s="414" t="e">
        <v>#N/A</v>
      </c>
    </row>
    <row r="7241" spans="3:5">
      <c r="C7241" s="414">
        <v>130.92500000001692</v>
      </c>
      <c r="D7241" s="414" t="e">
        <v>#N/A</v>
      </c>
      <c r="E7241" s="414" t="e">
        <v>#N/A</v>
      </c>
    </row>
    <row r="7242" spans="3:5">
      <c r="C7242" s="414">
        <v>130.95000000001693</v>
      </c>
      <c r="D7242" s="414" t="e">
        <v>#N/A</v>
      </c>
      <c r="E7242" s="414" t="e">
        <v>#N/A</v>
      </c>
    </row>
    <row r="7243" spans="3:5">
      <c r="C7243" s="414">
        <v>130.97500000001693</v>
      </c>
      <c r="D7243" s="414" t="e">
        <v>#N/A</v>
      </c>
      <c r="E7243" s="414" t="e">
        <v>#N/A</v>
      </c>
    </row>
    <row r="7244" spans="3:5">
      <c r="C7244" s="414">
        <v>131.00000000001694</v>
      </c>
      <c r="D7244" s="414" t="e">
        <v>#N/A</v>
      </c>
      <c r="E7244" s="414" t="e">
        <v>#N/A</v>
      </c>
    </row>
    <row r="7245" spans="3:5">
      <c r="C7245" s="414">
        <v>131.02500000001695</v>
      </c>
      <c r="D7245" s="414" t="e">
        <v>#N/A</v>
      </c>
      <c r="E7245" s="414" t="e">
        <v>#N/A</v>
      </c>
    </row>
    <row r="7246" spans="3:5">
      <c r="C7246" s="414">
        <v>131.05000000001695</v>
      </c>
      <c r="D7246" s="414" t="e">
        <v>#N/A</v>
      </c>
      <c r="E7246" s="414" t="e">
        <v>#N/A</v>
      </c>
    </row>
    <row r="7247" spans="3:5">
      <c r="C7247" s="414">
        <v>131.07500000001696</v>
      </c>
      <c r="D7247" s="414" t="e">
        <v>#N/A</v>
      </c>
      <c r="E7247" s="414" t="e">
        <v>#N/A</v>
      </c>
    </row>
    <row r="7248" spans="3:5">
      <c r="C7248" s="414">
        <v>131.10000000001696</v>
      </c>
      <c r="D7248" s="414" t="e">
        <v>#N/A</v>
      </c>
      <c r="E7248" s="414" t="e">
        <v>#N/A</v>
      </c>
    </row>
    <row r="7249" spans="3:5">
      <c r="C7249" s="414">
        <v>131.12500000001697</v>
      </c>
      <c r="D7249" s="414" t="e">
        <v>#N/A</v>
      </c>
      <c r="E7249" s="414" t="e">
        <v>#N/A</v>
      </c>
    </row>
    <row r="7250" spans="3:5">
      <c r="C7250" s="414">
        <v>131.15000000001697</v>
      </c>
      <c r="D7250" s="414" t="e">
        <v>#N/A</v>
      </c>
      <c r="E7250" s="414" t="e">
        <v>#N/A</v>
      </c>
    </row>
    <row r="7251" spans="3:5">
      <c r="C7251" s="414">
        <v>131.17500000001698</v>
      </c>
      <c r="D7251" s="414" t="e">
        <v>#N/A</v>
      </c>
      <c r="E7251" s="414" t="e">
        <v>#N/A</v>
      </c>
    </row>
    <row r="7252" spans="3:5">
      <c r="C7252" s="414">
        <v>131.20000000001698</v>
      </c>
      <c r="D7252" s="414" t="e">
        <v>#N/A</v>
      </c>
      <c r="E7252" s="414" t="e">
        <v>#N/A</v>
      </c>
    </row>
    <row r="7253" spans="3:5">
      <c r="C7253" s="414">
        <v>131.22500000001699</v>
      </c>
      <c r="D7253" s="414" t="e">
        <v>#N/A</v>
      </c>
      <c r="E7253" s="414" t="e">
        <v>#N/A</v>
      </c>
    </row>
    <row r="7254" spans="3:5">
      <c r="C7254" s="414">
        <v>131.250000000017</v>
      </c>
      <c r="D7254" s="414" t="e">
        <v>#N/A</v>
      </c>
      <c r="E7254" s="414" t="e">
        <v>#N/A</v>
      </c>
    </row>
    <row r="7255" spans="3:5">
      <c r="C7255" s="414">
        <v>131.275000000017</v>
      </c>
      <c r="D7255" s="414" t="e">
        <v>#N/A</v>
      </c>
      <c r="E7255" s="414" t="e">
        <v>#N/A</v>
      </c>
    </row>
    <row r="7256" spans="3:5">
      <c r="C7256" s="414">
        <v>131.30000000001701</v>
      </c>
      <c r="D7256" s="414" t="e">
        <v>#N/A</v>
      </c>
      <c r="E7256" s="414" t="e">
        <v>#N/A</v>
      </c>
    </row>
    <row r="7257" spans="3:5">
      <c r="C7257" s="414">
        <v>131.32500000001701</v>
      </c>
      <c r="D7257" s="414" t="e">
        <v>#N/A</v>
      </c>
      <c r="E7257" s="414" t="e">
        <v>#N/A</v>
      </c>
    </row>
    <row r="7258" spans="3:5">
      <c r="C7258" s="414">
        <v>131.35000000001702</v>
      </c>
      <c r="D7258" s="414" t="e">
        <v>#N/A</v>
      </c>
      <c r="E7258" s="414" t="e">
        <v>#N/A</v>
      </c>
    </row>
    <row r="7259" spans="3:5">
      <c r="C7259" s="414">
        <v>131.37500000001702</v>
      </c>
      <c r="D7259" s="414" t="e">
        <v>#N/A</v>
      </c>
      <c r="E7259" s="414" t="e">
        <v>#N/A</v>
      </c>
    </row>
    <row r="7260" spans="3:5">
      <c r="C7260" s="414">
        <v>131.40000000001703</v>
      </c>
      <c r="D7260" s="414" t="e">
        <v>#N/A</v>
      </c>
      <c r="E7260" s="414" t="e">
        <v>#N/A</v>
      </c>
    </row>
    <row r="7261" spans="3:5">
      <c r="C7261" s="414">
        <v>131.42500000001704</v>
      </c>
      <c r="D7261" s="414" t="e">
        <v>#N/A</v>
      </c>
      <c r="E7261" s="414" t="e">
        <v>#N/A</v>
      </c>
    </row>
    <row r="7262" spans="3:5">
      <c r="C7262" s="414">
        <v>131.45000000001704</v>
      </c>
      <c r="D7262" s="414" t="e">
        <v>#N/A</v>
      </c>
      <c r="E7262" s="414" t="e">
        <v>#N/A</v>
      </c>
    </row>
    <row r="7263" spans="3:5">
      <c r="C7263" s="414">
        <v>131.47500000001705</v>
      </c>
      <c r="D7263" s="414" t="e">
        <v>#N/A</v>
      </c>
      <c r="E7263" s="414" t="e">
        <v>#N/A</v>
      </c>
    </row>
    <row r="7264" spans="3:5">
      <c r="C7264" s="414">
        <v>131.50000000001705</v>
      </c>
      <c r="D7264" s="414" t="e">
        <v>#N/A</v>
      </c>
      <c r="E7264" s="414" t="e">
        <v>#N/A</v>
      </c>
    </row>
    <row r="7265" spans="3:5">
      <c r="C7265" s="414">
        <v>131.52500000001706</v>
      </c>
      <c r="D7265" s="414" t="e">
        <v>#N/A</v>
      </c>
      <c r="E7265" s="414" t="e">
        <v>#N/A</v>
      </c>
    </row>
    <row r="7266" spans="3:5">
      <c r="C7266" s="414">
        <v>131.55000000001706</v>
      </c>
      <c r="D7266" s="414" t="e">
        <v>#N/A</v>
      </c>
      <c r="E7266" s="414" t="e">
        <v>#N/A</v>
      </c>
    </row>
    <row r="7267" spans="3:5">
      <c r="C7267" s="414">
        <v>131.57500000001707</v>
      </c>
      <c r="D7267" s="414" t="e">
        <v>#N/A</v>
      </c>
      <c r="E7267" s="414" t="e">
        <v>#N/A</v>
      </c>
    </row>
    <row r="7268" spans="3:5">
      <c r="C7268" s="414">
        <v>131.60000000001708</v>
      </c>
      <c r="D7268" s="414" t="e">
        <v>#N/A</v>
      </c>
      <c r="E7268" s="414" t="e">
        <v>#N/A</v>
      </c>
    </row>
    <row r="7269" spans="3:5">
      <c r="C7269" s="414">
        <v>131.62500000001708</v>
      </c>
      <c r="D7269" s="414" t="e">
        <v>#N/A</v>
      </c>
      <c r="E7269" s="414" t="e">
        <v>#N/A</v>
      </c>
    </row>
    <row r="7270" spans="3:5">
      <c r="C7270" s="414">
        <v>131.65000000001709</v>
      </c>
      <c r="D7270" s="414" t="e">
        <v>#N/A</v>
      </c>
      <c r="E7270" s="414" t="e">
        <v>#N/A</v>
      </c>
    </row>
    <row r="7271" spans="3:5">
      <c r="C7271" s="414">
        <v>131.67500000001709</v>
      </c>
      <c r="D7271" s="414" t="e">
        <v>#N/A</v>
      </c>
      <c r="E7271" s="414" t="e">
        <v>#N/A</v>
      </c>
    </row>
    <row r="7272" spans="3:5">
      <c r="C7272" s="414">
        <v>131.7000000000171</v>
      </c>
      <c r="D7272" s="414" t="e">
        <v>#N/A</v>
      </c>
      <c r="E7272" s="414" t="e">
        <v>#N/A</v>
      </c>
    </row>
    <row r="7273" spans="3:5">
      <c r="C7273" s="414">
        <v>131.7250000000171</v>
      </c>
      <c r="D7273" s="414" t="e">
        <v>#N/A</v>
      </c>
      <c r="E7273" s="414" t="e">
        <v>#N/A</v>
      </c>
    </row>
    <row r="7274" spans="3:5">
      <c r="C7274" s="414">
        <v>131.75000000001711</v>
      </c>
      <c r="D7274" s="414" t="e">
        <v>#N/A</v>
      </c>
      <c r="E7274" s="414" t="e">
        <v>#N/A</v>
      </c>
    </row>
    <row r="7275" spans="3:5">
      <c r="C7275" s="414">
        <v>131.77500000001712</v>
      </c>
      <c r="D7275" s="414" t="e">
        <v>#N/A</v>
      </c>
      <c r="E7275" s="414" t="e">
        <v>#N/A</v>
      </c>
    </row>
    <row r="7276" spans="3:5">
      <c r="C7276" s="414">
        <v>131.80000000001712</v>
      </c>
      <c r="D7276" s="414" t="e">
        <v>#N/A</v>
      </c>
      <c r="E7276" s="414" t="e">
        <v>#N/A</v>
      </c>
    </row>
    <row r="7277" spans="3:5">
      <c r="C7277" s="414">
        <v>131.82500000001713</v>
      </c>
      <c r="D7277" s="414" t="e">
        <v>#N/A</v>
      </c>
      <c r="E7277" s="414" t="e">
        <v>#N/A</v>
      </c>
    </row>
    <row r="7278" spans="3:5">
      <c r="C7278" s="414">
        <v>131.85000000001713</v>
      </c>
      <c r="D7278" s="414" t="e">
        <v>#N/A</v>
      </c>
      <c r="E7278" s="414" t="e">
        <v>#N/A</v>
      </c>
    </row>
    <row r="7279" spans="3:5">
      <c r="C7279" s="414">
        <v>131.87500000001714</v>
      </c>
      <c r="D7279" s="414" t="e">
        <v>#N/A</v>
      </c>
      <c r="E7279" s="414" t="e">
        <v>#N/A</v>
      </c>
    </row>
    <row r="7280" spans="3:5">
      <c r="C7280" s="414">
        <v>131.90000000001714</v>
      </c>
      <c r="D7280" s="414" t="e">
        <v>#N/A</v>
      </c>
      <c r="E7280" s="414" t="e">
        <v>#N/A</v>
      </c>
    </row>
    <row r="7281" spans="3:5">
      <c r="C7281" s="414">
        <v>131.92500000001715</v>
      </c>
      <c r="D7281" s="414" t="e">
        <v>#N/A</v>
      </c>
      <c r="E7281" s="414" t="e">
        <v>#N/A</v>
      </c>
    </row>
    <row r="7282" spans="3:5">
      <c r="C7282" s="414">
        <v>131.95000000001716</v>
      </c>
      <c r="D7282" s="414" t="e">
        <v>#N/A</v>
      </c>
      <c r="E7282" s="414" t="e">
        <v>#N/A</v>
      </c>
    </row>
    <row r="7283" spans="3:5">
      <c r="C7283" s="414">
        <v>131.97500000001716</v>
      </c>
      <c r="D7283" s="414" t="e">
        <v>#N/A</v>
      </c>
      <c r="E7283" s="414" t="e">
        <v>#N/A</v>
      </c>
    </row>
    <row r="7284" spans="3:5">
      <c r="C7284" s="414">
        <v>132.00000000001717</v>
      </c>
      <c r="D7284" s="414" t="e">
        <v>#N/A</v>
      </c>
      <c r="E7284" s="414" t="e">
        <v>#N/A</v>
      </c>
    </row>
    <row r="7285" spans="3:5">
      <c r="C7285" s="414">
        <v>132.02500000001717</v>
      </c>
      <c r="D7285" s="414" t="e">
        <v>#N/A</v>
      </c>
      <c r="E7285" s="414" t="e">
        <v>#N/A</v>
      </c>
    </row>
    <row r="7286" spans="3:5">
      <c r="C7286" s="414">
        <v>132.05000000001718</v>
      </c>
      <c r="D7286" s="414" t="e">
        <v>#N/A</v>
      </c>
      <c r="E7286" s="414" t="e">
        <v>#N/A</v>
      </c>
    </row>
    <row r="7287" spans="3:5">
      <c r="C7287" s="414">
        <v>132.07500000001718</v>
      </c>
      <c r="D7287" s="414" t="e">
        <v>#N/A</v>
      </c>
      <c r="E7287" s="414" t="e">
        <v>#N/A</v>
      </c>
    </row>
    <row r="7288" spans="3:5">
      <c r="C7288" s="414">
        <v>132.10000000001719</v>
      </c>
      <c r="D7288" s="414" t="e">
        <v>#N/A</v>
      </c>
      <c r="E7288" s="414" t="e">
        <v>#N/A</v>
      </c>
    </row>
    <row r="7289" spans="3:5">
      <c r="C7289" s="414">
        <v>132.1250000000172</v>
      </c>
      <c r="D7289" s="414" t="e">
        <v>#N/A</v>
      </c>
      <c r="E7289" s="414" t="e">
        <v>#N/A</v>
      </c>
    </row>
    <row r="7290" spans="3:5">
      <c r="C7290" s="414">
        <v>132.1500000000172</v>
      </c>
      <c r="D7290" s="414" t="e">
        <v>#N/A</v>
      </c>
      <c r="E7290" s="414" t="e">
        <v>#N/A</v>
      </c>
    </row>
    <row r="7291" spans="3:5">
      <c r="C7291" s="414">
        <v>132.17500000001721</v>
      </c>
      <c r="D7291" s="414" t="e">
        <v>#N/A</v>
      </c>
      <c r="E7291" s="414" t="e">
        <v>#N/A</v>
      </c>
    </row>
    <row r="7292" spans="3:5">
      <c r="C7292" s="414">
        <v>132.20000000001721</v>
      </c>
      <c r="D7292" s="414" t="e">
        <v>#N/A</v>
      </c>
      <c r="E7292" s="414" t="e">
        <v>#N/A</v>
      </c>
    </row>
    <row r="7293" spans="3:5">
      <c r="C7293" s="414">
        <v>132.22500000001722</v>
      </c>
      <c r="D7293" s="414" t="e">
        <v>#N/A</v>
      </c>
      <c r="E7293" s="414" t="e">
        <v>#N/A</v>
      </c>
    </row>
    <row r="7294" spans="3:5">
      <c r="C7294" s="414">
        <v>132.25000000001722</v>
      </c>
      <c r="D7294" s="414" t="e">
        <v>#N/A</v>
      </c>
      <c r="E7294" s="414" t="e">
        <v>#N/A</v>
      </c>
    </row>
    <row r="7295" spans="3:5">
      <c r="C7295" s="414">
        <v>132.27500000001723</v>
      </c>
      <c r="D7295" s="414" t="e">
        <v>#N/A</v>
      </c>
      <c r="E7295" s="414" t="e">
        <v>#N/A</v>
      </c>
    </row>
    <row r="7296" spans="3:5">
      <c r="C7296" s="414">
        <v>132.30000000001723</v>
      </c>
      <c r="D7296" s="414" t="e">
        <v>#N/A</v>
      </c>
      <c r="E7296" s="414" t="e">
        <v>#N/A</v>
      </c>
    </row>
    <row r="7297" spans="3:5">
      <c r="C7297" s="414">
        <v>132.32500000001724</v>
      </c>
      <c r="D7297" s="414" t="e">
        <v>#N/A</v>
      </c>
      <c r="E7297" s="414" t="e">
        <v>#N/A</v>
      </c>
    </row>
    <row r="7298" spans="3:5">
      <c r="C7298" s="414">
        <v>132.35000000001725</v>
      </c>
      <c r="D7298" s="414" t="e">
        <v>#N/A</v>
      </c>
      <c r="E7298" s="414" t="e">
        <v>#N/A</v>
      </c>
    </row>
    <row r="7299" spans="3:5">
      <c r="C7299" s="414">
        <v>132.37500000001725</v>
      </c>
      <c r="D7299" s="414" t="e">
        <v>#N/A</v>
      </c>
      <c r="E7299" s="414" t="e">
        <v>#N/A</v>
      </c>
    </row>
    <row r="7300" spans="3:5">
      <c r="C7300" s="414">
        <v>132.40000000001726</v>
      </c>
      <c r="D7300" s="414" t="e">
        <v>#N/A</v>
      </c>
      <c r="E7300" s="414" t="e">
        <v>#N/A</v>
      </c>
    </row>
    <row r="7301" spans="3:5">
      <c r="C7301" s="414">
        <v>132.42500000001726</v>
      </c>
      <c r="D7301" s="414" t="e">
        <v>#N/A</v>
      </c>
      <c r="E7301" s="414" t="e">
        <v>#N/A</v>
      </c>
    </row>
    <row r="7302" spans="3:5">
      <c r="C7302" s="414">
        <v>132.45000000001727</v>
      </c>
      <c r="D7302" s="414" t="e">
        <v>#N/A</v>
      </c>
      <c r="E7302" s="414" t="e">
        <v>#N/A</v>
      </c>
    </row>
    <row r="7303" spans="3:5">
      <c r="C7303" s="414">
        <v>132.47500000001727</v>
      </c>
      <c r="D7303" s="414" t="e">
        <v>#N/A</v>
      </c>
      <c r="E7303" s="414" t="e">
        <v>#N/A</v>
      </c>
    </row>
    <row r="7304" spans="3:5">
      <c r="C7304" s="414">
        <v>132.50000000001728</v>
      </c>
      <c r="D7304" s="414" t="e">
        <v>#N/A</v>
      </c>
      <c r="E7304" s="414" t="e">
        <v>#N/A</v>
      </c>
    </row>
    <row r="7305" spans="3:5">
      <c r="C7305" s="414">
        <v>132.52500000001729</v>
      </c>
      <c r="D7305" s="414" t="e">
        <v>#N/A</v>
      </c>
      <c r="E7305" s="414" t="e">
        <v>#N/A</v>
      </c>
    </row>
    <row r="7306" spans="3:5">
      <c r="C7306" s="414">
        <v>132.55000000001729</v>
      </c>
      <c r="D7306" s="414" t="e">
        <v>#N/A</v>
      </c>
      <c r="E7306" s="414" t="e">
        <v>#N/A</v>
      </c>
    </row>
    <row r="7307" spans="3:5">
      <c r="C7307" s="414">
        <v>132.5750000000173</v>
      </c>
      <c r="D7307" s="414" t="e">
        <v>#N/A</v>
      </c>
      <c r="E7307" s="414" t="e">
        <v>#N/A</v>
      </c>
    </row>
    <row r="7308" spans="3:5">
      <c r="C7308" s="414">
        <v>132.6000000000173</v>
      </c>
      <c r="D7308" s="414" t="e">
        <v>#N/A</v>
      </c>
      <c r="E7308" s="414" t="e">
        <v>#N/A</v>
      </c>
    </row>
    <row r="7309" spans="3:5">
      <c r="C7309" s="414">
        <v>132.62500000001731</v>
      </c>
      <c r="D7309" s="414" t="e">
        <v>#N/A</v>
      </c>
      <c r="E7309" s="414" t="e">
        <v>#N/A</v>
      </c>
    </row>
    <row r="7310" spans="3:5">
      <c r="C7310" s="414">
        <v>132.65000000001731</v>
      </c>
      <c r="D7310" s="414" t="e">
        <v>#N/A</v>
      </c>
      <c r="E7310" s="414" t="e">
        <v>#N/A</v>
      </c>
    </row>
    <row r="7311" spans="3:5">
      <c r="C7311" s="414">
        <v>132.67500000001732</v>
      </c>
      <c r="D7311" s="414" t="e">
        <v>#N/A</v>
      </c>
      <c r="E7311" s="414" t="e">
        <v>#N/A</v>
      </c>
    </row>
    <row r="7312" spans="3:5">
      <c r="C7312" s="414">
        <v>132.70000000001733</v>
      </c>
      <c r="D7312" s="414" t="e">
        <v>#N/A</v>
      </c>
      <c r="E7312" s="414" t="e">
        <v>#N/A</v>
      </c>
    </row>
    <row r="7313" spans="3:5">
      <c r="C7313" s="414">
        <v>132.72500000001733</v>
      </c>
      <c r="D7313" s="414" t="e">
        <v>#N/A</v>
      </c>
      <c r="E7313" s="414" t="e">
        <v>#N/A</v>
      </c>
    </row>
    <row r="7314" spans="3:5">
      <c r="C7314" s="414">
        <v>132.75000000001734</v>
      </c>
      <c r="D7314" s="414" t="e">
        <v>#N/A</v>
      </c>
      <c r="E7314" s="414" t="e">
        <v>#N/A</v>
      </c>
    </row>
    <row r="7315" spans="3:5">
      <c r="C7315" s="414">
        <v>132.77500000001734</v>
      </c>
      <c r="D7315" s="414" t="e">
        <v>#N/A</v>
      </c>
      <c r="E7315" s="414" t="e">
        <v>#N/A</v>
      </c>
    </row>
    <row r="7316" spans="3:5">
      <c r="C7316" s="414">
        <v>132.80000000001735</v>
      </c>
      <c r="D7316" s="414" t="e">
        <v>#N/A</v>
      </c>
      <c r="E7316" s="414" t="e">
        <v>#N/A</v>
      </c>
    </row>
    <row r="7317" spans="3:5">
      <c r="C7317" s="414">
        <v>132.82500000001735</v>
      </c>
      <c r="D7317" s="414" t="e">
        <v>#N/A</v>
      </c>
      <c r="E7317" s="414" t="e">
        <v>#N/A</v>
      </c>
    </row>
    <row r="7318" spans="3:5">
      <c r="C7318" s="414">
        <v>132.85000000001736</v>
      </c>
      <c r="D7318" s="414" t="e">
        <v>#N/A</v>
      </c>
      <c r="E7318" s="414" t="e">
        <v>#N/A</v>
      </c>
    </row>
    <row r="7319" spans="3:5">
      <c r="C7319" s="414">
        <v>132.87500000001737</v>
      </c>
      <c r="D7319" s="414" t="e">
        <v>#N/A</v>
      </c>
      <c r="E7319" s="414" t="e">
        <v>#N/A</v>
      </c>
    </row>
    <row r="7320" spans="3:5">
      <c r="C7320" s="414">
        <v>132.90000000001737</v>
      </c>
      <c r="D7320" s="414" t="e">
        <v>#N/A</v>
      </c>
      <c r="E7320" s="414" t="e">
        <v>#N/A</v>
      </c>
    </row>
    <row r="7321" spans="3:5">
      <c r="C7321" s="414">
        <v>132.92500000001738</v>
      </c>
      <c r="D7321" s="414" t="e">
        <v>#N/A</v>
      </c>
      <c r="E7321" s="414" t="e">
        <v>#N/A</v>
      </c>
    </row>
    <row r="7322" spans="3:5">
      <c r="C7322" s="414">
        <v>132.95000000001738</v>
      </c>
      <c r="D7322" s="414" t="e">
        <v>#N/A</v>
      </c>
      <c r="E7322" s="414" t="e">
        <v>#N/A</v>
      </c>
    </row>
    <row r="7323" spans="3:5">
      <c r="C7323" s="414">
        <v>132.97500000001739</v>
      </c>
      <c r="D7323" s="414" t="e">
        <v>#N/A</v>
      </c>
      <c r="E7323" s="414" t="e">
        <v>#N/A</v>
      </c>
    </row>
    <row r="7324" spans="3:5">
      <c r="C7324" s="414">
        <v>133.00000000001739</v>
      </c>
      <c r="D7324" s="414" t="e">
        <v>#N/A</v>
      </c>
      <c r="E7324" s="414" t="e">
        <v>#N/A</v>
      </c>
    </row>
    <row r="7325" spans="3:5">
      <c r="C7325" s="414">
        <v>133.0250000000174</v>
      </c>
      <c r="D7325" s="414" t="e">
        <v>#N/A</v>
      </c>
      <c r="E7325" s="414" t="e">
        <v>#N/A</v>
      </c>
    </row>
    <row r="7326" spans="3:5">
      <c r="C7326" s="414">
        <v>133.05000000001741</v>
      </c>
      <c r="D7326" s="414" t="e">
        <v>#N/A</v>
      </c>
      <c r="E7326" s="414" t="e">
        <v>#N/A</v>
      </c>
    </row>
    <row r="7327" spans="3:5">
      <c r="C7327" s="414">
        <v>133.07500000001741</v>
      </c>
      <c r="D7327" s="414" t="e">
        <v>#N/A</v>
      </c>
      <c r="E7327" s="414" t="e">
        <v>#N/A</v>
      </c>
    </row>
    <row r="7328" spans="3:5">
      <c r="C7328" s="414">
        <v>133.10000000001742</v>
      </c>
      <c r="D7328" s="414" t="e">
        <v>#N/A</v>
      </c>
      <c r="E7328" s="414" t="e">
        <v>#N/A</v>
      </c>
    </row>
    <row r="7329" spans="3:5">
      <c r="C7329" s="414">
        <v>133.12500000001742</v>
      </c>
      <c r="D7329" s="414" t="e">
        <v>#N/A</v>
      </c>
      <c r="E7329" s="414" t="e">
        <v>#N/A</v>
      </c>
    </row>
    <row r="7330" spans="3:5">
      <c r="C7330" s="414">
        <v>133.15000000001743</v>
      </c>
      <c r="D7330" s="414" t="e">
        <v>#N/A</v>
      </c>
      <c r="E7330" s="414" t="e">
        <v>#N/A</v>
      </c>
    </row>
    <row r="7331" spans="3:5">
      <c r="C7331" s="414">
        <v>133.17500000001743</v>
      </c>
      <c r="D7331" s="414" t="e">
        <v>#N/A</v>
      </c>
      <c r="E7331" s="414" t="e">
        <v>#N/A</v>
      </c>
    </row>
    <row r="7332" spans="3:5">
      <c r="C7332" s="414">
        <v>133.20000000001744</v>
      </c>
      <c r="D7332" s="414" t="e">
        <v>#N/A</v>
      </c>
      <c r="E7332" s="414" t="e">
        <v>#N/A</v>
      </c>
    </row>
    <row r="7333" spans="3:5">
      <c r="C7333" s="414">
        <v>133.22500000001745</v>
      </c>
      <c r="D7333" s="414" t="e">
        <v>#N/A</v>
      </c>
      <c r="E7333" s="414" t="e">
        <v>#N/A</v>
      </c>
    </row>
    <row r="7334" spans="3:5">
      <c r="C7334" s="414">
        <v>133.25000000001745</v>
      </c>
      <c r="D7334" s="414" t="e">
        <v>#N/A</v>
      </c>
      <c r="E7334" s="414" t="e">
        <v>#N/A</v>
      </c>
    </row>
    <row r="7335" spans="3:5">
      <c r="C7335" s="414">
        <v>133.27500000001746</v>
      </c>
      <c r="D7335" s="414" t="e">
        <v>#N/A</v>
      </c>
      <c r="E7335" s="414" t="e">
        <v>#N/A</v>
      </c>
    </row>
    <row r="7336" spans="3:5">
      <c r="C7336" s="414">
        <v>133.30000000001746</v>
      </c>
      <c r="D7336" s="414" t="e">
        <v>#N/A</v>
      </c>
      <c r="E7336" s="414" t="e">
        <v>#N/A</v>
      </c>
    </row>
    <row r="7337" spans="3:5">
      <c r="C7337" s="414">
        <v>133.32500000001747</v>
      </c>
      <c r="D7337" s="414" t="e">
        <v>#N/A</v>
      </c>
      <c r="E7337" s="414" t="e">
        <v>#N/A</v>
      </c>
    </row>
    <row r="7338" spans="3:5">
      <c r="C7338" s="414">
        <v>133.35000000001747</v>
      </c>
      <c r="D7338" s="414" t="e">
        <v>#N/A</v>
      </c>
      <c r="E7338" s="414" t="e">
        <v>#N/A</v>
      </c>
    </row>
    <row r="7339" spans="3:5">
      <c r="C7339" s="414">
        <v>133.37500000001748</v>
      </c>
      <c r="D7339" s="414" t="e">
        <v>#N/A</v>
      </c>
      <c r="E7339" s="414" t="e">
        <v>#N/A</v>
      </c>
    </row>
    <row r="7340" spans="3:5">
      <c r="C7340" s="414">
        <v>133.40000000001749</v>
      </c>
      <c r="D7340" s="414" t="e">
        <v>#N/A</v>
      </c>
      <c r="E7340" s="414" t="e">
        <v>#N/A</v>
      </c>
    </row>
    <row r="7341" spans="3:5">
      <c r="C7341" s="414">
        <v>133.42500000001749</v>
      </c>
      <c r="D7341" s="414" t="e">
        <v>#N/A</v>
      </c>
      <c r="E7341" s="414" t="e">
        <v>#N/A</v>
      </c>
    </row>
    <row r="7342" spans="3:5">
      <c r="C7342" s="414">
        <v>133.4500000000175</v>
      </c>
      <c r="D7342" s="414" t="e">
        <v>#N/A</v>
      </c>
      <c r="E7342" s="414" t="e">
        <v>#N/A</v>
      </c>
    </row>
    <row r="7343" spans="3:5">
      <c r="C7343" s="414">
        <v>133.4750000000175</v>
      </c>
      <c r="D7343" s="414" t="e">
        <v>#N/A</v>
      </c>
      <c r="E7343" s="414" t="e">
        <v>#N/A</v>
      </c>
    </row>
    <row r="7344" spans="3:5">
      <c r="C7344" s="414">
        <v>133.50000000001751</v>
      </c>
      <c r="D7344" s="414" t="e">
        <v>#N/A</v>
      </c>
      <c r="E7344" s="414" t="e">
        <v>#N/A</v>
      </c>
    </row>
    <row r="7345" spans="3:5">
      <c r="C7345" s="414">
        <v>133.52500000001751</v>
      </c>
      <c r="D7345" s="414" t="e">
        <v>#N/A</v>
      </c>
      <c r="E7345" s="414" t="e">
        <v>#N/A</v>
      </c>
    </row>
    <row r="7346" spans="3:5">
      <c r="C7346" s="414">
        <v>133.55000000001752</v>
      </c>
      <c r="D7346" s="414" t="e">
        <v>#N/A</v>
      </c>
      <c r="E7346" s="414" t="e">
        <v>#N/A</v>
      </c>
    </row>
    <row r="7347" spans="3:5">
      <c r="C7347" s="414">
        <v>133.57500000001752</v>
      </c>
      <c r="D7347" s="414" t="e">
        <v>#N/A</v>
      </c>
      <c r="E7347" s="414" t="e">
        <v>#N/A</v>
      </c>
    </row>
    <row r="7348" spans="3:5">
      <c r="C7348" s="414">
        <v>133.60000000001753</v>
      </c>
      <c r="D7348" s="414" t="e">
        <v>#N/A</v>
      </c>
      <c r="E7348" s="414" t="e">
        <v>#N/A</v>
      </c>
    </row>
    <row r="7349" spans="3:5">
      <c r="C7349" s="414">
        <v>133.62500000001754</v>
      </c>
      <c r="D7349" s="414" t="e">
        <v>#N/A</v>
      </c>
      <c r="E7349" s="414" t="e">
        <v>#N/A</v>
      </c>
    </row>
    <row r="7350" spans="3:5">
      <c r="C7350" s="414">
        <v>133.65000000001754</v>
      </c>
      <c r="D7350" s="414" t="e">
        <v>#N/A</v>
      </c>
      <c r="E7350" s="414" t="e">
        <v>#N/A</v>
      </c>
    </row>
    <row r="7351" spans="3:5">
      <c r="C7351" s="414">
        <v>133.67500000001755</v>
      </c>
      <c r="D7351" s="414" t="e">
        <v>#N/A</v>
      </c>
      <c r="E7351" s="414" t="e">
        <v>#N/A</v>
      </c>
    </row>
    <row r="7352" spans="3:5">
      <c r="C7352" s="414">
        <v>133.70000000001755</v>
      </c>
      <c r="D7352" s="414" t="e">
        <v>#N/A</v>
      </c>
      <c r="E7352" s="414" t="e">
        <v>#N/A</v>
      </c>
    </row>
    <row r="7353" spans="3:5">
      <c r="C7353" s="414">
        <v>133.72500000001756</v>
      </c>
      <c r="D7353" s="414" t="e">
        <v>#N/A</v>
      </c>
      <c r="E7353" s="414" t="e">
        <v>#N/A</v>
      </c>
    </row>
    <row r="7354" spans="3:5">
      <c r="C7354" s="414">
        <v>133.75000000001756</v>
      </c>
      <c r="D7354" s="414" t="e">
        <v>#N/A</v>
      </c>
      <c r="E7354" s="414" t="e">
        <v>#N/A</v>
      </c>
    </row>
    <row r="7355" spans="3:5">
      <c r="C7355" s="414">
        <v>133.77500000001757</v>
      </c>
      <c r="D7355" s="414" t="e">
        <v>#N/A</v>
      </c>
      <c r="E7355" s="414" t="e">
        <v>#N/A</v>
      </c>
    </row>
    <row r="7356" spans="3:5">
      <c r="C7356" s="414">
        <v>133.80000000001758</v>
      </c>
      <c r="D7356" s="414" t="e">
        <v>#N/A</v>
      </c>
      <c r="E7356" s="414" t="e">
        <v>#N/A</v>
      </c>
    </row>
    <row r="7357" spans="3:5">
      <c r="C7357" s="414">
        <v>133.82500000001758</v>
      </c>
      <c r="D7357" s="414" t="e">
        <v>#N/A</v>
      </c>
      <c r="E7357" s="414" t="e">
        <v>#N/A</v>
      </c>
    </row>
    <row r="7358" spans="3:5">
      <c r="C7358" s="414">
        <v>133.85000000001759</v>
      </c>
      <c r="D7358" s="414" t="e">
        <v>#N/A</v>
      </c>
      <c r="E7358" s="414" t="e">
        <v>#N/A</v>
      </c>
    </row>
    <row r="7359" spans="3:5">
      <c r="C7359" s="414">
        <v>133.87500000001759</v>
      </c>
      <c r="D7359" s="414" t="e">
        <v>#N/A</v>
      </c>
      <c r="E7359" s="414" t="e">
        <v>#N/A</v>
      </c>
    </row>
    <row r="7360" spans="3:5">
      <c r="C7360" s="414">
        <v>133.9000000000176</v>
      </c>
      <c r="D7360" s="414" t="e">
        <v>#N/A</v>
      </c>
      <c r="E7360" s="414" t="e">
        <v>#N/A</v>
      </c>
    </row>
    <row r="7361" spans="3:5">
      <c r="C7361" s="414">
        <v>133.9250000000176</v>
      </c>
      <c r="D7361" s="414" t="e">
        <v>#N/A</v>
      </c>
      <c r="E7361" s="414" t="e">
        <v>#N/A</v>
      </c>
    </row>
    <row r="7362" spans="3:5">
      <c r="C7362" s="414">
        <v>133.95000000001761</v>
      </c>
      <c r="D7362" s="414" t="e">
        <v>#N/A</v>
      </c>
      <c r="E7362" s="414" t="e">
        <v>#N/A</v>
      </c>
    </row>
    <row r="7363" spans="3:5">
      <c r="C7363" s="414">
        <v>133.97500000001762</v>
      </c>
      <c r="D7363" s="414" t="e">
        <v>#N/A</v>
      </c>
      <c r="E7363" s="414" t="e">
        <v>#N/A</v>
      </c>
    </row>
    <row r="7364" spans="3:5">
      <c r="C7364" s="414">
        <v>134.00000000001762</v>
      </c>
      <c r="D7364" s="414" t="e">
        <v>#N/A</v>
      </c>
      <c r="E7364" s="414" t="e">
        <v>#N/A</v>
      </c>
    </row>
    <row r="7365" spans="3:5">
      <c r="C7365" s="414">
        <v>134.02500000001763</v>
      </c>
      <c r="D7365" s="414" t="e">
        <v>#N/A</v>
      </c>
      <c r="E7365" s="414" t="e">
        <v>#N/A</v>
      </c>
    </row>
    <row r="7366" spans="3:5">
      <c r="C7366" s="414">
        <v>134.05000000001763</v>
      </c>
      <c r="D7366" s="414" t="e">
        <v>#N/A</v>
      </c>
      <c r="E7366" s="414" t="e">
        <v>#N/A</v>
      </c>
    </row>
    <row r="7367" spans="3:5">
      <c r="C7367" s="414">
        <v>134.07500000001764</v>
      </c>
      <c r="D7367" s="414" t="e">
        <v>#N/A</v>
      </c>
      <c r="E7367" s="414" t="e">
        <v>#N/A</v>
      </c>
    </row>
    <row r="7368" spans="3:5">
      <c r="C7368" s="414">
        <v>134.10000000001764</v>
      </c>
      <c r="D7368" s="414" t="e">
        <v>#N/A</v>
      </c>
      <c r="E7368" s="414" t="e">
        <v>#N/A</v>
      </c>
    </row>
    <row r="7369" spans="3:5">
      <c r="C7369" s="414">
        <v>134.12500000001765</v>
      </c>
      <c r="D7369" s="414" t="e">
        <v>#N/A</v>
      </c>
      <c r="E7369" s="414" t="e">
        <v>#N/A</v>
      </c>
    </row>
    <row r="7370" spans="3:5">
      <c r="C7370" s="414">
        <v>134.15000000001766</v>
      </c>
      <c r="D7370" s="414" t="e">
        <v>#N/A</v>
      </c>
      <c r="E7370" s="414" t="e">
        <v>#N/A</v>
      </c>
    </row>
    <row r="7371" spans="3:5">
      <c r="C7371" s="414">
        <v>134.17500000001766</v>
      </c>
      <c r="D7371" s="414" t="e">
        <v>#N/A</v>
      </c>
      <c r="E7371" s="414" t="e">
        <v>#N/A</v>
      </c>
    </row>
    <row r="7372" spans="3:5">
      <c r="C7372" s="414">
        <v>134.20000000001767</v>
      </c>
      <c r="D7372" s="414" t="e">
        <v>#N/A</v>
      </c>
      <c r="E7372" s="414" t="e">
        <v>#N/A</v>
      </c>
    </row>
    <row r="7373" spans="3:5">
      <c r="C7373" s="414">
        <v>134.22500000001767</v>
      </c>
      <c r="D7373" s="414" t="e">
        <v>#N/A</v>
      </c>
      <c r="E7373" s="414" t="e">
        <v>#N/A</v>
      </c>
    </row>
    <row r="7374" spans="3:5">
      <c r="C7374" s="414">
        <v>134.25000000001768</v>
      </c>
      <c r="D7374" s="414" t="e">
        <v>#N/A</v>
      </c>
      <c r="E7374" s="414" t="e">
        <v>#N/A</v>
      </c>
    </row>
    <row r="7375" spans="3:5">
      <c r="C7375" s="414">
        <v>134.27500000001768</v>
      </c>
      <c r="D7375" s="414" t="e">
        <v>#N/A</v>
      </c>
      <c r="E7375" s="414" t="e">
        <v>#N/A</v>
      </c>
    </row>
    <row r="7376" spans="3:5">
      <c r="C7376" s="414">
        <v>134.30000000001769</v>
      </c>
      <c r="D7376" s="414" t="e">
        <v>#N/A</v>
      </c>
      <c r="E7376" s="414" t="e">
        <v>#N/A</v>
      </c>
    </row>
    <row r="7377" spans="3:5">
      <c r="C7377" s="414">
        <v>134.3250000000177</v>
      </c>
      <c r="D7377" s="414" t="e">
        <v>#N/A</v>
      </c>
      <c r="E7377" s="414" t="e">
        <v>#N/A</v>
      </c>
    </row>
    <row r="7378" spans="3:5">
      <c r="C7378" s="414">
        <v>134.3500000000177</v>
      </c>
      <c r="D7378" s="414" t="e">
        <v>#N/A</v>
      </c>
      <c r="E7378" s="414" t="e">
        <v>#N/A</v>
      </c>
    </row>
    <row r="7379" spans="3:5">
      <c r="C7379" s="414">
        <v>134.37500000001771</v>
      </c>
      <c r="D7379" s="414" t="e">
        <v>#N/A</v>
      </c>
      <c r="E7379" s="414" t="e">
        <v>#N/A</v>
      </c>
    </row>
    <row r="7380" spans="3:5">
      <c r="C7380" s="414">
        <v>134.40000000001771</v>
      </c>
      <c r="D7380" s="414" t="e">
        <v>#N/A</v>
      </c>
      <c r="E7380" s="414" t="e">
        <v>#N/A</v>
      </c>
    </row>
    <row r="7381" spans="3:5">
      <c r="C7381" s="414">
        <v>134.42500000001772</v>
      </c>
      <c r="D7381" s="414" t="e">
        <v>#N/A</v>
      </c>
      <c r="E7381" s="414" t="e">
        <v>#N/A</v>
      </c>
    </row>
    <row r="7382" spans="3:5">
      <c r="C7382" s="414">
        <v>134.45000000001772</v>
      </c>
      <c r="D7382" s="414" t="e">
        <v>#N/A</v>
      </c>
      <c r="E7382" s="414" t="e">
        <v>#N/A</v>
      </c>
    </row>
    <row r="7383" spans="3:5">
      <c r="C7383" s="414">
        <v>134.47500000001773</v>
      </c>
      <c r="D7383" s="414" t="e">
        <v>#N/A</v>
      </c>
      <c r="E7383" s="414" t="e">
        <v>#N/A</v>
      </c>
    </row>
    <row r="7384" spans="3:5">
      <c r="C7384" s="414">
        <v>134.50000000001774</v>
      </c>
      <c r="D7384" s="414" t="e">
        <v>#N/A</v>
      </c>
      <c r="E7384" s="414" t="e">
        <v>#N/A</v>
      </c>
    </row>
    <row r="7385" spans="3:5">
      <c r="C7385" s="414">
        <v>134.52500000001774</v>
      </c>
      <c r="D7385" s="414" t="e">
        <v>#N/A</v>
      </c>
      <c r="E7385" s="414" t="e">
        <v>#N/A</v>
      </c>
    </row>
    <row r="7386" spans="3:5">
      <c r="C7386" s="414">
        <v>134.55000000001775</v>
      </c>
      <c r="D7386" s="414" t="e">
        <v>#N/A</v>
      </c>
      <c r="E7386" s="414" t="e">
        <v>#N/A</v>
      </c>
    </row>
    <row r="7387" spans="3:5">
      <c r="C7387" s="414">
        <v>134.57500000001775</v>
      </c>
      <c r="D7387" s="414" t="e">
        <v>#N/A</v>
      </c>
      <c r="E7387" s="414" t="e">
        <v>#N/A</v>
      </c>
    </row>
    <row r="7388" spans="3:5">
      <c r="C7388" s="414">
        <v>134.60000000001776</v>
      </c>
      <c r="D7388" s="414" t="e">
        <v>#N/A</v>
      </c>
      <c r="E7388" s="414" t="e">
        <v>#N/A</v>
      </c>
    </row>
    <row r="7389" spans="3:5">
      <c r="C7389" s="414">
        <v>134.62500000001776</v>
      </c>
      <c r="D7389" s="414" t="e">
        <v>#N/A</v>
      </c>
      <c r="E7389" s="414" t="e">
        <v>#N/A</v>
      </c>
    </row>
    <row r="7390" spans="3:5">
      <c r="C7390" s="414">
        <v>134.65000000001777</v>
      </c>
      <c r="D7390" s="414" t="e">
        <v>#N/A</v>
      </c>
      <c r="E7390" s="414" t="e">
        <v>#N/A</v>
      </c>
    </row>
    <row r="7391" spans="3:5">
      <c r="C7391" s="414">
        <v>134.67500000001777</v>
      </c>
      <c r="D7391" s="414" t="e">
        <v>#N/A</v>
      </c>
      <c r="E7391" s="414" t="e">
        <v>#N/A</v>
      </c>
    </row>
    <row r="7392" spans="3:5">
      <c r="C7392" s="414">
        <v>134.70000000001778</v>
      </c>
      <c r="D7392" s="414" t="e">
        <v>#N/A</v>
      </c>
      <c r="E7392" s="414" t="e">
        <v>#N/A</v>
      </c>
    </row>
    <row r="7393" spans="3:5">
      <c r="C7393" s="414">
        <v>134.72500000001779</v>
      </c>
      <c r="D7393" s="414" t="e">
        <v>#N/A</v>
      </c>
      <c r="E7393" s="414" t="e">
        <v>#N/A</v>
      </c>
    </row>
    <row r="7394" spans="3:5">
      <c r="C7394" s="414">
        <v>134.75000000001779</v>
      </c>
      <c r="D7394" s="414" t="e">
        <v>#N/A</v>
      </c>
      <c r="E7394" s="414" t="e">
        <v>#N/A</v>
      </c>
    </row>
    <row r="7395" spans="3:5">
      <c r="C7395" s="414">
        <v>134.7750000000178</v>
      </c>
      <c r="D7395" s="414" t="e">
        <v>#N/A</v>
      </c>
      <c r="E7395" s="414" t="e">
        <v>#N/A</v>
      </c>
    </row>
    <row r="7396" spans="3:5">
      <c r="C7396" s="414">
        <v>134.8000000000178</v>
      </c>
      <c r="D7396" s="414" t="e">
        <v>#N/A</v>
      </c>
      <c r="E7396" s="414" t="e">
        <v>#N/A</v>
      </c>
    </row>
    <row r="7397" spans="3:5">
      <c r="C7397" s="414">
        <v>134.82500000001781</v>
      </c>
      <c r="D7397" s="414" t="e">
        <v>#N/A</v>
      </c>
      <c r="E7397" s="414" t="e">
        <v>#N/A</v>
      </c>
    </row>
    <row r="7398" spans="3:5">
      <c r="C7398" s="414">
        <v>134.85000000001781</v>
      </c>
      <c r="D7398" s="414" t="e">
        <v>#N/A</v>
      </c>
      <c r="E7398" s="414" t="e">
        <v>#N/A</v>
      </c>
    </row>
    <row r="7399" spans="3:5">
      <c r="C7399" s="414">
        <v>134.87500000001782</v>
      </c>
      <c r="D7399" s="414" t="e">
        <v>#N/A</v>
      </c>
      <c r="E7399" s="414" t="e">
        <v>#N/A</v>
      </c>
    </row>
    <row r="7400" spans="3:5">
      <c r="C7400" s="414">
        <v>134.90000000001783</v>
      </c>
      <c r="D7400" s="414" t="e">
        <v>#N/A</v>
      </c>
      <c r="E7400" s="414" t="e">
        <v>#N/A</v>
      </c>
    </row>
    <row r="7401" spans="3:5">
      <c r="C7401" s="414">
        <v>134.92500000001783</v>
      </c>
      <c r="D7401" s="414" t="e">
        <v>#N/A</v>
      </c>
      <c r="E7401" s="414" t="e">
        <v>#N/A</v>
      </c>
    </row>
    <row r="7402" spans="3:5">
      <c r="C7402" s="414">
        <v>134.95000000001784</v>
      </c>
      <c r="D7402" s="414" t="e">
        <v>#N/A</v>
      </c>
      <c r="E7402" s="414" t="e">
        <v>#N/A</v>
      </c>
    </row>
    <row r="7403" spans="3:5">
      <c r="C7403" s="414">
        <v>134.97500000001784</v>
      </c>
      <c r="D7403" s="414" t="e">
        <v>#N/A</v>
      </c>
      <c r="E7403" s="414" t="e">
        <v>#N/A</v>
      </c>
    </row>
    <row r="7404" spans="3:5">
      <c r="C7404" s="414">
        <v>135.00000000001785</v>
      </c>
      <c r="D7404" s="414" t="e">
        <v>#N/A</v>
      </c>
      <c r="E7404" s="414" t="e">
        <v>#N/A</v>
      </c>
    </row>
    <row r="7405" spans="3:5">
      <c r="C7405" s="414">
        <v>135.02500000001785</v>
      </c>
      <c r="D7405" s="414" t="e">
        <v>#N/A</v>
      </c>
      <c r="E7405" s="414" t="e">
        <v>#N/A</v>
      </c>
    </row>
    <row r="7406" spans="3:5">
      <c r="C7406" s="414">
        <v>135.05000000001786</v>
      </c>
      <c r="D7406" s="414" t="e">
        <v>#N/A</v>
      </c>
      <c r="E7406" s="414" t="e">
        <v>#N/A</v>
      </c>
    </row>
    <row r="7407" spans="3:5">
      <c r="C7407" s="414">
        <v>135.07500000001787</v>
      </c>
      <c r="D7407" s="414" t="e">
        <v>#N/A</v>
      </c>
      <c r="E7407" s="414" t="e">
        <v>#N/A</v>
      </c>
    </row>
    <row r="7408" spans="3:5">
      <c r="C7408" s="414">
        <v>135.10000000001787</v>
      </c>
      <c r="D7408" s="414" t="e">
        <v>#N/A</v>
      </c>
      <c r="E7408" s="414" t="e">
        <v>#N/A</v>
      </c>
    </row>
    <row r="7409" spans="3:5">
      <c r="C7409" s="414">
        <v>135.12500000001788</v>
      </c>
      <c r="D7409" s="414" t="e">
        <v>#N/A</v>
      </c>
      <c r="E7409" s="414" t="e">
        <v>#N/A</v>
      </c>
    </row>
    <row r="7410" spans="3:5">
      <c r="C7410" s="414">
        <v>135.15000000001788</v>
      </c>
      <c r="D7410" s="414" t="e">
        <v>#N/A</v>
      </c>
      <c r="E7410" s="414" t="e">
        <v>#N/A</v>
      </c>
    </row>
    <row r="7411" spans="3:5">
      <c r="C7411" s="414">
        <v>135.17500000001789</v>
      </c>
      <c r="D7411" s="414" t="e">
        <v>#N/A</v>
      </c>
      <c r="E7411" s="414" t="e">
        <v>#N/A</v>
      </c>
    </row>
    <row r="7412" spans="3:5">
      <c r="C7412" s="414">
        <v>135.20000000001789</v>
      </c>
      <c r="D7412" s="414" t="e">
        <v>#N/A</v>
      </c>
      <c r="E7412" s="414" t="e">
        <v>#N/A</v>
      </c>
    </row>
    <row r="7413" spans="3:5">
      <c r="C7413" s="414">
        <v>135.2250000000179</v>
      </c>
      <c r="D7413" s="414" t="e">
        <v>#N/A</v>
      </c>
      <c r="E7413" s="414" t="e">
        <v>#N/A</v>
      </c>
    </row>
    <row r="7414" spans="3:5">
      <c r="C7414" s="414">
        <v>135.25000000001791</v>
      </c>
      <c r="D7414" s="414" t="e">
        <v>#N/A</v>
      </c>
      <c r="E7414" s="414" t="e">
        <v>#N/A</v>
      </c>
    </row>
    <row r="7415" spans="3:5">
      <c r="C7415" s="414">
        <v>135.27500000001791</v>
      </c>
      <c r="D7415" s="414" t="e">
        <v>#N/A</v>
      </c>
      <c r="E7415" s="414" t="e">
        <v>#N/A</v>
      </c>
    </row>
    <row r="7416" spans="3:5">
      <c r="C7416" s="414">
        <v>135.30000000001792</v>
      </c>
      <c r="D7416" s="414" t="e">
        <v>#N/A</v>
      </c>
      <c r="E7416" s="414" t="e">
        <v>#N/A</v>
      </c>
    </row>
    <row r="7417" spans="3:5">
      <c r="C7417" s="414">
        <v>135.32500000001792</v>
      </c>
      <c r="D7417" s="414" t="e">
        <v>#N/A</v>
      </c>
      <c r="E7417" s="414" t="e">
        <v>#N/A</v>
      </c>
    </row>
    <row r="7418" spans="3:5">
      <c r="C7418" s="414">
        <v>135.35000000001793</v>
      </c>
      <c r="D7418" s="414" t="e">
        <v>#N/A</v>
      </c>
      <c r="E7418" s="414" t="e">
        <v>#N/A</v>
      </c>
    </row>
    <row r="7419" spans="3:5">
      <c r="C7419" s="414">
        <v>135.37500000001793</v>
      </c>
      <c r="D7419" s="414" t="e">
        <v>#N/A</v>
      </c>
      <c r="E7419" s="414" t="e">
        <v>#N/A</v>
      </c>
    </row>
    <row r="7420" spans="3:5">
      <c r="C7420" s="414">
        <v>135.40000000001794</v>
      </c>
      <c r="D7420" s="414" t="e">
        <v>#N/A</v>
      </c>
      <c r="E7420" s="414" t="e">
        <v>#N/A</v>
      </c>
    </row>
    <row r="7421" spans="3:5">
      <c r="C7421" s="414">
        <v>135.42500000001795</v>
      </c>
      <c r="D7421" s="414" t="e">
        <v>#N/A</v>
      </c>
      <c r="E7421" s="414" t="e">
        <v>#N/A</v>
      </c>
    </row>
    <row r="7422" spans="3:5">
      <c r="C7422" s="414">
        <v>135.45000000001795</v>
      </c>
      <c r="D7422" s="414" t="e">
        <v>#N/A</v>
      </c>
      <c r="E7422" s="414" t="e">
        <v>#N/A</v>
      </c>
    </row>
    <row r="7423" spans="3:5">
      <c r="C7423" s="414">
        <v>135.47500000001796</v>
      </c>
      <c r="D7423" s="414" t="e">
        <v>#N/A</v>
      </c>
      <c r="E7423" s="414" t="e">
        <v>#N/A</v>
      </c>
    </row>
    <row r="7424" spans="3:5">
      <c r="C7424" s="414">
        <v>135.50000000001796</v>
      </c>
      <c r="D7424" s="414" t="e">
        <v>#N/A</v>
      </c>
      <c r="E7424" s="414" t="e">
        <v>#N/A</v>
      </c>
    </row>
    <row r="7425" spans="3:5">
      <c r="C7425" s="414">
        <v>135.52500000001797</v>
      </c>
      <c r="D7425" s="414" t="e">
        <v>#N/A</v>
      </c>
      <c r="E7425" s="414" t="e">
        <v>#N/A</v>
      </c>
    </row>
    <row r="7426" spans="3:5">
      <c r="C7426" s="414">
        <v>135.55000000001797</v>
      </c>
      <c r="D7426" s="414" t="e">
        <v>#N/A</v>
      </c>
      <c r="E7426" s="414" t="e">
        <v>#N/A</v>
      </c>
    </row>
    <row r="7427" spans="3:5">
      <c r="C7427" s="414">
        <v>135.57500000001798</v>
      </c>
      <c r="D7427" s="414" t="e">
        <v>#N/A</v>
      </c>
      <c r="E7427" s="414" t="e">
        <v>#N/A</v>
      </c>
    </row>
    <row r="7428" spans="3:5">
      <c r="C7428" s="414">
        <v>135.60000000001799</v>
      </c>
      <c r="D7428" s="414" t="e">
        <v>#N/A</v>
      </c>
      <c r="E7428" s="414" t="e">
        <v>#N/A</v>
      </c>
    </row>
    <row r="7429" spans="3:5">
      <c r="C7429" s="414">
        <v>135.62500000001799</v>
      </c>
      <c r="D7429" s="414" t="e">
        <v>#N/A</v>
      </c>
      <c r="E7429" s="414" t="e">
        <v>#N/A</v>
      </c>
    </row>
    <row r="7430" spans="3:5">
      <c r="C7430" s="414">
        <v>135.650000000018</v>
      </c>
      <c r="D7430" s="414" t="e">
        <v>#N/A</v>
      </c>
      <c r="E7430" s="414" t="e">
        <v>#N/A</v>
      </c>
    </row>
    <row r="7431" spans="3:5">
      <c r="C7431" s="414">
        <v>135.675000000018</v>
      </c>
      <c r="D7431" s="414" t="e">
        <v>#N/A</v>
      </c>
      <c r="E7431" s="414" t="e">
        <v>#N/A</v>
      </c>
    </row>
    <row r="7432" spans="3:5">
      <c r="C7432" s="414">
        <v>135.70000000001801</v>
      </c>
      <c r="D7432" s="414" t="e">
        <v>#N/A</v>
      </c>
      <c r="E7432" s="414" t="e">
        <v>#N/A</v>
      </c>
    </row>
    <row r="7433" spans="3:5">
      <c r="C7433" s="414">
        <v>135.72500000001801</v>
      </c>
      <c r="D7433" s="414" t="e">
        <v>#N/A</v>
      </c>
      <c r="E7433" s="414" t="e">
        <v>#N/A</v>
      </c>
    </row>
    <row r="7434" spans="3:5">
      <c r="C7434" s="414">
        <v>135.75000000001802</v>
      </c>
      <c r="D7434" s="414" t="e">
        <v>#N/A</v>
      </c>
      <c r="E7434" s="414" t="e">
        <v>#N/A</v>
      </c>
    </row>
    <row r="7435" spans="3:5">
      <c r="C7435" s="414">
        <v>135.77500000001803</v>
      </c>
      <c r="D7435" s="414" t="e">
        <v>#N/A</v>
      </c>
      <c r="E7435" s="414" t="e">
        <v>#N/A</v>
      </c>
    </row>
    <row r="7436" spans="3:5">
      <c r="C7436" s="414">
        <v>135.80000000001803</v>
      </c>
      <c r="D7436" s="414" t="e">
        <v>#N/A</v>
      </c>
      <c r="E7436" s="414" t="e">
        <v>#N/A</v>
      </c>
    </row>
    <row r="7437" spans="3:5">
      <c r="C7437" s="414">
        <v>135.82500000001804</v>
      </c>
      <c r="D7437" s="414" t="e">
        <v>#N/A</v>
      </c>
      <c r="E7437" s="414" t="e">
        <v>#N/A</v>
      </c>
    </row>
    <row r="7438" spans="3:5">
      <c r="C7438" s="414">
        <v>135.85000000001804</v>
      </c>
      <c r="D7438" s="414" t="e">
        <v>#N/A</v>
      </c>
      <c r="E7438" s="414" t="e">
        <v>#N/A</v>
      </c>
    </row>
    <row r="7439" spans="3:5">
      <c r="C7439" s="414">
        <v>135.87500000001805</v>
      </c>
      <c r="D7439" s="414" t="e">
        <v>#N/A</v>
      </c>
      <c r="E7439" s="414" t="e">
        <v>#N/A</v>
      </c>
    </row>
    <row r="7440" spans="3:5">
      <c r="C7440" s="414">
        <v>135.90000000001805</v>
      </c>
      <c r="D7440" s="414" t="e">
        <v>#N/A</v>
      </c>
      <c r="E7440" s="414" t="e">
        <v>#N/A</v>
      </c>
    </row>
    <row r="7441" spans="3:5">
      <c r="C7441" s="414">
        <v>135.92500000001806</v>
      </c>
      <c r="D7441" s="414" t="e">
        <v>#N/A</v>
      </c>
      <c r="E7441" s="414" t="e">
        <v>#N/A</v>
      </c>
    </row>
    <row r="7442" spans="3:5">
      <c r="C7442" s="414">
        <v>135.95000000001806</v>
      </c>
      <c r="D7442" s="414" t="e">
        <v>#N/A</v>
      </c>
      <c r="E7442" s="414" t="e">
        <v>#N/A</v>
      </c>
    </row>
    <row r="7443" spans="3:5">
      <c r="C7443" s="414">
        <v>135.97500000001807</v>
      </c>
      <c r="D7443" s="414" t="e">
        <v>#N/A</v>
      </c>
      <c r="E7443" s="414" t="e">
        <v>#N/A</v>
      </c>
    </row>
    <row r="7444" spans="3:5">
      <c r="C7444" s="414">
        <v>136.00000000001808</v>
      </c>
      <c r="D7444" s="414" t="e">
        <v>#N/A</v>
      </c>
      <c r="E7444" s="414" t="e">
        <v>#N/A</v>
      </c>
    </row>
    <row r="7445" spans="3:5">
      <c r="C7445" s="414">
        <v>136.02500000001808</v>
      </c>
      <c r="D7445" s="414" t="e">
        <v>#N/A</v>
      </c>
      <c r="E7445" s="414" t="e">
        <v>#N/A</v>
      </c>
    </row>
    <row r="7446" spans="3:5">
      <c r="C7446" s="414">
        <v>136.05000000001809</v>
      </c>
      <c r="D7446" s="414" t="e">
        <v>#N/A</v>
      </c>
      <c r="E7446" s="414" t="e">
        <v>#N/A</v>
      </c>
    </row>
    <row r="7447" spans="3:5">
      <c r="C7447" s="414">
        <v>136.07500000001809</v>
      </c>
      <c r="D7447" s="414" t="e">
        <v>#N/A</v>
      </c>
      <c r="E7447" s="414" t="e">
        <v>#N/A</v>
      </c>
    </row>
    <row r="7448" spans="3:5">
      <c r="C7448" s="414">
        <v>136.1000000000181</v>
      </c>
      <c r="D7448" s="414" t="e">
        <v>#N/A</v>
      </c>
      <c r="E7448" s="414" t="e">
        <v>#N/A</v>
      </c>
    </row>
    <row r="7449" spans="3:5">
      <c r="C7449" s="414">
        <v>136.1250000000181</v>
      </c>
      <c r="D7449" s="414" t="e">
        <v>#N/A</v>
      </c>
      <c r="E7449" s="414" t="e">
        <v>#N/A</v>
      </c>
    </row>
    <row r="7450" spans="3:5">
      <c r="C7450" s="414">
        <v>136.15000000001811</v>
      </c>
      <c r="D7450" s="414" t="e">
        <v>#N/A</v>
      </c>
      <c r="E7450" s="414" t="e">
        <v>#N/A</v>
      </c>
    </row>
    <row r="7451" spans="3:5">
      <c r="C7451" s="414">
        <v>136.17500000001812</v>
      </c>
      <c r="D7451" s="414" t="e">
        <v>#N/A</v>
      </c>
      <c r="E7451" s="414" t="e">
        <v>#N/A</v>
      </c>
    </row>
    <row r="7452" spans="3:5">
      <c r="C7452" s="414">
        <v>136.20000000001812</v>
      </c>
      <c r="D7452" s="414" t="e">
        <v>#N/A</v>
      </c>
      <c r="E7452" s="414" t="e">
        <v>#N/A</v>
      </c>
    </row>
    <row r="7453" spans="3:5">
      <c r="C7453" s="414">
        <v>136.22500000001813</v>
      </c>
      <c r="D7453" s="414" t="e">
        <v>#N/A</v>
      </c>
      <c r="E7453" s="414" t="e">
        <v>#N/A</v>
      </c>
    </row>
    <row r="7454" spans="3:5">
      <c r="C7454" s="414">
        <v>136.25000000001813</v>
      </c>
      <c r="D7454" s="414" t="e">
        <v>#N/A</v>
      </c>
      <c r="E7454" s="414" t="e">
        <v>#N/A</v>
      </c>
    </row>
    <row r="7455" spans="3:5">
      <c r="C7455" s="414">
        <v>136.27500000001814</v>
      </c>
      <c r="D7455" s="414" t="e">
        <v>#N/A</v>
      </c>
      <c r="E7455" s="414" t="e">
        <v>#N/A</v>
      </c>
    </row>
    <row r="7456" spans="3:5">
      <c r="C7456" s="414">
        <v>136.30000000001814</v>
      </c>
      <c r="D7456" s="414" t="e">
        <v>#N/A</v>
      </c>
      <c r="E7456" s="414" t="e">
        <v>#N/A</v>
      </c>
    </row>
    <row r="7457" spans="3:5">
      <c r="C7457" s="414">
        <v>136.32500000001815</v>
      </c>
      <c r="D7457" s="414" t="e">
        <v>#N/A</v>
      </c>
      <c r="E7457" s="414" t="e">
        <v>#N/A</v>
      </c>
    </row>
    <row r="7458" spans="3:5">
      <c r="C7458" s="414">
        <v>136.35000000001816</v>
      </c>
      <c r="D7458" s="414" t="e">
        <v>#N/A</v>
      </c>
      <c r="E7458" s="414" t="e">
        <v>#N/A</v>
      </c>
    </row>
    <row r="7459" spans="3:5">
      <c r="C7459" s="414">
        <v>136.37500000001816</v>
      </c>
      <c r="D7459" s="414" t="e">
        <v>#N/A</v>
      </c>
      <c r="E7459" s="414" t="e">
        <v>#N/A</v>
      </c>
    </row>
    <row r="7460" spans="3:5">
      <c r="C7460" s="414">
        <v>136.40000000001817</v>
      </c>
      <c r="D7460" s="414" t="e">
        <v>#N/A</v>
      </c>
      <c r="E7460" s="414" t="e">
        <v>#N/A</v>
      </c>
    </row>
    <row r="7461" spans="3:5">
      <c r="C7461" s="414">
        <v>136.42500000001817</v>
      </c>
      <c r="D7461" s="414" t="e">
        <v>#N/A</v>
      </c>
      <c r="E7461" s="414" t="e">
        <v>#N/A</v>
      </c>
    </row>
    <row r="7462" spans="3:5">
      <c r="C7462" s="414">
        <v>136.45000000001818</v>
      </c>
      <c r="D7462" s="414" t="e">
        <v>#N/A</v>
      </c>
      <c r="E7462" s="414" t="e">
        <v>#N/A</v>
      </c>
    </row>
    <row r="7463" spans="3:5">
      <c r="C7463" s="414">
        <v>136.47500000001818</v>
      </c>
      <c r="D7463" s="414" t="e">
        <v>#N/A</v>
      </c>
      <c r="E7463" s="414" t="e">
        <v>#N/A</v>
      </c>
    </row>
    <row r="7464" spans="3:5">
      <c r="C7464" s="414">
        <v>136.50000000001819</v>
      </c>
      <c r="D7464" s="414" t="e">
        <v>#N/A</v>
      </c>
      <c r="E7464" s="414" t="e">
        <v>#N/A</v>
      </c>
    </row>
    <row r="7465" spans="3:5">
      <c r="C7465" s="414">
        <v>136.5250000000182</v>
      </c>
      <c r="D7465" s="414" t="e">
        <v>#N/A</v>
      </c>
      <c r="E7465" s="414" t="e">
        <v>#N/A</v>
      </c>
    </row>
    <row r="7466" spans="3:5">
      <c r="C7466" s="414">
        <v>136.5500000000182</v>
      </c>
      <c r="D7466" s="414" t="e">
        <v>#N/A</v>
      </c>
      <c r="E7466" s="414" t="e">
        <v>#N/A</v>
      </c>
    </row>
    <row r="7467" spans="3:5">
      <c r="C7467" s="414">
        <v>136.57500000001821</v>
      </c>
      <c r="D7467" s="414" t="e">
        <v>#N/A</v>
      </c>
      <c r="E7467" s="414" t="e">
        <v>#N/A</v>
      </c>
    </row>
    <row r="7468" spans="3:5">
      <c r="C7468" s="414">
        <v>136.60000000001821</v>
      </c>
      <c r="D7468" s="414" t="e">
        <v>#N/A</v>
      </c>
      <c r="E7468" s="414" t="e">
        <v>#N/A</v>
      </c>
    </row>
    <row r="7469" spans="3:5">
      <c r="C7469" s="414">
        <v>136.62500000001822</v>
      </c>
      <c r="D7469" s="414" t="e">
        <v>#N/A</v>
      </c>
      <c r="E7469" s="414" t="e">
        <v>#N/A</v>
      </c>
    </row>
    <row r="7470" spans="3:5">
      <c r="C7470" s="414">
        <v>136.65000000001822</v>
      </c>
      <c r="D7470" s="414" t="e">
        <v>#N/A</v>
      </c>
      <c r="E7470" s="414" t="e">
        <v>#N/A</v>
      </c>
    </row>
    <row r="7471" spans="3:5">
      <c r="C7471" s="414">
        <v>136.67500000001823</v>
      </c>
      <c r="D7471" s="414" t="e">
        <v>#N/A</v>
      </c>
      <c r="E7471" s="414" t="e">
        <v>#N/A</v>
      </c>
    </row>
    <row r="7472" spans="3:5">
      <c r="C7472" s="414">
        <v>136.70000000001824</v>
      </c>
      <c r="D7472" s="414" t="e">
        <v>#N/A</v>
      </c>
      <c r="E7472" s="414" t="e">
        <v>#N/A</v>
      </c>
    </row>
    <row r="7473" spans="3:5">
      <c r="C7473" s="414">
        <v>136.72500000001824</v>
      </c>
      <c r="D7473" s="414" t="e">
        <v>#N/A</v>
      </c>
      <c r="E7473" s="414" t="e">
        <v>#N/A</v>
      </c>
    </row>
    <row r="7474" spans="3:5">
      <c r="C7474" s="414">
        <v>136.75000000001825</v>
      </c>
      <c r="D7474" s="414" t="e">
        <v>#N/A</v>
      </c>
      <c r="E7474" s="414" t="e">
        <v>#N/A</v>
      </c>
    </row>
    <row r="7475" spans="3:5">
      <c r="C7475" s="414">
        <v>136.77500000001825</v>
      </c>
      <c r="D7475" s="414" t="e">
        <v>#N/A</v>
      </c>
      <c r="E7475" s="414" t="e">
        <v>#N/A</v>
      </c>
    </row>
    <row r="7476" spans="3:5">
      <c r="C7476" s="414">
        <v>136.80000000001826</v>
      </c>
      <c r="D7476" s="414" t="e">
        <v>#N/A</v>
      </c>
      <c r="E7476" s="414" t="e">
        <v>#N/A</v>
      </c>
    </row>
    <row r="7477" spans="3:5">
      <c r="C7477" s="414">
        <v>136.82500000001826</v>
      </c>
      <c r="D7477" s="414" t="e">
        <v>#N/A</v>
      </c>
      <c r="E7477" s="414" t="e">
        <v>#N/A</v>
      </c>
    </row>
    <row r="7478" spans="3:5">
      <c r="C7478" s="414">
        <v>136.85000000001827</v>
      </c>
      <c r="D7478" s="414" t="e">
        <v>#N/A</v>
      </c>
      <c r="E7478" s="414" t="e">
        <v>#N/A</v>
      </c>
    </row>
    <row r="7479" spans="3:5">
      <c r="C7479" s="414">
        <v>136.87500000001828</v>
      </c>
      <c r="D7479" s="414" t="e">
        <v>#N/A</v>
      </c>
      <c r="E7479" s="414" t="e">
        <v>#N/A</v>
      </c>
    </row>
    <row r="7480" spans="3:5">
      <c r="C7480" s="414">
        <v>136.90000000001828</v>
      </c>
      <c r="D7480" s="414" t="e">
        <v>#N/A</v>
      </c>
      <c r="E7480" s="414" t="e">
        <v>#N/A</v>
      </c>
    </row>
    <row r="7481" spans="3:5">
      <c r="C7481" s="414">
        <v>136.92500000001829</v>
      </c>
      <c r="D7481" s="414" t="e">
        <v>#N/A</v>
      </c>
      <c r="E7481" s="414" t="e">
        <v>#N/A</v>
      </c>
    </row>
    <row r="7482" spans="3:5">
      <c r="C7482" s="414">
        <v>136.95000000001829</v>
      </c>
      <c r="D7482" s="414" t="e">
        <v>#N/A</v>
      </c>
      <c r="E7482" s="414" t="e">
        <v>#N/A</v>
      </c>
    </row>
    <row r="7483" spans="3:5">
      <c r="C7483" s="414">
        <v>136.9750000000183</v>
      </c>
      <c r="D7483" s="414" t="e">
        <v>#N/A</v>
      </c>
      <c r="E7483" s="414" t="e">
        <v>#N/A</v>
      </c>
    </row>
    <row r="7484" spans="3:5">
      <c r="C7484" s="414">
        <v>137.0000000000183</v>
      </c>
      <c r="D7484" s="414" t="e">
        <v>#N/A</v>
      </c>
      <c r="E7484" s="414" t="e">
        <v>#N/A</v>
      </c>
    </row>
    <row r="7485" spans="3:5">
      <c r="C7485" s="414">
        <v>137.02500000001831</v>
      </c>
      <c r="D7485" s="414" t="e">
        <v>#N/A</v>
      </c>
      <c r="E7485" s="414" t="e">
        <v>#N/A</v>
      </c>
    </row>
    <row r="7486" spans="3:5">
      <c r="C7486" s="414">
        <v>137.05000000001831</v>
      </c>
      <c r="D7486" s="414" t="e">
        <v>#N/A</v>
      </c>
      <c r="E7486" s="414" t="e">
        <v>#N/A</v>
      </c>
    </row>
    <row r="7487" spans="3:5">
      <c r="C7487" s="414">
        <v>137.07500000001832</v>
      </c>
      <c r="D7487" s="414" t="e">
        <v>#N/A</v>
      </c>
      <c r="E7487" s="414" t="e">
        <v>#N/A</v>
      </c>
    </row>
    <row r="7488" spans="3:5">
      <c r="C7488" s="414">
        <v>137.10000000001833</v>
      </c>
      <c r="D7488" s="414" t="e">
        <v>#N/A</v>
      </c>
      <c r="E7488" s="414" t="e">
        <v>#N/A</v>
      </c>
    </row>
    <row r="7489" spans="3:5">
      <c r="C7489" s="414">
        <v>137.12500000001833</v>
      </c>
      <c r="D7489" s="414" t="e">
        <v>#N/A</v>
      </c>
      <c r="E7489" s="414" t="e">
        <v>#N/A</v>
      </c>
    </row>
    <row r="7490" spans="3:5">
      <c r="C7490" s="414">
        <v>137.15000000001834</v>
      </c>
      <c r="D7490" s="414" t="e">
        <v>#N/A</v>
      </c>
      <c r="E7490" s="414" t="e">
        <v>#N/A</v>
      </c>
    </row>
    <row r="7491" spans="3:5">
      <c r="C7491" s="414">
        <v>137.17500000001834</v>
      </c>
      <c r="D7491" s="414" t="e">
        <v>#N/A</v>
      </c>
      <c r="E7491" s="414" t="e">
        <v>#N/A</v>
      </c>
    </row>
    <row r="7492" spans="3:5">
      <c r="C7492" s="414">
        <v>137.20000000001835</v>
      </c>
      <c r="D7492" s="414" t="e">
        <v>#N/A</v>
      </c>
      <c r="E7492" s="414" t="e">
        <v>#N/A</v>
      </c>
    </row>
    <row r="7493" spans="3:5">
      <c r="C7493" s="414">
        <v>137.22500000001835</v>
      </c>
      <c r="D7493" s="414" t="e">
        <v>#N/A</v>
      </c>
      <c r="E7493" s="414" t="e">
        <v>#N/A</v>
      </c>
    </row>
    <row r="7494" spans="3:5">
      <c r="C7494" s="414">
        <v>137.25000000001836</v>
      </c>
      <c r="D7494" s="414" t="e">
        <v>#N/A</v>
      </c>
      <c r="E7494" s="414" t="e">
        <v>#N/A</v>
      </c>
    </row>
    <row r="7495" spans="3:5">
      <c r="C7495" s="414">
        <v>137.27500000001837</v>
      </c>
      <c r="D7495" s="414" t="e">
        <v>#N/A</v>
      </c>
      <c r="E7495" s="414" t="e">
        <v>#N/A</v>
      </c>
    </row>
    <row r="7496" spans="3:5">
      <c r="C7496" s="414">
        <v>137.30000000001837</v>
      </c>
      <c r="D7496" s="414" t="e">
        <v>#N/A</v>
      </c>
      <c r="E7496" s="414" t="e">
        <v>#N/A</v>
      </c>
    </row>
    <row r="7497" spans="3:5">
      <c r="C7497" s="414">
        <v>137.32500000001838</v>
      </c>
      <c r="D7497" s="414" t="e">
        <v>#N/A</v>
      </c>
      <c r="E7497" s="414" t="e">
        <v>#N/A</v>
      </c>
    </row>
    <row r="7498" spans="3:5">
      <c r="C7498" s="414">
        <v>137.35000000001838</v>
      </c>
      <c r="D7498" s="414" t="e">
        <v>#N/A</v>
      </c>
      <c r="E7498" s="414" t="e">
        <v>#N/A</v>
      </c>
    </row>
    <row r="7499" spans="3:5">
      <c r="C7499" s="414">
        <v>137.37500000001839</v>
      </c>
      <c r="D7499" s="414" t="e">
        <v>#N/A</v>
      </c>
      <c r="E7499" s="414" t="e">
        <v>#N/A</v>
      </c>
    </row>
    <row r="7500" spans="3:5">
      <c r="C7500" s="414">
        <v>137.40000000001839</v>
      </c>
      <c r="D7500" s="414" t="e">
        <v>#N/A</v>
      </c>
      <c r="E7500" s="414" t="e">
        <v>#N/A</v>
      </c>
    </row>
    <row r="7501" spans="3:5">
      <c r="C7501" s="414">
        <v>137.4250000000184</v>
      </c>
      <c r="D7501" s="414" t="e">
        <v>#N/A</v>
      </c>
      <c r="E7501" s="414" t="e">
        <v>#N/A</v>
      </c>
    </row>
    <row r="7502" spans="3:5">
      <c r="C7502" s="414">
        <v>137.45000000001841</v>
      </c>
      <c r="D7502" s="414" t="e">
        <v>#N/A</v>
      </c>
      <c r="E7502" s="414" t="e">
        <v>#N/A</v>
      </c>
    </row>
    <row r="7503" spans="3:5">
      <c r="C7503" s="414">
        <v>137.47500000001841</v>
      </c>
      <c r="D7503" s="414" t="e">
        <v>#N/A</v>
      </c>
      <c r="E7503" s="414" t="e">
        <v>#N/A</v>
      </c>
    </row>
    <row r="7504" spans="3:5">
      <c r="C7504" s="414">
        <v>137.50000000001842</v>
      </c>
      <c r="D7504" s="414" t="e">
        <v>#N/A</v>
      </c>
      <c r="E7504" s="414" t="e">
        <v>#N/A</v>
      </c>
    </row>
    <row r="7505" spans="3:5">
      <c r="C7505" s="414">
        <v>137.52500000001842</v>
      </c>
      <c r="D7505" s="414" t="e">
        <v>#N/A</v>
      </c>
      <c r="E7505" s="414" t="e">
        <v>#N/A</v>
      </c>
    </row>
    <row r="7506" spans="3:5">
      <c r="C7506" s="414">
        <v>137.55000000001843</v>
      </c>
      <c r="D7506" s="414" t="e">
        <v>#N/A</v>
      </c>
      <c r="E7506" s="414" t="e">
        <v>#N/A</v>
      </c>
    </row>
    <row r="7507" spans="3:5">
      <c r="C7507" s="414">
        <v>137.57500000001843</v>
      </c>
      <c r="D7507" s="414" t="e">
        <v>#N/A</v>
      </c>
      <c r="E7507" s="414" t="e">
        <v>#N/A</v>
      </c>
    </row>
    <row r="7508" spans="3:5">
      <c r="C7508" s="414">
        <v>137.60000000001844</v>
      </c>
      <c r="D7508" s="414" t="e">
        <v>#N/A</v>
      </c>
      <c r="E7508" s="414" t="e">
        <v>#N/A</v>
      </c>
    </row>
    <row r="7509" spans="3:5">
      <c r="C7509" s="414">
        <v>137.62500000001845</v>
      </c>
      <c r="D7509" s="414" t="e">
        <v>#N/A</v>
      </c>
      <c r="E7509" s="414" t="e">
        <v>#N/A</v>
      </c>
    </row>
    <row r="7510" spans="3:5">
      <c r="C7510" s="414">
        <v>137.65000000001845</v>
      </c>
      <c r="D7510" s="414" t="e">
        <v>#N/A</v>
      </c>
      <c r="E7510" s="414" t="e">
        <v>#N/A</v>
      </c>
    </row>
    <row r="7511" spans="3:5">
      <c r="C7511" s="414">
        <v>137.67500000001846</v>
      </c>
      <c r="D7511" s="414" t="e">
        <v>#N/A</v>
      </c>
      <c r="E7511" s="414" t="e">
        <v>#N/A</v>
      </c>
    </row>
    <row r="7512" spans="3:5">
      <c r="C7512" s="414">
        <v>137.70000000001846</v>
      </c>
      <c r="D7512" s="414" t="e">
        <v>#N/A</v>
      </c>
      <c r="E7512" s="414" t="e">
        <v>#N/A</v>
      </c>
    </row>
    <row r="7513" spans="3:5">
      <c r="C7513" s="414">
        <v>137.72500000001847</v>
      </c>
      <c r="D7513" s="414" t="e">
        <v>#N/A</v>
      </c>
      <c r="E7513" s="414" t="e">
        <v>#N/A</v>
      </c>
    </row>
    <row r="7514" spans="3:5">
      <c r="C7514" s="414">
        <v>137.75000000001847</v>
      </c>
      <c r="D7514" s="414" t="e">
        <v>#N/A</v>
      </c>
      <c r="E7514" s="414" t="e">
        <v>#N/A</v>
      </c>
    </row>
    <row r="7515" spans="3:5">
      <c r="C7515" s="414">
        <v>137.77500000001848</v>
      </c>
      <c r="D7515" s="414" t="e">
        <v>#N/A</v>
      </c>
      <c r="E7515" s="414" t="e">
        <v>#N/A</v>
      </c>
    </row>
    <row r="7516" spans="3:5">
      <c r="C7516" s="414">
        <v>137.80000000001849</v>
      </c>
      <c r="D7516" s="414" t="e">
        <v>#N/A</v>
      </c>
      <c r="E7516" s="414" t="e">
        <v>#N/A</v>
      </c>
    </row>
    <row r="7517" spans="3:5">
      <c r="C7517" s="414">
        <v>137.82500000001849</v>
      </c>
      <c r="D7517" s="414" t="e">
        <v>#N/A</v>
      </c>
      <c r="E7517" s="414" t="e">
        <v>#N/A</v>
      </c>
    </row>
    <row r="7518" spans="3:5">
      <c r="C7518" s="414">
        <v>137.8500000000185</v>
      </c>
      <c r="D7518" s="414" t="e">
        <v>#N/A</v>
      </c>
      <c r="E7518" s="414" t="e">
        <v>#N/A</v>
      </c>
    </row>
    <row r="7519" spans="3:5">
      <c r="C7519" s="414">
        <v>137.8750000000185</v>
      </c>
      <c r="D7519" s="414" t="e">
        <v>#N/A</v>
      </c>
      <c r="E7519" s="414" t="e">
        <v>#N/A</v>
      </c>
    </row>
    <row r="7520" spans="3:5">
      <c r="C7520" s="414">
        <v>137.90000000001851</v>
      </c>
      <c r="D7520" s="414" t="e">
        <v>#N/A</v>
      </c>
      <c r="E7520" s="414" t="e">
        <v>#N/A</v>
      </c>
    </row>
    <row r="7521" spans="3:5">
      <c r="C7521" s="414">
        <v>137.92500000001851</v>
      </c>
      <c r="D7521" s="414" t="e">
        <v>#N/A</v>
      </c>
      <c r="E7521" s="414" t="e">
        <v>#N/A</v>
      </c>
    </row>
    <row r="7522" spans="3:5">
      <c r="C7522" s="414">
        <v>137.95000000001852</v>
      </c>
      <c r="D7522" s="414" t="e">
        <v>#N/A</v>
      </c>
      <c r="E7522" s="414" t="e">
        <v>#N/A</v>
      </c>
    </row>
    <row r="7523" spans="3:5">
      <c r="C7523" s="414">
        <v>137.97500000001853</v>
      </c>
      <c r="D7523" s="414" t="e">
        <v>#N/A</v>
      </c>
      <c r="E7523" s="414" t="e">
        <v>#N/A</v>
      </c>
    </row>
    <row r="7524" spans="3:5">
      <c r="C7524" s="414">
        <v>138.00000000001853</v>
      </c>
      <c r="D7524" s="414" t="e">
        <v>#N/A</v>
      </c>
      <c r="E7524" s="414" t="e">
        <v>#N/A</v>
      </c>
    </row>
    <row r="7525" spans="3:5">
      <c r="C7525" s="414">
        <v>138.02500000001854</v>
      </c>
      <c r="D7525" s="414" t="e">
        <v>#N/A</v>
      </c>
      <c r="E7525" s="414" t="e">
        <v>#N/A</v>
      </c>
    </row>
    <row r="7526" spans="3:5">
      <c r="C7526" s="414">
        <v>138.05000000001854</v>
      </c>
      <c r="D7526" s="414" t="e">
        <v>#N/A</v>
      </c>
      <c r="E7526" s="414" t="e">
        <v>#N/A</v>
      </c>
    </row>
    <row r="7527" spans="3:5">
      <c r="C7527" s="414">
        <v>138.07500000001855</v>
      </c>
      <c r="D7527" s="414" t="e">
        <v>#N/A</v>
      </c>
      <c r="E7527" s="414" t="e">
        <v>#N/A</v>
      </c>
    </row>
    <row r="7528" spans="3:5">
      <c r="C7528" s="414">
        <v>138.10000000001855</v>
      </c>
      <c r="D7528" s="414" t="e">
        <v>#N/A</v>
      </c>
      <c r="E7528" s="414" t="e">
        <v>#N/A</v>
      </c>
    </row>
    <row r="7529" spans="3:5">
      <c r="C7529" s="414">
        <v>138.12500000001856</v>
      </c>
      <c r="D7529" s="414" t="e">
        <v>#N/A</v>
      </c>
      <c r="E7529" s="414" t="e">
        <v>#N/A</v>
      </c>
    </row>
    <row r="7530" spans="3:5">
      <c r="C7530" s="414">
        <v>138.15000000001857</v>
      </c>
      <c r="D7530" s="414" t="e">
        <v>#N/A</v>
      </c>
      <c r="E7530" s="414" t="e">
        <v>#N/A</v>
      </c>
    </row>
    <row r="7531" spans="3:5">
      <c r="C7531" s="414">
        <v>138.17500000001857</v>
      </c>
      <c r="D7531" s="414" t="e">
        <v>#N/A</v>
      </c>
      <c r="E7531" s="414" t="e">
        <v>#N/A</v>
      </c>
    </row>
    <row r="7532" spans="3:5">
      <c r="C7532" s="414">
        <v>138.20000000001858</v>
      </c>
      <c r="D7532" s="414" t="e">
        <v>#N/A</v>
      </c>
      <c r="E7532" s="414" t="e">
        <v>#N/A</v>
      </c>
    </row>
    <row r="7533" spans="3:5">
      <c r="C7533" s="414">
        <v>138.22500000001858</v>
      </c>
      <c r="D7533" s="414" t="e">
        <v>#N/A</v>
      </c>
      <c r="E7533" s="414" t="e">
        <v>#N/A</v>
      </c>
    </row>
    <row r="7534" spans="3:5">
      <c r="C7534" s="414">
        <v>138.25000000001859</v>
      </c>
      <c r="D7534" s="414" t="e">
        <v>#N/A</v>
      </c>
      <c r="E7534" s="414" t="e">
        <v>#N/A</v>
      </c>
    </row>
    <row r="7535" spans="3:5">
      <c r="C7535" s="414">
        <v>138.27500000001859</v>
      </c>
      <c r="D7535" s="414" t="e">
        <v>#N/A</v>
      </c>
      <c r="E7535" s="414" t="e">
        <v>#N/A</v>
      </c>
    </row>
    <row r="7536" spans="3:5">
      <c r="C7536" s="414">
        <v>138.3000000000186</v>
      </c>
      <c r="D7536" s="414" t="e">
        <v>#N/A</v>
      </c>
      <c r="E7536" s="414" t="e">
        <v>#N/A</v>
      </c>
    </row>
    <row r="7537" spans="3:5">
      <c r="C7537" s="414">
        <v>138.3250000000186</v>
      </c>
      <c r="D7537" s="414" t="e">
        <v>#N/A</v>
      </c>
      <c r="E7537" s="414" t="e">
        <v>#N/A</v>
      </c>
    </row>
    <row r="7538" spans="3:5">
      <c r="C7538" s="414">
        <v>138.35000000001861</v>
      </c>
      <c r="D7538" s="414" t="e">
        <v>#N/A</v>
      </c>
      <c r="E7538" s="414" t="e">
        <v>#N/A</v>
      </c>
    </row>
    <row r="7539" spans="3:5">
      <c r="C7539" s="414">
        <v>138.37500000001862</v>
      </c>
      <c r="D7539" s="414" t="e">
        <v>#N/A</v>
      </c>
      <c r="E7539" s="414" t="e">
        <v>#N/A</v>
      </c>
    </row>
    <row r="7540" spans="3:5">
      <c r="C7540" s="414">
        <v>138.40000000001862</v>
      </c>
      <c r="D7540" s="414" t="e">
        <v>#N/A</v>
      </c>
      <c r="E7540" s="414" t="e">
        <v>#N/A</v>
      </c>
    </row>
    <row r="7541" spans="3:5">
      <c r="C7541" s="414">
        <v>138.42500000001863</v>
      </c>
      <c r="D7541" s="414" t="e">
        <v>#N/A</v>
      </c>
      <c r="E7541" s="414" t="e">
        <v>#N/A</v>
      </c>
    </row>
    <row r="7542" spans="3:5">
      <c r="C7542" s="414">
        <v>138.45000000001863</v>
      </c>
      <c r="D7542" s="414" t="e">
        <v>#N/A</v>
      </c>
      <c r="E7542" s="414" t="e">
        <v>#N/A</v>
      </c>
    </row>
    <row r="7543" spans="3:5">
      <c r="C7543" s="414">
        <v>138.47500000001864</v>
      </c>
      <c r="D7543" s="414" t="e">
        <v>#N/A</v>
      </c>
      <c r="E7543" s="414" t="e">
        <v>#N/A</v>
      </c>
    </row>
    <row r="7544" spans="3:5">
      <c r="C7544" s="414">
        <v>138.50000000001864</v>
      </c>
      <c r="D7544" s="414" t="e">
        <v>#N/A</v>
      </c>
      <c r="E7544" s="414" t="e">
        <v>#N/A</v>
      </c>
    </row>
    <row r="7545" spans="3:5">
      <c r="C7545" s="414">
        <v>138.52500000001865</v>
      </c>
      <c r="D7545" s="414" t="e">
        <v>#N/A</v>
      </c>
      <c r="E7545" s="414" t="e">
        <v>#N/A</v>
      </c>
    </row>
    <row r="7546" spans="3:5">
      <c r="C7546" s="414">
        <v>138.55000000001866</v>
      </c>
      <c r="D7546" s="414" t="e">
        <v>#N/A</v>
      </c>
      <c r="E7546" s="414" t="e">
        <v>#N/A</v>
      </c>
    </row>
    <row r="7547" spans="3:5">
      <c r="C7547" s="414">
        <v>138.57500000001866</v>
      </c>
      <c r="D7547" s="414" t="e">
        <v>#N/A</v>
      </c>
      <c r="E7547" s="414" t="e">
        <v>#N/A</v>
      </c>
    </row>
    <row r="7548" spans="3:5">
      <c r="C7548" s="414">
        <v>138.60000000001867</v>
      </c>
      <c r="D7548" s="414" t="e">
        <v>#N/A</v>
      </c>
      <c r="E7548" s="414" t="e">
        <v>#N/A</v>
      </c>
    </row>
    <row r="7549" spans="3:5">
      <c r="C7549" s="414">
        <v>138.62500000001867</v>
      </c>
      <c r="D7549" s="414" t="e">
        <v>#N/A</v>
      </c>
      <c r="E7549" s="414" t="e">
        <v>#N/A</v>
      </c>
    </row>
    <row r="7550" spans="3:5">
      <c r="C7550" s="414">
        <v>138.65000000001868</v>
      </c>
      <c r="D7550" s="414" t="e">
        <v>#N/A</v>
      </c>
      <c r="E7550" s="414" t="e">
        <v>#N/A</v>
      </c>
    </row>
    <row r="7551" spans="3:5">
      <c r="C7551" s="414">
        <v>138.67500000001868</v>
      </c>
      <c r="D7551" s="414" t="e">
        <v>#N/A</v>
      </c>
      <c r="E7551" s="414" t="e">
        <v>#N/A</v>
      </c>
    </row>
    <row r="7552" spans="3:5">
      <c r="C7552" s="414">
        <v>138.70000000001869</v>
      </c>
      <c r="D7552" s="414" t="e">
        <v>#N/A</v>
      </c>
      <c r="E7552" s="414" t="e">
        <v>#N/A</v>
      </c>
    </row>
    <row r="7553" spans="3:5">
      <c r="C7553" s="414">
        <v>138.7250000000187</v>
      </c>
      <c r="D7553" s="414" t="e">
        <v>#N/A</v>
      </c>
      <c r="E7553" s="414" t="e">
        <v>#N/A</v>
      </c>
    </row>
    <row r="7554" spans="3:5">
      <c r="C7554" s="414">
        <v>138.7500000000187</v>
      </c>
      <c r="D7554" s="414" t="e">
        <v>#N/A</v>
      </c>
      <c r="E7554" s="414" t="e">
        <v>#N/A</v>
      </c>
    </row>
    <row r="7555" spans="3:5">
      <c r="C7555" s="414">
        <v>138.77500000001871</v>
      </c>
      <c r="D7555" s="414" t="e">
        <v>#N/A</v>
      </c>
      <c r="E7555" s="414" t="e">
        <v>#N/A</v>
      </c>
    </row>
    <row r="7556" spans="3:5">
      <c r="C7556" s="414">
        <v>138.80000000001871</v>
      </c>
      <c r="D7556" s="414" t="e">
        <v>#N/A</v>
      </c>
      <c r="E7556" s="414" t="e">
        <v>#N/A</v>
      </c>
    </row>
    <row r="7557" spans="3:5">
      <c r="C7557" s="414">
        <v>138.82500000001872</v>
      </c>
      <c r="D7557" s="414" t="e">
        <v>#N/A</v>
      </c>
      <c r="E7557" s="414" t="e">
        <v>#N/A</v>
      </c>
    </row>
    <row r="7558" spans="3:5">
      <c r="C7558" s="414">
        <v>138.85000000001872</v>
      </c>
      <c r="D7558" s="414" t="e">
        <v>#N/A</v>
      </c>
      <c r="E7558" s="414" t="e">
        <v>#N/A</v>
      </c>
    </row>
    <row r="7559" spans="3:5">
      <c r="C7559" s="414">
        <v>138.87500000001873</v>
      </c>
      <c r="D7559" s="414" t="e">
        <v>#N/A</v>
      </c>
      <c r="E7559" s="414" t="e">
        <v>#N/A</v>
      </c>
    </row>
    <row r="7560" spans="3:5">
      <c r="C7560" s="414">
        <v>138.90000000001874</v>
      </c>
      <c r="D7560" s="414" t="e">
        <v>#N/A</v>
      </c>
      <c r="E7560" s="414" t="e">
        <v>#N/A</v>
      </c>
    </row>
    <row r="7561" spans="3:5">
      <c r="C7561" s="414">
        <v>138.92500000001874</v>
      </c>
      <c r="D7561" s="414" t="e">
        <v>#N/A</v>
      </c>
      <c r="E7561" s="414" t="e">
        <v>#N/A</v>
      </c>
    </row>
    <row r="7562" spans="3:5">
      <c r="C7562" s="414">
        <v>138.95000000001875</v>
      </c>
      <c r="D7562" s="414" t="e">
        <v>#N/A</v>
      </c>
      <c r="E7562" s="414" t="e">
        <v>#N/A</v>
      </c>
    </row>
    <row r="7563" spans="3:5">
      <c r="C7563" s="414">
        <v>138.97500000001875</v>
      </c>
      <c r="D7563" s="414" t="e">
        <v>#N/A</v>
      </c>
      <c r="E7563" s="414" t="e">
        <v>#N/A</v>
      </c>
    </row>
    <row r="7564" spans="3:5">
      <c r="C7564" s="414">
        <v>139.00000000001876</v>
      </c>
      <c r="D7564" s="414" t="e">
        <v>#N/A</v>
      </c>
      <c r="E7564" s="414" t="e">
        <v>#N/A</v>
      </c>
    </row>
    <row r="7565" spans="3:5">
      <c r="C7565" s="414">
        <v>139.02500000001876</v>
      </c>
      <c r="D7565" s="414" t="e">
        <v>#N/A</v>
      </c>
      <c r="E7565" s="414" t="e">
        <v>#N/A</v>
      </c>
    </row>
    <row r="7566" spans="3:5">
      <c r="C7566" s="414">
        <v>139.05000000001877</v>
      </c>
      <c r="D7566" s="414" t="e">
        <v>#N/A</v>
      </c>
      <c r="E7566" s="414" t="e">
        <v>#N/A</v>
      </c>
    </row>
    <row r="7567" spans="3:5">
      <c r="C7567" s="414">
        <v>139.07500000001878</v>
      </c>
      <c r="D7567" s="414" t="e">
        <v>#N/A</v>
      </c>
      <c r="E7567" s="414" t="e">
        <v>#N/A</v>
      </c>
    </row>
    <row r="7568" spans="3:5">
      <c r="C7568" s="414">
        <v>139.10000000001878</v>
      </c>
      <c r="D7568" s="414" t="e">
        <v>#N/A</v>
      </c>
      <c r="E7568" s="414" t="e">
        <v>#N/A</v>
      </c>
    </row>
    <row r="7569" spans="3:5">
      <c r="C7569" s="414">
        <v>139.12500000001879</v>
      </c>
      <c r="D7569" s="414" t="e">
        <v>#N/A</v>
      </c>
      <c r="E7569" s="414" t="e">
        <v>#N/A</v>
      </c>
    </row>
    <row r="7570" spans="3:5">
      <c r="C7570" s="414">
        <v>139.15000000001879</v>
      </c>
      <c r="D7570" s="414" t="e">
        <v>#N/A</v>
      </c>
      <c r="E7570" s="414" t="e">
        <v>#N/A</v>
      </c>
    </row>
    <row r="7571" spans="3:5">
      <c r="C7571" s="414">
        <v>139.1750000000188</v>
      </c>
      <c r="D7571" s="414" t="e">
        <v>#N/A</v>
      </c>
      <c r="E7571" s="414" t="e">
        <v>#N/A</v>
      </c>
    </row>
    <row r="7572" spans="3:5">
      <c r="C7572" s="414">
        <v>139.2000000000188</v>
      </c>
      <c r="D7572" s="414" t="e">
        <v>#N/A</v>
      </c>
      <c r="E7572" s="414" t="e">
        <v>#N/A</v>
      </c>
    </row>
    <row r="7573" spans="3:5">
      <c r="C7573" s="414">
        <v>139.22500000001881</v>
      </c>
      <c r="D7573" s="414" t="e">
        <v>#N/A</v>
      </c>
      <c r="E7573" s="414" t="e">
        <v>#N/A</v>
      </c>
    </row>
    <row r="7574" spans="3:5">
      <c r="C7574" s="414">
        <v>139.25000000001882</v>
      </c>
      <c r="D7574" s="414" t="e">
        <v>#N/A</v>
      </c>
      <c r="E7574" s="414" t="e">
        <v>#N/A</v>
      </c>
    </row>
    <row r="7575" spans="3:5">
      <c r="C7575" s="414">
        <v>139.27500000001882</v>
      </c>
      <c r="D7575" s="414" t="e">
        <v>#N/A</v>
      </c>
      <c r="E7575" s="414" t="e">
        <v>#N/A</v>
      </c>
    </row>
    <row r="7576" spans="3:5">
      <c r="C7576" s="414">
        <v>139.30000000001883</v>
      </c>
      <c r="D7576" s="414" t="e">
        <v>#N/A</v>
      </c>
      <c r="E7576" s="414" t="e">
        <v>#N/A</v>
      </c>
    </row>
    <row r="7577" spans="3:5">
      <c r="C7577" s="414">
        <v>139.32500000001883</v>
      </c>
      <c r="D7577" s="414" t="e">
        <v>#N/A</v>
      </c>
      <c r="E7577" s="414" t="e">
        <v>#N/A</v>
      </c>
    </row>
    <row r="7578" spans="3:5">
      <c r="C7578" s="414">
        <v>139.35000000001884</v>
      </c>
      <c r="D7578" s="414" t="e">
        <v>#N/A</v>
      </c>
      <c r="E7578" s="414" t="e">
        <v>#N/A</v>
      </c>
    </row>
    <row r="7579" spans="3:5">
      <c r="C7579" s="414">
        <v>139.37500000001884</v>
      </c>
      <c r="D7579" s="414" t="e">
        <v>#N/A</v>
      </c>
      <c r="E7579" s="414" t="e">
        <v>#N/A</v>
      </c>
    </row>
    <row r="7580" spans="3:5">
      <c r="C7580" s="414">
        <v>139.40000000001885</v>
      </c>
      <c r="D7580" s="414" t="e">
        <v>#N/A</v>
      </c>
      <c r="E7580" s="414" t="e">
        <v>#N/A</v>
      </c>
    </row>
    <row r="7581" spans="3:5">
      <c r="C7581" s="414">
        <v>139.42500000001885</v>
      </c>
      <c r="D7581" s="414" t="e">
        <v>#N/A</v>
      </c>
      <c r="E7581" s="414" t="e">
        <v>#N/A</v>
      </c>
    </row>
    <row r="7582" spans="3:5">
      <c r="C7582" s="414">
        <v>139.45000000001886</v>
      </c>
      <c r="D7582" s="414" t="e">
        <v>#N/A</v>
      </c>
      <c r="E7582" s="414" t="e">
        <v>#N/A</v>
      </c>
    </row>
    <row r="7583" spans="3:5">
      <c r="C7583" s="414">
        <v>139.47500000001887</v>
      </c>
      <c r="D7583" s="414" t="e">
        <v>#N/A</v>
      </c>
      <c r="E7583" s="414" t="e">
        <v>#N/A</v>
      </c>
    </row>
    <row r="7584" spans="3:5">
      <c r="C7584" s="414">
        <v>139.50000000001887</v>
      </c>
      <c r="D7584" s="414" t="e">
        <v>#N/A</v>
      </c>
      <c r="E7584" s="414" t="e">
        <v>#N/A</v>
      </c>
    </row>
    <row r="7585" spans="3:5">
      <c r="C7585" s="414">
        <v>139.52500000001888</v>
      </c>
      <c r="D7585" s="414" t="e">
        <v>#N/A</v>
      </c>
      <c r="E7585" s="414" t="e">
        <v>#N/A</v>
      </c>
    </row>
    <row r="7586" spans="3:5">
      <c r="C7586" s="414">
        <v>139.55000000001888</v>
      </c>
      <c r="D7586" s="414" t="e">
        <v>#N/A</v>
      </c>
      <c r="E7586" s="414" t="e">
        <v>#N/A</v>
      </c>
    </row>
    <row r="7587" spans="3:5">
      <c r="C7587" s="414">
        <v>139.57500000001889</v>
      </c>
      <c r="D7587" s="414" t="e">
        <v>#N/A</v>
      </c>
      <c r="E7587" s="414" t="e">
        <v>#N/A</v>
      </c>
    </row>
    <row r="7588" spans="3:5">
      <c r="C7588" s="414">
        <v>139.60000000001889</v>
      </c>
      <c r="D7588" s="414" t="e">
        <v>#N/A</v>
      </c>
      <c r="E7588" s="414" t="e">
        <v>#N/A</v>
      </c>
    </row>
    <row r="7589" spans="3:5">
      <c r="C7589" s="414">
        <v>139.6250000000189</v>
      </c>
      <c r="D7589" s="414" t="e">
        <v>#N/A</v>
      </c>
      <c r="E7589" s="414" t="e">
        <v>#N/A</v>
      </c>
    </row>
    <row r="7590" spans="3:5">
      <c r="C7590" s="414">
        <v>139.65000000001891</v>
      </c>
      <c r="D7590" s="414" t="e">
        <v>#N/A</v>
      </c>
      <c r="E7590" s="414" t="e">
        <v>#N/A</v>
      </c>
    </row>
    <row r="7591" spans="3:5">
      <c r="C7591" s="414">
        <v>139.67500000001891</v>
      </c>
      <c r="D7591" s="414" t="e">
        <v>#N/A</v>
      </c>
      <c r="E7591" s="414" t="e">
        <v>#N/A</v>
      </c>
    </row>
    <row r="7592" spans="3:5">
      <c r="C7592" s="414">
        <v>139.70000000001892</v>
      </c>
      <c r="D7592" s="414" t="e">
        <v>#N/A</v>
      </c>
      <c r="E7592" s="414" t="e">
        <v>#N/A</v>
      </c>
    </row>
    <row r="7593" spans="3:5">
      <c r="C7593" s="414">
        <v>139.72500000001892</v>
      </c>
      <c r="D7593" s="414" t="e">
        <v>#N/A</v>
      </c>
      <c r="E7593" s="414" t="e">
        <v>#N/A</v>
      </c>
    </row>
    <row r="7594" spans="3:5">
      <c r="C7594" s="414">
        <v>139.75000000001893</v>
      </c>
      <c r="D7594" s="414" t="e">
        <v>#N/A</v>
      </c>
      <c r="E7594" s="414" t="e">
        <v>#N/A</v>
      </c>
    </row>
    <row r="7595" spans="3:5">
      <c r="C7595" s="414">
        <v>139.77500000001893</v>
      </c>
      <c r="D7595" s="414" t="e">
        <v>#N/A</v>
      </c>
      <c r="E7595" s="414" t="e">
        <v>#N/A</v>
      </c>
    </row>
    <row r="7596" spans="3:5">
      <c r="C7596" s="414">
        <v>139.80000000001894</v>
      </c>
      <c r="D7596" s="414" t="e">
        <v>#N/A</v>
      </c>
      <c r="E7596" s="414" t="e">
        <v>#N/A</v>
      </c>
    </row>
    <row r="7597" spans="3:5">
      <c r="C7597" s="414">
        <v>139.82500000001895</v>
      </c>
      <c r="D7597" s="414" t="e">
        <v>#N/A</v>
      </c>
      <c r="E7597" s="414" t="e">
        <v>#N/A</v>
      </c>
    </row>
    <row r="7598" spans="3:5">
      <c r="C7598" s="414">
        <v>139.85000000001895</v>
      </c>
      <c r="D7598" s="414" t="e">
        <v>#N/A</v>
      </c>
      <c r="E7598" s="414" t="e">
        <v>#N/A</v>
      </c>
    </row>
    <row r="7599" spans="3:5">
      <c r="C7599" s="414">
        <v>139.87500000001896</v>
      </c>
      <c r="D7599" s="414" t="e">
        <v>#N/A</v>
      </c>
      <c r="E7599" s="414" t="e">
        <v>#N/A</v>
      </c>
    </row>
    <row r="7600" spans="3:5">
      <c r="C7600" s="414">
        <v>139.90000000001896</v>
      </c>
      <c r="D7600" s="414" t="e">
        <v>#N/A</v>
      </c>
      <c r="E7600" s="414" t="e">
        <v>#N/A</v>
      </c>
    </row>
    <row r="7601" spans="3:5">
      <c r="C7601" s="414">
        <v>139.92500000001897</v>
      </c>
      <c r="D7601" s="414" t="e">
        <v>#N/A</v>
      </c>
      <c r="E7601" s="414" t="e">
        <v>#N/A</v>
      </c>
    </row>
    <row r="7602" spans="3:5">
      <c r="C7602" s="414">
        <v>139.95000000001897</v>
      </c>
      <c r="D7602" s="414" t="e">
        <v>#N/A</v>
      </c>
      <c r="E7602" s="414" t="e">
        <v>#N/A</v>
      </c>
    </row>
    <row r="7603" spans="3:5">
      <c r="C7603" s="414">
        <v>139.97500000001898</v>
      </c>
      <c r="D7603" s="414" t="e">
        <v>#N/A</v>
      </c>
      <c r="E7603" s="414" t="e">
        <v>#N/A</v>
      </c>
    </row>
    <row r="7604" spans="3:5">
      <c r="C7604" s="414">
        <v>140.00000000001899</v>
      </c>
      <c r="D7604" s="414" t="e">
        <v>#N/A</v>
      </c>
      <c r="E7604" s="414" t="e">
        <v>#N/A</v>
      </c>
    </row>
    <row r="7605" spans="3:5">
      <c r="C7605" s="414">
        <v>140.02500000001899</v>
      </c>
      <c r="D7605" s="414" t="e">
        <v>#N/A</v>
      </c>
      <c r="E7605" s="414" t="e">
        <v>#N/A</v>
      </c>
    </row>
    <row r="7606" spans="3:5">
      <c r="C7606" s="414">
        <v>140.050000000019</v>
      </c>
      <c r="D7606" s="414" t="e">
        <v>#N/A</v>
      </c>
      <c r="E7606" s="414" t="e">
        <v>#N/A</v>
      </c>
    </row>
    <row r="7607" spans="3:5">
      <c r="C7607" s="414">
        <v>140.075000000019</v>
      </c>
      <c r="D7607" s="414" t="e">
        <v>#N/A</v>
      </c>
      <c r="E7607" s="414" t="e">
        <v>#N/A</v>
      </c>
    </row>
    <row r="7608" spans="3:5">
      <c r="C7608" s="414">
        <v>140.10000000001901</v>
      </c>
      <c r="D7608" s="414" t="e">
        <v>#N/A</v>
      </c>
      <c r="E7608" s="414" t="e">
        <v>#N/A</v>
      </c>
    </row>
    <row r="7609" spans="3:5">
      <c r="C7609" s="414">
        <v>140.12500000001901</v>
      </c>
      <c r="D7609" s="414" t="e">
        <v>#N/A</v>
      </c>
      <c r="E7609" s="414" t="e">
        <v>#N/A</v>
      </c>
    </row>
    <row r="7610" spans="3:5">
      <c r="C7610" s="414">
        <v>140.15000000001902</v>
      </c>
      <c r="D7610" s="414" t="e">
        <v>#N/A</v>
      </c>
      <c r="E7610" s="414" t="e">
        <v>#N/A</v>
      </c>
    </row>
    <row r="7611" spans="3:5">
      <c r="C7611" s="414">
        <v>140.17500000001903</v>
      </c>
      <c r="D7611" s="414" t="e">
        <v>#N/A</v>
      </c>
      <c r="E7611" s="414" t="e">
        <v>#N/A</v>
      </c>
    </row>
    <row r="7612" spans="3:5">
      <c r="C7612" s="414">
        <v>140.20000000001903</v>
      </c>
      <c r="D7612" s="414" t="e">
        <v>#N/A</v>
      </c>
      <c r="E7612" s="414" t="e">
        <v>#N/A</v>
      </c>
    </row>
    <row r="7613" spans="3:5">
      <c r="C7613" s="414">
        <v>140.22500000001904</v>
      </c>
      <c r="D7613" s="414" t="e">
        <v>#N/A</v>
      </c>
      <c r="E7613" s="414" t="e">
        <v>#N/A</v>
      </c>
    </row>
    <row r="7614" spans="3:5">
      <c r="C7614" s="414">
        <v>140.25000000001904</v>
      </c>
      <c r="D7614" s="414" t="e">
        <v>#N/A</v>
      </c>
      <c r="E7614" s="414" t="e">
        <v>#N/A</v>
      </c>
    </row>
    <row r="7615" spans="3:5">
      <c r="C7615" s="414">
        <v>140.27500000001905</v>
      </c>
      <c r="D7615" s="414" t="e">
        <v>#N/A</v>
      </c>
      <c r="E7615" s="414" t="e">
        <v>#N/A</v>
      </c>
    </row>
    <row r="7616" spans="3:5">
      <c r="C7616" s="414">
        <v>140.30000000001905</v>
      </c>
      <c r="D7616" s="414" t="e">
        <v>#N/A</v>
      </c>
      <c r="E7616" s="414" t="e">
        <v>#N/A</v>
      </c>
    </row>
    <row r="7617" spans="3:5">
      <c r="C7617" s="414">
        <v>140.32500000001906</v>
      </c>
      <c r="D7617" s="414" t="e">
        <v>#N/A</v>
      </c>
      <c r="E7617" s="414" t="e">
        <v>#N/A</v>
      </c>
    </row>
    <row r="7618" spans="3:5">
      <c r="C7618" s="414">
        <v>140.35000000001907</v>
      </c>
      <c r="D7618" s="414" t="e">
        <v>#N/A</v>
      </c>
      <c r="E7618" s="414" t="e">
        <v>#N/A</v>
      </c>
    </row>
    <row r="7619" spans="3:5">
      <c r="C7619" s="414">
        <v>140.37500000001907</v>
      </c>
      <c r="D7619" s="414" t="e">
        <v>#N/A</v>
      </c>
      <c r="E7619" s="414" t="e">
        <v>#N/A</v>
      </c>
    </row>
    <row r="7620" spans="3:5">
      <c r="C7620" s="414">
        <v>140.40000000001908</v>
      </c>
      <c r="D7620" s="414" t="e">
        <v>#N/A</v>
      </c>
      <c r="E7620" s="414" t="e">
        <v>#N/A</v>
      </c>
    </row>
    <row r="7621" spans="3:5">
      <c r="C7621" s="414">
        <v>140.42500000001908</v>
      </c>
      <c r="D7621" s="414" t="e">
        <v>#N/A</v>
      </c>
      <c r="E7621" s="414" t="e">
        <v>#N/A</v>
      </c>
    </row>
    <row r="7622" spans="3:5">
      <c r="C7622" s="414">
        <v>140.45000000001909</v>
      </c>
      <c r="D7622" s="414" t="e">
        <v>#N/A</v>
      </c>
      <c r="E7622" s="414" t="e">
        <v>#N/A</v>
      </c>
    </row>
    <row r="7623" spans="3:5">
      <c r="C7623" s="414">
        <v>140.47500000001909</v>
      </c>
      <c r="D7623" s="414" t="e">
        <v>#N/A</v>
      </c>
      <c r="E7623" s="414" t="e">
        <v>#N/A</v>
      </c>
    </row>
    <row r="7624" spans="3:5">
      <c r="C7624" s="414">
        <v>140.5000000000191</v>
      </c>
      <c r="D7624" s="414" t="e">
        <v>#N/A</v>
      </c>
      <c r="E7624" s="414" t="e">
        <v>#N/A</v>
      </c>
    </row>
    <row r="7625" spans="3:5">
      <c r="C7625" s="414">
        <v>140.52500000001911</v>
      </c>
      <c r="D7625" s="414" t="e">
        <v>#N/A</v>
      </c>
      <c r="E7625" s="414" t="e">
        <v>#N/A</v>
      </c>
    </row>
    <row r="7626" spans="3:5">
      <c r="C7626" s="414">
        <v>140.55000000001911</v>
      </c>
      <c r="D7626" s="414" t="e">
        <v>#N/A</v>
      </c>
      <c r="E7626" s="414" t="e">
        <v>#N/A</v>
      </c>
    </row>
    <row r="7627" spans="3:5">
      <c r="C7627" s="414">
        <v>140.57500000001912</v>
      </c>
      <c r="D7627" s="414" t="e">
        <v>#N/A</v>
      </c>
      <c r="E7627" s="414" t="e">
        <v>#N/A</v>
      </c>
    </row>
    <row r="7628" spans="3:5">
      <c r="C7628" s="414">
        <v>140.60000000001912</v>
      </c>
      <c r="D7628" s="414" t="e">
        <v>#N/A</v>
      </c>
      <c r="E7628" s="414" t="e">
        <v>#N/A</v>
      </c>
    </row>
    <row r="7629" spans="3:5">
      <c r="C7629" s="414">
        <v>140.62500000001913</v>
      </c>
      <c r="D7629" s="414" t="e">
        <v>#N/A</v>
      </c>
      <c r="E7629" s="414" t="e">
        <v>#N/A</v>
      </c>
    </row>
    <row r="7630" spans="3:5">
      <c r="C7630" s="414">
        <v>140.65000000001913</v>
      </c>
      <c r="D7630" s="414" t="e">
        <v>#N/A</v>
      </c>
      <c r="E7630" s="414" t="e">
        <v>#N/A</v>
      </c>
    </row>
    <row r="7631" spans="3:5">
      <c r="C7631" s="414">
        <v>140.67500000001914</v>
      </c>
      <c r="D7631" s="414" t="e">
        <v>#N/A</v>
      </c>
      <c r="E7631" s="414" t="e">
        <v>#N/A</v>
      </c>
    </row>
    <row r="7632" spans="3:5">
      <c r="C7632" s="414">
        <v>140.70000000001914</v>
      </c>
      <c r="D7632" s="414" t="e">
        <v>#N/A</v>
      </c>
      <c r="E7632" s="414" t="e">
        <v>#N/A</v>
      </c>
    </row>
    <row r="7633" spans="3:5">
      <c r="C7633" s="414">
        <v>140.72500000001915</v>
      </c>
      <c r="D7633" s="414" t="e">
        <v>#N/A</v>
      </c>
      <c r="E7633" s="414" t="e">
        <v>#N/A</v>
      </c>
    </row>
    <row r="7634" spans="3:5">
      <c r="C7634" s="414">
        <v>140.75000000001916</v>
      </c>
      <c r="D7634" s="414" t="e">
        <v>#N/A</v>
      </c>
      <c r="E7634" s="414" t="e">
        <v>#N/A</v>
      </c>
    </row>
    <row r="7635" spans="3:5">
      <c r="C7635" s="414">
        <v>140.77500000001916</v>
      </c>
      <c r="D7635" s="414" t="e">
        <v>#N/A</v>
      </c>
      <c r="E7635" s="414" t="e">
        <v>#N/A</v>
      </c>
    </row>
    <row r="7636" spans="3:5">
      <c r="C7636" s="414">
        <v>140.80000000001917</v>
      </c>
      <c r="D7636" s="414" t="e">
        <v>#N/A</v>
      </c>
      <c r="E7636" s="414" t="e">
        <v>#N/A</v>
      </c>
    </row>
    <row r="7637" spans="3:5">
      <c r="C7637" s="414">
        <v>140.82500000001917</v>
      </c>
      <c r="D7637" s="414" t="e">
        <v>#N/A</v>
      </c>
      <c r="E7637" s="414" t="e">
        <v>#N/A</v>
      </c>
    </row>
    <row r="7638" spans="3:5">
      <c r="C7638" s="414">
        <v>140.85000000001918</v>
      </c>
      <c r="D7638" s="414" t="e">
        <v>#N/A</v>
      </c>
      <c r="E7638" s="414" t="e">
        <v>#N/A</v>
      </c>
    </row>
    <row r="7639" spans="3:5">
      <c r="C7639" s="414">
        <v>140.87500000001918</v>
      </c>
      <c r="D7639" s="414" t="e">
        <v>#N/A</v>
      </c>
      <c r="E7639" s="414" t="e">
        <v>#N/A</v>
      </c>
    </row>
    <row r="7640" spans="3:5">
      <c r="C7640" s="414">
        <v>140.90000000001919</v>
      </c>
      <c r="D7640" s="414" t="e">
        <v>#N/A</v>
      </c>
      <c r="E7640" s="414" t="e">
        <v>#N/A</v>
      </c>
    </row>
    <row r="7641" spans="3:5">
      <c r="C7641" s="414">
        <v>140.9250000000192</v>
      </c>
      <c r="D7641" s="414" t="e">
        <v>#N/A</v>
      </c>
      <c r="E7641" s="414" t="e">
        <v>#N/A</v>
      </c>
    </row>
    <row r="7642" spans="3:5">
      <c r="C7642" s="414">
        <v>140.9500000000192</v>
      </c>
      <c r="D7642" s="414" t="e">
        <v>#N/A</v>
      </c>
      <c r="E7642" s="414" t="e">
        <v>#N/A</v>
      </c>
    </row>
    <row r="7643" spans="3:5">
      <c r="C7643" s="414">
        <v>140.97500000001921</v>
      </c>
      <c r="D7643" s="414" t="e">
        <v>#N/A</v>
      </c>
      <c r="E7643" s="414" t="e">
        <v>#N/A</v>
      </c>
    </row>
    <row r="7644" spans="3:5">
      <c r="C7644" s="414">
        <v>141.00000000001921</v>
      </c>
      <c r="D7644" s="414" t="e">
        <v>#N/A</v>
      </c>
      <c r="E7644" s="414" t="e">
        <v>#N/A</v>
      </c>
    </row>
    <row r="7645" spans="3:5">
      <c r="C7645" s="414">
        <v>141.02500000001922</v>
      </c>
      <c r="D7645" s="414" t="e">
        <v>#N/A</v>
      </c>
      <c r="E7645" s="414" t="e">
        <v>#N/A</v>
      </c>
    </row>
    <row r="7646" spans="3:5">
      <c r="C7646" s="414">
        <v>141.05000000001922</v>
      </c>
      <c r="D7646" s="414" t="e">
        <v>#N/A</v>
      </c>
      <c r="E7646" s="414" t="e">
        <v>#N/A</v>
      </c>
    </row>
    <row r="7647" spans="3:5">
      <c r="C7647" s="414">
        <v>141.07500000001923</v>
      </c>
      <c r="D7647" s="414" t="e">
        <v>#N/A</v>
      </c>
      <c r="E7647" s="414" t="e">
        <v>#N/A</v>
      </c>
    </row>
    <row r="7648" spans="3:5">
      <c r="C7648" s="414">
        <v>141.10000000001924</v>
      </c>
      <c r="D7648" s="414" t="e">
        <v>#N/A</v>
      </c>
      <c r="E7648" s="414" t="e">
        <v>#N/A</v>
      </c>
    </row>
    <row r="7649" spans="3:5">
      <c r="C7649" s="414">
        <v>141.12500000001924</v>
      </c>
      <c r="D7649" s="414" t="e">
        <v>#N/A</v>
      </c>
      <c r="E7649" s="414" t="e">
        <v>#N/A</v>
      </c>
    </row>
    <row r="7650" spans="3:5">
      <c r="C7650" s="414">
        <v>141.15000000001925</v>
      </c>
      <c r="D7650" s="414" t="e">
        <v>#N/A</v>
      </c>
      <c r="E7650" s="414" t="e">
        <v>#N/A</v>
      </c>
    </row>
    <row r="7651" spans="3:5">
      <c r="C7651" s="414">
        <v>141.17500000001925</v>
      </c>
      <c r="D7651" s="414" t="e">
        <v>#N/A</v>
      </c>
      <c r="E7651" s="414" t="e">
        <v>#N/A</v>
      </c>
    </row>
    <row r="7652" spans="3:5">
      <c r="C7652" s="414">
        <v>141.20000000001926</v>
      </c>
      <c r="D7652" s="414" t="e">
        <v>#N/A</v>
      </c>
      <c r="E7652" s="414" t="e">
        <v>#N/A</v>
      </c>
    </row>
    <row r="7653" spans="3:5">
      <c r="C7653" s="414">
        <v>141.22500000001926</v>
      </c>
      <c r="D7653" s="414" t="e">
        <v>#N/A</v>
      </c>
      <c r="E7653" s="414" t="e">
        <v>#N/A</v>
      </c>
    </row>
    <row r="7654" spans="3:5">
      <c r="C7654" s="414">
        <v>141.25000000001927</v>
      </c>
      <c r="D7654" s="414" t="e">
        <v>#N/A</v>
      </c>
      <c r="E7654" s="414" t="e">
        <v>#N/A</v>
      </c>
    </row>
    <row r="7655" spans="3:5">
      <c r="C7655" s="414">
        <v>141.27500000001928</v>
      </c>
      <c r="D7655" s="414" t="e">
        <v>#N/A</v>
      </c>
      <c r="E7655" s="414" t="e">
        <v>#N/A</v>
      </c>
    </row>
    <row r="7656" spans="3:5">
      <c r="C7656" s="414">
        <v>141.30000000001928</v>
      </c>
      <c r="D7656" s="414" t="e">
        <v>#N/A</v>
      </c>
      <c r="E7656" s="414" t="e">
        <v>#N/A</v>
      </c>
    </row>
    <row r="7657" spans="3:5">
      <c r="C7657" s="414">
        <v>141.32500000001929</v>
      </c>
      <c r="D7657" s="414" t="e">
        <v>#N/A</v>
      </c>
      <c r="E7657" s="414" t="e">
        <v>#N/A</v>
      </c>
    </row>
    <row r="7658" spans="3:5">
      <c r="C7658" s="414">
        <v>141.35000000001929</v>
      </c>
      <c r="D7658" s="414" t="e">
        <v>#N/A</v>
      </c>
      <c r="E7658" s="414" t="e">
        <v>#N/A</v>
      </c>
    </row>
    <row r="7659" spans="3:5">
      <c r="C7659" s="414">
        <v>141.3750000000193</v>
      </c>
      <c r="D7659" s="414" t="e">
        <v>#N/A</v>
      </c>
      <c r="E7659" s="414" t="e">
        <v>#N/A</v>
      </c>
    </row>
    <row r="7660" spans="3:5">
      <c r="C7660" s="414">
        <v>141.4000000000193</v>
      </c>
      <c r="D7660" s="414" t="e">
        <v>#N/A</v>
      </c>
      <c r="E7660" s="414" t="e">
        <v>#N/A</v>
      </c>
    </row>
    <row r="7661" spans="3:5">
      <c r="C7661" s="414">
        <v>141.42500000001931</v>
      </c>
      <c r="D7661" s="414" t="e">
        <v>#N/A</v>
      </c>
      <c r="E7661" s="414" t="e">
        <v>#N/A</v>
      </c>
    </row>
    <row r="7662" spans="3:5">
      <c r="C7662" s="414">
        <v>141.45000000001932</v>
      </c>
      <c r="D7662" s="414" t="e">
        <v>#N/A</v>
      </c>
      <c r="E7662" s="414" t="e">
        <v>#N/A</v>
      </c>
    </row>
    <row r="7663" spans="3:5">
      <c r="C7663" s="414">
        <v>141.47500000001932</v>
      </c>
      <c r="D7663" s="414" t="e">
        <v>#N/A</v>
      </c>
      <c r="E7663" s="414" t="e">
        <v>#N/A</v>
      </c>
    </row>
    <row r="7664" spans="3:5">
      <c r="C7664" s="414">
        <v>141.50000000001933</v>
      </c>
      <c r="D7664" s="414" t="e">
        <v>#N/A</v>
      </c>
      <c r="E7664" s="414" t="e">
        <v>#N/A</v>
      </c>
    </row>
    <row r="7665" spans="3:5">
      <c r="C7665" s="414">
        <v>141.52500000001933</v>
      </c>
      <c r="D7665" s="414" t="e">
        <v>#N/A</v>
      </c>
      <c r="E7665" s="414" t="e">
        <v>#N/A</v>
      </c>
    </row>
    <row r="7666" spans="3:5">
      <c r="C7666" s="414">
        <v>141.55000000001934</v>
      </c>
      <c r="D7666" s="414" t="e">
        <v>#N/A</v>
      </c>
      <c r="E7666" s="414" t="e">
        <v>#N/A</v>
      </c>
    </row>
    <row r="7667" spans="3:5">
      <c r="C7667" s="414">
        <v>141.57500000001934</v>
      </c>
      <c r="D7667" s="414" t="e">
        <v>#N/A</v>
      </c>
      <c r="E7667" s="414" t="e">
        <v>#N/A</v>
      </c>
    </row>
    <row r="7668" spans="3:5">
      <c r="C7668" s="414">
        <v>141.60000000001935</v>
      </c>
      <c r="D7668" s="414" t="e">
        <v>#N/A</v>
      </c>
      <c r="E7668" s="414" t="e">
        <v>#N/A</v>
      </c>
    </row>
    <row r="7669" spans="3:5">
      <c r="C7669" s="414">
        <v>141.62500000001936</v>
      </c>
      <c r="D7669" s="414" t="e">
        <v>#N/A</v>
      </c>
      <c r="E7669" s="414" t="e">
        <v>#N/A</v>
      </c>
    </row>
    <row r="7670" spans="3:5">
      <c r="C7670" s="414">
        <v>141.65000000001936</v>
      </c>
      <c r="D7670" s="414" t="e">
        <v>#N/A</v>
      </c>
      <c r="E7670" s="414" t="e">
        <v>#N/A</v>
      </c>
    </row>
    <row r="7671" spans="3:5">
      <c r="C7671" s="414">
        <v>141.67500000001937</v>
      </c>
      <c r="D7671" s="414" t="e">
        <v>#N/A</v>
      </c>
      <c r="E7671" s="414" t="e">
        <v>#N/A</v>
      </c>
    </row>
    <row r="7672" spans="3:5">
      <c r="C7672" s="414">
        <v>141.70000000001937</v>
      </c>
      <c r="D7672" s="414" t="e">
        <v>#N/A</v>
      </c>
      <c r="E7672" s="414" t="e">
        <v>#N/A</v>
      </c>
    </row>
    <row r="7673" spans="3:5">
      <c r="C7673" s="414">
        <v>141.72500000001938</v>
      </c>
      <c r="D7673" s="414" t="e">
        <v>#N/A</v>
      </c>
      <c r="E7673" s="414" t="e">
        <v>#N/A</v>
      </c>
    </row>
    <row r="7674" spans="3:5">
      <c r="C7674" s="414">
        <v>141.75000000001938</v>
      </c>
      <c r="D7674" s="414" t="e">
        <v>#N/A</v>
      </c>
      <c r="E7674" s="414" t="e">
        <v>#N/A</v>
      </c>
    </row>
    <row r="7675" spans="3:5">
      <c r="C7675" s="414">
        <v>141.77500000001939</v>
      </c>
      <c r="D7675" s="414" t="e">
        <v>#N/A</v>
      </c>
      <c r="E7675" s="414" t="e">
        <v>#N/A</v>
      </c>
    </row>
    <row r="7676" spans="3:5">
      <c r="C7676" s="414">
        <v>141.80000000001939</v>
      </c>
      <c r="D7676" s="414" t="e">
        <v>#N/A</v>
      </c>
      <c r="E7676" s="414" t="e">
        <v>#N/A</v>
      </c>
    </row>
    <row r="7677" spans="3:5">
      <c r="C7677" s="414">
        <v>141.8250000000194</v>
      </c>
      <c r="D7677" s="414" t="e">
        <v>#N/A</v>
      </c>
      <c r="E7677" s="414" t="e">
        <v>#N/A</v>
      </c>
    </row>
    <row r="7678" spans="3:5">
      <c r="C7678" s="414">
        <v>141.85000000001941</v>
      </c>
      <c r="D7678" s="414" t="e">
        <v>#N/A</v>
      </c>
      <c r="E7678" s="414" t="e">
        <v>#N/A</v>
      </c>
    </row>
    <row r="7679" spans="3:5">
      <c r="C7679" s="414">
        <v>141.87500000001941</v>
      </c>
      <c r="D7679" s="414" t="e">
        <v>#N/A</v>
      </c>
      <c r="E7679" s="414" t="e">
        <v>#N/A</v>
      </c>
    </row>
    <row r="7680" spans="3:5">
      <c r="C7680" s="414">
        <v>141.90000000001942</v>
      </c>
      <c r="D7680" s="414" t="e">
        <v>#N/A</v>
      </c>
      <c r="E7680" s="414" t="e">
        <v>#N/A</v>
      </c>
    </row>
    <row r="7681" spans="3:5">
      <c r="C7681" s="414">
        <v>141.92500000001942</v>
      </c>
      <c r="D7681" s="414" t="e">
        <v>#N/A</v>
      </c>
      <c r="E7681" s="414" t="e">
        <v>#N/A</v>
      </c>
    </row>
    <row r="7682" spans="3:5">
      <c r="C7682" s="414">
        <v>141.95000000001943</v>
      </c>
      <c r="D7682" s="414" t="e">
        <v>#N/A</v>
      </c>
      <c r="E7682" s="414" t="e">
        <v>#N/A</v>
      </c>
    </row>
    <row r="7683" spans="3:5">
      <c r="C7683" s="414">
        <v>141.97500000001943</v>
      </c>
      <c r="D7683" s="414" t="e">
        <v>#N/A</v>
      </c>
      <c r="E7683" s="414" t="e">
        <v>#N/A</v>
      </c>
    </row>
    <row r="7684" spans="3:5">
      <c r="C7684" s="414">
        <v>142.00000000001944</v>
      </c>
      <c r="D7684" s="414" t="e">
        <v>#N/A</v>
      </c>
      <c r="E7684" s="414" t="e">
        <v>#N/A</v>
      </c>
    </row>
    <row r="7685" spans="3:5">
      <c r="C7685" s="414">
        <v>142.02500000001945</v>
      </c>
      <c r="D7685" s="414" t="e">
        <v>#N/A</v>
      </c>
      <c r="E7685" s="414" t="e">
        <v>#N/A</v>
      </c>
    </row>
    <row r="7686" spans="3:5">
      <c r="C7686" s="414">
        <v>142.05000000001945</v>
      </c>
      <c r="D7686" s="414" t="e">
        <v>#N/A</v>
      </c>
      <c r="E7686" s="414" t="e">
        <v>#N/A</v>
      </c>
    </row>
    <row r="7687" spans="3:5">
      <c r="C7687" s="414">
        <v>142.07500000001946</v>
      </c>
      <c r="D7687" s="414" t="e">
        <v>#N/A</v>
      </c>
      <c r="E7687" s="414" t="e">
        <v>#N/A</v>
      </c>
    </row>
    <row r="7688" spans="3:5">
      <c r="C7688" s="414">
        <v>142.10000000001946</v>
      </c>
      <c r="D7688" s="414" t="e">
        <v>#N/A</v>
      </c>
      <c r="E7688" s="414" t="e">
        <v>#N/A</v>
      </c>
    </row>
    <row r="7689" spans="3:5">
      <c r="C7689" s="414">
        <v>142.12500000001947</v>
      </c>
      <c r="D7689" s="414" t="e">
        <v>#N/A</v>
      </c>
      <c r="E7689" s="414" t="e">
        <v>#N/A</v>
      </c>
    </row>
    <row r="7690" spans="3:5">
      <c r="C7690" s="414">
        <v>142.15000000001947</v>
      </c>
      <c r="D7690" s="414" t="e">
        <v>#N/A</v>
      </c>
      <c r="E7690" s="414" t="e">
        <v>#N/A</v>
      </c>
    </row>
    <row r="7691" spans="3:5">
      <c r="C7691" s="414">
        <v>142.17500000001948</v>
      </c>
      <c r="D7691" s="414" t="e">
        <v>#N/A</v>
      </c>
      <c r="E7691" s="414" t="e">
        <v>#N/A</v>
      </c>
    </row>
    <row r="7692" spans="3:5">
      <c r="C7692" s="414">
        <v>142.20000000001949</v>
      </c>
      <c r="D7692" s="414" t="e">
        <v>#N/A</v>
      </c>
      <c r="E7692" s="414" t="e">
        <v>#N/A</v>
      </c>
    </row>
    <row r="7693" spans="3:5">
      <c r="C7693" s="414">
        <v>142.22500000001949</v>
      </c>
      <c r="D7693" s="414" t="e">
        <v>#N/A</v>
      </c>
      <c r="E7693" s="414" t="e">
        <v>#N/A</v>
      </c>
    </row>
    <row r="7694" spans="3:5">
      <c r="C7694" s="414">
        <v>142.2500000000195</v>
      </c>
      <c r="D7694" s="414" t="e">
        <v>#N/A</v>
      </c>
      <c r="E7694" s="414" t="e">
        <v>#N/A</v>
      </c>
    </row>
    <row r="7695" spans="3:5">
      <c r="C7695" s="414">
        <v>142.2750000000195</v>
      </c>
      <c r="D7695" s="414" t="e">
        <v>#N/A</v>
      </c>
      <c r="E7695" s="414" t="e">
        <v>#N/A</v>
      </c>
    </row>
    <row r="7696" spans="3:5">
      <c r="C7696" s="414">
        <v>142.30000000001951</v>
      </c>
      <c r="D7696" s="414" t="e">
        <v>#N/A</v>
      </c>
      <c r="E7696" s="414" t="e">
        <v>#N/A</v>
      </c>
    </row>
    <row r="7697" spans="3:5">
      <c r="C7697" s="414">
        <v>142.32500000001951</v>
      </c>
      <c r="D7697" s="414" t="e">
        <v>#N/A</v>
      </c>
      <c r="E7697" s="414" t="e">
        <v>#N/A</v>
      </c>
    </row>
    <row r="7698" spans="3:5">
      <c r="C7698" s="414">
        <v>142.35000000001952</v>
      </c>
      <c r="D7698" s="414" t="e">
        <v>#N/A</v>
      </c>
      <c r="E7698" s="414" t="e">
        <v>#N/A</v>
      </c>
    </row>
    <row r="7699" spans="3:5">
      <c r="C7699" s="414">
        <v>142.37500000001953</v>
      </c>
      <c r="D7699" s="414" t="e">
        <v>#N/A</v>
      </c>
      <c r="E7699" s="414" t="e">
        <v>#N/A</v>
      </c>
    </row>
    <row r="7700" spans="3:5">
      <c r="C7700" s="414">
        <v>142.40000000001953</v>
      </c>
      <c r="D7700" s="414" t="e">
        <v>#N/A</v>
      </c>
      <c r="E7700" s="414" t="e">
        <v>#N/A</v>
      </c>
    </row>
    <row r="7701" spans="3:5">
      <c r="C7701" s="414">
        <v>142.42500000001954</v>
      </c>
      <c r="D7701" s="414" t="e">
        <v>#N/A</v>
      </c>
      <c r="E7701" s="414" t="e">
        <v>#N/A</v>
      </c>
    </row>
    <row r="7702" spans="3:5">
      <c r="C7702" s="414">
        <v>142.45000000001954</v>
      </c>
      <c r="D7702" s="414" t="e">
        <v>#N/A</v>
      </c>
      <c r="E7702" s="414" t="e">
        <v>#N/A</v>
      </c>
    </row>
    <row r="7703" spans="3:5">
      <c r="C7703" s="414">
        <v>142.47500000001955</v>
      </c>
      <c r="D7703" s="414" t="e">
        <v>#N/A</v>
      </c>
      <c r="E7703" s="414" t="e">
        <v>#N/A</v>
      </c>
    </row>
    <row r="7704" spans="3:5">
      <c r="C7704" s="414">
        <v>142.50000000001955</v>
      </c>
      <c r="D7704" s="414" t="e">
        <v>#N/A</v>
      </c>
      <c r="E7704" s="414" t="e">
        <v>#N/A</v>
      </c>
    </row>
    <row r="7705" spans="3:5">
      <c r="C7705" s="414">
        <v>142.52500000001956</v>
      </c>
      <c r="D7705" s="414" t="e">
        <v>#N/A</v>
      </c>
      <c r="E7705" s="414" t="e">
        <v>#N/A</v>
      </c>
    </row>
    <row r="7706" spans="3:5">
      <c r="C7706" s="414">
        <v>142.55000000001957</v>
      </c>
      <c r="D7706" s="414" t="e">
        <v>#N/A</v>
      </c>
      <c r="E7706" s="414" t="e">
        <v>#N/A</v>
      </c>
    </row>
    <row r="7707" spans="3:5">
      <c r="C7707" s="414">
        <v>142.57500000001957</v>
      </c>
      <c r="D7707" s="414" t="e">
        <v>#N/A</v>
      </c>
      <c r="E7707" s="414" t="e">
        <v>#N/A</v>
      </c>
    </row>
    <row r="7708" spans="3:5">
      <c r="C7708" s="414">
        <v>142.60000000001958</v>
      </c>
      <c r="D7708" s="414" t="e">
        <v>#N/A</v>
      </c>
      <c r="E7708" s="414" t="e">
        <v>#N/A</v>
      </c>
    </row>
    <row r="7709" spans="3:5">
      <c r="C7709" s="414">
        <v>142.62500000001958</v>
      </c>
      <c r="D7709" s="414" t="e">
        <v>#N/A</v>
      </c>
      <c r="E7709" s="414" t="e">
        <v>#N/A</v>
      </c>
    </row>
    <row r="7710" spans="3:5">
      <c r="C7710" s="414">
        <v>142.65000000001959</v>
      </c>
      <c r="D7710" s="414" t="e">
        <v>#N/A</v>
      </c>
      <c r="E7710" s="414" t="e">
        <v>#N/A</v>
      </c>
    </row>
    <row r="7711" spans="3:5">
      <c r="C7711" s="414">
        <v>142.67500000001959</v>
      </c>
      <c r="D7711" s="414" t="e">
        <v>#N/A</v>
      </c>
      <c r="E7711" s="414" t="e">
        <v>#N/A</v>
      </c>
    </row>
    <row r="7712" spans="3:5">
      <c r="C7712" s="414">
        <v>142.7000000000196</v>
      </c>
      <c r="D7712" s="414" t="e">
        <v>#N/A</v>
      </c>
      <c r="E7712" s="414" t="e">
        <v>#N/A</v>
      </c>
    </row>
    <row r="7713" spans="3:5">
      <c r="C7713" s="414">
        <v>142.72500000001961</v>
      </c>
      <c r="D7713" s="414" t="e">
        <v>#N/A</v>
      </c>
      <c r="E7713" s="414" t="e">
        <v>#N/A</v>
      </c>
    </row>
    <row r="7714" spans="3:5">
      <c r="C7714" s="414">
        <v>142.75000000001961</v>
      </c>
      <c r="D7714" s="414" t="e">
        <v>#N/A</v>
      </c>
      <c r="E7714" s="414" t="e">
        <v>#N/A</v>
      </c>
    </row>
    <row r="7715" spans="3:5">
      <c r="C7715" s="414">
        <v>142.77500000001962</v>
      </c>
      <c r="D7715" s="414" t="e">
        <v>#N/A</v>
      </c>
      <c r="E7715" s="414" t="e">
        <v>#N/A</v>
      </c>
    </row>
    <row r="7716" spans="3:5">
      <c r="C7716" s="414">
        <v>142.80000000001962</v>
      </c>
      <c r="D7716" s="414" t="e">
        <v>#N/A</v>
      </c>
      <c r="E7716" s="414" t="e">
        <v>#N/A</v>
      </c>
    </row>
    <row r="7717" spans="3:5">
      <c r="C7717" s="414">
        <v>142.82500000001963</v>
      </c>
      <c r="D7717" s="414" t="e">
        <v>#N/A</v>
      </c>
      <c r="E7717" s="414" t="e">
        <v>#N/A</v>
      </c>
    </row>
    <row r="7718" spans="3:5">
      <c r="C7718" s="414">
        <v>142.85000000001963</v>
      </c>
      <c r="D7718" s="414" t="e">
        <v>#N/A</v>
      </c>
      <c r="E7718" s="414" t="e">
        <v>#N/A</v>
      </c>
    </row>
    <row r="7719" spans="3:5">
      <c r="C7719" s="414">
        <v>142.87500000001964</v>
      </c>
      <c r="D7719" s="414" t="e">
        <v>#N/A</v>
      </c>
      <c r="E7719" s="414" t="e">
        <v>#N/A</v>
      </c>
    </row>
    <row r="7720" spans="3:5">
      <c r="C7720" s="414">
        <v>142.90000000001965</v>
      </c>
      <c r="D7720" s="414" t="e">
        <v>#N/A</v>
      </c>
      <c r="E7720" s="414" t="e">
        <v>#N/A</v>
      </c>
    </row>
    <row r="7721" spans="3:5">
      <c r="C7721" s="414">
        <v>142.92500000001965</v>
      </c>
      <c r="D7721" s="414" t="e">
        <v>#N/A</v>
      </c>
      <c r="E7721" s="414" t="e">
        <v>#N/A</v>
      </c>
    </row>
    <row r="7722" spans="3:5">
      <c r="C7722" s="414">
        <v>142.95000000001966</v>
      </c>
      <c r="D7722" s="414" t="e">
        <v>#N/A</v>
      </c>
      <c r="E7722" s="414" t="e">
        <v>#N/A</v>
      </c>
    </row>
    <row r="7723" spans="3:5">
      <c r="C7723" s="414">
        <v>142.97500000001966</v>
      </c>
      <c r="D7723" s="414" t="e">
        <v>#N/A</v>
      </c>
      <c r="E7723" s="414" t="e">
        <v>#N/A</v>
      </c>
    </row>
    <row r="7724" spans="3:5">
      <c r="C7724" s="414">
        <v>143.00000000001967</v>
      </c>
      <c r="D7724" s="414" t="e">
        <v>#N/A</v>
      </c>
      <c r="E7724" s="414" t="e">
        <v>#N/A</v>
      </c>
    </row>
    <row r="7725" spans="3:5">
      <c r="C7725" s="414">
        <v>143.02500000001967</v>
      </c>
      <c r="D7725" s="414" t="e">
        <v>#N/A</v>
      </c>
      <c r="E7725" s="414" t="e">
        <v>#N/A</v>
      </c>
    </row>
    <row r="7726" spans="3:5">
      <c r="C7726" s="414">
        <v>143.05000000001968</v>
      </c>
      <c r="D7726" s="414" t="e">
        <v>#N/A</v>
      </c>
      <c r="E7726" s="414" t="e">
        <v>#N/A</v>
      </c>
    </row>
    <row r="7727" spans="3:5">
      <c r="C7727" s="414">
        <v>143.07500000001968</v>
      </c>
      <c r="D7727" s="414" t="e">
        <v>#N/A</v>
      </c>
      <c r="E7727" s="414" t="e">
        <v>#N/A</v>
      </c>
    </row>
    <row r="7728" spans="3:5">
      <c r="C7728" s="414">
        <v>143.10000000001969</v>
      </c>
      <c r="D7728" s="414" t="e">
        <v>#N/A</v>
      </c>
      <c r="E7728" s="414" t="e">
        <v>#N/A</v>
      </c>
    </row>
    <row r="7729" spans="3:5">
      <c r="C7729" s="414">
        <v>143.1250000000197</v>
      </c>
      <c r="D7729" s="414" t="e">
        <v>#N/A</v>
      </c>
      <c r="E7729" s="414" t="e">
        <v>#N/A</v>
      </c>
    </row>
    <row r="7730" spans="3:5">
      <c r="C7730" s="414">
        <v>143.1500000000197</v>
      </c>
      <c r="D7730" s="414" t="e">
        <v>#N/A</v>
      </c>
      <c r="E7730" s="414" t="e">
        <v>#N/A</v>
      </c>
    </row>
    <row r="7731" spans="3:5">
      <c r="C7731" s="414">
        <v>143.17500000001971</v>
      </c>
      <c r="D7731" s="414" t="e">
        <v>#N/A</v>
      </c>
      <c r="E7731" s="414" t="e">
        <v>#N/A</v>
      </c>
    </row>
    <row r="7732" spans="3:5">
      <c r="C7732" s="414">
        <v>143.20000000001971</v>
      </c>
      <c r="D7732" s="414" t="e">
        <v>#N/A</v>
      </c>
      <c r="E7732" s="414" t="e">
        <v>#N/A</v>
      </c>
    </row>
    <row r="7733" spans="3:5">
      <c r="C7733" s="414">
        <v>143.22500000001972</v>
      </c>
      <c r="D7733" s="414" t="e">
        <v>#N/A</v>
      </c>
      <c r="E7733" s="414" t="e">
        <v>#N/A</v>
      </c>
    </row>
    <row r="7734" spans="3:5">
      <c r="C7734" s="414">
        <v>143.25000000001972</v>
      </c>
      <c r="D7734" s="414" t="e">
        <v>#N/A</v>
      </c>
      <c r="E7734" s="414" t="e">
        <v>#N/A</v>
      </c>
    </row>
    <row r="7735" spans="3:5">
      <c r="C7735" s="414">
        <v>143.27500000001973</v>
      </c>
      <c r="D7735" s="414" t="e">
        <v>#N/A</v>
      </c>
      <c r="E7735" s="414" t="e">
        <v>#N/A</v>
      </c>
    </row>
    <row r="7736" spans="3:5">
      <c r="C7736" s="414">
        <v>143.30000000001974</v>
      </c>
      <c r="D7736" s="414" t="e">
        <v>#N/A</v>
      </c>
      <c r="E7736" s="414" t="e">
        <v>#N/A</v>
      </c>
    </row>
    <row r="7737" spans="3:5">
      <c r="C7737" s="414">
        <v>143.32500000001974</v>
      </c>
      <c r="D7737" s="414" t="e">
        <v>#N/A</v>
      </c>
      <c r="E7737" s="414" t="e">
        <v>#N/A</v>
      </c>
    </row>
    <row r="7738" spans="3:5">
      <c r="C7738" s="414">
        <v>143.35000000001975</v>
      </c>
      <c r="D7738" s="414" t="e">
        <v>#N/A</v>
      </c>
      <c r="E7738" s="414" t="e">
        <v>#N/A</v>
      </c>
    </row>
    <row r="7739" spans="3:5">
      <c r="C7739" s="414">
        <v>143.37500000001975</v>
      </c>
      <c r="D7739" s="414" t="e">
        <v>#N/A</v>
      </c>
      <c r="E7739" s="414" t="e">
        <v>#N/A</v>
      </c>
    </row>
    <row r="7740" spans="3:5">
      <c r="C7740" s="414">
        <v>143.40000000001976</v>
      </c>
      <c r="D7740" s="414" t="e">
        <v>#N/A</v>
      </c>
      <c r="E7740" s="414" t="e">
        <v>#N/A</v>
      </c>
    </row>
    <row r="7741" spans="3:5">
      <c r="C7741" s="414">
        <v>143.42500000001976</v>
      </c>
      <c r="D7741" s="414" t="e">
        <v>#N/A</v>
      </c>
      <c r="E7741" s="414" t="e">
        <v>#N/A</v>
      </c>
    </row>
    <row r="7742" spans="3:5">
      <c r="C7742" s="414">
        <v>143.45000000001977</v>
      </c>
      <c r="D7742" s="414" t="e">
        <v>#N/A</v>
      </c>
      <c r="E7742" s="414" t="e">
        <v>#N/A</v>
      </c>
    </row>
    <row r="7743" spans="3:5">
      <c r="C7743" s="414">
        <v>143.47500000001978</v>
      </c>
      <c r="D7743" s="414" t="e">
        <v>#N/A</v>
      </c>
      <c r="E7743" s="414" t="e">
        <v>#N/A</v>
      </c>
    </row>
    <row r="7744" spans="3:5">
      <c r="C7744" s="414">
        <v>143.50000000001978</v>
      </c>
      <c r="D7744" s="414" t="e">
        <v>#N/A</v>
      </c>
      <c r="E7744" s="414" t="e">
        <v>#N/A</v>
      </c>
    </row>
    <row r="7745" spans="3:5">
      <c r="C7745" s="414">
        <v>143.52500000001979</v>
      </c>
      <c r="D7745" s="414" t="e">
        <v>#N/A</v>
      </c>
      <c r="E7745" s="414" t="e">
        <v>#N/A</v>
      </c>
    </row>
    <row r="7746" spans="3:5">
      <c r="C7746" s="414">
        <v>143.55000000001979</v>
      </c>
      <c r="D7746" s="414" t="e">
        <v>#N/A</v>
      </c>
      <c r="E7746" s="414" t="e">
        <v>#N/A</v>
      </c>
    </row>
    <row r="7747" spans="3:5">
      <c r="C7747" s="414">
        <v>143.5750000000198</v>
      </c>
      <c r="D7747" s="414" t="e">
        <v>#N/A</v>
      </c>
      <c r="E7747" s="414" t="e">
        <v>#N/A</v>
      </c>
    </row>
    <row r="7748" spans="3:5">
      <c r="C7748" s="414">
        <v>143.6000000000198</v>
      </c>
      <c r="D7748" s="414" t="e">
        <v>#N/A</v>
      </c>
      <c r="E7748" s="414" t="e">
        <v>#N/A</v>
      </c>
    </row>
    <row r="7749" spans="3:5">
      <c r="C7749" s="414">
        <v>143.62500000001981</v>
      </c>
      <c r="D7749" s="414" t="e">
        <v>#N/A</v>
      </c>
      <c r="E7749" s="414" t="e">
        <v>#N/A</v>
      </c>
    </row>
    <row r="7750" spans="3:5">
      <c r="C7750" s="414">
        <v>143.65000000001982</v>
      </c>
      <c r="D7750" s="414" t="e">
        <v>#N/A</v>
      </c>
      <c r="E7750" s="414" t="e">
        <v>#N/A</v>
      </c>
    </row>
    <row r="7751" spans="3:5">
      <c r="C7751" s="414">
        <v>143.67500000001982</v>
      </c>
      <c r="D7751" s="414" t="e">
        <v>#N/A</v>
      </c>
      <c r="E7751" s="414" t="e">
        <v>#N/A</v>
      </c>
    </row>
    <row r="7752" spans="3:5">
      <c r="C7752" s="414">
        <v>143.70000000001983</v>
      </c>
      <c r="D7752" s="414" t="e">
        <v>#N/A</v>
      </c>
      <c r="E7752" s="414" t="e">
        <v>#N/A</v>
      </c>
    </row>
    <row r="7753" spans="3:5">
      <c r="C7753" s="414">
        <v>143.72500000001983</v>
      </c>
      <c r="D7753" s="414" t="e">
        <v>#N/A</v>
      </c>
      <c r="E7753" s="414" t="e">
        <v>#N/A</v>
      </c>
    </row>
    <row r="7754" spans="3:5">
      <c r="C7754" s="414">
        <v>143.75000000001984</v>
      </c>
      <c r="D7754" s="414" t="e">
        <v>#N/A</v>
      </c>
      <c r="E7754" s="414" t="e">
        <v>#N/A</v>
      </c>
    </row>
    <row r="7755" spans="3:5">
      <c r="C7755" s="414">
        <v>143.77500000001984</v>
      </c>
      <c r="D7755" s="414" t="e">
        <v>#N/A</v>
      </c>
      <c r="E7755" s="414" t="e">
        <v>#N/A</v>
      </c>
    </row>
    <row r="7756" spans="3:5">
      <c r="C7756" s="414">
        <v>143.80000000001985</v>
      </c>
      <c r="D7756" s="414" t="e">
        <v>#N/A</v>
      </c>
      <c r="E7756" s="414" t="e">
        <v>#N/A</v>
      </c>
    </row>
    <row r="7757" spans="3:5">
      <c r="C7757" s="414">
        <v>143.82500000001986</v>
      </c>
      <c r="D7757" s="414" t="e">
        <v>#N/A</v>
      </c>
      <c r="E7757" s="414" t="e">
        <v>#N/A</v>
      </c>
    </row>
    <row r="7758" spans="3:5">
      <c r="C7758" s="414">
        <v>143.85000000001986</v>
      </c>
      <c r="D7758" s="414" t="e">
        <v>#N/A</v>
      </c>
      <c r="E7758" s="414" t="e">
        <v>#N/A</v>
      </c>
    </row>
    <row r="7759" spans="3:5">
      <c r="C7759" s="414">
        <v>143.87500000001987</v>
      </c>
      <c r="D7759" s="414" t="e">
        <v>#N/A</v>
      </c>
      <c r="E7759" s="414" t="e">
        <v>#N/A</v>
      </c>
    </row>
    <row r="7760" spans="3:5">
      <c r="C7760" s="414">
        <v>143.90000000001987</v>
      </c>
      <c r="D7760" s="414" t="e">
        <v>#N/A</v>
      </c>
      <c r="E7760" s="414" t="e">
        <v>#N/A</v>
      </c>
    </row>
    <row r="7761" spans="3:5">
      <c r="C7761" s="414">
        <v>143.92500000001988</v>
      </c>
      <c r="D7761" s="414" t="e">
        <v>#N/A</v>
      </c>
      <c r="E7761" s="414" t="e">
        <v>#N/A</v>
      </c>
    </row>
    <row r="7762" spans="3:5">
      <c r="C7762" s="414">
        <v>143.95000000001988</v>
      </c>
      <c r="D7762" s="414" t="e">
        <v>#N/A</v>
      </c>
      <c r="E7762" s="414" t="e">
        <v>#N/A</v>
      </c>
    </row>
    <row r="7763" spans="3:5">
      <c r="C7763" s="414">
        <v>143.97500000001989</v>
      </c>
      <c r="D7763" s="414" t="e">
        <v>#N/A</v>
      </c>
      <c r="E7763" s="414" t="e">
        <v>#N/A</v>
      </c>
    </row>
    <row r="7764" spans="3:5">
      <c r="C7764" s="414">
        <v>144.0000000000199</v>
      </c>
      <c r="D7764" s="414" t="e">
        <v>#N/A</v>
      </c>
      <c r="E7764" s="414" t="e">
        <v>#N/A</v>
      </c>
    </row>
    <row r="7765" spans="3:5">
      <c r="C7765" s="414">
        <v>144.0250000000199</v>
      </c>
      <c r="D7765" s="414" t="e">
        <v>#N/A</v>
      </c>
      <c r="E7765" s="414" t="e">
        <v>#N/A</v>
      </c>
    </row>
    <row r="7766" spans="3:5">
      <c r="C7766" s="414">
        <v>144.05000000001991</v>
      </c>
      <c r="D7766" s="414" t="e">
        <v>#N/A</v>
      </c>
      <c r="E7766" s="414" t="e">
        <v>#N/A</v>
      </c>
    </row>
    <row r="7767" spans="3:5">
      <c r="C7767" s="414">
        <v>144.07500000001991</v>
      </c>
      <c r="D7767" s="414" t="e">
        <v>#N/A</v>
      </c>
      <c r="E7767" s="414" t="e">
        <v>#N/A</v>
      </c>
    </row>
    <row r="7768" spans="3:5">
      <c r="C7768" s="414">
        <v>144.10000000001992</v>
      </c>
      <c r="D7768" s="414" t="e">
        <v>#N/A</v>
      </c>
      <c r="E7768" s="414" t="e">
        <v>#N/A</v>
      </c>
    </row>
    <row r="7769" spans="3:5">
      <c r="C7769" s="414">
        <v>144.12500000001992</v>
      </c>
      <c r="D7769" s="414" t="e">
        <v>#N/A</v>
      </c>
      <c r="E7769" s="414" t="e">
        <v>#N/A</v>
      </c>
    </row>
    <row r="7770" spans="3:5">
      <c r="C7770" s="414">
        <v>144.15000000001993</v>
      </c>
      <c r="D7770" s="414" t="e">
        <v>#N/A</v>
      </c>
      <c r="E7770" s="414" t="e">
        <v>#N/A</v>
      </c>
    </row>
    <row r="7771" spans="3:5">
      <c r="C7771" s="414">
        <v>144.17500000001993</v>
      </c>
      <c r="D7771" s="414" t="e">
        <v>#N/A</v>
      </c>
      <c r="E7771" s="414" t="e">
        <v>#N/A</v>
      </c>
    </row>
    <row r="7772" spans="3:5">
      <c r="C7772" s="414">
        <v>144.20000000001994</v>
      </c>
      <c r="D7772" s="414" t="e">
        <v>#N/A</v>
      </c>
      <c r="E7772" s="414" t="e">
        <v>#N/A</v>
      </c>
    </row>
    <row r="7773" spans="3:5">
      <c r="C7773" s="414">
        <v>144.22500000001995</v>
      </c>
      <c r="D7773" s="414" t="e">
        <v>#N/A</v>
      </c>
      <c r="E7773" s="414" t="e">
        <v>#N/A</v>
      </c>
    </row>
    <row r="7774" spans="3:5">
      <c r="C7774" s="414">
        <v>144.25000000001995</v>
      </c>
      <c r="D7774" s="414" t="e">
        <v>#N/A</v>
      </c>
      <c r="E7774" s="414" t="e">
        <v>#N/A</v>
      </c>
    </row>
    <row r="7775" spans="3:5">
      <c r="C7775" s="414">
        <v>144.27500000001996</v>
      </c>
      <c r="D7775" s="414" t="e">
        <v>#N/A</v>
      </c>
      <c r="E7775" s="414" t="e">
        <v>#N/A</v>
      </c>
    </row>
    <row r="7776" spans="3:5">
      <c r="C7776" s="414">
        <v>144.30000000001996</v>
      </c>
      <c r="D7776" s="414" t="e">
        <v>#N/A</v>
      </c>
      <c r="E7776" s="414" t="e">
        <v>#N/A</v>
      </c>
    </row>
    <row r="7777" spans="3:5">
      <c r="C7777" s="414">
        <v>144.32500000001997</v>
      </c>
      <c r="D7777" s="414" t="e">
        <v>#N/A</v>
      </c>
      <c r="E7777" s="414" t="e">
        <v>#N/A</v>
      </c>
    </row>
    <row r="7778" spans="3:5">
      <c r="C7778" s="414">
        <v>144.35000000001997</v>
      </c>
      <c r="D7778" s="414" t="e">
        <v>#N/A</v>
      </c>
      <c r="E7778" s="414" t="e">
        <v>#N/A</v>
      </c>
    </row>
    <row r="7779" spans="3:5">
      <c r="C7779" s="414">
        <v>144.37500000001998</v>
      </c>
      <c r="D7779" s="414" t="e">
        <v>#N/A</v>
      </c>
      <c r="E7779" s="414" t="e">
        <v>#N/A</v>
      </c>
    </row>
    <row r="7780" spans="3:5">
      <c r="C7780" s="414">
        <v>144.40000000001999</v>
      </c>
      <c r="D7780" s="414" t="e">
        <v>#N/A</v>
      </c>
      <c r="E7780" s="414" t="e">
        <v>#N/A</v>
      </c>
    </row>
    <row r="7781" spans="3:5">
      <c r="C7781" s="414">
        <v>144.42500000001999</v>
      </c>
      <c r="D7781" s="414" t="e">
        <v>#N/A</v>
      </c>
      <c r="E7781" s="414" t="e">
        <v>#N/A</v>
      </c>
    </row>
    <row r="7782" spans="3:5">
      <c r="C7782" s="414">
        <v>144.45000000002</v>
      </c>
      <c r="D7782" s="414" t="e">
        <v>#N/A</v>
      </c>
      <c r="E7782" s="414" t="e">
        <v>#N/A</v>
      </c>
    </row>
    <row r="7783" spans="3:5">
      <c r="C7783" s="414">
        <v>144.47500000002</v>
      </c>
      <c r="D7783" s="414" t="e">
        <v>#N/A</v>
      </c>
      <c r="E7783" s="414" t="e">
        <v>#N/A</v>
      </c>
    </row>
    <row r="7784" spans="3:5">
      <c r="C7784" s="414">
        <v>144.50000000002001</v>
      </c>
      <c r="D7784" s="414" t="e">
        <v>#N/A</v>
      </c>
      <c r="E7784" s="414" t="e">
        <v>#N/A</v>
      </c>
    </row>
    <row r="7785" spans="3:5">
      <c r="C7785" s="414">
        <v>144.52500000002001</v>
      </c>
      <c r="D7785" s="414" t="e">
        <v>#N/A</v>
      </c>
      <c r="E7785" s="414" t="e">
        <v>#N/A</v>
      </c>
    </row>
    <row r="7786" spans="3:5">
      <c r="C7786" s="414">
        <v>144.55000000002002</v>
      </c>
      <c r="D7786" s="414" t="e">
        <v>#N/A</v>
      </c>
      <c r="E7786" s="414" t="e">
        <v>#N/A</v>
      </c>
    </row>
    <row r="7787" spans="3:5">
      <c r="C7787" s="414">
        <v>144.57500000002003</v>
      </c>
      <c r="D7787" s="414" t="e">
        <v>#N/A</v>
      </c>
      <c r="E7787" s="414" t="e">
        <v>#N/A</v>
      </c>
    </row>
    <row r="7788" spans="3:5">
      <c r="C7788" s="414">
        <v>144.60000000002003</v>
      </c>
      <c r="D7788" s="414" t="e">
        <v>#N/A</v>
      </c>
      <c r="E7788" s="414" t="e">
        <v>#N/A</v>
      </c>
    </row>
    <row r="7789" spans="3:5">
      <c r="C7789" s="414">
        <v>144.62500000002004</v>
      </c>
      <c r="D7789" s="414" t="e">
        <v>#N/A</v>
      </c>
      <c r="E7789" s="414" t="e">
        <v>#N/A</v>
      </c>
    </row>
    <row r="7790" spans="3:5">
      <c r="C7790" s="414">
        <v>144.65000000002004</v>
      </c>
      <c r="D7790" s="414" t="e">
        <v>#N/A</v>
      </c>
      <c r="E7790" s="414" t="e">
        <v>#N/A</v>
      </c>
    </row>
    <row r="7791" spans="3:5">
      <c r="C7791" s="414">
        <v>144.67500000002005</v>
      </c>
      <c r="D7791" s="414" t="e">
        <v>#N/A</v>
      </c>
      <c r="E7791" s="414" t="e">
        <v>#N/A</v>
      </c>
    </row>
    <row r="7792" spans="3:5">
      <c r="C7792" s="414">
        <v>144.70000000002005</v>
      </c>
      <c r="D7792" s="414" t="e">
        <v>#N/A</v>
      </c>
      <c r="E7792" s="414" t="e">
        <v>#N/A</v>
      </c>
    </row>
    <row r="7793" spans="3:5">
      <c r="C7793" s="414">
        <v>144.72500000002006</v>
      </c>
      <c r="D7793" s="414" t="e">
        <v>#N/A</v>
      </c>
      <c r="E7793" s="414" t="e">
        <v>#N/A</v>
      </c>
    </row>
    <row r="7794" spans="3:5">
      <c r="C7794" s="414">
        <v>144.75000000002007</v>
      </c>
      <c r="D7794" s="414" t="e">
        <v>#N/A</v>
      </c>
      <c r="E7794" s="414" t="e">
        <v>#N/A</v>
      </c>
    </row>
    <row r="7795" spans="3:5">
      <c r="C7795" s="414">
        <v>144.77500000002007</v>
      </c>
      <c r="D7795" s="414" t="e">
        <v>#N/A</v>
      </c>
      <c r="E7795" s="414" t="e">
        <v>#N/A</v>
      </c>
    </row>
    <row r="7796" spans="3:5">
      <c r="C7796" s="414">
        <v>144.80000000002008</v>
      </c>
      <c r="D7796" s="414" t="e">
        <v>#N/A</v>
      </c>
      <c r="E7796" s="414" t="e">
        <v>#N/A</v>
      </c>
    </row>
    <row r="7797" spans="3:5">
      <c r="C7797" s="414">
        <v>144.82500000002008</v>
      </c>
      <c r="D7797" s="414" t="e">
        <v>#N/A</v>
      </c>
      <c r="E7797" s="414" t="e">
        <v>#N/A</v>
      </c>
    </row>
    <row r="7798" spans="3:5">
      <c r="C7798" s="414">
        <v>144.85000000002009</v>
      </c>
      <c r="D7798" s="414" t="e">
        <v>#N/A</v>
      </c>
      <c r="E7798" s="414" t="e">
        <v>#N/A</v>
      </c>
    </row>
    <row r="7799" spans="3:5">
      <c r="C7799" s="414">
        <v>144.87500000002009</v>
      </c>
      <c r="D7799" s="414" t="e">
        <v>#N/A</v>
      </c>
      <c r="E7799" s="414" t="e">
        <v>#N/A</v>
      </c>
    </row>
    <row r="7800" spans="3:5">
      <c r="C7800" s="414">
        <v>144.9000000000201</v>
      </c>
      <c r="D7800" s="414" t="e">
        <v>#N/A</v>
      </c>
      <c r="E7800" s="414" t="e">
        <v>#N/A</v>
      </c>
    </row>
    <row r="7801" spans="3:5">
      <c r="C7801" s="414">
        <v>144.92500000002011</v>
      </c>
      <c r="D7801" s="414" t="e">
        <v>#N/A</v>
      </c>
      <c r="E7801" s="414" t="e">
        <v>#N/A</v>
      </c>
    </row>
    <row r="7802" spans="3:5">
      <c r="C7802" s="414">
        <v>144.95000000002011</v>
      </c>
      <c r="D7802" s="414" t="e">
        <v>#N/A</v>
      </c>
      <c r="E7802" s="414" t="e">
        <v>#N/A</v>
      </c>
    </row>
    <row r="7803" spans="3:5">
      <c r="C7803" s="414">
        <v>144.97500000002012</v>
      </c>
      <c r="D7803" s="414" t="e">
        <v>#N/A</v>
      </c>
      <c r="E7803" s="414" t="e">
        <v>#N/A</v>
      </c>
    </row>
    <row r="7804" spans="3:5">
      <c r="C7804" s="414">
        <v>145.00000000002012</v>
      </c>
      <c r="D7804" s="414" t="e">
        <v>#N/A</v>
      </c>
      <c r="E7804" s="414" t="e">
        <v>#N/A</v>
      </c>
    </row>
    <row r="7805" spans="3:5">
      <c r="C7805" s="414">
        <v>145.02500000002013</v>
      </c>
      <c r="D7805" s="414" t="e">
        <v>#N/A</v>
      </c>
      <c r="E7805" s="414" t="e">
        <v>#N/A</v>
      </c>
    </row>
    <row r="7806" spans="3:5">
      <c r="C7806" s="414">
        <v>145.05000000002013</v>
      </c>
      <c r="D7806" s="414" t="e">
        <v>#N/A</v>
      </c>
      <c r="E7806" s="414" t="e">
        <v>#N/A</v>
      </c>
    </row>
    <row r="7807" spans="3:5">
      <c r="C7807" s="414">
        <v>145.07500000002014</v>
      </c>
      <c r="D7807" s="414" t="e">
        <v>#N/A</v>
      </c>
      <c r="E7807" s="414" t="e">
        <v>#N/A</v>
      </c>
    </row>
    <row r="7808" spans="3:5">
      <c r="C7808" s="414">
        <v>145.10000000002015</v>
      </c>
      <c r="D7808" s="414" t="e">
        <v>#N/A</v>
      </c>
      <c r="E7808" s="414" t="e">
        <v>#N/A</v>
      </c>
    </row>
    <row r="7809" spans="3:5">
      <c r="C7809" s="414">
        <v>145.12500000002015</v>
      </c>
      <c r="D7809" s="414" t="e">
        <v>#N/A</v>
      </c>
      <c r="E7809" s="414" t="e">
        <v>#N/A</v>
      </c>
    </row>
    <row r="7810" spans="3:5">
      <c r="C7810" s="414">
        <v>145.15000000002016</v>
      </c>
      <c r="D7810" s="414" t="e">
        <v>#N/A</v>
      </c>
      <c r="E7810" s="414" t="e">
        <v>#N/A</v>
      </c>
    </row>
    <row r="7811" spans="3:5">
      <c r="C7811" s="414">
        <v>145.17500000002016</v>
      </c>
      <c r="D7811" s="414" t="e">
        <v>#N/A</v>
      </c>
      <c r="E7811" s="414" t="e">
        <v>#N/A</v>
      </c>
    </row>
    <row r="7812" spans="3:5">
      <c r="C7812" s="414">
        <v>145.20000000002017</v>
      </c>
      <c r="D7812" s="414" t="e">
        <v>#N/A</v>
      </c>
      <c r="E7812" s="414" t="e">
        <v>#N/A</v>
      </c>
    </row>
    <row r="7813" spans="3:5">
      <c r="C7813" s="414">
        <v>145.22500000002017</v>
      </c>
      <c r="D7813" s="414" t="e">
        <v>#N/A</v>
      </c>
      <c r="E7813" s="414" t="e">
        <v>#N/A</v>
      </c>
    </row>
    <row r="7814" spans="3:5">
      <c r="C7814" s="414">
        <v>145.25000000002018</v>
      </c>
      <c r="D7814" s="414" t="e">
        <v>#N/A</v>
      </c>
      <c r="E7814" s="414" t="e">
        <v>#N/A</v>
      </c>
    </row>
    <row r="7815" spans="3:5">
      <c r="C7815" s="414">
        <v>145.27500000002019</v>
      </c>
      <c r="D7815" s="414" t="e">
        <v>#N/A</v>
      </c>
      <c r="E7815" s="414" t="e">
        <v>#N/A</v>
      </c>
    </row>
    <row r="7816" spans="3:5">
      <c r="C7816" s="414">
        <v>145.30000000002019</v>
      </c>
      <c r="D7816" s="414" t="e">
        <v>#N/A</v>
      </c>
      <c r="E7816" s="414" t="e">
        <v>#N/A</v>
      </c>
    </row>
    <row r="7817" spans="3:5">
      <c r="C7817" s="414">
        <v>145.3250000000202</v>
      </c>
      <c r="D7817" s="414" t="e">
        <v>#N/A</v>
      </c>
      <c r="E7817" s="414" t="e">
        <v>#N/A</v>
      </c>
    </row>
    <row r="7818" spans="3:5">
      <c r="C7818" s="414">
        <v>145.3500000000202</v>
      </c>
      <c r="D7818" s="414" t="e">
        <v>#N/A</v>
      </c>
      <c r="E7818" s="414" t="e">
        <v>#N/A</v>
      </c>
    </row>
    <row r="7819" spans="3:5">
      <c r="C7819" s="414">
        <v>145.37500000002021</v>
      </c>
      <c r="D7819" s="414" t="e">
        <v>#N/A</v>
      </c>
      <c r="E7819" s="414" t="e">
        <v>#N/A</v>
      </c>
    </row>
    <row r="7820" spans="3:5">
      <c r="C7820" s="414">
        <v>145.40000000002021</v>
      </c>
      <c r="D7820" s="414" t="e">
        <v>#N/A</v>
      </c>
      <c r="E7820" s="414" t="e">
        <v>#N/A</v>
      </c>
    </row>
    <row r="7821" spans="3:5">
      <c r="C7821" s="414">
        <v>145.42500000002022</v>
      </c>
      <c r="D7821" s="414" t="e">
        <v>#N/A</v>
      </c>
      <c r="E7821" s="414" t="e">
        <v>#N/A</v>
      </c>
    </row>
    <row r="7822" spans="3:5">
      <c r="C7822" s="414">
        <v>145.45000000002022</v>
      </c>
      <c r="D7822" s="414" t="e">
        <v>#N/A</v>
      </c>
      <c r="E7822" s="414" t="e">
        <v>#N/A</v>
      </c>
    </row>
    <row r="7823" spans="3:5">
      <c r="C7823" s="414">
        <v>145.47500000002023</v>
      </c>
      <c r="D7823" s="414" t="e">
        <v>#N/A</v>
      </c>
      <c r="E7823" s="414" t="e">
        <v>#N/A</v>
      </c>
    </row>
    <row r="7824" spans="3:5">
      <c r="C7824" s="414">
        <v>145.50000000002024</v>
      </c>
      <c r="D7824" s="414" t="e">
        <v>#N/A</v>
      </c>
      <c r="E7824" s="414" t="e">
        <v>#N/A</v>
      </c>
    </row>
    <row r="7825" spans="3:5">
      <c r="C7825" s="414">
        <v>145.52500000002024</v>
      </c>
      <c r="D7825" s="414" t="e">
        <v>#N/A</v>
      </c>
      <c r="E7825" s="414" t="e">
        <v>#N/A</v>
      </c>
    </row>
    <row r="7826" spans="3:5">
      <c r="C7826" s="414">
        <v>145.55000000002025</v>
      </c>
      <c r="D7826" s="414" t="e">
        <v>#N/A</v>
      </c>
      <c r="E7826" s="414" t="e">
        <v>#N/A</v>
      </c>
    </row>
    <row r="7827" spans="3:5">
      <c r="C7827" s="414">
        <v>145.57500000002025</v>
      </c>
      <c r="D7827" s="414" t="e">
        <v>#N/A</v>
      </c>
      <c r="E7827" s="414" t="e">
        <v>#N/A</v>
      </c>
    </row>
    <row r="7828" spans="3:5">
      <c r="C7828" s="414">
        <v>145.60000000002026</v>
      </c>
      <c r="D7828" s="414" t="e">
        <v>#N/A</v>
      </c>
      <c r="E7828" s="414" t="e">
        <v>#N/A</v>
      </c>
    </row>
    <row r="7829" spans="3:5">
      <c r="C7829" s="414">
        <v>145.62500000002026</v>
      </c>
      <c r="D7829" s="414" t="e">
        <v>#N/A</v>
      </c>
      <c r="E7829" s="414" t="e">
        <v>#N/A</v>
      </c>
    </row>
    <row r="7830" spans="3:5">
      <c r="C7830" s="414">
        <v>145.65000000002027</v>
      </c>
      <c r="D7830" s="414" t="e">
        <v>#N/A</v>
      </c>
      <c r="E7830" s="414" t="e">
        <v>#N/A</v>
      </c>
    </row>
    <row r="7831" spans="3:5">
      <c r="C7831" s="414">
        <v>145.67500000002028</v>
      </c>
      <c r="D7831" s="414" t="e">
        <v>#N/A</v>
      </c>
      <c r="E7831" s="414" t="e">
        <v>#N/A</v>
      </c>
    </row>
    <row r="7832" spans="3:5">
      <c r="C7832" s="414">
        <v>145.70000000002028</v>
      </c>
      <c r="D7832" s="414" t="e">
        <v>#N/A</v>
      </c>
      <c r="E7832" s="414" t="e">
        <v>#N/A</v>
      </c>
    </row>
    <row r="7833" spans="3:5">
      <c r="C7833" s="414">
        <v>145.72500000002029</v>
      </c>
      <c r="D7833" s="414" t="e">
        <v>#N/A</v>
      </c>
      <c r="E7833" s="414" t="e">
        <v>#N/A</v>
      </c>
    </row>
    <row r="7834" spans="3:5">
      <c r="C7834" s="414">
        <v>145.75000000002029</v>
      </c>
      <c r="D7834" s="414" t="e">
        <v>#N/A</v>
      </c>
      <c r="E7834" s="414" t="e">
        <v>#N/A</v>
      </c>
    </row>
    <row r="7835" spans="3:5">
      <c r="C7835" s="414">
        <v>145.7750000000203</v>
      </c>
      <c r="D7835" s="414" t="e">
        <v>#N/A</v>
      </c>
      <c r="E7835" s="414" t="e">
        <v>#N/A</v>
      </c>
    </row>
    <row r="7836" spans="3:5">
      <c r="C7836" s="414">
        <v>145.8000000000203</v>
      </c>
      <c r="D7836" s="414" t="e">
        <v>#N/A</v>
      </c>
      <c r="E7836" s="414" t="e">
        <v>#N/A</v>
      </c>
    </row>
    <row r="7837" spans="3:5">
      <c r="C7837" s="414">
        <v>145.82500000002031</v>
      </c>
      <c r="D7837" s="414" t="e">
        <v>#N/A</v>
      </c>
      <c r="E7837" s="414" t="e">
        <v>#N/A</v>
      </c>
    </row>
    <row r="7838" spans="3:5">
      <c r="C7838" s="414">
        <v>145.85000000002032</v>
      </c>
      <c r="D7838" s="414" t="e">
        <v>#N/A</v>
      </c>
      <c r="E7838" s="414" t="e">
        <v>#N/A</v>
      </c>
    </row>
    <row r="7839" spans="3:5">
      <c r="C7839" s="414">
        <v>145.87500000002032</v>
      </c>
      <c r="D7839" s="414" t="e">
        <v>#N/A</v>
      </c>
      <c r="E7839" s="414" t="e">
        <v>#N/A</v>
      </c>
    </row>
    <row r="7840" spans="3:5">
      <c r="C7840" s="414">
        <v>145.90000000002033</v>
      </c>
      <c r="D7840" s="414" t="e">
        <v>#N/A</v>
      </c>
      <c r="E7840" s="414" t="e">
        <v>#N/A</v>
      </c>
    </row>
    <row r="7841" spans="3:5">
      <c r="C7841" s="414">
        <v>145.92500000002033</v>
      </c>
      <c r="D7841" s="414" t="e">
        <v>#N/A</v>
      </c>
      <c r="E7841" s="414" t="e">
        <v>#N/A</v>
      </c>
    </row>
    <row r="7842" spans="3:5">
      <c r="C7842" s="414">
        <v>145.95000000002034</v>
      </c>
      <c r="D7842" s="414" t="e">
        <v>#N/A</v>
      </c>
      <c r="E7842" s="414" t="e">
        <v>#N/A</v>
      </c>
    </row>
    <row r="7843" spans="3:5">
      <c r="C7843" s="414">
        <v>145.97500000002034</v>
      </c>
      <c r="D7843" s="414" t="e">
        <v>#N/A</v>
      </c>
      <c r="E7843" s="414" t="e">
        <v>#N/A</v>
      </c>
    </row>
    <row r="7844" spans="3:5">
      <c r="C7844" s="414">
        <v>146.00000000002035</v>
      </c>
      <c r="D7844" s="414" t="e">
        <v>#N/A</v>
      </c>
      <c r="E7844" s="414" t="e">
        <v>#N/A</v>
      </c>
    </row>
    <row r="7845" spans="3:5">
      <c r="C7845" s="414">
        <v>146.02500000002036</v>
      </c>
      <c r="D7845" s="414" t="e">
        <v>#N/A</v>
      </c>
      <c r="E7845" s="414" t="e">
        <v>#N/A</v>
      </c>
    </row>
    <row r="7846" spans="3:5">
      <c r="C7846" s="414">
        <v>146.05000000002036</v>
      </c>
      <c r="D7846" s="414" t="e">
        <v>#N/A</v>
      </c>
      <c r="E7846" s="414" t="e">
        <v>#N/A</v>
      </c>
    </row>
    <row r="7847" spans="3:5">
      <c r="C7847" s="414">
        <v>146.07500000002037</v>
      </c>
      <c r="D7847" s="414" t="e">
        <v>#N/A</v>
      </c>
      <c r="E7847" s="414" t="e">
        <v>#N/A</v>
      </c>
    </row>
    <row r="7848" spans="3:5">
      <c r="C7848" s="414">
        <v>146.10000000002037</v>
      </c>
      <c r="D7848" s="414" t="e">
        <v>#N/A</v>
      </c>
      <c r="E7848" s="414" t="e">
        <v>#N/A</v>
      </c>
    </row>
    <row r="7849" spans="3:5">
      <c r="C7849" s="414">
        <v>146.12500000002038</v>
      </c>
      <c r="D7849" s="414" t="e">
        <v>#N/A</v>
      </c>
      <c r="E7849" s="414" t="e">
        <v>#N/A</v>
      </c>
    </row>
    <row r="7850" spans="3:5">
      <c r="C7850" s="414">
        <v>146.15000000002038</v>
      </c>
      <c r="D7850" s="414" t="e">
        <v>#N/A</v>
      </c>
      <c r="E7850" s="414" t="e">
        <v>#N/A</v>
      </c>
    </row>
    <row r="7851" spans="3:5">
      <c r="C7851" s="414">
        <v>146.17500000002039</v>
      </c>
      <c r="D7851" s="414" t="e">
        <v>#N/A</v>
      </c>
      <c r="E7851" s="414" t="e">
        <v>#N/A</v>
      </c>
    </row>
    <row r="7852" spans="3:5">
      <c r="C7852" s="414">
        <v>146.2000000000204</v>
      </c>
      <c r="D7852" s="414" t="e">
        <v>#N/A</v>
      </c>
      <c r="E7852" s="414" t="e">
        <v>#N/A</v>
      </c>
    </row>
    <row r="7853" spans="3:5">
      <c r="C7853" s="414">
        <v>146.2250000000204</v>
      </c>
      <c r="D7853" s="414" t="e">
        <v>#N/A</v>
      </c>
      <c r="E7853" s="414" t="e">
        <v>#N/A</v>
      </c>
    </row>
    <row r="7854" spans="3:5">
      <c r="C7854" s="414">
        <v>146.25000000002041</v>
      </c>
      <c r="D7854" s="414" t="e">
        <v>#N/A</v>
      </c>
      <c r="E7854" s="414" t="e">
        <v>#N/A</v>
      </c>
    </row>
    <row r="7855" spans="3:5">
      <c r="C7855" s="414">
        <v>146.27500000002041</v>
      </c>
      <c r="D7855" s="414" t="e">
        <v>#N/A</v>
      </c>
      <c r="E7855" s="414" t="e">
        <v>#N/A</v>
      </c>
    </row>
    <row r="7856" spans="3:5">
      <c r="C7856" s="414">
        <v>146.30000000002042</v>
      </c>
      <c r="D7856" s="414" t="e">
        <v>#N/A</v>
      </c>
      <c r="E7856" s="414" t="e">
        <v>#N/A</v>
      </c>
    </row>
    <row r="7857" spans="3:5">
      <c r="C7857" s="414">
        <v>146.32500000002042</v>
      </c>
      <c r="D7857" s="414" t="e">
        <v>#N/A</v>
      </c>
      <c r="E7857" s="414" t="e">
        <v>#N/A</v>
      </c>
    </row>
    <row r="7858" spans="3:5">
      <c r="C7858" s="414">
        <v>146.35000000002043</v>
      </c>
      <c r="D7858" s="414" t="e">
        <v>#N/A</v>
      </c>
      <c r="E7858" s="414" t="e">
        <v>#N/A</v>
      </c>
    </row>
    <row r="7859" spans="3:5">
      <c r="C7859" s="414">
        <v>146.37500000002044</v>
      </c>
      <c r="D7859" s="414" t="e">
        <v>#N/A</v>
      </c>
      <c r="E7859" s="414" t="e">
        <v>#N/A</v>
      </c>
    </row>
    <row r="7860" spans="3:5">
      <c r="C7860" s="414">
        <v>146.40000000002044</v>
      </c>
      <c r="D7860" s="414" t="e">
        <v>#N/A</v>
      </c>
      <c r="E7860" s="414" t="e">
        <v>#N/A</v>
      </c>
    </row>
    <row r="7861" spans="3:5">
      <c r="C7861" s="414">
        <v>146.42500000002045</v>
      </c>
      <c r="D7861" s="414" t="e">
        <v>#N/A</v>
      </c>
      <c r="E7861" s="414" t="e">
        <v>#N/A</v>
      </c>
    </row>
    <row r="7862" spans="3:5">
      <c r="C7862" s="414">
        <v>146.45000000002045</v>
      </c>
      <c r="D7862" s="414" t="e">
        <v>#N/A</v>
      </c>
      <c r="E7862" s="414" t="e">
        <v>#N/A</v>
      </c>
    </row>
    <row r="7863" spans="3:5">
      <c r="C7863" s="414">
        <v>146.47500000002046</v>
      </c>
      <c r="D7863" s="414" t="e">
        <v>#N/A</v>
      </c>
      <c r="E7863" s="414" t="e">
        <v>#N/A</v>
      </c>
    </row>
    <row r="7864" spans="3:5">
      <c r="C7864" s="414">
        <v>146.50000000002046</v>
      </c>
      <c r="D7864" s="414" t="e">
        <v>#N/A</v>
      </c>
      <c r="E7864" s="414" t="e">
        <v>#N/A</v>
      </c>
    </row>
    <row r="7865" spans="3:5">
      <c r="C7865" s="414">
        <v>146.52500000002047</v>
      </c>
      <c r="D7865" s="414" t="e">
        <v>#N/A</v>
      </c>
      <c r="E7865" s="414" t="e">
        <v>#N/A</v>
      </c>
    </row>
    <row r="7866" spans="3:5">
      <c r="C7866" s="414">
        <v>146.55000000002047</v>
      </c>
      <c r="D7866" s="414" t="e">
        <v>#N/A</v>
      </c>
      <c r="E7866" s="414" t="e">
        <v>#N/A</v>
      </c>
    </row>
    <row r="7867" spans="3:5">
      <c r="C7867" s="414">
        <v>146.57500000002048</v>
      </c>
      <c r="D7867" s="414" t="e">
        <v>#N/A</v>
      </c>
      <c r="E7867" s="414" t="e">
        <v>#N/A</v>
      </c>
    </row>
    <row r="7868" spans="3:5">
      <c r="C7868" s="414">
        <v>146.60000000002049</v>
      </c>
      <c r="D7868" s="414" t="e">
        <v>#N/A</v>
      </c>
      <c r="E7868" s="414" t="e">
        <v>#N/A</v>
      </c>
    </row>
    <row r="7869" spans="3:5">
      <c r="C7869" s="414">
        <v>146.62500000002049</v>
      </c>
      <c r="D7869" s="414" t="e">
        <v>#N/A</v>
      </c>
      <c r="E7869" s="414" t="e">
        <v>#N/A</v>
      </c>
    </row>
    <row r="7870" spans="3:5">
      <c r="C7870" s="414">
        <v>146.6500000000205</v>
      </c>
      <c r="D7870" s="414" t="e">
        <v>#N/A</v>
      </c>
      <c r="E7870" s="414" t="e">
        <v>#N/A</v>
      </c>
    </row>
    <row r="7871" spans="3:5">
      <c r="C7871" s="414">
        <v>146.6750000000205</v>
      </c>
      <c r="D7871" s="414" t="e">
        <v>#N/A</v>
      </c>
      <c r="E7871" s="414" t="e">
        <v>#N/A</v>
      </c>
    </row>
    <row r="7872" spans="3:5">
      <c r="C7872" s="414">
        <v>146.70000000002051</v>
      </c>
      <c r="D7872" s="414" t="e">
        <v>#N/A</v>
      </c>
      <c r="E7872" s="414" t="e">
        <v>#N/A</v>
      </c>
    </row>
    <row r="7873" spans="3:5">
      <c r="C7873" s="414">
        <v>146.72500000002051</v>
      </c>
      <c r="D7873" s="414" t="e">
        <v>#N/A</v>
      </c>
      <c r="E7873" s="414" t="e">
        <v>#N/A</v>
      </c>
    </row>
    <row r="7874" spans="3:5">
      <c r="C7874" s="414">
        <v>146.75000000002052</v>
      </c>
      <c r="D7874" s="414" t="e">
        <v>#N/A</v>
      </c>
      <c r="E7874" s="414" t="e">
        <v>#N/A</v>
      </c>
    </row>
    <row r="7875" spans="3:5">
      <c r="C7875" s="414">
        <v>146.77500000002053</v>
      </c>
      <c r="D7875" s="414" t="e">
        <v>#N/A</v>
      </c>
      <c r="E7875" s="414" t="e">
        <v>#N/A</v>
      </c>
    </row>
    <row r="7876" spans="3:5">
      <c r="C7876" s="414">
        <v>146.80000000002053</v>
      </c>
      <c r="D7876" s="414" t="e">
        <v>#N/A</v>
      </c>
      <c r="E7876" s="414" t="e">
        <v>#N/A</v>
      </c>
    </row>
    <row r="7877" spans="3:5">
      <c r="C7877" s="414">
        <v>146.82500000002054</v>
      </c>
      <c r="D7877" s="414" t="e">
        <v>#N/A</v>
      </c>
      <c r="E7877" s="414" t="e">
        <v>#N/A</v>
      </c>
    </row>
    <row r="7878" spans="3:5">
      <c r="C7878" s="414">
        <v>146.85000000002054</v>
      </c>
      <c r="D7878" s="414" t="e">
        <v>#N/A</v>
      </c>
      <c r="E7878" s="414" t="e">
        <v>#N/A</v>
      </c>
    </row>
    <row r="7879" spans="3:5">
      <c r="C7879" s="414">
        <v>146.87500000002055</v>
      </c>
      <c r="D7879" s="414" t="e">
        <v>#N/A</v>
      </c>
      <c r="E7879" s="414" t="e">
        <v>#N/A</v>
      </c>
    </row>
    <row r="7880" spans="3:5">
      <c r="C7880" s="414">
        <v>146.90000000002055</v>
      </c>
      <c r="D7880" s="414" t="e">
        <v>#N/A</v>
      </c>
      <c r="E7880" s="414" t="e">
        <v>#N/A</v>
      </c>
    </row>
    <row r="7881" spans="3:5">
      <c r="C7881" s="414">
        <v>146.92500000002056</v>
      </c>
      <c r="D7881" s="414" t="e">
        <v>#N/A</v>
      </c>
      <c r="E7881" s="414" t="e">
        <v>#N/A</v>
      </c>
    </row>
    <row r="7882" spans="3:5">
      <c r="C7882" s="414">
        <v>146.95000000002057</v>
      </c>
      <c r="D7882" s="414" t="e">
        <v>#N/A</v>
      </c>
      <c r="E7882" s="414" t="e">
        <v>#N/A</v>
      </c>
    </row>
    <row r="7883" spans="3:5">
      <c r="C7883" s="414">
        <v>146.97500000002057</v>
      </c>
      <c r="D7883" s="414" t="e">
        <v>#N/A</v>
      </c>
      <c r="E7883" s="414" t="e">
        <v>#N/A</v>
      </c>
    </row>
    <row r="7884" spans="3:5">
      <c r="C7884" s="414">
        <v>147.00000000002058</v>
      </c>
      <c r="D7884" s="414" t="e">
        <v>#N/A</v>
      </c>
      <c r="E7884" s="414" t="e">
        <v>#N/A</v>
      </c>
    </row>
    <row r="7885" spans="3:5">
      <c r="C7885" s="414">
        <v>147.02500000002058</v>
      </c>
      <c r="D7885" s="414" t="e">
        <v>#N/A</v>
      </c>
      <c r="E7885" s="414" t="e">
        <v>#N/A</v>
      </c>
    </row>
    <row r="7886" spans="3:5">
      <c r="C7886" s="414">
        <v>147.05000000002059</v>
      </c>
      <c r="D7886" s="414" t="e">
        <v>#N/A</v>
      </c>
      <c r="E7886" s="414" t="e">
        <v>#N/A</v>
      </c>
    </row>
    <row r="7887" spans="3:5">
      <c r="C7887" s="414">
        <v>147.07500000002059</v>
      </c>
      <c r="D7887" s="414" t="e">
        <v>#N/A</v>
      </c>
      <c r="E7887" s="414" t="e">
        <v>#N/A</v>
      </c>
    </row>
    <row r="7888" spans="3:5">
      <c r="C7888" s="414">
        <v>147.1000000000206</v>
      </c>
      <c r="D7888" s="414" t="e">
        <v>#N/A</v>
      </c>
      <c r="E7888" s="414" t="e">
        <v>#N/A</v>
      </c>
    </row>
    <row r="7889" spans="3:5">
      <c r="C7889" s="414">
        <v>147.12500000002061</v>
      </c>
      <c r="D7889" s="414" t="e">
        <v>#N/A</v>
      </c>
      <c r="E7889" s="414" t="e">
        <v>#N/A</v>
      </c>
    </row>
    <row r="7890" spans="3:5">
      <c r="C7890" s="414">
        <v>147.15000000002061</v>
      </c>
      <c r="D7890" s="414" t="e">
        <v>#N/A</v>
      </c>
      <c r="E7890" s="414" t="e">
        <v>#N/A</v>
      </c>
    </row>
    <row r="7891" spans="3:5">
      <c r="C7891" s="414">
        <v>147.17500000002062</v>
      </c>
      <c r="D7891" s="414" t="e">
        <v>#N/A</v>
      </c>
      <c r="E7891" s="414" t="e">
        <v>#N/A</v>
      </c>
    </row>
    <row r="7892" spans="3:5">
      <c r="C7892" s="414">
        <v>147.20000000002062</v>
      </c>
      <c r="D7892" s="414" t="e">
        <v>#N/A</v>
      </c>
      <c r="E7892" s="414" t="e">
        <v>#N/A</v>
      </c>
    </row>
    <row r="7893" spans="3:5">
      <c r="C7893" s="414">
        <v>147.22500000002063</v>
      </c>
      <c r="D7893" s="414" t="e">
        <v>#N/A</v>
      </c>
      <c r="E7893" s="414" t="e">
        <v>#N/A</v>
      </c>
    </row>
    <row r="7894" spans="3:5">
      <c r="C7894" s="414">
        <v>147.25000000002063</v>
      </c>
      <c r="D7894" s="414" t="e">
        <v>#N/A</v>
      </c>
      <c r="E7894" s="414" t="e">
        <v>#N/A</v>
      </c>
    </row>
    <row r="7895" spans="3:5">
      <c r="C7895" s="414">
        <v>147.27500000002064</v>
      </c>
      <c r="D7895" s="414" t="e">
        <v>#N/A</v>
      </c>
      <c r="E7895" s="414" t="e">
        <v>#N/A</v>
      </c>
    </row>
    <row r="7896" spans="3:5">
      <c r="C7896" s="414">
        <v>147.30000000002065</v>
      </c>
      <c r="D7896" s="414" t="e">
        <v>#N/A</v>
      </c>
      <c r="E7896" s="414" t="e">
        <v>#N/A</v>
      </c>
    </row>
    <row r="7897" spans="3:5">
      <c r="C7897" s="414">
        <v>147.32500000002065</v>
      </c>
      <c r="D7897" s="414" t="e">
        <v>#N/A</v>
      </c>
      <c r="E7897" s="414" t="e">
        <v>#N/A</v>
      </c>
    </row>
    <row r="7898" spans="3:5">
      <c r="C7898" s="414">
        <v>147.35000000002066</v>
      </c>
      <c r="D7898" s="414" t="e">
        <v>#N/A</v>
      </c>
      <c r="E7898" s="414" t="e">
        <v>#N/A</v>
      </c>
    </row>
    <row r="7899" spans="3:5">
      <c r="C7899" s="414">
        <v>147.37500000002066</v>
      </c>
      <c r="D7899" s="414" t="e">
        <v>#N/A</v>
      </c>
      <c r="E7899" s="414" t="e">
        <v>#N/A</v>
      </c>
    </row>
    <row r="7900" spans="3:5">
      <c r="C7900" s="414">
        <v>147.40000000002067</v>
      </c>
      <c r="D7900" s="414" t="e">
        <v>#N/A</v>
      </c>
      <c r="E7900" s="414" t="e">
        <v>#N/A</v>
      </c>
    </row>
    <row r="7901" spans="3:5">
      <c r="C7901" s="414">
        <v>147.42500000002067</v>
      </c>
      <c r="D7901" s="414" t="e">
        <v>#N/A</v>
      </c>
      <c r="E7901" s="414" t="e">
        <v>#N/A</v>
      </c>
    </row>
    <row r="7902" spans="3:5">
      <c r="C7902" s="414">
        <v>147.45000000002068</v>
      </c>
      <c r="D7902" s="414" t="e">
        <v>#N/A</v>
      </c>
      <c r="E7902" s="414" t="e">
        <v>#N/A</v>
      </c>
    </row>
    <row r="7903" spans="3:5">
      <c r="C7903" s="414">
        <v>147.47500000002069</v>
      </c>
      <c r="D7903" s="414" t="e">
        <v>#N/A</v>
      </c>
      <c r="E7903" s="414" t="e">
        <v>#N/A</v>
      </c>
    </row>
    <row r="7904" spans="3:5">
      <c r="C7904" s="414">
        <v>147.50000000002069</v>
      </c>
      <c r="D7904" s="414" t="e">
        <v>#N/A</v>
      </c>
      <c r="E7904" s="414" t="e">
        <v>#N/A</v>
      </c>
    </row>
    <row r="7905" spans="3:5">
      <c r="C7905" s="414">
        <v>147.5250000000207</v>
      </c>
      <c r="D7905" s="414" t="e">
        <v>#N/A</v>
      </c>
      <c r="E7905" s="414" t="e">
        <v>#N/A</v>
      </c>
    </row>
    <row r="7906" spans="3:5">
      <c r="C7906" s="414">
        <v>147.5500000000207</v>
      </c>
      <c r="D7906" s="414" t="e">
        <v>#N/A</v>
      </c>
      <c r="E7906" s="414" t="e">
        <v>#N/A</v>
      </c>
    </row>
    <row r="7907" spans="3:5">
      <c r="C7907" s="414">
        <v>147.57500000002071</v>
      </c>
      <c r="D7907" s="414" t="e">
        <v>#N/A</v>
      </c>
      <c r="E7907" s="414" t="e">
        <v>#N/A</v>
      </c>
    </row>
    <row r="7908" spans="3:5">
      <c r="C7908" s="414">
        <v>147.60000000002071</v>
      </c>
      <c r="D7908" s="414" t="e">
        <v>#N/A</v>
      </c>
      <c r="E7908" s="414" t="e">
        <v>#N/A</v>
      </c>
    </row>
    <row r="7909" spans="3:5">
      <c r="C7909" s="414">
        <v>147.62500000002072</v>
      </c>
      <c r="D7909" s="414" t="e">
        <v>#N/A</v>
      </c>
      <c r="E7909" s="414" t="e">
        <v>#N/A</v>
      </c>
    </row>
    <row r="7910" spans="3:5">
      <c r="C7910" s="414">
        <v>147.65000000002073</v>
      </c>
      <c r="D7910" s="414" t="e">
        <v>#N/A</v>
      </c>
      <c r="E7910" s="414" t="e">
        <v>#N/A</v>
      </c>
    </row>
    <row r="7911" spans="3:5">
      <c r="C7911" s="414">
        <v>147.67500000002073</v>
      </c>
      <c r="D7911" s="414" t="e">
        <v>#N/A</v>
      </c>
      <c r="E7911" s="414" t="e">
        <v>#N/A</v>
      </c>
    </row>
    <row r="7912" spans="3:5">
      <c r="C7912" s="414">
        <v>147.70000000002074</v>
      </c>
      <c r="D7912" s="414" t="e">
        <v>#N/A</v>
      </c>
      <c r="E7912" s="414" t="e">
        <v>#N/A</v>
      </c>
    </row>
    <row r="7913" spans="3:5">
      <c r="C7913" s="414">
        <v>147.72500000002074</v>
      </c>
      <c r="D7913" s="414" t="e">
        <v>#N/A</v>
      </c>
      <c r="E7913" s="414" t="e">
        <v>#N/A</v>
      </c>
    </row>
    <row r="7914" spans="3:5">
      <c r="C7914" s="414">
        <v>147.75000000002075</v>
      </c>
      <c r="D7914" s="414" t="e">
        <v>#N/A</v>
      </c>
      <c r="E7914" s="414" t="e">
        <v>#N/A</v>
      </c>
    </row>
    <row r="7915" spans="3:5">
      <c r="C7915" s="414">
        <v>147.77500000002075</v>
      </c>
      <c r="D7915" s="414" t="e">
        <v>#N/A</v>
      </c>
      <c r="E7915" s="414" t="e">
        <v>#N/A</v>
      </c>
    </row>
    <row r="7916" spans="3:5">
      <c r="C7916" s="414">
        <v>147.80000000002076</v>
      </c>
      <c r="D7916" s="414" t="e">
        <v>#N/A</v>
      </c>
      <c r="E7916" s="414" t="e">
        <v>#N/A</v>
      </c>
    </row>
    <row r="7917" spans="3:5">
      <c r="C7917" s="414">
        <v>147.82500000002076</v>
      </c>
      <c r="D7917" s="414" t="e">
        <v>#N/A</v>
      </c>
      <c r="E7917" s="414" t="e">
        <v>#N/A</v>
      </c>
    </row>
    <row r="7918" spans="3:5">
      <c r="C7918" s="414">
        <v>147.85000000002077</v>
      </c>
      <c r="D7918" s="414" t="e">
        <v>#N/A</v>
      </c>
      <c r="E7918" s="414" t="e">
        <v>#N/A</v>
      </c>
    </row>
    <row r="7919" spans="3:5">
      <c r="C7919" s="414">
        <v>147.87500000002078</v>
      </c>
      <c r="D7919" s="414" t="e">
        <v>#N/A</v>
      </c>
      <c r="E7919" s="414" t="e">
        <v>#N/A</v>
      </c>
    </row>
    <row r="7920" spans="3:5">
      <c r="C7920" s="414">
        <v>147.90000000002078</v>
      </c>
      <c r="D7920" s="414" t="e">
        <v>#N/A</v>
      </c>
      <c r="E7920" s="414" t="e">
        <v>#N/A</v>
      </c>
    </row>
    <row r="7921" spans="3:5">
      <c r="C7921" s="414">
        <v>147.92500000002079</v>
      </c>
      <c r="D7921" s="414" t="e">
        <v>#N/A</v>
      </c>
      <c r="E7921" s="414" t="e">
        <v>#N/A</v>
      </c>
    </row>
    <row r="7922" spans="3:5">
      <c r="C7922" s="414">
        <v>147.95000000002079</v>
      </c>
      <c r="D7922" s="414" t="e">
        <v>#N/A</v>
      </c>
      <c r="E7922" s="414" t="e">
        <v>#N/A</v>
      </c>
    </row>
    <row r="7923" spans="3:5">
      <c r="C7923" s="414">
        <v>147.9750000000208</v>
      </c>
      <c r="D7923" s="414" t="e">
        <v>#N/A</v>
      </c>
      <c r="E7923" s="414" t="e">
        <v>#N/A</v>
      </c>
    </row>
    <row r="7924" spans="3:5">
      <c r="C7924" s="414">
        <v>148.0000000000208</v>
      </c>
      <c r="D7924" s="414" t="e">
        <v>#N/A</v>
      </c>
      <c r="E7924" s="414" t="e">
        <v>#N/A</v>
      </c>
    </row>
    <row r="7925" spans="3:5">
      <c r="C7925" s="414">
        <v>148.02500000002081</v>
      </c>
      <c r="D7925" s="414" t="e">
        <v>#N/A</v>
      </c>
      <c r="E7925" s="414" t="e">
        <v>#N/A</v>
      </c>
    </row>
    <row r="7926" spans="3:5">
      <c r="C7926" s="414">
        <v>148.05000000002082</v>
      </c>
      <c r="D7926" s="414" t="e">
        <v>#N/A</v>
      </c>
      <c r="E7926" s="414" t="e">
        <v>#N/A</v>
      </c>
    </row>
    <row r="7927" spans="3:5">
      <c r="C7927" s="414">
        <v>148.07500000002082</v>
      </c>
      <c r="D7927" s="414" t="e">
        <v>#N/A</v>
      </c>
      <c r="E7927" s="414" t="e">
        <v>#N/A</v>
      </c>
    </row>
    <row r="7928" spans="3:5">
      <c r="C7928" s="414">
        <v>148.10000000002083</v>
      </c>
      <c r="D7928" s="414" t="e">
        <v>#N/A</v>
      </c>
      <c r="E7928" s="414" t="e">
        <v>#N/A</v>
      </c>
    </row>
    <row r="7929" spans="3:5">
      <c r="C7929" s="414">
        <v>148.12500000002083</v>
      </c>
      <c r="D7929" s="414" t="e">
        <v>#N/A</v>
      </c>
      <c r="E7929" s="414" t="e">
        <v>#N/A</v>
      </c>
    </row>
    <row r="7930" spans="3:5">
      <c r="C7930" s="414">
        <v>148.15000000002084</v>
      </c>
      <c r="D7930" s="414" t="e">
        <v>#N/A</v>
      </c>
      <c r="E7930" s="414" t="e">
        <v>#N/A</v>
      </c>
    </row>
    <row r="7931" spans="3:5">
      <c r="C7931" s="414">
        <v>148.17500000002084</v>
      </c>
      <c r="D7931" s="414" t="e">
        <v>#N/A</v>
      </c>
      <c r="E7931" s="414" t="e">
        <v>#N/A</v>
      </c>
    </row>
    <row r="7932" spans="3:5">
      <c r="C7932" s="414">
        <v>148.20000000002085</v>
      </c>
      <c r="D7932" s="414" t="e">
        <v>#N/A</v>
      </c>
      <c r="E7932" s="414" t="e">
        <v>#N/A</v>
      </c>
    </row>
    <row r="7933" spans="3:5">
      <c r="C7933" s="414">
        <v>148.22500000002086</v>
      </c>
      <c r="D7933" s="414" t="e">
        <v>#N/A</v>
      </c>
      <c r="E7933" s="414" t="e">
        <v>#N/A</v>
      </c>
    </row>
    <row r="7934" spans="3:5">
      <c r="C7934" s="414">
        <v>148.25000000002086</v>
      </c>
      <c r="D7934" s="414" t="e">
        <v>#N/A</v>
      </c>
      <c r="E7934" s="414" t="e">
        <v>#N/A</v>
      </c>
    </row>
    <row r="7935" spans="3:5">
      <c r="C7935" s="414">
        <v>148.27500000002087</v>
      </c>
      <c r="D7935" s="414" t="e">
        <v>#N/A</v>
      </c>
      <c r="E7935" s="414" t="e">
        <v>#N/A</v>
      </c>
    </row>
    <row r="7936" spans="3:5">
      <c r="C7936" s="414">
        <v>148.30000000002087</v>
      </c>
      <c r="D7936" s="414" t="e">
        <v>#N/A</v>
      </c>
      <c r="E7936" s="414" t="e">
        <v>#N/A</v>
      </c>
    </row>
    <row r="7937" spans="3:5">
      <c r="C7937" s="414">
        <v>148.32500000002088</v>
      </c>
      <c r="D7937" s="414" t="e">
        <v>#N/A</v>
      </c>
      <c r="E7937" s="414" t="e">
        <v>#N/A</v>
      </c>
    </row>
    <row r="7938" spans="3:5">
      <c r="C7938" s="414">
        <v>148.35000000002088</v>
      </c>
      <c r="D7938" s="414" t="e">
        <v>#N/A</v>
      </c>
      <c r="E7938" s="414" t="e">
        <v>#N/A</v>
      </c>
    </row>
    <row r="7939" spans="3:5">
      <c r="C7939" s="414">
        <v>148.37500000002089</v>
      </c>
      <c r="D7939" s="414" t="e">
        <v>#N/A</v>
      </c>
      <c r="E7939" s="414" t="e">
        <v>#N/A</v>
      </c>
    </row>
    <row r="7940" spans="3:5">
      <c r="C7940" s="414">
        <v>148.4000000000209</v>
      </c>
      <c r="D7940" s="414" t="e">
        <v>#N/A</v>
      </c>
      <c r="E7940" s="414" t="e">
        <v>#N/A</v>
      </c>
    </row>
    <row r="7941" spans="3:5">
      <c r="C7941" s="414">
        <v>148.4250000000209</v>
      </c>
      <c r="D7941" s="414" t="e">
        <v>#N/A</v>
      </c>
      <c r="E7941" s="414" t="e">
        <v>#N/A</v>
      </c>
    </row>
    <row r="7942" spans="3:5">
      <c r="C7942" s="414">
        <v>148.45000000002091</v>
      </c>
      <c r="D7942" s="414" t="e">
        <v>#N/A</v>
      </c>
      <c r="E7942" s="414" t="e">
        <v>#N/A</v>
      </c>
    </row>
    <row r="7943" spans="3:5">
      <c r="C7943" s="414">
        <v>148.47500000002091</v>
      </c>
      <c r="D7943" s="414" t="e">
        <v>#N/A</v>
      </c>
      <c r="E7943" s="414" t="e">
        <v>#N/A</v>
      </c>
    </row>
    <row r="7944" spans="3:5">
      <c r="C7944" s="414">
        <v>148.50000000002092</v>
      </c>
      <c r="D7944" s="414" t="e">
        <v>#N/A</v>
      </c>
      <c r="E7944" s="414" t="e">
        <v>#N/A</v>
      </c>
    </row>
    <row r="7945" spans="3:5">
      <c r="C7945" s="414">
        <v>148.52500000002092</v>
      </c>
      <c r="D7945" s="414" t="e">
        <v>#N/A</v>
      </c>
      <c r="E7945" s="414" t="e">
        <v>#N/A</v>
      </c>
    </row>
    <row r="7946" spans="3:5">
      <c r="C7946" s="414">
        <v>148.55000000002093</v>
      </c>
      <c r="D7946" s="414" t="e">
        <v>#N/A</v>
      </c>
      <c r="E7946" s="414" t="e">
        <v>#N/A</v>
      </c>
    </row>
    <row r="7947" spans="3:5">
      <c r="C7947" s="414">
        <v>148.57500000002094</v>
      </c>
      <c r="D7947" s="414" t="e">
        <v>#N/A</v>
      </c>
      <c r="E7947" s="414" t="e">
        <v>#N/A</v>
      </c>
    </row>
    <row r="7948" spans="3:5">
      <c r="C7948" s="414">
        <v>148.60000000002094</v>
      </c>
      <c r="D7948" s="414" t="e">
        <v>#N/A</v>
      </c>
      <c r="E7948" s="414" t="e">
        <v>#N/A</v>
      </c>
    </row>
    <row r="7949" spans="3:5">
      <c r="C7949" s="414">
        <v>148.62500000002095</v>
      </c>
      <c r="D7949" s="414" t="e">
        <v>#N/A</v>
      </c>
      <c r="E7949" s="414" t="e">
        <v>#N/A</v>
      </c>
    </row>
    <row r="7950" spans="3:5">
      <c r="C7950" s="414">
        <v>148.65000000002095</v>
      </c>
      <c r="D7950" s="414" t="e">
        <v>#N/A</v>
      </c>
      <c r="E7950" s="414" t="e">
        <v>#N/A</v>
      </c>
    </row>
    <row r="7951" spans="3:5">
      <c r="C7951" s="414">
        <v>148.67500000002096</v>
      </c>
      <c r="D7951" s="414" t="e">
        <v>#N/A</v>
      </c>
      <c r="E7951" s="414" t="e">
        <v>#N/A</v>
      </c>
    </row>
    <row r="7952" spans="3:5">
      <c r="C7952" s="414">
        <v>148.70000000002096</v>
      </c>
      <c r="D7952" s="414" t="e">
        <v>#N/A</v>
      </c>
      <c r="E7952" s="414" t="e">
        <v>#N/A</v>
      </c>
    </row>
    <row r="7953" spans="3:5">
      <c r="C7953" s="414">
        <v>148.72500000002097</v>
      </c>
      <c r="D7953" s="414" t="e">
        <v>#N/A</v>
      </c>
      <c r="E7953" s="414" t="e">
        <v>#N/A</v>
      </c>
    </row>
    <row r="7954" spans="3:5">
      <c r="C7954" s="414">
        <v>148.75000000002098</v>
      </c>
      <c r="D7954" s="414" t="e">
        <v>#N/A</v>
      </c>
      <c r="E7954" s="414" t="e">
        <v>#N/A</v>
      </c>
    </row>
    <row r="7955" spans="3:5">
      <c r="C7955" s="414">
        <v>148.77500000002098</v>
      </c>
      <c r="D7955" s="414" t="e">
        <v>#N/A</v>
      </c>
      <c r="E7955" s="414" t="e">
        <v>#N/A</v>
      </c>
    </row>
    <row r="7956" spans="3:5">
      <c r="C7956" s="414">
        <v>148.80000000002099</v>
      </c>
      <c r="D7956" s="414" t="e">
        <v>#N/A</v>
      </c>
      <c r="E7956" s="414" t="e">
        <v>#N/A</v>
      </c>
    </row>
    <row r="7957" spans="3:5">
      <c r="C7957" s="414">
        <v>148.82500000002099</v>
      </c>
      <c r="D7957" s="414" t="e">
        <v>#N/A</v>
      </c>
      <c r="E7957" s="414" t="e">
        <v>#N/A</v>
      </c>
    </row>
    <row r="7958" spans="3:5">
      <c r="C7958" s="414">
        <v>148.850000000021</v>
      </c>
      <c r="D7958" s="414" t="e">
        <v>#N/A</v>
      </c>
      <c r="E7958" s="414" t="e">
        <v>#N/A</v>
      </c>
    </row>
    <row r="7959" spans="3:5">
      <c r="C7959" s="414">
        <v>148.875000000021</v>
      </c>
      <c r="D7959" s="414" t="e">
        <v>#N/A</v>
      </c>
      <c r="E7959" s="414" t="e">
        <v>#N/A</v>
      </c>
    </row>
    <row r="7960" spans="3:5">
      <c r="C7960" s="414">
        <v>148.90000000002101</v>
      </c>
      <c r="D7960" s="414" t="e">
        <v>#N/A</v>
      </c>
      <c r="E7960" s="414" t="e">
        <v>#N/A</v>
      </c>
    </row>
    <row r="7961" spans="3:5">
      <c r="C7961" s="414">
        <v>148.92500000002102</v>
      </c>
      <c r="D7961" s="414" t="e">
        <v>#N/A</v>
      </c>
      <c r="E7961" s="414" t="e">
        <v>#N/A</v>
      </c>
    </row>
    <row r="7962" spans="3:5">
      <c r="C7962" s="414">
        <v>148.95000000002102</v>
      </c>
      <c r="D7962" s="414" t="e">
        <v>#N/A</v>
      </c>
      <c r="E7962" s="414" t="e">
        <v>#N/A</v>
      </c>
    </row>
    <row r="7963" spans="3:5">
      <c r="C7963" s="414">
        <v>148.97500000002103</v>
      </c>
      <c r="D7963" s="414" t="e">
        <v>#N/A</v>
      </c>
      <c r="E7963" s="414" t="e">
        <v>#N/A</v>
      </c>
    </row>
    <row r="7964" spans="3:5">
      <c r="C7964" s="414">
        <v>149.00000000002103</v>
      </c>
      <c r="D7964" s="414" t="e">
        <v>#N/A</v>
      </c>
      <c r="E7964" s="414" t="e">
        <v>#N/A</v>
      </c>
    </row>
    <row r="7965" spans="3:5">
      <c r="C7965" s="414">
        <v>149.02500000002104</v>
      </c>
      <c r="D7965" s="414" t="e">
        <v>#N/A</v>
      </c>
      <c r="E7965" s="414" t="e">
        <v>#N/A</v>
      </c>
    </row>
    <row r="7966" spans="3:5">
      <c r="C7966" s="414">
        <v>149.05000000002104</v>
      </c>
      <c r="D7966" s="414" t="e">
        <v>#N/A</v>
      </c>
      <c r="E7966" s="414" t="e">
        <v>#N/A</v>
      </c>
    </row>
    <row r="7967" spans="3:5">
      <c r="C7967" s="414">
        <v>149.07500000002105</v>
      </c>
      <c r="D7967" s="414" t="e">
        <v>#N/A</v>
      </c>
      <c r="E7967" s="414" t="e">
        <v>#N/A</v>
      </c>
    </row>
    <row r="7968" spans="3:5">
      <c r="C7968" s="414">
        <v>149.10000000002105</v>
      </c>
      <c r="D7968" s="414" t="e">
        <v>#N/A</v>
      </c>
      <c r="E7968" s="414" t="e">
        <v>#N/A</v>
      </c>
    </row>
    <row r="7969" spans="3:5">
      <c r="C7969" s="414">
        <v>149.12500000002106</v>
      </c>
      <c r="D7969" s="414" t="e">
        <v>#N/A</v>
      </c>
      <c r="E7969" s="414" t="e">
        <v>#N/A</v>
      </c>
    </row>
    <row r="7970" spans="3:5">
      <c r="C7970" s="414">
        <v>149.15000000002107</v>
      </c>
      <c r="D7970" s="414" t="e">
        <v>#N/A</v>
      </c>
      <c r="E7970" s="414" t="e">
        <v>#N/A</v>
      </c>
    </row>
    <row r="7971" spans="3:5">
      <c r="C7971" s="414">
        <v>149.17500000002107</v>
      </c>
      <c r="D7971" s="414" t="e">
        <v>#N/A</v>
      </c>
      <c r="E7971" s="414" t="e">
        <v>#N/A</v>
      </c>
    </row>
    <row r="7972" spans="3:5">
      <c r="C7972" s="414">
        <v>149.20000000002108</v>
      </c>
      <c r="D7972" s="414" t="e">
        <v>#N/A</v>
      </c>
      <c r="E7972" s="414" t="e">
        <v>#N/A</v>
      </c>
    </row>
    <row r="7973" spans="3:5">
      <c r="C7973" s="414">
        <v>149.22500000002108</v>
      </c>
      <c r="D7973" s="414" t="e">
        <v>#N/A</v>
      </c>
      <c r="E7973" s="414" t="e">
        <v>#N/A</v>
      </c>
    </row>
    <row r="7974" spans="3:5">
      <c r="C7974" s="414">
        <v>149.25000000002109</v>
      </c>
      <c r="D7974" s="414" t="e">
        <v>#N/A</v>
      </c>
      <c r="E7974" s="414" t="e">
        <v>#N/A</v>
      </c>
    </row>
    <row r="7975" spans="3:5">
      <c r="C7975" s="414">
        <v>149.27500000002109</v>
      </c>
      <c r="D7975" s="414" t="e">
        <v>#N/A</v>
      </c>
      <c r="E7975" s="414" t="e">
        <v>#N/A</v>
      </c>
    </row>
    <row r="7976" spans="3:5">
      <c r="C7976" s="414">
        <v>149.3000000000211</v>
      </c>
      <c r="D7976" s="414" t="e">
        <v>#N/A</v>
      </c>
      <c r="E7976" s="414" t="e">
        <v>#N/A</v>
      </c>
    </row>
    <row r="7977" spans="3:5">
      <c r="C7977" s="414">
        <v>149.32500000002111</v>
      </c>
      <c r="D7977" s="414" t="e">
        <v>#N/A</v>
      </c>
      <c r="E7977" s="414" t="e">
        <v>#N/A</v>
      </c>
    </row>
    <row r="7978" spans="3:5">
      <c r="C7978" s="414">
        <v>149.35000000002111</v>
      </c>
      <c r="D7978" s="414" t="e">
        <v>#N/A</v>
      </c>
      <c r="E7978" s="414" t="e">
        <v>#N/A</v>
      </c>
    </row>
    <row r="7979" spans="3:5">
      <c r="C7979" s="414">
        <v>149.37500000002112</v>
      </c>
      <c r="D7979" s="414" t="e">
        <v>#N/A</v>
      </c>
      <c r="E7979" s="414" t="e">
        <v>#N/A</v>
      </c>
    </row>
    <row r="7980" spans="3:5">
      <c r="C7980" s="414">
        <v>149.40000000002112</v>
      </c>
      <c r="D7980" s="414" t="e">
        <v>#N/A</v>
      </c>
      <c r="E7980" s="414" t="e">
        <v>#N/A</v>
      </c>
    </row>
    <row r="7981" spans="3:5">
      <c r="C7981" s="414">
        <v>149.42500000002113</v>
      </c>
      <c r="D7981" s="414" t="e">
        <v>#N/A</v>
      </c>
      <c r="E7981" s="414" t="e">
        <v>#N/A</v>
      </c>
    </row>
    <row r="7982" spans="3:5">
      <c r="C7982" s="414">
        <v>149.45000000002113</v>
      </c>
      <c r="D7982" s="414" t="e">
        <v>#N/A</v>
      </c>
      <c r="E7982" s="414" t="e">
        <v>#N/A</v>
      </c>
    </row>
    <row r="7983" spans="3:5">
      <c r="C7983" s="414">
        <v>149.47500000002114</v>
      </c>
      <c r="D7983" s="414" t="e">
        <v>#N/A</v>
      </c>
      <c r="E7983" s="414" t="e">
        <v>#N/A</v>
      </c>
    </row>
    <row r="7984" spans="3:5">
      <c r="C7984" s="414">
        <v>149.50000000002115</v>
      </c>
      <c r="D7984" s="414" t="e">
        <v>#N/A</v>
      </c>
      <c r="E7984" s="414" t="e">
        <v>#N/A</v>
      </c>
    </row>
    <row r="7985" spans="3:5">
      <c r="C7985" s="414">
        <v>149.52500000002115</v>
      </c>
      <c r="D7985" s="414" t="e">
        <v>#N/A</v>
      </c>
      <c r="E7985" s="414" t="e">
        <v>#N/A</v>
      </c>
    </row>
    <row r="7986" spans="3:5">
      <c r="C7986" s="414">
        <v>149.55000000002116</v>
      </c>
      <c r="D7986" s="414" t="e">
        <v>#N/A</v>
      </c>
      <c r="E7986" s="414" t="e">
        <v>#N/A</v>
      </c>
    </row>
    <row r="7987" spans="3:5">
      <c r="C7987" s="414">
        <v>149.57500000002116</v>
      </c>
      <c r="D7987" s="414" t="e">
        <v>#N/A</v>
      </c>
      <c r="E7987" s="414" t="e">
        <v>#N/A</v>
      </c>
    </row>
    <row r="7988" spans="3:5">
      <c r="C7988" s="414">
        <v>149.60000000002117</v>
      </c>
      <c r="D7988" s="414" t="e">
        <v>#N/A</v>
      </c>
      <c r="E7988" s="414" t="e">
        <v>#N/A</v>
      </c>
    </row>
    <row r="7989" spans="3:5">
      <c r="C7989" s="414">
        <v>149.62500000002117</v>
      </c>
      <c r="D7989" s="414" t="e">
        <v>#N/A</v>
      </c>
      <c r="E7989" s="414" t="e">
        <v>#N/A</v>
      </c>
    </row>
    <row r="7990" spans="3:5">
      <c r="C7990" s="414">
        <v>149.65000000002118</v>
      </c>
      <c r="D7990" s="414" t="e">
        <v>#N/A</v>
      </c>
      <c r="E7990" s="414" t="e">
        <v>#N/A</v>
      </c>
    </row>
    <row r="7991" spans="3:5">
      <c r="C7991" s="414">
        <v>149.67500000002119</v>
      </c>
      <c r="D7991" s="414" t="e">
        <v>#N/A</v>
      </c>
      <c r="E7991" s="414" t="e">
        <v>#N/A</v>
      </c>
    </row>
    <row r="7992" spans="3:5">
      <c r="C7992" s="414">
        <v>149.70000000002119</v>
      </c>
      <c r="D7992" s="414" t="e">
        <v>#N/A</v>
      </c>
      <c r="E7992" s="414" t="e">
        <v>#N/A</v>
      </c>
    </row>
    <row r="7993" spans="3:5">
      <c r="C7993" s="414">
        <v>149.7250000000212</v>
      </c>
      <c r="D7993" s="414" t="e">
        <v>#N/A</v>
      </c>
      <c r="E7993" s="414" t="e">
        <v>#N/A</v>
      </c>
    </row>
    <row r="7994" spans="3:5">
      <c r="C7994" s="414">
        <v>149.7500000000212</v>
      </c>
      <c r="D7994" s="414" t="e">
        <v>#N/A</v>
      </c>
      <c r="E7994" s="414" t="e">
        <v>#N/A</v>
      </c>
    </row>
    <row r="7995" spans="3:5">
      <c r="C7995" s="414">
        <v>149.77500000002121</v>
      </c>
      <c r="D7995" s="414" t="e">
        <v>#N/A</v>
      </c>
      <c r="E7995" s="414" t="e">
        <v>#N/A</v>
      </c>
    </row>
    <row r="7996" spans="3:5">
      <c r="C7996" s="414">
        <v>149.80000000002121</v>
      </c>
      <c r="D7996" s="414" t="e">
        <v>#N/A</v>
      </c>
      <c r="E7996" s="414" t="e">
        <v>#N/A</v>
      </c>
    </row>
    <row r="7997" spans="3:5">
      <c r="C7997" s="414">
        <v>149.82500000002122</v>
      </c>
      <c r="D7997" s="414" t="e">
        <v>#N/A</v>
      </c>
      <c r="E7997" s="414" t="e">
        <v>#N/A</v>
      </c>
    </row>
    <row r="7998" spans="3:5">
      <c r="C7998" s="414">
        <v>149.85000000002123</v>
      </c>
      <c r="D7998" s="414" t="e">
        <v>#N/A</v>
      </c>
      <c r="E7998" s="414" t="e">
        <v>#N/A</v>
      </c>
    </row>
    <row r="7999" spans="3:5">
      <c r="C7999" s="414">
        <v>149.87500000002123</v>
      </c>
      <c r="D7999" s="414" t="e">
        <v>#N/A</v>
      </c>
      <c r="E7999" s="414" t="e">
        <v>#N/A</v>
      </c>
    </row>
    <row r="8000" spans="3:5">
      <c r="C8000" s="414">
        <v>149.90000000002124</v>
      </c>
      <c r="D8000" s="414" t="e">
        <v>#N/A</v>
      </c>
      <c r="E8000" s="414" t="e">
        <v>#N/A</v>
      </c>
    </row>
    <row r="8001" spans="2:5">
      <c r="C8001" s="414">
        <v>149.92500000002124</v>
      </c>
      <c r="D8001" s="414" t="e">
        <v>#N/A</v>
      </c>
      <c r="E8001" s="414" t="e">
        <v>#N/A</v>
      </c>
    </row>
    <row r="8002" spans="2:5">
      <c r="C8002" s="414">
        <v>149.95000000002125</v>
      </c>
      <c r="D8002" s="414" t="e">
        <v>#N/A</v>
      </c>
      <c r="E8002" s="414" t="e">
        <v>#N/A</v>
      </c>
    </row>
    <row r="8003" spans="2:5">
      <c r="C8003" s="414">
        <v>149.97500000002125</v>
      </c>
      <c r="D8003" s="414" t="e">
        <v>#N/A</v>
      </c>
      <c r="E8003" s="414" t="e">
        <v>#N/A</v>
      </c>
    </row>
    <row r="8004" spans="2:5">
      <c r="B8004" s="414">
        <v>150.00000000002126</v>
      </c>
      <c r="C8004" s="414">
        <v>150.00000000002126</v>
      </c>
      <c r="D8004" s="414" t="e">
        <v>#N/A</v>
      </c>
      <c r="E8004" s="414" t="e">
        <v>#N/A</v>
      </c>
    </row>
    <row r="8005" spans="2:5">
      <c r="C8005" s="414">
        <v>150.02500000002127</v>
      </c>
      <c r="D8005" s="414" t="e">
        <v>#N/A</v>
      </c>
      <c r="E8005" s="414" t="e">
        <v>#N/A</v>
      </c>
    </row>
    <row r="8006" spans="2:5">
      <c r="C8006" s="414">
        <v>150.05000000002127</v>
      </c>
      <c r="D8006" s="414" t="e">
        <v>#N/A</v>
      </c>
      <c r="E8006" s="414" t="e">
        <v>#N/A</v>
      </c>
    </row>
    <row r="8007" spans="2:5">
      <c r="C8007" s="414">
        <v>150.07500000002128</v>
      </c>
      <c r="D8007" s="414" t="e">
        <v>#N/A</v>
      </c>
      <c r="E8007" s="414" t="e">
        <v>#N/A</v>
      </c>
    </row>
    <row r="8008" spans="2:5">
      <c r="C8008" s="414">
        <v>150.10000000002128</v>
      </c>
      <c r="D8008" s="414" t="e">
        <v>#N/A</v>
      </c>
      <c r="E8008" s="414" t="e">
        <v>#N/A</v>
      </c>
    </row>
    <row r="8009" spans="2:5">
      <c r="C8009" s="414">
        <v>150.12500000002129</v>
      </c>
      <c r="D8009" s="414" t="e">
        <v>#N/A</v>
      </c>
      <c r="E8009" s="414" t="e">
        <v>#N/A</v>
      </c>
    </row>
    <row r="8010" spans="2:5">
      <c r="C8010" s="414">
        <v>150.15000000002129</v>
      </c>
      <c r="D8010" s="414" t="e">
        <v>#N/A</v>
      </c>
      <c r="E8010" s="414" t="e">
        <v>#N/A</v>
      </c>
    </row>
    <row r="8011" spans="2:5">
      <c r="C8011" s="414">
        <v>150.1750000000213</v>
      </c>
      <c r="D8011" s="414" t="e">
        <v>#N/A</v>
      </c>
      <c r="E8011" s="414" t="e">
        <v>#N/A</v>
      </c>
    </row>
    <row r="8012" spans="2:5">
      <c r="C8012" s="414">
        <v>150.2000000000213</v>
      </c>
      <c r="D8012" s="414" t="e">
        <v>#N/A</v>
      </c>
      <c r="E8012" s="414" t="e">
        <v>#N/A</v>
      </c>
    </row>
    <row r="8013" spans="2:5">
      <c r="C8013" s="414">
        <v>150.22500000002131</v>
      </c>
      <c r="D8013" s="414" t="e">
        <v>#N/A</v>
      </c>
      <c r="E8013" s="414" t="e">
        <v>#N/A</v>
      </c>
    </row>
    <row r="8014" spans="2:5">
      <c r="C8014" s="414">
        <v>150.25000000002132</v>
      </c>
      <c r="D8014" s="414" t="e">
        <v>#N/A</v>
      </c>
      <c r="E8014" s="414" t="e">
        <v>#N/A</v>
      </c>
    </row>
    <row r="8015" spans="2:5">
      <c r="C8015" s="414">
        <v>150.27500000002132</v>
      </c>
      <c r="D8015" s="414" t="e">
        <v>#N/A</v>
      </c>
      <c r="E8015" s="414" t="e">
        <v>#N/A</v>
      </c>
    </row>
    <row r="8016" spans="2:5">
      <c r="C8016" s="414">
        <v>150.30000000002133</v>
      </c>
      <c r="D8016" s="414" t="e">
        <v>#N/A</v>
      </c>
      <c r="E8016" s="414" t="e">
        <v>#N/A</v>
      </c>
    </row>
    <row r="8017" spans="3:5">
      <c r="C8017" s="414">
        <v>150.32500000002133</v>
      </c>
      <c r="D8017" s="414" t="e">
        <v>#N/A</v>
      </c>
      <c r="E8017" s="414" t="e">
        <v>#N/A</v>
      </c>
    </row>
    <row r="8018" spans="3:5">
      <c r="C8018" s="414">
        <v>150.35000000002134</v>
      </c>
      <c r="D8018" s="414" t="e">
        <v>#N/A</v>
      </c>
      <c r="E8018" s="414" t="e">
        <v>#N/A</v>
      </c>
    </row>
    <row r="8019" spans="3:5">
      <c r="C8019" s="414">
        <v>150.37500000002134</v>
      </c>
      <c r="D8019" s="414" t="e">
        <v>#N/A</v>
      </c>
      <c r="E8019" s="414" t="e">
        <v>#N/A</v>
      </c>
    </row>
    <row r="8020" spans="3:5">
      <c r="C8020" s="414">
        <v>150.40000000002135</v>
      </c>
      <c r="D8020" s="414" t="e">
        <v>#N/A</v>
      </c>
      <c r="E8020" s="414" t="e">
        <v>#N/A</v>
      </c>
    </row>
    <row r="8021" spans="3:5">
      <c r="C8021" s="414">
        <v>150.42500000002136</v>
      </c>
      <c r="D8021" s="414" t="e">
        <v>#N/A</v>
      </c>
      <c r="E8021" s="414" t="e">
        <v>#N/A</v>
      </c>
    </row>
    <row r="8022" spans="3:5">
      <c r="C8022" s="414">
        <v>150.45000000002136</v>
      </c>
      <c r="D8022" s="414" t="e">
        <v>#N/A</v>
      </c>
      <c r="E8022" s="414" t="e">
        <v>#N/A</v>
      </c>
    </row>
    <row r="8023" spans="3:5">
      <c r="C8023" s="414">
        <v>150.47500000002137</v>
      </c>
      <c r="D8023" s="414" t="e">
        <v>#N/A</v>
      </c>
      <c r="E8023" s="414" t="e">
        <v>#N/A</v>
      </c>
    </row>
    <row r="8024" spans="3:5">
      <c r="C8024" s="414">
        <v>150.50000000002137</v>
      </c>
      <c r="D8024" s="414" t="e">
        <v>#N/A</v>
      </c>
      <c r="E8024" s="414" t="e">
        <v>#N/A</v>
      </c>
    </row>
    <row r="8025" spans="3:5">
      <c r="C8025" s="414">
        <v>150.52500000002138</v>
      </c>
      <c r="D8025" s="414" t="e">
        <v>#N/A</v>
      </c>
      <c r="E8025" s="414" t="e">
        <v>#N/A</v>
      </c>
    </row>
    <row r="8026" spans="3:5">
      <c r="C8026" s="414">
        <v>150.55000000002138</v>
      </c>
      <c r="D8026" s="414" t="e">
        <v>#N/A</v>
      </c>
      <c r="E8026" s="414" t="e">
        <v>#N/A</v>
      </c>
    </row>
    <row r="8027" spans="3:5">
      <c r="C8027" s="414">
        <v>150.57500000002139</v>
      </c>
      <c r="D8027" s="414" t="e">
        <v>#N/A</v>
      </c>
      <c r="E8027" s="414" t="e">
        <v>#N/A</v>
      </c>
    </row>
    <row r="8028" spans="3:5">
      <c r="C8028" s="414">
        <v>150.6000000000214</v>
      </c>
      <c r="D8028" s="414" t="e">
        <v>#N/A</v>
      </c>
      <c r="E8028" s="414" t="e">
        <v>#N/A</v>
      </c>
    </row>
    <row r="8029" spans="3:5">
      <c r="C8029" s="414">
        <v>150.6250000000214</v>
      </c>
      <c r="D8029" s="414" t="e">
        <v>#N/A</v>
      </c>
      <c r="E8029" s="414" t="e">
        <v>#N/A</v>
      </c>
    </row>
    <row r="8030" spans="3:5">
      <c r="C8030" s="414">
        <v>150.65000000002141</v>
      </c>
      <c r="D8030" s="414" t="e">
        <v>#N/A</v>
      </c>
      <c r="E8030" s="414" t="e">
        <v>#N/A</v>
      </c>
    </row>
    <row r="8031" spans="3:5">
      <c r="C8031" s="414">
        <v>150.67500000002141</v>
      </c>
      <c r="D8031" s="414" t="e">
        <v>#N/A</v>
      </c>
      <c r="E8031" s="414" t="e">
        <v>#N/A</v>
      </c>
    </row>
    <row r="8032" spans="3:5">
      <c r="C8032" s="414">
        <v>150.70000000002142</v>
      </c>
      <c r="D8032" s="414" t="e">
        <v>#N/A</v>
      </c>
      <c r="E8032" s="414" t="e">
        <v>#N/A</v>
      </c>
    </row>
    <row r="8033" spans="3:5">
      <c r="C8033" s="414">
        <v>150.72500000002142</v>
      </c>
      <c r="D8033" s="414" t="e">
        <v>#N/A</v>
      </c>
      <c r="E8033" s="414" t="e">
        <v>#N/A</v>
      </c>
    </row>
    <row r="8034" spans="3:5">
      <c r="C8034" s="414">
        <v>150.75000000002143</v>
      </c>
      <c r="D8034" s="414" t="e">
        <v>#N/A</v>
      </c>
      <c r="E8034" s="414" t="e">
        <v>#N/A</v>
      </c>
    </row>
    <row r="8035" spans="3:5">
      <c r="C8035" s="414">
        <v>150.77500000002144</v>
      </c>
      <c r="D8035" s="414" t="e">
        <v>#N/A</v>
      </c>
      <c r="E8035" s="414" t="e">
        <v>#N/A</v>
      </c>
    </row>
    <row r="8036" spans="3:5">
      <c r="C8036" s="414">
        <v>150.80000000002144</v>
      </c>
      <c r="D8036" s="414" t="e">
        <v>#N/A</v>
      </c>
      <c r="E8036" s="414" t="e">
        <v>#N/A</v>
      </c>
    </row>
    <row r="8037" spans="3:5">
      <c r="C8037" s="414">
        <v>150.82500000002145</v>
      </c>
      <c r="D8037" s="414" t="e">
        <v>#N/A</v>
      </c>
      <c r="E8037" s="414" t="e">
        <v>#N/A</v>
      </c>
    </row>
    <row r="8038" spans="3:5">
      <c r="C8038" s="414">
        <v>150.85000000002145</v>
      </c>
      <c r="D8038" s="414" t="e">
        <v>#N/A</v>
      </c>
      <c r="E8038" s="414" t="e">
        <v>#N/A</v>
      </c>
    </row>
    <row r="8039" spans="3:5">
      <c r="C8039" s="414">
        <v>150.87500000002146</v>
      </c>
      <c r="D8039" s="414" t="e">
        <v>#N/A</v>
      </c>
      <c r="E8039" s="414" t="e">
        <v>#N/A</v>
      </c>
    </row>
    <row r="8040" spans="3:5">
      <c r="C8040" s="414">
        <v>150.90000000002146</v>
      </c>
      <c r="D8040" s="414" t="e">
        <v>#N/A</v>
      </c>
      <c r="E8040" s="414" t="e">
        <v>#N/A</v>
      </c>
    </row>
    <row r="8041" spans="3:5">
      <c r="C8041" s="414">
        <v>150.92500000002147</v>
      </c>
      <c r="D8041" s="414" t="e">
        <v>#N/A</v>
      </c>
      <c r="E8041" s="414" t="e">
        <v>#N/A</v>
      </c>
    </row>
    <row r="8042" spans="3:5">
      <c r="C8042" s="414">
        <v>150.95000000002148</v>
      </c>
      <c r="D8042" s="414" t="e">
        <v>#N/A</v>
      </c>
      <c r="E8042" s="414" t="e">
        <v>#N/A</v>
      </c>
    </row>
    <row r="8043" spans="3:5">
      <c r="C8043" s="414">
        <v>150.97500000002148</v>
      </c>
      <c r="D8043" s="414" t="e">
        <v>#N/A</v>
      </c>
      <c r="E8043" s="414" t="e">
        <v>#N/A</v>
      </c>
    </row>
    <row r="8044" spans="3:5">
      <c r="C8044" s="414">
        <v>151.00000000002149</v>
      </c>
      <c r="D8044" s="414" t="e">
        <v>#N/A</v>
      </c>
      <c r="E8044" s="414" t="e">
        <v>#N/A</v>
      </c>
    </row>
    <row r="8045" spans="3:5">
      <c r="C8045" s="414">
        <v>151.02500000002149</v>
      </c>
      <c r="D8045" s="414" t="e">
        <v>#N/A</v>
      </c>
      <c r="E8045" s="414" t="e">
        <v>#N/A</v>
      </c>
    </row>
    <row r="8046" spans="3:5">
      <c r="C8046" s="414">
        <v>151.0500000000215</v>
      </c>
      <c r="D8046" s="414" t="e">
        <v>#N/A</v>
      </c>
      <c r="E8046" s="414" t="e">
        <v>#N/A</v>
      </c>
    </row>
    <row r="8047" spans="3:5">
      <c r="C8047" s="414">
        <v>151.0750000000215</v>
      </c>
      <c r="D8047" s="414" t="e">
        <v>#N/A</v>
      </c>
      <c r="E8047" s="414" t="e">
        <v>#N/A</v>
      </c>
    </row>
    <row r="8048" spans="3:5">
      <c r="C8048" s="414">
        <v>151.10000000002151</v>
      </c>
      <c r="D8048" s="414" t="e">
        <v>#N/A</v>
      </c>
      <c r="E8048" s="414" t="e">
        <v>#N/A</v>
      </c>
    </row>
    <row r="8049" spans="3:5">
      <c r="C8049" s="414">
        <v>151.12500000002152</v>
      </c>
      <c r="D8049" s="414" t="e">
        <v>#N/A</v>
      </c>
      <c r="E8049" s="414" t="e">
        <v>#N/A</v>
      </c>
    </row>
    <row r="8050" spans="3:5">
      <c r="C8050" s="414">
        <v>151.15000000002152</v>
      </c>
      <c r="D8050" s="414" t="e">
        <v>#N/A</v>
      </c>
      <c r="E8050" s="414" t="e">
        <v>#N/A</v>
      </c>
    </row>
    <row r="8051" spans="3:5">
      <c r="C8051" s="414">
        <v>151.17500000002153</v>
      </c>
      <c r="D8051" s="414" t="e">
        <v>#N/A</v>
      </c>
      <c r="E8051" s="414" t="e">
        <v>#N/A</v>
      </c>
    </row>
    <row r="8052" spans="3:5">
      <c r="C8052" s="414">
        <v>151.20000000002153</v>
      </c>
      <c r="D8052" s="414" t="e">
        <v>#N/A</v>
      </c>
      <c r="E8052" s="414" t="e">
        <v>#N/A</v>
      </c>
    </row>
    <row r="8053" spans="3:5">
      <c r="C8053" s="414">
        <v>151.22500000002154</v>
      </c>
      <c r="D8053" s="414" t="e">
        <v>#N/A</v>
      </c>
      <c r="E8053" s="414" t="e">
        <v>#N/A</v>
      </c>
    </row>
    <row r="8054" spans="3:5">
      <c r="C8054" s="414">
        <v>151.25000000002154</v>
      </c>
      <c r="D8054" s="414" t="e">
        <v>#N/A</v>
      </c>
      <c r="E8054" s="414" t="e">
        <v>#N/A</v>
      </c>
    </row>
    <row r="8055" spans="3:5">
      <c r="C8055" s="414">
        <v>151.27500000002155</v>
      </c>
      <c r="D8055" s="414" t="e">
        <v>#N/A</v>
      </c>
      <c r="E8055" s="414" t="e">
        <v>#N/A</v>
      </c>
    </row>
    <row r="8056" spans="3:5">
      <c r="C8056" s="414">
        <v>151.30000000002156</v>
      </c>
      <c r="D8056" s="414" t="e">
        <v>#N/A</v>
      </c>
      <c r="E8056" s="414" t="e">
        <v>#N/A</v>
      </c>
    </row>
    <row r="8057" spans="3:5">
      <c r="C8057" s="414">
        <v>151.32500000002156</v>
      </c>
      <c r="D8057" s="414" t="e">
        <v>#N/A</v>
      </c>
      <c r="E8057" s="414" t="e">
        <v>#N/A</v>
      </c>
    </row>
    <row r="8058" spans="3:5">
      <c r="C8058" s="414">
        <v>151.35000000002157</v>
      </c>
      <c r="D8058" s="414" t="e">
        <v>#N/A</v>
      </c>
      <c r="E8058" s="414" t="e">
        <v>#N/A</v>
      </c>
    </row>
    <row r="8059" spans="3:5">
      <c r="C8059" s="414">
        <v>151.37500000002157</v>
      </c>
      <c r="D8059" s="414" t="e">
        <v>#N/A</v>
      </c>
      <c r="E8059" s="414" t="e">
        <v>#N/A</v>
      </c>
    </row>
    <row r="8060" spans="3:5">
      <c r="C8060" s="414">
        <v>151.40000000002158</v>
      </c>
      <c r="D8060" s="414" t="e">
        <v>#N/A</v>
      </c>
      <c r="E8060" s="414" t="e">
        <v>#N/A</v>
      </c>
    </row>
    <row r="8061" spans="3:5">
      <c r="C8061" s="414">
        <v>151.42500000002158</v>
      </c>
      <c r="D8061" s="414" t="e">
        <v>#N/A</v>
      </c>
      <c r="E8061" s="414" t="e">
        <v>#N/A</v>
      </c>
    </row>
    <row r="8062" spans="3:5">
      <c r="C8062" s="414">
        <v>151.45000000002159</v>
      </c>
      <c r="D8062" s="414" t="e">
        <v>#N/A</v>
      </c>
      <c r="E8062" s="414" t="e">
        <v>#N/A</v>
      </c>
    </row>
    <row r="8063" spans="3:5">
      <c r="C8063" s="414">
        <v>151.47500000002159</v>
      </c>
      <c r="D8063" s="414" t="e">
        <v>#N/A</v>
      </c>
      <c r="E8063" s="414" t="e">
        <v>#N/A</v>
      </c>
    </row>
    <row r="8064" spans="3:5">
      <c r="C8064" s="414">
        <v>151.5000000000216</v>
      </c>
      <c r="D8064" s="414" t="e">
        <v>#N/A</v>
      </c>
      <c r="E8064" s="414" t="e">
        <v>#N/A</v>
      </c>
    </row>
    <row r="8065" spans="3:5">
      <c r="C8065" s="414">
        <v>151.52500000002161</v>
      </c>
      <c r="D8065" s="414" t="e">
        <v>#N/A</v>
      </c>
      <c r="E8065" s="414" t="e">
        <v>#N/A</v>
      </c>
    </row>
    <row r="8066" spans="3:5">
      <c r="C8066" s="414">
        <v>151.55000000002161</v>
      </c>
      <c r="D8066" s="414" t="e">
        <v>#N/A</v>
      </c>
      <c r="E8066" s="414" t="e">
        <v>#N/A</v>
      </c>
    </row>
    <row r="8067" spans="3:5">
      <c r="C8067" s="414">
        <v>151.57500000002162</v>
      </c>
      <c r="D8067" s="414" t="e">
        <v>#N/A</v>
      </c>
      <c r="E8067" s="414" t="e">
        <v>#N/A</v>
      </c>
    </row>
    <row r="8068" spans="3:5">
      <c r="C8068" s="414">
        <v>151.60000000002162</v>
      </c>
      <c r="D8068" s="414" t="e">
        <v>#N/A</v>
      </c>
      <c r="E8068" s="414" t="e">
        <v>#N/A</v>
      </c>
    </row>
    <row r="8069" spans="3:5">
      <c r="C8069" s="414">
        <v>151.62500000002163</v>
      </c>
      <c r="D8069" s="414" t="e">
        <v>#N/A</v>
      </c>
      <c r="E8069" s="414" t="e">
        <v>#N/A</v>
      </c>
    </row>
    <row r="8070" spans="3:5">
      <c r="C8070" s="414">
        <v>151.65000000002163</v>
      </c>
      <c r="D8070" s="414" t="e">
        <v>#N/A</v>
      </c>
      <c r="E8070" s="414" t="e">
        <v>#N/A</v>
      </c>
    </row>
    <row r="8071" spans="3:5">
      <c r="C8071" s="414">
        <v>151.67500000002164</v>
      </c>
      <c r="D8071" s="414" t="e">
        <v>#N/A</v>
      </c>
      <c r="E8071" s="414" t="e">
        <v>#N/A</v>
      </c>
    </row>
    <row r="8072" spans="3:5">
      <c r="C8072" s="414">
        <v>151.70000000002165</v>
      </c>
      <c r="D8072" s="414" t="e">
        <v>#N/A</v>
      </c>
      <c r="E8072" s="414" t="e">
        <v>#N/A</v>
      </c>
    </row>
    <row r="8073" spans="3:5">
      <c r="C8073" s="414">
        <v>151.72500000002165</v>
      </c>
      <c r="D8073" s="414" t="e">
        <v>#N/A</v>
      </c>
      <c r="E8073" s="414" t="e">
        <v>#N/A</v>
      </c>
    </row>
    <row r="8074" spans="3:5">
      <c r="C8074" s="414">
        <v>151.75000000002166</v>
      </c>
      <c r="D8074" s="414" t="e">
        <v>#N/A</v>
      </c>
      <c r="E8074" s="414" t="e">
        <v>#N/A</v>
      </c>
    </row>
    <row r="8075" spans="3:5">
      <c r="C8075" s="414">
        <v>151.77500000002166</v>
      </c>
      <c r="D8075" s="414" t="e">
        <v>#N/A</v>
      </c>
      <c r="E8075" s="414" t="e">
        <v>#N/A</v>
      </c>
    </row>
    <row r="8076" spans="3:5">
      <c r="C8076" s="414">
        <v>151.80000000002167</v>
      </c>
      <c r="D8076" s="414" t="e">
        <v>#N/A</v>
      </c>
      <c r="E8076" s="414" t="e">
        <v>#N/A</v>
      </c>
    </row>
    <row r="8077" spans="3:5">
      <c r="C8077" s="414">
        <v>151.82500000002167</v>
      </c>
      <c r="D8077" s="414" t="e">
        <v>#N/A</v>
      </c>
      <c r="E8077" s="414" t="e">
        <v>#N/A</v>
      </c>
    </row>
    <row r="8078" spans="3:5">
      <c r="C8078" s="414">
        <v>151.85000000002168</v>
      </c>
      <c r="D8078" s="414" t="e">
        <v>#N/A</v>
      </c>
      <c r="E8078" s="414" t="e">
        <v>#N/A</v>
      </c>
    </row>
    <row r="8079" spans="3:5">
      <c r="C8079" s="414">
        <v>151.87500000002169</v>
      </c>
      <c r="D8079" s="414" t="e">
        <v>#N/A</v>
      </c>
      <c r="E8079" s="414" t="e">
        <v>#N/A</v>
      </c>
    </row>
    <row r="8080" spans="3:5">
      <c r="C8080" s="414">
        <v>151.90000000002169</v>
      </c>
      <c r="D8080" s="414" t="e">
        <v>#N/A</v>
      </c>
      <c r="E8080" s="414" t="e">
        <v>#N/A</v>
      </c>
    </row>
    <row r="8081" spans="3:5">
      <c r="C8081" s="414">
        <v>151.9250000000217</v>
      </c>
      <c r="D8081" s="414" t="e">
        <v>#N/A</v>
      </c>
      <c r="E8081" s="414" t="e">
        <v>#N/A</v>
      </c>
    </row>
    <row r="8082" spans="3:5">
      <c r="C8082" s="414">
        <v>151.9500000000217</v>
      </c>
      <c r="D8082" s="414" t="e">
        <v>#N/A</v>
      </c>
      <c r="E8082" s="414" t="e">
        <v>#N/A</v>
      </c>
    </row>
    <row r="8083" spans="3:5">
      <c r="C8083" s="414">
        <v>151.97500000002171</v>
      </c>
      <c r="D8083" s="414" t="e">
        <v>#N/A</v>
      </c>
      <c r="E8083" s="414" t="e">
        <v>#N/A</v>
      </c>
    </row>
    <row r="8084" spans="3:5">
      <c r="C8084" s="414">
        <v>152.00000000002171</v>
      </c>
      <c r="D8084" s="414" t="e">
        <v>#N/A</v>
      </c>
      <c r="E8084" s="414" t="e">
        <v>#N/A</v>
      </c>
    </row>
    <row r="8085" spans="3:5">
      <c r="C8085" s="414">
        <v>152.02500000002172</v>
      </c>
      <c r="D8085" s="414" t="e">
        <v>#N/A</v>
      </c>
      <c r="E8085" s="414" t="e">
        <v>#N/A</v>
      </c>
    </row>
    <row r="8086" spans="3:5">
      <c r="C8086" s="414">
        <v>152.05000000002173</v>
      </c>
      <c r="D8086" s="414" t="e">
        <v>#N/A</v>
      </c>
      <c r="E8086" s="414" t="e">
        <v>#N/A</v>
      </c>
    </row>
    <row r="8087" spans="3:5">
      <c r="C8087" s="414">
        <v>152.07500000002173</v>
      </c>
      <c r="D8087" s="414" t="e">
        <v>#N/A</v>
      </c>
      <c r="E8087" s="414" t="e">
        <v>#N/A</v>
      </c>
    </row>
    <row r="8088" spans="3:5">
      <c r="C8088" s="414">
        <v>152.10000000002174</v>
      </c>
      <c r="D8088" s="414" t="e">
        <v>#N/A</v>
      </c>
      <c r="E8088" s="414" t="e">
        <v>#N/A</v>
      </c>
    </row>
    <row r="8089" spans="3:5">
      <c r="C8089" s="414">
        <v>152.12500000002174</v>
      </c>
      <c r="D8089" s="414" t="e">
        <v>#N/A</v>
      </c>
      <c r="E8089" s="414" t="e">
        <v>#N/A</v>
      </c>
    </row>
    <row r="8090" spans="3:5">
      <c r="C8090" s="414">
        <v>152.15000000002175</v>
      </c>
      <c r="D8090" s="414" t="e">
        <v>#N/A</v>
      </c>
      <c r="E8090" s="414" t="e">
        <v>#N/A</v>
      </c>
    </row>
    <row r="8091" spans="3:5">
      <c r="C8091" s="414">
        <v>152.17500000002175</v>
      </c>
      <c r="D8091" s="414" t="e">
        <v>#N/A</v>
      </c>
      <c r="E8091" s="414" t="e">
        <v>#N/A</v>
      </c>
    </row>
    <row r="8092" spans="3:5">
      <c r="C8092" s="414">
        <v>152.20000000002176</v>
      </c>
      <c r="D8092" s="414" t="e">
        <v>#N/A</v>
      </c>
      <c r="E8092" s="414" t="e">
        <v>#N/A</v>
      </c>
    </row>
    <row r="8093" spans="3:5">
      <c r="C8093" s="414">
        <v>152.22500000002177</v>
      </c>
      <c r="D8093" s="414" t="e">
        <v>#N/A</v>
      </c>
      <c r="E8093" s="414" t="e">
        <v>#N/A</v>
      </c>
    </row>
    <row r="8094" spans="3:5">
      <c r="C8094" s="414">
        <v>152.25000000002177</v>
      </c>
      <c r="D8094" s="414" t="e">
        <v>#N/A</v>
      </c>
      <c r="E8094" s="414" t="e">
        <v>#N/A</v>
      </c>
    </row>
    <row r="8095" spans="3:5">
      <c r="C8095" s="414">
        <v>152.27500000002178</v>
      </c>
      <c r="D8095" s="414" t="e">
        <v>#N/A</v>
      </c>
      <c r="E8095" s="414" t="e">
        <v>#N/A</v>
      </c>
    </row>
    <row r="8096" spans="3:5">
      <c r="C8096" s="414">
        <v>152.30000000002178</v>
      </c>
      <c r="D8096" s="414" t="e">
        <v>#N/A</v>
      </c>
      <c r="E8096" s="414" t="e">
        <v>#N/A</v>
      </c>
    </row>
    <row r="8097" spans="3:5">
      <c r="C8097" s="414">
        <v>152.32500000002179</v>
      </c>
      <c r="D8097" s="414" t="e">
        <v>#N/A</v>
      </c>
      <c r="E8097" s="414" t="e">
        <v>#N/A</v>
      </c>
    </row>
    <row r="8098" spans="3:5">
      <c r="C8098" s="414">
        <v>152.35000000002179</v>
      </c>
      <c r="D8098" s="414" t="e">
        <v>#N/A</v>
      </c>
      <c r="E8098" s="414" t="e">
        <v>#N/A</v>
      </c>
    </row>
    <row r="8099" spans="3:5">
      <c r="C8099" s="414">
        <v>152.3750000000218</v>
      </c>
      <c r="D8099" s="414" t="e">
        <v>#N/A</v>
      </c>
      <c r="E8099" s="414" t="e">
        <v>#N/A</v>
      </c>
    </row>
    <row r="8100" spans="3:5">
      <c r="C8100" s="414">
        <v>152.40000000002181</v>
      </c>
      <c r="D8100" s="414" t="e">
        <v>#N/A</v>
      </c>
      <c r="E8100" s="414" t="e">
        <v>#N/A</v>
      </c>
    </row>
    <row r="8101" spans="3:5">
      <c r="C8101" s="414">
        <v>152.42500000002181</v>
      </c>
      <c r="D8101" s="414" t="e">
        <v>#N/A</v>
      </c>
      <c r="E8101" s="414" t="e">
        <v>#N/A</v>
      </c>
    </row>
    <row r="8102" spans="3:5">
      <c r="C8102" s="414">
        <v>152.45000000002182</v>
      </c>
      <c r="D8102" s="414" t="e">
        <v>#N/A</v>
      </c>
      <c r="E8102" s="414" t="e">
        <v>#N/A</v>
      </c>
    </row>
    <row r="8103" spans="3:5">
      <c r="C8103" s="414">
        <v>152.47500000002182</v>
      </c>
      <c r="D8103" s="414" t="e">
        <v>#N/A</v>
      </c>
      <c r="E8103" s="414" t="e">
        <v>#N/A</v>
      </c>
    </row>
    <row r="8104" spans="3:5">
      <c r="C8104" s="414">
        <v>152.50000000002183</v>
      </c>
      <c r="D8104" s="414" t="e">
        <v>#N/A</v>
      </c>
      <c r="E8104" s="414" t="e">
        <v>#N/A</v>
      </c>
    </row>
    <row r="8105" spans="3:5">
      <c r="C8105" s="414">
        <v>152.52500000002183</v>
      </c>
      <c r="D8105" s="414" t="e">
        <v>#N/A</v>
      </c>
      <c r="E8105" s="414" t="e">
        <v>#N/A</v>
      </c>
    </row>
    <row r="8106" spans="3:5">
      <c r="C8106" s="414">
        <v>152.55000000002184</v>
      </c>
      <c r="D8106" s="414" t="e">
        <v>#N/A</v>
      </c>
      <c r="E8106" s="414" t="e">
        <v>#N/A</v>
      </c>
    </row>
    <row r="8107" spans="3:5">
      <c r="C8107" s="414">
        <v>152.57500000002184</v>
      </c>
      <c r="D8107" s="414" t="e">
        <v>#N/A</v>
      </c>
      <c r="E8107" s="414" t="e">
        <v>#N/A</v>
      </c>
    </row>
    <row r="8108" spans="3:5">
      <c r="C8108" s="414">
        <v>152.60000000002185</v>
      </c>
      <c r="D8108" s="414" t="e">
        <v>#N/A</v>
      </c>
      <c r="E8108" s="414" t="e">
        <v>#N/A</v>
      </c>
    </row>
    <row r="8109" spans="3:5">
      <c r="C8109" s="414">
        <v>152.62500000002186</v>
      </c>
      <c r="D8109" s="414" t="e">
        <v>#N/A</v>
      </c>
      <c r="E8109" s="414" t="e">
        <v>#N/A</v>
      </c>
    </row>
    <row r="8110" spans="3:5">
      <c r="C8110" s="414">
        <v>152.65000000002186</v>
      </c>
      <c r="D8110" s="414" t="e">
        <v>#N/A</v>
      </c>
      <c r="E8110" s="414" t="e">
        <v>#N/A</v>
      </c>
    </row>
    <row r="8111" spans="3:5">
      <c r="C8111" s="414">
        <v>152.67500000002187</v>
      </c>
      <c r="D8111" s="414" t="e">
        <v>#N/A</v>
      </c>
      <c r="E8111" s="414" t="e">
        <v>#N/A</v>
      </c>
    </row>
    <row r="8112" spans="3:5">
      <c r="C8112" s="414">
        <v>152.70000000002187</v>
      </c>
      <c r="D8112" s="414" t="e">
        <v>#N/A</v>
      </c>
      <c r="E8112" s="414" t="e">
        <v>#N/A</v>
      </c>
    </row>
    <row r="8113" spans="3:5">
      <c r="C8113" s="414">
        <v>152.72500000002188</v>
      </c>
      <c r="D8113" s="414" t="e">
        <v>#N/A</v>
      </c>
      <c r="E8113" s="414" t="e">
        <v>#N/A</v>
      </c>
    </row>
    <row r="8114" spans="3:5">
      <c r="C8114" s="414">
        <v>152.75000000002188</v>
      </c>
      <c r="D8114" s="414" t="e">
        <v>#N/A</v>
      </c>
      <c r="E8114" s="414" t="e">
        <v>#N/A</v>
      </c>
    </row>
    <row r="8115" spans="3:5">
      <c r="C8115" s="414">
        <v>152.77500000002189</v>
      </c>
      <c r="D8115" s="414" t="e">
        <v>#N/A</v>
      </c>
      <c r="E8115" s="414" t="e">
        <v>#N/A</v>
      </c>
    </row>
    <row r="8116" spans="3:5">
      <c r="C8116" s="414">
        <v>152.8000000000219</v>
      </c>
      <c r="D8116" s="414" t="e">
        <v>#N/A</v>
      </c>
      <c r="E8116" s="414" t="e">
        <v>#N/A</v>
      </c>
    </row>
    <row r="8117" spans="3:5">
      <c r="C8117" s="414">
        <v>152.8250000000219</v>
      </c>
      <c r="D8117" s="414" t="e">
        <v>#N/A</v>
      </c>
      <c r="E8117" s="414" t="e">
        <v>#N/A</v>
      </c>
    </row>
    <row r="8118" spans="3:5">
      <c r="C8118" s="414">
        <v>152.85000000002191</v>
      </c>
      <c r="D8118" s="414" t="e">
        <v>#N/A</v>
      </c>
      <c r="E8118" s="414" t="e">
        <v>#N/A</v>
      </c>
    </row>
    <row r="8119" spans="3:5">
      <c r="C8119" s="414">
        <v>152.87500000002191</v>
      </c>
      <c r="D8119" s="414" t="e">
        <v>#N/A</v>
      </c>
      <c r="E8119" s="414" t="e">
        <v>#N/A</v>
      </c>
    </row>
    <row r="8120" spans="3:5">
      <c r="C8120" s="414">
        <v>152.90000000002192</v>
      </c>
      <c r="D8120" s="414" t="e">
        <v>#N/A</v>
      </c>
      <c r="E8120" s="414" t="e">
        <v>#N/A</v>
      </c>
    </row>
    <row r="8121" spans="3:5">
      <c r="C8121" s="414">
        <v>152.92500000002192</v>
      </c>
      <c r="D8121" s="414" t="e">
        <v>#N/A</v>
      </c>
      <c r="E8121" s="414" t="e">
        <v>#N/A</v>
      </c>
    </row>
    <row r="8122" spans="3:5">
      <c r="C8122" s="414">
        <v>152.95000000002193</v>
      </c>
      <c r="D8122" s="414" t="e">
        <v>#N/A</v>
      </c>
      <c r="E8122" s="414" t="e">
        <v>#N/A</v>
      </c>
    </row>
    <row r="8123" spans="3:5">
      <c r="C8123" s="414">
        <v>152.97500000002194</v>
      </c>
      <c r="D8123" s="414" t="e">
        <v>#N/A</v>
      </c>
      <c r="E8123" s="414" t="e">
        <v>#N/A</v>
      </c>
    </row>
    <row r="8124" spans="3:5">
      <c r="C8124" s="414">
        <v>153.00000000002194</v>
      </c>
      <c r="D8124" s="414" t="e">
        <v>#N/A</v>
      </c>
      <c r="E8124" s="414" t="e">
        <v>#N/A</v>
      </c>
    </row>
    <row r="8125" spans="3:5">
      <c r="C8125" s="414">
        <v>153.02500000002195</v>
      </c>
      <c r="D8125" s="414" t="e">
        <v>#N/A</v>
      </c>
      <c r="E8125" s="414" t="e">
        <v>#N/A</v>
      </c>
    </row>
    <row r="8126" spans="3:5">
      <c r="C8126" s="414">
        <v>153.05000000002195</v>
      </c>
      <c r="D8126" s="414" t="e">
        <v>#N/A</v>
      </c>
      <c r="E8126" s="414" t="e">
        <v>#N/A</v>
      </c>
    </row>
    <row r="8127" spans="3:5">
      <c r="C8127" s="414">
        <v>153.07500000002196</v>
      </c>
      <c r="D8127" s="414" t="e">
        <v>#N/A</v>
      </c>
      <c r="E8127" s="414" t="e">
        <v>#N/A</v>
      </c>
    </row>
    <row r="8128" spans="3:5">
      <c r="C8128" s="414">
        <v>153.10000000002196</v>
      </c>
      <c r="D8128" s="414" t="e">
        <v>#N/A</v>
      </c>
      <c r="E8128" s="414" t="e">
        <v>#N/A</v>
      </c>
    </row>
    <row r="8129" spans="3:5">
      <c r="C8129" s="414">
        <v>153.12500000002197</v>
      </c>
      <c r="D8129" s="414" t="e">
        <v>#N/A</v>
      </c>
      <c r="E8129" s="414" t="e">
        <v>#N/A</v>
      </c>
    </row>
    <row r="8130" spans="3:5">
      <c r="C8130" s="414">
        <v>153.15000000002198</v>
      </c>
      <c r="D8130" s="414" t="e">
        <v>#N/A</v>
      </c>
      <c r="E8130" s="414" t="e">
        <v>#N/A</v>
      </c>
    </row>
    <row r="8131" spans="3:5">
      <c r="C8131" s="414">
        <v>153.17500000002198</v>
      </c>
      <c r="D8131" s="414" t="e">
        <v>#N/A</v>
      </c>
      <c r="E8131" s="414" t="e">
        <v>#N/A</v>
      </c>
    </row>
    <row r="8132" spans="3:5">
      <c r="C8132" s="414">
        <v>153.20000000002199</v>
      </c>
      <c r="D8132" s="414" t="e">
        <v>#N/A</v>
      </c>
      <c r="E8132" s="414" t="e">
        <v>#N/A</v>
      </c>
    </row>
    <row r="8133" spans="3:5">
      <c r="C8133" s="414">
        <v>153.22500000002199</v>
      </c>
      <c r="D8133" s="414" t="e">
        <v>#N/A</v>
      </c>
      <c r="E8133" s="414" t="e">
        <v>#N/A</v>
      </c>
    </row>
    <row r="8134" spans="3:5">
      <c r="C8134" s="414">
        <v>153.250000000022</v>
      </c>
      <c r="D8134" s="414" t="e">
        <v>#N/A</v>
      </c>
      <c r="E8134" s="414" t="e">
        <v>#N/A</v>
      </c>
    </row>
    <row r="8135" spans="3:5">
      <c r="C8135" s="414">
        <v>153.275000000022</v>
      </c>
      <c r="D8135" s="414" t="e">
        <v>#N/A</v>
      </c>
      <c r="E8135" s="414" t="e">
        <v>#N/A</v>
      </c>
    </row>
    <row r="8136" spans="3:5">
      <c r="C8136" s="414">
        <v>153.30000000002201</v>
      </c>
      <c r="D8136" s="414" t="e">
        <v>#N/A</v>
      </c>
      <c r="E8136" s="414" t="e">
        <v>#N/A</v>
      </c>
    </row>
    <row r="8137" spans="3:5">
      <c r="C8137" s="414">
        <v>153.32500000002202</v>
      </c>
      <c r="D8137" s="414" t="e">
        <v>#N/A</v>
      </c>
      <c r="E8137" s="414" t="e">
        <v>#N/A</v>
      </c>
    </row>
    <row r="8138" spans="3:5">
      <c r="C8138" s="414">
        <v>153.35000000002202</v>
      </c>
      <c r="D8138" s="414" t="e">
        <v>#N/A</v>
      </c>
      <c r="E8138" s="414" t="e">
        <v>#N/A</v>
      </c>
    </row>
    <row r="8139" spans="3:5">
      <c r="C8139" s="414">
        <v>153.37500000002203</v>
      </c>
      <c r="D8139" s="414" t="e">
        <v>#N/A</v>
      </c>
      <c r="E8139" s="414" t="e">
        <v>#N/A</v>
      </c>
    </row>
    <row r="8140" spans="3:5">
      <c r="C8140" s="414">
        <v>153.40000000002203</v>
      </c>
      <c r="D8140" s="414" t="e">
        <v>#N/A</v>
      </c>
      <c r="E8140" s="414" t="e">
        <v>#N/A</v>
      </c>
    </row>
    <row r="8141" spans="3:5">
      <c r="C8141" s="414">
        <v>153.42500000002204</v>
      </c>
      <c r="D8141" s="414" t="e">
        <v>#N/A</v>
      </c>
      <c r="E8141" s="414" t="e">
        <v>#N/A</v>
      </c>
    </row>
    <row r="8142" spans="3:5">
      <c r="C8142" s="414">
        <v>153.45000000002204</v>
      </c>
      <c r="D8142" s="414" t="e">
        <v>#N/A</v>
      </c>
      <c r="E8142" s="414" t="e">
        <v>#N/A</v>
      </c>
    </row>
    <row r="8143" spans="3:5">
      <c r="C8143" s="414">
        <v>153.47500000002205</v>
      </c>
      <c r="D8143" s="414" t="e">
        <v>#N/A</v>
      </c>
      <c r="E8143" s="414" t="e">
        <v>#N/A</v>
      </c>
    </row>
    <row r="8144" spans="3:5">
      <c r="C8144" s="414">
        <v>153.50000000002206</v>
      </c>
      <c r="D8144" s="414" t="e">
        <v>#N/A</v>
      </c>
      <c r="E8144" s="414" t="e">
        <v>#N/A</v>
      </c>
    </row>
    <row r="8145" spans="3:5">
      <c r="C8145" s="414">
        <v>153.52500000002206</v>
      </c>
      <c r="D8145" s="414" t="e">
        <v>#N/A</v>
      </c>
      <c r="E8145" s="414" t="e">
        <v>#N/A</v>
      </c>
    </row>
    <row r="8146" spans="3:5">
      <c r="C8146" s="414">
        <v>153.55000000002207</v>
      </c>
      <c r="D8146" s="414" t="e">
        <v>#N/A</v>
      </c>
      <c r="E8146" s="414" t="e">
        <v>#N/A</v>
      </c>
    </row>
    <row r="8147" spans="3:5">
      <c r="C8147" s="414">
        <v>153.57500000002207</v>
      </c>
      <c r="D8147" s="414" t="e">
        <v>#N/A</v>
      </c>
      <c r="E8147" s="414" t="e">
        <v>#N/A</v>
      </c>
    </row>
    <row r="8148" spans="3:5">
      <c r="C8148" s="414">
        <v>153.60000000002208</v>
      </c>
      <c r="D8148" s="414" t="e">
        <v>#N/A</v>
      </c>
      <c r="E8148" s="414" t="e">
        <v>#N/A</v>
      </c>
    </row>
    <row r="8149" spans="3:5">
      <c r="C8149" s="414">
        <v>153.62500000002208</v>
      </c>
      <c r="D8149" s="414" t="e">
        <v>#N/A</v>
      </c>
      <c r="E8149" s="414" t="e">
        <v>#N/A</v>
      </c>
    </row>
    <row r="8150" spans="3:5">
      <c r="C8150" s="414">
        <v>153.65000000002209</v>
      </c>
      <c r="D8150" s="414" t="e">
        <v>#N/A</v>
      </c>
      <c r="E8150" s="414" t="e">
        <v>#N/A</v>
      </c>
    </row>
    <row r="8151" spans="3:5">
      <c r="C8151" s="414">
        <v>153.6750000000221</v>
      </c>
      <c r="D8151" s="414" t="e">
        <v>#N/A</v>
      </c>
      <c r="E8151" s="414" t="e">
        <v>#N/A</v>
      </c>
    </row>
    <row r="8152" spans="3:5">
      <c r="C8152" s="414">
        <v>153.7000000000221</v>
      </c>
      <c r="D8152" s="414" t="e">
        <v>#N/A</v>
      </c>
      <c r="E8152" s="414" t="e">
        <v>#N/A</v>
      </c>
    </row>
    <row r="8153" spans="3:5">
      <c r="C8153" s="414">
        <v>153.72500000002211</v>
      </c>
      <c r="D8153" s="414" t="e">
        <v>#N/A</v>
      </c>
      <c r="E8153" s="414" t="e">
        <v>#N/A</v>
      </c>
    </row>
    <row r="8154" spans="3:5">
      <c r="C8154" s="414">
        <v>153.75000000002211</v>
      </c>
      <c r="D8154" s="414" t="e">
        <v>#N/A</v>
      </c>
      <c r="E8154" s="414" t="e">
        <v>#N/A</v>
      </c>
    </row>
    <row r="8155" spans="3:5">
      <c r="C8155" s="414">
        <v>153.77500000002212</v>
      </c>
      <c r="D8155" s="414" t="e">
        <v>#N/A</v>
      </c>
      <c r="E8155" s="414" t="e">
        <v>#N/A</v>
      </c>
    </row>
    <row r="8156" spans="3:5">
      <c r="C8156" s="414">
        <v>153.80000000002212</v>
      </c>
      <c r="D8156" s="414" t="e">
        <v>#N/A</v>
      </c>
      <c r="E8156" s="414" t="e">
        <v>#N/A</v>
      </c>
    </row>
    <row r="8157" spans="3:5">
      <c r="C8157" s="414">
        <v>153.82500000002213</v>
      </c>
      <c r="D8157" s="414" t="e">
        <v>#N/A</v>
      </c>
      <c r="E8157" s="414" t="e">
        <v>#N/A</v>
      </c>
    </row>
    <row r="8158" spans="3:5">
      <c r="C8158" s="414">
        <v>153.85000000002213</v>
      </c>
      <c r="D8158" s="414" t="e">
        <v>#N/A</v>
      </c>
      <c r="E8158" s="414" t="e">
        <v>#N/A</v>
      </c>
    </row>
    <row r="8159" spans="3:5">
      <c r="C8159" s="414">
        <v>153.87500000002214</v>
      </c>
      <c r="D8159" s="414" t="e">
        <v>#N/A</v>
      </c>
      <c r="E8159" s="414" t="e">
        <v>#N/A</v>
      </c>
    </row>
    <row r="8160" spans="3:5">
      <c r="C8160" s="414">
        <v>153.90000000002215</v>
      </c>
      <c r="D8160" s="414" t="e">
        <v>#N/A</v>
      </c>
      <c r="E8160" s="414" t="e">
        <v>#N/A</v>
      </c>
    </row>
    <row r="8161" spans="3:5">
      <c r="C8161" s="414">
        <v>153.92500000002215</v>
      </c>
      <c r="D8161" s="414" t="e">
        <v>#N/A</v>
      </c>
      <c r="E8161" s="414" t="e">
        <v>#N/A</v>
      </c>
    </row>
    <row r="8162" spans="3:5">
      <c r="C8162" s="414">
        <v>153.95000000002216</v>
      </c>
      <c r="D8162" s="414" t="e">
        <v>#N/A</v>
      </c>
      <c r="E8162" s="414" t="e">
        <v>#N/A</v>
      </c>
    </row>
    <row r="8163" spans="3:5">
      <c r="C8163" s="414">
        <v>153.97500000002216</v>
      </c>
      <c r="D8163" s="414" t="e">
        <v>#N/A</v>
      </c>
      <c r="E8163" s="414" t="e">
        <v>#N/A</v>
      </c>
    </row>
    <row r="8164" spans="3:5">
      <c r="C8164" s="414">
        <v>154.00000000002217</v>
      </c>
      <c r="D8164" s="414" t="e">
        <v>#N/A</v>
      </c>
      <c r="E8164" s="414" t="e">
        <v>#N/A</v>
      </c>
    </row>
    <row r="8165" spans="3:5">
      <c r="C8165" s="414">
        <v>154.02500000002217</v>
      </c>
      <c r="D8165" s="414" t="e">
        <v>#N/A</v>
      </c>
      <c r="E8165" s="414" t="e">
        <v>#N/A</v>
      </c>
    </row>
    <row r="8166" spans="3:5">
      <c r="C8166" s="414">
        <v>154.05000000002218</v>
      </c>
      <c r="D8166" s="414" t="e">
        <v>#N/A</v>
      </c>
      <c r="E8166" s="414" t="e">
        <v>#N/A</v>
      </c>
    </row>
    <row r="8167" spans="3:5">
      <c r="C8167" s="414">
        <v>154.07500000002219</v>
      </c>
      <c r="D8167" s="414" t="e">
        <v>#N/A</v>
      </c>
      <c r="E8167" s="414" t="e">
        <v>#N/A</v>
      </c>
    </row>
    <row r="8168" spans="3:5">
      <c r="C8168" s="414">
        <v>154.10000000002219</v>
      </c>
      <c r="D8168" s="414" t="e">
        <v>#N/A</v>
      </c>
      <c r="E8168" s="414" t="e">
        <v>#N/A</v>
      </c>
    </row>
    <row r="8169" spans="3:5">
      <c r="C8169" s="414">
        <v>154.1250000000222</v>
      </c>
      <c r="D8169" s="414" t="e">
        <v>#N/A</v>
      </c>
      <c r="E8169" s="414" t="e">
        <v>#N/A</v>
      </c>
    </row>
    <row r="8170" spans="3:5">
      <c r="C8170" s="414">
        <v>154.1500000000222</v>
      </c>
      <c r="D8170" s="414" t="e">
        <v>#N/A</v>
      </c>
      <c r="E8170" s="414" t="e">
        <v>#N/A</v>
      </c>
    </row>
    <row r="8171" spans="3:5">
      <c r="C8171" s="414">
        <v>154.17500000002221</v>
      </c>
      <c r="D8171" s="414" t="e">
        <v>#N/A</v>
      </c>
      <c r="E8171" s="414" t="e">
        <v>#N/A</v>
      </c>
    </row>
    <row r="8172" spans="3:5">
      <c r="C8172" s="414">
        <v>154.20000000002221</v>
      </c>
      <c r="D8172" s="414" t="e">
        <v>#N/A</v>
      </c>
      <c r="E8172" s="414" t="e">
        <v>#N/A</v>
      </c>
    </row>
    <row r="8173" spans="3:5">
      <c r="C8173" s="414">
        <v>154.22500000002222</v>
      </c>
      <c r="D8173" s="414" t="e">
        <v>#N/A</v>
      </c>
      <c r="E8173" s="414" t="e">
        <v>#N/A</v>
      </c>
    </row>
    <row r="8174" spans="3:5">
      <c r="C8174" s="414">
        <v>154.25000000002223</v>
      </c>
      <c r="D8174" s="414" t="e">
        <v>#N/A</v>
      </c>
      <c r="E8174" s="414" t="e">
        <v>#N/A</v>
      </c>
    </row>
    <row r="8175" spans="3:5">
      <c r="C8175" s="414">
        <v>154.27500000002223</v>
      </c>
      <c r="D8175" s="414" t="e">
        <v>#N/A</v>
      </c>
      <c r="E8175" s="414" t="e">
        <v>#N/A</v>
      </c>
    </row>
    <row r="8176" spans="3:5">
      <c r="C8176" s="414">
        <v>154.30000000002224</v>
      </c>
      <c r="D8176" s="414" t="e">
        <v>#N/A</v>
      </c>
      <c r="E8176" s="414" t="e">
        <v>#N/A</v>
      </c>
    </row>
    <row r="8177" spans="3:5">
      <c r="C8177" s="414">
        <v>154.32500000002224</v>
      </c>
      <c r="D8177" s="414" t="e">
        <v>#N/A</v>
      </c>
      <c r="E8177" s="414" t="e">
        <v>#N/A</v>
      </c>
    </row>
    <row r="8178" spans="3:5">
      <c r="C8178" s="414">
        <v>154.35000000002225</v>
      </c>
      <c r="D8178" s="414" t="e">
        <v>#N/A</v>
      </c>
      <c r="E8178" s="414" t="e">
        <v>#N/A</v>
      </c>
    </row>
    <row r="8179" spans="3:5">
      <c r="C8179" s="414">
        <v>154.37500000002225</v>
      </c>
      <c r="D8179" s="414" t="e">
        <v>#N/A</v>
      </c>
      <c r="E8179" s="414" t="e">
        <v>#N/A</v>
      </c>
    </row>
    <row r="8180" spans="3:5">
      <c r="C8180" s="414">
        <v>154.40000000002226</v>
      </c>
      <c r="D8180" s="414" t="e">
        <v>#N/A</v>
      </c>
      <c r="E8180" s="414" t="e">
        <v>#N/A</v>
      </c>
    </row>
    <row r="8181" spans="3:5">
      <c r="C8181" s="414">
        <v>154.42500000002227</v>
      </c>
      <c r="D8181" s="414" t="e">
        <v>#N/A</v>
      </c>
      <c r="E8181" s="414" t="e">
        <v>#N/A</v>
      </c>
    </row>
    <row r="8182" spans="3:5">
      <c r="C8182" s="414">
        <v>154.45000000002227</v>
      </c>
      <c r="D8182" s="414" t="e">
        <v>#N/A</v>
      </c>
      <c r="E8182" s="414" t="e">
        <v>#N/A</v>
      </c>
    </row>
    <row r="8183" spans="3:5">
      <c r="C8183" s="414">
        <v>154.47500000002228</v>
      </c>
      <c r="D8183" s="414" t="e">
        <v>#N/A</v>
      </c>
      <c r="E8183" s="414" t="e">
        <v>#N/A</v>
      </c>
    </row>
    <row r="8184" spans="3:5">
      <c r="C8184" s="414">
        <v>154.50000000002228</v>
      </c>
      <c r="D8184" s="414" t="e">
        <v>#N/A</v>
      </c>
      <c r="E8184" s="414" t="e">
        <v>#N/A</v>
      </c>
    </row>
    <row r="8185" spans="3:5">
      <c r="C8185" s="414">
        <v>154.52500000002229</v>
      </c>
      <c r="D8185" s="414" t="e">
        <v>#N/A</v>
      </c>
      <c r="E8185" s="414" t="e">
        <v>#N/A</v>
      </c>
    </row>
    <row r="8186" spans="3:5">
      <c r="C8186" s="414">
        <v>154.55000000002229</v>
      </c>
      <c r="D8186" s="414" t="e">
        <v>#N/A</v>
      </c>
      <c r="E8186" s="414" t="e">
        <v>#N/A</v>
      </c>
    </row>
    <row r="8187" spans="3:5">
      <c r="C8187" s="414">
        <v>154.5750000000223</v>
      </c>
      <c r="D8187" s="414" t="e">
        <v>#N/A</v>
      </c>
      <c r="E8187" s="414" t="e">
        <v>#N/A</v>
      </c>
    </row>
    <row r="8188" spans="3:5">
      <c r="C8188" s="414">
        <v>154.60000000002231</v>
      </c>
      <c r="D8188" s="414" t="e">
        <v>#N/A</v>
      </c>
      <c r="E8188" s="414" t="e">
        <v>#N/A</v>
      </c>
    </row>
    <row r="8189" spans="3:5">
      <c r="C8189" s="414">
        <v>154.62500000002231</v>
      </c>
      <c r="D8189" s="414" t="e">
        <v>#N/A</v>
      </c>
      <c r="E8189" s="414" t="e">
        <v>#N/A</v>
      </c>
    </row>
    <row r="8190" spans="3:5">
      <c r="C8190" s="414">
        <v>154.65000000002232</v>
      </c>
      <c r="D8190" s="414" t="e">
        <v>#N/A</v>
      </c>
      <c r="E8190" s="414" t="e">
        <v>#N/A</v>
      </c>
    </row>
    <row r="8191" spans="3:5">
      <c r="C8191" s="414">
        <v>154.67500000002232</v>
      </c>
      <c r="D8191" s="414" t="e">
        <v>#N/A</v>
      </c>
      <c r="E8191" s="414" t="e">
        <v>#N/A</v>
      </c>
    </row>
    <row r="8192" spans="3:5">
      <c r="C8192" s="414">
        <v>154.70000000002233</v>
      </c>
      <c r="D8192" s="414" t="e">
        <v>#N/A</v>
      </c>
      <c r="E8192" s="414" t="e">
        <v>#N/A</v>
      </c>
    </row>
    <row r="8193" spans="3:5">
      <c r="C8193" s="414">
        <v>154.72500000002233</v>
      </c>
      <c r="D8193" s="414" t="e">
        <v>#N/A</v>
      </c>
      <c r="E8193" s="414" t="e">
        <v>#N/A</v>
      </c>
    </row>
    <row r="8194" spans="3:5">
      <c r="C8194" s="414">
        <v>154.75000000002234</v>
      </c>
      <c r="D8194" s="414" t="e">
        <v>#N/A</v>
      </c>
      <c r="E8194" s="414" t="e">
        <v>#N/A</v>
      </c>
    </row>
    <row r="8195" spans="3:5">
      <c r="C8195" s="414">
        <v>154.77500000002235</v>
      </c>
      <c r="D8195" s="414" t="e">
        <v>#N/A</v>
      </c>
      <c r="E8195" s="414" t="e">
        <v>#N/A</v>
      </c>
    </row>
    <row r="8196" spans="3:5">
      <c r="C8196" s="414">
        <v>154.80000000002235</v>
      </c>
      <c r="D8196" s="414" t="e">
        <v>#N/A</v>
      </c>
      <c r="E8196" s="414" t="e">
        <v>#N/A</v>
      </c>
    </row>
    <row r="8197" spans="3:5">
      <c r="C8197" s="414">
        <v>154.82500000002236</v>
      </c>
      <c r="D8197" s="414" t="e">
        <v>#N/A</v>
      </c>
      <c r="E8197" s="414" t="e">
        <v>#N/A</v>
      </c>
    </row>
    <row r="8198" spans="3:5">
      <c r="C8198" s="414">
        <v>154.85000000002236</v>
      </c>
      <c r="D8198" s="414" t="e">
        <v>#N/A</v>
      </c>
      <c r="E8198" s="414" t="e">
        <v>#N/A</v>
      </c>
    </row>
    <row r="8199" spans="3:5">
      <c r="C8199" s="414">
        <v>154.87500000002237</v>
      </c>
      <c r="D8199" s="414" t="e">
        <v>#N/A</v>
      </c>
      <c r="E8199" s="414" t="e">
        <v>#N/A</v>
      </c>
    </row>
    <row r="8200" spans="3:5">
      <c r="C8200" s="414">
        <v>154.90000000002237</v>
      </c>
      <c r="D8200" s="414" t="e">
        <v>#N/A</v>
      </c>
      <c r="E8200" s="414" t="e">
        <v>#N/A</v>
      </c>
    </row>
    <row r="8201" spans="3:5">
      <c r="C8201" s="414">
        <v>154.92500000002238</v>
      </c>
      <c r="D8201" s="414" t="e">
        <v>#N/A</v>
      </c>
      <c r="E8201" s="414" t="e">
        <v>#N/A</v>
      </c>
    </row>
    <row r="8202" spans="3:5">
      <c r="C8202" s="414">
        <v>154.95000000002238</v>
      </c>
      <c r="D8202" s="414" t="e">
        <v>#N/A</v>
      </c>
      <c r="E8202" s="414" t="e">
        <v>#N/A</v>
      </c>
    </row>
    <row r="8203" spans="3:5">
      <c r="C8203" s="414">
        <v>154.97500000002239</v>
      </c>
      <c r="D8203" s="414" t="e">
        <v>#N/A</v>
      </c>
      <c r="E8203" s="414" t="e">
        <v>#N/A</v>
      </c>
    </row>
    <row r="8204" spans="3:5">
      <c r="C8204" s="414">
        <v>155.0000000000224</v>
      </c>
      <c r="D8204" s="414" t="e">
        <v>#N/A</v>
      </c>
      <c r="E8204" s="414" t="e">
        <v>#N/A</v>
      </c>
    </row>
    <row r="8205" spans="3:5">
      <c r="C8205" s="414">
        <v>155.0250000000224</v>
      </c>
      <c r="D8205" s="414" t="e">
        <v>#N/A</v>
      </c>
      <c r="E8205" s="414" t="e">
        <v>#N/A</v>
      </c>
    </row>
    <row r="8206" spans="3:5">
      <c r="C8206" s="414">
        <v>155.05000000002241</v>
      </c>
      <c r="D8206" s="414" t="e">
        <v>#N/A</v>
      </c>
      <c r="E8206" s="414" t="e">
        <v>#N/A</v>
      </c>
    </row>
    <row r="8207" spans="3:5">
      <c r="C8207" s="414">
        <v>155.07500000002241</v>
      </c>
      <c r="D8207" s="414" t="e">
        <v>#N/A</v>
      </c>
      <c r="E8207" s="414" t="e">
        <v>#N/A</v>
      </c>
    </row>
    <row r="8208" spans="3:5">
      <c r="C8208" s="414">
        <v>155.10000000002242</v>
      </c>
      <c r="D8208" s="414" t="e">
        <v>#N/A</v>
      </c>
      <c r="E8208" s="414" t="e">
        <v>#N/A</v>
      </c>
    </row>
    <row r="8209" spans="3:5">
      <c r="C8209" s="414">
        <v>155.12500000002242</v>
      </c>
      <c r="D8209" s="414" t="e">
        <v>#N/A</v>
      </c>
      <c r="E8209" s="414" t="e">
        <v>#N/A</v>
      </c>
    </row>
    <row r="8210" spans="3:5">
      <c r="C8210" s="414">
        <v>155.15000000002243</v>
      </c>
      <c r="D8210" s="414" t="e">
        <v>#N/A</v>
      </c>
      <c r="E8210" s="414" t="e">
        <v>#N/A</v>
      </c>
    </row>
    <row r="8211" spans="3:5">
      <c r="C8211" s="414">
        <v>155.17500000002244</v>
      </c>
      <c r="D8211" s="414" t="e">
        <v>#N/A</v>
      </c>
      <c r="E8211" s="414" t="e">
        <v>#N/A</v>
      </c>
    </row>
    <row r="8212" spans="3:5">
      <c r="C8212" s="414">
        <v>155.20000000002244</v>
      </c>
      <c r="D8212" s="414" t="e">
        <v>#N/A</v>
      </c>
      <c r="E8212" s="414" t="e">
        <v>#N/A</v>
      </c>
    </row>
    <row r="8213" spans="3:5">
      <c r="C8213" s="414">
        <v>155.22500000002245</v>
      </c>
      <c r="D8213" s="414" t="e">
        <v>#N/A</v>
      </c>
      <c r="E8213" s="414" t="e">
        <v>#N/A</v>
      </c>
    </row>
    <row r="8214" spans="3:5">
      <c r="C8214" s="414">
        <v>155.25000000002245</v>
      </c>
      <c r="D8214" s="414" t="e">
        <v>#N/A</v>
      </c>
      <c r="E8214" s="414" t="e">
        <v>#N/A</v>
      </c>
    </row>
    <row r="8215" spans="3:5">
      <c r="C8215" s="414">
        <v>155.27500000002246</v>
      </c>
      <c r="D8215" s="414" t="e">
        <v>#N/A</v>
      </c>
      <c r="E8215" s="414" t="e">
        <v>#N/A</v>
      </c>
    </row>
    <row r="8216" spans="3:5">
      <c r="C8216" s="414">
        <v>155.30000000002246</v>
      </c>
      <c r="D8216" s="414" t="e">
        <v>#N/A</v>
      </c>
      <c r="E8216" s="414" t="e">
        <v>#N/A</v>
      </c>
    </row>
    <row r="8217" spans="3:5">
      <c r="C8217" s="414">
        <v>155.32500000002247</v>
      </c>
      <c r="D8217" s="414" t="e">
        <v>#N/A</v>
      </c>
      <c r="E8217" s="414" t="e">
        <v>#N/A</v>
      </c>
    </row>
    <row r="8218" spans="3:5">
      <c r="C8218" s="414">
        <v>155.35000000002248</v>
      </c>
      <c r="D8218" s="414" t="e">
        <v>#N/A</v>
      </c>
      <c r="E8218" s="414" t="e">
        <v>#N/A</v>
      </c>
    </row>
    <row r="8219" spans="3:5">
      <c r="C8219" s="414">
        <v>155.37500000002248</v>
      </c>
      <c r="D8219" s="414" t="e">
        <v>#N/A</v>
      </c>
      <c r="E8219" s="414" t="e">
        <v>#N/A</v>
      </c>
    </row>
    <row r="8220" spans="3:5">
      <c r="C8220" s="414">
        <v>155.40000000002249</v>
      </c>
      <c r="D8220" s="414" t="e">
        <v>#N/A</v>
      </c>
      <c r="E8220" s="414" t="e">
        <v>#N/A</v>
      </c>
    </row>
    <row r="8221" spans="3:5">
      <c r="C8221" s="414">
        <v>155.42500000002249</v>
      </c>
      <c r="D8221" s="414" t="e">
        <v>#N/A</v>
      </c>
      <c r="E8221" s="414" t="e">
        <v>#N/A</v>
      </c>
    </row>
    <row r="8222" spans="3:5">
      <c r="C8222" s="414">
        <v>155.4500000000225</v>
      </c>
      <c r="D8222" s="414" t="e">
        <v>#N/A</v>
      </c>
      <c r="E8222" s="414" t="e">
        <v>#N/A</v>
      </c>
    </row>
    <row r="8223" spans="3:5">
      <c r="C8223" s="414">
        <v>155.4750000000225</v>
      </c>
      <c r="D8223" s="414" t="e">
        <v>#N/A</v>
      </c>
      <c r="E8223" s="414" t="e">
        <v>#N/A</v>
      </c>
    </row>
    <row r="8224" spans="3:5">
      <c r="C8224" s="414">
        <v>155.50000000002251</v>
      </c>
      <c r="D8224" s="414" t="e">
        <v>#N/A</v>
      </c>
      <c r="E8224" s="414" t="e">
        <v>#N/A</v>
      </c>
    </row>
    <row r="8225" spans="3:5">
      <c r="C8225" s="414">
        <v>155.52500000002252</v>
      </c>
      <c r="D8225" s="414" t="e">
        <v>#N/A</v>
      </c>
      <c r="E8225" s="414" t="e">
        <v>#N/A</v>
      </c>
    </row>
    <row r="8226" spans="3:5">
      <c r="C8226" s="414">
        <v>155.55000000002252</v>
      </c>
      <c r="D8226" s="414" t="e">
        <v>#N/A</v>
      </c>
      <c r="E8226" s="414" t="e">
        <v>#N/A</v>
      </c>
    </row>
    <row r="8227" spans="3:5">
      <c r="C8227" s="414">
        <v>155.57500000002253</v>
      </c>
      <c r="D8227" s="414" t="e">
        <v>#N/A</v>
      </c>
      <c r="E8227" s="414" t="e">
        <v>#N/A</v>
      </c>
    </row>
    <row r="8228" spans="3:5">
      <c r="C8228" s="414">
        <v>155.60000000002253</v>
      </c>
      <c r="D8228" s="414" t="e">
        <v>#N/A</v>
      </c>
      <c r="E8228" s="414" t="e">
        <v>#N/A</v>
      </c>
    </row>
    <row r="8229" spans="3:5">
      <c r="C8229" s="414">
        <v>155.62500000002254</v>
      </c>
      <c r="D8229" s="414" t="e">
        <v>#N/A</v>
      </c>
      <c r="E8229" s="414" t="e">
        <v>#N/A</v>
      </c>
    </row>
    <row r="8230" spans="3:5">
      <c r="C8230" s="414">
        <v>155.65000000002254</v>
      </c>
      <c r="D8230" s="414" t="e">
        <v>#N/A</v>
      </c>
      <c r="E8230" s="414" t="e">
        <v>#N/A</v>
      </c>
    </row>
    <row r="8231" spans="3:5">
      <c r="C8231" s="414">
        <v>155.67500000002255</v>
      </c>
      <c r="D8231" s="414" t="e">
        <v>#N/A</v>
      </c>
      <c r="E8231" s="414" t="e">
        <v>#N/A</v>
      </c>
    </row>
    <row r="8232" spans="3:5">
      <c r="C8232" s="414">
        <v>155.70000000002256</v>
      </c>
      <c r="D8232" s="414" t="e">
        <v>#N/A</v>
      </c>
      <c r="E8232" s="414" t="e">
        <v>#N/A</v>
      </c>
    </row>
    <row r="8233" spans="3:5">
      <c r="C8233" s="414">
        <v>155.72500000002256</v>
      </c>
      <c r="D8233" s="414" t="e">
        <v>#N/A</v>
      </c>
      <c r="E8233" s="414" t="e">
        <v>#N/A</v>
      </c>
    </row>
    <row r="8234" spans="3:5">
      <c r="C8234" s="414">
        <v>155.75000000002257</v>
      </c>
      <c r="D8234" s="414" t="e">
        <v>#N/A</v>
      </c>
      <c r="E8234" s="414" t="e">
        <v>#N/A</v>
      </c>
    </row>
    <row r="8235" spans="3:5">
      <c r="C8235" s="414">
        <v>155.77500000002257</v>
      </c>
      <c r="D8235" s="414" t="e">
        <v>#N/A</v>
      </c>
      <c r="E8235" s="414" t="e">
        <v>#N/A</v>
      </c>
    </row>
    <row r="8236" spans="3:5">
      <c r="C8236" s="414">
        <v>155.80000000002258</v>
      </c>
      <c r="D8236" s="414" t="e">
        <v>#N/A</v>
      </c>
      <c r="E8236" s="414" t="e">
        <v>#N/A</v>
      </c>
    </row>
    <row r="8237" spans="3:5">
      <c r="C8237" s="414">
        <v>155.82500000002258</v>
      </c>
      <c r="D8237" s="414" t="e">
        <v>#N/A</v>
      </c>
      <c r="E8237" s="414" t="e">
        <v>#N/A</v>
      </c>
    </row>
    <row r="8238" spans="3:5">
      <c r="C8238" s="414">
        <v>155.85000000002259</v>
      </c>
      <c r="D8238" s="414" t="e">
        <v>#N/A</v>
      </c>
      <c r="E8238" s="414" t="e">
        <v>#N/A</v>
      </c>
    </row>
    <row r="8239" spans="3:5">
      <c r="C8239" s="414">
        <v>155.8750000000226</v>
      </c>
      <c r="D8239" s="414" t="e">
        <v>#N/A</v>
      </c>
      <c r="E8239" s="414" t="e">
        <v>#N/A</v>
      </c>
    </row>
    <row r="8240" spans="3:5">
      <c r="C8240" s="414">
        <v>155.9000000000226</v>
      </c>
      <c r="D8240" s="414" t="e">
        <v>#N/A</v>
      </c>
      <c r="E8240" s="414" t="e">
        <v>#N/A</v>
      </c>
    </row>
    <row r="8241" spans="3:5">
      <c r="C8241" s="414">
        <v>155.92500000002261</v>
      </c>
      <c r="D8241" s="414" t="e">
        <v>#N/A</v>
      </c>
      <c r="E8241" s="414" t="e">
        <v>#N/A</v>
      </c>
    </row>
    <row r="8242" spans="3:5">
      <c r="C8242" s="414">
        <v>155.95000000002261</v>
      </c>
      <c r="D8242" s="414" t="e">
        <v>#N/A</v>
      </c>
      <c r="E8242" s="414" t="e">
        <v>#N/A</v>
      </c>
    </row>
    <row r="8243" spans="3:5">
      <c r="C8243" s="414">
        <v>155.97500000002262</v>
      </c>
      <c r="D8243" s="414" t="e">
        <v>#N/A</v>
      </c>
      <c r="E8243" s="414" t="e">
        <v>#N/A</v>
      </c>
    </row>
    <row r="8244" spans="3:5">
      <c r="C8244" s="414">
        <v>156.00000000002262</v>
      </c>
      <c r="D8244" s="414" t="e">
        <v>#N/A</v>
      </c>
      <c r="E8244" s="414" t="e">
        <v>#N/A</v>
      </c>
    </row>
    <row r="8245" spans="3:5">
      <c r="C8245" s="414">
        <v>156.02500000002263</v>
      </c>
      <c r="D8245" s="414" t="e">
        <v>#N/A</v>
      </c>
      <c r="E8245" s="414" t="e">
        <v>#N/A</v>
      </c>
    </row>
    <row r="8246" spans="3:5">
      <c r="C8246" s="414">
        <v>156.05000000002264</v>
      </c>
      <c r="D8246" s="414" t="e">
        <v>#N/A</v>
      </c>
      <c r="E8246" s="414" t="e">
        <v>#N/A</v>
      </c>
    </row>
    <row r="8247" spans="3:5">
      <c r="C8247" s="414">
        <v>156.07500000002264</v>
      </c>
      <c r="D8247" s="414" t="e">
        <v>#N/A</v>
      </c>
      <c r="E8247" s="414" t="e">
        <v>#N/A</v>
      </c>
    </row>
    <row r="8248" spans="3:5">
      <c r="C8248" s="414">
        <v>156.10000000002265</v>
      </c>
      <c r="D8248" s="414" t="e">
        <v>#N/A</v>
      </c>
      <c r="E8248" s="414" t="e">
        <v>#N/A</v>
      </c>
    </row>
    <row r="8249" spans="3:5">
      <c r="C8249" s="414">
        <v>156.12500000002265</v>
      </c>
      <c r="D8249" s="414" t="e">
        <v>#N/A</v>
      </c>
      <c r="E8249" s="414" t="e">
        <v>#N/A</v>
      </c>
    </row>
    <row r="8250" spans="3:5">
      <c r="C8250" s="414">
        <v>156.15000000002266</v>
      </c>
      <c r="D8250" s="414" t="e">
        <v>#N/A</v>
      </c>
      <c r="E8250" s="414" t="e">
        <v>#N/A</v>
      </c>
    </row>
    <row r="8251" spans="3:5">
      <c r="C8251" s="414">
        <v>156.17500000002266</v>
      </c>
      <c r="D8251" s="414" t="e">
        <v>#N/A</v>
      </c>
      <c r="E8251" s="414" t="e">
        <v>#N/A</v>
      </c>
    </row>
    <row r="8252" spans="3:5">
      <c r="C8252" s="414">
        <v>156.20000000002267</v>
      </c>
      <c r="D8252" s="414" t="e">
        <v>#N/A</v>
      </c>
      <c r="E8252" s="414" t="e">
        <v>#N/A</v>
      </c>
    </row>
    <row r="8253" spans="3:5">
      <c r="C8253" s="414">
        <v>156.22500000002267</v>
      </c>
      <c r="D8253" s="414" t="e">
        <v>#N/A</v>
      </c>
      <c r="E8253" s="414" t="e">
        <v>#N/A</v>
      </c>
    </row>
    <row r="8254" spans="3:5">
      <c r="C8254" s="414">
        <v>156.25000000002268</v>
      </c>
      <c r="D8254" s="414" t="e">
        <v>#N/A</v>
      </c>
      <c r="E8254" s="414" t="e">
        <v>#N/A</v>
      </c>
    </row>
    <row r="8255" spans="3:5">
      <c r="C8255" s="414">
        <v>156.27500000002269</v>
      </c>
      <c r="D8255" s="414" t="e">
        <v>#N/A</v>
      </c>
      <c r="E8255" s="414" t="e">
        <v>#N/A</v>
      </c>
    </row>
    <row r="8256" spans="3:5">
      <c r="C8256" s="414">
        <v>156.30000000002269</v>
      </c>
      <c r="D8256" s="414" t="e">
        <v>#N/A</v>
      </c>
      <c r="E8256" s="414" t="e">
        <v>#N/A</v>
      </c>
    </row>
    <row r="8257" spans="3:5">
      <c r="C8257" s="414">
        <v>156.3250000000227</v>
      </c>
      <c r="D8257" s="414" t="e">
        <v>#N/A</v>
      </c>
      <c r="E8257" s="414" t="e">
        <v>#N/A</v>
      </c>
    </row>
    <row r="8258" spans="3:5">
      <c r="C8258" s="414">
        <v>156.3500000000227</v>
      </c>
      <c r="D8258" s="414" t="e">
        <v>#N/A</v>
      </c>
      <c r="E8258" s="414" t="e">
        <v>#N/A</v>
      </c>
    </row>
    <row r="8259" spans="3:5">
      <c r="C8259" s="414">
        <v>156.37500000002271</v>
      </c>
      <c r="D8259" s="414" t="e">
        <v>#N/A</v>
      </c>
      <c r="E8259" s="414" t="e">
        <v>#N/A</v>
      </c>
    </row>
    <row r="8260" spans="3:5">
      <c r="C8260" s="414">
        <v>156.40000000002271</v>
      </c>
      <c r="D8260" s="414" t="e">
        <v>#N/A</v>
      </c>
      <c r="E8260" s="414" t="e">
        <v>#N/A</v>
      </c>
    </row>
    <row r="8261" spans="3:5">
      <c r="C8261" s="414">
        <v>156.42500000002272</v>
      </c>
      <c r="D8261" s="414" t="e">
        <v>#N/A</v>
      </c>
      <c r="E8261" s="414" t="e">
        <v>#N/A</v>
      </c>
    </row>
    <row r="8262" spans="3:5">
      <c r="C8262" s="414">
        <v>156.45000000002273</v>
      </c>
      <c r="D8262" s="414" t="e">
        <v>#N/A</v>
      </c>
      <c r="E8262" s="414" t="e">
        <v>#N/A</v>
      </c>
    </row>
    <row r="8263" spans="3:5">
      <c r="C8263" s="414">
        <v>156.47500000002273</v>
      </c>
      <c r="D8263" s="414" t="e">
        <v>#N/A</v>
      </c>
      <c r="E8263" s="414" t="e">
        <v>#N/A</v>
      </c>
    </row>
    <row r="8264" spans="3:5">
      <c r="C8264" s="414">
        <v>156.50000000002274</v>
      </c>
      <c r="D8264" s="414" t="e">
        <v>#N/A</v>
      </c>
      <c r="E8264" s="414" t="e">
        <v>#N/A</v>
      </c>
    </row>
    <row r="8265" spans="3:5">
      <c r="C8265" s="414">
        <v>156.52500000002274</v>
      </c>
      <c r="D8265" s="414" t="e">
        <v>#N/A</v>
      </c>
      <c r="E8265" s="414" t="e">
        <v>#N/A</v>
      </c>
    </row>
    <row r="8266" spans="3:5">
      <c r="C8266" s="414">
        <v>156.55000000002275</v>
      </c>
      <c r="D8266" s="414" t="e">
        <v>#N/A</v>
      </c>
      <c r="E8266" s="414" t="e">
        <v>#N/A</v>
      </c>
    </row>
    <row r="8267" spans="3:5">
      <c r="C8267" s="414">
        <v>156.57500000002275</v>
      </c>
      <c r="D8267" s="414" t="e">
        <v>#N/A</v>
      </c>
      <c r="E8267" s="414" t="e">
        <v>#N/A</v>
      </c>
    </row>
    <row r="8268" spans="3:5">
      <c r="C8268" s="414">
        <v>156.60000000002276</v>
      </c>
      <c r="D8268" s="414" t="e">
        <v>#N/A</v>
      </c>
      <c r="E8268" s="414" t="e">
        <v>#N/A</v>
      </c>
    </row>
    <row r="8269" spans="3:5">
      <c r="C8269" s="414">
        <v>156.62500000002277</v>
      </c>
      <c r="D8269" s="414" t="e">
        <v>#N/A</v>
      </c>
      <c r="E8269" s="414" t="e">
        <v>#N/A</v>
      </c>
    </row>
    <row r="8270" spans="3:5">
      <c r="C8270" s="414">
        <v>156.65000000002277</v>
      </c>
      <c r="D8270" s="414" t="e">
        <v>#N/A</v>
      </c>
      <c r="E8270" s="414" t="e">
        <v>#N/A</v>
      </c>
    </row>
    <row r="8271" spans="3:5">
      <c r="C8271" s="414">
        <v>156.67500000002278</v>
      </c>
      <c r="D8271" s="414" t="e">
        <v>#N/A</v>
      </c>
      <c r="E8271" s="414" t="e">
        <v>#N/A</v>
      </c>
    </row>
    <row r="8272" spans="3:5">
      <c r="C8272" s="414">
        <v>156.70000000002278</v>
      </c>
      <c r="D8272" s="414" t="e">
        <v>#N/A</v>
      </c>
      <c r="E8272" s="414" t="e">
        <v>#N/A</v>
      </c>
    </row>
    <row r="8273" spans="3:5">
      <c r="C8273" s="414">
        <v>156.72500000002279</v>
      </c>
      <c r="D8273" s="414" t="e">
        <v>#N/A</v>
      </c>
      <c r="E8273" s="414" t="e">
        <v>#N/A</v>
      </c>
    </row>
    <row r="8274" spans="3:5">
      <c r="C8274" s="414">
        <v>156.75000000002279</v>
      </c>
      <c r="D8274" s="414" t="e">
        <v>#N/A</v>
      </c>
      <c r="E8274" s="414" t="e">
        <v>#N/A</v>
      </c>
    </row>
    <row r="8275" spans="3:5">
      <c r="C8275" s="414">
        <v>156.7750000000228</v>
      </c>
      <c r="D8275" s="414" t="e">
        <v>#N/A</v>
      </c>
      <c r="E8275" s="414" t="e">
        <v>#N/A</v>
      </c>
    </row>
    <row r="8276" spans="3:5">
      <c r="C8276" s="414">
        <v>156.80000000002281</v>
      </c>
      <c r="D8276" s="414" t="e">
        <v>#N/A</v>
      </c>
      <c r="E8276" s="414" t="e">
        <v>#N/A</v>
      </c>
    </row>
    <row r="8277" spans="3:5">
      <c r="C8277" s="414">
        <v>156.82500000002281</v>
      </c>
      <c r="D8277" s="414" t="e">
        <v>#N/A</v>
      </c>
      <c r="E8277" s="414" t="e">
        <v>#N/A</v>
      </c>
    </row>
    <row r="8278" spans="3:5">
      <c r="C8278" s="414">
        <v>156.85000000002282</v>
      </c>
      <c r="D8278" s="414" t="e">
        <v>#N/A</v>
      </c>
      <c r="E8278" s="414" t="e">
        <v>#N/A</v>
      </c>
    </row>
    <row r="8279" spans="3:5">
      <c r="C8279" s="414">
        <v>156.87500000002282</v>
      </c>
      <c r="D8279" s="414" t="e">
        <v>#N/A</v>
      </c>
      <c r="E8279" s="414" t="e">
        <v>#N/A</v>
      </c>
    </row>
    <row r="8280" spans="3:5">
      <c r="C8280" s="414">
        <v>156.90000000002283</v>
      </c>
      <c r="D8280" s="414" t="e">
        <v>#N/A</v>
      </c>
      <c r="E8280" s="414" t="e">
        <v>#N/A</v>
      </c>
    </row>
    <row r="8281" spans="3:5">
      <c r="C8281" s="414">
        <v>156.92500000002283</v>
      </c>
      <c r="D8281" s="414" t="e">
        <v>#N/A</v>
      </c>
      <c r="E8281" s="414" t="e">
        <v>#N/A</v>
      </c>
    </row>
    <row r="8282" spans="3:5">
      <c r="C8282" s="414">
        <v>156.95000000002284</v>
      </c>
      <c r="D8282" s="414" t="e">
        <v>#N/A</v>
      </c>
      <c r="E8282" s="414" t="e">
        <v>#N/A</v>
      </c>
    </row>
    <row r="8283" spans="3:5">
      <c r="C8283" s="414">
        <v>156.97500000002285</v>
      </c>
      <c r="D8283" s="414" t="e">
        <v>#N/A</v>
      </c>
      <c r="E8283" s="414" t="e">
        <v>#N/A</v>
      </c>
    </row>
    <row r="8284" spans="3:5">
      <c r="C8284" s="414">
        <v>157.00000000002285</v>
      </c>
      <c r="D8284" s="414" t="e">
        <v>#N/A</v>
      </c>
      <c r="E8284" s="414" t="e">
        <v>#N/A</v>
      </c>
    </row>
    <row r="8285" spans="3:5">
      <c r="C8285" s="414">
        <v>157.02500000002286</v>
      </c>
      <c r="D8285" s="414" t="e">
        <v>#N/A</v>
      </c>
      <c r="E8285" s="414" t="e">
        <v>#N/A</v>
      </c>
    </row>
    <row r="8286" spans="3:5">
      <c r="C8286" s="414">
        <v>157.05000000002286</v>
      </c>
      <c r="D8286" s="414" t="e">
        <v>#N/A</v>
      </c>
      <c r="E8286" s="414" t="e">
        <v>#N/A</v>
      </c>
    </row>
    <row r="8287" spans="3:5">
      <c r="C8287" s="414">
        <v>157.07500000002287</v>
      </c>
      <c r="D8287" s="414" t="e">
        <v>#N/A</v>
      </c>
      <c r="E8287" s="414" t="e">
        <v>#N/A</v>
      </c>
    </row>
    <row r="8288" spans="3:5">
      <c r="C8288" s="414">
        <v>157.10000000002287</v>
      </c>
      <c r="D8288" s="414" t="e">
        <v>#N/A</v>
      </c>
      <c r="E8288" s="414" t="e">
        <v>#N/A</v>
      </c>
    </row>
    <row r="8289" spans="3:5">
      <c r="C8289" s="414">
        <v>157.12500000002288</v>
      </c>
      <c r="D8289" s="414" t="e">
        <v>#N/A</v>
      </c>
      <c r="E8289" s="414" t="e">
        <v>#N/A</v>
      </c>
    </row>
    <row r="8290" spans="3:5">
      <c r="C8290" s="414">
        <v>157.15000000002289</v>
      </c>
      <c r="D8290" s="414" t="e">
        <v>#N/A</v>
      </c>
      <c r="E8290" s="414" t="e">
        <v>#N/A</v>
      </c>
    </row>
    <row r="8291" spans="3:5">
      <c r="C8291" s="414">
        <v>157.17500000002289</v>
      </c>
      <c r="D8291" s="414" t="e">
        <v>#N/A</v>
      </c>
      <c r="E8291" s="414" t="e">
        <v>#N/A</v>
      </c>
    </row>
    <row r="8292" spans="3:5">
      <c r="C8292" s="414">
        <v>157.2000000000229</v>
      </c>
      <c r="D8292" s="414" t="e">
        <v>#N/A</v>
      </c>
      <c r="E8292" s="414" t="e">
        <v>#N/A</v>
      </c>
    </row>
    <row r="8293" spans="3:5">
      <c r="C8293" s="414">
        <v>157.2250000000229</v>
      </c>
      <c r="D8293" s="414" t="e">
        <v>#N/A</v>
      </c>
      <c r="E8293" s="414" t="e">
        <v>#N/A</v>
      </c>
    </row>
    <row r="8294" spans="3:5">
      <c r="C8294" s="414">
        <v>157.25000000002291</v>
      </c>
      <c r="D8294" s="414" t="e">
        <v>#N/A</v>
      </c>
      <c r="E8294" s="414" t="e">
        <v>#N/A</v>
      </c>
    </row>
    <row r="8295" spans="3:5">
      <c r="C8295" s="414">
        <v>157.27500000002291</v>
      </c>
      <c r="D8295" s="414" t="e">
        <v>#N/A</v>
      </c>
      <c r="E8295" s="414" t="e">
        <v>#N/A</v>
      </c>
    </row>
    <row r="8296" spans="3:5">
      <c r="C8296" s="414">
        <v>157.30000000002292</v>
      </c>
      <c r="D8296" s="414" t="e">
        <v>#N/A</v>
      </c>
      <c r="E8296" s="414" t="e">
        <v>#N/A</v>
      </c>
    </row>
    <row r="8297" spans="3:5">
      <c r="C8297" s="414">
        <v>157.32500000002292</v>
      </c>
      <c r="D8297" s="414" t="e">
        <v>#N/A</v>
      </c>
      <c r="E8297" s="414" t="e">
        <v>#N/A</v>
      </c>
    </row>
    <row r="8298" spans="3:5">
      <c r="C8298" s="414">
        <v>157.35000000002293</v>
      </c>
      <c r="D8298" s="414" t="e">
        <v>#N/A</v>
      </c>
      <c r="E8298" s="414" t="e">
        <v>#N/A</v>
      </c>
    </row>
    <row r="8299" spans="3:5">
      <c r="C8299" s="414">
        <v>157.37500000002294</v>
      </c>
      <c r="D8299" s="414" t="e">
        <v>#N/A</v>
      </c>
      <c r="E8299" s="414" t="e">
        <v>#N/A</v>
      </c>
    </row>
    <row r="8300" spans="3:5">
      <c r="C8300" s="414">
        <v>157.40000000002294</v>
      </c>
      <c r="D8300" s="414" t="e">
        <v>#N/A</v>
      </c>
      <c r="E8300" s="414" t="e">
        <v>#N/A</v>
      </c>
    </row>
    <row r="8301" spans="3:5">
      <c r="C8301" s="414">
        <v>157.42500000002295</v>
      </c>
      <c r="D8301" s="414" t="e">
        <v>#N/A</v>
      </c>
      <c r="E8301" s="414" t="e">
        <v>#N/A</v>
      </c>
    </row>
    <row r="8302" spans="3:5">
      <c r="C8302" s="414">
        <v>157.45000000002295</v>
      </c>
      <c r="D8302" s="414" t="e">
        <v>#N/A</v>
      </c>
      <c r="E8302" s="414" t="e">
        <v>#N/A</v>
      </c>
    </row>
    <row r="8303" spans="3:5">
      <c r="C8303" s="414">
        <v>157.47500000002296</v>
      </c>
      <c r="D8303" s="414" t="e">
        <v>#N/A</v>
      </c>
      <c r="E8303" s="414" t="e">
        <v>#N/A</v>
      </c>
    </row>
    <row r="8304" spans="3:5">
      <c r="C8304" s="414">
        <v>157.50000000002296</v>
      </c>
      <c r="D8304" s="414" t="e">
        <v>#N/A</v>
      </c>
      <c r="E8304" s="414" t="e">
        <v>#N/A</v>
      </c>
    </row>
    <row r="8305" spans="3:5">
      <c r="C8305" s="414">
        <v>157.52500000002297</v>
      </c>
      <c r="D8305" s="414" t="e">
        <v>#N/A</v>
      </c>
      <c r="E8305" s="414" t="e">
        <v>#N/A</v>
      </c>
    </row>
    <row r="8306" spans="3:5">
      <c r="C8306" s="414">
        <v>157.55000000002298</v>
      </c>
      <c r="D8306" s="414" t="e">
        <v>#N/A</v>
      </c>
      <c r="E8306" s="414" t="e">
        <v>#N/A</v>
      </c>
    </row>
    <row r="8307" spans="3:5">
      <c r="C8307" s="414">
        <v>157.57500000002298</v>
      </c>
      <c r="D8307" s="414" t="e">
        <v>#N/A</v>
      </c>
      <c r="E8307" s="414" t="e">
        <v>#N/A</v>
      </c>
    </row>
    <row r="8308" spans="3:5">
      <c r="C8308" s="414">
        <v>157.60000000002299</v>
      </c>
      <c r="D8308" s="414" t="e">
        <v>#N/A</v>
      </c>
      <c r="E8308" s="414" t="e">
        <v>#N/A</v>
      </c>
    </row>
    <row r="8309" spans="3:5">
      <c r="C8309" s="414">
        <v>157.62500000002299</v>
      </c>
      <c r="D8309" s="414" t="e">
        <v>#N/A</v>
      </c>
      <c r="E8309" s="414" t="e">
        <v>#N/A</v>
      </c>
    </row>
    <row r="8310" spans="3:5">
      <c r="C8310" s="414">
        <v>157.650000000023</v>
      </c>
      <c r="D8310" s="414" t="e">
        <v>#N/A</v>
      </c>
      <c r="E8310" s="414" t="e">
        <v>#N/A</v>
      </c>
    </row>
    <row r="8311" spans="3:5">
      <c r="C8311" s="414">
        <v>157.675000000023</v>
      </c>
      <c r="D8311" s="414" t="e">
        <v>#N/A</v>
      </c>
      <c r="E8311" s="414" t="e">
        <v>#N/A</v>
      </c>
    </row>
    <row r="8312" spans="3:5">
      <c r="C8312" s="414">
        <v>157.70000000002301</v>
      </c>
      <c r="D8312" s="414" t="e">
        <v>#N/A</v>
      </c>
      <c r="E8312" s="414" t="e">
        <v>#N/A</v>
      </c>
    </row>
    <row r="8313" spans="3:5">
      <c r="C8313" s="414">
        <v>157.72500000002302</v>
      </c>
      <c r="D8313" s="414" t="e">
        <v>#N/A</v>
      </c>
      <c r="E8313" s="414" t="e">
        <v>#N/A</v>
      </c>
    </row>
    <row r="8314" spans="3:5">
      <c r="C8314" s="414">
        <v>157.75000000002302</v>
      </c>
      <c r="D8314" s="414" t="e">
        <v>#N/A</v>
      </c>
      <c r="E8314" s="414" t="e">
        <v>#N/A</v>
      </c>
    </row>
    <row r="8315" spans="3:5">
      <c r="C8315" s="414">
        <v>157.77500000002303</v>
      </c>
      <c r="D8315" s="414" t="e">
        <v>#N/A</v>
      </c>
      <c r="E8315" s="414" t="e">
        <v>#N/A</v>
      </c>
    </row>
    <row r="8316" spans="3:5">
      <c r="C8316" s="414">
        <v>157.80000000002303</v>
      </c>
      <c r="D8316" s="414" t="e">
        <v>#N/A</v>
      </c>
      <c r="E8316" s="414" t="e">
        <v>#N/A</v>
      </c>
    </row>
    <row r="8317" spans="3:5">
      <c r="C8317" s="414">
        <v>157.82500000002304</v>
      </c>
      <c r="D8317" s="414" t="e">
        <v>#N/A</v>
      </c>
      <c r="E8317" s="414" t="e">
        <v>#N/A</v>
      </c>
    </row>
    <row r="8318" spans="3:5">
      <c r="C8318" s="414">
        <v>157.85000000002304</v>
      </c>
      <c r="D8318" s="414" t="e">
        <v>#N/A</v>
      </c>
      <c r="E8318" s="414" t="e">
        <v>#N/A</v>
      </c>
    </row>
    <row r="8319" spans="3:5">
      <c r="C8319" s="414">
        <v>157.87500000002305</v>
      </c>
      <c r="D8319" s="414" t="e">
        <v>#N/A</v>
      </c>
      <c r="E8319" s="414" t="e">
        <v>#N/A</v>
      </c>
    </row>
    <row r="8320" spans="3:5">
      <c r="C8320" s="414">
        <v>157.90000000002306</v>
      </c>
      <c r="D8320" s="414" t="e">
        <v>#N/A</v>
      </c>
      <c r="E8320" s="414" t="e">
        <v>#N/A</v>
      </c>
    </row>
    <row r="8321" spans="3:5">
      <c r="C8321" s="414">
        <v>157.92500000002306</v>
      </c>
      <c r="D8321" s="414" t="e">
        <v>#N/A</v>
      </c>
      <c r="E8321" s="414" t="e">
        <v>#N/A</v>
      </c>
    </row>
    <row r="8322" spans="3:5">
      <c r="C8322" s="414">
        <v>157.95000000002307</v>
      </c>
      <c r="D8322" s="414" t="e">
        <v>#N/A</v>
      </c>
      <c r="E8322" s="414" t="e">
        <v>#N/A</v>
      </c>
    </row>
    <row r="8323" spans="3:5">
      <c r="C8323" s="414">
        <v>157.97500000002307</v>
      </c>
      <c r="D8323" s="414" t="e">
        <v>#N/A</v>
      </c>
      <c r="E8323" s="414" t="e">
        <v>#N/A</v>
      </c>
    </row>
    <row r="8324" spans="3:5">
      <c r="C8324" s="414">
        <v>158.00000000002308</v>
      </c>
      <c r="D8324" s="414" t="e">
        <v>#N/A</v>
      </c>
      <c r="E8324" s="414" t="e">
        <v>#N/A</v>
      </c>
    </row>
    <row r="8325" spans="3:5">
      <c r="C8325" s="414">
        <v>158.02500000002308</v>
      </c>
      <c r="D8325" s="414" t="e">
        <v>#N/A</v>
      </c>
      <c r="E8325" s="414" t="e">
        <v>#N/A</v>
      </c>
    </row>
    <row r="8326" spans="3:5">
      <c r="C8326" s="414">
        <v>158.05000000002309</v>
      </c>
      <c r="D8326" s="414" t="e">
        <v>#N/A</v>
      </c>
      <c r="E8326" s="414" t="e">
        <v>#N/A</v>
      </c>
    </row>
    <row r="8327" spans="3:5">
      <c r="C8327" s="414">
        <v>158.0750000000231</v>
      </c>
      <c r="D8327" s="414" t="e">
        <v>#N/A</v>
      </c>
      <c r="E8327" s="414" t="e">
        <v>#N/A</v>
      </c>
    </row>
    <row r="8328" spans="3:5">
      <c r="C8328" s="414">
        <v>158.1000000000231</v>
      </c>
      <c r="D8328" s="414" t="e">
        <v>#N/A</v>
      </c>
      <c r="E8328" s="414" t="e">
        <v>#N/A</v>
      </c>
    </row>
    <row r="8329" spans="3:5">
      <c r="C8329" s="414">
        <v>158.12500000002311</v>
      </c>
      <c r="D8329" s="414" t="e">
        <v>#N/A</v>
      </c>
      <c r="E8329" s="414" t="e">
        <v>#N/A</v>
      </c>
    </row>
    <row r="8330" spans="3:5">
      <c r="C8330" s="414">
        <v>158.15000000002311</v>
      </c>
      <c r="D8330" s="414" t="e">
        <v>#N/A</v>
      </c>
      <c r="E8330" s="414" t="e">
        <v>#N/A</v>
      </c>
    </row>
    <row r="8331" spans="3:5">
      <c r="C8331" s="414">
        <v>158.17500000002312</v>
      </c>
      <c r="D8331" s="414" t="e">
        <v>#N/A</v>
      </c>
      <c r="E8331" s="414" t="e">
        <v>#N/A</v>
      </c>
    </row>
    <row r="8332" spans="3:5">
      <c r="C8332" s="414">
        <v>158.20000000002312</v>
      </c>
      <c r="D8332" s="414" t="e">
        <v>#N/A</v>
      </c>
      <c r="E8332" s="414" t="e">
        <v>#N/A</v>
      </c>
    </row>
    <row r="8333" spans="3:5">
      <c r="C8333" s="414">
        <v>158.22500000002313</v>
      </c>
      <c r="D8333" s="414" t="e">
        <v>#N/A</v>
      </c>
      <c r="E8333" s="414" t="e">
        <v>#N/A</v>
      </c>
    </row>
    <row r="8334" spans="3:5">
      <c r="C8334" s="414">
        <v>158.25000000002314</v>
      </c>
      <c r="D8334" s="414" t="e">
        <v>#N/A</v>
      </c>
      <c r="E8334" s="414" t="e">
        <v>#N/A</v>
      </c>
    </row>
    <row r="8335" spans="3:5">
      <c r="C8335" s="414">
        <v>158.27500000002314</v>
      </c>
      <c r="D8335" s="414" t="e">
        <v>#N/A</v>
      </c>
      <c r="E8335" s="414" t="e">
        <v>#N/A</v>
      </c>
    </row>
    <row r="8336" spans="3:5">
      <c r="C8336" s="414">
        <v>158.30000000002315</v>
      </c>
      <c r="D8336" s="414" t="e">
        <v>#N/A</v>
      </c>
      <c r="E8336" s="414" t="e">
        <v>#N/A</v>
      </c>
    </row>
    <row r="8337" spans="3:5">
      <c r="C8337" s="414">
        <v>158.32500000002315</v>
      </c>
      <c r="D8337" s="414" t="e">
        <v>#N/A</v>
      </c>
      <c r="E8337" s="414" t="e">
        <v>#N/A</v>
      </c>
    </row>
    <row r="8338" spans="3:5">
      <c r="C8338" s="414">
        <v>158.35000000002316</v>
      </c>
      <c r="D8338" s="414" t="e">
        <v>#N/A</v>
      </c>
      <c r="E8338" s="414" t="e">
        <v>#N/A</v>
      </c>
    </row>
    <row r="8339" spans="3:5">
      <c r="C8339" s="414">
        <v>158.37500000002316</v>
      </c>
      <c r="D8339" s="414" t="e">
        <v>#N/A</v>
      </c>
      <c r="E8339" s="414" t="e">
        <v>#N/A</v>
      </c>
    </row>
    <row r="8340" spans="3:5">
      <c r="C8340" s="414">
        <v>158.40000000002317</v>
      </c>
      <c r="D8340" s="414" t="e">
        <v>#N/A</v>
      </c>
      <c r="E8340" s="414" t="e">
        <v>#N/A</v>
      </c>
    </row>
    <row r="8341" spans="3:5">
      <c r="C8341" s="414">
        <v>158.42500000002318</v>
      </c>
      <c r="D8341" s="414" t="e">
        <v>#N/A</v>
      </c>
      <c r="E8341" s="414" t="e">
        <v>#N/A</v>
      </c>
    </row>
    <row r="8342" spans="3:5">
      <c r="C8342" s="414">
        <v>158.45000000002318</v>
      </c>
      <c r="D8342" s="414" t="e">
        <v>#N/A</v>
      </c>
      <c r="E8342" s="414" t="e">
        <v>#N/A</v>
      </c>
    </row>
    <row r="8343" spans="3:5">
      <c r="C8343" s="414">
        <v>158.47500000002319</v>
      </c>
      <c r="D8343" s="414" t="e">
        <v>#N/A</v>
      </c>
      <c r="E8343" s="414" t="e">
        <v>#N/A</v>
      </c>
    </row>
    <row r="8344" spans="3:5">
      <c r="C8344" s="414">
        <v>158.50000000002319</v>
      </c>
      <c r="D8344" s="414" t="e">
        <v>#N/A</v>
      </c>
      <c r="E8344" s="414" t="e">
        <v>#N/A</v>
      </c>
    </row>
    <row r="8345" spans="3:5">
      <c r="C8345" s="414">
        <v>158.5250000000232</v>
      </c>
      <c r="D8345" s="414" t="e">
        <v>#N/A</v>
      </c>
      <c r="E8345" s="414" t="e">
        <v>#N/A</v>
      </c>
    </row>
    <row r="8346" spans="3:5">
      <c r="C8346" s="414">
        <v>158.5500000000232</v>
      </c>
      <c r="D8346" s="414" t="e">
        <v>#N/A</v>
      </c>
      <c r="E8346" s="414" t="e">
        <v>#N/A</v>
      </c>
    </row>
    <row r="8347" spans="3:5">
      <c r="C8347" s="414">
        <v>158.57500000002321</v>
      </c>
      <c r="D8347" s="414" t="e">
        <v>#N/A</v>
      </c>
      <c r="E8347" s="414" t="e">
        <v>#N/A</v>
      </c>
    </row>
    <row r="8348" spans="3:5">
      <c r="C8348" s="414">
        <v>158.60000000002321</v>
      </c>
      <c r="D8348" s="414" t="e">
        <v>#N/A</v>
      </c>
      <c r="E8348" s="414" t="e">
        <v>#N/A</v>
      </c>
    </row>
    <row r="8349" spans="3:5">
      <c r="C8349" s="414">
        <v>158.62500000002322</v>
      </c>
      <c r="D8349" s="414" t="e">
        <v>#N/A</v>
      </c>
      <c r="E8349" s="414" t="e">
        <v>#N/A</v>
      </c>
    </row>
    <row r="8350" spans="3:5">
      <c r="C8350" s="414">
        <v>158.65000000002323</v>
      </c>
      <c r="D8350" s="414" t="e">
        <v>#N/A</v>
      </c>
      <c r="E8350" s="414" t="e">
        <v>#N/A</v>
      </c>
    </row>
    <row r="8351" spans="3:5">
      <c r="C8351" s="414">
        <v>158.67500000002323</v>
      </c>
      <c r="D8351" s="414" t="e">
        <v>#N/A</v>
      </c>
      <c r="E8351" s="414" t="e">
        <v>#N/A</v>
      </c>
    </row>
    <row r="8352" spans="3:5">
      <c r="C8352" s="414">
        <v>158.70000000002324</v>
      </c>
      <c r="D8352" s="414" t="e">
        <v>#N/A</v>
      </c>
      <c r="E8352" s="414" t="e">
        <v>#N/A</v>
      </c>
    </row>
    <row r="8353" spans="3:5">
      <c r="C8353" s="414">
        <v>158.72500000002324</v>
      </c>
      <c r="D8353" s="414" t="e">
        <v>#N/A</v>
      </c>
      <c r="E8353" s="414" t="e">
        <v>#N/A</v>
      </c>
    </row>
    <row r="8354" spans="3:5">
      <c r="C8354" s="414">
        <v>158.75000000002325</v>
      </c>
      <c r="D8354" s="414" t="e">
        <v>#N/A</v>
      </c>
      <c r="E8354" s="414" t="e">
        <v>#N/A</v>
      </c>
    </row>
    <row r="8355" spans="3:5">
      <c r="C8355" s="414">
        <v>158.77500000002325</v>
      </c>
      <c r="D8355" s="414" t="e">
        <v>#N/A</v>
      </c>
      <c r="E8355" s="414" t="e">
        <v>#N/A</v>
      </c>
    </row>
    <row r="8356" spans="3:5">
      <c r="C8356" s="414">
        <v>158.80000000002326</v>
      </c>
      <c r="D8356" s="414" t="e">
        <v>#N/A</v>
      </c>
      <c r="E8356" s="414" t="e">
        <v>#N/A</v>
      </c>
    </row>
    <row r="8357" spans="3:5">
      <c r="C8357" s="414">
        <v>158.82500000002327</v>
      </c>
      <c r="D8357" s="414" t="e">
        <v>#N/A</v>
      </c>
      <c r="E8357" s="414" t="e">
        <v>#N/A</v>
      </c>
    </row>
    <row r="8358" spans="3:5">
      <c r="C8358" s="414">
        <v>158.85000000002327</v>
      </c>
      <c r="D8358" s="414" t="e">
        <v>#N/A</v>
      </c>
      <c r="E8358" s="414" t="e">
        <v>#N/A</v>
      </c>
    </row>
    <row r="8359" spans="3:5">
      <c r="C8359" s="414">
        <v>158.87500000002328</v>
      </c>
      <c r="D8359" s="414" t="e">
        <v>#N/A</v>
      </c>
      <c r="E8359" s="414" t="e">
        <v>#N/A</v>
      </c>
    </row>
    <row r="8360" spans="3:5">
      <c r="C8360" s="414">
        <v>158.90000000002328</v>
      </c>
      <c r="D8360" s="414" t="e">
        <v>#N/A</v>
      </c>
      <c r="E8360" s="414" t="e">
        <v>#N/A</v>
      </c>
    </row>
    <row r="8361" spans="3:5">
      <c r="C8361" s="414">
        <v>158.92500000002329</v>
      </c>
      <c r="D8361" s="414" t="e">
        <v>#N/A</v>
      </c>
      <c r="E8361" s="414" t="e">
        <v>#N/A</v>
      </c>
    </row>
    <row r="8362" spans="3:5">
      <c r="C8362" s="414">
        <v>158.95000000002329</v>
      </c>
      <c r="D8362" s="414" t="e">
        <v>#N/A</v>
      </c>
      <c r="E8362" s="414" t="e">
        <v>#N/A</v>
      </c>
    </row>
    <row r="8363" spans="3:5">
      <c r="C8363" s="414">
        <v>158.9750000000233</v>
      </c>
      <c r="D8363" s="414" t="e">
        <v>#N/A</v>
      </c>
      <c r="E8363" s="414" t="e">
        <v>#N/A</v>
      </c>
    </row>
    <row r="8364" spans="3:5">
      <c r="C8364" s="414">
        <v>159.00000000002331</v>
      </c>
      <c r="D8364" s="414" t="e">
        <v>#N/A</v>
      </c>
      <c r="E8364" s="414" t="e">
        <v>#N/A</v>
      </c>
    </row>
    <row r="8365" spans="3:5">
      <c r="C8365" s="414">
        <v>159.02500000002331</v>
      </c>
      <c r="D8365" s="414" t="e">
        <v>#N/A</v>
      </c>
      <c r="E8365" s="414" t="e">
        <v>#N/A</v>
      </c>
    </row>
    <row r="8366" spans="3:5">
      <c r="C8366" s="414">
        <v>159.05000000002332</v>
      </c>
      <c r="D8366" s="414" t="e">
        <v>#N/A</v>
      </c>
      <c r="E8366" s="414" t="e">
        <v>#N/A</v>
      </c>
    </row>
    <row r="8367" spans="3:5">
      <c r="C8367" s="414">
        <v>159.07500000002332</v>
      </c>
      <c r="D8367" s="414" t="e">
        <v>#N/A</v>
      </c>
      <c r="E8367" s="414" t="e">
        <v>#N/A</v>
      </c>
    </row>
    <row r="8368" spans="3:5">
      <c r="C8368" s="414">
        <v>159.10000000002333</v>
      </c>
      <c r="D8368" s="414" t="e">
        <v>#N/A</v>
      </c>
      <c r="E8368" s="414" t="e">
        <v>#N/A</v>
      </c>
    </row>
    <row r="8369" spans="3:5">
      <c r="C8369" s="414">
        <v>159.12500000002333</v>
      </c>
      <c r="D8369" s="414" t="e">
        <v>#N/A</v>
      </c>
      <c r="E8369" s="414" t="e">
        <v>#N/A</v>
      </c>
    </row>
    <row r="8370" spans="3:5">
      <c r="C8370" s="414">
        <v>159.15000000002334</v>
      </c>
      <c r="D8370" s="414" t="e">
        <v>#N/A</v>
      </c>
      <c r="E8370" s="414" t="e">
        <v>#N/A</v>
      </c>
    </row>
    <row r="8371" spans="3:5">
      <c r="C8371" s="414">
        <v>159.17500000002335</v>
      </c>
      <c r="D8371" s="414" t="e">
        <v>#N/A</v>
      </c>
      <c r="E8371" s="414" t="e">
        <v>#N/A</v>
      </c>
    </row>
    <row r="8372" spans="3:5">
      <c r="C8372" s="414">
        <v>159.20000000002335</v>
      </c>
      <c r="D8372" s="414" t="e">
        <v>#N/A</v>
      </c>
      <c r="E8372" s="414" t="e">
        <v>#N/A</v>
      </c>
    </row>
    <row r="8373" spans="3:5">
      <c r="C8373" s="414">
        <v>159.22500000002336</v>
      </c>
      <c r="D8373" s="414" t="e">
        <v>#N/A</v>
      </c>
      <c r="E8373" s="414" t="e">
        <v>#N/A</v>
      </c>
    </row>
    <row r="8374" spans="3:5">
      <c r="C8374" s="414">
        <v>159.25000000002336</v>
      </c>
      <c r="D8374" s="414" t="e">
        <v>#N/A</v>
      </c>
      <c r="E8374" s="414" t="e">
        <v>#N/A</v>
      </c>
    </row>
    <row r="8375" spans="3:5">
      <c r="C8375" s="414">
        <v>159.27500000002337</v>
      </c>
      <c r="D8375" s="414" t="e">
        <v>#N/A</v>
      </c>
      <c r="E8375" s="414" t="e">
        <v>#N/A</v>
      </c>
    </row>
    <row r="8376" spans="3:5">
      <c r="C8376" s="414">
        <v>159.30000000002337</v>
      </c>
      <c r="D8376" s="414" t="e">
        <v>#N/A</v>
      </c>
      <c r="E8376" s="414" t="e">
        <v>#N/A</v>
      </c>
    </row>
    <row r="8377" spans="3:5">
      <c r="C8377" s="414">
        <v>159.32500000002338</v>
      </c>
      <c r="D8377" s="414" t="e">
        <v>#N/A</v>
      </c>
      <c r="E8377" s="414" t="e">
        <v>#N/A</v>
      </c>
    </row>
    <row r="8378" spans="3:5">
      <c r="C8378" s="414">
        <v>159.35000000002339</v>
      </c>
      <c r="D8378" s="414" t="e">
        <v>#N/A</v>
      </c>
      <c r="E8378" s="414" t="e">
        <v>#N/A</v>
      </c>
    </row>
    <row r="8379" spans="3:5">
      <c r="C8379" s="414">
        <v>159.37500000002339</v>
      </c>
      <c r="D8379" s="414" t="e">
        <v>#N/A</v>
      </c>
      <c r="E8379" s="414" t="e">
        <v>#N/A</v>
      </c>
    </row>
    <row r="8380" spans="3:5">
      <c r="C8380" s="414">
        <v>159.4000000000234</v>
      </c>
      <c r="D8380" s="414" t="e">
        <v>#N/A</v>
      </c>
      <c r="E8380" s="414" t="e">
        <v>#N/A</v>
      </c>
    </row>
    <row r="8381" spans="3:5">
      <c r="C8381" s="414">
        <v>159.4250000000234</v>
      </c>
      <c r="D8381" s="414" t="e">
        <v>#N/A</v>
      </c>
      <c r="E8381" s="414" t="e">
        <v>#N/A</v>
      </c>
    </row>
    <row r="8382" spans="3:5">
      <c r="C8382" s="414">
        <v>159.45000000002341</v>
      </c>
      <c r="D8382" s="414" t="e">
        <v>#N/A</v>
      </c>
      <c r="E8382" s="414" t="e">
        <v>#N/A</v>
      </c>
    </row>
    <row r="8383" spans="3:5">
      <c r="C8383" s="414">
        <v>159.47500000002341</v>
      </c>
      <c r="D8383" s="414" t="e">
        <v>#N/A</v>
      </c>
      <c r="E8383" s="414" t="e">
        <v>#N/A</v>
      </c>
    </row>
    <row r="8384" spans="3:5">
      <c r="C8384" s="414">
        <v>159.50000000002342</v>
      </c>
      <c r="D8384" s="414" t="e">
        <v>#N/A</v>
      </c>
      <c r="E8384" s="414" t="e">
        <v>#N/A</v>
      </c>
    </row>
    <row r="8385" spans="3:5">
      <c r="C8385" s="414">
        <v>159.52500000002343</v>
      </c>
      <c r="D8385" s="414" t="e">
        <v>#N/A</v>
      </c>
      <c r="E8385" s="414" t="e">
        <v>#N/A</v>
      </c>
    </row>
    <row r="8386" spans="3:5">
      <c r="C8386" s="414">
        <v>159.55000000002343</v>
      </c>
      <c r="D8386" s="414" t="e">
        <v>#N/A</v>
      </c>
      <c r="E8386" s="414" t="e">
        <v>#N/A</v>
      </c>
    </row>
    <row r="8387" spans="3:5">
      <c r="C8387" s="414">
        <v>159.57500000002344</v>
      </c>
      <c r="D8387" s="414" t="e">
        <v>#N/A</v>
      </c>
      <c r="E8387" s="414" t="e">
        <v>#N/A</v>
      </c>
    </row>
    <row r="8388" spans="3:5">
      <c r="C8388" s="414">
        <v>159.60000000002344</v>
      </c>
      <c r="D8388" s="414" t="e">
        <v>#N/A</v>
      </c>
      <c r="E8388" s="414" t="e">
        <v>#N/A</v>
      </c>
    </row>
    <row r="8389" spans="3:5">
      <c r="C8389" s="414">
        <v>159.62500000002345</v>
      </c>
      <c r="D8389" s="414" t="e">
        <v>#N/A</v>
      </c>
      <c r="E8389" s="414" t="e">
        <v>#N/A</v>
      </c>
    </row>
    <row r="8390" spans="3:5">
      <c r="C8390" s="414">
        <v>159.65000000002345</v>
      </c>
      <c r="D8390" s="414" t="e">
        <v>#N/A</v>
      </c>
      <c r="E8390" s="414" t="e">
        <v>#N/A</v>
      </c>
    </row>
    <row r="8391" spans="3:5">
      <c r="C8391" s="414">
        <v>159.67500000002346</v>
      </c>
      <c r="D8391" s="414" t="e">
        <v>#N/A</v>
      </c>
      <c r="E8391" s="414" t="e">
        <v>#N/A</v>
      </c>
    </row>
    <row r="8392" spans="3:5">
      <c r="C8392" s="414">
        <v>159.70000000002346</v>
      </c>
      <c r="D8392" s="414" t="e">
        <v>#N/A</v>
      </c>
      <c r="E8392" s="414" t="e">
        <v>#N/A</v>
      </c>
    </row>
    <row r="8393" spans="3:5">
      <c r="C8393" s="414">
        <v>159.72500000002347</v>
      </c>
      <c r="D8393" s="414" t="e">
        <v>#N/A</v>
      </c>
      <c r="E8393" s="414" t="e">
        <v>#N/A</v>
      </c>
    </row>
    <row r="8394" spans="3:5">
      <c r="C8394" s="414">
        <v>159.75000000002348</v>
      </c>
      <c r="D8394" s="414" t="e">
        <v>#N/A</v>
      </c>
      <c r="E8394" s="414" t="e">
        <v>#N/A</v>
      </c>
    </row>
    <row r="8395" spans="3:5">
      <c r="C8395" s="414">
        <v>159.77500000002348</v>
      </c>
      <c r="D8395" s="414" t="e">
        <v>#N/A</v>
      </c>
      <c r="E8395" s="414" t="e">
        <v>#N/A</v>
      </c>
    </row>
    <row r="8396" spans="3:5">
      <c r="C8396" s="414">
        <v>159.80000000002349</v>
      </c>
      <c r="D8396" s="414" t="e">
        <v>#N/A</v>
      </c>
      <c r="E8396" s="414" t="e">
        <v>#N/A</v>
      </c>
    </row>
    <row r="8397" spans="3:5">
      <c r="C8397" s="414">
        <v>159.82500000002349</v>
      </c>
      <c r="D8397" s="414" t="e">
        <v>#N/A</v>
      </c>
      <c r="E8397" s="414" t="e">
        <v>#N/A</v>
      </c>
    </row>
    <row r="8398" spans="3:5">
      <c r="C8398" s="414">
        <v>159.8500000000235</v>
      </c>
      <c r="D8398" s="414" t="e">
        <v>#N/A</v>
      </c>
      <c r="E8398" s="414" t="e">
        <v>#N/A</v>
      </c>
    </row>
    <row r="8399" spans="3:5">
      <c r="C8399" s="414">
        <v>159.8750000000235</v>
      </c>
      <c r="D8399" s="414" t="e">
        <v>#N/A</v>
      </c>
      <c r="E8399" s="414" t="e">
        <v>#N/A</v>
      </c>
    </row>
    <row r="8400" spans="3:5">
      <c r="C8400" s="414">
        <v>159.90000000002351</v>
      </c>
      <c r="D8400" s="414" t="e">
        <v>#N/A</v>
      </c>
      <c r="E8400" s="414" t="e">
        <v>#N/A</v>
      </c>
    </row>
    <row r="8401" spans="3:5">
      <c r="C8401" s="414">
        <v>159.92500000002352</v>
      </c>
      <c r="D8401" s="414" t="e">
        <v>#N/A</v>
      </c>
      <c r="E8401" s="414" t="e">
        <v>#N/A</v>
      </c>
    </row>
    <row r="8402" spans="3:5">
      <c r="C8402" s="414">
        <v>159.95000000002352</v>
      </c>
      <c r="D8402" s="414" t="e">
        <v>#N/A</v>
      </c>
      <c r="E8402" s="414" t="e">
        <v>#N/A</v>
      </c>
    </row>
    <row r="8403" spans="3:5">
      <c r="C8403" s="414">
        <v>159.97500000002353</v>
      </c>
      <c r="D8403" s="414" t="e">
        <v>#N/A</v>
      </c>
      <c r="E8403" s="414" t="e">
        <v>#N/A</v>
      </c>
    </row>
    <row r="8404" spans="3:5">
      <c r="C8404" s="414">
        <v>160.00000000002353</v>
      </c>
      <c r="D8404" s="414" t="e">
        <v>#N/A</v>
      </c>
      <c r="E8404" s="414" t="e">
        <v>#N/A</v>
      </c>
    </row>
    <row r="8405" spans="3:5">
      <c r="C8405" s="414">
        <v>160.02500000002354</v>
      </c>
      <c r="D8405" s="414" t="e">
        <v>#N/A</v>
      </c>
      <c r="E8405" s="414" t="e">
        <v>#N/A</v>
      </c>
    </row>
    <row r="8406" spans="3:5">
      <c r="C8406" s="414">
        <v>160.05000000002354</v>
      </c>
      <c r="D8406" s="414" t="e">
        <v>#N/A</v>
      </c>
      <c r="E8406" s="414" t="e">
        <v>#N/A</v>
      </c>
    </row>
    <row r="8407" spans="3:5">
      <c r="C8407" s="414">
        <v>160.07500000002355</v>
      </c>
      <c r="D8407" s="414" t="e">
        <v>#N/A</v>
      </c>
      <c r="E8407" s="414" t="e">
        <v>#N/A</v>
      </c>
    </row>
    <row r="8408" spans="3:5">
      <c r="C8408" s="414">
        <v>160.10000000002356</v>
      </c>
      <c r="D8408" s="414" t="e">
        <v>#N/A</v>
      </c>
      <c r="E8408" s="414" t="e">
        <v>#N/A</v>
      </c>
    </row>
    <row r="8409" spans="3:5">
      <c r="C8409" s="414">
        <v>160.12500000002356</v>
      </c>
      <c r="D8409" s="414" t="e">
        <v>#N/A</v>
      </c>
      <c r="E8409" s="414" t="e">
        <v>#N/A</v>
      </c>
    </row>
    <row r="8410" spans="3:5">
      <c r="C8410" s="414">
        <v>160.15000000002357</v>
      </c>
      <c r="D8410" s="414" t="e">
        <v>#N/A</v>
      </c>
      <c r="E8410" s="414" t="e">
        <v>#N/A</v>
      </c>
    </row>
    <row r="8411" spans="3:5">
      <c r="C8411" s="414">
        <v>160.17500000002357</v>
      </c>
      <c r="D8411" s="414" t="e">
        <v>#N/A</v>
      </c>
      <c r="E8411" s="414" t="e">
        <v>#N/A</v>
      </c>
    </row>
    <row r="8412" spans="3:5">
      <c r="C8412" s="414">
        <v>160.20000000002358</v>
      </c>
      <c r="D8412" s="414" t="e">
        <v>#N/A</v>
      </c>
      <c r="E8412" s="414" t="e">
        <v>#N/A</v>
      </c>
    </row>
    <row r="8413" spans="3:5">
      <c r="C8413" s="414">
        <v>160.22500000002358</v>
      </c>
      <c r="D8413" s="414" t="e">
        <v>#N/A</v>
      </c>
      <c r="E8413" s="414" t="e">
        <v>#N/A</v>
      </c>
    </row>
    <row r="8414" spans="3:5">
      <c r="C8414" s="414">
        <v>160.25000000002359</v>
      </c>
      <c r="D8414" s="414" t="e">
        <v>#N/A</v>
      </c>
      <c r="E8414" s="414" t="e">
        <v>#N/A</v>
      </c>
    </row>
    <row r="8415" spans="3:5">
      <c r="C8415" s="414">
        <v>160.2750000000236</v>
      </c>
      <c r="D8415" s="414" t="e">
        <v>#N/A</v>
      </c>
      <c r="E8415" s="414" t="e">
        <v>#N/A</v>
      </c>
    </row>
    <row r="8416" spans="3:5">
      <c r="C8416" s="414">
        <v>160.3000000000236</v>
      </c>
      <c r="D8416" s="414" t="e">
        <v>#N/A</v>
      </c>
      <c r="E8416" s="414" t="e">
        <v>#N/A</v>
      </c>
    </row>
    <row r="8417" spans="3:5">
      <c r="C8417" s="414">
        <v>160.32500000002361</v>
      </c>
      <c r="D8417" s="414" t="e">
        <v>#N/A</v>
      </c>
      <c r="E8417" s="414" t="e">
        <v>#N/A</v>
      </c>
    </row>
    <row r="8418" spans="3:5">
      <c r="C8418" s="414">
        <v>160.35000000002361</v>
      </c>
      <c r="D8418" s="414" t="e">
        <v>#N/A</v>
      </c>
      <c r="E8418" s="414" t="e">
        <v>#N/A</v>
      </c>
    </row>
    <row r="8419" spans="3:5">
      <c r="C8419" s="414">
        <v>160.37500000002362</v>
      </c>
      <c r="D8419" s="414" t="e">
        <v>#N/A</v>
      </c>
      <c r="E8419" s="414" t="e">
        <v>#N/A</v>
      </c>
    </row>
    <row r="8420" spans="3:5">
      <c r="C8420" s="414">
        <v>160.40000000002362</v>
      </c>
      <c r="D8420" s="414" t="e">
        <v>#N/A</v>
      </c>
      <c r="E8420" s="414" t="e">
        <v>#N/A</v>
      </c>
    </row>
    <row r="8421" spans="3:5">
      <c r="C8421" s="414">
        <v>160.42500000002363</v>
      </c>
      <c r="D8421" s="414" t="e">
        <v>#N/A</v>
      </c>
      <c r="E8421" s="414" t="e">
        <v>#N/A</v>
      </c>
    </row>
    <row r="8422" spans="3:5">
      <c r="C8422" s="414">
        <v>160.45000000002364</v>
      </c>
      <c r="D8422" s="414" t="e">
        <v>#N/A</v>
      </c>
      <c r="E8422" s="414" t="e">
        <v>#N/A</v>
      </c>
    </row>
    <row r="8423" spans="3:5">
      <c r="C8423" s="414">
        <v>160.47500000002364</v>
      </c>
      <c r="D8423" s="414" t="e">
        <v>#N/A</v>
      </c>
      <c r="E8423" s="414" t="e">
        <v>#N/A</v>
      </c>
    </row>
    <row r="8424" spans="3:5">
      <c r="C8424" s="414">
        <v>160.50000000002365</v>
      </c>
      <c r="D8424" s="414" t="e">
        <v>#N/A</v>
      </c>
      <c r="E8424" s="414" t="e">
        <v>#N/A</v>
      </c>
    </row>
    <row r="8425" spans="3:5">
      <c r="C8425" s="414">
        <v>160.52500000002365</v>
      </c>
      <c r="D8425" s="414" t="e">
        <v>#N/A</v>
      </c>
      <c r="E8425" s="414" t="e">
        <v>#N/A</v>
      </c>
    </row>
    <row r="8426" spans="3:5">
      <c r="C8426" s="414">
        <v>160.55000000002366</v>
      </c>
      <c r="D8426" s="414" t="e">
        <v>#N/A</v>
      </c>
      <c r="E8426" s="414" t="e">
        <v>#N/A</v>
      </c>
    </row>
    <row r="8427" spans="3:5">
      <c r="C8427" s="414">
        <v>160.57500000002366</v>
      </c>
      <c r="D8427" s="414" t="e">
        <v>#N/A</v>
      </c>
      <c r="E8427" s="414" t="e">
        <v>#N/A</v>
      </c>
    </row>
    <row r="8428" spans="3:5">
      <c r="C8428" s="414">
        <v>160.60000000002367</v>
      </c>
      <c r="D8428" s="414" t="e">
        <v>#N/A</v>
      </c>
      <c r="E8428" s="414" t="e">
        <v>#N/A</v>
      </c>
    </row>
    <row r="8429" spans="3:5">
      <c r="C8429" s="414">
        <v>160.62500000002368</v>
      </c>
      <c r="D8429" s="414" t="e">
        <v>#N/A</v>
      </c>
      <c r="E8429" s="414" t="e">
        <v>#N/A</v>
      </c>
    </row>
    <row r="8430" spans="3:5">
      <c r="C8430" s="414">
        <v>160.65000000002368</v>
      </c>
      <c r="D8430" s="414" t="e">
        <v>#N/A</v>
      </c>
      <c r="E8430" s="414" t="e">
        <v>#N/A</v>
      </c>
    </row>
    <row r="8431" spans="3:5">
      <c r="C8431" s="414">
        <v>160.67500000002369</v>
      </c>
      <c r="D8431" s="414" t="e">
        <v>#N/A</v>
      </c>
      <c r="E8431" s="414" t="e">
        <v>#N/A</v>
      </c>
    </row>
    <row r="8432" spans="3:5">
      <c r="C8432" s="414">
        <v>160.70000000002369</v>
      </c>
      <c r="D8432" s="414" t="e">
        <v>#N/A</v>
      </c>
      <c r="E8432" s="414" t="e">
        <v>#N/A</v>
      </c>
    </row>
    <row r="8433" spans="3:5">
      <c r="C8433" s="414">
        <v>160.7250000000237</v>
      </c>
      <c r="D8433" s="414" t="e">
        <v>#N/A</v>
      </c>
      <c r="E8433" s="414" t="e">
        <v>#N/A</v>
      </c>
    </row>
    <row r="8434" spans="3:5">
      <c r="C8434" s="414">
        <v>160.7500000000237</v>
      </c>
      <c r="D8434" s="414" t="e">
        <v>#N/A</v>
      </c>
      <c r="E8434" s="414" t="e">
        <v>#N/A</v>
      </c>
    </row>
    <row r="8435" spans="3:5">
      <c r="C8435" s="414">
        <v>160.77500000002371</v>
      </c>
      <c r="D8435" s="414" t="e">
        <v>#N/A</v>
      </c>
      <c r="E8435" s="414" t="e">
        <v>#N/A</v>
      </c>
    </row>
    <row r="8436" spans="3:5">
      <c r="C8436" s="414">
        <v>160.80000000002372</v>
      </c>
      <c r="D8436" s="414" t="e">
        <v>#N/A</v>
      </c>
      <c r="E8436" s="414" t="e">
        <v>#N/A</v>
      </c>
    </row>
    <row r="8437" spans="3:5">
      <c r="C8437" s="414">
        <v>160.82500000002372</v>
      </c>
      <c r="D8437" s="414" t="e">
        <v>#N/A</v>
      </c>
      <c r="E8437" s="414" t="e">
        <v>#N/A</v>
      </c>
    </row>
    <row r="8438" spans="3:5">
      <c r="C8438" s="414">
        <v>160.85000000002373</v>
      </c>
      <c r="D8438" s="414" t="e">
        <v>#N/A</v>
      </c>
      <c r="E8438" s="414" t="e">
        <v>#N/A</v>
      </c>
    </row>
    <row r="8439" spans="3:5">
      <c r="C8439" s="414">
        <v>160.87500000002373</v>
      </c>
      <c r="D8439" s="414" t="e">
        <v>#N/A</v>
      </c>
      <c r="E8439" s="414" t="e">
        <v>#N/A</v>
      </c>
    </row>
    <row r="8440" spans="3:5">
      <c r="C8440" s="414">
        <v>160.90000000002374</v>
      </c>
      <c r="D8440" s="414" t="e">
        <v>#N/A</v>
      </c>
      <c r="E8440" s="414" t="e">
        <v>#N/A</v>
      </c>
    </row>
    <row r="8441" spans="3:5">
      <c r="C8441" s="414">
        <v>160.92500000002374</v>
      </c>
      <c r="D8441" s="414" t="e">
        <v>#N/A</v>
      </c>
      <c r="E8441" s="414" t="e">
        <v>#N/A</v>
      </c>
    </row>
    <row r="8442" spans="3:5">
      <c r="C8442" s="414">
        <v>160.95000000002375</v>
      </c>
      <c r="D8442" s="414" t="e">
        <v>#N/A</v>
      </c>
      <c r="E8442" s="414" t="e">
        <v>#N/A</v>
      </c>
    </row>
    <row r="8443" spans="3:5">
      <c r="C8443" s="414">
        <v>160.97500000002375</v>
      </c>
      <c r="D8443" s="414" t="e">
        <v>#N/A</v>
      </c>
      <c r="E8443" s="414" t="e">
        <v>#N/A</v>
      </c>
    </row>
    <row r="8444" spans="3:5">
      <c r="C8444" s="414">
        <v>161.00000000002376</v>
      </c>
      <c r="D8444" s="414" t="e">
        <v>#N/A</v>
      </c>
      <c r="E8444" s="414" t="e">
        <v>#N/A</v>
      </c>
    </row>
    <row r="8445" spans="3:5">
      <c r="C8445" s="414">
        <v>161.02500000002377</v>
      </c>
      <c r="D8445" s="414" t="e">
        <v>#N/A</v>
      </c>
      <c r="E8445" s="414" t="e">
        <v>#N/A</v>
      </c>
    </row>
    <row r="8446" spans="3:5">
      <c r="C8446" s="414">
        <v>161.05000000002377</v>
      </c>
      <c r="D8446" s="414" t="e">
        <v>#N/A</v>
      </c>
      <c r="E8446" s="414" t="e">
        <v>#N/A</v>
      </c>
    </row>
    <row r="8447" spans="3:5">
      <c r="C8447" s="414">
        <v>161.07500000002378</v>
      </c>
      <c r="D8447" s="414" t="e">
        <v>#N/A</v>
      </c>
      <c r="E8447" s="414" t="e">
        <v>#N/A</v>
      </c>
    </row>
    <row r="8448" spans="3:5">
      <c r="C8448" s="414">
        <v>161.10000000002378</v>
      </c>
      <c r="D8448" s="414" t="e">
        <v>#N/A</v>
      </c>
      <c r="E8448" s="414" t="e">
        <v>#N/A</v>
      </c>
    </row>
    <row r="8449" spans="3:5">
      <c r="C8449" s="414">
        <v>161.12500000002379</v>
      </c>
      <c r="D8449" s="414" t="e">
        <v>#N/A</v>
      </c>
      <c r="E8449" s="414" t="e">
        <v>#N/A</v>
      </c>
    </row>
    <row r="8450" spans="3:5">
      <c r="C8450" s="414">
        <v>161.15000000002379</v>
      </c>
      <c r="D8450" s="414" t="e">
        <v>#N/A</v>
      </c>
      <c r="E8450" s="414" t="e">
        <v>#N/A</v>
      </c>
    </row>
    <row r="8451" spans="3:5">
      <c r="C8451" s="414">
        <v>161.1750000000238</v>
      </c>
      <c r="D8451" s="414" t="e">
        <v>#N/A</v>
      </c>
      <c r="E8451" s="414" t="e">
        <v>#N/A</v>
      </c>
    </row>
    <row r="8452" spans="3:5">
      <c r="C8452" s="414">
        <v>161.20000000002381</v>
      </c>
      <c r="D8452" s="414" t="e">
        <v>#N/A</v>
      </c>
      <c r="E8452" s="414" t="e">
        <v>#N/A</v>
      </c>
    </row>
    <row r="8453" spans="3:5">
      <c r="C8453" s="414">
        <v>161.22500000002381</v>
      </c>
      <c r="D8453" s="414" t="e">
        <v>#N/A</v>
      </c>
      <c r="E8453" s="414" t="e">
        <v>#N/A</v>
      </c>
    </row>
    <row r="8454" spans="3:5">
      <c r="C8454" s="414">
        <v>161.25000000002382</v>
      </c>
      <c r="D8454" s="414" t="e">
        <v>#N/A</v>
      </c>
      <c r="E8454" s="414" t="e">
        <v>#N/A</v>
      </c>
    </row>
    <row r="8455" spans="3:5">
      <c r="C8455" s="414">
        <v>161.27500000002382</v>
      </c>
      <c r="D8455" s="414" t="e">
        <v>#N/A</v>
      </c>
      <c r="E8455" s="414" t="e">
        <v>#N/A</v>
      </c>
    </row>
    <row r="8456" spans="3:5">
      <c r="C8456" s="414">
        <v>161.30000000002383</v>
      </c>
      <c r="D8456" s="414" t="e">
        <v>#N/A</v>
      </c>
      <c r="E8456" s="414" t="e">
        <v>#N/A</v>
      </c>
    </row>
    <row r="8457" spans="3:5">
      <c r="C8457" s="414">
        <v>161.32500000002383</v>
      </c>
      <c r="D8457" s="414" t="e">
        <v>#N/A</v>
      </c>
      <c r="E8457" s="414" t="e">
        <v>#N/A</v>
      </c>
    </row>
    <row r="8458" spans="3:5">
      <c r="C8458" s="414">
        <v>161.35000000002384</v>
      </c>
      <c r="D8458" s="414" t="e">
        <v>#N/A</v>
      </c>
      <c r="E8458" s="414" t="e">
        <v>#N/A</v>
      </c>
    </row>
    <row r="8459" spans="3:5">
      <c r="C8459" s="414">
        <v>161.37500000002385</v>
      </c>
      <c r="D8459" s="414" t="e">
        <v>#N/A</v>
      </c>
      <c r="E8459" s="414" t="e">
        <v>#N/A</v>
      </c>
    </row>
    <row r="8460" spans="3:5">
      <c r="C8460" s="414">
        <v>161.40000000002385</v>
      </c>
      <c r="D8460" s="414" t="e">
        <v>#N/A</v>
      </c>
      <c r="E8460" s="414" t="e">
        <v>#N/A</v>
      </c>
    </row>
    <row r="8461" spans="3:5">
      <c r="C8461" s="414">
        <v>161.42500000002386</v>
      </c>
      <c r="D8461" s="414" t="e">
        <v>#N/A</v>
      </c>
      <c r="E8461" s="414" t="e">
        <v>#N/A</v>
      </c>
    </row>
    <row r="8462" spans="3:5">
      <c r="C8462" s="414">
        <v>161.45000000002386</v>
      </c>
      <c r="D8462" s="414" t="e">
        <v>#N/A</v>
      </c>
      <c r="E8462" s="414" t="e">
        <v>#N/A</v>
      </c>
    </row>
    <row r="8463" spans="3:5">
      <c r="C8463" s="414">
        <v>161.47500000002387</v>
      </c>
      <c r="D8463" s="414" t="e">
        <v>#N/A</v>
      </c>
      <c r="E8463" s="414" t="e">
        <v>#N/A</v>
      </c>
    </row>
    <row r="8464" spans="3:5">
      <c r="C8464" s="414">
        <v>161.50000000002387</v>
      </c>
      <c r="D8464" s="414" t="e">
        <v>#N/A</v>
      </c>
      <c r="E8464" s="414" t="e">
        <v>#N/A</v>
      </c>
    </row>
    <row r="8465" spans="3:5">
      <c r="C8465" s="414">
        <v>161.52500000002388</v>
      </c>
      <c r="D8465" s="414" t="e">
        <v>#N/A</v>
      </c>
      <c r="E8465" s="414" t="e">
        <v>#N/A</v>
      </c>
    </row>
    <row r="8466" spans="3:5">
      <c r="C8466" s="414">
        <v>161.55000000002389</v>
      </c>
      <c r="D8466" s="414" t="e">
        <v>#N/A</v>
      </c>
      <c r="E8466" s="414" t="e">
        <v>#N/A</v>
      </c>
    </row>
    <row r="8467" spans="3:5">
      <c r="C8467" s="414">
        <v>161.57500000002389</v>
      </c>
      <c r="D8467" s="414" t="e">
        <v>#N/A</v>
      </c>
      <c r="E8467" s="414" t="e">
        <v>#N/A</v>
      </c>
    </row>
    <row r="8468" spans="3:5">
      <c r="C8468" s="414">
        <v>161.6000000000239</v>
      </c>
      <c r="D8468" s="414" t="e">
        <v>#N/A</v>
      </c>
      <c r="E8468" s="414" t="e">
        <v>#N/A</v>
      </c>
    </row>
    <row r="8469" spans="3:5">
      <c r="C8469" s="414">
        <v>161.6250000000239</v>
      </c>
      <c r="D8469" s="414" t="e">
        <v>#N/A</v>
      </c>
      <c r="E8469" s="414" t="e">
        <v>#N/A</v>
      </c>
    </row>
    <row r="8470" spans="3:5">
      <c r="C8470" s="414">
        <v>161.65000000002391</v>
      </c>
      <c r="D8470" s="414" t="e">
        <v>#N/A</v>
      </c>
      <c r="E8470" s="414" t="e">
        <v>#N/A</v>
      </c>
    </row>
    <row r="8471" spans="3:5">
      <c r="C8471" s="414">
        <v>161.67500000002391</v>
      </c>
      <c r="D8471" s="414" t="e">
        <v>#N/A</v>
      </c>
      <c r="E8471" s="414" t="e">
        <v>#N/A</v>
      </c>
    </row>
    <row r="8472" spans="3:5">
      <c r="C8472" s="414">
        <v>161.70000000002392</v>
      </c>
      <c r="D8472" s="414" t="e">
        <v>#N/A</v>
      </c>
      <c r="E8472" s="414" t="e">
        <v>#N/A</v>
      </c>
    </row>
    <row r="8473" spans="3:5">
      <c r="C8473" s="414">
        <v>161.72500000002393</v>
      </c>
      <c r="D8473" s="414" t="e">
        <v>#N/A</v>
      </c>
      <c r="E8473" s="414" t="e">
        <v>#N/A</v>
      </c>
    </row>
    <row r="8474" spans="3:5">
      <c r="C8474" s="414">
        <v>161.75000000002393</v>
      </c>
      <c r="D8474" s="414" t="e">
        <v>#N/A</v>
      </c>
      <c r="E8474" s="414" t="e">
        <v>#N/A</v>
      </c>
    </row>
    <row r="8475" spans="3:5">
      <c r="C8475" s="414">
        <v>161.77500000002394</v>
      </c>
      <c r="D8475" s="414" t="e">
        <v>#N/A</v>
      </c>
      <c r="E8475" s="414" t="e">
        <v>#N/A</v>
      </c>
    </row>
    <row r="8476" spans="3:5">
      <c r="C8476" s="414">
        <v>161.80000000002394</v>
      </c>
      <c r="D8476" s="414" t="e">
        <v>#N/A</v>
      </c>
      <c r="E8476" s="414" t="e">
        <v>#N/A</v>
      </c>
    </row>
    <row r="8477" spans="3:5">
      <c r="C8477" s="414">
        <v>161.82500000002395</v>
      </c>
      <c r="D8477" s="414" t="e">
        <v>#N/A</v>
      </c>
      <c r="E8477" s="414" t="e">
        <v>#N/A</v>
      </c>
    </row>
    <row r="8478" spans="3:5">
      <c r="C8478" s="414">
        <v>161.85000000002395</v>
      </c>
      <c r="D8478" s="414" t="e">
        <v>#N/A</v>
      </c>
      <c r="E8478" s="414" t="e">
        <v>#N/A</v>
      </c>
    </row>
    <row r="8479" spans="3:5">
      <c r="C8479" s="414">
        <v>161.87500000002396</v>
      </c>
      <c r="D8479" s="414" t="e">
        <v>#N/A</v>
      </c>
      <c r="E8479" s="414" t="e">
        <v>#N/A</v>
      </c>
    </row>
    <row r="8480" spans="3:5">
      <c r="C8480" s="414">
        <v>161.90000000002397</v>
      </c>
      <c r="D8480" s="414" t="e">
        <v>#N/A</v>
      </c>
      <c r="E8480" s="414" t="e">
        <v>#N/A</v>
      </c>
    </row>
    <row r="8481" spans="3:5">
      <c r="C8481" s="414">
        <v>161.92500000002397</v>
      </c>
      <c r="D8481" s="414" t="e">
        <v>#N/A</v>
      </c>
      <c r="E8481" s="414" t="e">
        <v>#N/A</v>
      </c>
    </row>
    <row r="8482" spans="3:5">
      <c r="C8482" s="414">
        <v>161.95000000002398</v>
      </c>
      <c r="D8482" s="414" t="e">
        <v>#N/A</v>
      </c>
      <c r="E8482" s="414" t="e">
        <v>#N/A</v>
      </c>
    </row>
    <row r="8483" spans="3:5">
      <c r="C8483" s="414">
        <v>161.97500000002398</v>
      </c>
      <c r="D8483" s="414" t="e">
        <v>#N/A</v>
      </c>
      <c r="E8483" s="414" t="e">
        <v>#N/A</v>
      </c>
    </row>
    <row r="8484" spans="3:5">
      <c r="C8484" s="414">
        <v>162.00000000002399</v>
      </c>
      <c r="D8484" s="414" t="e">
        <v>#N/A</v>
      </c>
      <c r="E8484" s="414" t="e">
        <v>#N/A</v>
      </c>
    </row>
    <row r="8485" spans="3:5">
      <c r="C8485" s="414">
        <v>162.02500000002399</v>
      </c>
      <c r="D8485" s="414" t="e">
        <v>#N/A</v>
      </c>
      <c r="E8485" s="414" t="e">
        <v>#N/A</v>
      </c>
    </row>
    <row r="8486" spans="3:5">
      <c r="C8486" s="414">
        <v>162.050000000024</v>
      </c>
      <c r="D8486" s="414" t="e">
        <v>#N/A</v>
      </c>
      <c r="E8486" s="414" t="e">
        <v>#N/A</v>
      </c>
    </row>
    <row r="8487" spans="3:5">
      <c r="C8487" s="414">
        <v>162.075000000024</v>
      </c>
      <c r="D8487" s="414" t="e">
        <v>#N/A</v>
      </c>
      <c r="E8487" s="414" t="e">
        <v>#N/A</v>
      </c>
    </row>
    <row r="8488" spans="3:5">
      <c r="C8488" s="414">
        <v>162.10000000002401</v>
      </c>
      <c r="D8488" s="414" t="e">
        <v>#N/A</v>
      </c>
      <c r="E8488" s="414" t="e">
        <v>#N/A</v>
      </c>
    </row>
    <row r="8489" spans="3:5">
      <c r="C8489" s="414">
        <v>162.12500000002402</v>
      </c>
      <c r="D8489" s="414" t="e">
        <v>#N/A</v>
      </c>
      <c r="E8489" s="414" t="e">
        <v>#N/A</v>
      </c>
    </row>
    <row r="8490" spans="3:5">
      <c r="C8490" s="414">
        <v>162.15000000002402</v>
      </c>
      <c r="D8490" s="414" t="e">
        <v>#N/A</v>
      </c>
      <c r="E8490" s="414" t="e">
        <v>#N/A</v>
      </c>
    </row>
    <row r="8491" spans="3:5">
      <c r="C8491" s="414">
        <v>162.17500000002403</v>
      </c>
      <c r="D8491" s="414" t="e">
        <v>#N/A</v>
      </c>
      <c r="E8491" s="414" t="e">
        <v>#N/A</v>
      </c>
    </row>
    <row r="8492" spans="3:5">
      <c r="C8492" s="414">
        <v>162.20000000002403</v>
      </c>
      <c r="D8492" s="414" t="e">
        <v>#N/A</v>
      </c>
      <c r="E8492" s="414" t="e">
        <v>#N/A</v>
      </c>
    </row>
    <row r="8493" spans="3:5">
      <c r="C8493" s="414">
        <v>162.22500000002404</v>
      </c>
      <c r="D8493" s="414" t="e">
        <v>#N/A</v>
      </c>
      <c r="E8493" s="414" t="e">
        <v>#N/A</v>
      </c>
    </row>
    <row r="8494" spans="3:5">
      <c r="C8494" s="414">
        <v>162.25000000002404</v>
      </c>
      <c r="D8494" s="414" t="e">
        <v>#N/A</v>
      </c>
      <c r="E8494" s="414" t="e">
        <v>#N/A</v>
      </c>
    </row>
    <row r="8495" spans="3:5">
      <c r="C8495" s="414">
        <v>162.27500000002405</v>
      </c>
      <c r="D8495" s="414" t="e">
        <v>#N/A</v>
      </c>
      <c r="E8495" s="414" t="e">
        <v>#N/A</v>
      </c>
    </row>
    <row r="8496" spans="3:5">
      <c r="C8496" s="414">
        <v>162.30000000002406</v>
      </c>
      <c r="D8496" s="414" t="e">
        <v>#N/A</v>
      </c>
      <c r="E8496" s="414" t="e">
        <v>#N/A</v>
      </c>
    </row>
    <row r="8497" spans="3:5">
      <c r="C8497" s="414">
        <v>162.32500000002406</v>
      </c>
      <c r="D8497" s="414" t="e">
        <v>#N/A</v>
      </c>
      <c r="E8497" s="414" t="e">
        <v>#N/A</v>
      </c>
    </row>
    <row r="8498" spans="3:5">
      <c r="C8498" s="414">
        <v>162.35000000002407</v>
      </c>
      <c r="D8498" s="414" t="e">
        <v>#N/A</v>
      </c>
      <c r="E8498" s="414" t="e">
        <v>#N/A</v>
      </c>
    </row>
    <row r="8499" spans="3:5">
      <c r="C8499" s="414">
        <v>162.37500000002407</v>
      </c>
      <c r="D8499" s="414" t="e">
        <v>#N/A</v>
      </c>
      <c r="E8499" s="414" t="e">
        <v>#N/A</v>
      </c>
    </row>
    <row r="8500" spans="3:5">
      <c r="C8500" s="414">
        <v>162.40000000002408</v>
      </c>
      <c r="D8500" s="414" t="e">
        <v>#N/A</v>
      </c>
      <c r="E8500" s="414" t="e">
        <v>#N/A</v>
      </c>
    </row>
    <row r="8501" spans="3:5">
      <c r="C8501" s="414">
        <v>162.42500000002408</v>
      </c>
      <c r="D8501" s="414" t="e">
        <v>#N/A</v>
      </c>
      <c r="E8501" s="414" t="e">
        <v>#N/A</v>
      </c>
    </row>
    <row r="8502" spans="3:5">
      <c r="C8502" s="414">
        <v>162.45000000002409</v>
      </c>
      <c r="D8502" s="414" t="e">
        <v>#N/A</v>
      </c>
      <c r="E8502" s="414" t="e">
        <v>#N/A</v>
      </c>
    </row>
    <row r="8503" spans="3:5">
      <c r="C8503" s="414">
        <v>162.4750000000241</v>
      </c>
      <c r="D8503" s="414" t="e">
        <v>#N/A</v>
      </c>
      <c r="E8503" s="414" t="e">
        <v>#N/A</v>
      </c>
    </row>
    <row r="8504" spans="3:5">
      <c r="C8504" s="414">
        <v>162.5000000000241</v>
      </c>
      <c r="D8504" s="414" t="e">
        <v>#N/A</v>
      </c>
      <c r="E8504" s="414" t="e">
        <v>#N/A</v>
      </c>
    </row>
    <row r="8505" spans="3:5">
      <c r="C8505" s="414">
        <v>162.52500000002411</v>
      </c>
      <c r="D8505" s="414" t="e">
        <v>#N/A</v>
      </c>
      <c r="E8505" s="414" t="e">
        <v>#N/A</v>
      </c>
    </row>
    <row r="8506" spans="3:5">
      <c r="C8506" s="414">
        <v>162.55000000002411</v>
      </c>
      <c r="D8506" s="414" t="e">
        <v>#N/A</v>
      </c>
      <c r="E8506" s="414" t="e">
        <v>#N/A</v>
      </c>
    </row>
    <row r="8507" spans="3:5">
      <c r="C8507" s="414">
        <v>162.57500000002412</v>
      </c>
      <c r="D8507" s="414" t="e">
        <v>#N/A</v>
      </c>
      <c r="E8507" s="414" t="e">
        <v>#N/A</v>
      </c>
    </row>
    <row r="8508" spans="3:5">
      <c r="C8508" s="414">
        <v>162.60000000002412</v>
      </c>
      <c r="D8508" s="414" t="e">
        <v>#N/A</v>
      </c>
      <c r="E8508" s="414" t="e">
        <v>#N/A</v>
      </c>
    </row>
    <row r="8509" spans="3:5">
      <c r="C8509" s="414">
        <v>162.62500000002413</v>
      </c>
      <c r="D8509" s="414" t="e">
        <v>#N/A</v>
      </c>
      <c r="E8509" s="414" t="e">
        <v>#N/A</v>
      </c>
    </row>
    <row r="8510" spans="3:5">
      <c r="C8510" s="414">
        <v>162.65000000002414</v>
      </c>
      <c r="D8510" s="414" t="e">
        <v>#N/A</v>
      </c>
      <c r="E8510" s="414" t="e">
        <v>#N/A</v>
      </c>
    </row>
    <row r="8511" spans="3:5">
      <c r="C8511" s="414">
        <v>162.67500000002414</v>
      </c>
      <c r="D8511" s="414" t="e">
        <v>#N/A</v>
      </c>
      <c r="E8511" s="414" t="e">
        <v>#N/A</v>
      </c>
    </row>
    <row r="8512" spans="3:5">
      <c r="C8512" s="414">
        <v>162.70000000002415</v>
      </c>
      <c r="D8512" s="414" t="e">
        <v>#N/A</v>
      </c>
      <c r="E8512" s="414" t="e">
        <v>#N/A</v>
      </c>
    </row>
    <row r="8513" spans="3:5">
      <c r="C8513" s="414">
        <v>162.72500000002415</v>
      </c>
      <c r="D8513" s="414" t="e">
        <v>#N/A</v>
      </c>
      <c r="E8513" s="414" t="e">
        <v>#N/A</v>
      </c>
    </row>
    <row r="8514" spans="3:5">
      <c r="C8514" s="414">
        <v>162.75000000002416</v>
      </c>
      <c r="D8514" s="414" t="e">
        <v>#N/A</v>
      </c>
      <c r="E8514" s="414" t="e">
        <v>#N/A</v>
      </c>
    </row>
    <row r="8515" spans="3:5">
      <c r="C8515" s="414">
        <v>162.77500000002416</v>
      </c>
      <c r="D8515" s="414" t="e">
        <v>#N/A</v>
      </c>
      <c r="E8515" s="414" t="e">
        <v>#N/A</v>
      </c>
    </row>
    <row r="8516" spans="3:5">
      <c r="C8516" s="414">
        <v>162.80000000002417</v>
      </c>
      <c r="D8516" s="414" t="e">
        <v>#N/A</v>
      </c>
      <c r="E8516" s="414" t="e">
        <v>#N/A</v>
      </c>
    </row>
    <row r="8517" spans="3:5">
      <c r="C8517" s="414">
        <v>162.82500000002418</v>
      </c>
      <c r="D8517" s="414" t="e">
        <v>#N/A</v>
      </c>
      <c r="E8517" s="414" t="e">
        <v>#N/A</v>
      </c>
    </row>
    <row r="8518" spans="3:5">
      <c r="C8518" s="414">
        <v>162.85000000002418</v>
      </c>
      <c r="D8518" s="414" t="e">
        <v>#N/A</v>
      </c>
      <c r="E8518" s="414" t="e">
        <v>#N/A</v>
      </c>
    </row>
    <row r="8519" spans="3:5">
      <c r="C8519" s="414">
        <v>162.87500000002419</v>
      </c>
      <c r="D8519" s="414" t="e">
        <v>#N/A</v>
      </c>
      <c r="E8519" s="414" t="e">
        <v>#N/A</v>
      </c>
    </row>
    <row r="8520" spans="3:5">
      <c r="C8520" s="414">
        <v>162.90000000002419</v>
      </c>
      <c r="D8520" s="414" t="e">
        <v>#N/A</v>
      </c>
      <c r="E8520" s="414" t="e">
        <v>#N/A</v>
      </c>
    </row>
    <row r="8521" spans="3:5">
      <c r="C8521" s="414">
        <v>162.9250000000242</v>
      </c>
      <c r="D8521" s="414" t="e">
        <v>#N/A</v>
      </c>
      <c r="E8521" s="414" t="e">
        <v>#N/A</v>
      </c>
    </row>
    <row r="8522" spans="3:5">
      <c r="C8522" s="414">
        <v>162.9500000000242</v>
      </c>
      <c r="D8522" s="414" t="e">
        <v>#N/A</v>
      </c>
      <c r="E8522" s="414" t="e">
        <v>#N/A</v>
      </c>
    </row>
    <row r="8523" spans="3:5">
      <c r="C8523" s="414">
        <v>162.97500000002421</v>
      </c>
      <c r="D8523" s="414" t="e">
        <v>#N/A</v>
      </c>
      <c r="E8523" s="414" t="e">
        <v>#N/A</v>
      </c>
    </row>
    <row r="8524" spans="3:5">
      <c r="C8524" s="414">
        <v>163.00000000002422</v>
      </c>
      <c r="D8524" s="414" t="e">
        <v>#N/A</v>
      </c>
      <c r="E8524" s="414" t="e">
        <v>#N/A</v>
      </c>
    </row>
    <row r="8525" spans="3:5">
      <c r="C8525" s="414">
        <v>163.02500000002422</v>
      </c>
      <c r="D8525" s="414" t="e">
        <v>#N/A</v>
      </c>
      <c r="E8525" s="414" t="e">
        <v>#N/A</v>
      </c>
    </row>
    <row r="8526" spans="3:5">
      <c r="C8526" s="414">
        <v>163.05000000002423</v>
      </c>
      <c r="D8526" s="414" t="e">
        <v>#N/A</v>
      </c>
      <c r="E8526" s="414" t="e">
        <v>#N/A</v>
      </c>
    </row>
    <row r="8527" spans="3:5">
      <c r="C8527" s="414">
        <v>163.07500000002423</v>
      </c>
      <c r="D8527" s="414" t="e">
        <v>#N/A</v>
      </c>
      <c r="E8527" s="414" t="e">
        <v>#N/A</v>
      </c>
    </row>
    <row r="8528" spans="3:5">
      <c r="C8528" s="414">
        <v>163.10000000002424</v>
      </c>
      <c r="D8528" s="414" t="e">
        <v>#N/A</v>
      </c>
      <c r="E8528" s="414" t="e">
        <v>#N/A</v>
      </c>
    </row>
    <row r="8529" spans="3:5">
      <c r="C8529" s="414">
        <v>163.12500000002424</v>
      </c>
      <c r="D8529" s="414" t="e">
        <v>#N/A</v>
      </c>
      <c r="E8529" s="414" t="e">
        <v>#N/A</v>
      </c>
    </row>
    <row r="8530" spans="3:5">
      <c r="C8530" s="414">
        <v>163.15000000002425</v>
      </c>
      <c r="D8530" s="414" t="e">
        <v>#N/A</v>
      </c>
      <c r="E8530" s="414" t="e">
        <v>#N/A</v>
      </c>
    </row>
    <row r="8531" spans="3:5">
      <c r="C8531" s="414">
        <v>163.17500000002426</v>
      </c>
      <c r="D8531" s="414" t="e">
        <v>#N/A</v>
      </c>
      <c r="E8531" s="414" t="e">
        <v>#N/A</v>
      </c>
    </row>
    <row r="8532" spans="3:5">
      <c r="C8532" s="414">
        <v>163.20000000002426</v>
      </c>
      <c r="D8532" s="414" t="e">
        <v>#N/A</v>
      </c>
      <c r="E8532" s="414" t="e">
        <v>#N/A</v>
      </c>
    </row>
    <row r="8533" spans="3:5">
      <c r="C8533" s="414">
        <v>163.22500000002427</v>
      </c>
      <c r="D8533" s="414" t="e">
        <v>#N/A</v>
      </c>
      <c r="E8533" s="414" t="e">
        <v>#N/A</v>
      </c>
    </row>
    <row r="8534" spans="3:5">
      <c r="C8534" s="414">
        <v>163.25000000002427</v>
      </c>
      <c r="D8534" s="414" t="e">
        <v>#N/A</v>
      </c>
      <c r="E8534" s="414" t="e">
        <v>#N/A</v>
      </c>
    </row>
    <row r="8535" spans="3:5">
      <c r="C8535" s="414">
        <v>163.27500000002428</v>
      </c>
      <c r="D8535" s="414" t="e">
        <v>#N/A</v>
      </c>
      <c r="E8535" s="414" t="e">
        <v>#N/A</v>
      </c>
    </row>
    <row r="8536" spans="3:5">
      <c r="C8536" s="414">
        <v>163.30000000002428</v>
      </c>
      <c r="D8536" s="414" t="e">
        <v>#N/A</v>
      </c>
      <c r="E8536" s="414" t="e">
        <v>#N/A</v>
      </c>
    </row>
    <row r="8537" spans="3:5">
      <c r="C8537" s="414">
        <v>163.32500000002429</v>
      </c>
      <c r="D8537" s="414" t="e">
        <v>#N/A</v>
      </c>
      <c r="E8537" s="414" t="e">
        <v>#N/A</v>
      </c>
    </row>
    <row r="8538" spans="3:5">
      <c r="C8538" s="414">
        <v>163.35000000002429</v>
      </c>
      <c r="D8538" s="414" t="e">
        <v>#N/A</v>
      </c>
      <c r="E8538" s="414" t="e">
        <v>#N/A</v>
      </c>
    </row>
    <row r="8539" spans="3:5">
      <c r="C8539" s="414">
        <v>163.3750000000243</v>
      </c>
      <c r="D8539" s="414" t="e">
        <v>#N/A</v>
      </c>
      <c r="E8539" s="414" t="e">
        <v>#N/A</v>
      </c>
    </row>
    <row r="8540" spans="3:5">
      <c r="C8540" s="414">
        <v>163.40000000002431</v>
      </c>
      <c r="D8540" s="414" t="e">
        <v>#N/A</v>
      </c>
      <c r="E8540" s="414" t="e">
        <v>#N/A</v>
      </c>
    </row>
    <row r="8541" spans="3:5">
      <c r="C8541" s="414">
        <v>163.42500000002431</v>
      </c>
      <c r="D8541" s="414" t="e">
        <v>#N/A</v>
      </c>
      <c r="E8541" s="414" t="e">
        <v>#N/A</v>
      </c>
    </row>
    <row r="8542" spans="3:5">
      <c r="C8542" s="414">
        <v>163.45000000002432</v>
      </c>
      <c r="D8542" s="414" t="e">
        <v>#N/A</v>
      </c>
      <c r="E8542" s="414" t="e">
        <v>#N/A</v>
      </c>
    </row>
    <row r="8543" spans="3:5">
      <c r="C8543" s="414">
        <v>163.47500000002432</v>
      </c>
      <c r="D8543" s="414" t="e">
        <v>#N/A</v>
      </c>
      <c r="E8543" s="414" t="e">
        <v>#N/A</v>
      </c>
    </row>
    <row r="8544" spans="3:5">
      <c r="C8544" s="414">
        <v>163.50000000002433</v>
      </c>
      <c r="D8544" s="414" t="e">
        <v>#N/A</v>
      </c>
      <c r="E8544" s="414" t="e">
        <v>#N/A</v>
      </c>
    </row>
    <row r="8545" spans="3:5">
      <c r="C8545" s="414">
        <v>163.52500000002433</v>
      </c>
      <c r="D8545" s="414" t="e">
        <v>#N/A</v>
      </c>
      <c r="E8545" s="414" t="e">
        <v>#N/A</v>
      </c>
    </row>
    <row r="8546" spans="3:5">
      <c r="C8546" s="414">
        <v>163.55000000002434</v>
      </c>
      <c r="D8546" s="414" t="e">
        <v>#N/A</v>
      </c>
      <c r="E8546" s="414" t="e">
        <v>#N/A</v>
      </c>
    </row>
    <row r="8547" spans="3:5">
      <c r="C8547" s="414">
        <v>163.57500000002435</v>
      </c>
      <c r="D8547" s="414" t="e">
        <v>#N/A</v>
      </c>
      <c r="E8547" s="414" t="e">
        <v>#N/A</v>
      </c>
    </row>
    <row r="8548" spans="3:5">
      <c r="C8548" s="414">
        <v>163.60000000002435</v>
      </c>
      <c r="D8548" s="414" t="e">
        <v>#N/A</v>
      </c>
      <c r="E8548" s="414" t="e">
        <v>#N/A</v>
      </c>
    </row>
    <row r="8549" spans="3:5">
      <c r="C8549" s="414">
        <v>163.62500000002436</v>
      </c>
      <c r="D8549" s="414" t="e">
        <v>#N/A</v>
      </c>
      <c r="E8549" s="414" t="e">
        <v>#N/A</v>
      </c>
    </row>
    <row r="8550" spans="3:5">
      <c r="C8550" s="414">
        <v>163.65000000002436</v>
      </c>
      <c r="D8550" s="414" t="e">
        <v>#N/A</v>
      </c>
      <c r="E8550" s="414" t="e">
        <v>#N/A</v>
      </c>
    </row>
    <row r="8551" spans="3:5">
      <c r="C8551" s="414">
        <v>163.67500000002437</v>
      </c>
      <c r="D8551" s="414" t="e">
        <v>#N/A</v>
      </c>
      <c r="E8551" s="414" t="e">
        <v>#N/A</v>
      </c>
    </row>
    <row r="8552" spans="3:5">
      <c r="C8552" s="414">
        <v>163.70000000002437</v>
      </c>
      <c r="D8552" s="414" t="e">
        <v>#N/A</v>
      </c>
      <c r="E8552" s="414" t="e">
        <v>#N/A</v>
      </c>
    </row>
    <row r="8553" spans="3:5">
      <c r="C8553" s="414">
        <v>163.72500000002438</v>
      </c>
      <c r="D8553" s="414" t="e">
        <v>#N/A</v>
      </c>
      <c r="E8553" s="414" t="e">
        <v>#N/A</v>
      </c>
    </row>
    <row r="8554" spans="3:5">
      <c r="C8554" s="414">
        <v>163.75000000002439</v>
      </c>
      <c r="D8554" s="414" t="e">
        <v>#N/A</v>
      </c>
      <c r="E8554" s="414" t="e">
        <v>#N/A</v>
      </c>
    </row>
    <row r="8555" spans="3:5">
      <c r="C8555" s="414">
        <v>163.77500000002439</v>
      </c>
      <c r="D8555" s="414" t="e">
        <v>#N/A</v>
      </c>
      <c r="E8555" s="414" t="e">
        <v>#N/A</v>
      </c>
    </row>
    <row r="8556" spans="3:5">
      <c r="C8556" s="414">
        <v>163.8000000000244</v>
      </c>
      <c r="D8556" s="414" t="e">
        <v>#N/A</v>
      </c>
      <c r="E8556" s="414" t="e">
        <v>#N/A</v>
      </c>
    </row>
    <row r="8557" spans="3:5">
      <c r="C8557" s="414">
        <v>163.8250000000244</v>
      </c>
      <c r="D8557" s="414" t="e">
        <v>#N/A</v>
      </c>
      <c r="E8557" s="414" t="e">
        <v>#N/A</v>
      </c>
    </row>
    <row r="8558" spans="3:5">
      <c r="C8558" s="414">
        <v>163.85000000002441</v>
      </c>
      <c r="D8558" s="414" t="e">
        <v>#N/A</v>
      </c>
      <c r="E8558" s="414" t="e">
        <v>#N/A</v>
      </c>
    </row>
    <row r="8559" spans="3:5">
      <c r="C8559" s="414">
        <v>163.87500000002441</v>
      </c>
      <c r="D8559" s="414" t="e">
        <v>#N/A</v>
      </c>
      <c r="E8559" s="414" t="e">
        <v>#N/A</v>
      </c>
    </row>
    <row r="8560" spans="3:5">
      <c r="C8560" s="414">
        <v>163.90000000002442</v>
      </c>
      <c r="D8560" s="414" t="e">
        <v>#N/A</v>
      </c>
      <c r="E8560" s="414" t="e">
        <v>#N/A</v>
      </c>
    </row>
    <row r="8561" spans="3:5">
      <c r="C8561" s="414">
        <v>163.92500000002443</v>
      </c>
      <c r="D8561" s="414" t="e">
        <v>#N/A</v>
      </c>
      <c r="E8561" s="414" t="e">
        <v>#N/A</v>
      </c>
    </row>
    <row r="8562" spans="3:5">
      <c r="C8562" s="414">
        <v>163.95000000002443</v>
      </c>
      <c r="D8562" s="414" t="e">
        <v>#N/A</v>
      </c>
      <c r="E8562" s="414" t="e">
        <v>#N/A</v>
      </c>
    </row>
    <row r="8563" spans="3:5">
      <c r="C8563" s="414">
        <v>163.97500000002444</v>
      </c>
      <c r="D8563" s="414" t="e">
        <v>#N/A</v>
      </c>
      <c r="E8563" s="414" t="e">
        <v>#N/A</v>
      </c>
    </row>
    <row r="8564" spans="3:5">
      <c r="C8564" s="414">
        <v>164.00000000002444</v>
      </c>
      <c r="D8564" s="414" t="e">
        <v>#N/A</v>
      </c>
      <c r="E8564" s="414" t="e">
        <v>#N/A</v>
      </c>
    </row>
    <row r="8565" spans="3:5">
      <c r="C8565" s="414">
        <v>164.02500000002445</v>
      </c>
      <c r="D8565" s="414" t="e">
        <v>#N/A</v>
      </c>
      <c r="E8565" s="414" t="e">
        <v>#N/A</v>
      </c>
    </row>
    <row r="8566" spans="3:5">
      <c r="C8566" s="414">
        <v>164.05000000002445</v>
      </c>
      <c r="D8566" s="414" t="e">
        <v>#N/A</v>
      </c>
      <c r="E8566" s="414" t="e">
        <v>#N/A</v>
      </c>
    </row>
    <row r="8567" spans="3:5">
      <c r="C8567" s="414">
        <v>164.07500000002446</v>
      </c>
      <c r="D8567" s="414" t="e">
        <v>#N/A</v>
      </c>
      <c r="E8567" s="414" t="e">
        <v>#N/A</v>
      </c>
    </row>
    <row r="8568" spans="3:5">
      <c r="C8568" s="414">
        <v>164.10000000002447</v>
      </c>
      <c r="D8568" s="414" t="e">
        <v>#N/A</v>
      </c>
      <c r="E8568" s="414" t="e">
        <v>#N/A</v>
      </c>
    </row>
    <row r="8569" spans="3:5">
      <c r="C8569" s="414">
        <v>164.12500000002447</v>
      </c>
      <c r="D8569" s="414" t="e">
        <v>#N/A</v>
      </c>
      <c r="E8569" s="414" t="e">
        <v>#N/A</v>
      </c>
    </row>
    <row r="8570" spans="3:5">
      <c r="C8570" s="414">
        <v>164.15000000002448</v>
      </c>
      <c r="D8570" s="414" t="e">
        <v>#N/A</v>
      </c>
      <c r="E8570" s="414" t="e">
        <v>#N/A</v>
      </c>
    </row>
    <row r="8571" spans="3:5">
      <c r="C8571" s="414">
        <v>164.17500000002448</v>
      </c>
      <c r="D8571" s="414" t="e">
        <v>#N/A</v>
      </c>
      <c r="E8571" s="414" t="e">
        <v>#N/A</v>
      </c>
    </row>
    <row r="8572" spans="3:5">
      <c r="C8572" s="414">
        <v>164.20000000002449</v>
      </c>
      <c r="D8572" s="414" t="e">
        <v>#N/A</v>
      </c>
      <c r="E8572" s="414" t="e">
        <v>#N/A</v>
      </c>
    </row>
    <row r="8573" spans="3:5">
      <c r="C8573" s="414">
        <v>164.22500000002449</v>
      </c>
      <c r="D8573" s="414" t="e">
        <v>#N/A</v>
      </c>
      <c r="E8573" s="414" t="e">
        <v>#N/A</v>
      </c>
    </row>
    <row r="8574" spans="3:5">
      <c r="C8574" s="414">
        <v>164.2500000000245</v>
      </c>
      <c r="D8574" s="414" t="e">
        <v>#N/A</v>
      </c>
      <c r="E8574" s="414" t="e">
        <v>#N/A</v>
      </c>
    </row>
    <row r="8575" spans="3:5">
      <c r="C8575" s="414">
        <v>164.27500000002451</v>
      </c>
      <c r="D8575" s="414" t="e">
        <v>#N/A</v>
      </c>
      <c r="E8575" s="414" t="e">
        <v>#N/A</v>
      </c>
    </row>
    <row r="8576" spans="3:5">
      <c r="C8576" s="414">
        <v>164.30000000002451</v>
      </c>
      <c r="D8576" s="414" t="e">
        <v>#N/A</v>
      </c>
      <c r="E8576" s="414" t="e">
        <v>#N/A</v>
      </c>
    </row>
    <row r="8577" spans="3:5">
      <c r="C8577" s="414">
        <v>164.32500000002452</v>
      </c>
      <c r="D8577" s="414" t="e">
        <v>#N/A</v>
      </c>
      <c r="E8577" s="414" t="e">
        <v>#N/A</v>
      </c>
    </row>
    <row r="8578" spans="3:5">
      <c r="C8578" s="414">
        <v>164.35000000002452</v>
      </c>
      <c r="D8578" s="414" t="e">
        <v>#N/A</v>
      </c>
      <c r="E8578" s="414" t="e">
        <v>#N/A</v>
      </c>
    </row>
    <row r="8579" spans="3:5">
      <c r="C8579" s="414">
        <v>164.37500000002453</v>
      </c>
      <c r="D8579" s="414" t="e">
        <v>#N/A</v>
      </c>
      <c r="E8579" s="414" t="e">
        <v>#N/A</v>
      </c>
    </row>
    <row r="8580" spans="3:5">
      <c r="C8580" s="414">
        <v>164.40000000002453</v>
      </c>
      <c r="D8580" s="414" t="e">
        <v>#N/A</v>
      </c>
      <c r="E8580" s="414" t="e">
        <v>#N/A</v>
      </c>
    </row>
    <row r="8581" spans="3:5">
      <c r="C8581" s="414">
        <v>164.42500000002454</v>
      </c>
      <c r="D8581" s="414" t="e">
        <v>#N/A</v>
      </c>
      <c r="E8581" s="414" t="e">
        <v>#N/A</v>
      </c>
    </row>
    <row r="8582" spans="3:5">
      <c r="C8582" s="414">
        <v>164.45000000002454</v>
      </c>
      <c r="D8582" s="414" t="e">
        <v>#N/A</v>
      </c>
      <c r="E8582" s="414" t="e">
        <v>#N/A</v>
      </c>
    </row>
    <row r="8583" spans="3:5">
      <c r="C8583" s="414">
        <v>164.47500000002455</v>
      </c>
      <c r="D8583" s="414" t="e">
        <v>#N/A</v>
      </c>
      <c r="E8583" s="414" t="e">
        <v>#N/A</v>
      </c>
    </row>
    <row r="8584" spans="3:5">
      <c r="C8584" s="414">
        <v>164.50000000002456</v>
      </c>
      <c r="D8584" s="414" t="e">
        <v>#N/A</v>
      </c>
      <c r="E8584" s="414" t="e">
        <v>#N/A</v>
      </c>
    </row>
    <row r="8585" spans="3:5">
      <c r="C8585" s="414">
        <v>164.52500000002456</v>
      </c>
      <c r="D8585" s="414" t="e">
        <v>#N/A</v>
      </c>
      <c r="E8585" s="414" t="e">
        <v>#N/A</v>
      </c>
    </row>
    <row r="8586" spans="3:5">
      <c r="C8586" s="414">
        <v>164.55000000002457</v>
      </c>
      <c r="D8586" s="414" t="e">
        <v>#N/A</v>
      </c>
      <c r="E8586" s="414" t="e">
        <v>#N/A</v>
      </c>
    </row>
    <row r="8587" spans="3:5">
      <c r="C8587" s="414">
        <v>164.57500000002457</v>
      </c>
      <c r="D8587" s="414" t="e">
        <v>#N/A</v>
      </c>
      <c r="E8587" s="414" t="e">
        <v>#N/A</v>
      </c>
    </row>
    <row r="8588" spans="3:5">
      <c r="C8588" s="414">
        <v>164.60000000002458</v>
      </c>
      <c r="D8588" s="414" t="e">
        <v>#N/A</v>
      </c>
      <c r="E8588" s="414" t="e">
        <v>#N/A</v>
      </c>
    </row>
    <row r="8589" spans="3:5">
      <c r="C8589" s="414">
        <v>164.62500000002458</v>
      </c>
      <c r="D8589" s="414" t="e">
        <v>#N/A</v>
      </c>
      <c r="E8589" s="414" t="e">
        <v>#N/A</v>
      </c>
    </row>
    <row r="8590" spans="3:5">
      <c r="C8590" s="414">
        <v>164.65000000002459</v>
      </c>
      <c r="D8590" s="414" t="e">
        <v>#N/A</v>
      </c>
      <c r="E8590" s="414" t="e">
        <v>#N/A</v>
      </c>
    </row>
    <row r="8591" spans="3:5">
      <c r="C8591" s="414">
        <v>164.6750000000246</v>
      </c>
      <c r="D8591" s="414" t="e">
        <v>#N/A</v>
      </c>
      <c r="E8591" s="414" t="e">
        <v>#N/A</v>
      </c>
    </row>
    <row r="8592" spans="3:5">
      <c r="C8592" s="414">
        <v>164.7000000000246</v>
      </c>
      <c r="D8592" s="414" t="e">
        <v>#N/A</v>
      </c>
      <c r="E8592" s="414" t="e">
        <v>#N/A</v>
      </c>
    </row>
    <row r="8593" spans="3:5">
      <c r="C8593" s="414">
        <v>164.72500000002461</v>
      </c>
      <c r="D8593" s="414" t="e">
        <v>#N/A</v>
      </c>
      <c r="E8593" s="414" t="e">
        <v>#N/A</v>
      </c>
    </row>
    <row r="8594" spans="3:5">
      <c r="C8594" s="414">
        <v>164.75000000002461</v>
      </c>
      <c r="D8594" s="414" t="e">
        <v>#N/A</v>
      </c>
      <c r="E8594" s="414" t="e">
        <v>#N/A</v>
      </c>
    </row>
    <row r="8595" spans="3:5">
      <c r="C8595" s="414">
        <v>164.77500000002462</v>
      </c>
      <c r="D8595" s="414" t="e">
        <v>#N/A</v>
      </c>
      <c r="E8595" s="414" t="e">
        <v>#N/A</v>
      </c>
    </row>
    <row r="8596" spans="3:5">
      <c r="C8596" s="414">
        <v>164.80000000002462</v>
      </c>
      <c r="D8596" s="414" t="e">
        <v>#N/A</v>
      </c>
      <c r="E8596" s="414" t="e">
        <v>#N/A</v>
      </c>
    </row>
    <row r="8597" spans="3:5">
      <c r="C8597" s="414">
        <v>164.82500000002463</v>
      </c>
      <c r="D8597" s="414" t="e">
        <v>#N/A</v>
      </c>
      <c r="E8597" s="414" t="e">
        <v>#N/A</v>
      </c>
    </row>
    <row r="8598" spans="3:5">
      <c r="C8598" s="414">
        <v>164.85000000002464</v>
      </c>
      <c r="D8598" s="414" t="e">
        <v>#N/A</v>
      </c>
      <c r="E8598" s="414" t="e">
        <v>#N/A</v>
      </c>
    </row>
    <row r="8599" spans="3:5">
      <c r="C8599" s="414">
        <v>164.87500000002464</v>
      </c>
      <c r="D8599" s="414" t="e">
        <v>#N/A</v>
      </c>
      <c r="E8599" s="414" t="e">
        <v>#N/A</v>
      </c>
    </row>
    <row r="8600" spans="3:5">
      <c r="C8600" s="414">
        <v>164.90000000002465</v>
      </c>
      <c r="D8600" s="414" t="e">
        <v>#N/A</v>
      </c>
      <c r="E8600" s="414" t="e">
        <v>#N/A</v>
      </c>
    </row>
    <row r="8601" spans="3:5">
      <c r="C8601" s="414">
        <v>164.92500000002465</v>
      </c>
      <c r="D8601" s="414" t="e">
        <v>#N/A</v>
      </c>
      <c r="E8601" s="414" t="e">
        <v>#N/A</v>
      </c>
    </row>
    <row r="8602" spans="3:5">
      <c r="C8602" s="414">
        <v>164.95000000002466</v>
      </c>
      <c r="D8602" s="414" t="e">
        <v>#N/A</v>
      </c>
      <c r="E8602" s="414" t="e">
        <v>#N/A</v>
      </c>
    </row>
    <row r="8603" spans="3:5">
      <c r="C8603" s="414">
        <v>164.97500000002466</v>
      </c>
      <c r="D8603" s="414" t="e">
        <v>#N/A</v>
      </c>
      <c r="E8603" s="414" t="e">
        <v>#N/A</v>
      </c>
    </row>
    <row r="8604" spans="3:5">
      <c r="C8604" s="414">
        <v>165.00000000002467</v>
      </c>
      <c r="D8604" s="414" t="e">
        <v>#N/A</v>
      </c>
      <c r="E8604" s="414" t="e">
        <v>#N/A</v>
      </c>
    </row>
    <row r="8605" spans="3:5">
      <c r="C8605" s="414">
        <v>165.02500000002468</v>
      </c>
      <c r="D8605" s="414" t="e">
        <v>#N/A</v>
      </c>
      <c r="E8605" s="414" t="e">
        <v>#N/A</v>
      </c>
    </row>
    <row r="8606" spans="3:5">
      <c r="C8606" s="414">
        <v>165.05000000002468</v>
      </c>
      <c r="D8606" s="414" t="e">
        <v>#N/A</v>
      </c>
      <c r="E8606" s="414" t="e">
        <v>#N/A</v>
      </c>
    </row>
    <row r="8607" spans="3:5">
      <c r="C8607" s="414">
        <v>165.07500000002469</v>
      </c>
      <c r="D8607" s="414" t="e">
        <v>#N/A</v>
      </c>
      <c r="E8607" s="414" t="e">
        <v>#N/A</v>
      </c>
    </row>
    <row r="8608" spans="3:5">
      <c r="C8608" s="414">
        <v>165.10000000002469</v>
      </c>
      <c r="D8608" s="414" t="e">
        <v>#N/A</v>
      </c>
      <c r="E8608" s="414" t="e">
        <v>#N/A</v>
      </c>
    </row>
    <row r="8609" spans="3:5">
      <c r="C8609" s="414">
        <v>165.1250000000247</v>
      </c>
      <c r="D8609" s="414" t="e">
        <v>#N/A</v>
      </c>
      <c r="E8609" s="414" t="e">
        <v>#N/A</v>
      </c>
    </row>
    <row r="8610" spans="3:5">
      <c r="C8610" s="414">
        <v>165.1500000000247</v>
      </c>
      <c r="D8610" s="414" t="e">
        <v>#N/A</v>
      </c>
      <c r="E8610" s="414" t="e">
        <v>#N/A</v>
      </c>
    </row>
    <row r="8611" spans="3:5">
      <c r="C8611" s="414">
        <v>165.17500000002471</v>
      </c>
      <c r="D8611" s="414" t="e">
        <v>#N/A</v>
      </c>
      <c r="E8611" s="414" t="e">
        <v>#N/A</v>
      </c>
    </row>
    <row r="8612" spans="3:5">
      <c r="C8612" s="414">
        <v>165.20000000002472</v>
      </c>
      <c r="D8612" s="414" t="e">
        <v>#N/A</v>
      </c>
      <c r="E8612" s="414" t="e">
        <v>#N/A</v>
      </c>
    </row>
    <row r="8613" spans="3:5">
      <c r="C8613" s="414">
        <v>165.22500000002472</v>
      </c>
      <c r="D8613" s="414" t="e">
        <v>#N/A</v>
      </c>
      <c r="E8613" s="414" t="e">
        <v>#N/A</v>
      </c>
    </row>
    <row r="8614" spans="3:5">
      <c r="C8614" s="414">
        <v>165.25000000002473</v>
      </c>
      <c r="D8614" s="414" t="e">
        <v>#N/A</v>
      </c>
      <c r="E8614" s="414" t="e">
        <v>#N/A</v>
      </c>
    </row>
    <row r="8615" spans="3:5">
      <c r="C8615" s="414">
        <v>165.27500000002473</v>
      </c>
      <c r="D8615" s="414" t="e">
        <v>#N/A</v>
      </c>
      <c r="E8615" s="414" t="e">
        <v>#N/A</v>
      </c>
    </row>
    <row r="8616" spans="3:5">
      <c r="C8616" s="414">
        <v>165.30000000002474</v>
      </c>
      <c r="D8616" s="414" t="e">
        <v>#N/A</v>
      </c>
      <c r="E8616" s="414" t="e">
        <v>#N/A</v>
      </c>
    </row>
    <row r="8617" spans="3:5">
      <c r="C8617" s="414">
        <v>165.32500000002474</v>
      </c>
      <c r="D8617" s="414" t="e">
        <v>#N/A</v>
      </c>
      <c r="E8617" s="414" t="e">
        <v>#N/A</v>
      </c>
    </row>
    <row r="8618" spans="3:5">
      <c r="C8618" s="414">
        <v>165.35000000002475</v>
      </c>
      <c r="D8618" s="414" t="e">
        <v>#N/A</v>
      </c>
      <c r="E8618" s="414" t="e">
        <v>#N/A</v>
      </c>
    </row>
    <row r="8619" spans="3:5">
      <c r="C8619" s="414">
        <v>165.37500000002476</v>
      </c>
      <c r="D8619" s="414" t="e">
        <v>#N/A</v>
      </c>
      <c r="E8619" s="414" t="e">
        <v>#N/A</v>
      </c>
    </row>
    <row r="8620" spans="3:5">
      <c r="C8620" s="414">
        <v>165.40000000002476</v>
      </c>
      <c r="D8620" s="414" t="e">
        <v>#N/A</v>
      </c>
      <c r="E8620" s="414" t="e">
        <v>#N/A</v>
      </c>
    </row>
    <row r="8621" spans="3:5">
      <c r="C8621" s="414">
        <v>165.42500000002477</v>
      </c>
      <c r="D8621" s="414" t="e">
        <v>#N/A</v>
      </c>
      <c r="E8621" s="414" t="e">
        <v>#N/A</v>
      </c>
    </row>
    <row r="8622" spans="3:5">
      <c r="C8622" s="414">
        <v>165.45000000002477</v>
      </c>
      <c r="D8622" s="414" t="e">
        <v>#N/A</v>
      </c>
      <c r="E8622" s="414" t="e">
        <v>#N/A</v>
      </c>
    </row>
    <row r="8623" spans="3:5">
      <c r="C8623" s="414">
        <v>165.47500000002478</v>
      </c>
      <c r="D8623" s="414" t="e">
        <v>#N/A</v>
      </c>
      <c r="E8623" s="414" t="e">
        <v>#N/A</v>
      </c>
    </row>
    <row r="8624" spans="3:5">
      <c r="C8624" s="414">
        <v>165.50000000002478</v>
      </c>
      <c r="D8624" s="414" t="e">
        <v>#N/A</v>
      </c>
      <c r="E8624" s="414" t="e">
        <v>#N/A</v>
      </c>
    </row>
    <row r="8625" spans="3:5">
      <c r="C8625" s="414">
        <v>165.52500000002479</v>
      </c>
      <c r="D8625" s="414" t="e">
        <v>#N/A</v>
      </c>
      <c r="E8625" s="414" t="e">
        <v>#N/A</v>
      </c>
    </row>
    <row r="8626" spans="3:5">
      <c r="C8626" s="414">
        <v>165.5500000000248</v>
      </c>
      <c r="D8626" s="414" t="e">
        <v>#N/A</v>
      </c>
      <c r="E8626" s="414" t="e">
        <v>#N/A</v>
      </c>
    </row>
    <row r="8627" spans="3:5">
      <c r="C8627" s="414">
        <v>165.5750000000248</v>
      </c>
      <c r="D8627" s="414" t="e">
        <v>#N/A</v>
      </c>
      <c r="E8627" s="414" t="e">
        <v>#N/A</v>
      </c>
    </row>
    <row r="8628" spans="3:5">
      <c r="C8628" s="414">
        <v>165.60000000002481</v>
      </c>
      <c r="D8628" s="414" t="e">
        <v>#N/A</v>
      </c>
      <c r="E8628" s="414" t="e">
        <v>#N/A</v>
      </c>
    </row>
    <row r="8629" spans="3:5">
      <c r="C8629" s="414">
        <v>165.62500000002481</v>
      </c>
      <c r="D8629" s="414" t="e">
        <v>#N/A</v>
      </c>
      <c r="E8629" s="414" t="e">
        <v>#N/A</v>
      </c>
    </row>
    <row r="8630" spans="3:5">
      <c r="C8630" s="414">
        <v>165.65000000002482</v>
      </c>
      <c r="D8630" s="414" t="e">
        <v>#N/A</v>
      </c>
      <c r="E8630" s="414" t="e">
        <v>#N/A</v>
      </c>
    </row>
    <row r="8631" spans="3:5">
      <c r="C8631" s="414">
        <v>165.67500000002482</v>
      </c>
      <c r="D8631" s="414" t="e">
        <v>#N/A</v>
      </c>
      <c r="E8631" s="414" t="e">
        <v>#N/A</v>
      </c>
    </row>
    <row r="8632" spans="3:5">
      <c r="C8632" s="414">
        <v>165.70000000002483</v>
      </c>
      <c r="D8632" s="414" t="e">
        <v>#N/A</v>
      </c>
      <c r="E8632" s="414" t="e">
        <v>#N/A</v>
      </c>
    </row>
    <row r="8633" spans="3:5">
      <c r="C8633" s="414">
        <v>165.72500000002483</v>
      </c>
      <c r="D8633" s="414" t="e">
        <v>#N/A</v>
      </c>
      <c r="E8633" s="414" t="e">
        <v>#N/A</v>
      </c>
    </row>
    <row r="8634" spans="3:5">
      <c r="C8634" s="414">
        <v>165.75000000002484</v>
      </c>
      <c r="D8634" s="414" t="e">
        <v>#N/A</v>
      </c>
      <c r="E8634" s="414" t="e">
        <v>#N/A</v>
      </c>
    </row>
    <row r="8635" spans="3:5">
      <c r="C8635" s="414">
        <v>165.77500000002485</v>
      </c>
      <c r="D8635" s="414" t="e">
        <v>#N/A</v>
      </c>
      <c r="E8635" s="414" t="e">
        <v>#N/A</v>
      </c>
    </row>
    <row r="8636" spans="3:5">
      <c r="C8636" s="414">
        <v>165.80000000002485</v>
      </c>
      <c r="D8636" s="414" t="e">
        <v>#N/A</v>
      </c>
      <c r="E8636" s="414" t="e">
        <v>#N/A</v>
      </c>
    </row>
    <row r="8637" spans="3:5">
      <c r="C8637" s="414">
        <v>165.82500000002486</v>
      </c>
      <c r="D8637" s="414" t="e">
        <v>#N/A</v>
      </c>
      <c r="E8637" s="414" t="e">
        <v>#N/A</v>
      </c>
    </row>
    <row r="8638" spans="3:5">
      <c r="C8638" s="414">
        <v>165.85000000002486</v>
      </c>
      <c r="D8638" s="414" t="e">
        <v>#N/A</v>
      </c>
      <c r="E8638" s="414" t="e">
        <v>#N/A</v>
      </c>
    </row>
    <row r="8639" spans="3:5">
      <c r="C8639" s="414">
        <v>165.87500000002487</v>
      </c>
      <c r="D8639" s="414" t="e">
        <v>#N/A</v>
      </c>
      <c r="E8639" s="414" t="e">
        <v>#N/A</v>
      </c>
    </row>
    <row r="8640" spans="3:5">
      <c r="C8640" s="414">
        <v>165.90000000002487</v>
      </c>
      <c r="D8640" s="414" t="e">
        <v>#N/A</v>
      </c>
      <c r="E8640" s="414" t="e">
        <v>#N/A</v>
      </c>
    </row>
    <row r="8641" spans="3:5">
      <c r="C8641" s="414">
        <v>165.92500000002488</v>
      </c>
      <c r="D8641" s="414" t="e">
        <v>#N/A</v>
      </c>
      <c r="E8641" s="414" t="e">
        <v>#N/A</v>
      </c>
    </row>
    <row r="8642" spans="3:5">
      <c r="C8642" s="414">
        <v>165.95000000002489</v>
      </c>
      <c r="D8642" s="414" t="e">
        <v>#N/A</v>
      </c>
      <c r="E8642" s="414" t="e">
        <v>#N/A</v>
      </c>
    </row>
    <row r="8643" spans="3:5">
      <c r="C8643" s="414">
        <v>165.97500000002489</v>
      </c>
      <c r="D8643" s="414" t="e">
        <v>#N/A</v>
      </c>
      <c r="E8643" s="414" t="e">
        <v>#N/A</v>
      </c>
    </row>
    <row r="8644" spans="3:5">
      <c r="C8644" s="414">
        <v>166.0000000000249</v>
      </c>
      <c r="D8644" s="414" t="e">
        <v>#N/A</v>
      </c>
      <c r="E8644" s="414" t="e">
        <v>#N/A</v>
      </c>
    </row>
    <row r="8645" spans="3:5">
      <c r="C8645" s="414">
        <v>166.0250000000249</v>
      </c>
      <c r="D8645" s="414" t="e">
        <v>#N/A</v>
      </c>
      <c r="E8645" s="414" t="e">
        <v>#N/A</v>
      </c>
    </row>
    <row r="8646" spans="3:5">
      <c r="C8646" s="414">
        <v>166.05000000002491</v>
      </c>
      <c r="D8646" s="414" t="e">
        <v>#N/A</v>
      </c>
      <c r="E8646" s="414" t="e">
        <v>#N/A</v>
      </c>
    </row>
    <row r="8647" spans="3:5">
      <c r="C8647" s="414">
        <v>166.07500000002491</v>
      </c>
      <c r="D8647" s="414" t="e">
        <v>#N/A</v>
      </c>
      <c r="E8647" s="414" t="e">
        <v>#N/A</v>
      </c>
    </row>
    <row r="8648" spans="3:5">
      <c r="C8648" s="414">
        <v>166.10000000002492</v>
      </c>
      <c r="D8648" s="414" t="e">
        <v>#N/A</v>
      </c>
      <c r="E8648" s="414" t="e">
        <v>#N/A</v>
      </c>
    </row>
    <row r="8649" spans="3:5">
      <c r="C8649" s="414">
        <v>166.12500000002493</v>
      </c>
      <c r="D8649" s="414" t="e">
        <v>#N/A</v>
      </c>
      <c r="E8649" s="414" t="e">
        <v>#N/A</v>
      </c>
    </row>
    <row r="8650" spans="3:5">
      <c r="C8650" s="414">
        <v>166.15000000002493</v>
      </c>
      <c r="D8650" s="414" t="e">
        <v>#N/A</v>
      </c>
      <c r="E8650" s="414" t="e">
        <v>#N/A</v>
      </c>
    </row>
    <row r="8651" spans="3:5">
      <c r="C8651" s="414">
        <v>166.17500000002494</v>
      </c>
      <c r="D8651" s="414" t="e">
        <v>#N/A</v>
      </c>
      <c r="E8651" s="414" t="e">
        <v>#N/A</v>
      </c>
    </row>
    <row r="8652" spans="3:5">
      <c r="C8652" s="414">
        <v>166.20000000002494</v>
      </c>
      <c r="D8652" s="414" t="e">
        <v>#N/A</v>
      </c>
      <c r="E8652" s="414" t="e">
        <v>#N/A</v>
      </c>
    </row>
    <row r="8653" spans="3:5">
      <c r="C8653" s="414">
        <v>166.22500000002495</v>
      </c>
      <c r="D8653" s="414" t="e">
        <v>#N/A</v>
      </c>
      <c r="E8653" s="414" t="e">
        <v>#N/A</v>
      </c>
    </row>
    <row r="8654" spans="3:5">
      <c r="C8654" s="414">
        <v>166.25000000002495</v>
      </c>
      <c r="D8654" s="414" t="e">
        <v>#N/A</v>
      </c>
      <c r="E8654" s="414" t="e">
        <v>#N/A</v>
      </c>
    </row>
    <row r="8655" spans="3:5">
      <c r="C8655" s="414">
        <v>166.27500000002496</v>
      </c>
      <c r="D8655" s="414" t="e">
        <v>#N/A</v>
      </c>
      <c r="E8655" s="414" t="e">
        <v>#N/A</v>
      </c>
    </row>
    <row r="8656" spans="3:5">
      <c r="C8656" s="414">
        <v>166.30000000002497</v>
      </c>
      <c r="D8656" s="414" t="e">
        <v>#N/A</v>
      </c>
      <c r="E8656" s="414" t="e">
        <v>#N/A</v>
      </c>
    </row>
    <row r="8657" spans="3:5">
      <c r="C8657" s="414">
        <v>166.32500000002497</v>
      </c>
      <c r="D8657" s="414" t="e">
        <v>#N/A</v>
      </c>
      <c r="E8657" s="414" t="e">
        <v>#N/A</v>
      </c>
    </row>
    <row r="8658" spans="3:5">
      <c r="C8658" s="414">
        <v>166.35000000002498</v>
      </c>
      <c r="D8658" s="414" t="e">
        <v>#N/A</v>
      </c>
      <c r="E8658" s="414" t="e">
        <v>#N/A</v>
      </c>
    </row>
    <row r="8659" spans="3:5">
      <c r="C8659" s="414">
        <v>166.37500000002498</v>
      </c>
      <c r="D8659" s="414" t="e">
        <v>#N/A</v>
      </c>
      <c r="E8659" s="414" t="e">
        <v>#N/A</v>
      </c>
    </row>
    <row r="8660" spans="3:5">
      <c r="C8660" s="414">
        <v>166.40000000002499</v>
      </c>
      <c r="D8660" s="414" t="e">
        <v>#N/A</v>
      </c>
      <c r="E8660" s="414" t="e">
        <v>#N/A</v>
      </c>
    </row>
    <row r="8661" spans="3:5">
      <c r="C8661" s="414">
        <v>166.42500000002499</v>
      </c>
      <c r="D8661" s="414" t="e">
        <v>#N/A</v>
      </c>
      <c r="E8661" s="414" t="e">
        <v>#N/A</v>
      </c>
    </row>
    <row r="8662" spans="3:5">
      <c r="C8662" s="414">
        <v>166.450000000025</v>
      </c>
      <c r="D8662" s="414" t="e">
        <v>#N/A</v>
      </c>
      <c r="E8662" s="414" t="e">
        <v>#N/A</v>
      </c>
    </row>
    <row r="8663" spans="3:5">
      <c r="C8663" s="414">
        <v>166.47500000002501</v>
      </c>
      <c r="D8663" s="414" t="e">
        <v>#N/A</v>
      </c>
      <c r="E8663" s="414" t="e">
        <v>#N/A</v>
      </c>
    </row>
    <row r="8664" spans="3:5">
      <c r="C8664" s="414">
        <v>166.50000000002501</v>
      </c>
      <c r="D8664" s="414" t="e">
        <v>#N/A</v>
      </c>
      <c r="E8664" s="414" t="e">
        <v>#N/A</v>
      </c>
    </row>
    <row r="8665" spans="3:5">
      <c r="C8665" s="414">
        <v>166.52500000002502</v>
      </c>
      <c r="D8665" s="414" t="e">
        <v>#N/A</v>
      </c>
      <c r="E8665" s="414" t="e">
        <v>#N/A</v>
      </c>
    </row>
    <row r="8666" spans="3:5">
      <c r="C8666" s="414">
        <v>166.55000000002502</v>
      </c>
      <c r="D8666" s="414" t="e">
        <v>#N/A</v>
      </c>
      <c r="E8666" s="414" t="e">
        <v>#N/A</v>
      </c>
    </row>
    <row r="8667" spans="3:5">
      <c r="C8667" s="414">
        <v>166.57500000002503</v>
      </c>
      <c r="D8667" s="414" t="e">
        <v>#N/A</v>
      </c>
      <c r="E8667" s="414" t="e">
        <v>#N/A</v>
      </c>
    </row>
    <row r="8668" spans="3:5">
      <c r="C8668" s="414">
        <v>166.60000000002503</v>
      </c>
      <c r="D8668" s="414" t="e">
        <v>#N/A</v>
      </c>
      <c r="E8668" s="414" t="e">
        <v>#N/A</v>
      </c>
    </row>
    <row r="8669" spans="3:5">
      <c r="C8669" s="414">
        <v>166.62500000002504</v>
      </c>
      <c r="D8669" s="414" t="e">
        <v>#N/A</v>
      </c>
      <c r="E8669" s="414" t="e">
        <v>#N/A</v>
      </c>
    </row>
    <row r="8670" spans="3:5">
      <c r="C8670" s="414">
        <v>166.65000000002505</v>
      </c>
      <c r="D8670" s="414" t="e">
        <v>#N/A</v>
      </c>
      <c r="E8670" s="414" t="e">
        <v>#N/A</v>
      </c>
    </row>
    <row r="8671" spans="3:5">
      <c r="C8671" s="414">
        <v>166.67500000002505</v>
      </c>
      <c r="D8671" s="414" t="e">
        <v>#N/A</v>
      </c>
      <c r="E8671" s="414" t="e">
        <v>#N/A</v>
      </c>
    </row>
    <row r="8672" spans="3:5">
      <c r="C8672" s="414">
        <v>166.70000000002506</v>
      </c>
      <c r="D8672" s="414" t="e">
        <v>#N/A</v>
      </c>
      <c r="E8672" s="414" t="e">
        <v>#N/A</v>
      </c>
    </row>
    <row r="8673" spans="3:5">
      <c r="C8673" s="414">
        <v>166.72500000002506</v>
      </c>
      <c r="D8673" s="414" t="e">
        <v>#N/A</v>
      </c>
      <c r="E8673" s="414" t="e">
        <v>#N/A</v>
      </c>
    </row>
    <row r="8674" spans="3:5">
      <c r="C8674" s="414">
        <v>166.75000000002507</v>
      </c>
      <c r="D8674" s="414" t="e">
        <v>#N/A</v>
      </c>
      <c r="E8674" s="414" t="e">
        <v>#N/A</v>
      </c>
    </row>
    <row r="8675" spans="3:5">
      <c r="C8675" s="414">
        <v>166.77500000002507</v>
      </c>
      <c r="D8675" s="414" t="e">
        <v>#N/A</v>
      </c>
      <c r="E8675" s="414" t="e">
        <v>#N/A</v>
      </c>
    </row>
    <row r="8676" spans="3:5">
      <c r="C8676" s="414">
        <v>166.80000000002508</v>
      </c>
      <c r="D8676" s="414" t="e">
        <v>#N/A</v>
      </c>
      <c r="E8676" s="414" t="e">
        <v>#N/A</v>
      </c>
    </row>
    <row r="8677" spans="3:5">
      <c r="C8677" s="414">
        <v>166.82500000002509</v>
      </c>
      <c r="D8677" s="414" t="e">
        <v>#N/A</v>
      </c>
      <c r="E8677" s="414" t="e">
        <v>#N/A</v>
      </c>
    </row>
    <row r="8678" spans="3:5">
      <c r="C8678" s="414">
        <v>166.85000000002509</v>
      </c>
      <c r="D8678" s="414" t="e">
        <v>#N/A</v>
      </c>
      <c r="E8678" s="414" t="e">
        <v>#N/A</v>
      </c>
    </row>
    <row r="8679" spans="3:5">
      <c r="C8679" s="414">
        <v>166.8750000000251</v>
      </c>
      <c r="D8679" s="414" t="e">
        <v>#N/A</v>
      </c>
      <c r="E8679" s="414" t="e">
        <v>#N/A</v>
      </c>
    </row>
    <row r="8680" spans="3:5">
      <c r="C8680" s="414">
        <v>166.9000000000251</v>
      </c>
      <c r="D8680" s="414" t="e">
        <v>#N/A</v>
      </c>
      <c r="E8680" s="414" t="e">
        <v>#N/A</v>
      </c>
    </row>
    <row r="8681" spans="3:5">
      <c r="C8681" s="414">
        <v>166.92500000002511</v>
      </c>
      <c r="D8681" s="414" t="e">
        <v>#N/A</v>
      </c>
      <c r="E8681" s="414" t="e">
        <v>#N/A</v>
      </c>
    </row>
    <row r="8682" spans="3:5">
      <c r="C8682" s="414">
        <v>166.95000000002511</v>
      </c>
      <c r="D8682" s="414" t="e">
        <v>#N/A</v>
      </c>
      <c r="E8682" s="414" t="e">
        <v>#N/A</v>
      </c>
    </row>
    <row r="8683" spans="3:5">
      <c r="C8683" s="414">
        <v>166.97500000002512</v>
      </c>
      <c r="D8683" s="414" t="e">
        <v>#N/A</v>
      </c>
      <c r="E8683" s="414" t="e">
        <v>#N/A</v>
      </c>
    </row>
    <row r="8684" spans="3:5">
      <c r="C8684" s="414">
        <v>167.00000000002512</v>
      </c>
      <c r="D8684" s="414" t="e">
        <v>#N/A</v>
      </c>
      <c r="E8684" s="414" t="e">
        <v>#N/A</v>
      </c>
    </row>
    <row r="8685" spans="3:5">
      <c r="C8685" s="414">
        <v>167.02500000002513</v>
      </c>
      <c r="D8685" s="414" t="e">
        <v>#N/A</v>
      </c>
      <c r="E8685" s="414" t="e">
        <v>#N/A</v>
      </c>
    </row>
    <row r="8686" spans="3:5">
      <c r="C8686" s="414">
        <v>167.05000000002514</v>
      </c>
      <c r="D8686" s="414" t="e">
        <v>#N/A</v>
      </c>
      <c r="E8686" s="414" t="e">
        <v>#N/A</v>
      </c>
    </row>
    <row r="8687" spans="3:5">
      <c r="C8687" s="414">
        <v>167.07500000002514</v>
      </c>
      <c r="D8687" s="414" t="e">
        <v>#N/A</v>
      </c>
      <c r="E8687" s="414" t="e">
        <v>#N/A</v>
      </c>
    </row>
    <row r="8688" spans="3:5">
      <c r="C8688" s="414">
        <v>167.10000000002515</v>
      </c>
      <c r="D8688" s="414" t="e">
        <v>#N/A</v>
      </c>
      <c r="E8688" s="414" t="e">
        <v>#N/A</v>
      </c>
    </row>
    <row r="8689" spans="3:5">
      <c r="C8689" s="414">
        <v>167.12500000002515</v>
      </c>
      <c r="D8689" s="414" t="e">
        <v>#N/A</v>
      </c>
      <c r="E8689" s="414" t="e">
        <v>#N/A</v>
      </c>
    </row>
    <row r="8690" spans="3:5">
      <c r="C8690" s="414">
        <v>167.15000000002516</v>
      </c>
      <c r="D8690" s="414" t="e">
        <v>#N/A</v>
      </c>
      <c r="E8690" s="414" t="e">
        <v>#N/A</v>
      </c>
    </row>
    <row r="8691" spans="3:5">
      <c r="C8691" s="414">
        <v>167.17500000002516</v>
      </c>
      <c r="D8691" s="414" t="e">
        <v>#N/A</v>
      </c>
      <c r="E8691" s="414" t="e">
        <v>#N/A</v>
      </c>
    </row>
    <row r="8692" spans="3:5">
      <c r="C8692" s="414">
        <v>167.20000000002517</v>
      </c>
      <c r="D8692" s="414" t="e">
        <v>#N/A</v>
      </c>
      <c r="E8692" s="414" t="e">
        <v>#N/A</v>
      </c>
    </row>
    <row r="8693" spans="3:5">
      <c r="C8693" s="414">
        <v>167.22500000002518</v>
      </c>
      <c r="D8693" s="414" t="e">
        <v>#N/A</v>
      </c>
      <c r="E8693" s="414" t="e">
        <v>#N/A</v>
      </c>
    </row>
    <row r="8694" spans="3:5">
      <c r="C8694" s="414">
        <v>167.25000000002518</v>
      </c>
      <c r="D8694" s="414" t="e">
        <v>#N/A</v>
      </c>
      <c r="E8694" s="414" t="e">
        <v>#N/A</v>
      </c>
    </row>
    <row r="8695" spans="3:5">
      <c r="C8695" s="414">
        <v>167.27500000002519</v>
      </c>
      <c r="D8695" s="414" t="e">
        <v>#N/A</v>
      </c>
      <c r="E8695" s="414" t="e">
        <v>#N/A</v>
      </c>
    </row>
    <row r="8696" spans="3:5">
      <c r="C8696" s="414">
        <v>167.30000000002519</v>
      </c>
      <c r="D8696" s="414" t="e">
        <v>#N/A</v>
      </c>
      <c r="E8696" s="414" t="e">
        <v>#N/A</v>
      </c>
    </row>
    <row r="8697" spans="3:5">
      <c r="C8697" s="414">
        <v>167.3250000000252</v>
      </c>
      <c r="D8697" s="414" t="e">
        <v>#N/A</v>
      </c>
      <c r="E8697" s="414" t="e">
        <v>#N/A</v>
      </c>
    </row>
    <row r="8698" spans="3:5">
      <c r="C8698" s="414">
        <v>167.3500000000252</v>
      </c>
      <c r="D8698" s="414" t="e">
        <v>#N/A</v>
      </c>
      <c r="E8698" s="414" t="e">
        <v>#N/A</v>
      </c>
    </row>
    <row r="8699" spans="3:5">
      <c r="C8699" s="414">
        <v>167.37500000002521</v>
      </c>
      <c r="D8699" s="414" t="e">
        <v>#N/A</v>
      </c>
      <c r="E8699" s="414" t="e">
        <v>#N/A</v>
      </c>
    </row>
    <row r="8700" spans="3:5">
      <c r="C8700" s="414">
        <v>167.40000000002522</v>
      </c>
      <c r="D8700" s="414" t="e">
        <v>#N/A</v>
      </c>
      <c r="E8700" s="414" t="e">
        <v>#N/A</v>
      </c>
    </row>
    <row r="8701" spans="3:5">
      <c r="C8701" s="414">
        <v>167.42500000002522</v>
      </c>
      <c r="D8701" s="414" t="e">
        <v>#N/A</v>
      </c>
      <c r="E8701" s="414" t="e">
        <v>#N/A</v>
      </c>
    </row>
    <row r="8702" spans="3:5">
      <c r="C8702" s="414">
        <v>167.45000000002523</v>
      </c>
      <c r="D8702" s="414" t="e">
        <v>#N/A</v>
      </c>
      <c r="E8702" s="414" t="e">
        <v>#N/A</v>
      </c>
    </row>
    <row r="8703" spans="3:5">
      <c r="C8703" s="414">
        <v>167.47500000002523</v>
      </c>
      <c r="D8703" s="414" t="e">
        <v>#N/A</v>
      </c>
      <c r="E8703" s="414" t="e">
        <v>#N/A</v>
      </c>
    </row>
    <row r="8704" spans="3:5">
      <c r="C8704" s="414">
        <v>167.50000000002524</v>
      </c>
      <c r="D8704" s="414" t="e">
        <v>#N/A</v>
      </c>
      <c r="E8704" s="414" t="e">
        <v>#N/A</v>
      </c>
    </row>
    <row r="8705" spans="3:5">
      <c r="C8705" s="414">
        <v>167.52500000002524</v>
      </c>
      <c r="D8705" s="414" t="e">
        <v>#N/A</v>
      </c>
      <c r="E8705" s="414" t="e">
        <v>#N/A</v>
      </c>
    </row>
    <row r="8706" spans="3:5">
      <c r="C8706" s="414">
        <v>167.55000000002525</v>
      </c>
      <c r="D8706" s="414" t="e">
        <v>#N/A</v>
      </c>
      <c r="E8706" s="414" t="e">
        <v>#N/A</v>
      </c>
    </row>
    <row r="8707" spans="3:5">
      <c r="C8707" s="414">
        <v>167.57500000002526</v>
      </c>
      <c r="D8707" s="414" t="e">
        <v>#N/A</v>
      </c>
      <c r="E8707" s="414" t="e">
        <v>#N/A</v>
      </c>
    </row>
    <row r="8708" spans="3:5">
      <c r="C8708" s="414">
        <v>167.60000000002526</v>
      </c>
      <c r="D8708" s="414" t="e">
        <v>#N/A</v>
      </c>
      <c r="E8708" s="414" t="e">
        <v>#N/A</v>
      </c>
    </row>
    <row r="8709" spans="3:5">
      <c r="C8709" s="414">
        <v>167.62500000002527</v>
      </c>
      <c r="D8709" s="414" t="e">
        <v>#N/A</v>
      </c>
      <c r="E8709" s="414" t="e">
        <v>#N/A</v>
      </c>
    </row>
    <row r="8710" spans="3:5">
      <c r="C8710" s="414">
        <v>167.65000000002527</v>
      </c>
      <c r="D8710" s="414" t="e">
        <v>#N/A</v>
      </c>
      <c r="E8710" s="414" t="e">
        <v>#N/A</v>
      </c>
    </row>
    <row r="8711" spans="3:5">
      <c r="C8711" s="414">
        <v>167.67500000002528</v>
      </c>
      <c r="D8711" s="414" t="e">
        <v>#N/A</v>
      </c>
      <c r="E8711" s="414" t="e">
        <v>#N/A</v>
      </c>
    </row>
    <row r="8712" spans="3:5">
      <c r="C8712" s="414">
        <v>167.70000000002528</v>
      </c>
      <c r="D8712" s="414" t="e">
        <v>#N/A</v>
      </c>
      <c r="E8712" s="414" t="e">
        <v>#N/A</v>
      </c>
    </row>
    <row r="8713" spans="3:5">
      <c r="C8713" s="414">
        <v>167.72500000002529</v>
      </c>
      <c r="D8713" s="414" t="e">
        <v>#N/A</v>
      </c>
      <c r="E8713" s="414" t="e">
        <v>#N/A</v>
      </c>
    </row>
    <row r="8714" spans="3:5">
      <c r="C8714" s="414">
        <v>167.7500000000253</v>
      </c>
      <c r="D8714" s="414" t="e">
        <v>#N/A</v>
      </c>
      <c r="E8714" s="414" t="e">
        <v>#N/A</v>
      </c>
    </row>
    <row r="8715" spans="3:5">
      <c r="C8715" s="414">
        <v>167.7750000000253</v>
      </c>
      <c r="D8715" s="414" t="e">
        <v>#N/A</v>
      </c>
      <c r="E8715" s="414" t="e">
        <v>#N/A</v>
      </c>
    </row>
    <row r="8716" spans="3:5">
      <c r="C8716" s="414">
        <v>167.80000000002531</v>
      </c>
      <c r="D8716" s="414" t="e">
        <v>#N/A</v>
      </c>
      <c r="E8716" s="414" t="e">
        <v>#N/A</v>
      </c>
    </row>
    <row r="8717" spans="3:5">
      <c r="C8717" s="414">
        <v>167.82500000002531</v>
      </c>
      <c r="D8717" s="414" t="e">
        <v>#N/A</v>
      </c>
      <c r="E8717" s="414" t="e">
        <v>#N/A</v>
      </c>
    </row>
    <row r="8718" spans="3:5">
      <c r="C8718" s="414">
        <v>167.85000000002532</v>
      </c>
      <c r="D8718" s="414" t="e">
        <v>#N/A</v>
      </c>
      <c r="E8718" s="414" t="e">
        <v>#N/A</v>
      </c>
    </row>
    <row r="8719" spans="3:5">
      <c r="C8719" s="414">
        <v>167.87500000002532</v>
      </c>
      <c r="D8719" s="414" t="e">
        <v>#N/A</v>
      </c>
      <c r="E8719" s="414" t="e">
        <v>#N/A</v>
      </c>
    </row>
    <row r="8720" spans="3:5">
      <c r="C8720" s="414">
        <v>167.90000000002533</v>
      </c>
      <c r="D8720" s="414" t="e">
        <v>#N/A</v>
      </c>
      <c r="E8720" s="414" t="e">
        <v>#N/A</v>
      </c>
    </row>
    <row r="8721" spans="3:5">
      <c r="C8721" s="414">
        <v>167.92500000002534</v>
      </c>
      <c r="D8721" s="414" t="e">
        <v>#N/A</v>
      </c>
      <c r="E8721" s="414" t="e">
        <v>#N/A</v>
      </c>
    </row>
    <row r="8722" spans="3:5">
      <c r="C8722" s="414">
        <v>167.95000000002534</v>
      </c>
      <c r="D8722" s="414" t="e">
        <v>#N/A</v>
      </c>
      <c r="E8722" s="414" t="e">
        <v>#N/A</v>
      </c>
    </row>
    <row r="8723" spans="3:5">
      <c r="C8723" s="414">
        <v>167.97500000002535</v>
      </c>
      <c r="D8723" s="414" t="e">
        <v>#N/A</v>
      </c>
      <c r="E8723" s="414" t="e">
        <v>#N/A</v>
      </c>
    </row>
    <row r="8724" spans="3:5">
      <c r="C8724" s="414">
        <v>168.00000000002535</v>
      </c>
      <c r="D8724" s="414" t="e">
        <v>#N/A</v>
      </c>
      <c r="E8724" s="414" t="e">
        <v>#N/A</v>
      </c>
    </row>
    <row r="8725" spans="3:5">
      <c r="C8725" s="414">
        <v>168.02500000002536</v>
      </c>
      <c r="D8725" s="414" t="e">
        <v>#N/A</v>
      </c>
      <c r="E8725" s="414" t="e">
        <v>#N/A</v>
      </c>
    </row>
    <row r="8726" spans="3:5">
      <c r="C8726" s="414">
        <v>168.05000000002536</v>
      </c>
      <c r="D8726" s="414" t="e">
        <v>#N/A</v>
      </c>
      <c r="E8726" s="414" t="e">
        <v>#N/A</v>
      </c>
    </row>
    <row r="8727" spans="3:5">
      <c r="C8727" s="414">
        <v>168.07500000002537</v>
      </c>
      <c r="D8727" s="414" t="e">
        <v>#N/A</v>
      </c>
      <c r="E8727" s="414" t="e">
        <v>#N/A</v>
      </c>
    </row>
    <row r="8728" spans="3:5">
      <c r="C8728" s="414">
        <v>168.10000000002537</v>
      </c>
      <c r="D8728" s="414" t="e">
        <v>#N/A</v>
      </c>
      <c r="E8728" s="414" t="e">
        <v>#N/A</v>
      </c>
    </row>
    <row r="8729" spans="3:5">
      <c r="C8729" s="414">
        <v>168.12500000002538</v>
      </c>
      <c r="D8729" s="414" t="e">
        <v>#N/A</v>
      </c>
      <c r="E8729" s="414" t="e">
        <v>#N/A</v>
      </c>
    </row>
    <row r="8730" spans="3:5">
      <c r="C8730" s="414">
        <v>168.15000000002539</v>
      </c>
      <c r="D8730" s="414" t="e">
        <v>#N/A</v>
      </c>
      <c r="E8730" s="414" t="e">
        <v>#N/A</v>
      </c>
    </row>
    <row r="8731" spans="3:5">
      <c r="C8731" s="414">
        <v>168.17500000002539</v>
      </c>
      <c r="D8731" s="414" t="e">
        <v>#N/A</v>
      </c>
      <c r="E8731" s="414" t="e">
        <v>#N/A</v>
      </c>
    </row>
    <row r="8732" spans="3:5">
      <c r="C8732" s="414">
        <v>168.2000000000254</v>
      </c>
      <c r="D8732" s="414" t="e">
        <v>#N/A</v>
      </c>
      <c r="E8732" s="414" t="e">
        <v>#N/A</v>
      </c>
    </row>
    <row r="8733" spans="3:5">
      <c r="C8733" s="414">
        <v>168.2250000000254</v>
      </c>
      <c r="D8733" s="414" t="e">
        <v>#N/A</v>
      </c>
      <c r="E8733" s="414" t="e">
        <v>#N/A</v>
      </c>
    </row>
    <row r="8734" spans="3:5">
      <c r="C8734" s="414">
        <v>168.25000000002541</v>
      </c>
      <c r="D8734" s="414" t="e">
        <v>#N/A</v>
      </c>
      <c r="E8734" s="414" t="e">
        <v>#N/A</v>
      </c>
    </row>
    <row r="8735" spans="3:5">
      <c r="C8735" s="414">
        <v>168.27500000002541</v>
      </c>
      <c r="D8735" s="414" t="e">
        <v>#N/A</v>
      </c>
      <c r="E8735" s="414" t="e">
        <v>#N/A</v>
      </c>
    </row>
    <row r="8736" spans="3:5">
      <c r="C8736" s="414">
        <v>168.30000000002542</v>
      </c>
      <c r="D8736" s="414" t="e">
        <v>#N/A</v>
      </c>
      <c r="E8736" s="414" t="e">
        <v>#N/A</v>
      </c>
    </row>
    <row r="8737" spans="3:5">
      <c r="C8737" s="414">
        <v>168.32500000002543</v>
      </c>
      <c r="D8737" s="414" t="e">
        <v>#N/A</v>
      </c>
      <c r="E8737" s="414" t="e">
        <v>#N/A</v>
      </c>
    </row>
    <row r="8738" spans="3:5">
      <c r="C8738" s="414">
        <v>168.35000000002543</v>
      </c>
      <c r="D8738" s="414" t="e">
        <v>#N/A</v>
      </c>
      <c r="E8738" s="414" t="e">
        <v>#N/A</v>
      </c>
    </row>
    <row r="8739" spans="3:5">
      <c r="C8739" s="414">
        <v>168.37500000002544</v>
      </c>
      <c r="D8739" s="414" t="e">
        <v>#N/A</v>
      </c>
      <c r="E8739" s="414" t="e">
        <v>#N/A</v>
      </c>
    </row>
    <row r="8740" spans="3:5">
      <c r="C8740" s="414">
        <v>168.40000000002544</v>
      </c>
      <c r="D8740" s="414" t="e">
        <v>#N/A</v>
      </c>
      <c r="E8740" s="414" t="e">
        <v>#N/A</v>
      </c>
    </row>
    <row r="8741" spans="3:5">
      <c r="C8741" s="414">
        <v>168.42500000002545</v>
      </c>
      <c r="D8741" s="414" t="e">
        <v>#N/A</v>
      </c>
      <c r="E8741" s="414" t="e">
        <v>#N/A</v>
      </c>
    </row>
    <row r="8742" spans="3:5">
      <c r="C8742" s="414">
        <v>168.45000000002545</v>
      </c>
      <c r="D8742" s="414" t="e">
        <v>#N/A</v>
      </c>
      <c r="E8742" s="414" t="e">
        <v>#N/A</v>
      </c>
    </row>
    <row r="8743" spans="3:5">
      <c r="C8743" s="414">
        <v>168.47500000002546</v>
      </c>
      <c r="D8743" s="414" t="e">
        <v>#N/A</v>
      </c>
      <c r="E8743" s="414" t="e">
        <v>#N/A</v>
      </c>
    </row>
    <row r="8744" spans="3:5">
      <c r="C8744" s="414">
        <v>168.50000000002547</v>
      </c>
      <c r="D8744" s="414" t="e">
        <v>#N/A</v>
      </c>
      <c r="E8744" s="414" t="e">
        <v>#N/A</v>
      </c>
    </row>
    <row r="8745" spans="3:5">
      <c r="C8745" s="414">
        <v>168.52500000002547</v>
      </c>
      <c r="D8745" s="414" t="e">
        <v>#N/A</v>
      </c>
      <c r="E8745" s="414" t="e">
        <v>#N/A</v>
      </c>
    </row>
    <row r="8746" spans="3:5">
      <c r="C8746" s="414">
        <v>168.55000000002548</v>
      </c>
      <c r="D8746" s="414" t="e">
        <v>#N/A</v>
      </c>
      <c r="E8746" s="414" t="e">
        <v>#N/A</v>
      </c>
    </row>
    <row r="8747" spans="3:5">
      <c r="C8747" s="414">
        <v>168.57500000002548</v>
      </c>
      <c r="D8747" s="414" t="e">
        <v>#N/A</v>
      </c>
      <c r="E8747" s="414" t="e">
        <v>#N/A</v>
      </c>
    </row>
    <row r="8748" spans="3:5">
      <c r="C8748" s="414">
        <v>168.60000000002549</v>
      </c>
      <c r="D8748" s="414" t="e">
        <v>#N/A</v>
      </c>
      <c r="E8748" s="414" t="e">
        <v>#N/A</v>
      </c>
    </row>
    <row r="8749" spans="3:5">
      <c r="C8749" s="414">
        <v>168.62500000002549</v>
      </c>
      <c r="D8749" s="414" t="e">
        <v>#N/A</v>
      </c>
      <c r="E8749" s="414" t="e">
        <v>#N/A</v>
      </c>
    </row>
    <row r="8750" spans="3:5">
      <c r="C8750" s="414">
        <v>168.6500000000255</v>
      </c>
      <c r="D8750" s="414" t="e">
        <v>#N/A</v>
      </c>
      <c r="E8750" s="414" t="e">
        <v>#N/A</v>
      </c>
    </row>
    <row r="8751" spans="3:5">
      <c r="C8751" s="414">
        <v>168.67500000002551</v>
      </c>
      <c r="D8751" s="414" t="e">
        <v>#N/A</v>
      </c>
      <c r="E8751" s="414" t="e">
        <v>#N/A</v>
      </c>
    </row>
    <row r="8752" spans="3:5">
      <c r="C8752" s="414">
        <v>168.70000000002551</v>
      </c>
      <c r="D8752" s="414" t="e">
        <v>#N/A</v>
      </c>
      <c r="E8752" s="414" t="e">
        <v>#N/A</v>
      </c>
    </row>
    <row r="8753" spans="3:5">
      <c r="C8753" s="414">
        <v>168.72500000002552</v>
      </c>
      <c r="D8753" s="414" t="e">
        <v>#N/A</v>
      </c>
      <c r="E8753" s="414" t="e">
        <v>#N/A</v>
      </c>
    </row>
    <row r="8754" spans="3:5">
      <c r="C8754" s="414">
        <v>168.75000000002552</v>
      </c>
      <c r="D8754" s="414" t="e">
        <v>#N/A</v>
      </c>
      <c r="E8754" s="414" t="e">
        <v>#N/A</v>
      </c>
    </row>
    <row r="8755" spans="3:5">
      <c r="C8755" s="414">
        <v>168.77500000002553</v>
      </c>
      <c r="D8755" s="414" t="e">
        <v>#N/A</v>
      </c>
      <c r="E8755" s="414" t="e">
        <v>#N/A</v>
      </c>
    </row>
    <row r="8756" spans="3:5">
      <c r="C8756" s="414">
        <v>168.80000000002553</v>
      </c>
      <c r="D8756" s="414" t="e">
        <v>#N/A</v>
      </c>
      <c r="E8756" s="414" t="e">
        <v>#N/A</v>
      </c>
    </row>
    <row r="8757" spans="3:5">
      <c r="C8757" s="414">
        <v>168.82500000002554</v>
      </c>
      <c r="D8757" s="414" t="e">
        <v>#N/A</v>
      </c>
      <c r="E8757" s="414" t="e">
        <v>#N/A</v>
      </c>
    </row>
    <row r="8758" spans="3:5">
      <c r="C8758" s="414">
        <v>168.85000000002555</v>
      </c>
      <c r="D8758" s="414" t="e">
        <v>#N/A</v>
      </c>
      <c r="E8758" s="414" t="e">
        <v>#N/A</v>
      </c>
    </row>
    <row r="8759" spans="3:5">
      <c r="C8759" s="414">
        <v>168.87500000002555</v>
      </c>
      <c r="D8759" s="414" t="e">
        <v>#N/A</v>
      </c>
      <c r="E8759" s="414" t="e">
        <v>#N/A</v>
      </c>
    </row>
    <row r="8760" spans="3:5">
      <c r="C8760" s="414">
        <v>168.90000000002556</v>
      </c>
      <c r="D8760" s="414" t="e">
        <v>#N/A</v>
      </c>
      <c r="E8760" s="414" t="e">
        <v>#N/A</v>
      </c>
    </row>
    <row r="8761" spans="3:5">
      <c r="C8761" s="414">
        <v>168.92500000002556</v>
      </c>
      <c r="D8761" s="414" t="e">
        <v>#N/A</v>
      </c>
      <c r="E8761" s="414" t="e">
        <v>#N/A</v>
      </c>
    </row>
    <row r="8762" spans="3:5">
      <c r="C8762" s="414">
        <v>168.95000000002557</v>
      </c>
      <c r="D8762" s="414" t="e">
        <v>#N/A</v>
      </c>
      <c r="E8762" s="414" t="e">
        <v>#N/A</v>
      </c>
    </row>
    <row r="8763" spans="3:5">
      <c r="C8763" s="414">
        <v>168.97500000002557</v>
      </c>
      <c r="D8763" s="414" t="e">
        <v>#N/A</v>
      </c>
      <c r="E8763" s="414" t="e">
        <v>#N/A</v>
      </c>
    </row>
    <row r="8764" spans="3:5">
      <c r="C8764" s="414">
        <v>169.00000000002558</v>
      </c>
      <c r="D8764" s="414" t="e">
        <v>#N/A</v>
      </c>
      <c r="E8764" s="414" t="e">
        <v>#N/A</v>
      </c>
    </row>
    <row r="8765" spans="3:5">
      <c r="C8765" s="414">
        <v>169.02500000002559</v>
      </c>
      <c r="D8765" s="414" t="e">
        <v>#N/A</v>
      </c>
      <c r="E8765" s="414" t="e">
        <v>#N/A</v>
      </c>
    </row>
    <row r="8766" spans="3:5">
      <c r="C8766" s="414">
        <v>169.05000000002559</v>
      </c>
      <c r="D8766" s="414" t="e">
        <v>#N/A</v>
      </c>
      <c r="E8766" s="414" t="e">
        <v>#N/A</v>
      </c>
    </row>
    <row r="8767" spans="3:5">
      <c r="C8767" s="414">
        <v>169.0750000000256</v>
      </c>
      <c r="D8767" s="414" t="e">
        <v>#N/A</v>
      </c>
      <c r="E8767" s="414" t="e">
        <v>#N/A</v>
      </c>
    </row>
    <row r="8768" spans="3:5">
      <c r="C8768" s="414">
        <v>169.1000000000256</v>
      </c>
      <c r="D8768" s="414" t="e">
        <v>#N/A</v>
      </c>
      <c r="E8768" s="414" t="e">
        <v>#N/A</v>
      </c>
    </row>
    <row r="8769" spans="3:5">
      <c r="C8769" s="414">
        <v>169.12500000002561</v>
      </c>
      <c r="D8769" s="414" t="e">
        <v>#N/A</v>
      </c>
      <c r="E8769" s="414" t="e">
        <v>#N/A</v>
      </c>
    </row>
    <row r="8770" spans="3:5">
      <c r="C8770" s="414">
        <v>169.15000000002561</v>
      </c>
      <c r="D8770" s="414" t="e">
        <v>#N/A</v>
      </c>
      <c r="E8770" s="414" t="e">
        <v>#N/A</v>
      </c>
    </row>
    <row r="8771" spans="3:5">
      <c r="C8771" s="414">
        <v>169.17500000002562</v>
      </c>
      <c r="D8771" s="414" t="e">
        <v>#N/A</v>
      </c>
      <c r="E8771" s="414" t="e">
        <v>#N/A</v>
      </c>
    </row>
    <row r="8772" spans="3:5">
      <c r="C8772" s="414">
        <v>169.20000000002563</v>
      </c>
      <c r="D8772" s="414" t="e">
        <v>#N/A</v>
      </c>
      <c r="E8772" s="414" t="e">
        <v>#N/A</v>
      </c>
    </row>
    <row r="8773" spans="3:5">
      <c r="C8773" s="414">
        <v>169.22500000002563</v>
      </c>
      <c r="D8773" s="414" t="e">
        <v>#N/A</v>
      </c>
      <c r="E8773" s="414" t="e">
        <v>#N/A</v>
      </c>
    </row>
    <row r="8774" spans="3:5">
      <c r="C8774" s="414">
        <v>169.25000000002564</v>
      </c>
      <c r="D8774" s="414" t="e">
        <v>#N/A</v>
      </c>
      <c r="E8774" s="414" t="e">
        <v>#N/A</v>
      </c>
    </row>
    <row r="8775" spans="3:5">
      <c r="C8775" s="414">
        <v>169.27500000002564</v>
      </c>
      <c r="D8775" s="414" t="e">
        <v>#N/A</v>
      </c>
      <c r="E8775" s="414" t="e">
        <v>#N/A</v>
      </c>
    </row>
    <row r="8776" spans="3:5">
      <c r="C8776" s="414">
        <v>169.30000000002565</v>
      </c>
      <c r="D8776" s="414" t="e">
        <v>#N/A</v>
      </c>
      <c r="E8776" s="414" t="e">
        <v>#N/A</v>
      </c>
    </row>
    <row r="8777" spans="3:5">
      <c r="C8777" s="414">
        <v>169.32500000002565</v>
      </c>
      <c r="D8777" s="414" t="e">
        <v>#N/A</v>
      </c>
      <c r="E8777" s="414" t="e">
        <v>#N/A</v>
      </c>
    </row>
    <row r="8778" spans="3:5">
      <c r="C8778" s="414">
        <v>169.35000000002566</v>
      </c>
      <c r="D8778" s="414" t="e">
        <v>#N/A</v>
      </c>
      <c r="E8778" s="414" t="e">
        <v>#N/A</v>
      </c>
    </row>
    <row r="8779" spans="3:5">
      <c r="C8779" s="414">
        <v>169.37500000002566</v>
      </c>
      <c r="D8779" s="414" t="e">
        <v>#N/A</v>
      </c>
      <c r="E8779" s="414" t="e">
        <v>#N/A</v>
      </c>
    </row>
    <row r="8780" spans="3:5">
      <c r="C8780" s="414">
        <v>169.40000000002567</v>
      </c>
      <c r="D8780" s="414" t="e">
        <v>#N/A</v>
      </c>
      <c r="E8780" s="414" t="e">
        <v>#N/A</v>
      </c>
    </row>
    <row r="8781" spans="3:5">
      <c r="C8781" s="414">
        <v>169.42500000002568</v>
      </c>
      <c r="D8781" s="414" t="e">
        <v>#N/A</v>
      </c>
      <c r="E8781" s="414" t="e">
        <v>#N/A</v>
      </c>
    </row>
    <row r="8782" spans="3:5">
      <c r="C8782" s="414">
        <v>169.45000000002568</v>
      </c>
      <c r="D8782" s="414" t="e">
        <v>#N/A</v>
      </c>
      <c r="E8782" s="414" t="e">
        <v>#N/A</v>
      </c>
    </row>
    <row r="8783" spans="3:5">
      <c r="C8783" s="414">
        <v>169.47500000002569</v>
      </c>
      <c r="D8783" s="414" t="e">
        <v>#N/A</v>
      </c>
      <c r="E8783" s="414" t="e">
        <v>#N/A</v>
      </c>
    </row>
    <row r="8784" spans="3:5">
      <c r="C8784" s="414">
        <v>169.50000000002569</v>
      </c>
      <c r="D8784" s="414" t="e">
        <v>#N/A</v>
      </c>
      <c r="E8784" s="414" t="e">
        <v>#N/A</v>
      </c>
    </row>
    <row r="8785" spans="3:5">
      <c r="C8785" s="414">
        <v>169.5250000000257</v>
      </c>
      <c r="D8785" s="414" t="e">
        <v>#N/A</v>
      </c>
      <c r="E8785" s="414" t="e">
        <v>#N/A</v>
      </c>
    </row>
    <row r="8786" spans="3:5">
      <c r="C8786" s="414">
        <v>169.5500000000257</v>
      </c>
      <c r="D8786" s="414" t="e">
        <v>#N/A</v>
      </c>
      <c r="E8786" s="414" t="e">
        <v>#N/A</v>
      </c>
    </row>
    <row r="8787" spans="3:5">
      <c r="C8787" s="414">
        <v>169.57500000002571</v>
      </c>
      <c r="D8787" s="414" t="e">
        <v>#N/A</v>
      </c>
      <c r="E8787" s="414" t="e">
        <v>#N/A</v>
      </c>
    </row>
    <row r="8788" spans="3:5">
      <c r="C8788" s="414">
        <v>169.60000000002572</v>
      </c>
      <c r="D8788" s="414" t="e">
        <v>#N/A</v>
      </c>
      <c r="E8788" s="414" t="e">
        <v>#N/A</v>
      </c>
    </row>
    <row r="8789" spans="3:5">
      <c r="C8789" s="414">
        <v>169.62500000002572</v>
      </c>
      <c r="D8789" s="414" t="e">
        <v>#N/A</v>
      </c>
      <c r="E8789" s="414" t="e">
        <v>#N/A</v>
      </c>
    </row>
    <row r="8790" spans="3:5">
      <c r="C8790" s="414">
        <v>169.65000000002573</v>
      </c>
      <c r="D8790" s="414" t="e">
        <v>#N/A</v>
      </c>
      <c r="E8790" s="414" t="e">
        <v>#N/A</v>
      </c>
    </row>
    <row r="8791" spans="3:5">
      <c r="C8791" s="414">
        <v>169.67500000002573</v>
      </c>
      <c r="D8791" s="414" t="e">
        <v>#N/A</v>
      </c>
      <c r="E8791" s="414" t="e">
        <v>#N/A</v>
      </c>
    </row>
    <row r="8792" spans="3:5">
      <c r="C8792" s="414">
        <v>169.70000000002574</v>
      </c>
      <c r="D8792" s="414" t="e">
        <v>#N/A</v>
      </c>
      <c r="E8792" s="414" t="e">
        <v>#N/A</v>
      </c>
    </row>
    <row r="8793" spans="3:5">
      <c r="C8793" s="414">
        <v>169.72500000002574</v>
      </c>
      <c r="D8793" s="414" t="e">
        <v>#N/A</v>
      </c>
      <c r="E8793" s="414" t="e">
        <v>#N/A</v>
      </c>
    </row>
    <row r="8794" spans="3:5">
      <c r="C8794" s="414">
        <v>169.75000000002575</v>
      </c>
      <c r="D8794" s="414" t="e">
        <v>#N/A</v>
      </c>
      <c r="E8794" s="414" t="e">
        <v>#N/A</v>
      </c>
    </row>
    <row r="8795" spans="3:5">
      <c r="C8795" s="414">
        <v>169.77500000002576</v>
      </c>
      <c r="D8795" s="414" t="e">
        <v>#N/A</v>
      </c>
      <c r="E8795" s="414" t="e">
        <v>#N/A</v>
      </c>
    </row>
    <row r="8796" spans="3:5">
      <c r="C8796" s="414">
        <v>169.80000000002576</v>
      </c>
      <c r="D8796" s="414" t="e">
        <v>#N/A</v>
      </c>
      <c r="E8796" s="414" t="e">
        <v>#N/A</v>
      </c>
    </row>
    <row r="8797" spans="3:5">
      <c r="C8797" s="414">
        <v>169.82500000002577</v>
      </c>
      <c r="D8797" s="414" t="e">
        <v>#N/A</v>
      </c>
      <c r="E8797" s="414" t="e">
        <v>#N/A</v>
      </c>
    </row>
    <row r="8798" spans="3:5">
      <c r="C8798" s="414">
        <v>169.85000000002577</v>
      </c>
      <c r="D8798" s="414" t="e">
        <v>#N/A</v>
      </c>
      <c r="E8798" s="414" t="e">
        <v>#N/A</v>
      </c>
    </row>
    <row r="8799" spans="3:5">
      <c r="C8799" s="414">
        <v>169.87500000002578</v>
      </c>
      <c r="D8799" s="414" t="e">
        <v>#N/A</v>
      </c>
      <c r="E8799" s="414" t="e">
        <v>#N/A</v>
      </c>
    </row>
    <row r="8800" spans="3:5">
      <c r="C8800" s="414">
        <v>169.90000000002578</v>
      </c>
      <c r="D8800" s="414" t="e">
        <v>#N/A</v>
      </c>
      <c r="E8800" s="414" t="e">
        <v>#N/A</v>
      </c>
    </row>
    <row r="8801" spans="3:5">
      <c r="C8801" s="414">
        <v>169.92500000002579</v>
      </c>
      <c r="D8801" s="414" t="e">
        <v>#N/A</v>
      </c>
      <c r="E8801" s="414" t="e">
        <v>#N/A</v>
      </c>
    </row>
    <row r="8802" spans="3:5">
      <c r="C8802" s="414">
        <v>169.9500000000258</v>
      </c>
      <c r="D8802" s="414" t="e">
        <v>#N/A</v>
      </c>
      <c r="E8802" s="414" t="e">
        <v>#N/A</v>
      </c>
    </row>
    <row r="8803" spans="3:5">
      <c r="C8803" s="414">
        <v>169.9750000000258</v>
      </c>
      <c r="D8803" s="414" t="e">
        <v>#N/A</v>
      </c>
      <c r="E8803" s="414" t="e">
        <v>#N/A</v>
      </c>
    </row>
    <row r="8804" spans="3:5">
      <c r="C8804" s="414">
        <v>170.00000000002581</v>
      </c>
      <c r="D8804" s="414" t="e">
        <v>#N/A</v>
      </c>
      <c r="E8804" s="414" t="e">
        <v>#N/A</v>
      </c>
    </row>
    <row r="8805" spans="3:5">
      <c r="C8805" s="414">
        <v>170.02500000002581</v>
      </c>
      <c r="D8805" s="414" t="e">
        <v>#N/A</v>
      </c>
      <c r="E8805" s="414" t="e">
        <v>#N/A</v>
      </c>
    </row>
    <row r="8806" spans="3:5">
      <c r="C8806" s="414">
        <v>170.05000000002582</v>
      </c>
      <c r="D8806" s="414" t="e">
        <v>#N/A</v>
      </c>
      <c r="E8806" s="414" t="e">
        <v>#N/A</v>
      </c>
    </row>
    <row r="8807" spans="3:5">
      <c r="C8807" s="414">
        <v>170.07500000002582</v>
      </c>
      <c r="D8807" s="414" t="e">
        <v>#N/A</v>
      </c>
      <c r="E8807" s="414" t="e">
        <v>#N/A</v>
      </c>
    </row>
    <row r="8808" spans="3:5">
      <c r="C8808" s="414">
        <v>170.10000000002583</v>
      </c>
      <c r="D8808" s="414" t="e">
        <v>#N/A</v>
      </c>
      <c r="E8808" s="414" t="e">
        <v>#N/A</v>
      </c>
    </row>
    <row r="8809" spans="3:5">
      <c r="C8809" s="414">
        <v>170.12500000002584</v>
      </c>
      <c r="D8809" s="414" t="e">
        <v>#N/A</v>
      </c>
      <c r="E8809" s="414" t="e">
        <v>#N/A</v>
      </c>
    </row>
    <row r="8810" spans="3:5">
      <c r="C8810" s="414">
        <v>170.15000000002584</v>
      </c>
      <c r="D8810" s="414" t="e">
        <v>#N/A</v>
      </c>
      <c r="E8810" s="414" t="e">
        <v>#N/A</v>
      </c>
    </row>
    <row r="8811" spans="3:5">
      <c r="C8811" s="414">
        <v>170.17500000002585</v>
      </c>
      <c r="D8811" s="414" t="e">
        <v>#N/A</v>
      </c>
      <c r="E8811" s="414" t="e">
        <v>#N/A</v>
      </c>
    </row>
    <row r="8812" spans="3:5">
      <c r="C8812" s="414">
        <v>170.20000000002585</v>
      </c>
      <c r="D8812" s="414" t="e">
        <v>#N/A</v>
      </c>
      <c r="E8812" s="414" t="e">
        <v>#N/A</v>
      </c>
    </row>
    <row r="8813" spans="3:5">
      <c r="C8813" s="414">
        <v>170.22500000002586</v>
      </c>
      <c r="D8813" s="414" t="e">
        <v>#N/A</v>
      </c>
      <c r="E8813" s="414" t="e">
        <v>#N/A</v>
      </c>
    </row>
    <row r="8814" spans="3:5">
      <c r="C8814" s="414">
        <v>170.25000000002586</v>
      </c>
      <c r="D8814" s="414" t="e">
        <v>#N/A</v>
      </c>
      <c r="E8814" s="414" t="e">
        <v>#N/A</v>
      </c>
    </row>
    <row r="8815" spans="3:5">
      <c r="C8815" s="414">
        <v>170.27500000002587</v>
      </c>
      <c r="D8815" s="414" t="e">
        <v>#N/A</v>
      </c>
      <c r="E8815" s="414" t="e">
        <v>#N/A</v>
      </c>
    </row>
    <row r="8816" spans="3:5">
      <c r="C8816" s="414">
        <v>170.30000000002588</v>
      </c>
      <c r="D8816" s="414" t="e">
        <v>#N/A</v>
      </c>
      <c r="E8816" s="414" t="e">
        <v>#N/A</v>
      </c>
    </row>
    <row r="8817" spans="3:5">
      <c r="C8817" s="414">
        <v>170.32500000002588</v>
      </c>
      <c r="D8817" s="414" t="e">
        <v>#N/A</v>
      </c>
      <c r="E8817" s="414" t="e">
        <v>#N/A</v>
      </c>
    </row>
    <row r="8818" spans="3:5">
      <c r="C8818" s="414">
        <v>170.35000000002589</v>
      </c>
      <c r="D8818" s="414" t="e">
        <v>#N/A</v>
      </c>
      <c r="E8818" s="414" t="e">
        <v>#N/A</v>
      </c>
    </row>
    <row r="8819" spans="3:5">
      <c r="C8819" s="414">
        <v>170.37500000002589</v>
      </c>
      <c r="D8819" s="414" t="e">
        <v>#N/A</v>
      </c>
      <c r="E8819" s="414" t="e">
        <v>#N/A</v>
      </c>
    </row>
    <row r="8820" spans="3:5">
      <c r="C8820" s="414">
        <v>170.4000000000259</v>
      </c>
      <c r="D8820" s="414" t="e">
        <v>#N/A</v>
      </c>
      <c r="E8820" s="414" t="e">
        <v>#N/A</v>
      </c>
    </row>
    <row r="8821" spans="3:5">
      <c r="C8821" s="414">
        <v>170.4250000000259</v>
      </c>
      <c r="D8821" s="414" t="e">
        <v>#N/A</v>
      </c>
      <c r="E8821" s="414" t="e">
        <v>#N/A</v>
      </c>
    </row>
    <row r="8822" spans="3:5">
      <c r="C8822" s="414">
        <v>170.45000000002591</v>
      </c>
      <c r="D8822" s="414" t="e">
        <v>#N/A</v>
      </c>
      <c r="E8822" s="414" t="e">
        <v>#N/A</v>
      </c>
    </row>
    <row r="8823" spans="3:5">
      <c r="C8823" s="414">
        <v>170.47500000002591</v>
      </c>
      <c r="D8823" s="414" t="e">
        <v>#N/A</v>
      </c>
      <c r="E8823" s="414" t="e">
        <v>#N/A</v>
      </c>
    </row>
    <row r="8824" spans="3:5">
      <c r="C8824" s="414">
        <v>170.50000000002592</v>
      </c>
      <c r="D8824" s="414" t="e">
        <v>#N/A</v>
      </c>
      <c r="E8824" s="414" t="e">
        <v>#N/A</v>
      </c>
    </row>
    <row r="8825" spans="3:5">
      <c r="C8825" s="414">
        <v>170.52500000002593</v>
      </c>
      <c r="D8825" s="414" t="e">
        <v>#N/A</v>
      </c>
      <c r="E8825" s="414" t="e">
        <v>#N/A</v>
      </c>
    </row>
    <row r="8826" spans="3:5">
      <c r="C8826" s="414">
        <v>170.55000000002593</v>
      </c>
      <c r="D8826" s="414" t="e">
        <v>#N/A</v>
      </c>
      <c r="E8826" s="414" t="e">
        <v>#N/A</v>
      </c>
    </row>
    <row r="8827" spans="3:5">
      <c r="C8827" s="414">
        <v>170.57500000002594</v>
      </c>
      <c r="D8827" s="414" t="e">
        <v>#N/A</v>
      </c>
      <c r="E8827" s="414" t="e">
        <v>#N/A</v>
      </c>
    </row>
    <row r="8828" spans="3:5">
      <c r="C8828" s="414">
        <v>170.60000000002594</v>
      </c>
      <c r="D8828" s="414" t="e">
        <v>#N/A</v>
      </c>
      <c r="E8828" s="414" t="e">
        <v>#N/A</v>
      </c>
    </row>
    <row r="8829" spans="3:5">
      <c r="C8829" s="414">
        <v>170.62500000002595</v>
      </c>
      <c r="D8829" s="414" t="e">
        <v>#N/A</v>
      </c>
      <c r="E8829" s="414" t="e">
        <v>#N/A</v>
      </c>
    </row>
    <row r="8830" spans="3:5">
      <c r="C8830" s="414">
        <v>170.65000000002595</v>
      </c>
      <c r="D8830" s="414" t="e">
        <v>#N/A</v>
      </c>
      <c r="E8830" s="414" t="e">
        <v>#N/A</v>
      </c>
    </row>
    <row r="8831" spans="3:5">
      <c r="C8831" s="414">
        <v>170.67500000002596</v>
      </c>
      <c r="D8831" s="414" t="e">
        <v>#N/A</v>
      </c>
      <c r="E8831" s="414" t="e">
        <v>#N/A</v>
      </c>
    </row>
    <row r="8832" spans="3:5">
      <c r="C8832" s="414">
        <v>170.70000000002597</v>
      </c>
      <c r="D8832" s="414" t="e">
        <v>#N/A</v>
      </c>
      <c r="E8832" s="414" t="e">
        <v>#N/A</v>
      </c>
    </row>
    <row r="8833" spans="3:5">
      <c r="C8833" s="414">
        <v>170.72500000002597</v>
      </c>
      <c r="D8833" s="414" t="e">
        <v>#N/A</v>
      </c>
      <c r="E8833" s="414" t="e">
        <v>#N/A</v>
      </c>
    </row>
    <row r="8834" spans="3:5">
      <c r="C8834" s="414">
        <v>170.75000000002598</v>
      </c>
      <c r="D8834" s="414" t="e">
        <v>#N/A</v>
      </c>
      <c r="E8834" s="414" t="e">
        <v>#N/A</v>
      </c>
    </row>
    <row r="8835" spans="3:5">
      <c r="C8835" s="414">
        <v>170.77500000002598</v>
      </c>
      <c r="D8835" s="414" t="e">
        <v>#N/A</v>
      </c>
      <c r="E8835" s="414" t="e">
        <v>#N/A</v>
      </c>
    </row>
    <row r="8836" spans="3:5">
      <c r="C8836" s="414">
        <v>170.80000000002599</v>
      </c>
      <c r="D8836" s="414" t="e">
        <v>#N/A</v>
      </c>
      <c r="E8836" s="414" t="e">
        <v>#N/A</v>
      </c>
    </row>
    <row r="8837" spans="3:5">
      <c r="C8837" s="414">
        <v>170.82500000002599</v>
      </c>
      <c r="D8837" s="414" t="e">
        <v>#N/A</v>
      </c>
      <c r="E8837" s="414" t="e">
        <v>#N/A</v>
      </c>
    </row>
    <row r="8838" spans="3:5">
      <c r="C8838" s="414">
        <v>170.850000000026</v>
      </c>
      <c r="D8838" s="414" t="e">
        <v>#N/A</v>
      </c>
      <c r="E8838" s="414" t="e">
        <v>#N/A</v>
      </c>
    </row>
    <row r="8839" spans="3:5">
      <c r="C8839" s="414">
        <v>170.87500000002601</v>
      </c>
      <c r="D8839" s="414" t="e">
        <v>#N/A</v>
      </c>
      <c r="E8839" s="414" t="e">
        <v>#N/A</v>
      </c>
    </row>
    <row r="8840" spans="3:5">
      <c r="C8840" s="414">
        <v>170.90000000002601</v>
      </c>
      <c r="D8840" s="414" t="e">
        <v>#N/A</v>
      </c>
      <c r="E8840" s="414" t="e">
        <v>#N/A</v>
      </c>
    </row>
    <row r="8841" spans="3:5">
      <c r="C8841" s="414">
        <v>170.92500000002602</v>
      </c>
      <c r="D8841" s="414" t="e">
        <v>#N/A</v>
      </c>
      <c r="E8841" s="414" t="e">
        <v>#N/A</v>
      </c>
    </row>
    <row r="8842" spans="3:5">
      <c r="C8842" s="414">
        <v>170.95000000002602</v>
      </c>
      <c r="D8842" s="414" t="e">
        <v>#N/A</v>
      </c>
      <c r="E8842" s="414" t="e">
        <v>#N/A</v>
      </c>
    </row>
    <row r="8843" spans="3:5">
      <c r="C8843" s="414">
        <v>170.97500000002603</v>
      </c>
      <c r="D8843" s="414" t="e">
        <v>#N/A</v>
      </c>
      <c r="E8843" s="414" t="e">
        <v>#N/A</v>
      </c>
    </row>
    <row r="8844" spans="3:5">
      <c r="C8844" s="414">
        <v>171.00000000002603</v>
      </c>
      <c r="D8844" s="414" t="e">
        <v>#N/A</v>
      </c>
      <c r="E8844" s="414" t="e">
        <v>#N/A</v>
      </c>
    </row>
    <row r="8845" spans="3:5">
      <c r="C8845" s="414">
        <v>171.02500000002604</v>
      </c>
      <c r="D8845" s="414" t="e">
        <v>#N/A</v>
      </c>
      <c r="E8845" s="414" t="e">
        <v>#N/A</v>
      </c>
    </row>
    <row r="8846" spans="3:5">
      <c r="C8846" s="414">
        <v>171.05000000002605</v>
      </c>
      <c r="D8846" s="414" t="e">
        <v>#N/A</v>
      </c>
      <c r="E8846" s="414" t="e">
        <v>#N/A</v>
      </c>
    </row>
    <row r="8847" spans="3:5">
      <c r="C8847" s="414">
        <v>171.07500000002605</v>
      </c>
      <c r="D8847" s="414" t="e">
        <v>#N/A</v>
      </c>
      <c r="E8847" s="414" t="e">
        <v>#N/A</v>
      </c>
    </row>
    <row r="8848" spans="3:5">
      <c r="C8848" s="414">
        <v>171.10000000002606</v>
      </c>
      <c r="D8848" s="414" t="e">
        <v>#N/A</v>
      </c>
      <c r="E8848" s="414" t="e">
        <v>#N/A</v>
      </c>
    </row>
    <row r="8849" spans="3:5">
      <c r="C8849" s="414">
        <v>171.12500000002606</v>
      </c>
      <c r="D8849" s="414" t="e">
        <v>#N/A</v>
      </c>
      <c r="E8849" s="414" t="e">
        <v>#N/A</v>
      </c>
    </row>
    <row r="8850" spans="3:5">
      <c r="C8850" s="414">
        <v>171.15000000002607</v>
      </c>
      <c r="D8850" s="414" t="e">
        <v>#N/A</v>
      </c>
      <c r="E8850" s="414" t="e">
        <v>#N/A</v>
      </c>
    </row>
    <row r="8851" spans="3:5">
      <c r="C8851" s="414">
        <v>171.17500000002607</v>
      </c>
      <c r="D8851" s="414" t="e">
        <v>#N/A</v>
      </c>
      <c r="E8851" s="414" t="e">
        <v>#N/A</v>
      </c>
    </row>
    <row r="8852" spans="3:5">
      <c r="C8852" s="414">
        <v>171.20000000002608</v>
      </c>
      <c r="D8852" s="414" t="e">
        <v>#N/A</v>
      </c>
      <c r="E8852" s="414" t="e">
        <v>#N/A</v>
      </c>
    </row>
    <row r="8853" spans="3:5">
      <c r="C8853" s="414">
        <v>171.22500000002609</v>
      </c>
      <c r="D8853" s="414" t="e">
        <v>#N/A</v>
      </c>
      <c r="E8853" s="414" t="e">
        <v>#N/A</v>
      </c>
    </row>
    <row r="8854" spans="3:5">
      <c r="C8854" s="414">
        <v>171.25000000002609</v>
      </c>
      <c r="D8854" s="414" t="e">
        <v>#N/A</v>
      </c>
      <c r="E8854" s="414" t="e">
        <v>#N/A</v>
      </c>
    </row>
    <row r="8855" spans="3:5">
      <c r="C8855" s="414">
        <v>171.2750000000261</v>
      </c>
      <c r="D8855" s="414" t="e">
        <v>#N/A</v>
      </c>
      <c r="E8855" s="414" t="e">
        <v>#N/A</v>
      </c>
    </row>
    <row r="8856" spans="3:5">
      <c r="C8856" s="414">
        <v>171.3000000000261</v>
      </c>
      <c r="D8856" s="414" t="e">
        <v>#N/A</v>
      </c>
      <c r="E8856" s="414" t="e">
        <v>#N/A</v>
      </c>
    </row>
    <row r="8857" spans="3:5">
      <c r="C8857" s="414">
        <v>171.32500000002611</v>
      </c>
      <c r="D8857" s="414" t="e">
        <v>#N/A</v>
      </c>
      <c r="E8857" s="414" t="e">
        <v>#N/A</v>
      </c>
    </row>
    <row r="8858" spans="3:5">
      <c r="C8858" s="414">
        <v>171.35000000002611</v>
      </c>
      <c r="D8858" s="414" t="e">
        <v>#N/A</v>
      </c>
      <c r="E8858" s="414" t="e">
        <v>#N/A</v>
      </c>
    </row>
    <row r="8859" spans="3:5">
      <c r="C8859" s="414">
        <v>171.37500000002612</v>
      </c>
      <c r="D8859" s="414" t="e">
        <v>#N/A</v>
      </c>
      <c r="E8859" s="414" t="e">
        <v>#N/A</v>
      </c>
    </row>
    <row r="8860" spans="3:5">
      <c r="C8860" s="414">
        <v>171.40000000002613</v>
      </c>
      <c r="D8860" s="414" t="e">
        <v>#N/A</v>
      </c>
      <c r="E8860" s="414" t="e">
        <v>#N/A</v>
      </c>
    </row>
    <row r="8861" spans="3:5">
      <c r="C8861" s="414">
        <v>171.42500000002613</v>
      </c>
      <c r="D8861" s="414" t="e">
        <v>#N/A</v>
      </c>
      <c r="E8861" s="414" t="e">
        <v>#N/A</v>
      </c>
    </row>
    <row r="8862" spans="3:5">
      <c r="C8862" s="414">
        <v>171.45000000002614</v>
      </c>
      <c r="D8862" s="414" t="e">
        <v>#N/A</v>
      </c>
      <c r="E8862" s="414" t="e">
        <v>#N/A</v>
      </c>
    </row>
    <row r="8863" spans="3:5">
      <c r="C8863" s="414">
        <v>171.47500000002614</v>
      </c>
      <c r="D8863" s="414" t="e">
        <v>#N/A</v>
      </c>
      <c r="E8863" s="414" t="e">
        <v>#N/A</v>
      </c>
    </row>
    <row r="8864" spans="3:5">
      <c r="C8864" s="414">
        <v>171.50000000002615</v>
      </c>
      <c r="D8864" s="414" t="e">
        <v>#N/A</v>
      </c>
      <c r="E8864" s="414" t="e">
        <v>#N/A</v>
      </c>
    </row>
    <row r="8865" spans="3:5">
      <c r="C8865" s="414">
        <v>171.52500000002615</v>
      </c>
      <c r="D8865" s="414" t="e">
        <v>#N/A</v>
      </c>
      <c r="E8865" s="414" t="e">
        <v>#N/A</v>
      </c>
    </row>
    <row r="8866" spans="3:5">
      <c r="C8866" s="414">
        <v>171.55000000002616</v>
      </c>
      <c r="D8866" s="414" t="e">
        <v>#N/A</v>
      </c>
      <c r="E8866" s="414" t="e">
        <v>#N/A</v>
      </c>
    </row>
    <row r="8867" spans="3:5">
      <c r="C8867" s="414">
        <v>171.57500000002617</v>
      </c>
      <c r="D8867" s="414" t="e">
        <v>#N/A</v>
      </c>
      <c r="E8867" s="414" t="e">
        <v>#N/A</v>
      </c>
    </row>
    <row r="8868" spans="3:5">
      <c r="C8868" s="414">
        <v>171.60000000002617</v>
      </c>
      <c r="D8868" s="414" t="e">
        <v>#N/A</v>
      </c>
      <c r="E8868" s="414" t="e">
        <v>#N/A</v>
      </c>
    </row>
    <row r="8869" spans="3:5">
      <c r="C8869" s="414">
        <v>171.62500000002618</v>
      </c>
      <c r="D8869" s="414" t="e">
        <v>#N/A</v>
      </c>
      <c r="E8869" s="414" t="e">
        <v>#N/A</v>
      </c>
    </row>
    <row r="8870" spans="3:5">
      <c r="C8870" s="414">
        <v>171.65000000002618</v>
      </c>
      <c r="D8870" s="414" t="e">
        <v>#N/A</v>
      </c>
      <c r="E8870" s="414" t="e">
        <v>#N/A</v>
      </c>
    </row>
    <row r="8871" spans="3:5">
      <c r="C8871" s="414">
        <v>171.67500000002619</v>
      </c>
      <c r="D8871" s="414" t="e">
        <v>#N/A</v>
      </c>
      <c r="E8871" s="414" t="e">
        <v>#N/A</v>
      </c>
    </row>
    <row r="8872" spans="3:5">
      <c r="C8872" s="414">
        <v>171.70000000002619</v>
      </c>
      <c r="D8872" s="414" t="e">
        <v>#N/A</v>
      </c>
      <c r="E8872" s="414" t="e">
        <v>#N/A</v>
      </c>
    </row>
    <row r="8873" spans="3:5">
      <c r="C8873" s="414">
        <v>171.7250000000262</v>
      </c>
      <c r="D8873" s="414" t="e">
        <v>#N/A</v>
      </c>
      <c r="E8873" s="414" t="e">
        <v>#N/A</v>
      </c>
    </row>
    <row r="8874" spans="3:5">
      <c r="C8874" s="414">
        <v>171.7500000000262</v>
      </c>
      <c r="D8874" s="414" t="e">
        <v>#N/A</v>
      </c>
      <c r="E8874" s="414" t="e">
        <v>#N/A</v>
      </c>
    </row>
    <row r="8875" spans="3:5">
      <c r="C8875" s="414">
        <v>171.77500000002621</v>
      </c>
      <c r="D8875" s="414" t="e">
        <v>#N/A</v>
      </c>
      <c r="E8875" s="414" t="e">
        <v>#N/A</v>
      </c>
    </row>
    <row r="8876" spans="3:5">
      <c r="C8876" s="414">
        <v>171.80000000002622</v>
      </c>
      <c r="D8876" s="414" t="e">
        <v>#N/A</v>
      </c>
      <c r="E8876" s="414" t="e">
        <v>#N/A</v>
      </c>
    </row>
    <row r="8877" spans="3:5">
      <c r="C8877" s="414">
        <v>171.82500000002622</v>
      </c>
      <c r="D8877" s="414" t="e">
        <v>#N/A</v>
      </c>
      <c r="E8877" s="414" t="e">
        <v>#N/A</v>
      </c>
    </row>
    <row r="8878" spans="3:5">
      <c r="C8878" s="414">
        <v>171.85000000002623</v>
      </c>
      <c r="D8878" s="414" t="e">
        <v>#N/A</v>
      </c>
      <c r="E8878" s="414" t="e">
        <v>#N/A</v>
      </c>
    </row>
    <row r="8879" spans="3:5">
      <c r="C8879" s="414">
        <v>171.87500000002623</v>
      </c>
      <c r="D8879" s="414" t="e">
        <v>#N/A</v>
      </c>
      <c r="E8879" s="414" t="e">
        <v>#N/A</v>
      </c>
    </row>
    <row r="8880" spans="3:5">
      <c r="C8880" s="414">
        <v>171.90000000002624</v>
      </c>
      <c r="D8880" s="414" t="e">
        <v>#N/A</v>
      </c>
      <c r="E8880" s="414" t="e">
        <v>#N/A</v>
      </c>
    </row>
    <row r="8881" spans="3:5">
      <c r="C8881" s="414">
        <v>171.92500000002624</v>
      </c>
      <c r="D8881" s="414" t="e">
        <v>#N/A</v>
      </c>
      <c r="E8881" s="414" t="e">
        <v>#N/A</v>
      </c>
    </row>
    <row r="8882" spans="3:5">
      <c r="C8882" s="414">
        <v>171.95000000002625</v>
      </c>
      <c r="D8882" s="414" t="e">
        <v>#N/A</v>
      </c>
      <c r="E8882" s="414" t="e">
        <v>#N/A</v>
      </c>
    </row>
    <row r="8883" spans="3:5">
      <c r="C8883" s="414">
        <v>171.97500000002626</v>
      </c>
      <c r="D8883" s="414" t="e">
        <v>#N/A</v>
      </c>
      <c r="E8883" s="414" t="e">
        <v>#N/A</v>
      </c>
    </row>
    <row r="8884" spans="3:5">
      <c r="C8884" s="414">
        <v>172.00000000002626</v>
      </c>
      <c r="D8884" s="414" t="e">
        <v>#N/A</v>
      </c>
      <c r="E8884" s="414" t="e">
        <v>#N/A</v>
      </c>
    </row>
    <row r="8885" spans="3:5">
      <c r="C8885" s="414">
        <v>172.02500000002627</v>
      </c>
      <c r="D8885" s="414" t="e">
        <v>#N/A</v>
      </c>
      <c r="E8885" s="414" t="e">
        <v>#N/A</v>
      </c>
    </row>
    <row r="8886" spans="3:5">
      <c r="C8886" s="414">
        <v>172.05000000002627</v>
      </c>
      <c r="D8886" s="414" t="e">
        <v>#N/A</v>
      </c>
      <c r="E8886" s="414" t="e">
        <v>#N/A</v>
      </c>
    </row>
    <row r="8887" spans="3:5">
      <c r="C8887" s="414">
        <v>172.07500000002628</v>
      </c>
      <c r="D8887" s="414" t="e">
        <v>#N/A</v>
      </c>
      <c r="E8887" s="414" t="e">
        <v>#N/A</v>
      </c>
    </row>
    <row r="8888" spans="3:5">
      <c r="C8888" s="414">
        <v>172.10000000002628</v>
      </c>
      <c r="D8888" s="414" t="e">
        <v>#N/A</v>
      </c>
      <c r="E8888" s="414" t="e">
        <v>#N/A</v>
      </c>
    </row>
    <row r="8889" spans="3:5">
      <c r="C8889" s="414">
        <v>172.12500000002629</v>
      </c>
      <c r="D8889" s="414" t="e">
        <v>#N/A</v>
      </c>
      <c r="E8889" s="414" t="e">
        <v>#N/A</v>
      </c>
    </row>
    <row r="8890" spans="3:5">
      <c r="C8890" s="414">
        <v>172.1500000000263</v>
      </c>
      <c r="D8890" s="414" t="e">
        <v>#N/A</v>
      </c>
      <c r="E8890" s="414" t="e">
        <v>#N/A</v>
      </c>
    </row>
    <row r="8891" spans="3:5">
      <c r="C8891" s="414">
        <v>172.1750000000263</v>
      </c>
      <c r="D8891" s="414" t="e">
        <v>#N/A</v>
      </c>
      <c r="E8891" s="414" t="e">
        <v>#N/A</v>
      </c>
    </row>
    <row r="8892" spans="3:5">
      <c r="C8892" s="414">
        <v>172.20000000002631</v>
      </c>
      <c r="D8892" s="414" t="e">
        <v>#N/A</v>
      </c>
      <c r="E8892" s="414" t="e">
        <v>#N/A</v>
      </c>
    </row>
    <row r="8893" spans="3:5">
      <c r="C8893" s="414">
        <v>172.22500000002631</v>
      </c>
      <c r="D8893" s="414" t="e">
        <v>#N/A</v>
      </c>
      <c r="E8893" s="414" t="e">
        <v>#N/A</v>
      </c>
    </row>
    <row r="8894" spans="3:5">
      <c r="C8894" s="414">
        <v>172.25000000002632</v>
      </c>
      <c r="D8894" s="414" t="e">
        <v>#N/A</v>
      </c>
      <c r="E8894" s="414" t="e">
        <v>#N/A</v>
      </c>
    </row>
    <row r="8895" spans="3:5">
      <c r="C8895" s="414">
        <v>172.27500000002632</v>
      </c>
      <c r="D8895" s="414" t="e">
        <v>#N/A</v>
      </c>
      <c r="E8895" s="414" t="e">
        <v>#N/A</v>
      </c>
    </row>
    <row r="8896" spans="3:5">
      <c r="C8896" s="414">
        <v>172.30000000002633</v>
      </c>
      <c r="D8896" s="414" t="e">
        <v>#N/A</v>
      </c>
      <c r="E8896" s="414" t="e">
        <v>#N/A</v>
      </c>
    </row>
    <row r="8897" spans="3:5">
      <c r="C8897" s="414">
        <v>172.32500000002634</v>
      </c>
      <c r="D8897" s="414" t="e">
        <v>#N/A</v>
      </c>
      <c r="E8897" s="414" t="e">
        <v>#N/A</v>
      </c>
    </row>
    <row r="8898" spans="3:5">
      <c r="C8898" s="414">
        <v>172.35000000002634</v>
      </c>
      <c r="D8898" s="414" t="e">
        <v>#N/A</v>
      </c>
      <c r="E8898" s="414" t="e">
        <v>#N/A</v>
      </c>
    </row>
    <row r="8899" spans="3:5">
      <c r="C8899" s="414">
        <v>172.37500000002635</v>
      </c>
      <c r="D8899" s="414" t="e">
        <v>#N/A</v>
      </c>
      <c r="E8899" s="414" t="e">
        <v>#N/A</v>
      </c>
    </row>
    <row r="8900" spans="3:5">
      <c r="C8900" s="414">
        <v>172.40000000002635</v>
      </c>
      <c r="D8900" s="414" t="e">
        <v>#N/A</v>
      </c>
      <c r="E8900" s="414" t="e">
        <v>#N/A</v>
      </c>
    </row>
    <row r="8901" spans="3:5">
      <c r="C8901" s="414">
        <v>172.42500000002636</v>
      </c>
      <c r="D8901" s="414" t="e">
        <v>#N/A</v>
      </c>
      <c r="E8901" s="414" t="e">
        <v>#N/A</v>
      </c>
    </row>
    <row r="8902" spans="3:5">
      <c r="C8902" s="414">
        <v>172.45000000002636</v>
      </c>
      <c r="D8902" s="414" t="e">
        <v>#N/A</v>
      </c>
      <c r="E8902" s="414" t="e">
        <v>#N/A</v>
      </c>
    </row>
    <row r="8903" spans="3:5">
      <c r="C8903" s="414">
        <v>172.47500000002637</v>
      </c>
      <c r="D8903" s="414" t="e">
        <v>#N/A</v>
      </c>
      <c r="E8903" s="414" t="e">
        <v>#N/A</v>
      </c>
    </row>
    <row r="8904" spans="3:5">
      <c r="C8904" s="414">
        <v>172.50000000002638</v>
      </c>
      <c r="D8904" s="414" t="e">
        <v>#N/A</v>
      </c>
      <c r="E8904" s="414" t="e">
        <v>#N/A</v>
      </c>
    </row>
    <row r="8905" spans="3:5">
      <c r="C8905" s="414">
        <v>172.52500000002638</v>
      </c>
      <c r="D8905" s="414" t="e">
        <v>#N/A</v>
      </c>
      <c r="E8905" s="414" t="e">
        <v>#N/A</v>
      </c>
    </row>
    <row r="8906" spans="3:5">
      <c r="C8906" s="414">
        <v>172.55000000002639</v>
      </c>
      <c r="D8906" s="414" t="e">
        <v>#N/A</v>
      </c>
      <c r="E8906" s="414" t="e">
        <v>#N/A</v>
      </c>
    </row>
    <row r="8907" spans="3:5">
      <c r="C8907" s="414">
        <v>172.57500000002639</v>
      </c>
      <c r="D8907" s="414" t="e">
        <v>#N/A</v>
      </c>
      <c r="E8907" s="414" t="e">
        <v>#N/A</v>
      </c>
    </row>
    <row r="8908" spans="3:5">
      <c r="C8908" s="414">
        <v>172.6000000000264</v>
      </c>
      <c r="D8908" s="414" t="e">
        <v>#N/A</v>
      </c>
      <c r="E8908" s="414" t="e">
        <v>#N/A</v>
      </c>
    </row>
    <row r="8909" spans="3:5">
      <c r="C8909" s="414">
        <v>172.6250000000264</v>
      </c>
      <c r="D8909" s="414" t="e">
        <v>#N/A</v>
      </c>
      <c r="E8909" s="414" t="e">
        <v>#N/A</v>
      </c>
    </row>
    <row r="8910" spans="3:5">
      <c r="C8910" s="414">
        <v>172.65000000002641</v>
      </c>
      <c r="D8910" s="414" t="e">
        <v>#N/A</v>
      </c>
      <c r="E8910" s="414" t="e">
        <v>#N/A</v>
      </c>
    </row>
    <row r="8911" spans="3:5">
      <c r="C8911" s="414">
        <v>172.67500000002642</v>
      </c>
      <c r="D8911" s="414" t="e">
        <v>#N/A</v>
      </c>
      <c r="E8911" s="414" t="e">
        <v>#N/A</v>
      </c>
    </row>
    <row r="8912" spans="3:5">
      <c r="C8912" s="414">
        <v>172.70000000002642</v>
      </c>
      <c r="D8912" s="414" t="e">
        <v>#N/A</v>
      </c>
      <c r="E8912" s="414" t="e">
        <v>#N/A</v>
      </c>
    </row>
    <row r="8913" spans="3:5">
      <c r="C8913" s="414">
        <v>172.72500000002643</v>
      </c>
      <c r="D8913" s="414" t="e">
        <v>#N/A</v>
      </c>
      <c r="E8913" s="414" t="e">
        <v>#N/A</v>
      </c>
    </row>
    <row r="8914" spans="3:5">
      <c r="C8914" s="414">
        <v>172.75000000002643</v>
      </c>
      <c r="D8914" s="414" t="e">
        <v>#N/A</v>
      </c>
      <c r="E8914" s="414" t="e">
        <v>#N/A</v>
      </c>
    </row>
    <row r="8915" spans="3:5">
      <c r="C8915" s="414">
        <v>172.77500000002644</v>
      </c>
      <c r="D8915" s="414" t="e">
        <v>#N/A</v>
      </c>
      <c r="E8915" s="414" t="e">
        <v>#N/A</v>
      </c>
    </row>
    <row r="8916" spans="3:5">
      <c r="C8916" s="414">
        <v>172.80000000002644</v>
      </c>
      <c r="D8916" s="414" t="e">
        <v>#N/A</v>
      </c>
      <c r="E8916" s="414" t="e">
        <v>#N/A</v>
      </c>
    </row>
    <row r="8917" spans="3:5">
      <c r="C8917" s="414">
        <v>172.82500000002645</v>
      </c>
      <c r="D8917" s="414" t="e">
        <v>#N/A</v>
      </c>
      <c r="E8917" s="414" t="e">
        <v>#N/A</v>
      </c>
    </row>
    <row r="8918" spans="3:5">
      <c r="C8918" s="414">
        <v>172.85000000002645</v>
      </c>
      <c r="D8918" s="414" t="e">
        <v>#N/A</v>
      </c>
      <c r="E8918" s="414" t="e">
        <v>#N/A</v>
      </c>
    </row>
    <row r="8919" spans="3:5">
      <c r="C8919" s="414">
        <v>172.87500000002646</v>
      </c>
      <c r="D8919" s="414" t="e">
        <v>#N/A</v>
      </c>
      <c r="E8919" s="414" t="e">
        <v>#N/A</v>
      </c>
    </row>
    <row r="8920" spans="3:5">
      <c r="C8920" s="414">
        <v>172.90000000002647</v>
      </c>
      <c r="D8920" s="414" t="e">
        <v>#N/A</v>
      </c>
      <c r="E8920" s="414" t="e">
        <v>#N/A</v>
      </c>
    </row>
    <row r="8921" spans="3:5">
      <c r="C8921" s="414">
        <v>172.92500000002647</v>
      </c>
      <c r="D8921" s="414" t="e">
        <v>#N/A</v>
      </c>
      <c r="E8921" s="414" t="e">
        <v>#N/A</v>
      </c>
    </row>
    <row r="8922" spans="3:5">
      <c r="C8922" s="414">
        <v>172.95000000002648</v>
      </c>
      <c r="D8922" s="414" t="e">
        <v>#N/A</v>
      </c>
      <c r="E8922" s="414" t="e">
        <v>#N/A</v>
      </c>
    </row>
    <row r="8923" spans="3:5">
      <c r="C8923" s="414">
        <v>172.97500000002648</v>
      </c>
      <c r="D8923" s="414" t="e">
        <v>#N/A</v>
      </c>
      <c r="E8923" s="414" t="e">
        <v>#N/A</v>
      </c>
    </row>
    <row r="8924" spans="3:5">
      <c r="C8924" s="414">
        <v>173.00000000002649</v>
      </c>
      <c r="D8924" s="414" t="e">
        <v>#N/A</v>
      </c>
      <c r="E8924" s="414" t="e">
        <v>#N/A</v>
      </c>
    </row>
    <row r="8925" spans="3:5">
      <c r="C8925" s="414">
        <v>173.02500000002649</v>
      </c>
      <c r="D8925" s="414" t="e">
        <v>#N/A</v>
      </c>
      <c r="E8925" s="414" t="e">
        <v>#N/A</v>
      </c>
    </row>
    <row r="8926" spans="3:5">
      <c r="C8926" s="414">
        <v>173.0500000000265</v>
      </c>
      <c r="D8926" s="414" t="e">
        <v>#N/A</v>
      </c>
      <c r="E8926" s="414" t="e">
        <v>#N/A</v>
      </c>
    </row>
    <row r="8927" spans="3:5">
      <c r="C8927" s="414">
        <v>173.07500000002651</v>
      </c>
      <c r="D8927" s="414" t="e">
        <v>#N/A</v>
      </c>
      <c r="E8927" s="414" t="e">
        <v>#N/A</v>
      </c>
    </row>
    <row r="8928" spans="3:5">
      <c r="C8928" s="414">
        <v>173.10000000002651</v>
      </c>
      <c r="D8928" s="414" t="e">
        <v>#N/A</v>
      </c>
      <c r="E8928" s="414" t="e">
        <v>#N/A</v>
      </c>
    </row>
    <row r="8929" spans="3:5">
      <c r="C8929" s="414">
        <v>173.12500000002652</v>
      </c>
      <c r="D8929" s="414" t="e">
        <v>#N/A</v>
      </c>
      <c r="E8929" s="414" t="e">
        <v>#N/A</v>
      </c>
    </row>
    <row r="8930" spans="3:5">
      <c r="C8930" s="414">
        <v>173.15000000002652</v>
      </c>
      <c r="D8930" s="414" t="e">
        <v>#N/A</v>
      </c>
      <c r="E8930" s="414" t="e">
        <v>#N/A</v>
      </c>
    </row>
    <row r="8931" spans="3:5">
      <c r="C8931" s="414">
        <v>173.17500000002653</v>
      </c>
      <c r="D8931" s="414" t="e">
        <v>#N/A</v>
      </c>
      <c r="E8931" s="414" t="e">
        <v>#N/A</v>
      </c>
    </row>
    <row r="8932" spans="3:5">
      <c r="C8932" s="414">
        <v>173.20000000002653</v>
      </c>
      <c r="D8932" s="414" t="e">
        <v>#N/A</v>
      </c>
      <c r="E8932" s="414" t="e">
        <v>#N/A</v>
      </c>
    </row>
    <row r="8933" spans="3:5">
      <c r="C8933" s="414">
        <v>173.22500000002654</v>
      </c>
      <c r="D8933" s="414" t="e">
        <v>#N/A</v>
      </c>
      <c r="E8933" s="414" t="e">
        <v>#N/A</v>
      </c>
    </row>
    <row r="8934" spans="3:5">
      <c r="C8934" s="414">
        <v>173.25000000002655</v>
      </c>
      <c r="D8934" s="414" t="e">
        <v>#N/A</v>
      </c>
      <c r="E8934" s="414" t="e">
        <v>#N/A</v>
      </c>
    </row>
    <row r="8935" spans="3:5">
      <c r="C8935" s="414">
        <v>173.27500000002655</v>
      </c>
      <c r="D8935" s="414" t="e">
        <v>#N/A</v>
      </c>
      <c r="E8935" s="414" t="e">
        <v>#N/A</v>
      </c>
    </row>
    <row r="8936" spans="3:5">
      <c r="C8936" s="414">
        <v>173.30000000002656</v>
      </c>
      <c r="D8936" s="414" t="e">
        <v>#N/A</v>
      </c>
      <c r="E8936" s="414" t="e">
        <v>#N/A</v>
      </c>
    </row>
    <row r="8937" spans="3:5">
      <c r="C8937" s="414">
        <v>173.32500000002656</v>
      </c>
      <c r="D8937" s="414" t="e">
        <v>#N/A</v>
      </c>
      <c r="E8937" s="414" t="e">
        <v>#N/A</v>
      </c>
    </row>
    <row r="8938" spans="3:5">
      <c r="C8938" s="414">
        <v>173.35000000002657</v>
      </c>
      <c r="D8938" s="414" t="e">
        <v>#N/A</v>
      </c>
      <c r="E8938" s="414" t="e">
        <v>#N/A</v>
      </c>
    </row>
    <row r="8939" spans="3:5">
      <c r="C8939" s="414">
        <v>173.37500000002657</v>
      </c>
      <c r="D8939" s="414" t="e">
        <v>#N/A</v>
      </c>
      <c r="E8939" s="414" t="e">
        <v>#N/A</v>
      </c>
    </row>
    <row r="8940" spans="3:5">
      <c r="C8940" s="414">
        <v>173.40000000002658</v>
      </c>
      <c r="D8940" s="414" t="e">
        <v>#N/A</v>
      </c>
      <c r="E8940" s="414" t="e">
        <v>#N/A</v>
      </c>
    </row>
    <row r="8941" spans="3:5">
      <c r="C8941" s="414">
        <v>173.42500000002659</v>
      </c>
      <c r="D8941" s="414" t="e">
        <v>#N/A</v>
      </c>
      <c r="E8941" s="414" t="e">
        <v>#N/A</v>
      </c>
    </row>
    <row r="8942" spans="3:5">
      <c r="C8942" s="414">
        <v>173.45000000002659</v>
      </c>
      <c r="D8942" s="414" t="e">
        <v>#N/A</v>
      </c>
      <c r="E8942" s="414" t="e">
        <v>#N/A</v>
      </c>
    </row>
    <row r="8943" spans="3:5">
      <c r="C8943" s="414">
        <v>173.4750000000266</v>
      </c>
      <c r="D8943" s="414" t="e">
        <v>#N/A</v>
      </c>
      <c r="E8943" s="414" t="e">
        <v>#N/A</v>
      </c>
    </row>
    <row r="8944" spans="3:5">
      <c r="C8944" s="414">
        <v>173.5000000000266</v>
      </c>
      <c r="D8944" s="414" t="e">
        <v>#N/A</v>
      </c>
      <c r="E8944" s="414" t="e">
        <v>#N/A</v>
      </c>
    </row>
    <row r="8945" spans="3:5">
      <c r="C8945" s="414">
        <v>173.52500000002661</v>
      </c>
      <c r="D8945" s="414" t="e">
        <v>#N/A</v>
      </c>
      <c r="E8945" s="414" t="e">
        <v>#N/A</v>
      </c>
    </row>
    <row r="8946" spans="3:5">
      <c r="C8946" s="414">
        <v>173.55000000002661</v>
      </c>
      <c r="D8946" s="414" t="e">
        <v>#N/A</v>
      </c>
      <c r="E8946" s="414" t="e">
        <v>#N/A</v>
      </c>
    </row>
    <row r="8947" spans="3:5">
      <c r="C8947" s="414">
        <v>173.57500000002662</v>
      </c>
      <c r="D8947" s="414" t="e">
        <v>#N/A</v>
      </c>
      <c r="E8947" s="414" t="e">
        <v>#N/A</v>
      </c>
    </row>
    <row r="8948" spans="3:5">
      <c r="C8948" s="414">
        <v>173.60000000002663</v>
      </c>
      <c r="D8948" s="414" t="e">
        <v>#N/A</v>
      </c>
      <c r="E8948" s="414" t="e">
        <v>#N/A</v>
      </c>
    </row>
    <row r="8949" spans="3:5">
      <c r="C8949" s="414">
        <v>173.62500000002663</v>
      </c>
      <c r="D8949" s="414" t="e">
        <v>#N/A</v>
      </c>
      <c r="E8949" s="414" t="e">
        <v>#N/A</v>
      </c>
    </row>
    <row r="8950" spans="3:5">
      <c r="C8950" s="414">
        <v>173.65000000002664</v>
      </c>
      <c r="D8950" s="414" t="e">
        <v>#N/A</v>
      </c>
      <c r="E8950" s="414" t="e">
        <v>#N/A</v>
      </c>
    </row>
    <row r="8951" spans="3:5">
      <c r="C8951" s="414">
        <v>173.67500000002664</v>
      </c>
      <c r="D8951" s="414" t="e">
        <v>#N/A</v>
      </c>
      <c r="E8951" s="414" t="e">
        <v>#N/A</v>
      </c>
    </row>
    <row r="8952" spans="3:5">
      <c r="C8952" s="414">
        <v>173.70000000002665</v>
      </c>
      <c r="D8952" s="414" t="e">
        <v>#N/A</v>
      </c>
      <c r="E8952" s="414" t="e">
        <v>#N/A</v>
      </c>
    </row>
    <row r="8953" spans="3:5">
      <c r="C8953" s="414">
        <v>173.72500000002665</v>
      </c>
      <c r="D8953" s="414" t="e">
        <v>#N/A</v>
      </c>
      <c r="E8953" s="414" t="e">
        <v>#N/A</v>
      </c>
    </row>
    <row r="8954" spans="3:5">
      <c r="C8954" s="414">
        <v>173.75000000002666</v>
      </c>
      <c r="D8954" s="414" t="e">
        <v>#N/A</v>
      </c>
      <c r="E8954" s="414" t="e">
        <v>#N/A</v>
      </c>
    </row>
    <row r="8955" spans="3:5">
      <c r="C8955" s="414">
        <v>173.77500000002667</v>
      </c>
      <c r="D8955" s="414" t="e">
        <v>#N/A</v>
      </c>
      <c r="E8955" s="414" t="e">
        <v>#N/A</v>
      </c>
    </row>
    <row r="8956" spans="3:5">
      <c r="C8956" s="414">
        <v>173.80000000002667</v>
      </c>
      <c r="D8956" s="414" t="e">
        <v>#N/A</v>
      </c>
      <c r="E8956" s="414" t="e">
        <v>#N/A</v>
      </c>
    </row>
    <row r="8957" spans="3:5">
      <c r="C8957" s="414">
        <v>173.82500000002668</v>
      </c>
      <c r="D8957" s="414" t="e">
        <v>#N/A</v>
      </c>
      <c r="E8957" s="414" t="e">
        <v>#N/A</v>
      </c>
    </row>
    <row r="8958" spans="3:5">
      <c r="C8958" s="414">
        <v>173.85000000002668</v>
      </c>
      <c r="D8958" s="414" t="e">
        <v>#N/A</v>
      </c>
      <c r="E8958" s="414" t="e">
        <v>#N/A</v>
      </c>
    </row>
    <row r="8959" spans="3:5">
      <c r="C8959" s="414">
        <v>173.87500000002669</v>
      </c>
      <c r="D8959" s="414" t="e">
        <v>#N/A</v>
      </c>
      <c r="E8959" s="414" t="e">
        <v>#N/A</v>
      </c>
    </row>
    <row r="8960" spans="3:5">
      <c r="C8960" s="414">
        <v>173.90000000002669</v>
      </c>
      <c r="D8960" s="414" t="e">
        <v>#N/A</v>
      </c>
      <c r="E8960" s="414" t="e">
        <v>#N/A</v>
      </c>
    </row>
    <row r="8961" spans="3:5">
      <c r="C8961" s="414">
        <v>173.9250000000267</v>
      </c>
      <c r="D8961" s="414" t="e">
        <v>#N/A</v>
      </c>
      <c r="E8961" s="414" t="e">
        <v>#N/A</v>
      </c>
    </row>
    <row r="8962" spans="3:5">
      <c r="C8962" s="414">
        <v>173.95000000002671</v>
      </c>
      <c r="D8962" s="414" t="e">
        <v>#N/A</v>
      </c>
      <c r="E8962" s="414" t="e">
        <v>#N/A</v>
      </c>
    </row>
    <row r="8963" spans="3:5">
      <c r="C8963" s="414">
        <v>173.97500000002671</v>
      </c>
      <c r="D8963" s="414" t="e">
        <v>#N/A</v>
      </c>
      <c r="E8963" s="414" t="e">
        <v>#N/A</v>
      </c>
    </row>
    <row r="8964" spans="3:5">
      <c r="C8964" s="414">
        <v>174.00000000002672</v>
      </c>
      <c r="D8964" s="414" t="e">
        <v>#N/A</v>
      </c>
      <c r="E8964" s="414" t="e">
        <v>#N/A</v>
      </c>
    </row>
    <row r="8965" spans="3:5">
      <c r="C8965" s="414">
        <v>174.02500000002672</v>
      </c>
      <c r="D8965" s="414" t="e">
        <v>#N/A</v>
      </c>
      <c r="E8965" s="414" t="e">
        <v>#N/A</v>
      </c>
    </row>
    <row r="8966" spans="3:5">
      <c r="C8966" s="414">
        <v>174.05000000002673</v>
      </c>
      <c r="D8966" s="414" t="e">
        <v>#N/A</v>
      </c>
      <c r="E8966" s="414" t="e">
        <v>#N/A</v>
      </c>
    </row>
    <row r="8967" spans="3:5">
      <c r="C8967" s="414">
        <v>174.07500000002673</v>
      </c>
      <c r="D8967" s="414" t="e">
        <v>#N/A</v>
      </c>
      <c r="E8967" s="414" t="e">
        <v>#N/A</v>
      </c>
    </row>
    <row r="8968" spans="3:5">
      <c r="C8968" s="414">
        <v>174.10000000002674</v>
      </c>
      <c r="D8968" s="414" t="e">
        <v>#N/A</v>
      </c>
      <c r="E8968" s="414" t="e">
        <v>#N/A</v>
      </c>
    </row>
    <row r="8969" spans="3:5">
      <c r="C8969" s="414">
        <v>174.12500000002674</v>
      </c>
      <c r="D8969" s="414" t="e">
        <v>#N/A</v>
      </c>
      <c r="E8969" s="414" t="e">
        <v>#N/A</v>
      </c>
    </row>
    <row r="8970" spans="3:5">
      <c r="C8970" s="414">
        <v>174.15000000002675</v>
      </c>
      <c r="D8970" s="414" t="e">
        <v>#N/A</v>
      </c>
      <c r="E8970" s="414" t="e">
        <v>#N/A</v>
      </c>
    </row>
    <row r="8971" spans="3:5">
      <c r="C8971" s="414">
        <v>174.17500000002676</v>
      </c>
      <c r="D8971" s="414" t="e">
        <v>#N/A</v>
      </c>
      <c r="E8971" s="414" t="e">
        <v>#N/A</v>
      </c>
    </row>
    <row r="8972" spans="3:5">
      <c r="C8972" s="414">
        <v>174.20000000002676</v>
      </c>
      <c r="D8972" s="414" t="e">
        <v>#N/A</v>
      </c>
      <c r="E8972" s="414" t="e">
        <v>#N/A</v>
      </c>
    </row>
    <row r="8973" spans="3:5">
      <c r="C8973" s="414">
        <v>174.22500000002677</v>
      </c>
      <c r="D8973" s="414" t="e">
        <v>#N/A</v>
      </c>
      <c r="E8973" s="414" t="e">
        <v>#N/A</v>
      </c>
    </row>
    <row r="8974" spans="3:5">
      <c r="C8974" s="414">
        <v>174.25000000002677</v>
      </c>
      <c r="D8974" s="414" t="e">
        <v>#N/A</v>
      </c>
      <c r="E8974" s="414" t="e">
        <v>#N/A</v>
      </c>
    </row>
    <row r="8975" spans="3:5">
      <c r="C8975" s="414">
        <v>174.27500000002678</v>
      </c>
      <c r="D8975" s="414" t="e">
        <v>#N/A</v>
      </c>
      <c r="E8975" s="414" t="e">
        <v>#N/A</v>
      </c>
    </row>
    <row r="8976" spans="3:5">
      <c r="C8976" s="414">
        <v>174.30000000002678</v>
      </c>
      <c r="D8976" s="414" t="e">
        <v>#N/A</v>
      </c>
      <c r="E8976" s="414" t="e">
        <v>#N/A</v>
      </c>
    </row>
    <row r="8977" spans="3:5">
      <c r="C8977" s="414">
        <v>174.32500000002679</v>
      </c>
      <c r="D8977" s="414" t="e">
        <v>#N/A</v>
      </c>
      <c r="E8977" s="414" t="e">
        <v>#N/A</v>
      </c>
    </row>
    <row r="8978" spans="3:5">
      <c r="C8978" s="414">
        <v>174.3500000000268</v>
      </c>
      <c r="D8978" s="414" t="e">
        <v>#N/A</v>
      </c>
      <c r="E8978" s="414" t="e">
        <v>#N/A</v>
      </c>
    </row>
    <row r="8979" spans="3:5">
      <c r="C8979" s="414">
        <v>174.3750000000268</v>
      </c>
      <c r="D8979" s="414" t="e">
        <v>#N/A</v>
      </c>
      <c r="E8979" s="414" t="e">
        <v>#N/A</v>
      </c>
    </row>
    <row r="8980" spans="3:5">
      <c r="C8980" s="414">
        <v>174.40000000002681</v>
      </c>
      <c r="D8980" s="414" t="e">
        <v>#N/A</v>
      </c>
      <c r="E8980" s="414" t="e">
        <v>#N/A</v>
      </c>
    </row>
    <row r="8981" spans="3:5">
      <c r="C8981" s="414">
        <v>174.42500000002681</v>
      </c>
      <c r="D8981" s="414" t="e">
        <v>#N/A</v>
      </c>
      <c r="E8981" s="414" t="e">
        <v>#N/A</v>
      </c>
    </row>
    <row r="8982" spans="3:5">
      <c r="C8982" s="414">
        <v>174.45000000002682</v>
      </c>
      <c r="D8982" s="414" t="e">
        <v>#N/A</v>
      </c>
      <c r="E8982" s="414" t="e">
        <v>#N/A</v>
      </c>
    </row>
    <row r="8983" spans="3:5">
      <c r="C8983" s="414">
        <v>174.47500000002682</v>
      </c>
      <c r="D8983" s="414" t="e">
        <v>#N/A</v>
      </c>
      <c r="E8983" s="414" t="e">
        <v>#N/A</v>
      </c>
    </row>
    <row r="8984" spans="3:5">
      <c r="C8984" s="414">
        <v>174.50000000002683</v>
      </c>
      <c r="D8984" s="414" t="e">
        <v>#N/A</v>
      </c>
      <c r="E8984" s="414" t="e">
        <v>#N/A</v>
      </c>
    </row>
    <row r="8985" spans="3:5">
      <c r="C8985" s="414">
        <v>174.52500000002684</v>
      </c>
      <c r="D8985" s="414" t="e">
        <v>#N/A</v>
      </c>
      <c r="E8985" s="414" t="e">
        <v>#N/A</v>
      </c>
    </row>
    <row r="8986" spans="3:5">
      <c r="C8986" s="414">
        <v>174.55000000002684</v>
      </c>
      <c r="D8986" s="414" t="e">
        <v>#N/A</v>
      </c>
      <c r="E8986" s="414" t="e">
        <v>#N/A</v>
      </c>
    </row>
    <row r="8987" spans="3:5">
      <c r="C8987" s="414">
        <v>174.57500000002685</v>
      </c>
      <c r="D8987" s="414" t="e">
        <v>#N/A</v>
      </c>
      <c r="E8987" s="414" t="e">
        <v>#N/A</v>
      </c>
    </row>
    <row r="8988" spans="3:5">
      <c r="C8988" s="414">
        <v>174.60000000002685</v>
      </c>
      <c r="D8988" s="414" t="e">
        <v>#N/A</v>
      </c>
      <c r="E8988" s="414" t="e">
        <v>#N/A</v>
      </c>
    </row>
    <row r="8989" spans="3:5">
      <c r="C8989" s="414">
        <v>174.62500000002686</v>
      </c>
      <c r="D8989" s="414" t="e">
        <v>#N/A</v>
      </c>
      <c r="E8989" s="414" t="e">
        <v>#N/A</v>
      </c>
    </row>
    <row r="8990" spans="3:5">
      <c r="C8990" s="414">
        <v>174.65000000002686</v>
      </c>
      <c r="D8990" s="414" t="e">
        <v>#N/A</v>
      </c>
      <c r="E8990" s="414" t="e">
        <v>#N/A</v>
      </c>
    </row>
    <row r="8991" spans="3:5">
      <c r="C8991" s="414">
        <v>174.67500000002687</v>
      </c>
      <c r="D8991" s="414" t="e">
        <v>#N/A</v>
      </c>
      <c r="E8991" s="414" t="e">
        <v>#N/A</v>
      </c>
    </row>
    <row r="8992" spans="3:5">
      <c r="C8992" s="414">
        <v>174.70000000002688</v>
      </c>
      <c r="D8992" s="414" t="e">
        <v>#N/A</v>
      </c>
      <c r="E8992" s="414" t="e">
        <v>#N/A</v>
      </c>
    </row>
    <row r="8993" spans="3:5">
      <c r="C8993" s="414">
        <v>174.72500000002688</v>
      </c>
      <c r="D8993" s="414" t="e">
        <v>#N/A</v>
      </c>
      <c r="E8993" s="414" t="e">
        <v>#N/A</v>
      </c>
    </row>
    <row r="8994" spans="3:5">
      <c r="C8994" s="414">
        <v>174.75000000002689</v>
      </c>
      <c r="D8994" s="414" t="e">
        <v>#N/A</v>
      </c>
      <c r="E8994" s="414" t="e">
        <v>#N/A</v>
      </c>
    </row>
    <row r="8995" spans="3:5">
      <c r="C8995" s="414">
        <v>174.77500000002689</v>
      </c>
      <c r="D8995" s="414" t="e">
        <v>#N/A</v>
      </c>
      <c r="E8995" s="414" t="e">
        <v>#N/A</v>
      </c>
    </row>
    <row r="8996" spans="3:5">
      <c r="C8996" s="414">
        <v>174.8000000000269</v>
      </c>
      <c r="D8996" s="414" t="e">
        <v>#N/A</v>
      </c>
      <c r="E8996" s="414" t="e">
        <v>#N/A</v>
      </c>
    </row>
    <row r="8997" spans="3:5">
      <c r="C8997" s="414">
        <v>174.8250000000269</v>
      </c>
      <c r="D8997" s="414" t="e">
        <v>#N/A</v>
      </c>
      <c r="E8997" s="414" t="e">
        <v>#N/A</v>
      </c>
    </row>
    <row r="8998" spans="3:5">
      <c r="C8998" s="414">
        <v>174.85000000002691</v>
      </c>
      <c r="D8998" s="414" t="e">
        <v>#N/A</v>
      </c>
      <c r="E8998" s="414" t="e">
        <v>#N/A</v>
      </c>
    </row>
    <row r="8999" spans="3:5">
      <c r="C8999" s="414">
        <v>174.87500000002692</v>
      </c>
      <c r="D8999" s="414" t="e">
        <v>#N/A</v>
      </c>
      <c r="E8999" s="414" t="e">
        <v>#N/A</v>
      </c>
    </row>
    <row r="9000" spans="3:5">
      <c r="C9000" s="414">
        <v>174.90000000002692</v>
      </c>
      <c r="D9000" s="414" t="e">
        <v>#N/A</v>
      </c>
      <c r="E9000" s="414" t="e">
        <v>#N/A</v>
      </c>
    </row>
    <row r="9001" spans="3:5">
      <c r="C9001" s="414">
        <v>174.92500000002693</v>
      </c>
      <c r="D9001" s="414" t="e">
        <v>#N/A</v>
      </c>
      <c r="E9001" s="414" t="e">
        <v>#N/A</v>
      </c>
    </row>
    <row r="9002" spans="3:5">
      <c r="C9002" s="414">
        <v>174.95000000002693</v>
      </c>
      <c r="D9002" s="414" t="e">
        <v>#N/A</v>
      </c>
      <c r="E9002" s="414" t="e">
        <v>#N/A</v>
      </c>
    </row>
    <row r="9003" spans="3:5">
      <c r="C9003" s="414">
        <v>174.97500000002694</v>
      </c>
      <c r="D9003" s="414" t="e">
        <v>#N/A</v>
      </c>
      <c r="E9003" s="414" t="e">
        <v>#N/A</v>
      </c>
    </row>
    <row r="9004" spans="3:5">
      <c r="C9004" s="414">
        <v>175.00000000002694</v>
      </c>
      <c r="D9004" s="414" t="e">
        <v>#N/A</v>
      </c>
      <c r="E9004" s="414" t="e">
        <v>#N/A</v>
      </c>
    </row>
    <row r="9005" spans="3:5">
      <c r="C9005" s="414">
        <v>175.02500000002695</v>
      </c>
      <c r="D9005" s="414" t="e">
        <v>#N/A</v>
      </c>
      <c r="E9005" s="414" t="e">
        <v>#N/A</v>
      </c>
    </row>
    <row r="9006" spans="3:5">
      <c r="C9006" s="414">
        <v>175.05000000002696</v>
      </c>
      <c r="D9006" s="414" t="e">
        <v>#N/A</v>
      </c>
      <c r="E9006" s="414" t="e">
        <v>#N/A</v>
      </c>
    </row>
    <row r="9007" spans="3:5">
      <c r="C9007" s="414">
        <v>175.07500000002696</v>
      </c>
      <c r="D9007" s="414" t="e">
        <v>#N/A</v>
      </c>
      <c r="E9007" s="414" t="e">
        <v>#N/A</v>
      </c>
    </row>
    <row r="9008" spans="3:5">
      <c r="C9008" s="414">
        <v>175.10000000002697</v>
      </c>
      <c r="D9008" s="414" t="e">
        <v>#N/A</v>
      </c>
      <c r="E9008" s="414" t="e">
        <v>#N/A</v>
      </c>
    </row>
    <row r="9009" spans="3:5">
      <c r="C9009" s="414">
        <v>175.12500000002697</v>
      </c>
      <c r="D9009" s="414" t="e">
        <v>#N/A</v>
      </c>
      <c r="E9009" s="414" t="e">
        <v>#N/A</v>
      </c>
    </row>
    <row r="9010" spans="3:5">
      <c r="C9010" s="414">
        <v>175.15000000002698</v>
      </c>
      <c r="D9010" s="414" t="e">
        <v>#N/A</v>
      </c>
      <c r="E9010" s="414" t="e">
        <v>#N/A</v>
      </c>
    </row>
    <row r="9011" spans="3:5">
      <c r="C9011" s="414">
        <v>175.17500000002698</v>
      </c>
      <c r="D9011" s="414" t="e">
        <v>#N/A</v>
      </c>
      <c r="E9011" s="414" t="e">
        <v>#N/A</v>
      </c>
    </row>
    <row r="9012" spans="3:5">
      <c r="C9012" s="414">
        <v>175.20000000002699</v>
      </c>
      <c r="D9012" s="414" t="e">
        <v>#N/A</v>
      </c>
      <c r="E9012" s="414" t="e">
        <v>#N/A</v>
      </c>
    </row>
    <row r="9013" spans="3:5">
      <c r="C9013" s="414">
        <v>175.22500000002699</v>
      </c>
      <c r="D9013" s="414" t="e">
        <v>#N/A</v>
      </c>
      <c r="E9013" s="414" t="e">
        <v>#N/A</v>
      </c>
    </row>
    <row r="9014" spans="3:5">
      <c r="C9014" s="414">
        <v>175.250000000027</v>
      </c>
      <c r="D9014" s="414" t="e">
        <v>#N/A</v>
      </c>
      <c r="E9014" s="414" t="e">
        <v>#N/A</v>
      </c>
    </row>
    <row r="9015" spans="3:5">
      <c r="C9015" s="414">
        <v>175.27500000002701</v>
      </c>
      <c r="D9015" s="414" t="e">
        <v>#N/A</v>
      </c>
      <c r="E9015" s="414" t="e">
        <v>#N/A</v>
      </c>
    </row>
    <row r="9016" spans="3:5">
      <c r="C9016" s="414">
        <v>175.30000000002701</v>
      </c>
      <c r="D9016" s="414" t="e">
        <v>#N/A</v>
      </c>
      <c r="E9016" s="414" t="e">
        <v>#N/A</v>
      </c>
    </row>
    <row r="9017" spans="3:5">
      <c r="C9017" s="414">
        <v>175.32500000002702</v>
      </c>
      <c r="D9017" s="414" t="e">
        <v>#N/A</v>
      </c>
      <c r="E9017" s="414" t="e">
        <v>#N/A</v>
      </c>
    </row>
    <row r="9018" spans="3:5">
      <c r="C9018" s="414">
        <v>175.35000000002702</v>
      </c>
      <c r="D9018" s="414" t="e">
        <v>#N/A</v>
      </c>
      <c r="E9018" s="414" t="e">
        <v>#N/A</v>
      </c>
    </row>
    <row r="9019" spans="3:5">
      <c r="C9019" s="414">
        <v>175.37500000002703</v>
      </c>
      <c r="D9019" s="414" t="e">
        <v>#N/A</v>
      </c>
      <c r="E9019" s="414" t="e">
        <v>#N/A</v>
      </c>
    </row>
    <row r="9020" spans="3:5">
      <c r="C9020" s="414">
        <v>175.40000000002703</v>
      </c>
      <c r="D9020" s="414" t="e">
        <v>#N/A</v>
      </c>
      <c r="E9020" s="414" t="e">
        <v>#N/A</v>
      </c>
    </row>
    <row r="9021" spans="3:5">
      <c r="C9021" s="414">
        <v>175.42500000002704</v>
      </c>
      <c r="D9021" s="414" t="e">
        <v>#N/A</v>
      </c>
      <c r="E9021" s="414" t="e">
        <v>#N/A</v>
      </c>
    </row>
    <row r="9022" spans="3:5">
      <c r="C9022" s="414">
        <v>175.45000000002705</v>
      </c>
      <c r="D9022" s="414" t="e">
        <v>#N/A</v>
      </c>
      <c r="E9022" s="414" t="e">
        <v>#N/A</v>
      </c>
    </row>
    <row r="9023" spans="3:5">
      <c r="C9023" s="414">
        <v>175.47500000002705</v>
      </c>
      <c r="D9023" s="414" t="e">
        <v>#N/A</v>
      </c>
      <c r="E9023" s="414" t="e">
        <v>#N/A</v>
      </c>
    </row>
    <row r="9024" spans="3:5">
      <c r="C9024" s="414">
        <v>175.50000000002706</v>
      </c>
      <c r="D9024" s="414" t="e">
        <v>#N/A</v>
      </c>
      <c r="E9024" s="414" t="e">
        <v>#N/A</v>
      </c>
    </row>
    <row r="9025" spans="3:5">
      <c r="C9025" s="414">
        <v>175.52500000002706</v>
      </c>
      <c r="D9025" s="414" t="e">
        <v>#N/A</v>
      </c>
      <c r="E9025" s="414" t="e">
        <v>#N/A</v>
      </c>
    </row>
    <row r="9026" spans="3:5">
      <c r="C9026" s="414">
        <v>175.55000000002707</v>
      </c>
      <c r="D9026" s="414" t="e">
        <v>#N/A</v>
      </c>
      <c r="E9026" s="414" t="e">
        <v>#N/A</v>
      </c>
    </row>
    <row r="9027" spans="3:5">
      <c r="C9027" s="414">
        <v>175.57500000002707</v>
      </c>
      <c r="D9027" s="414" t="e">
        <v>#N/A</v>
      </c>
      <c r="E9027" s="414" t="e">
        <v>#N/A</v>
      </c>
    </row>
    <row r="9028" spans="3:5">
      <c r="C9028" s="414">
        <v>175.60000000002708</v>
      </c>
      <c r="D9028" s="414" t="e">
        <v>#N/A</v>
      </c>
      <c r="E9028" s="414" t="e">
        <v>#N/A</v>
      </c>
    </row>
    <row r="9029" spans="3:5">
      <c r="C9029" s="414">
        <v>175.62500000002709</v>
      </c>
      <c r="D9029" s="414" t="e">
        <v>#N/A</v>
      </c>
      <c r="E9029" s="414" t="e">
        <v>#N/A</v>
      </c>
    </row>
    <row r="9030" spans="3:5">
      <c r="C9030" s="414">
        <v>175.65000000002709</v>
      </c>
      <c r="D9030" s="414" t="e">
        <v>#N/A</v>
      </c>
      <c r="E9030" s="414" t="e">
        <v>#N/A</v>
      </c>
    </row>
    <row r="9031" spans="3:5">
      <c r="C9031" s="414">
        <v>175.6750000000271</v>
      </c>
      <c r="D9031" s="414" t="e">
        <v>#N/A</v>
      </c>
      <c r="E9031" s="414" t="e">
        <v>#N/A</v>
      </c>
    </row>
    <row r="9032" spans="3:5">
      <c r="C9032" s="414">
        <v>175.7000000000271</v>
      </c>
      <c r="D9032" s="414" t="e">
        <v>#N/A</v>
      </c>
      <c r="E9032" s="414" t="e">
        <v>#N/A</v>
      </c>
    </row>
    <row r="9033" spans="3:5">
      <c r="C9033" s="414">
        <v>175.72500000002711</v>
      </c>
      <c r="D9033" s="414" t="e">
        <v>#N/A</v>
      </c>
      <c r="E9033" s="414" t="e">
        <v>#N/A</v>
      </c>
    </row>
    <row r="9034" spans="3:5">
      <c r="C9034" s="414">
        <v>175.75000000002711</v>
      </c>
      <c r="D9034" s="414" t="e">
        <v>#N/A</v>
      </c>
      <c r="E9034" s="414" t="e">
        <v>#N/A</v>
      </c>
    </row>
    <row r="9035" spans="3:5">
      <c r="C9035" s="414">
        <v>175.77500000002712</v>
      </c>
      <c r="D9035" s="414" t="e">
        <v>#N/A</v>
      </c>
      <c r="E9035" s="414" t="e">
        <v>#N/A</v>
      </c>
    </row>
    <row r="9036" spans="3:5">
      <c r="C9036" s="414">
        <v>175.80000000002713</v>
      </c>
      <c r="D9036" s="414" t="e">
        <v>#N/A</v>
      </c>
      <c r="E9036" s="414" t="e">
        <v>#N/A</v>
      </c>
    </row>
    <row r="9037" spans="3:5">
      <c r="C9037" s="414">
        <v>175.82500000002713</v>
      </c>
      <c r="D9037" s="414" t="e">
        <v>#N/A</v>
      </c>
      <c r="E9037" s="414" t="e">
        <v>#N/A</v>
      </c>
    </row>
    <row r="9038" spans="3:5">
      <c r="C9038" s="414">
        <v>175.85000000002714</v>
      </c>
      <c r="D9038" s="414" t="e">
        <v>#N/A</v>
      </c>
      <c r="E9038" s="414" t="e">
        <v>#N/A</v>
      </c>
    </row>
    <row r="9039" spans="3:5">
      <c r="C9039" s="414">
        <v>175.87500000002714</v>
      </c>
      <c r="D9039" s="414" t="e">
        <v>#N/A</v>
      </c>
      <c r="E9039" s="414" t="e">
        <v>#N/A</v>
      </c>
    </row>
    <row r="9040" spans="3:5">
      <c r="C9040" s="414">
        <v>175.90000000002715</v>
      </c>
      <c r="D9040" s="414" t="e">
        <v>#N/A</v>
      </c>
      <c r="E9040" s="414" t="e">
        <v>#N/A</v>
      </c>
    </row>
    <row r="9041" spans="3:5">
      <c r="C9041" s="414">
        <v>175.92500000002715</v>
      </c>
      <c r="D9041" s="414" t="e">
        <v>#N/A</v>
      </c>
      <c r="E9041" s="414" t="e">
        <v>#N/A</v>
      </c>
    </row>
    <row r="9042" spans="3:5">
      <c r="C9042" s="414">
        <v>175.95000000002716</v>
      </c>
      <c r="D9042" s="414" t="e">
        <v>#N/A</v>
      </c>
      <c r="E9042" s="414" t="e">
        <v>#N/A</v>
      </c>
    </row>
    <row r="9043" spans="3:5">
      <c r="C9043" s="414">
        <v>175.97500000002717</v>
      </c>
      <c r="D9043" s="414" t="e">
        <v>#N/A</v>
      </c>
      <c r="E9043" s="414" t="e">
        <v>#N/A</v>
      </c>
    </row>
    <row r="9044" spans="3:5">
      <c r="C9044" s="414">
        <v>176.00000000002717</v>
      </c>
      <c r="D9044" s="414" t="e">
        <v>#N/A</v>
      </c>
      <c r="E9044" s="414" t="e">
        <v>#N/A</v>
      </c>
    </row>
    <row r="9045" spans="3:5">
      <c r="C9045" s="414">
        <v>176.02500000002718</v>
      </c>
      <c r="D9045" s="414" t="e">
        <v>#N/A</v>
      </c>
      <c r="E9045" s="414" t="e">
        <v>#N/A</v>
      </c>
    </row>
    <row r="9046" spans="3:5">
      <c r="C9046" s="414">
        <v>176.05000000002718</v>
      </c>
      <c r="D9046" s="414" t="e">
        <v>#N/A</v>
      </c>
      <c r="E9046" s="414" t="e">
        <v>#N/A</v>
      </c>
    </row>
    <row r="9047" spans="3:5">
      <c r="C9047" s="414">
        <v>176.07500000002719</v>
      </c>
      <c r="D9047" s="414" t="e">
        <v>#N/A</v>
      </c>
      <c r="E9047" s="414" t="e">
        <v>#N/A</v>
      </c>
    </row>
    <row r="9048" spans="3:5">
      <c r="C9048" s="414">
        <v>176.10000000002719</v>
      </c>
      <c r="D9048" s="414" t="e">
        <v>#N/A</v>
      </c>
      <c r="E9048" s="414" t="e">
        <v>#N/A</v>
      </c>
    </row>
    <row r="9049" spans="3:5">
      <c r="C9049" s="414">
        <v>176.1250000000272</v>
      </c>
      <c r="D9049" s="414" t="e">
        <v>#N/A</v>
      </c>
      <c r="E9049" s="414" t="e">
        <v>#N/A</v>
      </c>
    </row>
    <row r="9050" spans="3:5">
      <c r="C9050" s="414">
        <v>176.15000000002721</v>
      </c>
      <c r="D9050" s="414" t="e">
        <v>#N/A</v>
      </c>
      <c r="E9050" s="414" t="e">
        <v>#N/A</v>
      </c>
    </row>
    <row r="9051" spans="3:5">
      <c r="C9051" s="414">
        <v>176.17500000002721</v>
      </c>
      <c r="D9051" s="414" t="e">
        <v>#N/A</v>
      </c>
      <c r="E9051" s="414" t="e">
        <v>#N/A</v>
      </c>
    </row>
    <row r="9052" spans="3:5">
      <c r="C9052" s="414">
        <v>176.20000000002722</v>
      </c>
      <c r="D9052" s="414" t="e">
        <v>#N/A</v>
      </c>
      <c r="E9052" s="414" t="e">
        <v>#N/A</v>
      </c>
    </row>
    <row r="9053" spans="3:5">
      <c r="C9053" s="414">
        <v>176.22500000002722</v>
      </c>
      <c r="D9053" s="414" t="e">
        <v>#N/A</v>
      </c>
      <c r="E9053" s="414" t="e">
        <v>#N/A</v>
      </c>
    </row>
    <row r="9054" spans="3:5">
      <c r="C9054" s="414">
        <v>176.25000000002723</v>
      </c>
      <c r="D9054" s="414" t="e">
        <v>#N/A</v>
      </c>
      <c r="E9054" s="414" t="e">
        <v>#N/A</v>
      </c>
    </row>
    <row r="9055" spans="3:5">
      <c r="C9055" s="414">
        <v>176.27500000002723</v>
      </c>
      <c r="D9055" s="414" t="e">
        <v>#N/A</v>
      </c>
      <c r="E9055" s="414" t="e">
        <v>#N/A</v>
      </c>
    </row>
    <row r="9056" spans="3:5">
      <c r="C9056" s="414">
        <v>176.30000000002724</v>
      </c>
      <c r="D9056" s="414" t="e">
        <v>#N/A</v>
      </c>
      <c r="E9056" s="414" t="e">
        <v>#N/A</v>
      </c>
    </row>
    <row r="9057" spans="3:5">
      <c r="C9057" s="414">
        <v>176.32500000002725</v>
      </c>
      <c r="D9057" s="414" t="e">
        <v>#N/A</v>
      </c>
      <c r="E9057" s="414" t="e">
        <v>#N/A</v>
      </c>
    </row>
    <row r="9058" spans="3:5">
      <c r="C9058" s="414">
        <v>176.35000000002725</v>
      </c>
      <c r="D9058" s="414" t="e">
        <v>#N/A</v>
      </c>
      <c r="E9058" s="414" t="e">
        <v>#N/A</v>
      </c>
    </row>
    <row r="9059" spans="3:5">
      <c r="C9059" s="414">
        <v>176.37500000002726</v>
      </c>
      <c r="D9059" s="414" t="e">
        <v>#N/A</v>
      </c>
      <c r="E9059" s="414" t="e">
        <v>#N/A</v>
      </c>
    </row>
    <row r="9060" spans="3:5">
      <c r="C9060" s="414">
        <v>176.40000000002726</v>
      </c>
      <c r="D9060" s="414" t="e">
        <v>#N/A</v>
      </c>
      <c r="E9060" s="414" t="e">
        <v>#N/A</v>
      </c>
    </row>
    <row r="9061" spans="3:5">
      <c r="C9061" s="414">
        <v>176.42500000002727</v>
      </c>
      <c r="D9061" s="414" t="e">
        <v>#N/A</v>
      </c>
      <c r="E9061" s="414" t="e">
        <v>#N/A</v>
      </c>
    </row>
    <row r="9062" spans="3:5">
      <c r="C9062" s="414">
        <v>176.45000000002727</v>
      </c>
      <c r="D9062" s="414" t="e">
        <v>#N/A</v>
      </c>
      <c r="E9062" s="414" t="e">
        <v>#N/A</v>
      </c>
    </row>
    <row r="9063" spans="3:5">
      <c r="C9063" s="414">
        <v>176.47500000002728</v>
      </c>
      <c r="D9063" s="414" t="e">
        <v>#N/A</v>
      </c>
      <c r="E9063" s="414" t="e">
        <v>#N/A</v>
      </c>
    </row>
    <row r="9064" spans="3:5">
      <c r="C9064" s="414">
        <v>176.50000000002728</v>
      </c>
      <c r="D9064" s="414" t="e">
        <v>#N/A</v>
      </c>
      <c r="E9064" s="414" t="e">
        <v>#N/A</v>
      </c>
    </row>
    <row r="9065" spans="3:5">
      <c r="C9065" s="414">
        <v>176.52500000002729</v>
      </c>
      <c r="D9065" s="414" t="e">
        <v>#N/A</v>
      </c>
      <c r="E9065" s="414" t="e">
        <v>#N/A</v>
      </c>
    </row>
    <row r="9066" spans="3:5">
      <c r="C9066" s="414">
        <v>176.5500000000273</v>
      </c>
      <c r="D9066" s="414" t="e">
        <v>#N/A</v>
      </c>
      <c r="E9066" s="414" t="e">
        <v>#N/A</v>
      </c>
    </row>
    <row r="9067" spans="3:5">
      <c r="C9067" s="414">
        <v>176.5750000000273</v>
      </c>
      <c r="D9067" s="414" t="e">
        <v>#N/A</v>
      </c>
      <c r="E9067" s="414" t="e">
        <v>#N/A</v>
      </c>
    </row>
    <row r="9068" spans="3:5">
      <c r="C9068" s="414">
        <v>176.60000000002731</v>
      </c>
      <c r="D9068" s="414" t="e">
        <v>#N/A</v>
      </c>
      <c r="E9068" s="414" t="e">
        <v>#N/A</v>
      </c>
    </row>
    <row r="9069" spans="3:5">
      <c r="C9069" s="414">
        <v>176.62500000002731</v>
      </c>
      <c r="D9069" s="414" t="e">
        <v>#N/A</v>
      </c>
      <c r="E9069" s="414" t="e">
        <v>#N/A</v>
      </c>
    </row>
    <row r="9070" spans="3:5">
      <c r="C9070" s="414">
        <v>176.65000000002732</v>
      </c>
      <c r="D9070" s="414" t="e">
        <v>#N/A</v>
      </c>
      <c r="E9070" s="414" t="e">
        <v>#N/A</v>
      </c>
    </row>
    <row r="9071" spans="3:5">
      <c r="C9071" s="414">
        <v>176.67500000002732</v>
      </c>
      <c r="D9071" s="414" t="e">
        <v>#N/A</v>
      </c>
      <c r="E9071" s="414" t="e">
        <v>#N/A</v>
      </c>
    </row>
    <row r="9072" spans="3:5">
      <c r="C9072" s="414">
        <v>176.70000000002733</v>
      </c>
      <c r="D9072" s="414" t="e">
        <v>#N/A</v>
      </c>
      <c r="E9072" s="414" t="e">
        <v>#N/A</v>
      </c>
    </row>
    <row r="9073" spans="3:5">
      <c r="C9073" s="414">
        <v>176.72500000002734</v>
      </c>
      <c r="D9073" s="414" t="e">
        <v>#N/A</v>
      </c>
      <c r="E9073" s="414" t="e">
        <v>#N/A</v>
      </c>
    </row>
    <row r="9074" spans="3:5">
      <c r="C9074" s="414">
        <v>176.75000000002734</v>
      </c>
      <c r="D9074" s="414" t="e">
        <v>#N/A</v>
      </c>
      <c r="E9074" s="414" t="e">
        <v>#N/A</v>
      </c>
    </row>
    <row r="9075" spans="3:5">
      <c r="C9075" s="414">
        <v>176.77500000002735</v>
      </c>
      <c r="D9075" s="414" t="e">
        <v>#N/A</v>
      </c>
      <c r="E9075" s="414" t="e">
        <v>#N/A</v>
      </c>
    </row>
    <row r="9076" spans="3:5">
      <c r="C9076" s="414">
        <v>176.80000000002735</v>
      </c>
      <c r="D9076" s="414" t="e">
        <v>#N/A</v>
      </c>
      <c r="E9076" s="414" t="e">
        <v>#N/A</v>
      </c>
    </row>
    <row r="9077" spans="3:5">
      <c r="C9077" s="414">
        <v>176.82500000002736</v>
      </c>
      <c r="D9077" s="414" t="e">
        <v>#N/A</v>
      </c>
      <c r="E9077" s="414" t="e">
        <v>#N/A</v>
      </c>
    </row>
    <row r="9078" spans="3:5">
      <c r="C9078" s="414">
        <v>176.85000000002736</v>
      </c>
      <c r="D9078" s="414" t="e">
        <v>#N/A</v>
      </c>
      <c r="E9078" s="414" t="e">
        <v>#N/A</v>
      </c>
    </row>
    <row r="9079" spans="3:5">
      <c r="C9079" s="414">
        <v>176.87500000002737</v>
      </c>
      <c r="D9079" s="414" t="e">
        <v>#N/A</v>
      </c>
      <c r="E9079" s="414" t="e">
        <v>#N/A</v>
      </c>
    </row>
    <row r="9080" spans="3:5">
      <c r="C9080" s="414">
        <v>176.90000000002738</v>
      </c>
      <c r="D9080" s="414" t="e">
        <v>#N/A</v>
      </c>
      <c r="E9080" s="414" t="e">
        <v>#N/A</v>
      </c>
    </row>
    <row r="9081" spans="3:5">
      <c r="C9081" s="414">
        <v>176.92500000002738</v>
      </c>
      <c r="D9081" s="414" t="e">
        <v>#N/A</v>
      </c>
      <c r="E9081" s="414" t="e">
        <v>#N/A</v>
      </c>
    </row>
    <row r="9082" spans="3:5">
      <c r="C9082" s="414">
        <v>176.95000000002739</v>
      </c>
      <c r="D9082" s="414" t="e">
        <v>#N/A</v>
      </c>
      <c r="E9082" s="414" t="e">
        <v>#N/A</v>
      </c>
    </row>
    <row r="9083" spans="3:5">
      <c r="C9083" s="414">
        <v>176.97500000002739</v>
      </c>
      <c r="D9083" s="414" t="e">
        <v>#N/A</v>
      </c>
      <c r="E9083" s="414" t="e">
        <v>#N/A</v>
      </c>
    </row>
    <row r="9084" spans="3:5">
      <c r="C9084" s="414">
        <v>177.0000000000274</v>
      </c>
      <c r="D9084" s="414" t="e">
        <v>#N/A</v>
      </c>
      <c r="E9084" s="414" t="e">
        <v>#N/A</v>
      </c>
    </row>
    <row r="9085" spans="3:5">
      <c r="C9085" s="414">
        <v>177.0250000000274</v>
      </c>
      <c r="D9085" s="414" t="e">
        <v>#N/A</v>
      </c>
      <c r="E9085" s="414" t="e">
        <v>#N/A</v>
      </c>
    </row>
    <row r="9086" spans="3:5">
      <c r="C9086" s="414">
        <v>177.05000000002741</v>
      </c>
      <c r="D9086" s="414" t="e">
        <v>#N/A</v>
      </c>
      <c r="E9086" s="414" t="e">
        <v>#N/A</v>
      </c>
    </row>
    <row r="9087" spans="3:5">
      <c r="C9087" s="414">
        <v>177.07500000002742</v>
      </c>
      <c r="D9087" s="414" t="e">
        <v>#N/A</v>
      </c>
      <c r="E9087" s="414" t="e">
        <v>#N/A</v>
      </c>
    </row>
    <row r="9088" spans="3:5">
      <c r="C9088" s="414">
        <v>177.10000000002742</v>
      </c>
      <c r="D9088" s="414" t="e">
        <v>#N/A</v>
      </c>
      <c r="E9088" s="414" t="e">
        <v>#N/A</v>
      </c>
    </row>
    <row r="9089" spans="3:5">
      <c r="C9089" s="414">
        <v>177.12500000002743</v>
      </c>
      <c r="D9089" s="414" t="e">
        <v>#N/A</v>
      </c>
      <c r="E9089" s="414" t="e">
        <v>#N/A</v>
      </c>
    </row>
    <row r="9090" spans="3:5">
      <c r="C9090" s="414">
        <v>177.15000000002743</v>
      </c>
      <c r="D9090" s="414" t="e">
        <v>#N/A</v>
      </c>
      <c r="E9090" s="414" t="e">
        <v>#N/A</v>
      </c>
    </row>
    <row r="9091" spans="3:5">
      <c r="C9091" s="414">
        <v>177.17500000002744</v>
      </c>
      <c r="D9091" s="414" t="e">
        <v>#N/A</v>
      </c>
      <c r="E9091" s="414" t="e">
        <v>#N/A</v>
      </c>
    </row>
    <row r="9092" spans="3:5">
      <c r="C9092" s="414">
        <v>177.20000000002744</v>
      </c>
      <c r="D9092" s="414" t="e">
        <v>#N/A</v>
      </c>
      <c r="E9092" s="414" t="e">
        <v>#N/A</v>
      </c>
    </row>
    <row r="9093" spans="3:5">
      <c r="C9093" s="414">
        <v>177.22500000002745</v>
      </c>
      <c r="D9093" s="414" t="e">
        <v>#N/A</v>
      </c>
      <c r="E9093" s="414" t="e">
        <v>#N/A</v>
      </c>
    </row>
    <row r="9094" spans="3:5">
      <c r="C9094" s="414">
        <v>177.25000000002746</v>
      </c>
      <c r="D9094" s="414" t="e">
        <v>#N/A</v>
      </c>
      <c r="E9094" s="414" t="e">
        <v>#N/A</v>
      </c>
    </row>
    <row r="9095" spans="3:5">
      <c r="C9095" s="414">
        <v>177.27500000002746</v>
      </c>
      <c r="D9095" s="414" t="e">
        <v>#N/A</v>
      </c>
      <c r="E9095" s="414" t="e">
        <v>#N/A</v>
      </c>
    </row>
    <row r="9096" spans="3:5">
      <c r="C9096" s="414">
        <v>177.30000000002747</v>
      </c>
      <c r="D9096" s="414" t="e">
        <v>#N/A</v>
      </c>
      <c r="E9096" s="414" t="e">
        <v>#N/A</v>
      </c>
    </row>
    <row r="9097" spans="3:5">
      <c r="C9097" s="414">
        <v>177.32500000002747</v>
      </c>
      <c r="D9097" s="414" t="e">
        <v>#N/A</v>
      </c>
      <c r="E9097" s="414" t="e">
        <v>#N/A</v>
      </c>
    </row>
    <row r="9098" spans="3:5">
      <c r="C9098" s="414">
        <v>177.35000000002748</v>
      </c>
      <c r="D9098" s="414" t="e">
        <v>#N/A</v>
      </c>
      <c r="E9098" s="414" t="e">
        <v>#N/A</v>
      </c>
    </row>
    <row r="9099" spans="3:5">
      <c r="C9099" s="414">
        <v>177.37500000002748</v>
      </c>
      <c r="D9099" s="414" t="e">
        <v>#N/A</v>
      </c>
      <c r="E9099" s="414" t="e">
        <v>#N/A</v>
      </c>
    </row>
    <row r="9100" spans="3:5">
      <c r="C9100" s="414">
        <v>177.40000000002749</v>
      </c>
      <c r="D9100" s="414" t="e">
        <v>#N/A</v>
      </c>
      <c r="E9100" s="414" t="e">
        <v>#N/A</v>
      </c>
    </row>
    <row r="9101" spans="3:5">
      <c r="C9101" s="414">
        <v>177.4250000000275</v>
      </c>
      <c r="D9101" s="414" t="e">
        <v>#N/A</v>
      </c>
      <c r="E9101" s="414" t="e">
        <v>#N/A</v>
      </c>
    </row>
    <row r="9102" spans="3:5">
      <c r="C9102" s="414">
        <v>177.4500000000275</v>
      </c>
      <c r="D9102" s="414" t="e">
        <v>#N/A</v>
      </c>
      <c r="E9102" s="414" t="e">
        <v>#N/A</v>
      </c>
    </row>
    <row r="9103" spans="3:5">
      <c r="C9103" s="414">
        <v>177.47500000002751</v>
      </c>
      <c r="D9103" s="414" t="e">
        <v>#N/A</v>
      </c>
      <c r="E9103" s="414" t="e">
        <v>#N/A</v>
      </c>
    </row>
    <row r="9104" spans="3:5">
      <c r="C9104" s="414">
        <v>177.50000000002751</v>
      </c>
      <c r="D9104" s="414" t="e">
        <v>#N/A</v>
      </c>
      <c r="E9104" s="414" t="e">
        <v>#N/A</v>
      </c>
    </row>
    <row r="9105" spans="3:5">
      <c r="C9105" s="414">
        <v>177.52500000002752</v>
      </c>
      <c r="D9105" s="414" t="e">
        <v>#N/A</v>
      </c>
      <c r="E9105" s="414" t="e">
        <v>#N/A</v>
      </c>
    </row>
    <row r="9106" spans="3:5">
      <c r="C9106" s="414">
        <v>177.55000000002752</v>
      </c>
      <c r="D9106" s="414" t="e">
        <v>#N/A</v>
      </c>
      <c r="E9106" s="414" t="e">
        <v>#N/A</v>
      </c>
    </row>
    <row r="9107" spans="3:5">
      <c r="C9107" s="414">
        <v>177.57500000002753</v>
      </c>
      <c r="D9107" s="414" t="e">
        <v>#N/A</v>
      </c>
      <c r="E9107" s="414" t="e">
        <v>#N/A</v>
      </c>
    </row>
    <row r="9108" spans="3:5">
      <c r="C9108" s="414">
        <v>177.60000000002753</v>
      </c>
      <c r="D9108" s="414" t="e">
        <v>#N/A</v>
      </c>
      <c r="E9108" s="414" t="e">
        <v>#N/A</v>
      </c>
    </row>
    <row r="9109" spans="3:5">
      <c r="C9109" s="414">
        <v>177.62500000002754</v>
      </c>
      <c r="D9109" s="414" t="e">
        <v>#N/A</v>
      </c>
      <c r="E9109" s="414" t="e">
        <v>#N/A</v>
      </c>
    </row>
    <row r="9110" spans="3:5">
      <c r="C9110" s="414">
        <v>177.65000000002755</v>
      </c>
      <c r="D9110" s="414" t="e">
        <v>#N/A</v>
      </c>
      <c r="E9110" s="414" t="e">
        <v>#N/A</v>
      </c>
    </row>
    <row r="9111" spans="3:5">
      <c r="C9111" s="414">
        <v>177.67500000002755</v>
      </c>
      <c r="D9111" s="414" t="e">
        <v>#N/A</v>
      </c>
      <c r="E9111" s="414" t="e">
        <v>#N/A</v>
      </c>
    </row>
    <row r="9112" spans="3:5">
      <c r="C9112" s="414">
        <v>177.70000000002756</v>
      </c>
      <c r="D9112" s="414" t="e">
        <v>#N/A</v>
      </c>
      <c r="E9112" s="414" t="e">
        <v>#N/A</v>
      </c>
    </row>
    <row r="9113" spans="3:5">
      <c r="C9113" s="414">
        <v>177.72500000002756</v>
      </c>
      <c r="D9113" s="414" t="e">
        <v>#N/A</v>
      </c>
      <c r="E9113" s="414" t="e">
        <v>#N/A</v>
      </c>
    </row>
    <row r="9114" spans="3:5">
      <c r="C9114" s="414">
        <v>177.75000000002757</v>
      </c>
      <c r="D9114" s="414" t="e">
        <v>#N/A</v>
      </c>
      <c r="E9114" s="414" t="e">
        <v>#N/A</v>
      </c>
    </row>
    <row r="9115" spans="3:5">
      <c r="C9115" s="414">
        <v>177.77500000002757</v>
      </c>
      <c r="D9115" s="414" t="e">
        <v>#N/A</v>
      </c>
      <c r="E9115" s="414" t="e">
        <v>#N/A</v>
      </c>
    </row>
    <row r="9116" spans="3:5">
      <c r="C9116" s="414">
        <v>177.80000000002758</v>
      </c>
      <c r="D9116" s="414" t="e">
        <v>#N/A</v>
      </c>
      <c r="E9116" s="414" t="e">
        <v>#N/A</v>
      </c>
    </row>
    <row r="9117" spans="3:5">
      <c r="C9117" s="414">
        <v>177.82500000002759</v>
      </c>
      <c r="D9117" s="414" t="e">
        <v>#N/A</v>
      </c>
      <c r="E9117" s="414" t="e">
        <v>#N/A</v>
      </c>
    </row>
    <row r="9118" spans="3:5">
      <c r="C9118" s="414">
        <v>177.85000000002759</v>
      </c>
      <c r="D9118" s="414" t="e">
        <v>#N/A</v>
      </c>
      <c r="E9118" s="414" t="e">
        <v>#N/A</v>
      </c>
    </row>
    <row r="9119" spans="3:5">
      <c r="C9119" s="414">
        <v>177.8750000000276</v>
      </c>
      <c r="D9119" s="414" t="e">
        <v>#N/A</v>
      </c>
      <c r="E9119" s="414" t="e">
        <v>#N/A</v>
      </c>
    </row>
    <row r="9120" spans="3:5">
      <c r="C9120" s="414">
        <v>177.9000000000276</v>
      </c>
      <c r="D9120" s="414" t="e">
        <v>#N/A</v>
      </c>
      <c r="E9120" s="414" t="e">
        <v>#N/A</v>
      </c>
    </row>
    <row r="9121" spans="3:5">
      <c r="C9121" s="414">
        <v>177.92500000002761</v>
      </c>
      <c r="D9121" s="414" t="e">
        <v>#N/A</v>
      </c>
      <c r="E9121" s="414" t="e">
        <v>#N/A</v>
      </c>
    </row>
    <row r="9122" spans="3:5">
      <c r="C9122" s="414">
        <v>177.95000000002761</v>
      </c>
      <c r="D9122" s="414" t="e">
        <v>#N/A</v>
      </c>
      <c r="E9122" s="414" t="e">
        <v>#N/A</v>
      </c>
    </row>
    <row r="9123" spans="3:5">
      <c r="C9123" s="414">
        <v>177.97500000002762</v>
      </c>
      <c r="D9123" s="414" t="e">
        <v>#N/A</v>
      </c>
      <c r="E9123" s="414" t="e">
        <v>#N/A</v>
      </c>
    </row>
    <row r="9124" spans="3:5">
      <c r="C9124" s="414">
        <v>178.00000000002763</v>
      </c>
      <c r="D9124" s="414" t="e">
        <v>#N/A</v>
      </c>
      <c r="E9124" s="414" t="e">
        <v>#N/A</v>
      </c>
    </row>
    <row r="9125" spans="3:5">
      <c r="C9125" s="414">
        <v>178.02500000002763</v>
      </c>
      <c r="D9125" s="414" t="e">
        <v>#N/A</v>
      </c>
      <c r="E9125" s="414" t="e">
        <v>#N/A</v>
      </c>
    </row>
    <row r="9126" spans="3:5">
      <c r="C9126" s="414">
        <v>178.05000000002764</v>
      </c>
      <c r="D9126" s="414" t="e">
        <v>#N/A</v>
      </c>
      <c r="E9126" s="414" t="e">
        <v>#N/A</v>
      </c>
    </row>
    <row r="9127" spans="3:5">
      <c r="C9127" s="414">
        <v>178.07500000002764</v>
      </c>
      <c r="D9127" s="414" t="e">
        <v>#N/A</v>
      </c>
      <c r="E9127" s="414" t="e">
        <v>#N/A</v>
      </c>
    </row>
    <row r="9128" spans="3:5">
      <c r="C9128" s="414">
        <v>178.10000000002765</v>
      </c>
      <c r="D9128" s="414" t="e">
        <v>#N/A</v>
      </c>
      <c r="E9128" s="414" t="e">
        <v>#N/A</v>
      </c>
    </row>
    <row r="9129" spans="3:5">
      <c r="C9129" s="414">
        <v>178.12500000002765</v>
      </c>
      <c r="D9129" s="414" t="e">
        <v>#N/A</v>
      </c>
      <c r="E9129" s="414" t="e">
        <v>#N/A</v>
      </c>
    </row>
    <row r="9130" spans="3:5">
      <c r="C9130" s="414">
        <v>178.15000000002766</v>
      </c>
      <c r="D9130" s="414" t="e">
        <v>#N/A</v>
      </c>
      <c r="E9130" s="414" t="e">
        <v>#N/A</v>
      </c>
    </row>
    <row r="9131" spans="3:5">
      <c r="C9131" s="414">
        <v>178.17500000002767</v>
      </c>
      <c r="D9131" s="414" t="e">
        <v>#N/A</v>
      </c>
      <c r="E9131" s="414" t="e">
        <v>#N/A</v>
      </c>
    </row>
    <row r="9132" spans="3:5">
      <c r="C9132" s="414">
        <v>178.20000000002767</v>
      </c>
      <c r="D9132" s="414" t="e">
        <v>#N/A</v>
      </c>
      <c r="E9132" s="414" t="e">
        <v>#N/A</v>
      </c>
    </row>
    <row r="9133" spans="3:5">
      <c r="C9133" s="414">
        <v>178.22500000002768</v>
      </c>
      <c r="D9133" s="414" t="e">
        <v>#N/A</v>
      </c>
      <c r="E9133" s="414" t="e">
        <v>#N/A</v>
      </c>
    </row>
    <row r="9134" spans="3:5">
      <c r="C9134" s="414">
        <v>178.25000000002768</v>
      </c>
      <c r="D9134" s="414" t="e">
        <v>#N/A</v>
      </c>
      <c r="E9134" s="414" t="e">
        <v>#N/A</v>
      </c>
    </row>
    <row r="9135" spans="3:5">
      <c r="C9135" s="414">
        <v>178.27500000002769</v>
      </c>
      <c r="D9135" s="414" t="e">
        <v>#N/A</v>
      </c>
      <c r="E9135" s="414" t="e">
        <v>#N/A</v>
      </c>
    </row>
    <row r="9136" spans="3:5">
      <c r="C9136" s="414">
        <v>178.30000000002769</v>
      </c>
      <c r="D9136" s="414" t="e">
        <v>#N/A</v>
      </c>
      <c r="E9136" s="414" t="e">
        <v>#N/A</v>
      </c>
    </row>
    <row r="9137" spans="3:5">
      <c r="C9137" s="414">
        <v>178.3250000000277</v>
      </c>
      <c r="D9137" s="414" t="e">
        <v>#N/A</v>
      </c>
      <c r="E9137" s="414" t="e">
        <v>#N/A</v>
      </c>
    </row>
    <row r="9138" spans="3:5">
      <c r="C9138" s="414">
        <v>178.35000000002771</v>
      </c>
      <c r="D9138" s="414" t="e">
        <v>#N/A</v>
      </c>
      <c r="E9138" s="414" t="e">
        <v>#N/A</v>
      </c>
    </row>
    <row r="9139" spans="3:5">
      <c r="C9139" s="414">
        <v>178.37500000002771</v>
      </c>
      <c r="D9139" s="414" t="e">
        <v>#N/A</v>
      </c>
      <c r="E9139" s="414" t="e">
        <v>#N/A</v>
      </c>
    </row>
    <row r="9140" spans="3:5">
      <c r="C9140" s="414">
        <v>178.40000000002772</v>
      </c>
      <c r="D9140" s="414" t="e">
        <v>#N/A</v>
      </c>
      <c r="E9140" s="414" t="e">
        <v>#N/A</v>
      </c>
    </row>
    <row r="9141" spans="3:5">
      <c r="C9141" s="414">
        <v>178.42500000002772</v>
      </c>
      <c r="D9141" s="414" t="e">
        <v>#N/A</v>
      </c>
      <c r="E9141" s="414" t="e">
        <v>#N/A</v>
      </c>
    </row>
    <row r="9142" spans="3:5">
      <c r="C9142" s="414">
        <v>178.45000000002773</v>
      </c>
      <c r="D9142" s="414" t="e">
        <v>#N/A</v>
      </c>
      <c r="E9142" s="414" t="e">
        <v>#N/A</v>
      </c>
    </row>
    <row r="9143" spans="3:5">
      <c r="C9143" s="414">
        <v>178.47500000002773</v>
      </c>
      <c r="D9143" s="414" t="e">
        <v>#N/A</v>
      </c>
      <c r="E9143" s="414" t="e">
        <v>#N/A</v>
      </c>
    </row>
    <row r="9144" spans="3:5">
      <c r="C9144" s="414">
        <v>178.50000000002774</v>
      </c>
      <c r="D9144" s="414" t="e">
        <v>#N/A</v>
      </c>
      <c r="E9144" s="414" t="e">
        <v>#N/A</v>
      </c>
    </row>
    <row r="9145" spans="3:5">
      <c r="C9145" s="414">
        <v>178.52500000002775</v>
      </c>
      <c r="D9145" s="414" t="e">
        <v>#N/A</v>
      </c>
      <c r="E9145" s="414" t="e">
        <v>#N/A</v>
      </c>
    </row>
    <row r="9146" spans="3:5">
      <c r="C9146" s="414">
        <v>178.55000000002775</v>
      </c>
      <c r="D9146" s="414" t="e">
        <v>#N/A</v>
      </c>
      <c r="E9146" s="414" t="e">
        <v>#N/A</v>
      </c>
    </row>
    <row r="9147" spans="3:5">
      <c r="C9147" s="414">
        <v>178.57500000002776</v>
      </c>
      <c r="D9147" s="414" t="e">
        <v>#N/A</v>
      </c>
      <c r="E9147" s="414" t="e">
        <v>#N/A</v>
      </c>
    </row>
    <row r="9148" spans="3:5">
      <c r="C9148" s="414">
        <v>178.60000000002776</v>
      </c>
      <c r="D9148" s="414" t="e">
        <v>#N/A</v>
      </c>
      <c r="E9148" s="414" t="e">
        <v>#N/A</v>
      </c>
    </row>
    <row r="9149" spans="3:5">
      <c r="C9149" s="414">
        <v>178.62500000002777</v>
      </c>
      <c r="D9149" s="414" t="e">
        <v>#N/A</v>
      </c>
      <c r="E9149" s="414" t="e">
        <v>#N/A</v>
      </c>
    </row>
    <row r="9150" spans="3:5">
      <c r="C9150" s="414">
        <v>178.65000000002777</v>
      </c>
      <c r="D9150" s="414" t="e">
        <v>#N/A</v>
      </c>
      <c r="E9150" s="414" t="e">
        <v>#N/A</v>
      </c>
    </row>
    <row r="9151" spans="3:5">
      <c r="C9151" s="414">
        <v>178.67500000002778</v>
      </c>
      <c r="D9151" s="414" t="e">
        <v>#N/A</v>
      </c>
      <c r="E9151" s="414" t="e">
        <v>#N/A</v>
      </c>
    </row>
    <row r="9152" spans="3:5">
      <c r="C9152" s="414">
        <v>178.70000000002779</v>
      </c>
      <c r="D9152" s="414" t="e">
        <v>#N/A</v>
      </c>
      <c r="E9152" s="414" t="e">
        <v>#N/A</v>
      </c>
    </row>
    <row r="9153" spans="3:5">
      <c r="C9153" s="414">
        <v>178.72500000002779</v>
      </c>
      <c r="D9153" s="414" t="e">
        <v>#N/A</v>
      </c>
      <c r="E9153" s="414" t="e">
        <v>#N/A</v>
      </c>
    </row>
    <row r="9154" spans="3:5">
      <c r="C9154" s="414">
        <v>178.7500000000278</v>
      </c>
      <c r="D9154" s="414" t="e">
        <v>#N/A</v>
      </c>
      <c r="E9154" s="414" t="e">
        <v>#N/A</v>
      </c>
    </row>
    <row r="9155" spans="3:5">
      <c r="C9155" s="414">
        <v>178.7750000000278</v>
      </c>
      <c r="D9155" s="414" t="e">
        <v>#N/A</v>
      </c>
      <c r="E9155" s="414" t="e">
        <v>#N/A</v>
      </c>
    </row>
    <row r="9156" spans="3:5">
      <c r="C9156" s="414">
        <v>178.80000000002781</v>
      </c>
      <c r="D9156" s="414" t="e">
        <v>#N/A</v>
      </c>
      <c r="E9156" s="414" t="e">
        <v>#N/A</v>
      </c>
    </row>
    <row r="9157" spans="3:5">
      <c r="C9157" s="414">
        <v>178.82500000002781</v>
      </c>
      <c r="D9157" s="414" t="e">
        <v>#N/A</v>
      </c>
      <c r="E9157" s="414" t="e">
        <v>#N/A</v>
      </c>
    </row>
    <row r="9158" spans="3:5">
      <c r="C9158" s="414">
        <v>178.85000000002782</v>
      </c>
      <c r="D9158" s="414" t="e">
        <v>#N/A</v>
      </c>
      <c r="E9158" s="414" t="e">
        <v>#N/A</v>
      </c>
    </row>
    <row r="9159" spans="3:5">
      <c r="C9159" s="414">
        <v>178.87500000002782</v>
      </c>
      <c r="D9159" s="414" t="e">
        <v>#N/A</v>
      </c>
      <c r="E9159" s="414" t="e">
        <v>#N/A</v>
      </c>
    </row>
    <row r="9160" spans="3:5">
      <c r="C9160" s="414">
        <v>178.90000000002783</v>
      </c>
      <c r="D9160" s="414" t="e">
        <v>#N/A</v>
      </c>
      <c r="E9160" s="414" t="e">
        <v>#N/A</v>
      </c>
    </row>
    <row r="9161" spans="3:5">
      <c r="C9161" s="414">
        <v>178.92500000002784</v>
      </c>
      <c r="D9161" s="414" t="e">
        <v>#N/A</v>
      </c>
      <c r="E9161" s="414" t="e">
        <v>#N/A</v>
      </c>
    </row>
    <row r="9162" spans="3:5">
      <c r="C9162" s="414">
        <v>178.95000000002784</v>
      </c>
      <c r="D9162" s="414" t="e">
        <v>#N/A</v>
      </c>
      <c r="E9162" s="414" t="e">
        <v>#N/A</v>
      </c>
    </row>
    <row r="9163" spans="3:5">
      <c r="C9163" s="414">
        <v>178.97500000002785</v>
      </c>
      <c r="D9163" s="414" t="e">
        <v>#N/A</v>
      </c>
      <c r="E9163" s="414" t="e">
        <v>#N/A</v>
      </c>
    </row>
    <row r="9164" spans="3:5">
      <c r="C9164" s="414">
        <v>179.00000000002785</v>
      </c>
      <c r="D9164" s="414" t="e">
        <v>#N/A</v>
      </c>
      <c r="E9164" s="414" t="e">
        <v>#N/A</v>
      </c>
    </row>
    <row r="9165" spans="3:5">
      <c r="C9165" s="414">
        <v>179.02500000002786</v>
      </c>
      <c r="D9165" s="414" t="e">
        <v>#N/A</v>
      </c>
      <c r="E9165" s="414" t="e">
        <v>#N/A</v>
      </c>
    </row>
    <row r="9166" spans="3:5">
      <c r="C9166" s="414">
        <v>179.05000000002786</v>
      </c>
      <c r="D9166" s="414" t="e">
        <v>#N/A</v>
      </c>
      <c r="E9166" s="414" t="e">
        <v>#N/A</v>
      </c>
    </row>
    <row r="9167" spans="3:5">
      <c r="C9167" s="414">
        <v>179.07500000002787</v>
      </c>
      <c r="D9167" s="414" t="e">
        <v>#N/A</v>
      </c>
      <c r="E9167" s="414" t="e">
        <v>#N/A</v>
      </c>
    </row>
    <row r="9168" spans="3:5">
      <c r="C9168" s="414">
        <v>179.10000000002788</v>
      </c>
      <c r="D9168" s="414" t="e">
        <v>#N/A</v>
      </c>
      <c r="E9168" s="414" t="e">
        <v>#N/A</v>
      </c>
    </row>
    <row r="9169" spans="3:5">
      <c r="C9169" s="414">
        <v>179.12500000002788</v>
      </c>
      <c r="D9169" s="414" t="e">
        <v>#N/A</v>
      </c>
      <c r="E9169" s="414" t="e">
        <v>#N/A</v>
      </c>
    </row>
    <row r="9170" spans="3:5">
      <c r="C9170" s="414">
        <v>179.15000000002789</v>
      </c>
      <c r="D9170" s="414" t="e">
        <v>#N/A</v>
      </c>
      <c r="E9170" s="414" t="e">
        <v>#N/A</v>
      </c>
    </row>
    <row r="9171" spans="3:5">
      <c r="C9171" s="414">
        <v>179.17500000002789</v>
      </c>
      <c r="D9171" s="414" t="e">
        <v>#N/A</v>
      </c>
      <c r="E9171" s="414" t="e">
        <v>#N/A</v>
      </c>
    </row>
    <row r="9172" spans="3:5">
      <c r="C9172" s="414">
        <v>179.2000000000279</v>
      </c>
      <c r="D9172" s="414" t="e">
        <v>#N/A</v>
      </c>
      <c r="E9172" s="414" t="e">
        <v>#N/A</v>
      </c>
    </row>
    <row r="9173" spans="3:5">
      <c r="C9173" s="414">
        <v>179.2250000000279</v>
      </c>
      <c r="D9173" s="414" t="e">
        <v>#N/A</v>
      </c>
      <c r="E9173" s="414" t="e">
        <v>#N/A</v>
      </c>
    </row>
    <row r="9174" spans="3:5">
      <c r="C9174" s="414">
        <v>179.25000000002791</v>
      </c>
      <c r="D9174" s="414" t="e">
        <v>#N/A</v>
      </c>
      <c r="E9174" s="414" t="e">
        <v>#N/A</v>
      </c>
    </row>
    <row r="9175" spans="3:5">
      <c r="C9175" s="414">
        <v>179.27500000002792</v>
      </c>
      <c r="D9175" s="414" t="e">
        <v>#N/A</v>
      </c>
      <c r="E9175" s="414" t="e">
        <v>#N/A</v>
      </c>
    </row>
    <row r="9176" spans="3:5">
      <c r="C9176" s="414">
        <v>179.30000000002792</v>
      </c>
      <c r="D9176" s="414" t="e">
        <v>#N/A</v>
      </c>
      <c r="E9176" s="414" t="e">
        <v>#N/A</v>
      </c>
    </row>
    <row r="9177" spans="3:5">
      <c r="C9177" s="414">
        <v>179.32500000002793</v>
      </c>
      <c r="D9177" s="414" t="e">
        <v>#N/A</v>
      </c>
      <c r="E9177" s="414" t="e">
        <v>#N/A</v>
      </c>
    </row>
    <row r="9178" spans="3:5">
      <c r="C9178" s="414">
        <v>179.35000000002793</v>
      </c>
      <c r="D9178" s="414" t="e">
        <v>#N/A</v>
      </c>
      <c r="E9178" s="414" t="e">
        <v>#N/A</v>
      </c>
    </row>
    <row r="9179" spans="3:5">
      <c r="C9179" s="414">
        <v>179.37500000002794</v>
      </c>
      <c r="D9179" s="414" t="e">
        <v>#N/A</v>
      </c>
      <c r="E9179" s="414" t="e">
        <v>#N/A</v>
      </c>
    </row>
    <row r="9180" spans="3:5">
      <c r="C9180" s="414">
        <v>179.40000000002794</v>
      </c>
      <c r="D9180" s="414" t="e">
        <v>#N/A</v>
      </c>
      <c r="E9180" s="414" t="e">
        <v>#N/A</v>
      </c>
    </row>
    <row r="9181" spans="3:5">
      <c r="C9181" s="414">
        <v>179.42500000002795</v>
      </c>
      <c r="D9181" s="414" t="e">
        <v>#N/A</v>
      </c>
      <c r="E9181" s="414" t="e">
        <v>#N/A</v>
      </c>
    </row>
    <row r="9182" spans="3:5">
      <c r="C9182" s="414">
        <v>179.45000000002796</v>
      </c>
      <c r="D9182" s="414" t="e">
        <v>#N/A</v>
      </c>
      <c r="E9182" s="414" t="e">
        <v>#N/A</v>
      </c>
    </row>
    <row r="9183" spans="3:5">
      <c r="C9183" s="414">
        <v>179.47500000002796</v>
      </c>
      <c r="D9183" s="414" t="e">
        <v>#N/A</v>
      </c>
      <c r="E9183" s="414" t="e">
        <v>#N/A</v>
      </c>
    </row>
    <row r="9184" spans="3:5">
      <c r="C9184" s="414">
        <v>179.50000000002797</v>
      </c>
      <c r="D9184" s="414" t="e">
        <v>#N/A</v>
      </c>
      <c r="E9184" s="414" t="e">
        <v>#N/A</v>
      </c>
    </row>
    <row r="9185" spans="3:5">
      <c r="C9185" s="414">
        <v>179.52500000002797</v>
      </c>
      <c r="D9185" s="414" t="e">
        <v>#N/A</v>
      </c>
      <c r="E9185" s="414" t="e">
        <v>#N/A</v>
      </c>
    </row>
    <row r="9186" spans="3:5">
      <c r="C9186" s="414">
        <v>179.55000000002798</v>
      </c>
      <c r="D9186" s="414" t="e">
        <v>#N/A</v>
      </c>
      <c r="E9186" s="414" t="e">
        <v>#N/A</v>
      </c>
    </row>
    <row r="9187" spans="3:5">
      <c r="C9187" s="414">
        <v>179.57500000002798</v>
      </c>
      <c r="D9187" s="414" t="e">
        <v>#N/A</v>
      </c>
      <c r="E9187" s="414" t="e">
        <v>#N/A</v>
      </c>
    </row>
    <row r="9188" spans="3:5">
      <c r="C9188" s="414">
        <v>179.60000000002799</v>
      </c>
      <c r="D9188" s="414" t="e">
        <v>#N/A</v>
      </c>
      <c r="E9188" s="414" t="e">
        <v>#N/A</v>
      </c>
    </row>
    <row r="9189" spans="3:5">
      <c r="C9189" s="414">
        <v>179.625000000028</v>
      </c>
      <c r="D9189" s="414" t="e">
        <v>#N/A</v>
      </c>
      <c r="E9189" s="414" t="e">
        <v>#N/A</v>
      </c>
    </row>
    <row r="9190" spans="3:5">
      <c r="C9190" s="414">
        <v>179.650000000028</v>
      </c>
      <c r="D9190" s="414" t="e">
        <v>#N/A</v>
      </c>
      <c r="E9190" s="414" t="e">
        <v>#N/A</v>
      </c>
    </row>
    <row r="9191" spans="3:5">
      <c r="C9191" s="414">
        <v>179.67500000002801</v>
      </c>
      <c r="D9191" s="414" t="e">
        <v>#N/A</v>
      </c>
      <c r="E9191" s="414" t="e">
        <v>#N/A</v>
      </c>
    </row>
    <row r="9192" spans="3:5">
      <c r="C9192" s="414">
        <v>179.70000000002801</v>
      </c>
      <c r="D9192" s="414" t="e">
        <v>#N/A</v>
      </c>
      <c r="E9192" s="414" t="e">
        <v>#N/A</v>
      </c>
    </row>
    <row r="9193" spans="3:5">
      <c r="C9193" s="414">
        <v>179.72500000002802</v>
      </c>
      <c r="D9193" s="414" t="e">
        <v>#N/A</v>
      </c>
      <c r="E9193" s="414" t="e">
        <v>#N/A</v>
      </c>
    </row>
    <row r="9194" spans="3:5">
      <c r="C9194" s="414">
        <v>179.75000000002802</v>
      </c>
      <c r="D9194" s="414" t="e">
        <v>#N/A</v>
      </c>
      <c r="E9194" s="414" t="e">
        <v>#N/A</v>
      </c>
    </row>
    <row r="9195" spans="3:5">
      <c r="C9195" s="414">
        <v>179.77500000002803</v>
      </c>
      <c r="D9195" s="414" t="e">
        <v>#N/A</v>
      </c>
      <c r="E9195" s="414" t="e">
        <v>#N/A</v>
      </c>
    </row>
    <row r="9196" spans="3:5">
      <c r="C9196" s="414">
        <v>179.80000000002804</v>
      </c>
      <c r="D9196" s="414" t="e">
        <v>#N/A</v>
      </c>
      <c r="E9196" s="414" t="e">
        <v>#N/A</v>
      </c>
    </row>
    <row r="9197" spans="3:5">
      <c r="C9197" s="414">
        <v>179.82500000002804</v>
      </c>
      <c r="D9197" s="414" t="e">
        <v>#N/A</v>
      </c>
      <c r="E9197" s="414" t="e">
        <v>#N/A</v>
      </c>
    </row>
    <row r="9198" spans="3:5">
      <c r="C9198" s="414">
        <v>179.85000000002805</v>
      </c>
      <c r="D9198" s="414" t="e">
        <v>#N/A</v>
      </c>
      <c r="E9198" s="414" t="e">
        <v>#N/A</v>
      </c>
    </row>
    <row r="9199" spans="3:5">
      <c r="C9199" s="414">
        <v>179.87500000002805</v>
      </c>
      <c r="D9199" s="414" t="e">
        <v>#N/A</v>
      </c>
      <c r="E9199" s="414" t="e">
        <v>#N/A</v>
      </c>
    </row>
    <row r="9200" spans="3:5">
      <c r="C9200" s="414">
        <v>179.90000000002806</v>
      </c>
      <c r="D9200" s="414" t="e">
        <v>#N/A</v>
      </c>
      <c r="E9200" s="414" t="e">
        <v>#N/A</v>
      </c>
    </row>
    <row r="9201" spans="3:5">
      <c r="C9201" s="414">
        <v>179.92500000002806</v>
      </c>
      <c r="D9201" s="414" t="e">
        <v>#N/A</v>
      </c>
      <c r="E9201" s="414" t="e">
        <v>#N/A</v>
      </c>
    </row>
    <row r="9202" spans="3:5">
      <c r="C9202" s="414">
        <v>179.95000000002807</v>
      </c>
      <c r="D9202" s="414" t="e">
        <v>#N/A</v>
      </c>
      <c r="E9202" s="414" t="e">
        <v>#N/A</v>
      </c>
    </row>
    <row r="9203" spans="3:5">
      <c r="C9203" s="414">
        <v>179.97500000002807</v>
      </c>
      <c r="D9203" s="414" t="e">
        <v>#N/A</v>
      </c>
      <c r="E9203" s="414" t="e">
        <v>#N/A</v>
      </c>
    </row>
    <row r="9204" spans="3:5">
      <c r="C9204" s="414">
        <v>180.00000000002808</v>
      </c>
      <c r="D9204" s="414" t="e">
        <v>#N/A</v>
      </c>
      <c r="E9204" s="414" t="e">
        <v>#N/A</v>
      </c>
    </row>
    <row r="9205" spans="3:5">
      <c r="C9205" s="414">
        <v>180.02500000002809</v>
      </c>
      <c r="D9205" s="414" t="e">
        <v>#N/A</v>
      </c>
      <c r="E9205" s="414" t="e">
        <v>#N/A</v>
      </c>
    </row>
    <row r="9206" spans="3:5">
      <c r="C9206" s="414">
        <v>180.05000000002809</v>
      </c>
      <c r="D9206" s="414" t="e">
        <v>#N/A</v>
      </c>
      <c r="E9206" s="414" t="e">
        <v>#N/A</v>
      </c>
    </row>
    <row r="9207" spans="3:5">
      <c r="C9207" s="414">
        <v>180.0750000000281</v>
      </c>
      <c r="D9207" s="414" t="e">
        <v>#N/A</v>
      </c>
      <c r="E9207" s="414" t="e">
        <v>#N/A</v>
      </c>
    </row>
    <row r="9208" spans="3:5">
      <c r="C9208" s="414">
        <v>180.1000000000281</v>
      </c>
      <c r="D9208" s="414" t="e">
        <v>#N/A</v>
      </c>
      <c r="E9208" s="414" t="e">
        <v>#N/A</v>
      </c>
    </row>
    <row r="9209" spans="3:5">
      <c r="C9209" s="414">
        <v>180.12500000002811</v>
      </c>
      <c r="D9209" s="414" t="e">
        <v>#N/A</v>
      </c>
      <c r="E9209" s="414" t="e">
        <v>#N/A</v>
      </c>
    </row>
    <row r="9210" spans="3:5">
      <c r="C9210" s="414">
        <v>180.15000000002811</v>
      </c>
      <c r="D9210" s="414" t="e">
        <v>#N/A</v>
      </c>
      <c r="E9210" s="414" t="e">
        <v>#N/A</v>
      </c>
    </row>
    <row r="9211" spans="3:5">
      <c r="C9211" s="414">
        <v>180.17500000002812</v>
      </c>
      <c r="D9211" s="414" t="e">
        <v>#N/A</v>
      </c>
      <c r="E9211" s="414" t="e">
        <v>#N/A</v>
      </c>
    </row>
    <row r="9212" spans="3:5">
      <c r="C9212" s="414">
        <v>180.20000000002813</v>
      </c>
      <c r="D9212" s="414" t="e">
        <v>#N/A</v>
      </c>
      <c r="E9212" s="414" t="e">
        <v>#N/A</v>
      </c>
    </row>
    <row r="9213" spans="3:5">
      <c r="C9213" s="414">
        <v>180.22500000002813</v>
      </c>
      <c r="D9213" s="414" t="e">
        <v>#N/A</v>
      </c>
      <c r="E9213" s="414" t="e">
        <v>#N/A</v>
      </c>
    </row>
    <row r="9214" spans="3:5">
      <c r="C9214" s="414">
        <v>180.25000000002814</v>
      </c>
      <c r="D9214" s="414" t="e">
        <v>#N/A</v>
      </c>
      <c r="E9214" s="414" t="e">
        <v>#N/A</v>
      </c>
    </row>
    <row r="9215" spans="3:5">
      <c r="C9215" s="414">
        <v>180.27500000002814</v>
      </c>
      <c r="D9215" s="414" t="e">
        <v>#N/A</v>
      </c>
      <c r="E9215" s="414" t="e">
        <v>#N/A</v>
      </c>
    </row>
    <row r="9216" spans="3:5">
      <c r="C9216" s="414">
        <v>180.30000000002815</v>
      </c>
      <c r="D9216" s="414" t="e">
        <v>#N/A</v>
      </c>
      <c r="E9216" s="414" t="e">
        <v>#N/A</v>
      </c>
    </row>
    <row r="9217" spans="3:5">
      <c r="C9217" s="414">
        <v>180.32500000002815</v>
      </c>
      <c r="D9217" s="414" t="e">
        <v>#N/A</v>
      </c>
      <c r="E9217" s="414" t="e">
        <v>#N/A</v>
      </c>
    </row>
    <row r="9218" spans="3:5">
      <c r="C9218" s="414">
        <v>180.35000000002816</v>
      </c>
      <c r="D9218" s="414" t="e">
        <v>#N/A</v>
      </c>
      <c r="E9218" s="414" t="e">
        <v>#N/A</v>
      </c>
    </row>
    <row r="9219" spans="3:5">
      <c r="C9219" s="414">
        <v>180.37500000002817</v>
      </c>
      <c r="D9219" s="414" t="e">
        <v>#N/A</v>
      </c>
      <c r="E9219" s="414" t="e">
        <v>#N/A</v>
      </c>
    </row>
    <row r="9220" spans="3:5">
      <c r="C9220" s="414">
        <v>180.40000000002817</v>
      </c>
      <c r="D9220" s="414" t="e">
        <v>#N/A</v>
      </c>
      <c r="E9220" s="414" t="e">
        <v>#N/A</v>
      </c>
    </row>
    <row r="9221" spans="3:5">
      <c r="C9221" s="414">
        <v>180.42500000002818</v>
      </c>
      <c r="D9221" s="414" t="e">
        <v>#N/A</v>
      </c>
      <c r="E9221" s="414" t="e">
        <v>#N/A</v>
      </c>
    </row>
    <row r="9222" spans="3:5">
      <c r="C9222" s="414">
        <v>180.45000000002818</v>
      </c>
      <c r="D9222" s="414" t="e">
        <v>#N/A</v>
      </c>
      <c r="E9222" s="414" t="e">
        <v>#N/A</v>
      </c>
    </row>
    <row r="9223" spans="3:5">
      <c r="C9223" s="414">
        <v>180.47500000002819</v>
      </c>
      <c r="D9223" s="414" t="e">
        <v>#N/A</v>
      </c>
      <c r="E9223" s="414" t="e">
        <v>#N/A</v>
      </c>
    </row>
    <row r="9224" spans="3:5">
      <c r="C9224" s="414">
        <v>180.50000000002819</v>
      </c>
      <c r="D9224" s="414" t="e">
        <v>#N/A</v>
      </c>
      <c r="E9224" s="414" t="e">
        <v>#N/A</v>
      </c>
    </row>
    <row r="9225" spans="3:5">
      <c r="C9225" s="414">
        <v>180.5250000000282</v>
      </c>
      <c r="D9225" s="414" t="e">
        <v>#N/A</v>
      </c>
      <c r="E9225" s="414" t="e">
        <v>#N/A</v>
      </c>
    </row>
    <row r="9226" spans="3:5">
      <c r="C9226" s="414">
        <v>180.55000000002821</v>
      </c>
      <c r="D9226" s="414" t="e">
        <v>#N/A</v>
      </c>
      <c r="E9226" s="414" t="e">
        <v>#N/A</v>
      </c>
    </row>
    <row r="9227" spans="3:5">
      <c r="C9227" s="414">
        <v>180.57500000002821</v>
      </c>
      <c r="D9227" s="414" t="e">
        <v>#N/A</v>
      </c>
      <c r="E9227" s="414" t="e">
        <v>#N/A</v>
      </c>
    </row>
    <row r="9228" spans="3:5">
      <c r="C9228" s="414">
        <v>180.60000000002822</v>
      </c>
      <c r="D9228" s="414" t="e">
        <v>#N/A</v>
      </c>
      <c r="E9228" s="414" t="e">
        <v>#N/A</v>
      </c>
    </row>
    <row r="9229" spans="3:5">
      <c r="C9229" s="414">
        <v>180.62500000002822</v>
      </c>
      <c r="D9229" s="414" t="e">
        <v>#N/A</v>
      </c>
      <c r="E9229" s="414" t="e">
        <v>#N/A</v>
      </c>
    </row>
    <row r="9230" spans="3:5">
      <c r="C9230" s="414">
        <v>180.65000000002823</v>
      </c>
      <c r="D9230" s="414" t="e">
        <v>#N/A</v>
      </c>
      <c r="E9230" s="414" t="e">
        <v>#N/A</v>
      </c>
    </row>
    <row r="9231" spans="3:5">
      <c r="C9231" s="414">
        <v>180.67500000002823</v>
      </c>
      <c r="D9231" s="414" t="e">
        <v>#N/A</v>
      </c>
      <c r="E9231" s="414" t="e">
        <v>#N/A</v>
      </c>
    </row>
    <row r="9232" spans="3:5">
      <c r="C9232" s="414">
        <v>180.70000000002824</v>
      </c>
      <c r="D9232" s="414" t="e">
        <v>#N/A</v>
      </c>
      <c r="E9232" s="414" t="e">
        <v>#N/A</v>
      </c>
    </row>
    <row r="9233" spans="3:5">
      <c r="C9233" s="414">
        <v>180.72500000002825</v>
      </c>
      <c r="D9233" s="414" t="e">
        <v>#N/A</v>
      </c>
      <c r="E9233" s="414" t="e">
        <v>#N/A</v>
      </c>
    </row>
    <row r="9234" spans="3:5">
      <c r="C9234" s="414">
        <v>180.75000000002825</v>
      </c>
      <c r="D9234" s="414" t="e">
        <v>#N/A</v>
      </c>
      <c r="E9234" s="414" t="e">
        <v>#N/A</v>
      </c>
    </row>
    <row r="9235" spans="3:5">
      <c r="C9235" s="414">
        <v>180.77500000002826</v>
      </c>
      <c r="D9235" s="414" t="e">
        <v>#N/A</v>
      </c>
      <c r="E9235" s="414" t="e">
        <v>#N/A</v>
      </c>
    </row>
    <row r="9236" spans="3:5">
      <c r="C9236" s="414">
        <v>180.80000000002826</v>
      </c>
      <c r="D9236" s="414" t="e">
        <v>#N/A</v>
      </c>
      <c r="E9236" s="414" t="e">
        <v>#N/A</v>
      </c>
    </row>
    <row r="9237" spans="3:5">
      <c r="C9237" s="414">
        <v>180.82500000002827</v>
      </c>
      <c r="D9237" s="414" t="e">
        <v>#N/A</v>
      </c>
      <c r="E9237" s="414" t="e">
        <v>#N/A</v>
      </c>
    </row>
    <row r="9238" spans="3:5">
      <c r="C9238" s="414">
        <v>180.85000000002827</v>
      </c>
      <c r="D9238" s="414" t="e">
        <v>#N/A</v>
      </c>
      <c r="E9238" s="414" t="e">
        <v>#N/A</v>
      </c>
    </row>
    <row r="9239" spans="3:5">
      <c r="C9239" s="414">
        <v>180.87500000002828</v>
      </c>
      <c r="D9239" s="414" t="e">
        <v>#N/A</v>
      </c>
      <c r="E9239" s="414" t="e">
        <v>#N/A</v>
      </c>
    </row>
    <row r="9240" spans="3:5">
      <c r="C9240" s="414">
        <v>180.90000000002829</v>
      </c>
      <c r="D9240" s="414" t="e">
        <v>#N/A</v>
      </c>
      <c r="E9240" s="414" t="e">
        <v>#N/A</v>
      </c>
    </row>
    <row r="9241" spans="3:5">
      <c r="C9241" s="414">
        <v>180.92500000002829</v>
      </c>
      <c r="D9241" s="414" t="e">
        <v>#N/A</v>
      </c>
      <c r="E9241" s="414" t="e">
        <v>#N/A</v>
      </c>
    </row>
    <row r="9242" spans="3:5">
      <c r="C9242" s="414">
        <v>180.9500000000283</v>
      </c>
      <c r="D9242" s="414" t="e">
        <v>#N/A</v>
      </c>
      <c r="E9242" s="414" t="e">
        <v>#N/A</v>
      </c>
    </row>
    <row r="9243" spans="3:5">
      <c r="C9243" s="414">
        <v>180.9750000000283</v>
      </c>
      <c r="D9243" s="414" t="e">
        <v>#N/A</v>
      </c>
      <c r="E9243" s="414" t="e">
        <v>#N/A</v>
      </c>
    </row>
    <row r="9244" spans="3:5">
      <c r="C9244" s="414">
        <v>181.00000000002831</v>
      </c>
      <c r="D9244" s="414" t="e">
        <v>#N/A</v>
      </c>
      <c r="E9244" s="414" t="e">
        <v>#N/A</v>
      </c>
    </row>
    <row r="9245" spans="3:5">
      <c r="C9245" s="414">
        <v>181.02500000002831</v>
      </c>
      <c r="D9245" s="414" t="e">
        <v>#N/A</v>
      </c>
      <c r="E9245" s="414" t="e">
        <v>#N/A</v>
      </c>
    </row>
    <row r="9246" spans="3:5">
      <c r="C9246" s="414">
        <v>181.05000000002832</v>
      </c>
      <c r="D9246" s="414" t="e">
        <v>#N/A</v>
      </c>
      <c r="E9246" s="414" t="e">
        <v>#N/A</v>
      </c>
    </row>
    <row r="9247" spans="3:5">
      <c r="C9247" s="414">
        <v>181.07500000002833</v>
      </c>
      <c r="D9247" s="414" t="e">
        <v>#N/A</v>
      </c>
      <c r="E9247" s="414" t="e">
        <v>#N/A</v>
      </c>
    </row>
    <row r="9248" spans="3:5">
      <c r="C9248" s="414">
        <v>181.10000000002833</v>
      </c>
      <c r="D9248" s="414" t="e">
        <v>#N/A</v>
      </c>
      <c r="E9248" s="414" t="e">
        <v>#N/A</v>
      </c>
    </row>
    <row r="9249" spans="3:5">
      <c r="C9249" s="414">
        <v>181.12500000002834</v>
      </c>
      <c r="D9249" s="414" t="e">
        <v>#N/A</v>
      </c>
      <c r="E9249" s="414" t="e">
        <v>#N/A</v>
      </c>
    </row>
    <row r="9250" spans="3:5">
      <c r="C9250" s="414">
        <v>181.15000000002834</v>
      </c>
      <c r="D9250" s="414" t="e">
        <v>#N/A</v>
      </c>
      <c r="E9250" s="414" t="e">
        <v>#N/A</v>
      </c>
    </row>
    <row r="9251" spans="3:5">
      <c r="C9251" s="414">
        <v>181.17500000002835</v>
      </c>
      <c r="D9251" s="414" t="e">
        <v>#N/A</v>
      </c>
      <c r="E9251" s="414" t="e">
        <v>#N/A</v>
      </c>
    </row>
    <row r="9252" spans="3:5">
      <c r="C9252" s="414">
        <v>181.20000000002835</v>
      </c>
      <c r="D9252" s="414" t="e">
        <v>#N/A</v>
      </c>
      <c r="E9252" s="414" t="e">
        <v>#N/A</v>
      </c>
    </row>
    <row r="9253" spans="3:5">
      <c r="C9253" s="414">
        <v>181.22500000002836</v>
      </c>
      <c r="D9253" s="414" t="e">
        <v>#N/A</v>
      </c>
      <c r="E9253" s="414" t="e">
        <v>#N/A</v>
      </c>
    </row>
    <row r="9254" spans="3:5">
      <c r="C9254" s="414">
        <v>181.25000000002836</v>
      </c>
      <c r="D9254" s="414" t="e">
        <v>#N/A</v>
      </c>
      <c r="E9254" s="414" t="e">
        <v>#N/A</v>
      </c>
    </row>
    <row r="9255" spans="3:5">
      <c r="C9255" s="414">
        <v>181.27500000002837</v>
      </c>
      <c r="D9255" s="414" t="e">
        <v>#N/A</v>
      </c>
      <c r="E9255" s="414" t="e">
        <v>#N/A</v>
      </c>
    </row>
    <row r="9256" spans="3:5">
      <c r="C9256" s="414">
        <v>181.30000000002838</v>
      </c>
      <c r="D9256" s="414" t="e">
        <v>#N/A</v>
      </c>
      <c r="E9256" s="414" t="e">
        <v>#N/A</v>
      </c>
    </row>
    <row r="9257" spans="3:5">
      <c r="C9257" s="414">
        <v>181.32500000002838</v>
      </c>
      <c r="D9257" s="414" t="e">
        <v>#N/A</v>
      </c>
      <c r="E9257" s="414" t="e">
        <v>#N/A</v>
      </c>
    </row>
    <row r="9258" spans="3:5">
      <c r="C9258" s="414">
        <v>181.35000000002839</v>
      </c>
      <c r="D9258" s="414" t="e">
        <v>#N/A</v>
      </c>
      <c r="E9258" s="414" t="e">
        <v>#N/A</v>
      </c>
    </row>
    <row r="9259" spans="3:5">
      <c r="C9259" s="414">
        <v>181.37500000002839</v>
      </c>
      <c r="D9259" s="414" t="e">
        <v>#N/A</v>
      </c>
      <c r="E9259" s="414" t="e">
        <v>#N/A</v>
      </c>
    </row>
    <row r="9260" spans="3:5">
      <c r="C9260" s="414">
        <v>181.4000000000284</v>
      </c>
      <c r="D9260" s="414" t="e">
        <v>#N/A</v>
      </c>
      <c r="E9260" s="414" t="e">
        <v>#N/A</v>
      </c>
    </row>
    <row r="9261" spans="3:5">
      <c r="C9261" s="414">
        <v>181.4250000000284</v>
      </c>
      <c r="D9261" s="414" t="e">
        <v>#N/A</v>
      </c>
      <c r="E9261" s="414" t="e">
        <v>#N/A</v>
      </c>
    </row>
    <row r="9262" spans="3:5">
      <c r="C9262" s="414">
        <v>181.45000000002841</v>
      </c>
      <c r="D9262" s="414" t="e">
        <v>#N/A</v>
      </c>
      <c r="E9262" s="414" t="e">
        <v>#N/A</v>
      </c>
    </row>
    <row r="9263" spans="3:5">
      <c r="C9263" s="414">
        <v>181.47500000002842</v>
      </c>
      <c r="D9263" s="414" t="e">
        <v>#N/A</v>
      </c>
      <c r="E9263" s="414" t="e">
        <v>#N/A</v>
      </c>
    </row>
    <row r="9264" spans="3:5">
      <c r="C9264" s="414">
        <v>181.50000000002842</v>
      </c>
      <c r="D9264" s="414" t="e">
        <v>#N/A</v>
      </c>
      <c r="E9264" s="414" t="e">
        <v>#N/A</v>
      </c>
    </row>
    <row r="9265" spans="3:5">
      <c r="C9265" s="414">
        <v>181.52500000002843</v>
      </c>
      <c r="D9265" s="414" t="e">
        <v>#N/A</v>
      </c>
      <c r="E9265" s="414" t="e">
        <v>#N/A</v>
      </c>
    </row>
    <row r="9266" spans="3:5">
      <c r="C9266" s="414">
        <v>181.55000000002843</v>
      </c>
      <c r="D9266" s="414" t="e">
        <v>#N/A</v>
      </c>
      <c r="E9266" s="414" t="e">
        <v>#N/A</v>
      </c>
    </row>
    <row r="9267" spans="3:5">
      <c r="C9267" s="414">
        <v>181.57500000002844</v>
      </c>
      <c r="D9267" s="414" t="e">
        <v>#N/A</v>
      </c>
      <c r="E9267" s="414" t="e">
        <v>#N/A</v>
      </c>
    </row>
    <row r="9268" spans="3:5">
      <c r="C9268" s="414">
        <v>181.60000000002844</v>
      </c>
      <c r="D9268" s="414" t="e">
        <v>#N/A</v>
      </c>
      <c r="E9268" s="414" t="e">
        <v>#N/A</v>
      </c>
    </row>
    <row r="9269" spans="3:5">
      <c r="C9269" s="414">
        <v>181.62500000002845</v>
      </c>
      <c r="D9269" s="414" t="e">
        <v>#N/A</v>
      </c>
      <c r="E9269" s="414" t="e">
        <v>#N/A</v>
      </c>
    </row>
    <row r="9270" spans="3:5">
      <c r="C9270" s="414">
        <v>181.65000000002846</v>
      </c>
      <c r="D9270" s="414" t="e">
        <v>#N/A</v>
      </c>
      <c r="E9270" s="414" t="e">
        <v>#N/A</v>
      </c>
    </row>
    <row r="9271" spans="3:5">
      <c r="C9271" s="414">
        <v>181.67500000002846</v>
      </c>
      <c r="D9271" s="414" t="e">
        <v>#N/A</v>
      </c>
      <c r="E9271" s="414" t="e">
        <v>#N/A</v>
      </c>
    </row>
    <row r="9272" spans="3:5">
      <c r="C9272" s="414">
        <v>181.70000000002847</v>
      </c>
      <c r="D9272" s="414" t="e">
        <v>#N/A</v>
      </c>
      <c r="E9272" s="414" t="e">
        <v>#N/A</v>
      </c>
    </row>
    <row r="9273" spans="3:5">
      <c r="C9273" s="414">
        <v>181.72500000002847</v>
      </c>
      <c r="D9273" s="414" t="e">
        <v>#N/A</v>
      </c>
      <c r="E9273" s="414" t="e">
        <v>#N/A</v>
      </c>
    </row>
    <row r="9274" spans="3:5">
      <c r="C9274" s="414">
        <v>181.75000000002848</v>
      </c>
      <c r="D9274" s="414" t="e">
        <v>#N/A</v>
      </c>
      <c r="E9274" s="414" t="e">
        <v>#N/A</v>
      </c>
    </row>
    <row r="9275" spans="3:5">
      <c r="C9275" s="414">
        <v>181.77500000002848</v>
      </c>
      <c r="D9275" s="414" t="e">
        <v>#N/A</v>
      </c>
      <c r="E9275" s="414" t="e">
        <v>#N/A</v>
      </c>
    </row>
    <row r="9276" spans="3:5">
      <c r="C9276" s="414">
        <v>181.80000000002849</v>
      </c>
      <c r="D9276" s="414" t="e">
        <v>#N/A</v>
      </c>
      <c r="E9276" s="414" t="e">
        <v>#N/A</v>
      </c>
    </row>
    <row r="9277" spans="3:5">
      <c r="C9277" s="414">
        <v>181.8250000000285</v>
      </c>
      <c r="D9277" s="414" t="e">
        <v>#N/A</v>
      </c>
      <c r="E9277" s="414" t="e">
        <v>#N/A</v>
      </c>
    </row>
    <row r="9278" spans="3:5">
      <c r="C9278" s="414">
        <v>181.8500000000285</v>
      </c>
      <c r="D9278" s="414" t="e">
        <v>#N/A</v>
      </c>
      <c r="E9278" s="414" t="e">
        <v>#N/A</v>
      </c>
    </row>
    <row r="9279" spans="3:5">
      <c r="C9279" s="414">
        <v>181.87500000002851</v>
      </c>
      <c r="D9279" s="414" t="e">
        <v>#N/A</v>
      </c>
      <c r="E9279" s="414" t="e">
        <v>#N/A</v>
      </c>
    </row>
    <row r="9280" spans="3:5">
      <c r="C9280" s="414">
        <v>181.90000000002851</v>
      </c>
      <c r="D9280" s="414" t="e">
        <v>#N/A</v>
      </c>
      <c r="E9280" s="414" t="e">
        <v>#N/A</v>
      </c>
    </row>
    <row r="9281" spans="3:5">
      <c r="C9281" s="414">
        <v>181.92500000002852</v>
      </c>
      <c r="D9281" s="414" t="e">
        <v>#N/A</v>
      </c>
      <c r="E9281" s="414" t="e">
        <v>#N/A</v>
      </c>
    </row>
    <row r="9282" spans="3:5">
      <c r="C9282" s="414">
        <v>181.95000000002852</v>
      </c>
      <c r="D9282" s="414" t="e">
        <v>#N/A</v>
      </c>
      <c r="E9282" s="414" t="e">
        <v>#N/A</v>
      </c>
    </row>
    <row r="9283" spans="3:5">
      <c r="C9283" s="414">
        <v>181.97500000002853</v>
      </c>
      <c r="D9283" s="414" t="e">
        <v>#N/A</v>
      </c>
      <c r="E9283" s="414" t="e">
        <v>#N/A</v>
      </c>
    </row>
    <row r="9284" spans="3:5">
      <c r="C9284" s="414">
        <v>182.00000000002854</v>
      </c>
      <c r="D9284" s="414" t="e">
        <v>#N/A</v>
      </c>
      <c r="E9284" s="414" t="e">
        <v>#N/A</v>
      </c>
    </row>
    <row r="9285" spans="3:5">
      <c r="C9285" s="414">
        <v>182.02500000002854</v>
      </c>
      <c r="D9285" s="414" t="e">
        <v>#N/A</v>
      </c>
      <c r="E9285" s="414" t="e">
        <v>#N/A</v>
      </c>
    </row>
    <row r="9286" spans="3:5">
      <c r="C9286" s="414">
        <v>182.05000000002855</v>
      </c>
      <c r="D9286" s="414" t="e">
        <v>#N/A</v>
      </c>
      <c r="E9286" s="414" t="e">
        <v>#N/A</v>
      </c>
    </row>
    <row r="9287" spans="3:5">
      <c r="C9287" s="414">
        <v>182.07500000002855</v>
      </c>
      <c r="D9287" s="414" t="e">
        <v>#N/A</v>
      </c>
      <c r="E9287" s="414" t="e">
        <v>#N/A</v>
      </c>
    </row>
    <row r="9288" spans="3:5">
      <c r="C9288" s="414">
        <v>182.10000000002856</v>
      </c>
      <c r="D9288" s="414" t="e">
        <v>#N/A</v>
      </c>
      <c r="E9288" s="414" t="e">
        <v>#N/A</v>
      </c>
    </row>
    <row r="9289" spans="3:5">
      <c r="C9289" s="414">
        <v>182.12500000002856</v>
      </c>
      <c r="D9289" s="414" t="e">
        <v>#N/A</v>
      </c>
      <c r="E9289" s="414" t="e">
        <v>#N/A</v>
      </c>
    </row>
    <row r="9290" spans="3:5">
      <c r="C9290" s="414">
        <v>182.15000000002857</v>
      </c>
      <c r="D9290" s="414" t="e">
        <v>#N/A</v>
      </c>
      <c r="E9290" s="414" t="e">
        <v>#N/A</v>
      </c>
    </row>
    <row r="9291" spans="3:5">
      <c r="C9291" s="414">
        <v>182.17500000002858</v>
      </c>
      <c r="D9291" s="414" t="e">
        <v>#N/A</v>
      </c>
      <c r="E9291" s="414" t="e">
        <v>#N/A</v>
      </c>
    </row>
    <row r="9292" spans="3:5">
      <c r="C9292" s="414">
        <v>182.20000000002858</v>
      </c>
      <c r="D9292" s="414" t="e">
        <v>#N/A</v>
      </c>
      <c r="E9292" s="414" t="e">
        <v>#N/A</v>
      </c>
    </row>
    <row r="9293" spans="3:5">
      <c r="C9293" s="414">
        <v>182.22500000002859</v>
      </c>
      <c r="D9293" s="414" t="e">
        <v>#N/A</v>
      </c>
      <c r="E9293" s="414" t="e">
        <v>#N/A</v>
      </c>
    </row>
    <row r="9294" spans="3:5">
      <c r="C9294" s="414">
        <v>182.25000000002859</v>
      </c>
      <c r="D9294" s="414" t="e">
        <v>#N/A</v>
      </c>
      <c r="E9294" s="414" t="e">
        <v>#N/A</v>
      </c>
    </row>
    <row r="9295" spans="3:5">
      <c r="C9295" s="414">
        <v>182.2750000000286</v>
      </c>
      <c r="D9295" s="414" t="e">
        <v>#N/A</v>
      </c>
      <c r="E9295" s="414" t="e">
        <v>#N/A</v>
      </c>
    </row>
    <row r="9296" spans="3:5">
      <c r="C9296" s="414">
        <v>182.3000000000286</v>
      </c>
      <c r="D9296" s="414" t="e">
        <v>#N/A</v>
      </c>
      <c r="E9296" s="414" t="e">
        <v>#N/A</v>
      </c>
    </row>
    <row r="9297" spans="3:5">
      <c r="C9297" s="414">
        <v>182.32500000002861</v>
      </c>
      <c r="D9297" s="414" t="e">
        <v>#N/A</v>
      </c>
      <c r="E9297" s="414" t="e">
        <v>#N/A</v>
      </c>
    </row>
    <row r="9298" spans="3:5">
      <c r="C9298" s="414">
        <v>182.35000000002861</v>
      </c>
      <c r="D9298" s="414" t="e">
        <v>#N/A</v>
      </c>
      <c r="E9298" s="414" t="e">
        <v>#N/A</v>
      </c>
    </row>
    <row r="9299" spans="3:5">
      <c r="C9299" s="414">
        <v>182.37500000002862</v>
      </c>
      <c r="D9299" s="414" t="e">
        <v>#N/A</v>
      </c>
      <c r="E9299" s="414" t="e">
        <v>#N/A</v>
      </c>
    </row>
    <row r="9300" spans="3:5">
      <c r="C9300" s="414">
        <v>182.40000000002863</v>
      </c>
      <c r="D9300" s="414" t="e">
        <v>#N/A</v>
      </c>
      <c r="E9300" s="414" t="e">
        <v>#N/A</v>
      </c>
    </row>
    <row r="9301" spans="3:5">
      <c r="C9301" s="414">
        <v>182.42500000002863</v>
      </c>
      <c r="D9301" s="414" t="e">
        <v>#N/A</v>
      </c>
      <c r="E9301" s="414" t="e">
        <v>#N/A</v>
      </c>
    </row>
    <row r="9302" spans="3:5">
      <c r="C9302" s="414">
        <v>182.45000000002864</v>
      </c>
      <c r="D9302" s="414" t="e">
        <v>#N/A</v>
      </c>
      <c r="E9302" s="414" t="e">
        <v>#N/A</v>
      </c>
    </row>
    <row r="9303" spans="3:5">
      <c r="C9303" s="414">
        <v>182.47500000002864</v>
      </c>
      <c r="D9303" s="414" t="e">
        <v>#N/A</v>
      </c>
      <c r="E9303" s="414" t="e">
        <v>#N/A</v>
      </c>
    </row>
    <row r="9304" spans="3:5">
      <c r="C9304" s="414">
        <v>182.50000000002865</v>
      </c>
      <c r="D9304" s="414" t="e">
        <v>#N/A</v>
      </c>
      <c r="E9304" s="414" t="e">
        <v>#N/A</v>
      </c>
    </row>
    <row r="9305" spans="3:5">
      <c r="C9305" s="414">
        <v>182.52500000002865</v>
      </c>
      <c r="D9305" s="414" t="e">
        <v>#N/A</v>
      </c>
      <c r="E9305" s="414" t="e">
        <v>#N/A</v>
      </c>
    </row>
    <row r="9306" spans="3:5">
      <c r="C9306" s="414">
        <v>182.55000000002866</v>
      </c>
      <c r="D9306" s="414" t="e">
        <v>#N/A</v>
      </c>
      <c r="E9306" s="414" t="e">
        <v>#N/A</v>
      </c>
    </row>
    <row r="9307" spans="3:5">
      <c r="C9307" s="414">
        <v>182.57500000002867</v>
      </c>
      <c r="D9307" s="414" t="e">
        <v>#N/A</v>
      </c>
      <c r="E9307" s="414" t="e">
        <v>#N/A</v>
      </c>
    </row>
    <row r="9308" spans="3:5">
      <c r="C9308" s="414">
        <v>182.60000000002867</v>
      </c>
      <c r="D9308" s="414" t="e">
        <v>#N/A</v>
      </c>
      <c r="E9308" s="414" t="e">
        <v>#N/A</v>
      </c>
    </row>
    <row r="9309" spans="3:5">
      <c r="C9309" s="414">
        <v>182.62500000002868</v>
      </c>
      <c r="D9309" s="414" t="e">
        <v>#N/A</v>
      </c>
      <c r="E9309" s="414" t="e">
        <v>#N/A</v>
      </c>
    </row>
    <row r="9310" spans="3:5">
      <c r="C9310" s="414">
        <v>182.65000000002868</v>
      </c>
      <c r="D9310" s="414" t="e">
        <v>#N/A</v>
      </c>
      <c r="E9310" s="414" t="e">
        <v>#N/A</v>
      </c>
    </row>
    <row r="9311" spans="3:5">
      <c r="C9311" s="414">
        <v>182.67500000002869</v>
      </c>
      <c r="D9311" s="414" t="e">
        <v>#N/A</v>
      </c>
      <c r="E9311" s="414" t="e">
        <v>#N/A</v>
      </c>
    </row>
    <row r="9312" spans="3:5">
      <c r="C9312" s="414">
        <v>182.70000000002869</v>
      </c>
      <c r="D9312" s="414" t="e">
        <v>#N/A</v>
      </c>
      <c r="E9312" s="414" t="e">
        <v>#N/A</v>
      </c>
    </row>
    <row r="9313" spans="3:5">
      <c r="C9313" s="414">
        <v>182.7250000000287</v>
      </c>
      <c r="D9313" s="414" t="e">
        <v>#N/A</v>
      </c>
      <c r="E9313" s="414" t="e">
        <v>#N/A</v>
      </c>
    </row>
    <row r="9314" spans="3:5">
      <c r="C9314" s="414">
        <v>182.75000000002871</v>
      </c>
      <c r="D9314" s="414" t="e">
        <v>#N/A</v>
      </c>
      <c r="E9314" s="414" t="e">
        <v>#N/A</v>
      </c>
    </row>
    <row r="9315" spans="3:5">
      <c r="C9315" s="414">
        <v>182.77500000002871</v>
      </c>
      <c r="D9315" s="414" t="e">
        <v>#N/A</v>
      </c>
      <c r="E9315" s="414" t="e">
        <v>#N/A</v>
      </c>
    </row>
    <row r="9316" spans="3:5">
      <c r="C9316" s="414">
        <v>182.80000000002872</v>
      </c>
      <c r="D9316" s="414" t="e">
        <v>#N/A</v>
      </c>
      <c r="E9316" s="414" t="e">
        <v>#N/A</v>
      </c>
    </row>
    <row r="9317" spans="3:5">
      <c r="C9317" s="414">
        <v>182.82500000002872</v>
      </c>
      <c r="D9317" s="414" t="e">
        <v>#N/A</v>
      </c>
      <c r="E9317" s="414" t="e">
        <v>#N/A</v>
      </c>
    </row>
    <row r="9318" spans="3:5">
      <c r="C9318" s="414">
        <v>182.85000000002873</v>
      </c>
      <c r="D9318" s="414" t="e">
        <v>#N/A</v>
      </c>
      <c r="E9318" s="414" t="e">
        <v>#N/A</v>
      </c>
    </row>
    <row r="9319" spans="3:5">
      <c r="C9319" s="414">
        <v>182.87500000002873</v>
      </c>
      <c r="D9319" s="414" t="e">
        <v>#N/A</v>
      </c>
      <c r="E9319" s="414" t="e">
        <v>#N/A</v>
      </c>
    </row>
    <row r="9320" spans="3:5">
      <c r="C9320" s="414">
        <v>182.90000000002874</v>
      </c>
      <c r="D9320" s="414" t="e">
        <v>#N/A</v>
      </c>
      <c r="E9320" s="414" t="e">
        <v>#N/A</v>
      </c>
    </row>
    <row r="9321" spans="3:5">
      <c r="C9321" s="414">
        <v>182.92500000002875</v>
      </c>
      <c r="D9321" s="414" t="e">
        <v>#N/A</v>
      </c>
      <c r="E9321" s="414" t="e">
        <v>#N/A</v>
      </c>
    </row>
    <row r="9322" spans="3:5">
      <c r="C9322" s="414">
        <v>182.95000000002875</v>
      </c>
      <c r="D9322" s="414" t="e">
        <v>#N/A</v>
      </c>
      <c r="E9322" s="414" t="e">
        <v>#N/A</v>
      </c>
    </row>
    <row r="9323" spans="3:5">
      <c r="C9323" s="414">
        <v>182.97500000002876</v>
      </c>
      <c r="D9323" s="414" t="e">
        <v>#N/A</v>
      </c>
      <c r="E9323" s="414" t="e">
        <v>#N/A</v>
      </c>
    </row>
    <row r="9324" spans="3:5">
      <c r="C9324" s="414">
        <v>183.00000000002876</v>
      </c>
      <c r="D9324" s="414" t="e">
        <v>#N/A</v>
      </c>
      <c r="E9324" s="414" t="e">
        <v>#N/A</v>
      </c>
    </row>
    <row r="9325" spans="3:5">
      <c r="C9325" s="414">
        <v>183.02500000002877</v>
      </c>
      <c r="D9325" s="414" t="e">
        <v>#N/A</v>
      </c>
      <c r="E9325" s="414" t="e">
        <v>#N/A</v>
      </c>
    </row>
    <row r="9326" spans="3:5">
      <c r="C9326" s="414">
        <v>183.05000000002877</v>
      </c>
      <c r="D9326" s="414" t="e">
        <v>#N/A</v>
      </c>
      <c r="E9326" s="414" t="e">
        <v>#N/A</v>
      </c>
    </row>
    <row r="9327" spans="3:5">
      <c r="C9327" s="414">
        <v>183.07500000002878</v>
      </c>
      <c r="D9327" s="414" t="e">
        <v>#N/A</v>
      </c>
      <c r="E9327" s="414" t="e">
        <v>#N/A</v>
      </c>
    </row>
    <row r="9328" spans="3:5">
      <c r="C9328" s="414">
        <v>183.10000000002879</v>
      </c>
      <c r="D9328" s="414" t="e">
        <v>#N/A</v>
      </c>
      <c r="E9328" s="414" t="e">
        <v>#N/A</v>
      </c>
    </row>
    <row r="9329" spans="3:5">
      <c r="C9329" s="414">
        <v>183.12500000002879</v>
      </c>
      <c r="D9329" s="414" t="e">
        <v>#N/A</v>
      </c>
      <c r="E9329" s="414" t="e">
        <v>#N/A</v>
      </c>
    </row>
    <row r="9330" spans="3:5">
      <c r="C9330" s="414">
        <v>183.1500000000288</v>
      </c>
      <c r="D9330" s="414" t="e">
        <v>#N/A</v>
      </c>
      <c r="E9330" s="414" t="e">
        <v>#N/A</v>
      </c>
    </row>
    <row r="9331" spans="3:5">
      <c r="C9331" s="414">
        <v>183.1750000000288</v>
      </c>
      <c r="D9331" s="414" t="e">
        <v>#N/A</v>
      </c>
      <c r="E9331" s="414" t="e">
        <v>#N/A</v>
      </c>
    </row>
    <row r="9332" spans="3:5">
      <c r="C9332" s="414">
        <v>183.20000000002881</v>
      </c>
      <c r="D9332" s="414" t="e">
        <v>#N/A</v>
      </c>
      <c r="E9332" s="414" t="e">
        <v>#N/A</v>
      </c>
    </row>
    <row r="9333" spans="3:5">
      <c r="C9333" s="414">
        <v>183.22500000002881</v>
      </c>
      <c r="D9333" s="414" t="e">
        <v>#N/A</v>
      </c>
      <c r="E9333" s="414" t="e">
        <v>#N/A</v>
      </c>
    </row>
    <row r="9334" spans="3:5">
      <c r="C9334" s="414">
        <v>183.25000000002882</v>
      </c>
      <c r="D9334" s="414" t="e">
        <v>#N/A</v>
      </c>
      <c r="E9334" s="414" t="e">
        <v>#N/A</v>
      </c>
    </row>
    <row r="9335" spans="3:5">
      <c r="C9335" s="414">
        <v>183.27500000002883</v>
      </c>
      <c r="D9335" s="414" t="e">
        <v>#N/A</v>
      </c>
      <c r="E9335" s="414" t="e">
        <v>#N/A</v>
      </c>
    </row>
    <row r="9336" spans="3:5">
      <c r="C9336" s="414">
        <v>183.30000000002883</v>
      </c>
      <c r="D9336" s="414" t="e">
        <v>#N/A</v>
      </c>
      <c r="E9336" s="414" t="e">
        <v>#N/A</v>
      </c>
    </row>
    <row r="9337" spans="3:5">
      <c r="C9337" s="414">
        <v>183.32500000002884</v>
      </c>
      <c r="D9337" s="414" t="e">
        <v>#N/A</v>
      </c>
      <c r="E9337" s="414" t="e">
        <v>#N/A</v>
      </c>
    </row>
    <row r="9338" spans="3:5">
      <c r="C9338" s="414">
        <v>183.35000000002884</v>
      </c>
      <c r="D9338" s="414" t="e">
        <v>#N/A</v>
      </c>
      <c r="E9338" s="414" t="e">
        <v>#N/A</v>
      </c>
    </row>
    <row r="9339" spans="3:5">
      <c r="C9339" s="414">
        <v>183.37500000002885</v>
      </c>
      <c r="D9339" s="414" t="e">
        <v>#N/A</v>
      </c>
      <c r="E9339" s="414" t="e">
        <v>#N/A</v>
      </c>
    </row>
    <row r="9340" spans="3:5">
      <c r="C9340" s="414">
        <v>183.40000000002885</v>
      </c>
      <c r="D9340" s="414" t="e">
        <v>#N/A</v>
      </c>
      <c r="E9340" s="414" t="e">
        <v>#N/A</v>
      </c>
    </row>
    <row r="9341" spans="3:5">
      <c r="C9341" s="414">
        <v>183.42500000002886</v>
      </c>
      <c r="D9341" s="414" t="e">
        <v>#N/A</v>
      </c>
      <c r="E9341" s="414" t="e">
        <v>#N/A</v>
      </c>
    </row>
    <row r="9342" spans="3:5">
      <c r="C9342" s="414">
        <v>183.45000000002887</v>
      </c>
      <c r="D9342" s="414" t="e">
        <v>#N/A</v>
      </c>
      <c r="E9342" s="414" t="e">
        <v>#N/A</v>
      </c>
    </row>
    <row r="9343" spans="3:5">
      <c r="C9343" s="414">
        <v>183.47500000002887</v>
      </c>
      <c r="D9343" s="414" t="e">
        <v>#N/A</v>
      </c>
      <c r="E9343" s="414" t="e">
        <v>#N/A</v>
      </c>
    </row>
    <row r="9344" spans="3:5">
      <c r="C9344" s="414">
        <v>183.50000000002888</v>
      </c>
      <c r="D9344" s="414" t="e">
        <v>#N/A</v>
      </c>
      <c r="E9344" s="414" t="e">
        <v>#N/A</v>
      </c>
    </row>
    <row r="9345" spans="3:5">
      <c r="C9345" s="414">
        <v>183.52500000002888</v>
      </c>
      <c r="D9345" s="414" t="e">
        <v>#N/A</v>
      </c>
      <c r="E9345" s="414" t="e">
        <v>#N/A</v>
      </c>
    </row>
    <row r="9346" spans="3:5">
      <c r="C9346" s="414">
        <v>183.55000000002889</v>
      </c>
      <c r="D9346" s="414" t="e">
        <v>#N/A</v>
      </c>
      <c r="E9346" s="414" t="e">
        <v>#N/A</v>
      </c>
    </row>
    <row r="9347" spans="3:5">
      <c r="C9347" s="414">
        <v>183.57500000002889</v>
      </c>
      <c r="D9347" s="414" t="e">
        <v>#N/A</v>
      </c>
      <c r="E9347" s="414" t="e">
        <v>#N/A</v>
      </c>
    </row>
    <row r="9348" spans="3:5">
      <c r="C9348" s="414">
        <v>183.6000000000289</v>
      </c>
      <c r="D9348" s="414" t="e">
        <v>#N/A</v>
      </c>
      <c r="E9348" s="414" t="e">
        <v>#N/A</v>
      </c>
    </row>
    <row r="9349" spans="3:5">
      <c r="C9349" s="414">
        <v>183.6250000000289</v>
      </c>
      <c r="D9349" s="414" t="e">
        <v>#N/A</v>
      </c>
      <c r="E9349" s="414" t="e">
        <v>#N/A</v>
      </c>
    </row>
    <row r="9350" spans="3:5">
      <c r="C9350" s="414">
        <v>183.65000000002891</v>
      </c>
      <c r="D9350" s="414" t="e">
        <v>#N/A</v>
      </c>
      <c r="E9350" s="414" t="e">
        <v>#N/A</v>
      </c>
    </row>
    <row r="9351" spans="3:5">
      <c r="C9351" s="414">
        <v>183.67500000002892</v>
      </c>
      <c r="D9351" s="414" t="e">
        <v>#N/A</v>
      </c>
      <c r="E9351" s="414" t="e">
        <v>#N/A</v>
      </c>
    </row>
    <row r="9352" spans="3:5">
      <c r="C9352" s="414">
        <v>183.70000000002892</v>
      </c>
      <c r="D9352" s="414" t="e">
        <v>#N/A</v>
      </c>
      <c r="E9352" s="414" t="e">
        <v>#N/A</v>
      </c>
    </row>
    <row r="9353" spans="3:5">
      <c r="C9353" s="414">
        <v>183.72500000002893</v>
      </c>
      <c r="D9353" s="414" t="e">
        <v>#N/A</v>
      </c>
      <c r="E9353" s="414" t="e">
        <v>#N/A</v>
      </c>
    </row>
    <row r="9354" spans="3:5">
      <c r="C9354" s="414">
        <v>183.75000000002893</v>
      </c>
      <c r="D9354" s="414" t="e">
        <v>#N/A</v>
      </c>
      <c r="E9354" s="414" t="e">
        <v>#N/A</v>
      </c>
    </row>
    <row r="9355" spans="3:5">
      <c r="C9355" s="414">
        <v>183.77500000002894</v>
      </c>
      <c r="D9355" s="414" t="e">
        <v>#N/A</v>
      </c>
      <c r="E9355" s="414" t="e">
        <v>#N/A</v>
      </c>
    </row>
    <row r="9356" spans="3:5">
      <c r="C9356" s="414">
        <v>183.80000000002894</v>
      </c>
      <c r="D9356" s="414" t="e">
        <v>#N/A</v>
      </c>
      <c r="E9356" s="414" t="e">
        <v>#N/A</v>
      </c>
    </row>
    <row r="9357" spans="3:5">
      <c r="C9357" s="414">
        <v>183.82500000002895</v>
      </c>
      <c r="D9357" s="414" t="e">
        <v>#N/A</v>
      </c>
      <c r="E9357" s="414" t="e">
        <v>#N/A</v>
      </c>
    </row>
    <row r="9358" spans="3:5">
      <c r="C9358" s="414">
        <v>183.85000000002896</v>
      </c>
      <c r="D9358" s="414" t="e">
        <v>#N/A</v>
      </c>
      <c r="E9358" s="414" t="e">
        <v>#N/A</v>
      </c>
    </row>
    <row r="9359" spans="3:5">
      <c r="C9359" s="414">
        <v>183.87500000002896</v>
      </c>
      <c r="D9359" s="414" t="e">
        <v>#N/A</v>
      </c>
      <c r="E9359" s="414" t="e">
        <v>#N/A</v>
      </c>
    </row>
    <row r="9360" spans="3:5">
      <c r="C9360" s="414">
        <v>183.90000000002897</v>
      </c>
      <c r="D9360" s="414" t="e">
        <v>#N/A</v>
      </c>
      <c r="E9360" s="414" t="e">
        <v>#N/A</v>
      </c>
    </row>
    <row r="9361" spans="3:5">
      <c r="C9361" s="414">
        <v>183.92500000002897</v>
      </c>
      <c r="D9361" s="414" t="e">
        <v>#N/A</v>
      </c>
      <c r="E9361" s="414" t="e">
        <v>#N/A</v>
      </c>
    </row>
    <row r="9362" spans="3:5">
      <c r="C9362" s="414">
        <v>183.95000000002898</v>
      </c>
      <c r="D9362" s="414" t="e">
        <v>#N/A</v>
      </c>
      <c r="E9362" s="414" t="e">
        <v>#N/A</v>
      </c>
    </row>
    <row r="9363" spans="3:5">
      <c r="C9363" s="414">
        <v>183.97500000002898</v>
      </c>
      <c r="D9363" s="414" t="e">
        <v>#N/A</v>
      </c>
      <c r="E9363" s="414" t="e">
        <v>#N/A</v>
      </c>
    </row>
    <row r="9364" spans="3:5">
      <c r="C9364" s="414">
        <v>184.00000000002899</v>
      </c>
      <c r="D9364" s="414" t="e">
        <v>#N/A</v>
      </c>
      <c r="E9364" s="414" t="e">
        <v>#N/A</v>
      </c>
    </row>
    <row r="9365" spans="3:5">
      <c r="C9365" s="414">
        <v>184.025000000029</v>
      </c>
      <c r="D9365" s="414" t="e">
        <v>#N/A</v>
      </c>
      <c r="E9365" s="414" t="e">
        <v>#N/A</v>
      </c>
    </row>
    <row r="9366" spans="3:5">
      <c r="C9366" s="414">
        <v>184.050000000029</v>
      </c>
      <c r="D9366" s="414" t="e">
        <v>#N/A</v>
      </c>
      <c r="E9366" s="414" t="e">
        <v>#N/A</v>
      </c>
    </row>
    <row r="9367" spans="3:5">
      <c r="C9367" s="414">
        <v>184.07500000002901</v>
      </c>
      <c r="D9367" s="414" t="e">
        <v>#N/A</v>
      </c>
      <c r="E9367" s="414" t="e">
        <v>#N/A</v>
      </c>
    </row>
    <row r="9368" spans="3:5">
      <c r="C9368" s="414">
        <v>184.10000000002901</v>
      </c>
      <c r="D9368" s="414" t="e">
        <v>#N/A</v>
      </c>
      <c r="E9368" s="414" t="e">
        <v>#N/A</v>
      </c>
    </row>
    <row r="9369" spans="3:5">
      <c r="C9369" s="414">
        <v>184.12500000002902</v>
      </c>
      <c r="D9369" s="414" t="e">
        <v>#N/A</v>
      </c>
      <c r="E9369" s="414" t="e">
        <v>#N/A</v>
      </c>
    </row>
    <row r="9370" spans="3:5">
      <c r="C9370" s="414">
        <v>184.15000000002902</v>
      </c>
      <c r="D9370" s="414" t="e">
        <v>#N/A</v>
      </c>
      <c r="E9370" s="414" t="e">
        <v>#N/A</v>
      </c>
    </row>
    <row r="9371" spans="3:5">
      <c r="C9371" s="414">
        <v>184.17500000002903</v>
      </c>
      <c r="D9371" s="414" t="e">
        <v>#N/A</v>
      </c>
      <c r="E9371" s="414" t="e">
        <v>#N/A</v>
      </c>
    </row>
    <row r="9372" spans="3:5">
      <c r="C9372" s="414">
        <v>184.20000000002904</v>
      </c>
      <c r="D9372" s="414" t="e">
        <v>#N/A</v>
      </c>
      <c r="E9372" s="414" t="e">
        <v>#N/A</v>
      </c>
    </row>
    <row r="9373" spans="3:5">
      <c r="C9373" s="414">
        <v>184.22500000002904</v>
      </c>
      <c r="D9373" s="414" t="e">
        <v>#N/A</v>
      </c>
      <c r="E9373" s="414" t="e">
        <v>#N/A</v>
      </c>
    </row>
    <row r="9374" spans="3:5">
      <c r="C9374" s="414">
        <v>184.25000000002905</v>
      </c>
      <c r="D9374" s="414" t="e">
        <v>#N/A</v>
      </c>
      <c r="E9374" s="414" t="e">
        <v>#N/A</v>
      </c>
    </row>
    <row r="9375" spans="3:5">
      <c r="C9375" s="414">
        <v>184.27500000002905</v>
      </c>
      <c r="D9375" s="414" t="e">
        <v>#N/A</v>
      </c>
      <c r="E9375" s="414" t="e">
        <v>#N/A</v>
      </c>
    </row>
    <row r="9376" spans="3:5">
      <c r="C9376" s="414">
        <v>184.30000000002906</v>
      </c>
      <c r="D9376" s="414" t="e">
        <v>#N/A</v>
      </c>
      <c r="E9376" s="414" t="e">
        <v>#N/A</v>
      </c>
    </row>
    <row r="9377" spans="3:5">
      <c r="C9377" s="414">
        <v>184.32500000002906</v>
      </c>
      <c r="D9377" s="414" t="e">
        <v>#N/A</v>
      </c>
      <c r="E9377" s="414" t="e">
        <v>#N/A</v>
      </c>
    </row>
    <row r="9378" spans="3:5">
      <c r="C9378" s="414">
        <v>184.35000000002907</v>
      </c>
      <c r="D9378" s="414" t="e">
        <v>#N/A</v>
      </c>
      <c r="E9378" s="414" t="e">
        <v>#N/A</v>
      </c>
    </row>
    <row r="9379" spans="3:5">
      <c r="C9379" s="414">
        <v>184.37500000002908</v>
      </c>
      <c r="D9379" s="414" t="e">
        <v>#N/A</v>
      </c>
      <c r="E9379" s="414" t="e">
        <v>#N/A</v>
      </c>
    </row>
    <row r="9380" spans="3:5">
      <c r="C9380" s="414">
        <v>184.40000000002908</v>
      </c>
      <c r="D9380" s="414" t="e">
        <v>#N/A</v>
      </c>
      <c r="E9380" s="414" t="e">
        <v>#N/A</v>
      </c>
    </row>
    <row r="9381" spans="3:5">
      <c r="C9381" s="414">
        <v>184.42500000002909</v>
      </c>
      <c r="D9381" s="414" t="e">
        <v>#N/A</v>
      </c>
      <c r="E9381" s="414" t="e">
        <v>#N/A</v>
      </c>
    </row>
    <row r="9382" spans="3:5">
      <c r="C9382" s="414">
        <v>184.45000000002909</v>
      </c>
      <c r="D9382" s="414" t="e">
        <v>#N/A</v>
      </c>
      <c r="E9382" s="414" t="e">
        <v>#N/A</v>
      </c>
    </row>
    <row r="9383" spans="3:5">
      <c r="C9383" s="414">
        <v>184.4750000000291</v>
      </c>
      <c r="D9383" s="414" t="e">
        <v>#N/A</v>
      </c>
      <c r="E9383" s="414" t="e">
        <v>#N/A</v>
      </c>
    </row>
    <row r="9384" spans="3:5">
      <c r="C9384" s="414">
        <v>184.5000000000291</v>
      </c>
      <c r="D9384" s="414" t="e">
        <v>#N/A</v>
      </c>
      <c r="E9384" s="414" t="e">
        <v>#N/A</v>
      </c>
    </row>
    <row r="9385" spans="3:5">
      <c r="C9385" s="414">
        <v>184.52500000002911</v>
      </c>
      <c r="D9385" s="414" t="e">
        <v>#N/A</v>
      </c>
      <c r="E9385" s="414" t="e">
        <v>#N/A</v>
      </c>
    </row>
    <row r="9386" spans="3:5">
      <c r="C9386" s="414">
        <v>184.55000000002912</v>
      </c>
      <c r="D9386" s="414" t="e">
        <v>#N/A</v>
      </c>
      <c r="E9386" s="414" t="e">
        <v>#N/A</v>
      </c>
    </row>
    <row r="9387" spans="3:5">
      <c r="C9387" s="414">
        <v>184.57500000002912</v>
      </c>
      <c r="D9387" s="414" t="e">
        <v>#N/A</v>
      </c>
      <c r="E9387" s="414" t="e">
        <v>#N/A</v>
      </c>
    </row>
    <row r="9388" spans="3:5">
      <c r="C9388" s="414">
        <v>184.60000000002913</v>
      </c>
      <c r="D9388" s="414" t="e">
        <v>#N/A</v>
      </c>
      <c r="E9388" s="414" t="e">
        <v>#N/A</v>
      </c>
    </row>
    <row r="9389" spans="3:5">
      <c r="C9389" s="414">
        <v>184.62500000002913</v>
      </c>
      <c r="D9389" s="414" t="e">
        <v>#N/A</v>
      </c>
      <c r="E9389" s="414" t="e">
        <v>#N/A</v>
      </c>
    </row>
    <row r="9390" spans="3:5">
      <c r="C9390" s="414">
        <v>184.65000000002914</v>
      </c>
      <c r="D9390" s="414" t="e">
        <v>#N/A</v>
      </c>
      <c r="E9390" s="414" t="e">
        <v>#N/A</v>
      </c>
    </row>
    <row r="9391" spans="3:5">
      <c r="C9391" s="414">
        <v>184.67500000002914</v>
      </c>
      <c r="D9391" s="414" t="e">
        <v>#N/A</v>
      </c>
      <c r="E9391" s="414" t="e">
        <v>#N/A</v>
      </c>
    </row>
    <row r="9392" spans="3:5">
      <c r="C9392" s="414">
        <v>184.70000000002915</v>
      </c>
      <c r="D9392" s="414" t="e">
        <v>#N/A</v>
      </c>
      <c r="E9392" s="414" t="e">
        <v>#N/A</v>
      </c>
    </row>
    <row r="9393" spans="3:5">
      <c r="C9393" s="414">
        <v>184.72500000002915</v>
      </c>
      <c r="D9393" s="414" t="e">
        <v>#N/A</v>
      </c>
      <c r="E9393" s="414" t="e">
        <v>#N/A</v>
      </c>
    </row>
    <row r="9394" spans="3:5">
      <c r="C9394" s="414">
        <v>184.75000000002916</v>
      </c>
      <c r="D9394" s="414" t="e">
        <v>#N/A</v>
      </c>
      <c r="E9394" s="414" t="e">
        <v>#N/A</v>
      </c>
    </row>
    <row r="9395" spans="3:5">
      <c r="C9395" s="414">
        <v>184.77500000002917</v>
      </c>
      <c r="D9395" s="414" t="e">
        <v>#N/A</v>
      </c>
      <c r="E9395" s="414" t="e">
        <v>#N/A</v>
      </c>
    </row>
    <row r="9396" spans="3:5">
      <c r="C9396" s="414">
        <v>184.80000000002917</v>
      </c>
      <c r="D9396" s="414" t="e">
        <v>#N/A</v>
      </c>
      <c r="E9396" s="414" t="e">
        <v>#N/A</v>
      </c>
    </row>
    <row r="9397" spans="3:5">
      <c r="C9397" s="414">
        <v>184.82500000002918</v>
      </c>
      <c r="D9397" s="414" t="e">
        <v>#N/A</v>
      </c>
      <c r="E9397" s="414" t="e">
        <v>#N/A</v>
      </c>
    </row>
    <row r="9398" spans="3:5">
      <c r="C9398" s="414">
        <v>184.85000000002918</v>
      </c>
      <c r="D9398" s="414" t="e">
        <v>#N/A</v>
      </c>
      <c r="E9398" s="414" t="e">
        <v>#N/A</v>
      </c>
    </row>
    <row r="9399" spans="3:5">
      <c r="C9399" s="414">
        <v>184.87500000002919</v>
      </c>
      <c r="D9399" s="414" t="e">
        <v>#N/A</v>
      </c>
      <c r="E9399" s="414" t="e">
        <v>#N/A</v>
      </c>
    </row>
    <row r="9400" spans="3:5">
      <c r="C9400" s="414">
        <v>184.90000000002919</v>
      </c>
      <c r="D9400" s="414" t="e">
        <v>#N/A</v>
      </c>
      <c r="E9400" s="414" t="e">
        <v>#N/A</v>
      </c>
    </row>
    <row r="9401" spans="3:5">
      <c r="C9401" s="414">
        <v>184.9250000000292</v>
      </c>
      <c r="D9401" s="414" t="e">
        <v>#N/A</v>
      </c>
      <c r="E9401" s="414" t="e">
        <v>#N/A</v>
      </c>
    </row>
    <row r="9402" spans="3:5">
      <c r="C9402" s="414">
        <v>184.95000000002921</v>
      </c>
      <c r="D9402" s="414" t="e">
        <v>#N/A</v>
      </c>
      <c r="E9402" s="414" t="e">
        <v>#N/A</v>
      </c>
    </row>
    <row r="9403" spans="3:5">
      <c r="C9403" s="414">
        <v>184.97500000002921</v>
      </c>
      <c r="D9403" s="414" t="e">
        <v>#N/A</v>
      </c>
      <c r="E9403" s="414" t="e">
        <v>#N/A</v>
      </c>
    </row>
    <row r="9404" spans="3:5">
      <c r="C9404" s="414">
        <v>185.00000000002922</v>
      </c>
      <c r="D9404" s="414" t="e">
        <v>#N/A</v>
      </c>
      <c r="E9404" s="414" t="e">
        <v>#N/A</v>
      </c>
    </row>
    <row r="9405" spans="3:5">
      <c r="C9405" s="414">
        <v>185.02500000002922</v>
      </c>
      <c r="D9405" s="414" t="e">
        <v>#N/A</v>
      </c>
      <c r="E9405" s="414" t="e">
        <v>#N/A</v>
      </c>
    </row>
    <row r="9406" spans="3:5">
      <c r="C9406" s="414">
        <v>185.05000000002923</v>
      </c>
      <c r="D9406" s="414" t="e">
        <v>#N/A</v>
      </c>
      <c r="E9406" s="414" t="e">
        <v>#N/A</v>
      </c>
    </row>
    <row r="9407" spans="3:5">
      <c r="C9407" s="414">
        <v>185.07500000002923</v>
      </c>
      <c r="D9407" s="414" t="e">
        <v>#N/A</v>
      </c>
      <c r="E9407" s="414" t="e">
        <v>#N/A</v>
      </c>
    </row>
    <row r="9408" spans="3:5">
      <c r="C9408" s="414">
        <v>185.10000000002924</v>
      </c>
      <c r="D9408" s="414" t="e">
        <v>#N/A</v>
      </c>
      <c r="E9408" s="414" t="e">
        <v>#N/A</v>
      </c>
    </row>
    <row r="9409" spans="3:5">
      <c r="C9409" s="414">
        <v>185.12500000002925</v>
      </c>
      <c r="D9409" s="414" t="e">
        <v>#N/A</v>
      </c>
      <c r="E9409" s="414" t="e">
        <v>#N/A</v>
      </c>
    </row>
    <row r="9410" spans="3:5">
      <c r="C9410" s="414">
        <v>185.15000000002925</v>
      </c>
      <c r="D9410" s="414" t="e">
        <v>#N/A</v>
      </c>
      <c r="E9410" s="414" t="e">
        <v>#N/A</v>
      </c>
    </row>
    <row r="9411" spans="3:5">
      <c r="C9411" s="414">
        <v>185.17500000002926</v>
      </c>
      <c r="D9411" s="414" t="e">
        <v>#N/A</v>
      </c>
      <c r="E9411" s="414" t="e">
        <v>#N/A</v>
      </c>
    </row>
    <row r="9412" spans="3:5">
      <c r="C9412" s="414">
        <v>185.20000000002926</v>
      </c>
      <c r="D9412" s="414" t="e">
        <v>#N/A</v>
      </c>
      <c r="E9412" s="414" t="e">
        <v>#N/A</v>
      </c>
    </row>
    <row r="9413" spans="3:5">
      <c r="C9413" s="414">
        <v>185.22500000002927</v>
      </c>
      <c r="D9413" s="414" t="e">
        <v>#N/A</v>
      </c>
      <c r="E9413" s="414" t="e">
        <v>#N/A</v>
      </c>
    </row>
    <row r="9414" spans="3:5">
      <c r="C9414" s="414">
        <v>185.25000000002927</v>
      </c>
      <c r="D9414" s="414" t="e">
        <v>#N/A</v>
      </c>
      <c r="E9414" s="414" t="e">
        <v>#N/A</v>
      </c>
    </row>
    <row r="9415" spans="3:5">
      <c r="C9415" s="414">
        <v>185.27500000002928</v>
      </c>
      <c r="D9415" s="414" t="e">
        <v>#N/A</v>
      </c>
      <c r="E9415" s="414" t="e">
        <v>#N/A</v>
      </c>
    </row>
    <row r="9416" spans="3:5">
      <c r="C9416" s="414">
        <v>185.30000000002929</v>
      </c>
      <c r="D9416" s="414" t="e">
        <v>#N/A</v>
      </c>
      <c r="E9416" s="414" t="e">
        <v>#N/A</v>
      </c>
    </row>
    <row r="9417" spans="3:5">
      <c r="C9417" s="414">
        <v>185.32500000002929</v>
      </c>
      <c r="D9417" s="414" t="e">
        <v>#N/A</v>
      </c>
      <c r="E9417" s="414" t="e">
        <v>#N/A</v>
      </c>
    </row>
    <row r="9418" spans="3:5">
      <c r="C9418" s="414">
        <v>185.3500000000293</v>
      </c>
      <c r="D9418" s="414" t="e">
        <v>#N/A</v>
      </c>
      <c r="E9418" s="414" t="e">
        <v>#N/A</v>
      </c>
    </row>
    <row r="9419" spans="3:5">
      <c r="C9419" s="414">
        <v>185.3750000000293</v>
      </c>
      <c r="D9419" s="414" t="e">
        <v>#N/A</v>
      </c>
      <c r="E9419" s="414" t="e">
        <v>#N/A</v>
      </c>
    </row>
    <row r="9420" spans="3:5">
      <c r="C9420" s="414">
        <v>185.40000000002931</v>
      </c>
      <c r="D9420" s="414" t="e">
        <v>#N/A</v>
      </c>
      <c r="E9420" s="414" t="e">
        <v>#N/A</v>
      </c>
    </row>
    <row r="9421" spans="3:5">
      <c r="C9421" s="414">
        <v>185.42500000002931</v>
      </c>
      <c r="D9421" s="414" t="e">
        <v>#N/A</v>
      </c>
      <c r="E9421" s="414" t="e">
        <v>#N/A</v>
      </c>
    </row>
    <row r="9422" spans="3:5">
      <c r="C9422" s="414">
        <v>185.45000000002932</v>
      </c>
      <c r="D9422" s="414" t="e">
        <v>#N/A</v>
      </c>
      <c r="E9422" s="414" t="e">
        <v>#N/A</v>
      </c>
    </row>
    <row r="9423" spans="3:5">
      <c r="C9423" s="414">
        <v>185.47500000002933</v>
      </c>
      <c r="D9423" s="414" t="e">
        <v>#N/A</v>
      </c>
      <c r="E9423" s="414" t="e">
        <v>#N/A</v>
      </c>
    </row>
    <row r="9424" spans="3:5">
      <c r="C9424" s="414">
        <v>185.50000000002933</v>
      </c>
      <c r="D9424" s="414" t="e">
        <v>#N/A</v>
      </c>
      <c r="E9424" s="414" t="e">
        <v>#N/A</v>
      </c>
    </row>
    <row r="9425" spans="3:5">
      <c r="C9425" s="414">
        <v>185.52500000002934</v>
      </c>
      <c r="D9425" s="414" t="e">
        <v>#N/A</v>
      </c>
      <c r="E9425" s="414" t="e">
        <v>#N/A</v>
      </c>
    </row>
    <row r="9426" spans="3:5">
      <c r="C9426" s="414">
        <v>185.55000000002934</v>
      </c>
      <c r="D9426" s="414" t="e">
        <v>#N/A</v>
      </c>
      <c r="E9426" s="414" t="e">
        <v>#N/A</v>
      </c>
    </row>
    <row r="9427" spans="3:5">
      <c r="C9427" s="414">
        <v>185.57500000002935</v>
      </c>
      <c r="D9427" s="414" t="e">
        <v>#N/A</v>
      </c>
      <c r="E9427" s="414" t="e">
        <v>#N/A</v>
      </c>
    </row>
    <row r="9428" spans="3:5">
      <c r="C9428" s="414">
        <v>185.60000000002935</v>
      </c>
      <c r="D9428" s="414" t="e">
        <v>#N/A</v>
      </c>
      <c r="E9428" s="414" t="e">
        <v>#N/A</v>
      </c>
    </row>
    <row r="9429" spans="3:5">
      <c r="C9429" s="414">
        <v>185.62500000002936</v>
      </c>
      <c r="D9429" s="414" t="e">
        <v>#N/A</v>
      </c>
      <c r="E9429" s="414" t="e">
        <v>#N/A</v>
      </c>
    </row>
    <row r="9430" spans="3:5">
      <c r="C9430" s="414">
        <v>185.65000000002937</v>
      </c>
      <c r="D9430" s="414" t="e">
        <v>#N/A</v>
      </c>
      <c r="E9430" s="414" t="e">
        <v>#N/A</v>
      </c>
    </row>
    <row r="9431" spans="3:5">
      <c r="C9431" s="414">
        <v>185.67500000002937</v>
      </c>
      <c r="D9431" s="414" t="e">
        <v>#N/A</v>
      </c>
      <c r="E9431" s="414" t="e">
        <v>#N/A</v>
      </c>
    </row>
    <row r="9432" spans="3:5">
      <c r="C9432" s="414">
        <v>185.70000000002938</v>
      </c>
      <c r="D9432" s="414" t="e">
        <v>#N/A</v>
      </c>
      <c r="E9432" s="414" t="e">
        <v>#N/A</v>
      </c>
    </row>
    <row r="9433" spans="3:5">
      <c r="C9433" s="414">
        <v>185.72500000002938</v>
      </c>
      <c r="D9433" s="414" t="e">
        <v>#N/A</v>
      </c>
      <c r="E9433" s="414" t="e">
        <v>#N/A</v>
      </c>
    </row>
    <row r="9434" spans="3:5">
      <c r="C9434" s="414">
        <v>185.75000000002939</v>
      </c>
      <c r="D9434" s="414" t="e">
        <v>#N/A</v>
      </c>
      <c r="E9434" s="414" t="e">
        <v>#N/A</v>
      </c>
    </row>
    <row r="9435" spans="3:5">
      <c r="C9435" s="414">
        <v>185.77500000002939</v>
      </c>
      <c r="D9435" s="414" t="e">
        <v>#N/A</v>
      </c>
      <c r="E9435" s="414" t="e">
        <v>#N/A</v>
      </c>
    </row>
    <row r="9436" spans="3:5">
      <c r="C9436" s="414">
        <v>185.8000000000294</v>
      </c>
      <c r="D9436" s="414" t="e">
        <v>#N/A</v>
      </c>
      <c r="E9436" s="414" t="e">
        <v>#N/A</v>
      </c>
    </row>
    <row r="9437" spans="3:5">
      <c r="C9437" s="414">
        <v>185.82500000002941</v>
      </c>
      <c r="D9437" s="414" t="e">
        <v>#N/A</v>
      </c>
      <c r="E9437" s="414" t="e">
        <v>#N/A</v>
      </c>
    </row>
    <row r="9438" spans="3:5">
      <c r="C9438" s="414">
        <v>185.85000000002941</v>
      </c>
      <c r="D9438" s="414" t="e">
        <v>#N/A</v>
      </c>
      <c r="E9438" s="414" t="e">
        <v>#N/A</v>
      </c>
    </row>
    <row r="9439" spans="3:5">
      <c r="C9439" s="414">
        <v>185.87500000002942</v>
      </c>
      <c r="D9439" s="414" t="e">
        <v>#N/A</v>
      </c>
      <c r="E9439" s="414" t="e">
        <v>#N/A</v>
      </c>
    </row>
    <row r="9440" spans="3:5">
      <c r="C9440" s="414">
        <v>185.90000000002942</v>
      </c>
      <c r="D9440" s="414" t="e">
        <v>#N/A</v>
      </c>
      <c r="E9440" s="414" t="e">
        <v>#N/A</v>
      </c>
    </row>
    <row r="9441" spans="3:5">
      <c r="C9441" s="414">
        <v>185.92500000002943</v>
      </c>
      <c r="D9441" s="414" t="e">
        <v>#N/A</v>
      </c>
      <c r="E9441" s="414" t="e">
        <v>#N/A</v>
      </c>
    </row>
    <row r="9442" spans="3:5">
      <c r="C9442" s="414">
        <v>185.95000000002943</v>
      </c>
      <c r="D9442" s="414" t="e">
        <v>#N/A</v>
      </c>
      <c r="E9442" s="414" t="e">
        <v>#N/A</v>
      </c>
    </row>
    <row r="9443" spans="3:5">
      <c r="C9443" s="414">
        <v>185.97500000002944</v>
      </c>
      <c r="D9443" s="414" t="e">
        <v>#N/A</v>
      </c>
      <c r="E9443" s="414" t="e">
        <v>#N/A</v>
      </c>
    </row>
    <row r="9444" spans="3:5">
      <c r="C9444" s="414">
        <v>186.00000000002944</v>
      </c>
      <c r="D9444" s="414" t="e">
        <v>#N/A</v>
      </c>
      <c r="E9444" s="414" t="e">
        <v>#N/A</v>
      </c>
    </row>
    <row r="9445" spans="3:5">
      <c r="C9445" s="414">
        <v>186.02500000002945</v>
      </c>
      <c r="D9445" s="414" t="e">
        <v>#N/A</v>
      </c>
      <c r="E9445" s="414" t="e">
        <v>#N/A</v>
      </c>
    </row>
    <row r="9446" spans="3:5">
      <c r="C9446" s="414">
        <v>186.05000000002946</v>
      </c>
      <c r="D9446" s="414" t="e">
        <v>#N/A</v>
      </c>
      <c r="E9446" s="414" t="e">
        <v>#N/A</v>
      </c>
    </row>
    <row r="9447" spans="3:5">
      <c r="C9447" s="414">
        <v>186.07500000002946</v>
      </c>
      <c r="D9447" s="414" t="e">
        <v>#N/A</v>
      </c>
      <c r="E9447" s="414" t="e">
        <v>#N/A</v>
      </c>
    </row>
    <row r="9448" spans="3:5">
      <c r="C9448" s="414">
        <v>186.10000000002947</v>
      </c>
      <c r="D9448" s="414" t="e">
        <v>#N/A</v>
      </c>
      <c r="E9448" s="414" t="e">
        <v>#N/A</v>
      </c>
    </row>
    <row r="9449" spans="3:5">
      <c r="C9449" s="414">
        <v>186.12500000002947</v>
      </c>
      <c r="D9449" s="414" t="e">
        <v>#N/A</v>
      </c>
      <c r="E9449" s="414" t="e">
        <v>#N/A</v>
      </c>
    </row>
    <row r="9450" spans="3:5">
      <c r="C9450" s="414">
        <v>186.15000000002948</v>
      </c>
      <c r="D9450" s="414" t="e">
        <v>#N/A</v>
      </c>
      <c r="E9450" s="414" t="e">
        <v>#N/A</v>
      </c>
    </row>
    <row r="9451" spans="3:5">
      <c r="C9451" s="414">
        <v>186.17500000002948</v>
      </c>
      <c r="D9451" s="414" t="e">
        <v>#N/A</v>
      </c>
      <c r="E9451" s="414" t="e">
        <v>#N/A</v>
      </c>
    </row>
    <row r="9452" spans="3:5">
      <c r="C9452" s="414">
        <v>186.20000000002949</v>
      </c>
      <c r="D9452" s="414" t="e">
        <v>#N/A</v>
      </c>
      <c r="E9452" s="414" t="e">
        <v>#N/A</v>
      </c>
    </row>
    <row r="9453" spans="3:5">
      <c r="C9453" s="414">
        <v>186.2250000000295</v>
      </c>
      <c r="D9453" s="414" t="e">
        <v>#N/A</v>
      </c>
      <c r="E9453" s="414" t="e">
        <v>#N/A</v>
      </c>
    </row>
    <row r="9454" spans="3:5">
      <c r="C9454" s="414">
        <v>186.2500000000295</v>
      </c>
      <c r="D9454" s="414" t="e">
        <v>#N/A</v>
      </c>
      <c r="E9454" s="414" t="e">
        <v>#N/A</v>
      </c>
    </row>
    <row r="9455" spans="3:5">
      <c r="C9455" s="414">
        <v>186.27500000002951</v>
      </c>
      <c r="D9455" s="414" t="e">
        <v>#N/A</v>
      </c>
      <c r="E9455" s="414" t="e">
        <v>#N/A</v>
      </c>
    </row>
    <row r="9456" spans="3:5">
      <c r="C9456" s="414">
        <v>186.30000000002951</v>
      </c>
      <c r="D9456" s="414" t="e">
        <v>#N/A</v>
      </c>
      <c r="E9456" s="414" t="e">
        <v>#N/A</v>
      </c>
    </row>
    <row r="9457" spans="3:5">
      <c r="C9457" s="414">
        <v>186.32500000002952</v>
      </c>
      <c r="D9457" s="414" t="e">
        <v>#N/A</v>
      </c>
      <c r="E9457" s="414" t="e">
        <v>#N/A</v>
      </c>
    </row>
    <row r="9458" spans="3:5">
      <c r="C9458" s="414">
        <v>186.35000000002952</v>
      </c>
      <c r="D9458" s="414" t="e">
        <v>#N/A</v>
      </c>
      <c r="E9458" s="414" t="e">
        <v>#N/A</v>
      </c>
    </row>
    <row r="9459" spans="3:5">
      <c r="C9459" s="414">
        <v>186.37500000002953</v>
      </c>
      <c r="D9459" s="414" t="e">
        <v>#N/A</v>
      </c>
      <c r="E9459" s="414" t="e">
        <v>#N/A</v>
      </c>
    </row>
    <row r="9460" spans="3:5">
      <c r="C9460" s="414">
        <v>186.40000000002954</v>
      </c>
      <c r="D9460" s="414" t="e">
        <v>#N/A</v>
      </c>
      <c r="E9460" s="414" t="e">
        <v>#N/A</v>
      </c>
    </row>
    <row r="9461" spans="3:5">
      <c r="C9461" s="414">
        <v>186.42500000002954</v>
      </c>
      <c r="D9461" s="414" t="e">
        <v>#N/A</v>
      </c>
      <c r="E9461" s="414" t="e">
        <v>#N/A</v>
      </c>
    </row>
    <row r="9462" spans="3:5">
      <c r="C9462" s="414">
        <v>186.45000000002955</v>
      </c>
      <c r="D9462" s="414" t="e">
        <v>#N/A</v>
      </c>
      <c r="E9462" s="414" t="e">
        <v>#N/A</v>
      </c>
    </row>
    <row r="9463" spans="3:5">
      <c r="C9463" s="414">
        <v>186.47500000002955</v>
      </c>
      <c r="D9463" s="414" t="e">
        <v>#N/A</v>
      </c>
      <c r="E9463" s="414" t="e">
        <v>#N/A</v>
      </c>
    </row>
    <row r="9464" spans="3:5">
      <c r="C9464" s="414">
        <v>186.50000000002956</v>
      </c>
      <c r="D9464" s="414" t="e">
        <v>#N/A</v>
      </c>
      <c r="E9464" s="414" t="e">
        <v>#N/A</v>
      </c>
    </row>
    <row r="9465" spans="3:5">
      <c r="C9465" s="414">
        <v>186.52500000002956</v>
      </c>
      <c r="D9465" s="414" t="e">
        <v>#N/A</v>
      </c>
      <c r="E9465" s="414" t="e">
        <v>#N/A</v>
      </c>
    </row>
    <row r="9466" spans="3:5">
      <c r="C9466" s="414">
        <v>186.55000000002957</v>
      </c>
      <c r="D9466" s="414" t="e">
        <v>#N/A</v>
      </c>
      <c r="E9466" s="414" t="e">
        <v>#N/A</v>
      </c>
    </row>
    <row r="9467" spans="3:5">
      <c r="C9467" s="414">
        <v>186.57500000002958</v>
      </c>
      <c r="D9467" s="414" t="e">
        <v>#N/A</v>
      </c>
      <c r="E9467" s="414" t="e">
        <v>#N/A</v>
      </c>
    </row>
    <row r="9468" spans="3:5">
      <c r="C9468" s="414">
        <v>186.60000000002958</v>
      </c>
      <c r="D9468" s="414" t="e">
        <v>#N/A</v>
      </c>
      <c r="E9468" s="414" t="e">
        <v>#N/A</v>
      </c>
    </row>
    <row r="9469" spans="3:5">
      <c r="C9469" s="414">
        <v>186.62500000002959</v>
      </c>
      <c r="D9469" s="414" t="e">
        <v>#N/A</v>
      </c>
      <c r="E9469" s="414" t="e">
        <v>#N/A</v>
      </c>
    </row>
    <row r="9470" spans="3:5">
      <c r="C9470" s="414">
        <v>186.65000000002959</v>
      </c>
      <c r="D9470" s="414" t="e">
        <v>#N/A</v>
      </c>
      <c r="E9470" s="414" t="e">
        <v>#N/A</v>
      </c>
    </row>
    <row r="9471" spans="3:5">
      <c r="C9471" s="414">
        <v>186.6750000000296</v>
      </c>
      <c r="D9471" s="414" t="e">
        <v>#N/A</v>
      </c>
      <c r="E9471" s="414" t="e">
        <v>#N/A</v>
      </c>
    </row>
    <row r="9472" spans="3:5">
      <c r="C9472" s="414">
        <v>186.7000000000296</v>
      </c>
      <c r="D9472" s="414" t="e">
        <v>#N/A</v>
      </c>
      <c r="E9472" s="414" t="e">
        <v>#N/A</v>
      </c>
    </row>
    <row r="9473" spans="3:5">
      <c r="C9473" s="414">
        <v>186.72500000002961</v>
      </c>
      <c r="D9473" s="414" t="e">
        <v>#N/A</v>
      </c>
      <c r="E9473" s="414" t="e">
        <v>#N/A</v>
      </c>
    </row>
    <row r="9474" spans="3:5">
      <c r="C9474" s="414">
        <v>186.75000000002962</v>
      </c>
      <c r="D9474" s="414" t="e">
        <v>#N/A</v>
      </c>
      <c r="E9474" s="414" t="e">
        <v>#N/A</v>
      </c>
    </row>
    <row r="9475" spans="3:5">
      <c r="C9475" s="414">
        <v>186.77500000002962</v>
      </c>
      <c r="D9475" s="414" t="e">
        <v>#N/A</v>
      </c>
      <c r="E9475" s="414" t="e">
        <v>#N/A</v>
      </c>
    </row>
    <row r="9476" spans="3:5">
      <c r="C9476" s="414">
        <v>186.80000000002963</v>
      </c>
      <c r="D9476" s="414" t="e">
        <v>#N/A</v>
      </c>
      <c r="E9476" s="414" t="e">
        <v>#N/A</v>
      </c>
    </row>
    <row r="9477" spans="3:5">
      <c r="C9477" s="414">
        <v>186.82500000002963</v>
      </c>
      <c r="D9477" s="414" t="e">
        <v>#N/A</v>
      </c>
      <c r="E9477" s="414" t="e">
        <v>#N/A</v>
      </c>
    </row>
    <row r="9478" spans="3:5">
      <c r="C9478" s="414">
        <v>186.85000000002964</v>
      </c>
      <c r="D9478" s="414" t="e">
        <v>#N/A</v>
      </c>
      <c r="E9478" s="414" t="e">
        <v>#N/A</v>
      </c>
    </row>
    <row r="9479" spans="3:5">
      <c r="C9479" s="414">
        <v>186.87500000002964</v>
      </c>
      <c r="D9479" s="414" t="e">
        <v>#N/A</v>
      </c>
      <c r="E9479" s="414" t="e">
        <v>#N/A</v>
      </c>
    </row>
    <row r="9480" spans="3:5">
      <c r="C9480" s="414">
        <v>186.90000000002965</v>
      </c>
      <c r="D9480" s="414" t="e">
        <v>#N/A</v>
      </c>
      <c r="E9480" s="414" t="e">
        <v>#N/A</v>
      </c>
    </row>
    <row r="9481" spans="3:5">
      <c r="C9481" s="414">
        <v>186.92500000002966</v>
      </c>
      <c r="D9481" s="414" t="e">
        <v>#N/A</v>
      </c>
      <c r="E9481" s="414" t="e">
        <v>#N/A</v>
      </c>
    </row>
    <row r="9482" spans="3:5">
      <c r="C9482" s="414">
        <v>186.95000000002966</v>
      </c>
      <c r="D9482" s="414" t="e">
        <v>#N/A</v>
      </c>
      <c r="E9482" s="414" t="e">
        <v>#N/A</v>
      </c>
    </row>
    <row r="9483" spans="3:5">
      <c r="C9483" s="414">
        <v>186.97500000002967</v>
      </c>
      <c r="D9483" s="414" t="e">
        <v>#N/A</v>
      </c>
      <c r="E9483" s="414" t="e">
        <v>#N/A</v>
      </c>
    </row>
    <row r="9484" spans="3:5">
      <c r="C9484" s="414">
        <v>187.00000000002967</v>
      </c>
      <c r="D9484" s="414" t="e">
        <v>#N/A</v>
      </c>
      <c r="E9484" s="414" t="e">
        <v>#N/A</v>
      </c>
    </row>
    <row r="9485" spans="3:5">
      <c r="C9485" s="414">
        <v>187.02500000002968</v>
      </c>
      <c r="D9485" s="414" t="e">
        <v>#N/A</v>
      </c>
      <c r="E9485" s="414" t="e">
        <v>#N/A</v>
      </c>
    </row>
    <row r="9486" spans="3:5">
      <c r="C9486" s="414">
        <v>187.05000000002968</v>
      </c>
      <c r="D9486" s="414" t="e">
        <v>#N/A</v>
      </c>
      <c r="E9486" s="414" t="e">
        <v>#N/A</v>
      </c>
    </row>
    <row r="9487" spans="3:5">
      <c r="C9487" s="414">
        <v>187.07500000002969</v>
      </c>
      <c r="D9487" s="414" t="e">
        <v>#N/A</v>
      </c>
      <c r="E9487" s="414" t="e">
        <v>#N/A</v>
      </c>
    </row>
    <row r="9488" spans="3:5">
      <c r="C9488" s="414">
        <v>187.1000000000297</v>
      </c>
      <c r="D9488" s="414" t="e">
        <v>#N/A</v>
      </c>
      <c r="E9488" s="414" t="e">
        <v>#N/A</v>
      </c>
    </row>
    <row r="9489" spans="3:5">
      <c r="C9489" s="414">
        <v>187.1250000000297</v>
      </c>
      <c r="D9489" s="414" t="e">
        <v>#N/A</v>
      </c>
      <c r="E9489" s="414" t="e">
        <v>#N/A</v>
      </c>
    </row>
    <row r="9490" spans="3:5">
      <c r="C9490" s="414">
        <v>187.15000000002971</v>
      </c>
      <c r="D9490" s="414" t="e">
        <v>#N/A</v>
      </c>
      <c r="E9490" s="414" t="e">
        <v>#N/A</v>
      </c>
    </row>
    <row r="9491" spans="3:5">
      <c r="C9491" s="414">
        <v>187.17500000002971</v>
      </c>
      <c r="D9491" s="414" t="e">
        <v>#N/A</v>
      </c>
      <c r="E9491" s="414" t="e">
        <v>#N/A</v>
      </c>
    </row>
    <row r="9492" spans="3:5">
      <c r="C9492" s="414">
        <v>187.20000000002972</v>
      </c>
      <c r="D9492" s="414" t="e">
        <v>#N/A</v>
      </c>
      <c r="E9492" s="414" t="e">
        <v>#N/A</v>
      </c>
    </row>
    <row r="9493" spans="3:5">
      <c r="C9493" s="414">
        <v>187.22500000002972</v>
      </c>
      <c r="D9493" s="414" t="e">
        <v>#N/A</v>
      </c>
      <c r="E9493" s="414" t="e">
        <v>#N/A</v>
      </c>
    </row>
    <row r="9494" spans="3:5">
      <c r="C9494" s="414">
        <v>187.25000000002973</v>
      </c>
      <c r="D9494" s="414" t="e">
        <v>#N/A</v>
      </c>
      <c r="E9494" s="414" t="e">
        <v>#N/A</v>
      </c>
    </row>
    <row r="9495" spans="3:5">
      <c r="C9495" s="414">
        <v>187.27500000002973</v>
      </c>
      <c r="D9495" s="414" t="e">
        <v>#N/A</v>
      </c>
      <c r="E9495" s="414" t="e">
        <v>#N/A</v>
      </c>
    </row>
    <row r="9496" spans="3:5">
      <c r="C9496" s="414">
        <v>187.30000000002974</v>
      </c>
      <c r="D9496" s="414" t="e">
        <v>#N/A</v>
      </c>
      <c r="E9496" s="414" t="e">
        <v>#N/A</v>
      </c>
    </row>
    <row r="9497" spans="3:5">
      <c r="C9497" s="414">
        <v>187.32500000002975</v>
      </c>
      <c r="D9497" s="414" t="e">
        <v>#N/A</v>
      </c>
      <c r="E9497" s="414" t="e">
        <v>#N/A</v>
      </c>
    </row>
    <row r="9498" spans="3:5">
      <c r="C9498" s="414">
        <v>187.35000000002975</v>
      </c>
      <c r="D9498" s="414" t="e">
        <v>#N/A</v>
      </c>
      <c r="E9498" s="414" t="e">
        <v>#N/A</v>
      </c>
    </row>
    <row r="9499" spans="3:5">
      <c r="C9499" s="414">
        <v>187.37500000002976</v>
      </c>
      <c r="D9499" s="414" t="e">
        <v>#N/A</v>
      </c>
      <c r="E9499" s="414" t="e">
        <v>#N/A</v>
      </c>
    </row>
    <row r="9500" spans="3:5">
      <c r="C9500" s="414">
        <v>187.40000000002976</v>
      </c>
      <c r="D9500" s="414" t="e">
        <v>#N/A</v>
      </c>
      <c r="E9500" s="414" t="e">
        <v>#N/A</v>
      </c>
    </row>
    <row r="9501" spans="3:5">
      <c r="C9501" s="414">
        <v>187.42500000002977</v>
      </c>
      <c r="D9501" s="414" t="e">
        <v>#N/A</v>
      </c>
      <c r="E9501" s="414" t="e">
        <v>#N/A</v>
      </c>
    </row>
    <row r="9502" spans="3:5">
      <c r="C9502" s="414">
        <v>187.45000000002977</v>
      </c>
      <c r="D9502" s="414" t="e">
        <v>#N/A</v>
      </c>
      <c r="E9502" s="414" t="e">
        <v>#N/A</v>
      </c>
    </row>
    <row r="9503" spans="3:5">
      <c r="C9503" s="414">
        <v>187.47500000002978</v>
      </c>
      <c r="D9503" s="414" t="e">
        <v>#N/A</v>
      </c>
      <c r="E9503" s="414" t="e">
        <v>#N/A</v>
      </c>
    </row>
    <row r="9504" spans="3:5">
      <c r="C9504" s="414">
        <v>187.50000000002979</v>
      </c>
      <c r="D9504" s="414" t="e">
        <v>#N/A</v>
      </c>
      <c r="E9504" s="414" t="e">
        <v>#N/A</v>
      </c>
    </row>
    <row r="9505" spans="3:5">
      <c r="C9505" s="414">
        <v>187.52500000002979</v>
      </c>
      <c r="D9505" s="414" t="e">
        <v>#N/A</v>
      </c>
      <c r="E9505" s="414" t="e">
        <v>#N/A</v>
      </c>
    </row>
    <row r="9506" spans="3:5">
      <c r="C9506" s="414">
        <v>187.5500000000298</v>
      </c>
      <c r="D9506" s="414" t="e">
        <v>#N/A</v>
      </c>
      <c r="E9506" s="414" t="e">
        <v>#N/A</v>
      </c>
    </row>
    <row r="9507" spans="3:5">
      <c r="C9507" s="414">
        <v>187.5750000000298</v>
      </c>
      <c r="D9507" s="414" t="e">
        <v>#N/A</v>
      </c>
      <c r="E9507" s="414" t="e">
        <v>#N/A</v>
      </c>
    </row>
    <row r="9508" spans="3:5">
      <c r="C9508" s="414">
        <v>187.60000000002981</v>
      </c>
      <c r="D9508" s="414" t="e">
        <v>#N/A</v>
      </c>
      <c r="E9508" s="414" t="e">
        <v>#N/A</v>
      </c>
    </row>
    <row r="9509" spans="3:5">
      <c r="C9509" s="414">
        <v>187.62500000002981</v>
      </c>
      <c r="D9509" s="414" t="e">
        <v>#N/A</v>
      </c>
      <c r="E9509" s="414" t="e">
        <v>#N/A</v>
      </c>
    </row>
    <row r="9510" spans="3:5">
      <c r="C9510" s="414">
        <v>187.65000000002982</v>
      </c>
      <c r="D9510" s="414" t="e">
        <v>#N/A</v>
      </c>
      <c r="E9510" s="414" t="e">
        <v>#N/A</v>
      </c>
    </row>
    <row r="9511" spans="3:5">
      <c r="C9511" s="414">
        <v>187.67500000002983</v>
      </c>
      <c r="D9511" s="414" t="e">
        <v>#N/A</v>
      </c>
      <c r="E9511" s="414" t="e">
        <v>#N/A</v>
      </c>
    </row>
    <row r="9512" spans="3:5">
      <c r="C9512" s="414">
        <v>187.70000000002983</v>
      </c>
      <c r="D9512" s="414" t="e">
        <v>#N/A</v>
      </c>
      <c r="E9512" s="414" t="e">
        <v>#N/A</v>
      </c>
    </row>
    <row r="9513" spans="3:5">
      <c r="C9513" s="414">
        <v>187.72500000002984</v>
      </c>
      <c r="D9513" s="414" t="e">
        <v>#N/A</v>
      </c>
      <c r="E9513" s="414" t="e">
        <v>#N/A</v>
      </c>
    </row>
    <row r="9514" spans="3:5">
      <c r="C9514" s="414">
        <v>187.75000000002984</v>
      </c>
      <c r="D9514" s="414" t="e">
        <v>#N/A</v>
      </c>
      <c r="E9514" s="414" t="e">
        <v>#N/A</v>
      </c>
    </row>
    <row r="9515" spans="3:5">
      <c r="C9515" s="414">
        <v>187.77500000002985</v>
      </c>
      <c r="D9515" s="414" t="e">
        <v>#N/A</v>
      </c>
      <c r="E9515" s="414" t="e">
        <v>#N/A</v>
      </c>
    </row>
    <row r="9516" spans="3:5">
      <c r="C9516" s="414">
        <v>187.80000000002985</v>
      </c>
      <c r="D9516" s="414" t="e">
        <v>#N/A</v>
      </c>
      <c r="E9516" s="414" t="e">
        <v>#N/A</v>
      </c>
    </row>
    <row r="9517" spans="3:5">
      <c r="C9517" s="414">
        <v>187.82500000002986</v>
      </c>
      <c r="D9517" s="414" t="e">
        <v>#N/A</v>
      </c>
      <c r="E9517" s="414" t="e">
        <v>#N/A</v>
      </c>
    </row>
    <row r="9518" spans="3:5">
      <c r="C9518" s="414">
        <v>187.85000000002987</v>
      </c>
      <c r="D9518" s="414" t="e">
        <v>#N/A</v>
      </c>
      <c r="E9518" s="414" t="e">
        <v>#N/A</v>
      </c>
    </row>
    <row r="9519" spans="3:5">
      <c r="C9519" s="414">
        <v>187.87500000002987</v>
      </c>
      <c r="D9519" s="414" t="e">
        <v>#N/A</v>
      </c>
      <c r="E9519" s="414" t="e">
        <v>#N/A</v>
      </c>
    </row>
    <row r="9520" spans="3:5">
      <c r="C9520" s="414">
        <v>187.90000000002988</v>
      </c>
      <c r="D9520" s="414" t="e">
        <v>#N/A</v>
      </c>
      <c r="E9520" s="414" t="e">
        <v>#N/A</v>
      </c>
    </row>
    <row r="9521" spans="3:5">
      <c r="C9521" s="414">
        <v>187.92500000002988</v>
      </c>
      <c r="D9521" s="414" t="e">
        <v>#N/A</v>
      </c>
      <c r="E9521" s="414" t="e">
        <v>#N/A</v>
      </c>
    </row>
    <row r="9522" spans="3:5">
      <c r="C9522" s="414">
        <v>187.95000000002989</v>
      </c>
      <c r="D9522" s="414" t="e">
        <v>#N/A</v>
      </c>
      <c r="E9522" s="414" t="e">
        <v>#N/A</v>
      </c>
    </row>
    <row r="9523" spans="3:5">
      <c r="C9523" s="414">
        <v>187.97500000002989</v>
      </c>
      <c r="D9523" s="414" t="e">
        <v>#N/A</v>
      </c>
      <c r="E9523" s="414" t="e">
        <v>#N/A</v>
      </c>
    </row>
    <row r="9524" spans="3:5">
      <c r="C9524" s="414">
        <v>188.0000000000299</v>
      </c>
      <c r="D9524" s="414" t="e">
        <v>#N/A</v>
      </c>
      <c r="E9524" s="414" t="e">
        <v>#N/A</v>
      </c>
    </row>
    <row r="9525" spans="3:5">
      <c r="C9525" s="414">
        <v>188.02500000002991</v>
      </c>
      <c r="D9525" s="414" t="e">
        <v>#N/A</v>
      </c>
      <c r="E9525" s="414" t="e">
        <v>#N/A</v>
      </c>
    </row>
    <row r="9526" spans="3:5">
      <c r="C9526" s="414">
        <v>188.05000000002991</v>
      </c>
      <c r="D9526" s="414" t="e">
        <v>#N/A</v>
      </c>
      <c r="E9526" s="414" t="e">
        <v>#N/A</v>
      </c>
    </row>
    <row r="9527" spans="3:5">
      <c r="C9527" s="414">
        <v>188.07500000002992</v>
      </c>
      <c r="D9527" s="414" t="e">
        <v>#N/A</v>
      </c>
      <c r="E9527" s="414" t="e">
        <v>#N/A</v>
      </c>
    </row>
    <row r="9528" spans="3:5">
      <c r="C9528" s="414">
        <v>188.10000000002992</v>
      </c>
      <c r="D9528" s="414" t="e">
        <v>#N/A</v>
      </c>
      <c r="E9528" s="414" t="e">
        <v>#N/A</v>
      </c>
    </row>
    <row r="9529" spans="3:5">
      <c r="C9529" s="414">
        <v>188.12500000002993</v>
      </c>
      <c r="D9529" s="414" t="e">
        <v>#N/A</v>
      </c>
      <c r="E9529" s="414" t="e">
        <v>#N/A</v>
      </c>
    </row>
    <row r="9530" spans="3:5">
      <c r="C9530" s="414">
        <v>188.15000000002993</v>
      </c>
      <c r="D9530" s="414" t="e">
        <v>#N/A</v>
      </c>
      <c r="E9530" s="414" t="e">
        <v>#N/A</v>
      </c>
    </row>
    <row r="9531" spans="3:5">
      <c r="C9531" s="414">
        <v>188.17500000002994</v>
      </c>
      <c r="D9531" s="414" t="e">
        <v>#N/A</v>
      </c>
      <c r="E9531" s="414" t="e">
        <v>#N/A</v>
      </c>
    </row>
    <row r="9532" spans="3:5">
      <c r="C9532" s="414">
        <v>188.20000000002995</v>
      </c>
      <c r="D9532" s="414" t="e">
        <v>#N/A</v>
      </c>
      <c r="E9532" s="414" t="e">
        <v>#N/A</v>
      </c>
    </row>
    <row r="9533" spans="3:5">
      <c r="C9533" s="414">
        <v>188.22500000002995</v>
      </c>
      <c r="D9533" s="414" t="e">
        <v>#N/A</v>
      </c>
      <c r="E9533" s="414" t="e">
        <v>#N/A</v>
      </c>
    </row>
    <row r="9534" spans="3:5">
      <c r="C9534" s="414">
        <v>188.25000000002996</v>
      </c>
      <c r="D9534" s="414" t="e">
        <v>#N/A</v>
      </c>
      <c r="E9534" s="414" t="e">
        <v>#N/A</v>
      </c>
    </row>
    <row r="9535" spans="3:5">
      <c r="C9535" s="414">
        <v>188.27500000002996</v>
      </c>
      <c r="D9535" s="414" t="e">
        <v>#N/A</v>
      </c>
      <c r="E9535" s="414" t="e">
        <v>#N/A</v>
      </c>
    </row>
    <row r="9536" spans="3:5">
      <c r="C9536" s="414">
        <v>188.30000000002997</v>
      </c>
      <c r="D9536" s="414" t="e">
        <v>#N/A</v>
      </c>
      <c r="E9536" s="414" t="e">
        <v>#N/A</v>
      </c>
    </row>
    <row r="9537" spans="3:5">
      <c r="C9537" s="414">
        <v>188.32500000002997</v>
      </c>
      <c r="D9537" s="414" t="e">
        <v>#N/A</v>
      </c>
      <c r="E9537" s="414" t="e">
        <v>#N/A</v>
      </c>
    </row>
    <row r="9538" spans="3:5">
      <c r="C9538" s="414">
        <v>188.35000000002998</v>
      </c>
      <c r="D9538" s="414" t="e">
        <v>#N/A</v>
      </c>
      <c r="E9538" s="414" t="e">
        <v>#N/A</v>
      </c>
    </row>
    <row r="9539" spans="3:5">
      <c r="C9539" s="414">
        <v>188.37500000002998</v>
      </c>
      <c r="D9539" s="414" t="e">
        <v>#N/A</v>
      </c>
      <c r="E9539" s="414" t="e">
        <v>#N/A</v>
      </c>
    </row>
    <row r="9540" spans="3:5">
      <c r="C9540" s="414">
        <v>188.40000000002999</v>
      </c>
      <c r="D9540" s="414" t="e">
        <v>#N/A</v>
      </c>
      <c r="E9540" s="414" t="e">
        <v>#N/A</v>
      </c>
    </row>
    <row r="9541" spans="3:5">
      <c r="C9541" s="414">
        <v>188.42500000003</v>
      </c>
      <c r="D9541" s="414" t="e">
        <v>#N/A</v>
      </c>
      <c r="E9541" s="414" t="e">
        <v>#N/A</v>
      </c>
    </row>
    <row r="9542" spans="3:5">
      <c r="C9542" s="414">
        <v>188.45000000003</v>
      </c>
      <c r="D9542" s="414" t="e">
        <v>#N/A</v>
      </c>
      <c r="E9542" s="414" t="e">
        <v>#N/A</v>
      </c>
    </row>
    <row r="9543" spans="3:5">
      <c r="C9543" s="414">
        <v>188.47500000003001</v>
      </c>
      <c r="D9543" s="414" t="e">
        <v>#N/A</v>
      </c>
      <c r="E9543" s="414" t="e">
        <v>#N/A</v>
      </c>
    </row>
    <row r="9544" spans="3:5">
      <c r="C9544" s="414">
        <v>188.50000000003001</v>
      </c>
      <c r="D9544" s="414" t="e">
        <v>#N/A</v>
      </c>
      <c r="E9544" s="414" t="e">
        <v>#N/A</v>
      </c>
    </row>
    <row r="9545" spans="3:5">
      <c r="C9545" s="414">
        <v>188.52500000003002</v>
      </c>
      <c r="D9545" s="414" t="e">
        <v>#N/A</v>
      </c>
      <c r="E9545" s="414" t="e">
        <v>#N/A</v>
      </c>
    </row>
    <row r="9546" spans="3:5">
      <c r="C9546" s="414">
        <v>188.55000000003002</v>
      </c>
      <c r="D9546" s="414" t="e">
        <v>#N/A</v>
      </c>
      <c r="E9546" s="414" t="e">
        <v>#N/A</v>
      </c>
    </row>
    <row r="9547" spans="3:5">
      <c r="C9547" s="414">
        <v>188.57500000003003</v>
      </c>
      <c r="D9547" s="414" t="e">
        <v>#N/A</v>
      </c>
      <c r="E9547" s="414" t="e">
        <v>#N/A</v>
      </c>
    </row>
    <row r="9548" spans="3:5">
      <c r="C9548" s="414">
        <v>188.60000000003004</v>
      </c>
      <c r="D9548" s="414" t="e">
        <v>#N/A</v>
      </c>
      <c r="E9548" s="414" t="e">
        <v>#N/A</v>
      </c>
    </row>
    <row r="9549" spans="3:5">
      <c r="C9549" s="414">
        <v>188.62500000003004</v>
      </c>
      <c r="D9549" s="414" t="e">
        <v>#N/A</v>
      </c>
      <c r="E9549" s="414" t="e">
        <v>#N/A</v>
      </c>
    </row>
    <row r="9550" spans="3:5">
      <c r="C9550" s="414">
        <v>188.65000000003005</v>
      </c>
      <c r="D9550" s="414" t="e">
        <v>#N/A</v>
      </c>
      <c r="E9550" s="414" t="e">
        <v>#N/A</v>
      </c>
    </row>
    <row r="9551" spans="3:5">
      <c r="C9551" s="414">
        <v>188.67500000003005</v>
      </c>
      <c r="D9551" s="414" t="e">
        <v>#N/A</v>
      </c>
      <c r="E9551" s="414" t="e">
        <v>#N/A</v>
      </c>
    </row>
    <row r="9552" spans="3:5">
      <c r="C9552" s="414">
        <v>188.70000000003006</v>
      </c>
      <c r="D9552" s="414" t="e">
        <v>#N/A</v>
      </c>
      <c r="E9552" s="414" t="e">
        <v>#N/A</v>
      </c>
    </row>
    <row r="9553" spans="3:5">
      <c r="C9553" s="414">
        <v>188.72500000003006</v>
      </c>
      <c r="D9553" s="414" t="e">
        <v>#N/A</v>
      </c>
      <c r="E9553" s="414" t="e">
        <v>#N/A</v>
      </c>
    </row>
    <row r="9554" spans="3:5">
      <c r="C9554" s="414">
        <v>188.75000000003007</v>
      </c>
      <c r="D9554" s="414" t="e">
        <v>#N/A</v>
      </c>
      <c r="E9554" s="414" t="e">
        <v>#N/A</v>
      </c>
    </row>
    <row r="9555" spans="3:5">
      <c r="C9555" s="414">
        <v>188.77500000003008</v>
      </c>
      <c r="D9555" s="414" t="e">
        <v>#N/A</v>
      </c>
      <c r="E9555" s="414" t="e">
        <v>#N/A</v>
      </c>
    </row>
    <row r="9556" spans="3:5">
      <c r="C9556" s="414">
        <v>188.80000000003008</v>
      </c>
      <c r="D9556" s="414" t="e">
        <v>#N/A</v>
      </c>
      <c r="E9556" s="414" t="e">
        <v>#N/A</v>
      </c>
    </row>
    <row r="9557" spans="3:5">
      <c r="C9557" s="414">
        <v>188.82500000003009</v>
      </c>
      <c r="D9557" s="414" t="e">
        <v>#N/A</v>
      </c>
      <c r="E9557" s="414" t="e">
        <v>#N/A</v>
      </c>
    </row>
    <row r="9558" spans="3:5">
      <c r="C9558" s="414">
        <v>188.85000000003009</v>
      </c>
      <c r="D9558" s="414" t="e">
        <v>#N/A</v>
      </c>
      <c r="E9558" s="414" t="e">
        <v>#N/A</v>
      </c>
    </row>
    <row r="9559" spans="3:5">
      <c r="C9559" s="414">
        <v>188.8750000000301</v>
      </c>
      <c r="D9559" s="414" t="e">
        <v>#N/A</v>
      </c>
      <c r="E9559" s="414" t="e">
        <v>#N/A</v>
      </c>
    </row>
    <row r="9560" spans="3:5">
      <c r="C9560" s="414">
        <v>188.9000000000301</v>
      </c>
      <c r="D9560" s="414" t="e">
        <v>#N/A</v>
      </c>
      <c r="E9560" s="414" t="e">
        <v>#N/A</v>
      </c>
    </row>
    <row r="9561" spans="3:5">
      <c r="C9561" s="414">
        <v>188.92500000003011</v>
      </c>
      <c r="D9561" s="414" t="e">
        <v>#N/A</v>
      </c>
      <c r="E9561" s="414" t="e">
        <v>#N/A</v>
      </c>
    </row>
    <row r="9562" spans="3:5">
      <c r="C9562" s="414">
        <v>188.95000000003012</v>
      </c>
      <c r="D9562" s="414" t="e">
        <v>#N/A</v>
      </c>
      <c r="E9562" s="414" t="e">
        <v>#N/A</v>
      </c>
    </row>
    <row r="9563" spans="3:5">
      <c r="C9563" s="414">
        <v>188.97500000003012</v>
      </c>
      <c r="D9563" s="414" t="e">
        <v>#N/A</v>
      </c>
      <c r="E9563" s="414" t="e">
        <v>#N/A</v>
      </c>
    </row>
    <row r="9564" spans="3:5">
      <c r="C9564" s="414">
        <v>189.00000000003013</v>
      </c>
      <c r="D9564" s="414" t="e">
        <v>#N/A</v>
      </c>
      <c r="E9564" s="414" t="e">
        <v>#N/A</v>
      </c>
    </row>
    <row r="9565" spans="3:5">
      <c r="C9565" s="414">
        <v>189.02500000003013</v>
      </c>
      <c r="D9565" s="414" t="e">
        <v>#N/A</v>
      </c>
      <c r="E9565" s="414" t="e">
        <v>#N/A</v>
      </c>
    </row>
    <row r="9566" spans="3:5">
      <c r="C9566" s="414">
        <v>189.05000000003014</v>
      </c>
      <c r="D9566" s="414" t="e">
        <v>#N/A</v>
      </c>
      <c r="E9566" s="414" t="e">
        <v>#N/A</v>
      </c>
    </row>
    <row r="9567" spans="3:5">
      <c r="C9567" s="414">
        <v>189.07500000003014</v>
      </c>
      <c r="D9567" s="414" t="e">
        <v>#N/A</v>
      </c>
      <c r="E9567" s="414" t="e">
        <v>#N/A</v>
      </c>
    </row>
    <row r="9568" spans="3:5">
      <c r="C9568" s="414">
        <v>189.10000000003015</v>
      </c>
      <c r="D9568" s="414" t="e">
        <v>#N/A</v>
      </c>
      <c r="E9568" s="414" t="e">
        <v>#N/A</v>
      </c>
    </row>
    <row r="9569" spans="3:5">
      <c r="C9569" s="414">
        <v>189.12500000003016</v>
      </c>
      <c r="D9569" s="414" t="e">
        <v>#N/A</v>
      </c>
      <c r="E9569" s="414" t="e">
        <v>#N/A</v>
      </c>
    </row>
    <row r="9570" spans="3:5">
      <c r="C9570" s="414">
        <v>189.15000000003016</v>
      </c>
      <c r="D9570" s="414" t="e">
        <v>#N/A</v>
      </c>
      <c r="E9570" s="414" t="e">
        <v>#N/A</v>
      </c>
    </row>
    <row r="9571" spans="3:5">
      <c r="C9571" s="414">
        <v>189.17500000003017</v>
      </c>
      <c r="D9571" s="414" t="e">
        <v>#N/A</v>
      </c>
      <c r="E9571" s="414" t="e">
        <v>#N/A</v>
      </c>
    </row>
    <row r="9572" spans="3:5">
      <c r="C9572" s="414">
        <v>189.20000000003017</v>
      </c>
      <c r="D9572" s="414" t="e">
        <v>#N/A</v>
      </c>
      <c r="E9572" s="414" t="e">
        <v>#N/A</v>
      </c>
    </row>
    <row r="9573" spans="3:5">
      <c r="C9573" s="414">
        <v>189.22500000003018</v>
      </c>
      <c r="D9573" s="414" t="e">
        <v>#N/A</v>
      </c>
      <c r="E9573" s="414" t="e">
        <v>#N/A</v>
      </c>
    </row>
    <row r="9574" spans="3:5">
      <c r="C9574" s="414">
        <v>189.25000000003018</v>
      </c>
      <c r="D9574" s="414" t="e">
        <v>#N/A</v>
      </c>
      <c r="E9574" s="414" t="e">
        <v>#N/A</v>
      </c>
    </row>
    <row r="9575" spans="3:5">
      <c r="C9575" s="414">
        <v>189.27500000003019</v>
      </c>
      <c r="D9575" s="414" t="e">
        <v>#N/A</v>
      </c>
      <c r="E9575" s="414" t="e">
        <v>#N/A</v>
      </c>
    </row>
    <row r="9576" spans="3:5">
      <c r="C9576" s="414">
        <v>189.3000000000302</v>
      </c>
      <c r="D9576" s="414" t="e">
        <v>#N/A</v>
      </c>
      <c r="E9576" s="414" t="e">
        <v>#N/A</v>
      </c>
    </row>
    <row r="9577" spans="3:5">
      <c r="C9577" s="414">
        <v>189.3250000000302</v>
      </c>
      <c r="D9577" s="414" t="e">
        <v>#N/A</v>
      </c>
      <c r="E9577" s="414" t="e">
        <v>#N/A</v>
      </c>
    </row>
    <row r="9578" spans="3:5">
      <c r="C9578" s="414">
        <v>189.35000000003021</v>
      </c>
      <c r="D9578" s="414" t="e">
        <v>#N/A</v>
      </c>
      <c r="E9578" s="414" t="e">
        <v>#N/A</v>
      </c>
    </row>
    <row r="9579" spans="3:5">
      <c r="C9579" s="414">
        <v>189.37500000003021</v>
      </c>
      <c r="D9579" s="414" t="e">
        <v>#N/A</v>
      </c>
      <c r="E9579" s="414" t="e">
        <v>#N/A</v>
      </c>
    </row>
    <row r="9580" spans="3:5">
      <c r="C9580" s="414">
        <v>189.40000000003022</v>
      </c>
      <c r="D9580" s="414" t="e">
        <v>#N/A</v>
      </c>
      <c r="E9580" s="414" t="e">
        <v>#N/A</v>
      </c>
    </row>
    <row r="9581" spans="3:5">
      <c r="C9581" s="414">
        <v>189.42500000003022</v>
      </c>
      <c r="D9581" s="414" t="e">
        <v>#N/A</v>
      </c>
      <c r="E9581" s="414" t="e">
        <v>#N/A</v>
      </c>
    </row>
    <row r="9582" spans="3:5">
      <c r="C9582" s="414">
        <v>189.45000000003023</v>
      </c>
      <c r="D9582" s="414" t="e">
        <v>#N/A</v>
      </c>
      <c r="E9582" s="414" t="e">
        <v>#N/A</v>
      </c>
    </row>
    <row r="9583" spans="3:5">
      <c r="C9583" s="414">
        <v>189.47500000003024</v>
      </c>
      <c r="D9583" s="414" t="e">
        <v>#N/A</v>
      </c>
      <c r="E9583" s="414" t="e">
        <v>#N/A</v>
      </c>
    </row>
    <row r="9584" spans="3:5">
      <c r="C9584" s="414">
        <v>189.50000000003024</v>
      </c>
      <c r="D9584" s="414" t="e">
        <v>#N/A</v>
      </c>
      <c r="E9584" s="414" t="e">
        <v>#N/A</v>
      </c>
    </row>
    <row r="9585" spans="3:5">
      <c r="C9585" s="414">
        <v>189.52500000003025</v>
      </c>
      <c r="D9585" s="414" t="e">
        <v>#N/A</v>
      </c>
      <c r="E9585" s="414" t="e">
        <v>#N/A</v>
      </c>
    </row>
    <row r="9586" spans="3:5">
      <c r="C9586" s="414">
        <v>189.55000000003025</v>
      </c>
      <c r="D9586" s="414" t="e">
        <v>#N/A</v>
      </c>
      <c r="E9586" s="414" t="e">
        <v>#N/A</v>
      </c>
    </row>
    <row r="9587" spans="3:5">
      <c r="C9587" s="414">
        <v>189.57500000003026</v>
      </c>
      <c r="D9587" s="414" t="e">
        <v>#N/A</v>
      </c>
      <c r="E9587" s="414" t="e">
        <v>#N/A</v>
      </c>
    </row>
    <row r="9588" spans="3:5">
      <c r="C9588" s="414">
        <v>189.60000000003026</v>
      </c>
      <c r="D9588" s="414" t="e">
        <v>#N/A</v>
      </c>
      <c r="E9588" s="414" t="e">
        <v>#N/A</v>
      </c>
    </row>
    <row r="9589" spans="3:5">
      <c r="C9589" s="414">
        <v>189.62500000003027</v>
      </c>
      <c r="D9589" s="414" t="e">
        <v>#N/A</v>
      </c>
      <c r="E9589" s="414" t="e">
        <v>#N/A</v>
      </c>
    </row>
    <row r="9590" spans="3:5">
      <c r="C9590" s="414">
        <v>189.65000000003027</v>
      </c>
      <c r="D9590" s="414" t="e">
        <v>#N/A</v>
      </c>
      <c r="E9590" s="414" t="e">
        <v>#N/A</v>
      </c>
    </row>
    <row r="9591" spans="3:5">
      <c r="C9591" s="414">
        <v>189.67500000003028</v>
      </c>
      <c r="D9591" s="414" t="e">
        <v>#N/A</v>
      </c>
      <c r="E9591" s="414" t="e">
        <v>#N/A</v>
      </c>
    </row>
    <row r="9592" spans="3:5">
      <c r="C9592" s="414">
        <v>189.70000000003029</v>
      </c>
      <c r="D9592" s="414" t="e">
        <v>#N/A</v>
      </c>
      <c r="E9592" s="414" t="e">
        <v>#N/A</v>
      </c>
    </row>
    <row r="9593" spans="3:5">
      <c r="C9593" s="414">
        <v>189.72500000003029</v>
      </c>
      <c r="D9593" s="414" t="e">
        <v>#N/A</v>
      </c>
      <c r="E9593" s="414" t="e">
        <v>#N/A</v>
      </c>
    </row>
    <row r="9594" spans="3:5">
      <c r="C9594" s="414">
        <v>189.7500000000303</v>
      </c>
      <c r="D9594" s="414" t="e">
        <v>#N/A</v>
      </c>
      <c r="E9594" s="414" t="e">
        <v>#N/A</v>
      </c>
    </row>
    <row r="9595" spans="3:5">
      <c r="C9595" s="414">
        <v>189.7750000000303</v>
      </c>
      <c r="D9595" s="414" t="e">
        <v>#N/A</v>
      </c>
      <c r="E9595" s="414" t="e">
        <v>#N/A</v>
      </c>
    </row>
    <row r="9596" spans="3:5">
      <c r="C9596" s="414">
        <v>189.80000000003031</v>
      </c>
      <c r="D9596" s="414" t="e">
        <v>#N/A</v>
      </c>
      <c r="E9596" s="414" t="e">
        <v>#N/A</v>
      </c>
    </row>
    <row r="9597" spans="3:5">
      <c r="C9597" s="414">
        <v>189.82500000003031</v>
      </c>
      <c r="D9597" s="414" t="e">
        <v>#N/A</v>
      </c>
      <c r="E9597" s="414" t="e">
        <v>#N/A</v>
      </c>
    </row>
    <row r="9598" spans="3:5">
      <c r="C9598" s="414">
        <v>189.85000000003032</v>
      </c>
      <c r="D9598" s="414" t="e">
        <v>#N/A</v>
      </c>
      <c r="E9598" s="414" t="e">
        <v>#N/A</v>
      </c>
    </row>
    <row r="9599" spans="3:5">
      <c r="C9599" s="414">
        <v>189.87500000003033</v>
      </c>
      <c r="D9599" s="414" t="e">
        <v>#N/A</v>
      </c>
      <c r="E9599" s="414" t="e">
        <v>#N/A</v>
      </c>
    </row>
    <row r="9600" spans="3:5">
      <c r="C9600" s="414">
        <v>189.90000000003033</v>
      </c>
      <c r="D9600" s="414" t="e">
        <v>#N/A</v>
      </c>
      <c r="E9600" s="414" t="e">
        <v>#N/A</v>
      </c>
    </row>
    <row r="9601" spans="3:5">
      <c r="C9601" s="414">
        <v>189.92500000003034</v>
      </c>
      <c r="D9601" s="414" t="e">
        <v>#N/A</v>
      </c>
      <c r="E9601" s="414" t="e">
        <v>#N/A</v>
      </c>
    </row>
    <row r="9602" spans="3:5">
      <c r="C9602" s="414">
        <v>189.95000000003034</v>
      </c>
      <c r="D9602" s="414" t="e">
        <v>#N/A</v>
      </c>
      <c r="E9602" s="414" t="e">
        <v>#N/A</v>
      </c>
    </row>
    <row r="9603" spans="3:5">
      <c r="C9603" s="414">
        <v>189.97500000003035</v>
      </c>
      <c r="D9603" s="414" t="e">
        <v>#N/A</v>
      </c>
      <c r="E9603" s="414" t="e">
        <v>#N/A</v>
      </c>
    </row>
    <row r="9604" spans="3:5">
      <c r="C9604" s="414">
        <v>190.00000000003035</v>
      </c>
      <c r="D9604" s="414" t="e">
        <v>#N/A</v>
      </c>
      <c r="E9604" s="414" t="e">
        <v>#N/A</v>
      </c>
    </row>
    <row r="9605" spans="3:5">
      <c r="C9605" s="414">
        <v>190.02500000003036</v>
      </c>
      <c r="D9605" s="414" t="e">
        <v>#N/A</v>
      </c>
      <c r="E9605" s="414" t="e">
        <v>#N/A</v>
      </c>
    </row>
    <row r="9606" spans="3:5">
      <c r="C9606" s="414">
        <v>190.05000000003037</v>
      </c>
      <c r="D9606" s="414" t="e">
        <v>#N/A</v>
      </c>
      <c r="E9606" s="414" t="e">
        <v>#N/A</v>
      </c>
    </row>
    <row r="9607" spans="3:5">
      <c r="C9607" s="414">
        <v>190.07500000003037</v>
      </c>
      <c r="D9607" s="414" t="e">
        <v>#N/A</v>
      </c>
      <c r="E9607" s="414" t="e">
        <v>#N/A</v>
      </c>
    </row>
    <row r="9608" spans="3:5">
      <c r="C9608" s="414">
        <v>190.10000000003038</v>
      </c>
      <c r="D9608" s="414" t="e">
        <v>#N/A</v>
      </c>
      <c r="E9608" s="414" t="e">
        <v>#N/A</v>
      </c>
    </row>
    <row r="9609" spans="3:5">
      <c r="C9609" s="414">
        <v>190.12500000003038</v>
      </c>
      <c r="D9609" s="414" t="e">
        <v>#N/A</v>
      </c>
      <c r="E9609" s="414" t="e">
        <v>#N/A</v>
      </c>
    </row>
    <row r="9610" spans="3:5">
      <c r="C9610" s="414">
        <v>190.15000000003039</v>
      </c>
      <c r="D9610" s="414" t="e">
        <v>#N/A</v>
      </c>
      <c r="E9610" s="414" t="e">
        <v>#N/A</v>
      </c>
    </row>
    <row r="9611" spans="3:5">
      <c r="C9611" s="414">
        <v>190.17500000003039</v>
      </c>
      <c r="D9611" s="414" t="e">
        <v>#N/A</v>
      </c>
      <c r="E9611" s="414" t="e">
        <v>#N/A</v>
      </c>
    </row>
    <row r="9612" spans="3:5">
      <c r="C9612" s="414">
        <v>190.2000000000304</v>
      </c>
      <c r="D9612" s="414" t="e">
        <v>#N/A</v>
      </c>
      <c r="E9612" s="414" t="e">
        <v>#N/A</v>
      </c>
    </row>
    <row r="9613" spans="3:5">
      <c r="C9613" s="414">
        <v>190.22500000003041</v>
      </c>
      <c r="D9613" s="414" t="e">
        <v>#N/A</v>
      </c>
      <c r="E9613" s="414" t="e">
        <v>#N/A</v>
      </c>
    </row>
    <row r="9614" spans="3:5">
      <c r="C9614" s="414">
        <v>190.25000000003041</v>
      </c>
      <c r="D9614" s="414" t="e">
        <v>#N/A</v>
      </c>
      <c r="E9614" s="414" t="e">
        <v>#N/A</v>
      </c>
    </row>
    <row r="9615" spans="3:5">
      <c r="C9615" s="414">
        <v>190.27500000003042</v>
      </c>
      <c r="D9615" s="414" t="e">
        <v>#N/A</v>
      </c>
      <c r="E9615" s="414" t="e">
        <v>#N/A</v>
      </c>
    </row>
    <row r="9616" spans="3:5">
      <c r="C9616" s="414">
        <v>190.30000000003042</v>
      </c>
      <c r="D9616" s="414" t="e">
        <v>#N/A</v>
      </c>
      <c r="E9616" s="414" t="e">
        <v>#N/A</v>
      </c>
    </row>
    <row r="9617" spans="3:5">
      <c r="C9617" s="414">
        <v>190.32500000003043</v>
      </c>
      <c r="D9617" s="414" t="e">
        <v>#N/A</v>
      </c>
      <c r="E9617" s="414" t="e">
        <v>#N/A</v>
      </c>
    </row>
    <row r="9618" spans="3:5">
      <c r="C9618" s="414">
        <v>190.35000000003043</v>
      </c>
      <c r="D9618" s="414" t="e">
        <v>#N/A</v>
      </c>
      <c r="E9618" s="414" t="e">
        <v>#N/A</v>
      </c>
    </row>
    <row r="9619" spans="3:5">
      <c r="C9619" s="414">
        <v>190.37500000003044</v>
      </c>
      <c r="D9619" s="414" t="e">
        <v>#N/A</v>
      </c>
      <c r="E9619" s="414" t="e">
        <v>#N/A</v>
      </c>
    </row>
    <row r="9620" spans="3:5">
      <c r="C9620" s="414">
        <v>190.40000000003045</v>
      </c>
      <c r="D9620" s="414" t="e">
        <v>#N/A</v>
      </c>
      <c r="E9620" s="414" t="e">
        <v>#N/A</v>
      </c>
    </row>
    <row r="9621" spans="3:5">
      <c r="C9621" s="414">
        <v>190.42500000003045</v>
      </c>
      <c r="D9621" s="414" t="e">
        <v>#N/A</v>
      </c>
      <c r="E9621" s="414" t="e">
        <v>#N/A</v>
      </c>
    </row>
    <row r="9622" spans="3:5">
      <c r="C9622" s="414">
        <v>190.45000000003046</v>
      </c>
      <c r="D9622" s="414" t="e">
        <v>#N/A</v>
      </c>
      <c r="E9622" s="414" t="e">
        <v>#N/A</v>
      </c>
    </row>
    <row r="9623" spans="3:5">
      <c r="C9623" s="414">
        <v>190.47500000003046</v>
      </c>
      <c r="D9623" s="414" t="e">
        <v>#N/A</v>
      </c>
      <c r="E9623" s="414" t="e">
        <v>#N/A</v>
      </c>
    </row>
    <row r="9624" spans="3:5">
      <c r="C9624" s="414">
        <v>190.50000000003047</v>
      </c>
      <c r="D9624" s="414" t="e">
        <v>#N/A</v>
      </c>
      <c r="E9624" s="414" t="e">
        <v>#N/A</v>
      </c>
    </row>
    <row r="9625" spans="3:5">
      <c r="C9625" s="414">
        <v>190.52500000003047</v>
      </c>
      <c r="D9625" s="414" t="e">
        <v>#N/A</v>
      </c>
      <c r="E9625" s="414" t="e">
        <v>#N/A</v>
      </c>
    </row>
    <row r="9626" spans="3:5">
      <c r="C9626" s="414">
        <v>190.55000000003048</v>
      </c>
      <c r="D9626" s="414" t="e">
        <v>#N/A</v>
      </c>
      <c r="E9626" s="414" t="e">
        <v>#N/A</v>
      </c>
    </row>
    <row r="9627" spans="3:5">
      <c r="C9627" s="414">
        <v>190.57500000003049</v>
      </c>
      <c r="D9627" s="414" t="e">
        <v>#N/A</v>
      </c>
      <c r="E9627" s="414" t="e">
        <v>#N/A</v>
      </c>
    </row>
    <row r="9628" spans="3:5">
      <c r="C9628" s="414">
        <v>190.60000000003049</v>
      </c>
      <c r="D9628" s="414" t="e">
        <v>#N/A</v>
      </c>
      <c r="E9628" s="414" t="e">
        <v>#N/A</v>
      </c>
    </row>
    <row r="9629" spans="3:5">
      <c r="C9629" s="414">
        <v>190.6250000000305</v>
      </c>
      <c r="D9629" s="414" t="e">
        <v>#N/A</v>
      </c>
      <c r="E9629" s="414" t="e">
        <v>#N/A</v>
      </c>
    </row>
    <row r="9630" spans="3:5">
      <c r="C9630" s="414">
        <v>190.6500000000305</v>
      </c>
      <c r="D9630" s="414" t="e">
        <v>#N/A</v>
      </c>
      <c r="E9630" s="414" t="e">
        <v>#N/A</v>
      </c>
    </row>
    <row r="9631" spans="3:5">
      <c r="C9631" s="414">
        <v>190.67500000003051</v>
      </c>
      <c r="D9631" s="414" t="e">
        <v>#N/A</v>
      </c>
      <c r="E9631" s="414" t="e">
        <v>#N/A</v>
      </c>
    </row>
    <row r="9632" spans="3:5">
      <c r="C9632" s="414">
        <v>190.70000000003051</v>
      </c>
      <c r="D9632" s="414" t="e">
        <v>#N/A</v>
      </c>
      <c r="E9632" s="414" t="e">
        <v>#N/A</v>
      </c>
    </row>
    <row r="9633" spans="3:5">
      <c r="C9633" s="414">
        <v>190.72500000003052</v>
      </c>
      <c r="D9633" s="414" t="e">
        <v>#N/A</v>
      </c>
      <c r="E9633" s="414" t="e">
        <v>#N/A</v>
      </c>
    </row>
    <row r="9634" spans="3:5">
      <c r="C9634" s="414">
        <v>190.75000000003052</v>
      </c>
      <c r="D9634" s="414" t="e">
        <v>#N/A</v>
      </c>
      <c r="E9634" s="414" t="e">
        <v>#N/A</v>
      </c>
    </row>
    <row r="9635" spans="3:5">
      <c r="C9635" s="414">
        <v>190.77500000003053</v>
      </c>
      <c r="D9635" s="414" t="e">
        <v>#N/A</v>
      </c>
      <c r="E9635" s="414" t="e">
        <v>#N/A</v>
      </c>
    </row>
    <row r="9636" spans="3:5">
      <c r="C9636" s="414">
        <v>190.80000000003054</v>
      </c>
      <c r="D9636" s="414" t="e">
        <v>#N/A</v>
      </c>
      <c r="E9636" s="414" t="e">
        <v>#N/A</v>
      </c>
    </row>
    <row r="9637" spans="3:5">
      <c r="C9637" s="414">
        <v>190.82500000003054</v>
      </c>
      <c r="D9637" s="414" t="e">
        <v>#N/A</v>
      </c>
      <c r="E9637" s="414" t="e">
        <v>#N/A</v>
      </c>
    </row>
    <row r="9638" spans="3:5">
      <c r="C9638" s="414">
        <v>190.85000000003055</v>
      </c>
      <c r="D9638" s="414" t="e">
        <v>#N/A</v>
      </c>
      <c r="E9638" s="414" t="e">
        <v>#N/A</v>
      </c>
    </row>
    <row r="9639" spans="3:5">
      <c r="C9639" s="414">
        <v>190.87500000003055</v>
      </c>
      <c r="D9639" s="414" t="e">
        <v>#N/A</v>
      </c>
      <c r="E9639" s="414" t="e">
        <v>#N/A</v>
      </c>
    </row>
    <row r="9640" spans="3:5">
      <c r="C9640" s="414">
        <v>190.90000000003056</v>
      </c>
      <c r="D9640" s="414" t="e">
        <v>#N/A</v>
      </c>
      <c r="E9640" s="414" t="e">
        <v>#N/A</v>
      </c>
    </row>
    <row r="9641" spans="3:5">
      <c r="C9641" s="414">
        <v>190.92500000003056</v>
      </c>
      <c r="D9641" s="414" t="e">
        <v>#N/A</v>
      </c>
      <c r="E9641" s="414" t="e">
        <v>#N/A</v>
      </c>
    </row>
    <row r="9642" spans="3:5">
      <c r="C9642" s="414">
        <v>190.95000000003057</v>
      </c>
      <c r="D9642" s="414" t="e">
        <v>#N/A</v>
      </c>
      <c r="E9642" s="414" t="e">
        <v>#N/A</v>
      </c>
    </row>
    <row r="9643" spans="3:5">
      <c r="C9643" s="414">
        <v>190.97500000003058</v>
      </c>
      <c r="D9643" s="414" t="e">
        <v>#N/A</v>
      </c>
      <c r="E9643" s="414" t="e">
        <v>#N/A</v>
      </c>
    </row>
    <row r="9644" spans="3:5">
      <c r="C9644" s="414">
        <v>191.00000000003058</v>
      </c>
      <c r="D9644" s="414" t="e">
        <v>#N/A</v>
      </c>
      <c r="E9644" s="414" t="e">
        <v>#N/A</v>
      </c>
    </row>
    <row r="9645" spans="3:5">
      <c r="C9645" s="414">
        <v>191.02500000003059</v>
      </c>
      <c r="D9645" s="414" t="e">
        <v>#N/A</v>
      </c>
      <c r="E9645" s="414" t="e">
        <v>#N/A</v>
      </c>
    </row>
    <row r="9646" spans="3:5">
      <c r="C9646" s="414">
        <v>191.05000000003059</v>
      </c>
      <c r="D9646" s="414" t="e">
        <v>#N/A</v>
      </c>
      <c r="E9646" s="414" t="e">
        <v>#N/A</v>
      </c>
    </row>
    <row r="9647" spans="3:5">
      <c r="C9647" s="414">
        <v>191.0750000000306</v>
      </c>
      <c r="D9647" s="414" t="e">
        <v>#N/A</v>
      </c>
      <c r="E9647" s="414" t="e">
        <v>#N/A</v>
      </c>
    </row>
    <row r="9648" spans="3:5">
      <c r="C9648" s="414">
        <v>191.1000000000306</v>
      </c>
      <c r="D9648" s="414" t="e">
        <v>#N/A</v>
      </c>
      <c r="E9648" s="414" t="e">
        <v>#N/A</v>
      </c>
    </row>
    <row r="9649" spans="3:5">
      <c r="C9649" s="414">
        <v>191.12500000003061</v>
      </c>
      <c r="D9649" s="414" t="e">
        <v>#N/A</v>
      </c>
      <c r="E9649" s="414" t="e">
        <v>#N/A</v>
      </c>
    </row>
    <row r="9650" spans="3:5">
      <c r="C9650" s="414">
        <v>191.15000000003062</v>
      </c>
      <c r="D9650" s="414" t="e">
        <v>#N/A</v>
      </c>
      <c r="E9650" s="414" t="e">
        <v>#N/A</v>
      </c>
    </row>
    <row r="9651" spans="3:5">
      <c r="C9651" s="414">
        <v>191.17500000003062</v>
      </c>
      <c r="D9651" s="414" t="e">
        <v>#N/A</v>
      </c>
      <c r="E9651" s="414" t="e">
        <v>#N/A</v>
      </c>
    </row>
    <row r="9652" spans="3:5">
      <c r="C9652" s="414">
        <v>191.20000000003063</v>
      </c>
      <c r="D9652" s="414" t="e">
        <v>#N/A</v>
      </c>
      <c r="E9652" s="414" t="e">
        <v>#N/A</v>
      </c>
    </row>
    <row r="9653" spans="3:5">
      <c r="C9653" s="414">
        <v>191.22500000003063</v>
      </c>
      <c r="D9653" s="414" t="e">
        <v>#N/A</v>
      </c>
      <c r="E9653" s="414" t="e">
        <v>#N/A</v>
      </c>
    </row>
    <row r="9654" spans="3:5">
      <c r="C9654" s="414">
        <v>191.25000000003064</v>
      </c>
      <c r="D9654" s="414" t="e">
        <v>#N/A</v>
      </c>
      <c r="E9654" s="414" t="e">
        <v>#N/A</v>
      </c>
    </row>
    <row r="9655" spans="3:5">
      <c r="C9655" s="414">
        <v>191.27500000003064</v>
      </c>
      <c r="D9655" s="414" t="e">
        <v>#N/A</v>
      </c>
      <c r="E9655" s="414" t="e">
        <v>#N/A</v>
      </c>
    </row>
    <row r="9656" spans="3:5">
      <c r="C9656" s="414">
        <v>191.30000000003065</v>
      </c>
      <c r="D9656" s="414" t="e">
        <v>#N/A</v>
      </c>
      <c r="E9656" s="414" t="e">
        <v>#N/A</v>
      </c>
    </row>
    <row r="9657" spans="3:5">
      <c r="C9657" s="414">
        <v>191.32500000003066</v>
      </c>
      <c r="D9657" s="414" t="e">
        <v>#N/A</v>
      </c>
      <c r="E9657" s="414" t="e">
        <v>#N/A</v>
      </c>
    </row>
    <row r="9658" spans="3:5">
      <c r="C9658" s="414">
        <v>191.35000000003066</v>
      </c>
      <c r="D9658" s="414" t="e">
        <v>#N/A</v>
      </c>
      <c r="E9658" s="414" t="e">
        <v>#N/A</v>
      </c>
    </row>
    <row r="9659" spans="3:5">
      <c r="C9659" s="414">
        <v>191.37500000003067</v>
      </c>
      <c r="D9659" s="414" t="e">
        <v>#N/A</v>
      </c>
      <c r="E9659" s="414" t="e">
        <v>#N/A</v>
      </c>
    </row>
    <row r="9660" spans="3:5">
      <c r="C9660" s="414">
        <v>191.40000000003067</v>
      </c>
      <c r="D9660" s="414" t="e">
        <v>#N/A</v>
      </c>
      <c r="E9660" s="414" t="e">
        <v>#N/A</v>
      </c>
    </row>
    <row r="9661" spans="3:5">
      <c r="C9661" s="414">
        <v>191.42500000003068</v>
      </c>
      <c r="D9661" s="414" t="e">
        <v>#N/A</v>
      </c>
      <c r="E9661" s="414" t="e">
        <v>#N/A</v>
      </c>
    </row>
    <row r="9662" spans="3:5">
      <c r="C9662" s="414">
        <v>191.45000000003068</v>
      </c>
      <c r="D9662" s="414" t="e">
        <v>#N/A</v>
      </c>
      <c r="E9662" s="414" t="e">
        <v>#N/A</v>
      </c>
    </row>
    <row r="9663" spans="3:5">
      <c r="C9663" s="414">
        <v>191.47500000003069</v>
      </c>
      <c r="D9663" s="414" t="e">
        <v>#N/A</v>
      </c>
      <c r="E9663" s="414" t="e">
        <v>#N/A</v>
      </c>
    </row>
    <row r="9664" spans="3:5">
      <c r="C9664" s="414">
        <v>191.5000000000307</v>
      </c>
      <c r="D9664" s="414" t="e">
        <v>#N/A</v>
      </c>
      <c r="E9664" s="414" t="e">
        <v>#N/A</v>
      </c>
    </row>
    <row r="9665" spans="3:5">
      <c r="C9665" s="414">
        <v>191.5250000000307</v>
      </c>
      <c r="D9665" s="414" t="e">
        <v>#N/A</v>
      </c>
      <c r="E9665" s="414" t="e">
        <v>#N/A</v>
      </c>
    </row>
    <row r="9666" spans="3:5">
      <c r="C9666" s="414">
        <v>191.55000000003071</v>
      </c>
      <c r="D9666" s="414" t="e">
        <v>#N/A</v>
      </c>
      <c r="E9666" s="414" t="e">
        <v>#N/A</v>
      </c>
    </row>
    <row r="9667" spans="3:5">
      <c r="C9667" s="414">
        <v>191.57500000003071</v>
      </c>
      <c r="D9667" s="414" t="e">
        <v>#N/A</v>
      </c>
      <c r="E9667" s="414" t="e">
        <v>#N/A</v>
      </c>
    </row>
    <row r="9668" spans="3:5">
      <c r="C9668" s="414">
        <v>191.60000000003072</v>
      </c>
      <c r="D9668" s="414" t="e">
        <v>#N/A</v>
      </c>
      <c r="E9668" s="414" t="e">
        <v>#N/A</v>
      </c>
    </row>
    <row r="9669" spans="3:5">
      <c r="C9669" s="414">
        <v>191.62500000003072</v>
      </c>
      <c r="D9669" s="414" t="e">
        <v>#N/A</v>
      </c>
      <c r="E9669" s="414" t="e">
        <v>#N/A</v>
      </c>
    </row>
    <row r="9670" spans="3:5">
      <c r="C9670" s="414">
        <v>191.65000000003073</v>
      </c>
      <c r="D9670" s="414" t="e">
        <v>#N/A</v>
      </c>
      <c r="E9670" s="414" t="e">
        <v>#N/A</v>
      </c>
    </row>
    <row r="9671" spans="3:5">
      <c r="C9671" s="414">
        <v>191.67500000003074</v>
      </c>
      <c r="D9671" s="414" t="e">
        <v>#N/A</v>
      </c>
      <c r="E9671" s="414" t="e">
        <v>#N/A</v>
      </c>
    </row>
    <row r="9672" spans="3:5">
      <c r="C9672" s="414">
        <v>191.70000000003074</v>
      </c>
      <c r="D9672" s="414" t="e">
        <v>#N/A</v>
      </c>
      <c r="E9672" s="414" t="e">
        <v>#N/A</v>
      </c>
    </row>
    <row r="9673" spans="3:5">
      <c r="C9673" s="414">
        <v>191.72500000003075</v>
      </c>
      <c r="D9673" s="414" t="e">
        <v>#N/A</v>
      </c>
      <c r="E9673" s="414" t="e">
        <v>#N/A</v>
      </c>
    </row>
    <row r="9674" spans="3:5">
      <c r="C9674" s="414">
        <v>191.75000000003075</v>
      </c>
      <c r="D9674" s="414" t="e">
        <v>#N/A</v>
      </c>
      <c r="E9674" s="414" t="e">
        <v>#N/A</v>
      </c>
    </row>
    <row r="9675" spans="3:5">
      <c r="C9675" s="414">
        <v>191.77500000003076</v>
      </c>
      <c r="D9675" s="414" t="e">
        <v>#N/A</v>
      </c>
      <c r="E9675" s="414" t="e">
        <v>#N/A</v>
      </c>
    </row>
    <row r="9676" spans="3:5">
      <c r="C9676" s="414">
        <v>191.80000000003076</v>
      </c>
      <c r="D9676" s="414" t="e">
        <v>#N/A</v>
      </c>
      <c r="E9676" s="414" t="e">
        <v>#N/A</v>
      </c>
    </row>
    <row r="9677" spans="3:5">
      <c r="C9677" s="414">
        <v>191.82500000003077</v>
      </c>
      <c r="D9677" s="414" t="e">
        <v>#N/A</v>
      </c>
      <c r="E9677" s="414" t="e">
        <v>#N/A</v>
      </c>
    </row>
    <row r="9678" spans="3:5">
      <c r="C9678" s="414">
        <v>191.85000000003078</v>
      </c>
      <c r="D9678" s="414" t="e">
        <v>#N/A</v>
      </c>
      <c r="E9678" s="414" t="e">
        <v>#N/A</v>
      </c>
    </row>
    <row r="9679" spans="3:5">
      <c r="C9679" s="414">
        <v>191.87500000003078</v>
      </c>
      <c r="D9679" s="414" t="e">
        <v>#N/A</v>
      </c>
      <c r="E9679" s="414" t="e">
        <v>#N/A</v>
      </c>
    </row>
    <row r="9680" spans="3:5">
      <c r="C9680" s="414">
        <v>191.90000000003079</v>
      </c>
      <c r="D9680" s="414" t="e">
        <v>#N/A</v>
      </c>
      <c r="E9680" s="414" t="e">
        <v>#N/A</v>
      </c>
    </row>
    <row r="9681" spans="3:5">
      <c r="C9681" s="414">
        <v>191.92500000003079</v>
      </c>
      <c r="D9681" s="414" t="e">
        <v>#N/A</v>
      </c>
      <c r="E9681" s="414" t="e">
        <v>#N/A</v>
      </c>
    </row>
    <row r="9682" spans="3:5">
      <c r="C9682" s="414">
        <v>191.9500000000308</v>
      </c>
      <c r="D9682" s="414" t="e">
        <v>#N/A</v>
      </c>
      <c r="E9682" s="414" t="e">
        <v>#N/A</v>
      </c>
    </row>
    <row r="9683" spans="3:5">
      <c r="C9683" s="414">
        <v>191.9750000000308</v>
      </c>
      <c r="D9683" s="414" t="e">
        <v>#N/A</v>
      </c>
      <c r="E9683" s="414" t="e">
        <v>#N/A</v>
      </c>
    </row>
    <row r="9684" spans="3:5">
      <c r="C9684" s="414">
        <v>192.00000000003081</v>
      </c>
      <c r="D9684" s="414" t="e">
        <v>#N/A</v>
      </c>
      <c r="E9684" s="414" t="e">
        <v>#N/A</v>
      </c>
    </row>
    <row r="9685" spans="3:5">
      <c r="C9685" s="414">
        <v>192.02500000003081</v>
      </c>
      <c r="D9685" s="414" t="e">
        <v>#N/A</v>
      </c>
      <c r="E9685" s="414" t="e">
        <v>#N/A</v>
      </c>
    </row>
    <row r="9686" spans="3:5">
      <c r="C9686" s="414">
        <v>192.05000000003082</v>
      </c>
      <c r="D9686" s="414" t="e">
        <v>#N/A</v>
      </c>
      <c r="E9686" s="414" t="e">
        <v>#N/A</v>
      </c>
    </row>
    <row r="9687" spans="3:5">
      <c r="C9687" s="414">
        <v>192.07500000003083</v>
      </c>
      <c r="D9687" s="414" t="e">
        <v>#N/A</v>
      </c>
      <c r="E9687" s="414" t="e">
        <v>#N/A</v>
      </c>
    </row>
    <row r="9688" spans="3:5">
      <c r="C9688" s="414">
        <v>192.10000000003083</v>
      </c>
      <c r="D9688" s="414" t="e">
        <v>#N/A</v>
      </c>
      <c r="E9688" s="414" t="e">
        <v>#N/A</v>
      </c>
    </row>
    <row r="9689" spans="3:5">
      <c r="C9689" s="414">
        <v>192.12500000003084</v>
      </c>
      <c r="D9689" s="414" t="e">
        <v>#N/A</v>
      </c>
      <c r="E9689" s="414" t="e">
        <v>#N/A</v>
      </c>
    </row>
    <row r="9690" spans="3:5">
      <c r="C9690" s="414">
        <v>192.15000000003084</v>
      </c>
      <c r="D9690" s="414" t="e">
        <v>#N/A</v>
      </c>
      <c r="E9690" s="414" t="e">
        <v>#N/A</v>
      </c>
    </row>
    <row r="9691" spans="3:5">
      <c r="C9691" s="414">
        <v>192.17500000003085</v>
      </c>
      <c r="D9691" s="414" t="e">
        <v>#N/A</v>
      </c>
      <c r="E9691" s="414" t="e">
        <v>#N/A</v>
      </c>
    </row>
    <row r="9692" spans="3:5">
      <c r="C9692" s="414">
        <v>192.20000000003085</v>
      </c>
      <c r="D9692" s="414" t="e">
        <v>#N/A</v>
      </c>
      <c r="E9692" s="414" t="e">
        <v>#N/A</v>
      </c>
    </row>
    <row r="9693" spans="3:5">
      <c r="C9693" s="414">
        <v>192.22500000003086</v>
      </c>
      <c r="D9693" s="414" t="e">
        <v>#N/A</v>
      </c>
      <c r="E9693" s="414" t="e">
        <v>#N/A</v>
      </c>
    </row>
    <row r="9694" spans="3:5">
      <c r="C9694" s="414">
        <v>192.25000000003087</v>
      </c>
      <c r="D9694" s="414" t="e">
        <v>#N/A</v>
      </c>
      <c r="E9694" s="414" t="e">
        <v>#N/A</v>
      </c>
    </row>
    <row r="9695" spans="3:5">
      <c r="C9695" s="414">
        <v>192.27500000003087</v>
      </c>
      <c r="D9695" s="414" t="e">
        <v>#N/A</v>
      </c>
      <c r="E9695" s="414" t="e">
        <v>#N/A</v>
      </c>
    </row>
    <row r="9696" spans="3:5">
      <c r="C9696" s="414">
        <v>192.30000000003088</v>
      </c>
      <c r="D9696" s="414" t="e">
        <v>#N/A</v>
      </c>
      <c r="E9696" s="414" t="e">
        <v>#N/A</v>
      </c>
    </row>
    <row r="9697" spans="3:5">
      <c r="C9697" s="414">
        <v>192.32500000003088</v>
      </c>
      <c r="D9697" s="414" t="e">
        <v>#N/A</v>
      </c>
      <c r="E9697" s="414" t="e">
        <v>#N/A</v>
      </c>
    </row>
    <row r="9698" spans="3:5">
      <c r="C9698" s="414">
        <v>192.35000000003089</v>
      </c>
      <c r="D9698" s="414" t="e">
        <v>#N/A</v>
      </c>
      <c r="E9698" s="414" t="e">
        <v>#N/A</v>
      </c>
    </row>
    <row r="9699" spans="3:5">
      <c r="C9699" s="414">
        <v>192.37500000003089</v>
      </c>
      <c r="D9699" s="414" t="e">
        <v>#N/A</v>
      </c>
      <c r="E9699" s="414" t="e">
        <v>#N/A</v>
      </c>
    </row>
    <row r="9700" spans="3:5">
      <c r="C9700" s="414">
        <v>192.4000000000309</v>
      </c>
      <c r="D9700" s="414" t="e">
        <v>#N/A</v>
      </c>
      <c r="E9700" s="414" t="e">
        <v>#N/A</v>
      </c>
    </row>
    <row r="9701" spans="3:5">
      <c r="C9701" s="414">
        <v>192.42500000003091</v>
      </c>
      <c r="D9701" s="414" t="e">
        <v>#N/A</v>
      </c>
      <c r="E9701" s="414" t="e">
        <v>#N/A</v>
      </c>
    </row>
    <row r="9702" spans="3:5">
      <c r="C9702" s="414">
        <v>192.45000000003091</v>
      </c>
      <c r="D9702" s="414" t="e">
        <v>#N/A</v>
      </c>
      <c r="E9702" s="414" t="e">
        <v>#N/A</v>
      </c>
    </row>
    <row r="9703" spans="3:5">
      <c r="C9703" s="414">
        <v>192.47500000003092</v>
      </c>
      <c r="D9703" s="414" t="e">
        <v>#N/A</v>
      </c>
      <c r="E9703" s="414" t="e">
        <v>#N/A</v>
      </c>
    </row>
    <row r="9704" spans="3:5">
      <c r="C9704" s="414">
        <v>192.50000000003092</v>
      </c>
      <c r="D9704" s="414" t="e">
        <v>#N/A</v>
      </c>
      <c r="E9704" s="414" t="e">
        <v>#N/A</v>
      </c>
    </row>
    <row r="9705" spans="3:5">
      <c r="C9705" s="414">
        <v>192.52500000003093</v>
      </c>
      <c r="D9705" s="414" t="e">
        <v>#N/A</v>
      </c>
      <c r="E9705" s="414" t="e">
        <v>#N/A</v>
      </c>
    </row>
    <row r="9706" spans="3:5">
      <c r="C9706" s="414">
        <v>192.55000000003093</v>
      </c>
      <c r="D9706" s="414" t="e">
        <v>#N/A</v>
      </c>
      <c r="E9706" s="414" t="e">
        <v>#N/A</v>
      </c>
    </row>
    <row r="9707" spans="3:5">
      <c r="C9707" s="414">
        <v>192.57500000003094</v>
      </c>
      <c r="D9707" s="414" t="e">
        <v>#N/A</v>
      </c>
      <c r="E9707" s="414" t="e">
        <v>#N/A</v>
      </c>
    </row>
    <row r="9708" spans="3:5">
      <c r="C9708" s="414">
        <v>192.60000000003095</v>
      </c>
      <c r="D9708" s="414" t="e">
        <v>#N/A</v>
      </c>
      <c r="E9708" s="414" t="e">
        <v>#N/A</v>
      </c>
    </row>
    <row r="9709" spans="3:5">
      <c r="C9709" s="414">
        <v>192.62500000003095</v>
      </c>
      <c r="D9709" s="414" t="e">
        <v>#N/A</v>
      </c>
      <c r="E9709" s="414" t="e">
        <v>#N/A</v>
      </c>
    </row>
    <row r="9710" spans="3:5">
      <c r="C9710" s="414">
        <v>192.65000000003096</v>
      </c>
      <c r="D9710" s="414" t="e">
        <v>#N/A</v>
      </c>
      <c r="E9710" s="414" t="e">
        <v>#N/A</v>
      </c>
    </row>
    <row r="9711" spans="3:5">
      <c r="C9711" s="414">
        <v>192.67500000003096</v>
      </c>
      <c r="D9711" s="414" t="e">
        <v>#N/A</v>
      </c>
      <c r="E9711" s="414" t="e">
        <v>#N/A</v>
      </c>
    </row>
    <row r="9712" spans="3:5">
      <c r="C9712" s="414">
        <v>192.70000000003097</v>
      </c>
      <c r="D9712" s="414" t="e">
        <v>#N/A</v>
      </c>
      <c r="E9712" s="414" t="e">
        <v>#N/A</v>
      </c>
    </row>
    <row r="9713" spans="3:5">
      <c r="C9713" s="414">
        <v>192.72500000003097</v>
      </c>
      <c r="D9713" s="414" t="e">
        <v>#N/A</v>
      </c>
      <c r="E9713" s="414" t="e">
        <v>#N/A</v>
      </c>
    </row>
    <row r="9714" spans="3:5">
      <c r="C9714" s="414">
        <v>192.75000000003098</v>
      </c>
      <c r="D9714" s="414" t="e">
        <v>#N/A</v>
      </c>
      <c r="E9714" s="414" t="e">
        <v>#N/A</v>
      </c>
    </row>
    <row r="9715" spans="3:5">
      <c r="C9715" s="414">
        <v>192.77500000003099</v>
      </c>
      <c r="D9715" s="414" t="e">
        <v>#N/A</v>
      </c>
      <c r="E9715" s="414" t="e">
        <v>#N/A</v>
      </c>
    </row>
    <row r="9716" spans="3:5">
      <c r="C9716" s="414">
        <v>192.80000000003099</v>
      </c>
      <c r="D9716" s="414" t="e">
        <v>#N/A</v>
      </c>
      <c r="E9716" s="414" t="e">
        <v>#N/A</v>
      </c>
    </row>
    <row r="9717" spans="3:5">
      <c r="C9717" s="414">
        <v>192.825000000031</v>
      </c>
      <c r="D9717" s="414" t="e">
        <v>#N/A</v>
      </c>
      <c r="E9717" s="414" t="e">
        <v>#N/A</v>
      </c>
    </row>
    <row r="9718" spans="3:5">
      <c r="C9718" s="414">
        <v>192.850000000031</v>
      </c>
      <c r="D9718" s="414" t="e">
        <v>#N/A</v>
      </c>
      <c r="E9718" s="414" t="e">
        <v>#N/A</v>
      </c>
    </row>
    <row r="9719" spans="3:5">
      <c r="C9719" s="414">
        <v>192.87500000003101</v>
      </c>
      <c r="D9719" s="414" t="e">
        <v>#N/A</v>
      </c>
      <c r="E9719" s="414" t="e">
        <v>#N/A</v>
      </c>
    </row>
    <row r="9720" spans="3:5">
      <c r="C9720" s="414">
        <v>192.90000000003101</v>
      </c>
      <c r="D9720" s="414" t="e">
        <v>#N/A</v>
      </c>
      <c r="E9720" s="414" t="e">
        <v>#N/A</v>
      </c>
    </row>
    <row r="9721" spans="3:5">
      <c r="C9721" s="414">
        <v>192.92500000003102</v>
      </c>
      <c r="D9721" s="414" t="e">
        <v>#N/A</v>
      </c>
      <c r="E9721" s="414" t="e">
        <v>#N/A</v>
      </c>
    </row>
    <row r="9722" spans="3:5">
      <c r="C9722" s="414">
        <v>192.95000000003103</v>
      </c>
      <c r="D9722" s="414" t="e">
        <v>#N/A</v>
      </c>
      <c r="E9722" s="414" t="e">
        <v>#N/A</v>
      </c>
    </row>
    <row r="9723" spans="3:5">
      <c r="C9723" s="414">
        <v>192.97500000003103</v>
      </c>
      <c r="D9723" s="414" t="e">
        <v>#N/A</v>
      </c>
      <c r="E9723" s="414" t="e">
        <v>#N/A</v>
      </c>
    </row>
    <row r="9724" spans="3:5">
      <c r="C9724" s="414">
        <v>193.00000000003104</v>
      </c>
      <c r="D9724" s="414" t="e">
        <v>#N/A</v>
      </c>
      <c r="E9724" s="414" t="e">
        <v>#N/A</v>
      </c>
    </row>
    <row r="9725" spans="3:5">
      <c r="C9725" s="414">
        <v>193.02500000003104</v>
      </c>
      <c r="D9725" s="414" t="e">
        <v>#N/A</v>
      </c>
      <c r="E9725" s="414" t="e">
        <v>#N/A</v>
      </c>
    </row>
    <row r="9726" spans="3:5">
      <c r="C9726" s="414">
        <v>193.05000000003105</v>
      </c>
      <c r="D9726" s="414" t="e">
        <v>#N/A</v>
      </c>
      <c r="E9726" s="414" t="e">
        <v>#N/A</v>
      </c>
    </row>
    <row r="9727" spans="3:5">
      <c r="C9727" s="414">
        <v>193.07500000003105</v>
      </c>
      <c r="D9727" s="414" t="e">
        <v>#N/A</v>
      </c>
      <c r="E9727" s="414" t="e">
        <v>#N/A</v>
      </c>
    </row>
    <row r="9728" spans="3:5">
      <c r="C9728" s="414">
        <v>193.10000000003106</v>
      </c>
      <c r="D9728" s="414" t="e">
        <v>#N/A</v>
      </c>
      <c r="E9728" s="414" t="e">
        <v>#N/A</v>
      </c>
    </row>
    <row r="9729" spans="3:5">
      <c r="C9729" s="414">
        <v>193.12500000003106</v>
      </c>
      <c r="D9729" s="414" t="e">
        <v>#N/A</v>
      </c>
      <c r="E9729" s="414" t="e">
        <v>#N/A</v>
      </c>
    </row>
    <row r="9730" spans="3:5">
      <c r="C9730" s="414">
        <v>193.15000000003107</v>
      </c>
      <c r="D9730" s="414" t="e">
        <v>#N/A</v>
      </c>
      <c r="E9730" s="414" t="e">
        <v>#N/A</v>
      </c>
    </row>
    <row r="9731" spans="3:5">
      <c r="C9731" s="414">
        <v>193.17500000003108</v>
      </c>
      <c r="D9731" s="414" t="e">
        <v>#N/A</v>
      </c>
      <c r="E9731" s="414" t="e">
        <v>#N/A</v>
      </c>
    </row>
    <row r="9732" spans="3:5">
      <c r="C9732" s="414">
        <v>193.20000000003108</v>
      </c>
      <c r="D9732" s="414" t="e">
        <v>#N/A</v>
      </c>
      <c r="E9732" s="414" t="e">
        <v>#N/A</v>
      </c>
    </row>
    <row r="9733" spans="3:5">
      <c r="C9733" s="414">
        <v>193.22500000003109</v>
      </c>
      <c r="D9733" s="414" t="e">
        <v>#N/A</v>
      </c>
      <c r="E9733" s="414" t="e">
        <v>#N/A</v>
      </c>
    </row>
    <row r="9734" spans="3:5">
      <c r="C9734" s="414">
        <v>193.25000000003109</v>
      </c>
      <c r="D9734" s="414" t="e">
        <v>#N/A</v>
      </c>
      <c r="E9734" s="414" t="e">
        <v>#N/A</v>
      </c>
    </row>
    <row r="9735" spans="3:5">
      <c r="C9735" s="414">
        <v>193.2750000000311</v>
      </c>
      <c r="D9735" s="414" t="e">
        <v>#N/A</v>
      </c>
      <c r="E9735" s="414" t="e">
        <v>#N/A</v>
      </c>
    </row>
    <row r="9736" spans="3:5">
      <c r="C9736" s="414">
        <v>193.3000000000311</v>
      </c>
      <c r="D9736" s="414" t="e">
        <v>#N/A</v>
      </c>
      <c r="E9736" s="414" t="e">
        <v>#N/A</v>
      </c>
    </row>
    <row r="9737" spans="3:5">
      <c r="C9737" s="414">
        <v>193.32500000003111</v>
      </c>
      <c r="D9737" s="414" t="e">
        <v>#N/A</v>
      </c>
      <c r="E9737" s="414" t="e">
        <v>#N/A</v>
      </c>
    </row>
    <row r="9738" spans="3:5">
      <c r="C9738" s="414">
        <v>193.35000000003112</v>
      </c>
      <c r="D9738" s="414" t="e">
        <v>#N/A</v>
      </c>
      <c r="E9738" s="414" t="e">
        <v>#N/A</v>
      </c>
    </row>
    <row r="9739" spans="3:5">
      <c r="C9739" s="414">
        <v>193.37500000003112</v>
      </c>
      <c r="D9739" s="414" t="e">
        <v>#N/A</v>
      </c>
      <c r="E9739" s="414" t="e">
        <v>#N/A</v>
      </c>
    </row>
    <row r="9740" spans="3:5">
      <c r="C9740" s="414">
        <v>193.40000000003113</v>
      </c>
      <c r="D9740" s="414" t="e">
        <v>#N/A</v>
      </c>
      <c r="E9740" s="414" t="e">
        <v>#N/A</v>
      </c>
    </row>
    <row r="9741" spans="3:5">
      <c r="C9741" s="414">
        <v>193.42500000003113</v>
      </c>
      <c r="D9741" s="414" t="e">
        <v>#N/A</v>
      </c>
      <c r="E9741" s="414" t="e">
        <v>#N/A</v>
      </c>
    </row>
    <row r="9742" spans="3:5">
      <c r="C9742" s="414">
        <v>193.45000000003114</v>
      </c>
      <c r="D9742" s="414" t="e">
        <v>#N/A</v>
      </c>
      <c r="E9742" s="414" t="e">
        <v>#N/A</v>
      </c>
    </row>
    <row r="9743" spans="3:5">
      <c r="C9743" s="414">
        <v>193.47500000003114</v>
      </c>
      <c r="D9743" s="414" t="e">
        <v>#N/A</v>
      </c>
      <c r="E9743" s="414" t="e">
        <v>#N/A</v>
      </c>
    </row>
    <row r="9744" spans="3:5">
      <c r="C9744" s="414">
        <v>193.50000000003115</v>
      </c>
      <c r="D9744" s="414" t="e">
        <v>#N/A</v>
      </c>
      <c r="E9744" s="414" t="e">
        <v>#N/A</v>
      </c>
    </row>
    <row r="9745" spans="3:5">
      <c r="C9745" s="414">
        <v>193.52500000003116</v>
      </c>
      <c r="D9745" s="414" t="e">
        <v>#N/A</v>
      </c>
      <c r="E9745" s="414" t="e">
        <v>#N/A</v>
      </c>
    </row>
    <row r="9746" spans="3:5">
      <c r="C9746" s="414">
        <v>193.55000000003116</v>
      </c>
      <c r="D9746" s="414" t="e">
        <v>#N/A</v>
      </c>
      <c r="E9746" s="414" t="e">
        <v>#N/A</v>
      </c>
    </row>
    <row r="9747" spans="3:5">
      <c r="C9747" s="414">
        <v>193.57500000003117</v>
      </c>
      <c r="D9747" s="414" t="e">
        <v>#N/A</v>
      </c>
      <c r="E9747" s="414" t="e">
        <v>#N/A</v>
      </c>
    </row>
    <row r="9748" spans="3:5">
      <c r="C9748" s="414">
        <v>193.60000000003117</v>
      </c>
      <c r="D9748" s="414" t="e">
        <v>#N/A</v>
      </c>
      <c r="E9748" s="414" t="e">
        <v>#N/A</v>
      </c>
    </row>
    <row r="9749" spans="3:5">
      <c r="C9749" s="414">
        <v>193.62500000003118</v>
      </c>
      <c r="D9749" s="414" t="e">
        <v>#N/A</v>
      </c>
      <c r="E9749" s="414" t="e">
        <v>#N/A</v>
      </c>
    </row>
    <row r="9750" spans="3:5">
      <c r="C9750" s="414">
        <v>193.65000000003118</v>
      </c>
      <c r="D9750" s="414" t="e">
        <v>#N/A</v>
      </c>
      <c r="E9750" s="414" t="e">
        <v>#N/A</v>
      </c>
    </row>
    <row r="9751" spans="3:5">
      <c r="C9751" s="414">
        <v>193.67500000003119</v>
      </c>
      <c r="D9751" s="414" t="e">
        <v>#N/A</v>
      </c>
      <c r="E9751" s="414" t="e">
        <v>#N/A</v>
      </c>
    </row>
    <row r="9752" spans="3:5">
      <c r="C9752" s="414">
        <v>193.7000000000312</v>
      </c>
      <c r="D9752" s="414" t="e">
        <v>#N/A</v>
      </c>
      <c r="E9752" s="414" t="e">
        <v>#N/A</v>
      </c>
    </row>
    <row r="9753" spans="3:5">
      <c r="C9753" s="414">
        <v>193.7250000000312</v>
      </c>
      <c r="D9753" s="414" t="e">
        <v>#N/A</v>
      </c>
      <c r="E9753" s="414" t="e">
        <v>#N/A</v>
      </c>
    </row>
    <row r="9754" spans="3:5">
      <c r="C9754" s="414">
        <v>193.75000000003121</v>
      </c>
      <c r="D9754" s="414" t="e">
        <v>#N/A</v>
      </c>
      <c r="E9754" s="414" t="e">
        <v>#N/A</v>
      </c>
    </row>
    <row r="9755" spans="3:5">
      <c r="C9755" s="414">
        <v>193.77500000003121</v>
      </c>
      <c r="D9755" s="414" t="e">
        <v>#N/A</v>
      </c>
      <c r="E9755" s="414" t="e">
        <v>#N/A</v>
      </c>
    </row>
    <row r="9756" spans="3:5">
      <c r="C9756" s="414">
        <v>193.80000000003122</v>
      </c>
      <c r="D9756" s="414" t="e">
        <v>#N/A</v>
      </c>
      <c r="E9756" s="414" t="e">
        <v>#N/A</v>
      </c>
    </row>
    <row r="9757" spans="3:5">
      <c r="C9757" s="414">
        <v>193.82500000003122</v>
      </c>
      <c r="D9757" s="414" t="e">
        <v>#N/A</v>
      </c>
      <c r="E9757" s="414" t="e">
        <v>#N/A</v>
      </c>
    </row>
    <row r="9758" spans="3:5">
      <c r="C9758" s="414">
        <v>193.85000000003123</v>
      </c>
      <c r="D9758" s="414" t="e">
        <v>#N/A</v>
      </c>
      <c r="E9758" s="414" t="e">
        <v>#N/A</v>
      </c>
    </row>
    <row r="9759" spans="3:5">
      <c r="C9759" s="414">
        <v>193.87500000003124</v>
      </c>
      <c r="D9759" s="414" t="e">
        <v>#N/A</v>
      </c>
      <c r="E9759" s="414" t="e">
        <v>#N/A</v>
      </c>
    </row>
    <row r="9760" spans="3:5">
      <c r="C9760" s="414">
        <v>193.90000000003124</v>
      </c>
      <c r="D9760" s="414" t="e">
        <v>#N/A</v>
      </c>
      <c r="E9760" s="414" t="e">
        <v>#N/A</v>
      </c>
    </row>
    <row r="9761" spans="3:5">
      <c r="C9761" s="414">
        <v>193.92500000003125</v>
      </c>
      <c r="D9761" s="414" t="e">
        <v>#N/A</v>
      </c>
      <c r="E9761" s="414" t="e">
        <v>#N/A</v>
      </c>
    </row>
    <row r="9762" spans="3:5">
      <c r="C9762" s="414">
        <v>193.95000000003125</v>
      </c>
      <c r="D9762" s="414" t="e">
        <v>#N/A</v>
      </c>
      <c r="E9762" s="414" t="e">
        <v>#N/A</v>
      </c>
    </row>
    <row r="9763" spans="3:5">
      <c r="C9763" s="414">
        <v>193.97500000003126</v>
      </c>
      <c r="D9763" s="414" t="e">
        <v>#N/A</v>
      </c>
      <c r="E9763" s="414" t="e">
        <v>#N/A</v>
      </c>
    </row>
    <row r="9764" spans="3:5">
      <c r="C9764" s="414">
        <v>194.00000000003126</v>
      </c>
      <c r="D9764" s="414" t="e">
        <v>#N/A</v>
      </c>
      <c r="E9764" s="414" t="e">
        <v>#N/A</v>
      </c>
    </row>
    <row r="9765" spans="3:5">
      <c r="C9765" s="414">
        <v>194.02500000003127</v>
      </c>
      <c r="D9765" s="414" t="e">
        <v>#N/A</v>
      </c>
      <c r="E9765" s="414" t="e">
        <v>#N/A</v>
      </c>
    </row>
    <row r="9766" spans="3:5">
      <c r="C9766" s="414">
        <v>194.05000000003128</v>
      </c>
      <c r="D9766" s="414" t="e">
        <v>#N/A</v>
      </c>
      <c r="E9766" s="414" t="e">
        <v>#N/A</v>
      </c>
    </row>
    <row r="9767" spans="3:5">
      <c r="C9767" s="414">
        <v>194.07500000003128</v>
      </c>
      <c r="D9767" s="414" t="e">
        <v>#N/A</v>
      </c>
      <c r="E9767" s="414" t="e">
        <v>#N/A</v>
      </c>
    </row>
    <row r="9768" spans="3:5">
      <c r="C9768" s="414">
        <v>194.10000000003129</v>
      </c>
      <c r="D9768" s="414" t="e">
        <v>#N/A</v>
      </c>
      <c r="E9768" s="414" t="e">
        <v>#N/A</v>
      </c>
    </row>
    <row r="9769" spans="3:5">
      <c r="C9769" s="414">
        <v>194.12500000003129</v>
      </c>
      <c r="D9769" s="414" t="e">
        <v>#N/A</v>
      </c>
      <c r="E9769" s="414" t="e">
        <v>#N/A</v>
      </c>
    </row>
    <row r="9770" spans="3:5">
      <c r="C9770" s="414">
        <v>194.1500000000313</v>
      </c>
      <c r="D9770" s="414" t="e">
        <v>#N/A</v>
      </c>
      <c r="E9770" s="414" t="e">
        <v>#N/A</v>
      </c>
    </row>
    <row r="9771" spans="3:5">
      <c r="C9771" s="414">
        <v>194.1750000000313</v>
      </c>
      <c r="D9771" s="414" t="e">
        <v>#N/A</v>
      </c>
      <c r="E9771" s="414" t="e">
        <v>#N/A</v>
      </c>
    </row>
    <row r="9772" spans="3:5">
      <c r="C9772" s="414">
        <v>194.20000000003131</v>
      </c>
      <c r="D9772" s="414" t="e">
        <v>#N/A</v>
      </c>
      <c r="E9772" s="414" t="e">
        <v>#N/A</v>
      </c>
    </row>
    <row r="9773" spans="3:5">
      <c r="C9773" s="414">
        <v>194.22500000003132</v>
      </c>
      <c r="D9773" s="414" t="e">
        <v>#N/A</v>
      </c>
      <c r="E9773" s="414" t="e">
        <v>#N/A</v>
      </c>
    </row>
    <row r="9774" spans="3:5">
      <c r="C9774" s="414">
        <v>194.25000000003132</v>
      </c>
      <c r="D9774" s="414" t="e">
        <v>#N/A</v>
      </c>
      <c r="E9774" s="414" t="e">
        <v>#N/A</v>
      </c>
    </row>
    <row r="9775" spans="3:5">
      <c r="C9775" s="414">
        <v>194.27500000003133</v>
      </c>
      <c r="D9775" s="414" t="e">
        <v>#N/A</v>
      </c>
      <c r="E9775" s="414" t="e">
        <v>#N/A</v>
      </c>
    </row>
    <row r="9776" spans="3:5">
      <c r="C9776" s="414">
        <v>194.30000000003133</v>
      </c>
      <c r="D9776" s="414" t="e">
        <v>#N/A</v>
      </c>
      <c r="E9776" s="414" t="e">
        <v>#N/A</v>
      </c>
    </row>
    <row r="9777" spans="3:5">
      <c r="C9777" s="414">
        <v>194.32500000003134</v>
      </c>
      <c r="D9777" s="414" t="e">
        <v>#N/A</v>
      </c>
      <c r="E9777" s="414" t="e">
        <v>#N/A</v>
      </c>
    </row>
    <row r="9778" spans="3:5">
      <c r="C9778" s="414">
        <v>194.35000000003134</v>
      </c>
      <c r="D9778" s="414" t="e">
        <v>#N/A</v>
      </c>
      <c r="E9778" s="414" t="e">
        <v>#N/A</v>
      </c>
    </row>
    <row r="9779" spans="3:5">
      <c r="C9779" s="414">
        <v>194.37500000003135</v>
      </c>
      <c r="D9779" s="414" t="e">
        <v>#N/A</v>
      </c>
      <c r="E9779" s="414" t="e">
        <v>#N/A</v>
      </c>
    </row>
    <row r="9780" spans="3:5">
      <c r="C9780" s="414">
        <v>194.40000000003135</v>
      </c>
      <c r="D9780" s="414" t="e">
        <v>#N/A</v>
      </c>
      <c r="E9780" s="414" t="e">
        <v>#N/A</v>
      </c>
    </row>
    <row r="9781" spans="3:5">
      <c r="C9781" s="414">
        <v>194.42500000003136</v>
      </c>
      <c r="D9781" s="414" t="e">
        <v>#N/A</v>
      </c>
      <c r="E9781" s="414" t="e">
        <v>#N/A</v>
      </c>
    </row>
    <row r="9782" spans="3:5">
      <c r="C9782" s="414">
        <v>194.45000000003137</v>
      </c>
      <c r="D9782" s="414" t="e">
        <v>#N/A</v>
      </c>
      <c r="E9782" s="414" t="e">
        <v>#N/A</v>
      </c>
    </row>
    <row r="9783" spans="3:5">
      <c r="C9783" s="414">
        <v>194.47500000003137</v>
      </c>
      <c r="D9783" s="414" t="e">
        <v>#N/A</v>
      </c>
      <c r="E9783" s="414" t="e">
        <v>#N/A</v>
      </c>
    </row>
    <row r="9784" spans="3:5">
      <c r="C9784" s="414">
        <v>194.50000000003138</v>
      </c>
      <c r="D9784" s="414" t="e">
        <v>#N/A</v>
      </c>
      <c r="E9784" s="414" t="e">
        <v>#N/A</v>
      </c>
    </row>
    <row r="9785" spans="3:5">
      <c r="C9785" s="414">
        <v>194.52500000003138</v>
      </c>
      <c r="D9785" s="414" t="e">
        <v>#N/A</v>
      </c>
      <c r="E9785" s="414" t="e">
        <v>#N/A</v>
      </c>
    </row>
    <row r="9786" spans="3:5">
      <c r="C9786" s="414">
        <v>194.55000000003139</v>
      </c>
      <c r="D9786" s="414" t="e">
        <v>#N/A</v>
      </c>
      <c r="E9786" s="414" t="e">
        <v>#N/A</v>
      </c>
    </row>
    <row r="9787" spans="3:5">
      <c r="C9787" s="414">
        <v>194.57500000003139</v>
      </c>
      <c r="D9787" s="414" t="e">
        <v>#N/A</v>
      </c>
      <c r="E9787" s="414" t="e">
        <v>#N/A</v>
      </c>
    </row>
    <row r="9788" spans="3:5">
      <c r="C9788" s="414">
        <v>194.6000000000314</v>
      </c>
      <c r="D9788" s="414" t="e">
        <v>#N/A</v>
      </c>
      <c r="E9788" s="414" t="e">
        <v>#N/A</v>
      </c>
    </row>
    <row r="9789" spans="3:5">
      <c r="C9789" s="414">
        <v>194.62500000003141</v>
      </c>
      <c r="D9789" s="414" t="e">
        <v>#N/A</v>
      </c>
      <c r="E9789" s="414" t="e">
        <v>#N/A</v>
      </c>
    </row>
    <row r="9790" spans="3:5">
      <c r="C9790" s="414">
        <v>194.65000000003141</v>
      </c>
      <c r="D9790" s="414" t="e">
        <v>#N/A</v>
      </c>
      <c r="E9790" s="414" t="e">
        <v>#N/A</v>
      </c>
    </row>
    <row r="9791" spans="3:5">
      <c r="C9791" s="414">
        <v>194.67500000003142</v>
      </c>
      <c r="D9791" s="414" t="e">
        <v>#N/A</v>
      </c>
      <c r="E9791" s="414" t="e">
        <v>#N/A</v>
      </c>
    </row>
    <row r="9792" spans="3:5">
      <c r="C9792" s="414">
        <v>194.70000000003142</v>
      </c>
      <c r="D9792" s="414" t="e">
        <v>#N/A</v>
      </c>
      <c r="E9792" s="414" t="e">
        <v>#N/A</v>
      </c>
    </row>
    <row r="9793" spans="3:5">
      <c r="C9793" s="414">
        <v>194.72500000003143</v>
      </c>
      <c r="D9793" s="414" t="e">
        <v>#N/A</v>
      </c>
      <c r="E9793" s="414" t="e">
        <v>#N/A</v>
      </c>
    </row>
    <row r="9794" spans="3:5">
      <c r="C9794" s="414">
        <v>194.75000000003143</v>
      </c>
      <c r="D9794" s="414" t="e">
        <v>#N/A</v>
      </c>
      <c r="E9794" s="414" t="e">
        <v>#N/A</v>
      </c>
    </row>
    <row r="9795" spans="3:5">
      <c r="C9795" s="414">
        <v>194.77500000003144</v>
      </c>
      <c r="D9795" s="414" t="e">
        <v>#N/A</v>
      </c>
      <c r="E9795" s="414" t="e">
        <v>#N/A</v>
      </c>
    </row>
    <row r="9796" spans="3:5">
      <c r="C9796" s="414">
        <v>194.80000000003145</v>
      </c>
      <c r="D9796" s="414" t="e">
        <v>#N/A</v>
      </c>
      <c r="E9796" s="414" t="e">
        <v>#N/A</v>
      </c>
    </row>
    <row r="9797" spans="3:5">
      <c r="C9797" s="414">
        <v>194.82500000003145</v>
      </c>
      <c r="D9797" s="414" t="e">
        <v>#N/A</v>
      </c>
      <c r="E9797" s="414" t="e">
        <v>#N/A</v>
      </c>
    </row>
    <row r="9798" spans="3:5">
      <c r="C9798" s="414">
        <v>194.85000000003146</v>
      </c>
      <c r="D9798" s="414" t="e">
        <v>#N/A</v>
      </c>
      <c r="E9798" s="414" t="e">
        <v>#N/A</v>
      </c>
    </row>
    <row r="9799" spans="3:5">
      <c r="C9799" s="414">
        <v>194.87500000003146</v>
      </c>
      <c r="D9799" s="414" t="e">
        <v>#N/A</v>
      </c>
      <c r="E9799" s="414" t="e">
        <v>#N/A</v>
      </c>
    </row>
    <row r="9800" spans="3:5">
      <c r="C9800" s="414">
        <v>194.90000000003147</v>
      </c>
      <c r="D9800" s="414" t="e">
        <v>#N/A</v>
      </c>
      <c r="E9800" s="414" t="e">
        <v>#N/A</v>
      </c>
    </row>
    <row r="9801" spans="3:5">
      <c r="C9801" s="414">
        <v>194.92500000003147</v>
      </c>
      <c r="D9801" s="414" t="e">
        <v>#N/A</v>
      </c>
      <c r="E9801" s="414" t="e">
        <v>#N/A</v>
      </c>
    </row>
    <row r="9802" spans="3:5">
      <c r="C9802" s="414">
        <v>194.95000000003148</v>
      </c>
      <c r="D9802" s="414" t="e">
        <v>#N/A</v>
      </c>
      <c r="E9802" s="414" t="e">
        <v>#N/A</v>
      </c>
    </row>
    <row r="9803" spans="3:5">
      <c r="C9803" s="414">
        <v>194.97500000003149</v>
      </c>
      <c r="D9803" s="414" t="e">
        <v>#N/A</v>
      </c>
      <c r="E9803" s="414" t="e">
        <v>#N/A</v>
      </c>
    </row>
    <row r="9804" spans="3:5">
      <c r="C9804" s="414">
        <v>195.00000000003149</v>
      </c>
      <c r="D9804" s="414" t="e">
        <v>#N/A</v>
      </c>
      <c r="E9804" s="414" t="e">
        <v>#N/A</v>
      </c>
    </row>
    <row r="9805" spans="3:5">
      <c r="C9805" s="414">
        <v>195.0250000000315</v>
      </c>
      <c r="D9805" s="414" t="e">
        <v>#N/A</v>
      </c>
      <c r="E9805" s="414" t="e">
        <v>#N/A</v>
      </c>
    </row>
    <row r="9806" spans="3:5">
      <c r="C9806" s="414">
        <v>195.0500000000315</v>
      </c>
      <c r="D9806" s="414" t="e">
        <v>#N/A</v>
      </c>
      <c r="E9806" s="414" t="e">
        <v>#N/A</v>
      </c>
    </row>
    <row r="9807" spans="3:5">
      <c r="C9807" s="414">
        <v>195.07500000003151</v>
      </c>
      <c r="D9807" s="414" t="e">
        <v>#N/A</v>
      </c>
      <c r="E9807" s="414" t="e">
        <v>#N/A</v>
      </c>
    </row>
    <row r="9808" spans="3:5">
      <c r="C9808" s="414">
        <v>195.10000000003151</v>
      </c>
      <c r="D9808" s="414" t="e">
        <v>#N/A</v>
      </c>
      <c r="E9808" s="414" t="e">
        <v>#N/A</v>
      </c>
    </row>
    <row r="9809" spans="3:5">
      <c r="C9809" s="414">
        <v>195.12500000003152</v>
      </c>
      <c r="D9809" s="414" t="e">
        <v>#N/A</v>
      </c>
      <c r="E9809" s="414" t="e">
        <v>#N/A</v>
      </c>
    </row>
    <row r="9810" spans="3:5">
      <c r="C9810" s="414">
        <v>195.15000000003153</v>
      </c>
      <c r="D9810" s="414" t="e">
        <v>#N/A</v>
      </c>
      <c r="E9810" s="414" t="e">
        <v>#N/A</v>
      </c>
    </row>
    <row r="9811" spans="3:5">
      <c r="C9811" s="414">
        <v>195.17500000003153</v>
      </c>
      <c r="D9811" s="414" t="e">
        <v>#N/A</v>
      </c>
      <c r="E9811" s="414" t="e">
        <v>#N/A</v>
      </c>
    </row>
    <row r="9812" spans="3:5">
      <c r="C9812" s="414">
        <v>195.20000000003154</v>
      </c>
      <c r="D9812" s="414" t="e">
        <v>#N/A</v>
      </c>
      <c r="E9812" s="414" t="e">
        <v>#N/A</v>
      </c>
    </row>
    <row r="9813" spans="3:5">
      <c r="C9813" s="414">
        <v>195.22500000003154</v>
      </c>
      <c r="D9813" s="414" t="e">
        <v>#N/A</v>
      </c>
      <c r="E9813" s="414" t="e">
        <v>#N/A</v>
      </c>
    </row>
    <row r="9814" spans="3:5">
      <c r="C9814" s="414">
        <v>195.25000000003155</v>
      </c>
      <c r="D9814" s="414" t="e">
        <v>#N/A</v>
      </c>
      <c r="E9814" s="414" t="e">
        <v>#N/A</v>
      </c>
    </row>
    <row r="9815" spans="3:5">
      <c r="C9815" s="414">
        <v>195.27500000003155</v>
      </c>
      <c r="D9815" s="414" t="e">
        <v>#N/A</v>
      </c>
      <c r="E9815" s="414" t="e">
        <v>#N/A</v>
      </c>
    </row>
    <row r="9816" spans="3:5">
      <c r="C9816" s="414">
        <v>195.30000000003156</v>
      </c>
      <c r="D9816" s="414" t="e">
        <v>#N/A</v>
      </c>
      <c r="E9816" s="414" t="e">
        <v>#N/A</v>
      </c>
    </row>
    <row r="9817" spans="3:5">
      <c r="C9817" s="414">
        <v>195.32500000003157</v>
      </c>
      <c r="D9817" s="414" t="e">
        <v>#N/A</v>
      </c>
      <c r="E9817" s="414" t="e">
        <v>#N/A</v>
      </c>
    </row>
    <row r="9818" spans="3:5">
      <c r="C9818" s="414">
        <v>195.35000000003157</v>
      </c>
      <c r="D9818" s="414" t="e">
        <v>#N/A</v>
      </c>
      <c r="E9818" s="414" t="e">
        <v>#N/A</v>
      </c>
    </row>
    <row r="9819" spans="3:5">
      <c r="C9819" s="414">
        <v>195.37500000003158</v>
      </c>
      <c r="D9819" s="414" t="e">
        <v>#N/A</v>
      </c>
      <c r="E9819" s="414" t="e">
        <v>#N/A</v>
      </c>
    </row>
    <row r="9820" spans="3:5">
      <c r="C9820" s="414">
        <v>195.40000000003158</v>
      </c>
      <c r="D9820" s="414" t="e">
        <v>#N/A</v>
      </c>
      <c r="E9820" s="414" t="e">
        <v>#N/A</v>
      </c>
    </row>
    <row r="9821" spans="3:5">
      <c r="C9821" s="414">
        <v>195.42500000003159</v>
      </c>
      <c r="D9821" s="414" t="e">
        <v>#N/A</v>
      </c>
      <c r="E9821" s="414" t="e">
        <v>#N/A</v>
      </c>
    </row>
    <row r="9822" spans="3:5">
      <c r="C9822" s="414">
        <v>195.45000000003159</v>
      </c>
      <c r="D9822" s="414" t="e">
        <v>#N/A</v>
      </c>
      <c r="E9822" s="414" t="e">
        <v>#N/A</v>
      </c>
    </row>
    <row r="9823" spans="3:5">
      <c r="C9823" s="414">
        <v>195.4750000000316</v>
      </c>
      <c r="D9823" s="414" t="e">
        <v>#N/A</v>
      </c>
      <c r="E9823" s="414" t="e">
        <v>#N/A</v>
      </c>
    </row>
    <row r="9824" spans="3:5">
      <c r="C9824" s="414">
        <v>195.5000000000316</v>
      </c>
      <c r="D9824" s="414" t="e">
        <v>#N/A</v>
      </c>
      <c r="E9824" s="414" t="e">
        <v>#N/A</v>
      </c>
    </row>
    <row r="9825" spans="3:5">
      <c r="C9825" s="414">
        <v>195.52500000003161</v>
      </c>
      <c r="D9825" s="414" t="e">
        <v>#N/A</v>
      </c>
      <c r="E9825" s="414" t="e">
        <v>#N/A</v>
      </c>
    </row>
    <row r="9826" spans="3:5">
      <c r="C9826" s="414">
        <v>195.55000000003162</v>
      </c>
      <c r="D9826" s="414" t="e">
        <v>#N/A</v>
      </c>
      <c r="E9826" s="414" t="e">
        <v>#N/A</v>
      </c>
    </row>
    <row r="9827" spans="3:5">
      <c r="C9827" s="414">
        <v>195.57500000003162</v>
      </c>
      <c r="D9827" s="414" t="e">
        <v>#N/A</v>
      </c>
      <c r="E9827" s="414" t="e">
        <v>#N/A</v>
      </c>
    </row>
    <row r="9828" spans="3:5">
      <c r="C9828" s="414">
        <v>195.60000000003163</v>
      </c>
      <c r="D9828" s="414" t="e">
        <v>#N/A</v>
      </c>
      <c r="E9828" s="414" t="e">
        <v>#N/A</v>
      </c>
    </row>
    <row r="9829" spans="3:5">
      <c r="C9829" s="414">
        <v>195.62500000003163</v>
      </c>
      <c r="D9829" s="414" t="e">
        <v>#N/A</v>
      </c>
      <c r="E9829" s="414" t="e">
        <v>#N/A</v>
      </c>
    </row>
    <row r="9830" spans="3:5">
      <c r="C9830" s="414">
        <v>195.65000000003164</v>
      </c>
      <c r="D9830" s="414" t="e">
        <v>#N/A</v>
      </c>
      <c r="E9830" s="414" t="e">
        <v>#N/A</v>
      </c>
    </row>
    <row r="9831" spans="3:5">
      <c r="C9831" s="414">
        <v>195.67500000003164</v>
      </c>
      <c r="D9831" s="414" t="e">
        <v>#N/A</v>
      </c>
      <c r="E9831" s="414" t="e">
        <v>#N/A</v>
      </c>
    </row>
    <row r="9832" spans="3:5">
      <c r="C9832" s="414">
        <v>195.70000000003165</v>
      </c>
      <c r="D9832" s="414" t="e">
        <v>#N/A</v>
      </c>
      <c r="E9832" s="414" t="e">
        <v>#N/A</v>
      </c>
    </row>
    <row r="9833" spans="3:5">
      <c r="C9833" s="414">
        <v>195.72500000003166</v>
      </c>
      <c r="D9833" s="414" t="e">
        <v>#N/A</v>
      </c>
      <c r="E9833" s="414" t="e">
        <v>#N/A</v>
      </c>
    </row>
    <row r="9834" spans="3:5">
      <c r="C9834" s="414">
        <v>195.75000000003166</v>
      </c>
      <c r="D9834" s="414" t="e">
        <v>#N/A</v>
      </c>
      <c r="E9834" s="414" t="e">
        <v>#N/A</v>
      </c>
    </row>
    <row r="9835" spans="3:5">
      <c r="C9835" s="414">
        <v>195.77500000003167</v>
      </c>
      <c r="D9835" s="414" t="e">
        <v>#N/A</v>
      </c>
      <c r="E9835" s="414" t="e">
        <v>#N/A</v>
      </c>
    </row>
    <row r="9836" spans="3:5">
      <c r="C9836" s="414">
        <v>195.80000000003167</v>
      </c>
      <c r="D9836" s="414" t="e">
        <v>#N/A</v>
      </c>
      <c r="E9836" s="414" t="e">
        <v>#N/A</v>
      </c>
    </row>
    <row r="9837" spans="3:5">
      <c r="C9837" s="414">
        <v>195.82500000003168</v>
      </c>
      <c r="D9837" s="414" t="e">
        <v>#N/A</v>
      </c>
      <c r="E9837" s="414" t="e">
        <v>#N/A</v>
      </c>
    </row>
    <row r="9838" spans="3:5">
      <c r="C9838" s="414">
        <v>195.85000000003168</v>
      </c>
      <c r="D9838" s="414" t="e">
        <v>#N/A</v>
      </c>
      <c r="E9838" s="414" t="e">
        <v>#N/A</v>
      </c>
    </row>
    <row r="9839" spans="3:5">
      <c r="C9839" s="414">
        <v>195.87500000003169</v>
      </c>
      <c r="D9839" s="414" t="e">
        <v>#N/A</v>
      </c>
      <c r="E9839" s="414" t="e">
        <v>#N/A</v>
      </c>
    </row>
    <row r="9840" spans="3:5">
      <c r="C9840" s="414">
        <v>195.9000000000317</v>
      </c>
      <c r="D9840" s="414" t="e">
        <v>#N/A</v>
      </c>
      <c r="E9840" s="414" t="e">
        <v>#N/A</v>
      </c>
    </row>
    <row r="9841" spans="3:5">
      <c r="C9841" s="414">
        <v>195.9250000000317</v>
      </c>
      <c r="D9841" s="414" t="e">
        <v>#N/A</v>
      </c>
      <c r="E9841" s="414" t="e">
        <v>#N/A</v>
      </c>
    </row>
    <row r="9842" spans="3:5">
      <c r="C9842" s="414">
        <v>195.95000000003171</v>
      </c>
      <c r="D9842" s="414" t="e">
        <v>#N/A</v>
      </c>
      <c r="E9842" s="414" t="e">
        <v>#N/A</v>
      </c>
    </row>
    <row r="9843" spans="3:5">
      <c r="C9843" s="414">
        <v>195.97500000003171</v>
      </c>
      <c r="D9843" s="414" t="e">
        <v>#N/A</v>
      </c>
      <c r="E9843" s="414" t="e">
        <v>#N/A</v>
      </c>
    </row>
    <row r="9844" spans="3:5">
      <c r="C9844" s="414">
        <v>196.00000000003172</v>
      </c>
      <c r="D9844" s="414" t="e">
        <v>#N/A</v>
      </c>
      <c r="E9844" s="414" t="e">
        <v>#N/A</v>
      </c>
    </row>
    <row r="9845" spans="3:5">
      <c r="C9845" s="414">
        <v>196.02500000003172</v>
      </c>
      <c r="D9845" s="414" t="e">
        <v>#N/A</v>
      </c>
      <c r="E9845" s="414" t="e">
        <v>#N/A</v>
      </c>
    </row>
    <row r="9846" spans="3:5">
      <c r="C9846" s="414">
        <v>196.05000000003173</v>
      </c>
      <c r="D9846" s="414" t="e">
        <v>#N/A</v>
      </c>
      <c r="E9846" s="414" t="e">
        <v>#N/A</v>
      </c>
    </row>
    <row r="9847" spans="3:5">
      <c r="C9847" s="414">
        <v>196.07500000003174</v>
      </c>
      <c r="D9847" s="414" t="e">
        <v>#N/A</v>
      </c>
      <c r="E9847" s="414" t="e">
        <v>#N/A</v>
      </c>
    </row>
    <row r="9848" spans="3:5">
      <c r="C9848" s="414">
        <v>196.10000000003174</v>
      </c>
      <c r="D9848" s="414" t="e">
        <v>#N/A</v>
      </c>
      <c r="E9848" s="414" t="e">
        <v>#N/A</v>
      </c>
    </row>
    <row r="9849" spans="3:5">
      <c r="C9849" s="414">
        <v>196.12500000003175</v>
      </c>
      <c r="D9849" s="414" t="e">
        <v>#N/A</v>
      </c>
      <c r="E9849" s="414" t="e">
        <v>#N/A</v>
      </c>
    </row>
    <row r="9850" spans="3:5">
      <c r="C9850" s="414">
        <v>196.15000000003175</v>
      </c>
      <c r="D9850" s="414" t="e">
        <v>#N/A</v>
      </c>
      <c r="E9850" s="414" t="e">
        <v>#N/A</v>
      </c>
    </row>
    <row r="9851" spans="3:5">
      <c r="C9851" s="414">
        <v>196.17500000003176</v>
      </c>
      <c r="D9851" s="414" t="e">
        <v>#N/A</v>
      </c>
      <c r="E9851" s="414" t="e">
        <v>#N/A</v>
      </c>
    </row>
    <row r="9852" spans="3:5">
      <c r="C9852" s="414">
        <v>196.20000000003176</v>
      </c>
      <c r="D9852" s="414" t="e">
        <v>#N/A</v>
      </c>
      <c r="E9852" s="414" t="e">
        <v>#N/A</v>
      </c>
    </row>
    <row r="9853" spans="3:5">
      <c r="C9853" s="414">
        <v>196.22500000003177</v>
      </c>
      <c r="D9853" s="414" t="e">
        <v>#N/A</v>
      </c>
      <c r="E9853" s="414" t="e">
        <v>#N/A</v>
      </c>
    </row>
    <row r="9854" spans="3:5">
      <c r="C9854" s="414">
        <v>196.25000000003178</v>
      </c>
      <c r="D9854" s="414" t="e">
        <v>#N/A</v>
      </c>
      <c r="E9854" s="414" t="e">
        <v>#N/A</v>
      </c>
    </row>
    <row r="9855" spans="3:5">
      <c r="C9855" s="414">
        <v>196.27500000003178</v>
      </c>
      <c r="D9855" s="414" t="e">
        <v>#N/A</v>
      </c>
      <c r="E9855" s="414" t="e">
        <v>#N/A</v>
      </c>
    </row>
    <row r="9856" spans="3:5">
      <c r="C9856" s="414">
        <v>196.30000000003179</v>
      </c>
      <c r="D9856" s="414" t="e">
        <v>#N/A</v>
      </c>
      <c r="E9856" s="414" t="e">
        <v>#N/A</v>
      </c>
    </row>
    <row r="9857" spans="3:5">
      <c r="C9857" s="414">
        <v>196.32500000003179</v>
      </c>
      <c r="D9857" s="414" t="e">
        <v>#N/A</v>
      </c>
      <c r="E9857" s="414" t="e">
        <v>#N/A</v>
      </c>
    </row>
    <row r="9858" spans="3:5">
      <c r="C9858" s="414">
        <v>196.3500000000318</v>
      </c>
      <c r="D9858" s="414" t="e">
        <v>#N/A</v>
      </c>
      <c r="E9858" s="414" t="e">
        <v>#N/A</v>
      </c>
    </row>
    <row r="9859" spans="3:5">
      <c r="C9859" s="414">
        <v>196.3750000000318</v>
      </c>
      <c r="D9859" s="414" t="e">
        <v>#N/A</v>
      </c>
      <c r="E9859" s="414" t="e">
        <v>#N/A</v>
      </c>
    </row>
    <row r="9860" spans="3:5">
      <c r="C9860" s="414">
        <v>196.40000000003181</v>
      </c>
      <c r="D9860" s="414" t="e">
        <v>#N/A</v>
      </c>
      <c r="E9860" s="414" t="e">
        <v>#N/A</v>
      </c>
    </row>
    <row r="9861" spans="3:5">
      <c r="C9861" s="414">
        <v>196.42500000003182</v>
      </c>
      <c r="D9861" s="414" t="e">
        <v>#N/A</v>
      </c>
      <c r="E9861" s="414" t="e">
        <v>#N/A</v>
      </c>
    </row>
    <row r="9862" spans="3:5">
      <c r="C9862" s="414">
        <v>196.45000000003182</v>
      </c>
      <c r="D9862" s="414" t="e">
        <v>#N/A</v>
      </c>
      <c r="E9862" s="414" t="e">
        <v>#N/A</v>
      </c>
    </row>
    <row r="9863" spans="3:5">
      <c r="C9863" s="414">
        <v>196.47500000003183</v>
      </c>
      <c r="D9863" s="414" t="e">
        <v>#N/A</v>
      </c>
      <c r="E9863" s="414" t="e">
        <v>#N/A</v>
      </c>
    </row>
    <row r="9864" spans="3:5">
      <c r="C9864" s="414">
        <v>196.50000000003183</v>
      </c>
      <c r="D9864" s="414" t="e">
        <v>#N/A</v>
      </c>
      <c r="E9864" s="414" t="e">
        <v>#N/A</v>
      </c>
    </row>
    <row r="9865" spans="3:5">
      <c r="C9865" s="414">
        <v>196.52500000003184</v>
      </c>
      <c r="D9865" s="414" t="e">
        <v>#N/A</v>
      </c>
      <c r="E9865" s="414" t="e">
        <v>#N/A</v>
      </c>
    </row>
    <row r="9866" spans="3:5">
      <c r="C9866" s="414">
        <v>196.55000000003184</v>
      </c>
      <c r="D9866" s="414" t="e">
        <v>#N/A</v>
      </c>
      <c r="E9866" s="414" t="e">
        <v>#N/A</v>
      </c>
    </row>
    <row r="9867" spans="3:5">
      <c r="C9867" s="414">
        <v>196.57500000003185</v>
      </c>
      <c r="D9867" s="414" t="e">
        <v>#N/A</v>
      </c>
      <c r="E9867" s="414" t="e">
        <v>#N/A</v>
      </c>
    </row>
    <row r="9868" spans="3:5">
      <c r="C9868" s="414">
        <v>196.60000000003186</v>
      </c>
      <c r="D9868" s="414" t="e">
        <v>#N/A</v>
      </c>
      <c r="E9868" s="414" t="e">
        <v>#N/A</v>
      </c>
    </row>
    <row r="9869" spans="3:5">
      <c r="C9869" s="414">
        <v>196.62500000003186</v>
      </c>
      <c r="D9869" s="414" t="e">
        <v>#N/A</v>
      </c>
      <c r="E9869" s="414" t="e">
        <v>#N/A</v>
      </c>
    </row>
    <row r="9870" spans="3:5">
      <c r="C9870" s="414">
        <v>196.65000000003187</v>
      </c>
      <c r="D9870" s="414" t="e">
        <v>#N/A</v>
      </c>
      <c r="E9870" s="414" t="e">
        <v>#N/A</v>
      </c>
    </row>
    <row r="9871" spans="3:5">
      <c r="C9871" s="414">
        <v>196.67500000003187</v>
      </c>
      <c r="D9871" s="414" t="e">
        <v>#N/A</v>
      </c>
      <c r="E9871" s="414" t="e">
        <v>#N/A</v>
      </c>
    </row>
    <row r="9872" spans="3:5">
      <c r="C9872" s="414">
        <v>196.70000000003188</v>
      </c>
      <c r="D9872" s="414" t="e">
        <v>#N/A</v>
      </c>
      <c r="E9872" s="414" t="e">
        <v>#N/A</v>
      </c>
    </row>
    <row r="9873" spans="3:5">
      <c r="C9873" s="414">
        <v>196.72500000003188</v>
      </c>
      <c r="D9873" s="414" t="e">
        <v>#N/A</v>
      </c>
      <c r="E9873" s="414" t="e">
        <v>#N/A</v>
      </c>
    </row>
    <row r="9874" spans="3:5">
      <c r="C9874" s="414">
        <v>196.75000000003189</v>
      </c>
      <c r="D9874" s="414" t="e">
        <v>#N/A</v>
      </c>
      <c r="E9874" s="414" t="e">
        <v>#N/A</v>
      </c>
    </row>
    <row r="9875" spans="3:5">
      <c r="C9875" s="414">
        <v>196.77500000003189</v>
      </c>
      <c r="D9875" s="414" t="e">
        <v>#N/A</v>
      </c>
      <c r="E9875" s="414" t="e">
        <v>#N/A</v>
      </c>
    </row>
    <row r="9876" spans="3:5">
      <c r="C9876" s="414">
        <v>196.8000000000319</v>
      </c>
      <c r="D9876" s="414" t="e">
        <v>#N/A</v>
      </c>
      <c r="E9876" s="414" t="e">
        <v>#N/A</v>
      </c>
    </row>
    <row r="9877" spans="3:5">
      <c r="C9877" s="414">
        <v>196.82500000003191</v>
      </c>
      <c r="D9877" s="414" t="e">
        <v>#N/A</v>
      </c>
      <c r="E9877" s="414" t="e">
        <v>#N/A</v>
      </c>
    </row>
    <row r="9878" spans="3:5">
      <c r="C9878" s="414">
        <v>196.85000000003191</v>
      </c>
      <c r="D9878" s="414" t="e">
        <v>#N/A</v>
      </c>
      <c r="E9878" s="414" t="e">
        <v>#N/A</v>
      </c>
    </row>
    <row r="9879" spans="3:5">
      <c r="C9879" s="414">
        <v>196.87500000003192</v>
      </c>
      <c r="D9879" s="414" t="e">
        <v>#N/A</v>
      </c>
      <c r="E9879" s="414" t="e">
        <v>#N/A</v>
      </c>
    </row>
    <row r="9880" spans="3:5">
      <c r="C9880" s="414">
        <v>196.90000000003192</v>
      </c>
      <c r="D9880" s="414" t="e">
        <v>#N/A</v>
      </c>
      <c r="E9880" s="414" t="e">
        <v>#N/A</v>
      </c>
    </row>
    <row r="9881" spans="3:5">
      <c r="C9881" s="414">
        <v>196.92500000003193</v>
      </c>
      <c r="D9881" s="414" t="e">
        <v>#N/A</v>
      </c>
      <c r="E9881" s="414" t="e">
        <v>#N/A</v>
      </c>
    </row>
    <row r="9882" spans="3:5">
      <c r="C9882" s="414">
        <v>196.95000000003193</v>
      </c>
      <c r="D9882" s="414" t="e">
        <v>#N/A</v>
      </c>
      <c r="E9882" s="414" t="e">
        <v>#N/A</v>
      </c>
    </row>
    <row r="9883" spans="3:5">
      <c r="C9883" s="414">
        <v>196.97500000003194</v>
      </c>
      <c r="D9883" s="414" t="e">
        <v>#N/A</v>
      </c>
      <c r="E9883" s="414" t="e">
        <v>#N/A</v>
      </c>
    </row>
    <row r="9884" spans="3:5">
      <c r="C9884" s="414">
        <v>197.00000000003195</v>
      </c>
      <c r="D9884" s="414" t="e">
        <v>#N/A</v>
      </c>
      <c r="E9884" s="414" t="e">
        <v>#N/A</v>
      </c>
    </row>
    <row r="9885" spans="3:5">
      <c r="C9885" s="414">
        <v>197.02500000003195</v>
      </c>
      <c r="D9885" s="414" t="e">
        <v>#N/A</v>
      </c>
      <c r="E9885" s="414" t="e">
        <v>#N/A</v>
      </c>
    </row>
    <row r="9886" spans="3:5">
      <c r="C9886" s="414">
        <v>197.05000000003196</v>
      </c>
      <c r="D9886" s="414" t="e">
        <v>#N/A</v>
      </c>
      <c r="E9886" s="414" t="e">
        <v>#N/A</v>
      </c>
    </row>
    <row r="9887" spans="3:5">
      <c r="C9887" s="414">
        <v>197.07500000003196</v>
      </c>
      <c r="D9887" s="414" t="e">
        <v>#N/A</v>
      </c>
      <c r="E9887" s="414" t="e">
        <v>#N/A</v>
      </c>
    </row>
    <row r="9888" spans="3:5">
      <c r="C9888" s="414">
        <v>197.10000000003197</v>
      </c>
      <c r="D9888" s="414" t="e">
        <v>#N/A</v>
      </c>
      <c r="E9888" s="414" t="e">
        <v>#N/A</v>
      </c>
    </row>
    <row r="9889" spans="3:5">
      <c r="C9889" s="414">
        <v>197.12500000003197</v>
      </c>
      <c r="D9889" s="414" t="e">
        <v>#N/A</v>
      </c>
      <c r="E9889" s="414" t="e">
        <v>#N/A</v>
      </c>
    </row>
    <row r="9890" spans="3:5">
      <c r="C9890" s="414">
        <v>197.15000000003198</v>
      </c>
      <c r="D9890" s="414" t="e">
        <v>#N/A</v>
      </c>
      <c r="E9890" s="414" t="e">
        <v>#N/A</v>
      </c>
    </row>
    <row r="9891" spans="3:5">
      <c r="C9891" s="414">
        <v>197.17500000003199</v>
      </c>
      <c r="D9891" s="414" t="e">
        <v>#N/A</v>
      </c>
      <c r="E9891" s="414" t="e">
        <v>#N/A</v>
      </c>
    </row>
    <row r="9892" spans="3:5">
      <c r="C9892" s="414">
        <v>197.20000000003199</v>
      </c>
      <c r="D9892" s="414" t="e">
        <v>#N/A</v>
      </c>
      <c r="E9892" s="414" t="e">
        <v>#N/A</v>
      </c>
    </row>
    <row r="9893" spans="3:5">
      <c r="C9893" s="414">
        <v>197.225000000032</v>
      </c>
      <c r="D9893" s="414" t="e">
        <v>#N/A</v>
      </c>
      <c r="E9893" s="414" t="e">
        <v>#N/A</v>
      </c>
    </row>
    <row r="9894" spans="3:5">
      <c r="C9894" s="414">
        <v>197.250000000032</v>
      </c>
      <c r="D9894" s="414" t="e">
        <v>#N/A</v>
      </c>
      <c r="E9894" s="414" t="e">
        <v>#N/A</v>
      </c>
    </row>
    <row r="9895" spans="3:5">
      <c r="C9895" s="414">
        <v>197.27500000003201</v>
      </c>
      <c r="D9895" s="414" t="e">
        <v>#N/A</v>
      </c>
      <c r="E9895" s="414" t="e">
        <v>#N/A</v>
      </c>
    </row>
    <row r="9896" spans="3:5">
      <c r="C9896" s="414">
        <v>197.30000000003201</v>
      </c>
      <c r="D9896" s="414" t="e">
        <v>#N/A</v>
      </c>
      <c r="E9896" s="414" t="e">
        <v>#N/A</v>
      </c>
    </row>
    <row r="9897" spans="3:5">
      <c r="C9897" s="414">
        <v>197.32500000003202</v>
      </c>
      <c r="D9897" s="414" t="e">
        <v>#N/A</v>
      </c>
      <c r="E9897" s="414" t="e">
        <v>#N/A</v>
      </c>
    </row>
    <row r="9898" spans="3:5">
      <c r="C9898" s="414">
        <v>197.35000000003203</v>
      </c>
      <c r="D9898" s="414" t="e">
        <v>#N/A</v>
      </c>
      <c r="E9898" s="414" t="e">
        <v>#N/A</v>
      </c>
    </row>
    <row r="9899" spans="3:5">
      <c r="C9899" s="414">
        <v>197.37500000003203</v>
      </c>
      <c r="D9899" s="414" t="e">
        <v>#N/A</v>
      </c>
      <c r="E9899" s="414" t="e">
        <v>#N/A</v>
      </c>
    </row>
    <row r="9900" spans="3:5">
      <c r="C9900" s="414">
        <v>197.40000000003204</v>
      </c>
      <c r="D9900" s="414" t="e">
        <v>#N/A</v>
      </c>
      <c r="E9900" s="414" t="e">
        <v>#N/A</v>
      </c>
    </row>
    <row r="9901" spans="3:5">
      <c r="C9901" s="414">
        <v>197.42500000003204</v>
      </c>
      <c r="D9901" s="414" t="e">
        <v>#N/A</v>
      </c>
      <c r="E9901" s="414" t="e">
        <v>#N/A</v>
      </c>
    </row>
    <row r="9902" spans="3:5">
      <c r="C9902" s="414">
        <v>197.45000000003205</v>
      </c>
      <c r="D9902" s="414" t="e">
        <v>#N/A</v>
      </c>
      <c r="E9902" s="414" t="e">
        <v>#N/A</v>
      </c>
    </row>
    <row r="9903" spans="3:5">
      <c r="C9903" s="414">
        <v>197.47500000003205</v>
      </c>
      <c r="D9903" s="414" t="e">
        <v>#N/A</v>
      </c>
      <c r="E9903" s="414" t="e">
        <v>#N/A</v>
      </c>
    </row>
    <row r="9904" spans="3:5">
      <c r="C9904" s="414">
        <v>197.50000000003206</v>
      </c>
      <c r="D9904" s="414" t="e">
        <v>#N/A</v>
      </c>
      <c r="E9904" s="414" t="e">
        <v>#N/A</v>
      </c>
    </row>
    <row r="9905" spans="3:5">
      <c r="C9905" s="414">
        <v>197.52500000003207</v>
      </c>
      <c r="D9905" s="414" t="e">
        <v>#N/A</v>
      </c>
      <c r="E9905" s="414" t="e">
        <v>#N/A</v>
      </c>
    </row>
    <row r="9906" spans="3:5">
      <c r="C9906" s="414">
        <v>197.55000000003207</v>
      </c>
      <c r="D9906" s="414" t="e">
        <v>#N/A</v>
      </c>
      <c r="E9906" s="414" t="e">
        <v>#N/A</v>
      </c>
    </row>
    <row r="9907" spans="3:5">
      <c r="C9907" s="414">
        <v>197.57500000003208</v>
      </c>
      <c r="D9907" s="414" t="e">
        <v>#N/A</v>
      </c>
      <c r="E9907" s="414" t="e">
        <v>#N/A</v>
      </c>
    </row>
    <row r="9908" spans="3:5">
      <c r="C9908" s="414">
        <v>197.60000000003208</v>
      </c>
      <c r="D9908" s="414" t="e">
        <v>#N/A</v>
      </c>
      <c r="E9908" s="414" t="e">
        <v>#N/A</v>
      </c>
    </row>
    <row r="9909" spans="3:5">
      <c r="C9909" s="414">
        <v>197.62500000003209</v>
      </c>
      <c r="D9909" s="414" t="e">
        <v>#N/A</v>
      </c>
      <c r="E9909" s="414" t="e">
        <v>#N/A</v>
      </c>
    </row>
    <row r="9910" spans="3:5">
      <c r="C9910" s="414">
        <v>197.65000000003209</v>
      </c>
      <c r="D9910" s="414" t="e">
        <v>#N/A</v>
      </c>
      <c r="E9910" s="414" t="e">
        <v>#N/A</v>
      </c>
    </row>
    <row r="9911" spans="3:5">
      <c r="C9911" s="414">
        <v>197.6750000000321</v>
      </c>
      <c r="D9911" s="414" t="e">
        <v>#N/A</v>
      </c>
      <c r="E9911" s="414" t="e">
        <v>#N/A</v>
      </c>
    </row>
    <row r="9912" spans="3:5">
      <c r="C9912" s="414">
        <v>197.70000000003211</v>
      </c>
      <c r="D9912" s="414" t="e">
        <v>#N/A</v>
      </c>
      <c r="E9912" s="414" t="e">
        <v>#N/A</v>
      </c>
    </row>
    <row r="9913" spans="3:5">
      <c r="C9913" s="414">
        <v>197.72500000003211</v>
      </c>
      <c r="D9913" s="414" t="e">
        <v>#N/A</v>
      </c>
      <c r="E9913" s="414" t="e">
        <v>#N/A</v>
      </c>
    </row>
    <row r="9914" spans="3:5">
      <c r="C9914" s="414">
        <v>197.75000000003212</v>
      </c>
      <c r="D9914" s="414" t="e">
        <v>#N/A</v>
      </c>
      <c r="E9914" s="414" t="e">
        <v>#N/A</v>
      </c>
    </row>
    <row r="9915" spans="3:5">
      <c r="C9915" s="414">
        <v>197.77500000003212</v>
      </c>
      <c r="D9915" s="414" t="e">
        <v>#N/A</v>
      </c>
      <c r="E9915" s="414" t="e">
        <v>#N/A</v>
      </c>
    </row>
    <row r="9916" spans="3:5">
      <c r="C9916" s="414">
        <v>197.80000000003213</v>
      </c>
      <c r="D9916" s="414" t="e">
        <v>#N/A</v>
      </c>
      <c r="E9916" s="414" t="e">
        <v>#N/A</v>
      </c>
    </row>
    <row r="9917" spans="3:5">
      <c r="C9917" s="414">
        <v>197.82500000003213</v>
      </c>
      <c r="D9917" s="414" t="e">
        <v>#N/A</v>
      </c>
      <c r="E9917" s="414" t="e">
        <v>#N/A</v>
      </c>
    </row>
    <row r="9918" spans="3:5">
      <c r="C9918" s="414">
        <v>197.85000000003214</v>
      </c>
      <c r="D9918" s="414" t="e">
        <v>#N/A</v>
      </c>
      <c r="E9918" s="414" t="e">
        <v>#N/A</v>
      </c>
    </row>
    <row r="9919" spans="3:5">
      <c r="C9919" s="414">
        <v>197.87500000003214</v>
      </c>
      <c r="D9919" s="414" t="e">
        <v>#N/A</v>
      </c>
      <c r="E9919" s="414" t="e">
        <v>#N/A</v>
      </c>
    </row>
    <row r="9920" spans="3:5">
      <c r="C9920" s="414">
        <v>197.90000000003215</v>
      </c>
      <c r="D9920" s="414" t="e">
        <v>#N/A</v>
      </c>
      <c r="E9920" s="414" t="e">
        <v>#N/A</v>
      </c>
    </row>
    <row r="9921" spans="3:5">
      <c r="C9921" s="414">
        <v>197.92500000003216</v>
      </c>
      <c r="D9921" s="414" t="e">
        <v>#N/A</v>
      </c>
      <c r="E9921" s="414" t="e">
        <v>#N/A</v>
      </c>
    </row>
    <row r="9922" spans="3:5">
      <c r="C9922" s="414">
        <v>197.95000000003216</v>
      </c>
      <c r="D9922" s="414" t="e">
        <v>#N/A</v>
      </c>
      <c r="E9922" s="414" t="e">
        <v>#N/A</v>
      </c>
    </row>
    <row r="9923" spans="3:5">
      <c r="C9923" s="414">
        <v>197.97500000003217</v>
      </c>
      <c r="D9923" s="414" t="e">
        <v>#N/A</v>
      </c>
      <c r="E9923" s="414" t="e">
        <v>#N/A</v>
      </c>
    </row>
    <row r="9924" spans="3:5">
      <c r="C9924" s="414">
        <v>198.00000000003217</v>
      </c>
      <c r="D9924" s="414" t="e">
        <v>#N/A</v>
      </c>
      <c r="E9924" s="414" t="e">
        <v>#N/A</v>
      </c>
    </row>
    <row r="9925" spans="3:5">
      <c r="C9925" s="414">
        <v>198.02500000003218</v>
      </c>
      <c r="D9925" s="414" t="e">
        <v>#N/A</v>
      </c>
      <c r="E9925" s="414" t="e">
        <v>#N/A</v>
      </c>
    </row>
    <row r="9926" spans="3:5">
      <c r="C9926" s="414">
        <v>198.05000000003218</v>
      </c>
      <c r="D9926" s="414" t="e">
        <v>#N/A</v>
      </c>
      <c r="E9926" s="414" t="e">
        <v>#N/A</v>
      </c>
    </row>
    <row r="9927" spans="3:5">
      <c r="C9927" s="414">
        <v>198.07500000003219</v>
      </c>
      <c r="D9927" s="414" t="e">
        <v>#N/A</v>
      </c>
      <c r="E9927" s="414" t="e">
        <v>#N/A</v>
      </c>
    </row>
    <row r="9928" spans="3:5">
      <c r="C9928" s="414">
        <v>198.1000000000322</v>
      </c>
      <c r="D9928" s="414" t="e">
        <v>#N/A</v>
      </c>
      <c r="E9928" s="414" t="e">
        <v>#N/A</v>
      </c>
    </row>
    <row r="9929" spans="3:5">
      <c r="C9929" s="414">
        <v>198.1250000000322</v>
      </c>
      <c r="D9929" s="414" t="e">
        <v>#N/A</v>
      </c>
      <c r="E9929" s="414" t="e">
        <v>#N/A</v>
      </c>
    </row>
    <row r="9930" spans="3:5">
      <c r="C9930" s="414">
        <v>198.15000000003221</v>
      </c>
      <c r="D9930" s="414" t="e">
        <v>#N/A</v>
      </c>
      <c r="E9930" s="414" t="e">
        <v>#N/A</v>
      </c>
    </row>
    <row r="9931" spans="3:5">
      <c r="C9931" s="414">
        <v>198.17500000003221</v>
      </c>
      <c r="D9931" s="414" t="e">
        <v>#N/A</v>
      </c>
      <c r="E9931" s="414" t="e">
        <v>#N/A</v>
      </c>
    </row>
    <row r="9932" spans="3:5">
      <c r="C9932" s="414">
        <v>198.20000000003222</v>
      </c>
      <c r="D9932" s="414" t="e">
        <v>#N/A</v>
      </c>
      <c r="E9932" s="414" t="e">
        <v>#N/A</v>
      </c>
    </row>
    <row r="9933" spans="3:5">
      <c r="C9933" s="414">
        <v>198.22500000003222</v>
      </c>
      <c r="D9933" s="414" t="e">
        <v>#N/A</v>
      </c>
      <c r="E9933" s="414" t="e">
        <v>#N/A</v>
      </c>
    </row>
    <row r="9934" spans="3:5">
      <c r="C9934" s="414">
        <v>198.25000000003223</v>
      </c>
      <c r="D9934" s="414" t="e">
        <v>#N/A</v>
      </c>
      <c r="E9934" s="414" t="e">
        <v>#N/A</v>
      </c>
    </row>
    <row r="9935" spans="3:5">
      <c r="C9935" s="414">
        <v>198.27500000003224</v>
      </c>
      <c r="D9935" s="414" t="e">
        <v>#N/A</v>
      </c>
      <c r="E9935" s="414" t="e">
        <v>#N/A</v>
      </c>
    </row>
    <row r="9936" spans="3:5">
      <c r="C9936" s="414">
        <v>198.30000000003224</v>
      </c>
      <c r="D9936" s="414" t="e">
        <v>#N/A</v>
      </c>
      <c r="E9936" s="414" t="e">
        <v>#N/A</v>
      </c>
    </row>
    <row r="9937" spans="3:5">
      <c r="C9937" s="414">
        <v>198.32500000003225</v>
      </c>
      <c r="D9937" s="414" t="e">
        <v>#N/A</v>
      </c>
      <c r="E9937" s="414" t="e">
        <v>#N/A</v>
      </c>
    </row>
    <row r="9938" spans="3:5">
      <c r="C9938" s="414">
        <v>198.35000000003225</v>
      </c>
      <c r="D9938" s="414" t="e">
        <v>#N/A</v>
      </c>
      <c r="E9938" s="414" t="e">
        <v>#N/A</v>
      </c>
    </row>
    <row r="9939" spans="3:5">
      <c r="C9939" s="414">
        <v>198.37500000003226</v>
      </c>
      <c r="D9939" s="414" t="e">
        <v>#N/A</v>
      </c>
      <c r="E9939" s="414" t="e">
        <v>#N/A</v>
      </c>
    </row>
    <row r="9940" spans="3:5">
      <c r="C9940" s="414">
        <v>198.40000000003226</v>
      </c>
      <c r="D9940" s="414" t="e">
        <v>#N/A</v>
      </c>
      <c r="E9940" s="414" t="e">
        <v>#N/A</v>
      </c>
    </row>
    <row r="9941" spans="3:5">
      <c r="C9941" s="414">
        <v>198.42500000003227</v>
      </c>
      <c r="D9941" s="414" t="e">
        <v>#N/A</v>
      </c>
      <c r="E9941" s="414" t="e">
        <v>#N/A</v>
      </c>
    </row>
    <row r="9942" spans="3:5">
      <c r="C9942" s="414">
        <v>198.45000000003228</v>
      </c>
      <c r="D9942" s="414" t="e">
        <v>#N/A</v>
      </c>
      <c r="E9942" s="414" t="e">
        <v>#N/A</v>
      </c>
    </row>
    <row r="9943" spans="3:5">
      <c r="C9943" s="414">
        <v>198.47500000003228</v>
      </c>
      <c r="D9943" s="414" t="e">
        <v>#N/A</v>
      </c>
      <c r="E9943" s="414" t="e">
        <v>#N/A</v>
      </c>
    </row>
    <row r="9944" spans="3:5">
      <c r="C9944" s="414">
        <v>198.50000000003229</v>
      </c>
      <c r="D9944" s="414" t="e">
        <v>#N/A</v>
      </c>
      <c r="E9944" s="414" t="e">
        <v>#N/A</v>
      </c>
    </row>
    <row r="9945" spans="3:5">
      <c r="C9945" s="414">
        <v>198.52500000003229</v>
      </c>
      <c r="D9945" s="414" t="e">
        <v>#N/A</v>
      </c>
      <c r="E9945" s="414" t="e">
        <v>#N/A</v>
      </c>
    </row>
    <row r="9946" spans="3:5">
      <c r="C9946" s="414">
        <v>198.5500000000323</v>
      </c>
      <c r="D9946" s="414" t="e">
        <v>#N/A</v>
      </c>
      <c r="E9946" s="414" t="e">
        <v>#N/A</v>
      </c>
    </row>
    <row r="9947" spans="3:5">
      <c r="C9947" s="414">
        <v>198.5750000000323</v>
      </c>
      <c r="D9947" s="414" t="e">
        <v>#N/A</v>
      </c>
      <c r="E9947" s="414" t="e">
        <v>#N/A</v>
      </c>
    </row>
    <row r="9948" spans="3:5">
      <c r="C9948" s="414">
        <v>198.60000000003231</v>
      </c>
      <c r="D9948" s="414" t="e">
        <v>#N/A</v>
      </c>
      <c r="E9948" s="414" t="e">
        <v>#N/A</v>
      </c>
    </row>
    <row r="9949" spans="3:5">
      <c r="C9949" s="414">
        <v>198.62500000003232</v>
      </c>
      <c r="D9949" s="414" t="e">
        <v>#N/A</v>
      </c>
      <c r="E9949" s="414" t="e">
        <v>#N/A</v>
      </c>
    </row>
    <row r="9950" spans="3:5">
      <c r="C9950" s="414">
        <v>198.65000000003232</v>
      </c>
      <c r="D9950" s="414" t="e">
        <v>#N/A</v>
      </c>
      <c r="E9950" s="414" t="e">
        <v>#N/A</v>
      </c>
    </row>
    <row r="9951" spans="3:5">
      <c r="C9951" s="414">
        <v>198.67500000003233</v>
      </c>
      <c r="D9951" s="414" t="e">
        <v>#N/A</v>
      </c>
      <c r="E9951" s="414" t="e">
        <v>#N/A</v>
      </c>
    </row>
    <row r="9952" spans="3:5">
      <c r="C9952" s="414">
        <v>198.70000000003233</v>
      </c>
      <c r="D9952" s="414" t="e">
        <v>#N/A</v>
      </c>
      <c r="E9952" s="414" t="e">
        <v>#N/A</v>
      </c>
    </row>
    <row r="9953" spans="3:5">
      <c r="C9953" s="414">
        <v>198.72500000003234</v>
      </c>
      <c r="D9953" s="414" t="e">
        <v>#N/A</v>
      </c>
      <c r="E9953" s="414" t="e">
        <v>#N/A</v>
      </c>
    </row>
    <row r="9954" spans="3:5">
      <c r="C9954" s="414">
        <v>198.75000000003234</v>
      </c>
      <c r="D9954" s="414" t="e">
        <v>#N/A</v>
      </c>
      <c r="E9954" s="414" t="e">
        <v>#N/A</v>
      </c>
    </row>
    <row r="9955" spans="3:5">
      <c r="C9955" s="414">
        <v>198.77500000003235</v>
      </c>
      <c r="D9955" s="414" t="e">
        <v>#N/A</v>
      </c>
      <c r="E9955" s="414" t="e">
        <v>#N/A</v>
      </c>
    </row>
    <row r="9956" spans="3:5">
      <c r="C9956" s="414">
        <v>198.80000000003236</v>
      </c>
      <c r="D9956" s="414" t="e">
        <v>#N/A</v>
      </c>
      <c r="E9956" s="414" t="e">
        <v>#N/A</v>
      </c>
    </row>
    <row r="9957" spans="3:5">
      <c r="C9957" s="414">
        <v>198.82500000003236</v>
      </c>
      <c r="D9957" s="414" t="e">
        <v>#N/A</v>
      </c>
      <c r="E9957" s="414" t="e">
        <v>#N/A</v>
      </c>
    </row>
    <row r="9958" spans="3:5">
      <c r="C9958" s="414">
        <v>198.85000000003237</v>
      </c>
      <c r="D9958" s="414" t="e">
        <v>#N/A</v>
      </c>
      <c r="E9958" s="414" t="e">
        <v>#N/A</v>
      </c>
    </row>
    <row r="9959" spans="3:5">
      <c r="C9959" s="414">
        <v>198.87500000003237</v>
      </c>
      <c r="D9959" s="414" t="e">
        <v>#N/A</v>
      </c>
      <c r="E9959" s="414" t="e">
        <v>#N/A</v>
      </c>
    </row>
    <row r="9960" spans="3:5">
      <c r="C9960" s="414">
        <v>198.90000000003238</v>
      </c>
      <c r="D9960" s="414" t="e">
        <v>#N/A</v>
      </c>
      <c r="E9960" s="414" t="e">
        <v>#N/A</v>
      </c>
    </row>
    <row r="9961" spans="3:5">
      <c r="C9961" s="414">
        <v>198.92500000003238</v>
      </c>
      <c r="D9961" s="414" t="e">
        <v>#N/A</v>
      </c>
      <c r="E9961" s="414" t="e">
        <v>#N/A</v>
      </c>
    </row>
    <row r="9962" spans="3:5">
      <c r="C9962" s="414">
        <v>198.95000000003239</v>
      </c>
      <c r="D9962" s="414" t="e">
        <v>#N/A</v>
      </c>
      <c r="E9962" s="414" t="e">
        <v>#N/A</v>
      </c>
    </row>
    <row r="9963" spans="3:5">
      <c r="C9963" s="414">
        <v>198.9750000000324</v>
      </c>
      <c r="D9963" s="414" t="e">
        <v>#N/A</v>
      </c>
      <c r="E9963" s="414" t="e">
        <v>#N/A</v>
      </c>
    </row>
    <row r="9964" spans="3:5">
      <c r="C9964" s="414">
        <v>199.0000000000324</v>
      </c>
      <c r="D9964" s="414" t="e">
        <v>#N/A</v>
      </c>
      <c r="E9964" s="414" t="e">
        <v>#N/A</v>
      </c>
    </row>
    <row r="9965" spans="3:5">
      <c r="C9965" s="414">
        <v>199.02500000003241</v>
      </c>
      <c r="D9965" s="414" t="e">
        <v>#N/A</v>
      </c>
      <c r="E9965" s="414" t="e">
        <v>#N/A</v>
      </c>
    </row>
    <row r="9966" spans="3:5">
      <c r="C9966" s="414">
        <v>199.05000000003241</v>
      </c>
      <c r="D9966" s="414" t="e">
        <v>#N/A</v>
      </c>
      <c r="E9966" s="414" t="e">
        <v>#N/A</v>
      </c>
    </row>
    <row r="9967" spans="3:5">
      <c r="C9967" s="414">
        <v>199.07500000003242</v>
      </c>
      <c r="D9967" s="414" t="e">
        <v>#N/A</v>
      </c>
      <c r="E9967" s="414" t="e">
        <v>#N/A</v>
      </c>
    </row>
    <row r="9968" spans="3:5">
      <c r="C9968" s="414">
        <v>199.10000000003242</v>
      </c>
      <c r="D9968" s="414" t="e">
        <v>#N/A</v>
      </c>
      <c r="E9968" s="414" t="e">
        <v>#N/A</v>
      </c>
    </row>
    <row r="9969" spans="3:5">
      <c r="C9969" s="414">
        <v>199.12500000003243</v>
      </c>
      <c r="D9969" s="414" t="e">
        <v>#N/A</v>
      </c>
      <c r="E9969" s="414" t="e">
        <v>#N/A</v>
      </c>
    </row>
    <row r="9970" spans="3:5">
      <c r="C9970" s="414">
        <v>199.15000000003243</v>
      </c>
      <c r="D9970" s="414" t="e">
        <v>#N/A</v>
      </c>
      <c r="E9970" s="414" t="e">
        <v>#N/A</v>
      </c>
    </row>
    <row r="9971" spans="3:5">
      <c r="C9971" s="414">
        <v>199.17500000003244</v>
      </c>
      <c r="D9971" s="414" t="e">
        <v>#N/A</v>
      </c>
      <c r="E9971" s="414" t="e">
        <v>#N/A</v>
      </c>
    </row>
    <row r="9972" spans="3:5">
      <c r="C9972" s="414">
        <v>199.20000000003245</v>
      </c>
      <c r="D9972" s="414" t="e">
        <v>#N/A</v>
      </c>
      <c r="E9972" s="414" t="e">
        <v>#N/A</v>
      </c>
    </row>
    <row r="9973" spans="3:5">
      <c r="C9973" s="414">
        <v>199.22500000003245</v>
      </c>
      <c r="D9973" s="414" t="e">
        <v>#N/A</v>
      </c>
      <c r="E9973" s="414" t="e">
        <v>#N/A</v>
      </c>
    </row>
    <row r="9974" spans="3:5">
      <c r="C9974" s="414">
        <v>199.25000000003246</v>
      </c>
      <c r="D9974" s="414" t="e">
        <v>#N/A</v>
      </c>
      <c r="E9974" s="414" t="e">
        <v>#N/A</v>
      </c>
    </row>
    <row r="9975" spans="3:5">
      <c r="C9975" s="414">
        <v>199.27500000003246</v>
      </c>
      <c r="D9975" s="414" t="e">
        <v>#N/A</v>
      </c>
      <c r="E9975" s="414" t="e">
        <v>#N/A</v>
      </c>
    </row>
    <row r="9976" spans="3:5">
      <c r="C9976" s="414">
        <v>199.30000000003247</v>
      </c>
      <c r="D9976" s="414" t="e">
        <v>#N/A</v>
      </c>
      <c r="E9976" s="414" t="e">
        <v>#N/A</v>
      </c>
    </row>
    <row r="9977" spans="3:5">
      <c r="C9977" s="414">
        <v>199.32500000003247</v>
      </c>
      <c r="D9977" s="414" t="e">
        <v>#N/A</v>
      </c>
      <c r="E9977" s="414" t="e">
        <v>#N/A</v>
      </c>
    </row>
    <row r="9978" spans="3:5">
      <c r="C9978" s="414">
        <v>199.35000000003248</v>
      </c>
      <c r="D9978" s="414" t="e">
        <v>#N/A</v>
      </c>
      <c r="E9978" s="414" t="e">
        <v>#N/A</v>
      </c>
    </row>
    <row r="9979" spans="3:5">
      <c r="C9979" s="414">
        <v>199.37500000003249</v>
      </c>
      <c r="D9979" s="414" t="e">
        <v>#N/A</v>
      </c>
      <c r="E9979" s="414" t="e">
        <v>#N/A</v>
      </c>
    </row>
    <row r="9980" spans="3:5">
      <c r="C9980" s="414">
        <v>199.40000000003249</v>
      </c>
      <c r="D9980" s="414" t="e">
        <v>#N/A</v>
      </c>
      <c r="E9980" s="414" t="e">
        <v>#N/A</v>
      </c>
    </row>
    <row r="9981" spans="3:5">
      <c r="C9981" s="414">
        <v>199.4250000000325</v>
      </c>
      <c r="D9981" s="414" t="e">
        <v>#N/A</v>
      </c>
      <c r="E9981" s="414" t="e">
        <v>#N/A</v>
      </c>
    </row>
    <row r="9982" spans="3:5">
      <c r="C9982" s="414">
        <v>199.4500000000325</v>
      </c>
      <c r="D9982" s="414" t="e">
        <v>#N/A</v>
      </c>
      <c r="E9982" s="414" t="e">
        <v>#N/A</v>
      </c>
    </row>
    <row r="9983" spans="3:5">
      <c r="C9983" s="414">
        <v>199.47500000003251</v>
      </c>
      <c r="D9983" s="414" t="e">
        <v>#N/A</v>
      </c>
      <c r="E9983" s="414" t="e">
        <v>#N/A</v>
      </c>
    </row>
    <row r="9984" spans="3:5">
      <c r="C9984" s="414">
        <v>199.50000000003251</v>
      </c>
      <c r="D9984" s="414" t="e">
        <v>#N/A</v>
      </c>
      <c r="E9984" s="414" t="e">
        <v>#N/A</v>
      </c>
    </row>
    <row r="9985" spans="3:5">
      <c r="C9985" s="414">
        <v>199.52500000003252</v>
      </c>
      <c r="D9985" s="414" t="e">
        <v>#N/A</v>
      </c>
      <c r="E9985" s="414" t="e">
        <v>#N/A</v>
      </c>
    </row>
    <row r="9986" spans="3:5">
      <c r="C9986" s="414">
        <v>199.55000000003253</v>
      </c>
      <c r="D9986" s="414" t="e">
        <v>#N/A</v>
      </c>
      <c r="E9986" s="414" t="e">
        <v>#N/A</v>
      </c>
    </row>
    <row r="9987" spans="3:5">
      <c r="C9987" s="414">
        <v>199.57500000003253</v>
      </c>
      <c r="D9987" s="414" t="e">
        <v>#N/A</v>
      </c>
      <c r="E9987" s="414" t="e">
        <v>#N/A</v>
      </c>
    </row>
    <row r="9988" spans="3:5">
      <c r="C9988" s="414">
        <v>199.60000000003254</v>
      </c>
      <c r="D9988" s="414" t="e">
        <v>#N/A</v>
      </c>
      <c r="E9988" s="414" t="e">
        <v>#N/A</v>
      </c>
    </row>
    <row r="9989" spans="3:5">
      <c r="C9989" s="414">
        <v>199.62500000003254</v>
      </c>
      <c r="D9989" s="414" t="e">
        <v>#N/A</v>
      </c>
      <c r="E9989" s="414" t="e">
        <v>#N/A</v>
      </c>
    </row>
    <row r="9990" spans="3:5">
      <c r="C9990" s="414">
        <v>199.65000000003255</v>
      </c>
      <c r="D9990" s="414" t="e">
        <v>#N/A</v>
      </c>
      <c r="E9990" s="414" t="e">
        <v>#N/A</v>
      </c>
    </row>
    <row r="9991" spans="3:5">
      <c r="C9991" s="414">
        <v>199.67500000003255</v>
      </c>
      <c r="D9991" s="414" t="e">
        <v>#N/A</v>
      </c>
      <c r="E9991" s="414" t="e">
        <v>#N/A</v>
      </c>
    </row>
    <row r="9992" spans="3:5">
      <c r="C9992" s="414">
        <v>199.70000000003256</v>
      </c>
      <c r="D9992" s="414" t="e">
        <v>#N/A</v>
      </c>
      <c r="E9992" s="414" t="e">
        <v>#N/A</v>
      </c>
    </row>
    <row r="9993" spans="3:5">
      <c r="C9993" s="414">
        <v>199.72500000003257</v>
      </c>
      <c r="D9993" s="414" t="e">
        <v>#N/A</v>
      </c>
      <c r="E9993" s="414" t="e">
        <v>#N/A</v>
      </c>
    </row>
    <row r="9994" spans="3:5">
      <c r="C9994" s="414">
        <v>199.75000000003257</v>
      </c>
      <c r="D9994" s="414" t="e">
        <v>#N/A</v>
      </c>
      <c r="E9994" s="414" t="e">
        <v>#N/A</v>
      </c>
    </row>
    <row r="9995" spans="3:5">
      <c r="C9995" s="414">
        <v>199.77500000003258</v>
      </c>
      <c r="D9995" s="414" t="e">
        <v>#N/A</v>
      </c>
      <c r="E9995" s="414" t="e">
        <v>#N/A</v>
      </c>
    </row>
    <row r="9996" spans="3:5">
      <c r="C9996" s="414">
        <v>199.80000000003258</v>
      </c>
      <c r="D9996" s="414" t="e">
        <v>#N/A</v>
      </c>
      <c r="E9996" s="414" t="e">
        <v>#N/A</v>
      </c>
    </row>
    <row r="9997" spans="3:5">
      <c r="C9997" s="414">
        <v>199.82500000003259</v>
      </c>
      <c r="D9997" s="414" t="e">
        <v>#N/A</v>
      </c>
      <c r="E9997" s="414" t="e">
        <v>#N/A</v>
      </c>
    </row>
    <row r="9998" spans="3:5">
      <c r="C9998" s="414">
        <v>199.85000000003259</v>
      </c>
      <c r="D9998" s="414" t="e">
        <v>#N/A</v>
      </c>
      <c r="E9998" s="414" t="e">
        <v>#N/A</v>
      </c>
    </row>
    <row r="9999" spans="3:5">
      <c r="C9999" s="414">
        <v>199.8750000000326</v>
      </c>
      <c r="D9999" s="414" t="e">
        <v>#N/A</v>
      </c>
      <c r="E9999" s="414" t="e">
        <v>#N/A</v>
      </c>
    </row>
    <row r="10000" spans="3:5">
      <c r="C10000" s="414">
        <v>199.90000000003261</v>
      </c>
      <c r="D10000" s="414" t="e">
        <v>#N/A</v>
      </c>
      <c r="E10000" s="414" t="e">
        <v>#N/A</v>
      </c>
    </row>
    <row r="10001" spans="2:5">
      <c r="C10001" s="414">
        <v>199.92500000003261</v>
      </c>
      <c r="D10001" s="414" t="e">
        <v>#N/A</v>
      </c>
      <c r="E10001" s="414" t="e">
        <v>#N/A</v>
      </c>
    </row>
    <row r="10002" spans="2:5">
      <c r="C10002" s="414">
        <v>199.95000000003262</v>
      </c>
      <c r="D10002" s="414" t="e">
        <v>#N/A</v>
      </c>
      <c r="E10002" s="414" t="e">
        <v>#N/A</v>
      </c>
    </row>
    <row r="10003" spans="2:5">
      <c r="C10003" s="414">
        <v>199.97500000003262</v>
      </c>
      <c r="D10003" s="414" t="e">
        <v>#N/A</v>
      </c>
      <c r="E10003" s="414" t="e">
        <v>#N/A</v>
      </c>
    </row>
    <row r="10004" spans="2:5">
      <c r="B10004" s="414">
        <v>200</v>
      </c>
      <c r="C10004" s="414">
        <v>200</v>
      </c>
      <c r="D10004" s="414">
        <v>2</v>
      </c>
      <c r="E10004" s="414">
        <v>6</v>
      </c>
    </row>
    <row r="10005" spans="2:5">
      <c r="C10005" s="414">
        <v>200.02499999996701</v>
      </c>
      <c r="D10005" s="414" t="e">
        <v>#N/A</v>
      </c>
      <c r="E10005" s="414" t="e">
        <v>#N/A</v>
      </c>
    </row>
    <row r="10006" spans="2:5">
      <c r="C10006" s="414">
        <v>200.04999999993501</v>
      </c>
      <c r="D10006" s="414" t="e">
        <v>#N/A</v>
      </c>
      <c r="E10006" s="414" t="e">
        <v>#N/A</v>
      </c>
    </row>
    <row r="10007" spans="2:5">
      <c r="C10007" s="414">
        <v>200.07499999990199</v>
      </c>
      <c r="D10007" s="414" t="e">
        <v>#N/A</v>
      </c>
      <c r="E10007" s="414" t="e">
        <v>#N/A</v>
      </c>
    </row>
    <row r="10008" spans="2:5">
      <c r="C10008" s="414">
        <v>200.09999999986999</v>
      </c>
      <c r="D10008" s="414" t="e">
        <v>#N/A</v>
      </c>
      <c r="E10008" s="414" t="e">
        <v>#N/A</v>
      </c>
    </row>
    <row r="10009" spans="2:5">
      <c r="C10009" s="414">
        <v>200.124999999837</v>
      </c>
      <c r="D10009" s="414" t="e">
        <v>#N/A</v>
      </c>
      <c r="E10009" s="414" t="e">
        <v>#N/A</v>
      </c>
    </row>
    <row r="10010" spans="2:5">
      <c r="C10010" s="414">
        <v>200.14999999980401</v>
      </c>
      <c r="D10010" s="414" t="e">
        <v>#N/A</v>
      </c>
      <c r="E10010" s="414" t="e">
        <v>#N/A</v>
      </c>
    </row>
    <row r="10011" spans="2:5">
      <c r="C10011" s="414">
        <v>200.17499999977201</v>
      </c>
      <c r="D10011" s="414" t="e">
        <v>#N/A</v>
      </c>
      <c r="E10011" s="414" t="e">
        <v>#N/A</v>
      </c>
    </row>
    <row r="10012" spans="2:5">
      <c r="C10012" s="414">
        <v>200.19999999973899</v>
      </c>
      <c r="D10012" s="414" t="e">
        <v>#N/A</v>
      </c>
      <c r="E10012" s="414" t="e">
        <v>#N/A</v>
      </c>
    </row>
    <row r="10013" spans="2:5">
      <c r="C10013" s="414">
        <v>200.224999999706</v>
      </c>
      <c r="D10013" s="414" t="e">
        <v>#N/A</v>
      </c>
      <c r="E10013" s="414" t="e">
        <v>#N/A</v>
      </c>
    </row>
    <row r="10014" spans="2:5">
      <c r="C10014" s="414">
        <v>200.249999999674</v>
      </c>
      <c r="D10014" s="414" t="e">
        <v>#N/A</v>
      </c>
      <c r="E10014" s="414" t="e">
        <v>#N/A</v>
      </c>
    </row>
    <row r="10015" spans="2:5">
      <c r="C10015" s="414">
        <v>200.27499999964101</v>
      </c>
      <c r="D10015" s="414" t="e">
        <v>#N/A</v>
      </c>
      <c r="E10015" s="414" t="e">
        <v>#N/A</v>
      </c>
    </row>
    <row r="10016" spans="2:5">
      <c r="C10016" s="414">
        <v>200.29999999960901</v>
      </c>
      <c r="D10016" s="414" t="e">
        <v>#N/A</v>
      </c>
      <c r="E10016" s="414" t="e">
        <v>#N/A</v>
      </c>
    </row>
    <row r="10017" spans="3:5">
      <c r="C10017" s="414">
        <v>200.32499999957599</v>
      </c>
      <c r="D10017" s="414" t="e">
        <v>#N/A</v>
      </c>
      <c r="E10017" s="414" t="e">
        <v>#N/A</v>
      </c>
    </row>
    <row r="10018" spans="3:5">
      <c r="C10018" s="414">
        <v>200.349999999543</v>
      </c>
      <c r="D10018" s="414" t="e">
        <v>#N/A</v>
      </c>
      <c r="E10018" s="414" t="e">
        <v>#N/A</v>
      </c>
    </row>
    <row r="10019" spans="3:5">
      <c r="C10019" s="414">
        <v>200.374999999511</v>
      </c>
      <c r="D10019" s="414" t="e">
        <v>#N/A</v>
      </c>
      <c r="E10019" s="414" t="e">
        <v>#N/A</v>
      </c>
    </row>
    <row r="10020" spans="3:5">
      <c r="C10020" s="414">
        <v>200.39999999947801</v>
      </c>
      <c r="D10020" s="414" t="e">
        <v>#N/A</v>
      </c>
      <c r="E10020" s="414" t="e">
        <v>#N/A</v>
      </c>
    </row>
    <row r="10021" spans="3:5">
      <c r="C10021" s="414">
        <v>200.42499999944499</v>
      </c>
      <c r="D10021" s="414" t="e">
        <v>#N/A</v>
      </c>
      <c r="E10021" s="414" t="e">
        <v>#N/A</v>
      </c>
    </row>
    <row r="10022" spans="3:5">
      <c r="C10022" s="414">
        <v>200.449999999413</v>
      </c>
      <c r="D10022" s="414" t="e">
        <v>#N/A</v>
      </c>
      <c r="E10022" s="414" t="e">
        <v>#N/A</v>
      </c>
    </row>
    <row r="10023" spans="3:5">
      <c r="C10023" s="414">
        <v>200.47499999938</v>
      </c>
      <c r="D10023" s="414" t="e">
        <v>#N/A</v>
      </c>
      <c r="E10023" s="414" t="e">
        <v>#N/A</v>
      </c>
    </row>
    <row r="10024" spans="3:5">
      <c r="C10024" s="414">
        <v>200.49999999934801</v>
      </c>
      <c r="D10024" s="414" t="e">
        <v>#N/A</v>
      </c>
      <c r="E10024" s="414" t="e">
        <v>#N/A</v>
      </c>
    </row>
    <row r="10025" spans="3:5">
      <c r="C10025" s="414">
        <v>200.52499999931501</v>
      </c>
      <c r="D10025" s="414" t="e">
        <v>#N/A</v>
      </c>
      <c r="E10025" s="414" t="e">
        <v>#N/A</v>
      </c>
    </row>
    <row r="10026" spans="3:5">
      <c r="C10026" s="414">
        <v>200.54999999928199</v>
      </c>
      <c r="D10026" s="414" t="e">
        <v>#N/A</v>
      </c>
      <c r="E10026" s="414" t="e">
        <v>#N/A</v>
      </c>
    </row>
    <row r="10027" spans="3:5">
      <c r="C10027" s="414">
        <v>200.57499999925</v>
      </c>
      <c r="D10027" s="414" t="e">
        <v>#N/A</v>
      </c>
      <c r="E10027" s="414" t="e">
        <v>#N/A</v>
      </c>
    </row>
    <row r="10028" spans="3:5">
      <c r="C10028" s="414">
        <v>200.599999999217</v>
      </c>
      <c r="D10028" s="414" t="e">
        <v>#N/A</v>
      </c>
      <c r="E10028" s="414" t="e">
        <v>#N/A</v>
      </c>
    </row>
    <row r="10029" spans="3:5">
      <c r="C10029" s="414">
        <v>200.62499999918401</v>
      </c>
      <c r="D10029" s="414" t="e">
        <v>#N/A</v>
      </c>
      <c r="E10029" s="414" t="e">
        <v>#N/A</v>
      </c>
    </row>
    <row r="10030" spans="3:5">
      <c r="C10030" s="414">
        <v>200.64999999915199</v>
      </c>
      <c r="D10030" s="414" t="e">
        <v>#N/A</v>
      </c>
      <c r="E10030" s="414" t="e">
        <v>#N/A</v>
      </c>
    </row>
    <row r="10031" spans="3:5">
      <c r="C10031" s="414">
        <v>200.674999999119</v>
      </c>
      <c r="D10031" s="414" t="e">
        <v>#N/A</v>
      </c>
      <c r="E10031" s="414" t="e">
        <v>#N/A</v>
      </c>
    </row>
    <row r="10032" spans="3:5">
      <c r="C10032" s="414">
        <v>200.699999999087</v>
      </c>
      <c r="D10032" s="414" t="e">
        <v>#N/A</v>
      </c>
      <c r="E10032" s="414" t="e">
        <v>#N/A</v>
      </c>
    </row>
    <row r="10033" spans="3:5">
      <c r="C10033" s="414">
        <v>200.72499999905401</v>
      </c>
      <c r="D10033" s="414" t="e">
        <v>#N/A</v>
      </c>
      <c r="E10033" s="414" t="e">
        <v>#N/A</v>
      </c>
    </row>
    <row r="10034" spans="3:5">
      <c r="C10034" s="414">
        <v>200.74999999902099</v>
      </c>
      <c r="D10034" s="414" t="e">
        <v>#N/A</v>
      </c>
      <c r="E10034" s="414" t="e">
        <v>#N/A</v>
      </c>
    </row>
    <row r="10035" spans="3:5">
      <c r="C10035" s="414">
        <v>200.77499999898899</v>
      </c>
      <c r="D10035" s="414" t="e">
        <v>#N/A</v>
      </c>
      <c r="E10035" s="414" t="e">
        <v>#N/A</v>
      </c>
    </row>
    <row r="10036" spans="3:5">
      <c r="C10036" s="414">
        <v>200.799999998956</v>
      </c>
      <c r="D10036" s="414" t="e">
        <v>#N/A</v>
      </c>
      <c r="E10036" s="414" t="e">
        <v>#N/A</v>
      </c>
    </row>
    <row r="10037" spans="3:5">
      <c r="C10037" s="414">
        <v>200.824999998923</v>
      </c>
      <c r="D10037" s="414" t="e">
        <v>#N/A</v>
      </c>
      <c r="E10037" s="414" t="e">
        <v>#N/A</v>
      </c>
    </row>
    <row r="10038" spans="3:5">
      <c r="C10038" s="414">
        <v>200.84999999889101</v>
      </c>
      <c r="D10038" s="414" t="e">
        <v>#N/A</v>
      </c>
      <c r="E10038" s="414" t="e">
        <v>#N/A</v>
      </c>
    </row>
    <row r="10039" spans="3:5">
      <c r="C10039" s="414">
        <v>200.87499999885799</v>
      </c>
      <c r="D10039" s="414" t="e">
        <v>#N/A</v>
      </c>
      <c r="E10039" s="414" t="e">
        <v>#N/A</v>
      </c>
    </row>
    <row r="10040" spans="3:5">
      <c r="C10040" s="414">
        <v>200.89999999882599</v>
      </c>
      <c r="D10040" s="414" t="e">
        <v>#N/A</v>
      </c>
      <c r="E10040" s="414" t="e">
        <v>#N/A</v>
      </c>
    </row>
    <row r="10041" spans="3:5">
      <c r="C10041" s="414">
        <v>200.924999998793</v>
      </c>
      <c r="D10041" s="414" t="e">
        <v>#N/A</v>
      </c>
      <c r="E10041" s="414" t="e">
        <v>#N/A</v>
      </c>
    </row>
    <row r="10042" spans="3:5">
      <c r="C10042" s="414">
        <v>200.94999999876001</v>
      </c>
      <c r="D10042" s="414" t="e">
        <v>#N/A</v>
      </c>
      <c r="E10042" s="414" t="e">
        <v>#N/A</v>
      </c>
    </row>
    <row r="10043" spans="3:5">
      <c r="C10043" s="414">
        <v>200.97499999872801</v>
      </c>
      <c r="D10043" s="414" t="e">
        <v>#N/A</v>
      </c>
      <c r="E10043" s="414" t="e">
        <v>#N/A</v>
      </c>
    </row>
    <row r="10044" spans="3:5">
      <c r="C10044" s="414">
        <v>200.99999999869499</v>
      </c>
      <c r="D10044" s="414" t="e">
        <v>#N/A</v>
      </c>
      <c r="E10044" s="414" t="e">
        <v>#N/A</v>
      </c>
    </row>
    <row r="10045" spans="3:5">
      <c r="C10045" s="414">
        <v>201.024999998662</v>
      </c>
      <c r="D10045" s="414" t="e">
        <v>#N/A</v>
      </c>
      <c r="E10045" s="414" t="e">
        <v>#N/A</v>
      </c>
    </row>
    <row r="10046" spans="3:5">
      <c r="C10046" s="414">
        <v>201.04999999863</v>
      </c>
      <c r="D10046" s="414" t="e">
        <v>#N/A</v>
      </c>
      <c r="E10046" s="414" t="e">
        <v>#N/A</v>
      </c>
    </row>
    <row r="10047" spans="3:5">
      <c r="C10047" s="414">
        <v>201.07499999859701</v>
      </c>
      <c r="D10047" s="414" t="e">
        <v>#N/A</v>
      </c>
      <c r="E10047" s="414" t="e">
        <v>#N/A</v>
      </c>
    </row>
    <row r="10048" spans="3:5">
      <c r="C10048" s="414">
        <v>201.09999999856501</v>
      </c>
      <c r="D10048" s="414" t="e">
        <v>#N/A</v>
      </c>
      <c r="E10048" s="414" t="e">
        <v>#N/A</v>
      </c>
    </row>
    <row r="10049" spans="3:5">
      <c r="C10049" s="414">
        <v>201.12499999853199</v>
      </c>
      <c r="D10049" s="414" t="e">
        <v>#N/A</v>
      </c>
      <c r="E10049" s="414" t="e">
        <v>#N/A</v>
      </c>
    </row>
    <row r="10050" spans="3:5">
      <c r="C10050" s="414">
        <v>201.149999998499</v>
      </c>
      <c r="D10050" s="414" t="e">
        <v>#N/A</v>
      </c>
      <c r="E10050" s="414" t="e">
        <v>#N/A</v>
      </c>
    </row>
    <row r="10051" spans="3:5">
      <c r="C10051" s="414">
        <v>201.174999998467</v>
      </c>
      <c r="D10051" s="414" t="e">
        <v>#N/A</v>
      </c>
      <c r="E10051" s="414" t="e">
        <v>#N/A</v>
      </c>
    </row>
    <row r="10052" spans="3:5">
      <c r="C10052" s="414">
        <v>201.19999999843401</v>
      </c>
      <c r="D10052" s="414" t="e">
        <v>#N/A</v>
      </c>
      <c r="E10052" s="414" t="e">
        <v>#N/A</v>
      </c>
    </row>
    <row r="10053" spans="3:5">
      <c r="C10053" s="414">
        <v>201.22499999840201</v>
      </c>
      <c r="D10053" s="414" t="e">
        <v>#N/A</v>
      </c>
      <c r="E10053" s="414" t="e">
        <v>#N/A</v>
      </c>
    </row>
    <row r="10054" spans="3:5">
      <c r="C10054" s="414">
        <v>201.24999999836899</v>
      </c>
      <c r="D10054" s="414" t="e">
        <v>#N/A</v>
      </c>
      <c r="E10054" s="414" t="e">
        <v>#N/A</v>
      </c>
    </row>
    <row r="10055" spans="3:5">
      <c r="C10055" s="414">
        <v>201.274999998336</v>
      </c>
      <c r="D10055" s="414" t="e">
        <v>#N/A</v>
      </c>
      <c r="E10055" s="414" t="e">
        <v>#N/A</v>
      </c>
    </row>
    <row r="10056" spans="3:5">
      <c r="C10056" s="414">
        <v>201.299999998304</v>
      </c>
      <c r="D10056" s="414" t="e">
        <v>#N/A</v>
      </c>
      <c r="E10056" s="414" t="e">
        <v>#N/A</v>
      </c>
    </row>
    <row r="10057" spans="3:5">
      <c r="C10057" s="414">
        <v>201.32499999827101</v>
      </c>
      <c r="D10057" s="414" t="e">
        <v>#N/A</v>
      </c>
      <c r="E10057" s="414" t="e">
        <v>#N/A</v>
      </c>
    </row>
    <row r="10058" spans="3:5">
      <c r="C10058" s="414">
        <v>201.34999999823799</v>
      </c>
      <c r="D10058" s="414" t="e">
        <v>#N/A</v>
      </c>
      <c r="E10058" s="414" t="e">
        <v>#N/A</v>
      </c>
    </row>
    <row r="10059" spans="3:5">
      <c r="C10059" s="414">
        <v>201.37499999820599</v>
      </c>
      <c r="D10059" s="414" t="e">
        <v>#N/A</v>
      </c>
      <c r="E10059" s="414" t="e">
        <v>#N/A</v>
      </c>
    </row>
    <row r="10060" spans="3:5">
      <c r="C10060" s="414">
        <v>201.399999998173</v>
      </c>
      <c r="D10060" s="414" t="e">
        <v>#N/A</v>
      </c>
      <c r="E10060" s="414" t="e">
        <v>#N/A</v>
      </c>
    </row>
    <row r="10061" spans="3:5">
      <c r="C10061" s="414">
        <v>201.424999998141</v>
      </c>
      <c r="D10061" s="414" t="e">
        <v>#N/A</v>
      </c>
      <c r="E10061" s="414" t="e">
        <v>#N/A</v>
      </c>
    </row>
    <row r="10062" spans="3:5">
      <c r="C10062" s="414">
        <v>201.44999999810801</v>
      </c>
      <c r="D10062" s="414" t="e">
        <v>#N/A</v>
      </c>
      <c r="E10062" s="414" t="e">
        <v>#N/A</v>
      </c>
    </row>
    <row r="10063" spans="3:5">
      <c r="C10063" s="414">
        <v>201.47499999807499</v>
      </c>
      <c r="D10063" s="414" t="e">
        <v>#N/A</v>
      </c>
      <c r="E10063" s="414" t="e">
        <v>#N/A</v>
      </c>
    </row>
    <row r="10064" spans="3:5">
      <c r="C10064" s="414">
        <v>201.49999999804299</v>
      </c>
      <c r="D10064" s="414" t="e">
        <v>#N/A</v>
      </c>
      <c r="E10064" s="414" t="e">
        <v>#N/A</v>
      </c>
    </row>
    <row r="10065" spans="3:5">
      <c r="C10065" s="414">
        <v>201.52499999801</v>
      </c>
      <c r="D10065" s="414" t="e">
        <v>#N/A</v>
      </c>
      <c r="E10065" s="414" t="e">
        <v>#N/A</v>
      </c>
    </row>
    <row r="10066" spans="3:5">
      <c r="C10066" s="414">
        <v>201.54999999797701</v>
      </c>
      <c r="D10066" s="414" t="e">
        <v>#N/A</v>
      </c>
      <c r="E10066" s="414" t="e">
        <v>#N/A</v>
      </c>
    </row>
    <row r="10067" spans="3:5">
      <c r="C10067" s="414">
        <v>201.57499999794501</v>
      </c>
      <c r="D10067" s="414" t="e">
        <v>#N/A</v>
      </c>
      <c r="E10067" s="414" t="e">
        <v>#N/A</v>
      </c>
    </row>
    <row r="10068" spans="3:5">
      <c r="C10068" s="414">
        <v>201.59999999791199</v>
      </c>
      <c r="D10068" s="414" t="e">
        <v>#N/A</v>
      </c>
      <c r="E10068" s="414" t="e">
        <v>#N/A</v>
      </c>
    </row>
    <row r="10069" spans="3:5">
      <c r="C10069" s="414">
        <v>201.62499999788</v>
      </c>
      <c r="D10069" s="414" t="e">
        <v>#N/A</v>
      </c>
      <c r="E10069" s="414" t="e">
        <v>#N/A</v>
      </c>
    </row>
    <row r="10070" spans="3:5">
      <c r="C10070" s="414">
        <v>201.649999997847</v>
      </c>
      <c r="D10070" s="414" t="e">
        <v>#N/A</v>
      </c>
      <c r="E10070" s="414" t="e">
        <v>#N/A</v>
      </c>
    </row>
    <row r="10071" spans="3:5">
      <c r="C10071" s="414">
        <v>201.67499999781401</v>
      </c>
      <c r="D10071" s="414" t="e">
        <v>#N/A</v>
      </c>
      <c r="E10071" s="414" t="e">
        <v>#N/A</v>
      </c>
    </row>
    <row r="10072" spans="3:5">
      <c r="C10072" s="414">
        <v>201.69999999778199</v>
      </c>
      <c r="D10072" s="414" t="e">
        <v>#N/A</v>
      </c>
      <c r="E10072" s="414" t="e">
        <v>#N/A</v>
      </c>
    </row>
    <row r="10073" spans="3:5">
      <c r="C10073" s="414">
        <v>201.72499999774899</v>
      </c>
      <c r="D10073" s="414" t="e">
        <v>#N/A</v>
      </c>
      <c r="E10073" s="414" t="e">
        <v>#N/A</v>
      </c>
    </row>
    <row r="10074" spans="3:5">
      <c r="C10074" s="414">
        <v>201.749999997716</v>
      </c>
      <c r="D10074" s="414" t="e">
        <v>#N/A</v>
      </c>
      <c r="E10074" s="414" t="e">
        <v>#N/A</v>
      </c>
    </row>
    <row r="10075" spans="3:5">
      <c r="C10075" s="414">
        <v>201.77499999768401</v>
      </c>
      <c r="D10075" s="414" t="e">
        <v>#N/A</v>
      </c>
      <c r="E10075" s="414" t="e">
        <v>#N/A</v>
      </c>
    </row>
    <row r="10076" spans="3:5">
      <c r="C10076" s="414">
        <v>201.79999999765101</v>
      </c>
      <c r="D10076" s="414" t="e">
        <v>#N/A</v>
      </c>
      <c r="E10076" s="414" t="e">
        <v>#N/A</v>
      </c>
    </row>
    <row r="10077" spans="3:5">
      <c r="C10077" s="414">
        <v>201.82499999761899</v>
      </c>
      <c r="D10077" s="414" t="e">
        <v>#N/A</v>
      </c>
      <c r="E10077" s="414" t="e">
        <v>#N/A</v>
      </c>
    </row>
    <row r="10078" spans="3:5">
      <c r="C10078" s="414">
        <v>201.849999997586</v>
      </c>
      <c r="D10078" s="414" t="e">
        <v>#N/A</v>
      </c>
      <c r="E10078" s="414" t="e">
        <v>#N/A</v>
      </c>
    </row>
    <row r="10079" spans="3:5">
      <c r="C10079" s="414">
        <v>201.874999997553</v>
      </c>
      <c r="D10079" s="414" t="e">
        <v>#N/A</v>
      </c>
      <c r="E10079" s="414" t="e">
        <v>#N/A</v>
      </c>
    </row>
    <row r="10080" spans="3:5">
      <c r="C10080" s="414">
        <v>201.89999999752101</v>
      </c>
      <c r="D10080" s="414" t="e">
        <v>#N/A</v>
      </c>
      <c r="E10080" s="414" t="e">
        <v>#N/A</v>
      </c>
    </row>
    <row r="10081" spans="3:5">
      <c r="C10081" s="414">
        <v>201.92499999748799</v>
      </c>
      <c r="D10081" s="414" t="e">
        <v>#N/A</v>
      </c>
      <c r="E10081" s="414" t="e">
        <v>#N/A</v>
      </c>
    </row>
    <row r="10082" spans="3:5">
      <c r="C10082" s="414">
        <v>201.949999997455</v>
      </c>
      <c r="D10082" s="414" t="e">
        <v>#N/A</v>
      </c>
      <c r="E10082" s="414" t="e">
        <v>#N/A</v>
      </c>
    </row>
    <row r="10083" spans="3:5">
      <c r="C10083" s="414">
        <v>201.974999997423</v>
      </c>
      <c r="D10083" s="414" t="e">
        <v>#N/A</v>
      </c>
      <c r="E10083" s="414" t="e">
        <v>#N/A</v>
      </c>
    </row>
    <row r="10084" spans="3:5">
      <c r="C10084" s="414">
        <v>201.99999999739001</v>
      </c>
      <c r="D10084" s="414" t="e">
        <v>#N/A</v>
      </c>
      <c r="E10084" s="414" t="e">
        <v>#N/A</v>
      </c>
    </row>
    <row r="10085" spans="3:5">
      <c r="C10085" s="414">
        <v>202.02499999735801</v>
      </c>
      <c r="D10085" s="414" t="e">
        <v>#N/A</v>
      </c>
      <c r="E10085" s="414" t="e">
        <v>#N/A</v>
      </c>
    </row>
    <row r="10086" spans="3:5">
      <c r="C10086" s="414">
        <v>202.04999999732499</v>
      </c>
      <c r="D10086" s="414" t="e">
        <v>#N/A</v>
      </c>
      <c r="E10086" s="414" t="e">
        <v>#N/A</v>
      </c>
    </row>
    <row r="10087" spans="3:5">
      <c r="C10087" s="414">
        <v>202.074999997292</v>
      </c>
      <c r="D10087" s="414" t="e">
        <v>#N/A</v>
      </c>
      <c r="E10087" s="414" t="e">
        <v>#N/A</v>
      </c>
    </row>
    <row r="10088" spans="3:5">
      <c r="C10088" s="414">
        <v>202.09999999726</v>
      </c>
      <c r="D10088" s="414" t="e">
        <v>#N/A</v>
      </c>
      <c r="E10088" s="414" t="e">
        <v>#N/A</v>
      </c>
    </row>
    <row r="10089" spans="3:5">
      <c r="C10089" s="414">
        <v>202.12499999722701</v>
      </c>
      <c r="D10089" s="414" t="e">
        <v>#N/A</v>
      </c>
      <c r="E10089" s="414" t="e">
        <v>#N/A</v>
      </c>
    </row>
    <row r="10090" spans="3:5">
      <c r="C10090" s="414">
        <v>202.14999999719399</v>
      </c>
      <c r="D10090" s="414" t="e">
        <v>#N/A</v>
      </c>
      <c r="E10090" s="414" t="e">
        <v>#N/A</v>
      </c>
    </row>
    <row r="10091" spans="3:5">
      <c r="C10091" s="414">
        <v>202.17499999716199</v>
      </c>
      <c r="D10091" s="414" t="e">
        <v>#N/A</v>
      </c>
      <c r="E10091" s="414" t="e">
        <v>#N/A</v>
      </c>
    </row>
    <row r="10092" spans="3:5">
      <c r="C10092" s="414">
        <v>202.199999997129</v>
      </c>
      <c r="D10092" s="414" t="e">
        <v>#N/A</v>
      </c>
      <c r="E10092" s="414" t="e">
        <v>#N/A</v>
      </c>
    </row>
    <row r="10093" spans="3:5">
      <c r="C10093" s="414">
        <v>202.224999997097</v>
      </c>
      <c r="D10093" s="414" t="e">
        <v>#N/A</v>
      </c>
      <c r="E10093" s="414" t="e">
        <v>#N/A</v>
      </c>
    </row>
    <row r="10094" spans="3:5">
      <c r="C10094" s="414">
        <v>202.24999999706401</v>
      </c>
      <c r="D10094" s="414" t="e">
        <v>#N/A</v>
      </c>
      <c r="E10094" s="414" t="e">
        <v>#N/A</v>
      </c>
    </row>
    <row r="10095" spans="3:5">
      <c r="C10095" s="414">
        <v>202.27499999703099</v>
      </c>
      <c r="D10095" s="414" t="e">
        <v>#N/A</v>
      </c>
      <c r="E10095" s="414" t="e">
        <v>#N/A</v>
      </c>
    </row>
    <row r="10096" spans="3:5">
      <c r="C10096" s="414">
        <v>202.29999999699899</v>
      </c>
      <c r="D10096" s="414" t="e">
        <v>#N/A</v>
      </c>
      <c r="E10096" s="414" t="e">
        <v>#N/A</v>
      </c>
    </row>
    <row r="10097" spans="3:5">
      <c r="C10097" s="414">
        <v>202.324999996966</v>
      </c>
      <c r="D10097" s="414" t="e">
        <v>#N/A</v>
      </c>
      <c r="E10097" s="414" t="e">
        <v>#N/A</v>
      </c>
    </row>
    <row r="10098" spans="3:5">
      <c r="C10098" s="414">
        <v>202.34999999693301</v>
      </c>
      <c r="D10098" s="414" t="e">
        <v>#N/A</v>
      </c>
      <c r="E10098" s="414" t="e">
        <v>#N/A</v>
      </c>
    </row>
    <row r="10099" spans="3:5">
      <c r="C10099" s="414">
        <v>202.37499999690101</v>
      </c>
      <c r="D10099" s="414" t="e">
        <v>#N/A</v>
      </c>
      <c r="E10099" s="414" t="e">
        <v>#N/A</v>
      </c>
    </row>
    <row r="10100" spans="3:5">
      <c r="C10100" s="414">
        <v>202.39999999686799</v>
      </c>
      <c r="D10100" s="414" t="e">
        <v>#N/A</v>
      </c>
      <c r="E10100" s="414" t="e">
        <v>#N/A</v>
      </c>
    </row>
    <row r="10101" spans="3:5">
      <c r="C10101" s="414">
        <v>202.42499999683599</v>
      </c>
      <c r="D10101" s="414" t="e">
        <v>#N/A</v>
      </c>
      <c r="E10101" s="414" t="e">
        <v>#N/A</v>
      </c>
    </row>
    <row r="10102" spans="3:5">
      <c r="C10102" s="414">
        <v>202.449999996803</v>
      </c>
      <c r="D10102" s="414" t="e">
        <v>#N/A</v>
      </c>
      <c r="E10102" s="414" t="e">
        <v>#N/A</v>
      </c>
    </row>
    <row r="10103" spans="3:5">
      <c r="C10103" s="414">
        <v>202.47499999677001</v>
      </c>
      <c r="D10103" s="414" t="e">
        <v>#N/A</v>
      </c>
      <c r="E10103" s="414" t="e">
        <v>#N/A</v>
      </c>
    </row>
    <row r="10104" spans="3:5">
      <c r="C10104" s="414">
        <v>202.49999999673801</v>
      </c>
      <c r="D10104" s="414" t="e">
        <v>#N/A</v>
      </c>
      <c r="E10104" s="414" t="e">
        <v>#N/A</v>
      </c>
    </row>
    <row r="10105" spans="3:5">
      <c r="C10105" s="414">
        <v>202.52499999670499</v>
      </c>
      <c r="D10105" s="414" t="e">
        <v>#N/A</v>
      </c>
      <c r="E10105" s="414" t="e">
        <v>#N/A</v>
      </c>
    </row>
    <row r="10106" spans="3:5">
      <c r="C10106" s="414">
        <v>202.54999999667299</v>
      </c>
      <c r="D10106" s="414" t="e">
        <v>#N/A</v>
      </c>
      <c r="E10106" s="414" t="e">
        <v>#N/A</v>
      </c>
    </row>
    <row r="10107" spans="3:5">
      <c r="C10107" s="414">
        <v>202.57499999664</v>
      </c>
      <c r="D10107" s="414" t="e">
        <v>#N/A</v>
      </c>
      <c r="E10107" s="414" t="e">
        <v>#N/A</v>
      </c>
    </row>
    <row r="10108" spans="3:5">
      <c r="C10108" s="414">
        <v>202.59999999660701</v>
      </c>
      <c r="D10108" s="414" t="e">
        <v>#N/A</v>
      </c>
      <c r="E10108" s="414" t="e">
        <v>#N/A</v>
      </c>
    </row>
    <row r="10109" spans="3:5">
      <c r="C10109" s="414">
        <v>202.62499999657501</v>
      </c>
      <c r="D10109" s="414" t="e">
        <v>#N/A</v>
      </c>
      <c r="E10109" s="414" t="e">
        <v>#N/A</v>
      </c>
    </row>
    <row r="10110" spans="3:5">
      <c r="C10110" s="414">
        <v>202.64999999654199</v>
      </c>
      <c r="D10110" s="414" t="e">
        <v>#N/A</v>
      </c>
      <c r="E10110" s="414" t="e">
        <v>#N/A</v>
      </c>
    </row>
    <row r="10111" spans="3:5">
      <c r="C10111" s="414">
        <v>202.674999996509</v>
      </c>
      <c r="D10111" s="414" t="e">
        <v>#N/A</v>
      </c>
      <c r="E10111" s="414" t="e">
        <v>#N/A</v>
      </c>
    </row>
    <row r="10112" spans="3:5">
      <c r="C10112" s="414">
        <v>202.699999996477</v>
      </c>
      <c r="D10112" s="414" t="e">
        <v>#N/A</v>
      </c>
      <c r="E10112" s="414" t="e">
        <v>#N/A</v>
      </c>
    </row>
    <row r="10113" spans="3:5">
      <c r="C10113" s="414">
        <v>202.72499999644401</v>
      </c>
      <c r="D10113" s="414" t="e">
        <v>#N/A</v>
      </c>
      <c r="E10113" s="414" t="e">
        <v>#N/A</v>
      </c>
    </row>
    <row r="10114" spans="3:5">
      <c r="C10114" s="414">
        <v>202.74999999641199</v>
      </c>
      <c r="D10114" s="414" t="e">
        <v>#N/A</v>
      </c>
      <c r="E10114" s="414" t="e">
        <v>#N/A</v>
      </c>
    </row>
    <row r="10115" spans="3:5">
      <c r="C10115" s="414">
        <v>202.77499999637899</v>
      </c>
      <c r="D10115" s="414" t="e">
        <v>#N/A</v>
      </c>
      <c r="E10115" s="414" t="e">
        <v>#N/A</v>
      </c>
    </row>
    <row r="10116" spans="3:5">
      <c r="C10116" s="414">
        <v>202.799999996346</v>
      </c>
      <c r="D10116" s="414" t="e">
        <v>#N/A</v>
      </c>
      <c r="E10116" s="414" t="e">
        <v>#N/A</v>
      </c>
    </row>
    <row r="10117" spans="3:5">
      <c r="C10117" s="414">
        <v>202.82499999631401</v>
      </c>
      <c r="D10117" s="414" t="e">
        <v>#N/A</v>
      </c>
      <c r="E10117" s="414" t="e">
        <v>#N/A</v>
      </c>
    </row>
    <row r="10118" spans="3:5">
      <c r="C10118" s="414">
        <v>202.84999999628101</v>
      </c>
      <c r="D10118" s="414" t="e">
        <v>#N/A</v>
      </c>
      <c r="E10118" s="414" t="e">
        <v>#N/A</v>
      </c>
    </row>
    <row r="10119" spans="3:5">
      <c r="C10119" s="414">
        <v>202.87499999624799</v>
      </c>
      <c r="D10119" s="414" t="e">
        <v>#N/A</v>
      </c>
      <c r="E10119" s="414" t="e">
        <v>#N/A</v>
      </c>
    </row>
    <row r="10120" spans="3:5">
      <c r="C10120" s="414">
        <v>202.899999996216</v>
      </c>
      <c r="D10120" s="414" t="e">
        <v>#N/A</v>
      </c>
      <c r="E10120" s="414" t="e">
        <v>#N/A</v>
      </c>
    </row>
    <row r="10121" spans="3:5">
      <c r="C10121" s="414">
        <v>202.924999996183</v>
      </c>
      <c r="D10121" s="414" t="e">
        <v>#N/A</v>
      </c>
      <c r="E10121" s="414" t="e">
        <v>#N/A</v>
      </c>
    </row>
    <row r="10122" spans="3:5">
      <c r="C10122" s="414">
        <v>202.94999999615101</v>
      </c>
      <c r="D10122" s="414" t="e">
        <v>#N/A</v>
      </c>
      <c r="E10122" s="414" t="e">
        <v>#N/A</v>
      </c>
    </row>
    <row r="10123" spans="3:5">
      <c r="C10123" s="414">
        <v>202.97499999611799</v>
      </c>
      <c r="D10123" s="414" t="e">
        <v>#N/A</v>
      </c>
      <c r="E10123" s="414" t="e">
        <v>#N/A</v>
      </c>
    </row>
    <row r="10124" spans="3:5">
      <c r="C10124" s="414">
        <v>202.99999999608499</v>
      </c>
      <c r="D10124" s="414" t="e">
        <v>#N/A</v>
      </c>
      <c r="E10124" s="414" t="e">
        <v>#N/A</v>
      </c>
    </row>
    <row r="10125" spans="3:5">
      <c r="C10125" s="414">
        <v>203.024999996053</v>
      </c>
      <c r="D10125" s="414" t="e">
        <v>#N/A</v>
      </c>
      <c r="E10125" s="414" t="e">
        <v>#N/A</v>
      </c>
    </row>
    <row r="10126" spans="3:5">
      <c r="C10126" s="414">
        <v>203.04999999602001</v>
      </c>
      <c r="D10126" s="414" t="e">
        <v>#N/A</v>
      </c>
      <c r="E10126" s="414" t="e">
        <v>#N/A</v>
      </c>
    </row>
    <row r="10127" spans="3:5">
      <c r="C10127" s="414">
        <v>203.07499999598701</v>
      </c>
      <c r="D10127" s="414" t="e">
        <v>#N/A</v>
      </c>
      <c r="E10127" s="414" t="e">
        <v>#N/A</v>
      </c>
    </row>
    <row r="10128" spans="3:5">
      <c r="C10128" s="414">
        <v>203.09999999595499</v>
      </c>
      <c r="D10128" s="414" t="e">
        <v>#N/A</v>
      </c>
      <c r="E10128" s="414" t="e">
        <v>#N/A</v>
      </c>
    </row>
    <row r="10129" spans="3:5">
      <c r="C10129" s="414">
        <v>203.124999995922</v>
      </c>
      <c r="D10129" s="414" t="e">
        <v>#N/A</v>
      </c>
      <c r="E10129" s="414" t="e">
        <v>#N/A</v>
      </c>
    </row>
    <row r="10130" spans="3:5">
      <c r="C10130" s="414">
        <v>203.14999999589</v>
      </c>
      <c r="D10130" s="414" t="e">
        <v>#N/A</v>
      </c>
      <c r="E10130" s="414" t="e">
        <v>#N/A</v>
      </c>
    </row>
    <row r="10131" spans="3:5">
      <c r="C10131" s="414">
        <v>203.17499999585701</v>
      </c>
      <c r="D10131" s="414" t="e">
        <v>#N/A</v>
      </c>
      <c r="E10131" s="414" t="e">
        <v>#N/A</v>
      </c>
    </row>
    <row r="10132" spans="3:5">
      <c r="C10132" s="414">
        <v>203.19999999582399</v>
      </c>
      <c r="D10132" s="414" t="e">
        <v>#N/A</v>
      </c>
      <c r="E10132" s="414" t="e">
        <v>#N/A</v>
      </c>
    </row>
    <row r="10133" spans="3:5">
      <c r="C10133" s="414">
        <v>203.22499999579199</v>
      </c>
      <c r="D10133" s="414" t="e">
        <v>#N/A</v>
      </c>
      <c r="E10133" s="414" t="e">
        <v>#N/A</v>
      </c>
    </row>
    <row r="10134" spans="3:5">
      <c r="C10134" s="414">
        <v>203.249999995759</v>
      </c>
      <c r="D10134" s="414" t="e">
        <v>#N/A</v>
      </c>
      <c r="E10134" s="414" t="e">
        <v>#N/A</v>
      </c>
    </row>
    <row r="10135" spans="3:5">
      <c r="C10135" s="414">
        <v>203.27499999572601</v>
      </c>
      <c r="D10135" s="414" t="e">
        <v>#N/A</v>
      </c>
      <c r="E10135" s="414" t="e">
        <v>#N/A</v>
      </c>
    </row>
    <row r="10136" spans="3:5">
      <c r="C10136" s="414">
        <v>203.29999999569401</v>
      </c>
      <c r="D10136" s="414" t="e">
        <v>#N/A</v>
      </c>
      <c r="E10136" s="414" t="e">
        <v>#N/A</v>
      </c>
    </row>
    <row r="10137" spans="3:5">
      <c r="C10137" s="414">
        <v>203.32499999566099</v>
      </c>
      <c r="D10137" s="414" t="e">
        <v>#N/A</v>
      </c>
      <c r="E10137" s="414" t="e">
        <v>#N/A</v>
      </c>
    </row>
    <row r="10138" spans="3:5">
      <c r="C10138" s="414">
        <v>203.34999999562899</v>
      </c>
      <c r="D10138" s="414" t="e">
        <v>#N/A</v>
      </c>
      <c r="E10138" s="414" t="e">
        <v>#N/A</v>
      </c>
    </row>
    <row r="10139" spans="3:5">
      <c r="C10139" s="414">
        <v>203.374999995596</v>
      </c>
      <c r="D10139" s="414" t="e">
        <v>#N/A</v>
      </c>
      <c r="E10139" s="414" t="e">
        <v>#N/A</v>
      </c>
    </row>
    <row r="10140" spans="3:5">
      <c r="C10140" s="414">
        <v>203.39999999556301</v>
      </c>
      <c r="D10140" s="414" t="e">
        <v>#N/A</v>
      </c>
      <c r="E10140" s="414" t="e">
        <v>#N/A</v>
      </c>
    </row>
    <row r="10141" spans="3:5">
      <c r="C10141" s="414">
        <v>203.42499999553101</v>
      </c>
      <c r="D10141" s="414" t="e">
        <v>#N/A</v>
      </c>
      <c r="E10141" s="414" t="e">
        <v>#N/A</v>
      </c>
    </row>
    <row r="10142" spans="3:5">
      <c r="C10142" s="414">
        <v>203.44999999549799</v>
      </c>
      <c r="D10142" s="414" t="e">
        <v>#N/A</v>
      </c>
      <c r="E10142" s="414" t="e">
        <v>#N/A</v>
      </c>
    </row>
    <row r="10143" spans="3:5">
      <c r="C10143" s="414">
        <v>203.474999995465</v>
      </c>
      <c r="D10143" s="414" t="e">
        <v>#N/A</v>
      </c>
      <c r="E10143" s="414" t="e">
        <v>#N/A</v>
      </c>
    </row>
    <row r="10144" spans="3:5">
      <c r="C10144" s="414">
        <v>203.499999995433</v>
      </c>
      <c r="D10144" s="414" t="e">
        <v>#N/A</v>
      </c>
      <c r="E10144" s="414" t="e">
        <v>#N/A</v>
      </c>
    </row>
    <row r="10145" spans="3:5">
      <c r="C10145" s="414">
        <v>203.52499999540001</v>
      </c>
      <c r="D10145" s="414" t="e">
        <v>#N/A</v>
      </c>
      <c r="E10145" s="414" t="e">
        <v>#N/A</v>
      </c>
    </row>
    <row r="10146" spans="3:5">
      <c r="C10146" s="414">
        <v>203.54999999536801</v>
      </c>
      <c r="D10146" s="414" t="e">
        <v>#N/A</v>
      </c>
      <c r="E10146" s="414" t="e">
        <v>#N/A</v>
      </c>
    </row>
    <row r="10147" spans="3:5">
      <c r="C10147" s="414">
        <v>203.57499999533499</v>
      </c>
      <c r="D10147" s="414" t="e">
        <v>#N/A</v>
      </c>
      <c r="E10147" s="414" t="e">
        <v>#N/A</v>
      </c>
    </row>
    <row r="10148" spans="3:5">
      <c r="C10148" s="414">
        <v>203.599999995302</v>
      </c>
      <c r="D10148" s="414" t="e">
        <v>#N/A</v>
      </c>
      <c r="E10148" s="414" t="e">
        <v>#N/A</v>
      </c>
    </row>
    <row r="10149" spans="3:5">
      <c r="C10149" s="414">
        <v>203.62499999527</v>
      </c>
      <c r="D10149" s="414" t="e">
        <v>#N/A</v>
      </c>
      <c r="E10149" s="414" t="e">
        <v>#N/A</v>
      </c>
    </row>
    <row r="10150" spans="3:5">
      <c r="C10150" s="414">
        <v>203.64999999523701</v>
      </c>
      <c r="D10150" s="414" t="e">
        <v>#N/A</v>
      </c>
      <c r="E10150" s="414" t="e">
        <v>#N/A</v>
      </c>
    </row>
    <row r="10151" spans="3:5">
      <c r="C10151" s="414">
        <v>203.67499999520501</v>
      </c>
      <c r="D10151" s="414" t="e">
        <v>#N/A</v>
      </c>
      <c r="E10151" s="414" t="e">
        <v>#N/A</v>
      </c>
    </row>
    <row r="10152" spans="3:5">
      <c r="C10152" s="414">
        <v>203.69999999517199</v>
      </c>
      <c r="D10152" s="414" t="e">
        <v>#N/A</v>
      </c>
      <c r="E10152" s="414" t="e">
        <v>#N/A</v>
      </c>
    </row>
    <row r="10153" spans="3:5">
      <c r="C10153" s="414">
        <v>203.724999995139</v>
      </c>
      <c r="D10153" s="414" t="e">
        <v>#N/A</v>
      </c>
      <c r="E10153" s="414" t="e">
        <v>#N/A</v>
      </c>
    </row>
    <row r="10154" spans="3:5">
      <c r="C10154" s="414">
        <v>203.749999995107</v>
      </c>
      <c r="D10154" s="414" t="e">
        <v>#N/A</v>
      </c>
      <c r="E10154" s="414" t="e">
        <v>#N/A</v>
      </c>
    </row>
    <row r="10155" spans="3:5">
      <c r="C10155" s="414">
        <v>203.77499999507401</v>
      </c>
      <c r="D10155" s="414" t="e">
        <v>#N/A</v>
      </c>
      <c r="E10155" s="414" t="e">
        <v>#N/A</v>
      </c>
    </row>
    <row r="10156" spans="3:5">
      <c r="C10156" s="414">
        <v>203.79999999504099</v>
      </c>
      <c r="D10156" s="414" t="e">
        <v>#N/A</v>
      </c>
      <c r="E10156" s="414" t="e">
        <v>#N/A</v>
      </c>
    </row>
    <row r="10157" spans="3:5">
      <c r="C10157" s="414">
        <v>203.82499999500899</v>
      </c>
      <c r="D10157" s="414" t="e">
        <v>#N/A</v>
      </c>
      <c r="E10157" s="414" t="e">
        <v>#N/A</v>
      </c>
    </row>
    <row r="10158" spans="3:5">
      <c r="C10158" s="414">
        <v>203.849999994976</v>
      </c>
      <c r="D10158" s="414" t="e">
        <v>#N/A</v>
      </c>
      <c r="E10158" s="414" t="e">
        <v>#N/A</v>
      </c>
    </row>
    <row r="10159" spans="3:5">
      <c r="C10159" s="414">
        <v>203.87499999494401</v>
      </c>
      <c r="D10159" s="414" t="e">
        <v>#N/A</v>
      </c>
      <c r="E10159" s="414" t="e">
        <v>#N/A</v>
      </c>
    </row>
    <row r="10160" spans="3:5">
      <c r="C10160" s="414">
        <v>203.89999999491101</v>
      </c>
      <c r="D10160" s="414" t="e">
        <v>#N/A</v>
      </c>
      <c r="E10160" s="414" t="e">
        <v>#N/A</v>
      </c>
    </row>
    <row r="10161" spans="3:5">
      <c r="C10161" s="414">
        <v>203.92499999487799</v>
      </c>
      <c r="D10161" s="414" t="e">
        <v>#N/A</v>
      </c>
      <c r="E10161" s="414" t="e">
        <v>#N/A</v>
      </c>
    </row>
    <row r="10162" spans="3:5">
      <c r="C10162" s="414">
        <v>203.949999994846</v>
      </c>
      <c r="D10162" s="414" t="e">
        <v>#N/A</v>
      </c>
      <c r="E10162" s="414" t="e">
        <v>#N/A</v>
      </c>
    </row>
    <row r="10163" spans="3:5">
      <c r="C10163" s="414">
        <v>203.974999994813</v>
      </c>
      <c r="D10163" s="414" t="e">
        <v>#N/A</v>
      </c>
      <c r="E10163" s="414" t="e">
        <v>#N/A</v>
      </c>
    </row>
    <row r="10164" spans="3:5">
      <c r="C10164" s="414">
        <v>203.99999999478001</v>
      </c>
      <c r="D10164" s="414" t="e">
        <v>#N/A</v>
      </c>
      <c r="E10164" s="414" t="e">
        <v>#N/A</v>
      </c>
    </row>
    <row r="10165" spans="3:5">
      <c r="C10165" s="414">
        <v>204.02499999474799</v>
      </c>
      <c r="D10165" s="414" t="e">
        <v>#N/A</v>
      </c>
      <c r="E10165" s="414" t="e">
        <v>#N/A</v>
      </c>
    </row>
    <row r="10166" spans="3:5">
      <c r="C10166" s="414">
        <v>204.04999999471499</v>
      </c>
      <c r="D10166" s="414" t="e">
        <v>#N/A</v>
      </c>
      <c r="E10166" s="414" t="e">
        <v>#N/A</v>
      </c>
    </row>
    <row r="10167" spans="3:5">
      <c r="C10167" s="414">
        <v>204.074999994683</v>
      </c>
      <c r="D10167" s="414" t="e">
        <v>#N/A</v>
      </c>
      <c r="E10167" s="414" t="e">
        <v>#N/A</v>
      </c>
    </row>
    <row r="10168" spans="3:5">
      <c r="C10168" s="414">
        <v>204.09999999465001</v>
      </c>
      <c r="D10168" s="414" t="e">
        <v>#N/A</v>
      </c>
      <c r="E10168" s="414" t="e">
        <v>#N/A</v>
      </c>
    </row>
    <row r="10169" spans="3:5">
      <c r="C10169" s="414">
        <v>204.12499999461701</v>
      </c>
      <c r="D10169" s="414" t="e">
        <v>#N/A</v>
      </c>
      <c r="E10169" s="414" t="e">
        <v>#N/A</v>
      </c>
    </row>
    <row r="10170" spans="3:5">
      <c r="C10170" s="414">
        <v>204.14999999458499</v>
      </c>
      <c r="D10170" s="414" t="e">
        <v>#N/A</v>
      </c>
      <c r="E10170" s="414" t="e">
        <v>#N/A</v>
      </c>
    </row>
    <row r="10171" spans="3:5">
      <c r="C10171" s="414">
        <v>204.174999994552</v>
      </c>
      <c r="D10171" s="414" t="e">
        <v>#N/A</v>
      </c>
      <c r="E10171" s="414" t="e">
        <v>#N/A</v>
      </c>
    </row>
    <row r="10172" spans="3:5">
      <c r="C10172" s="414">
        <v>204.199999994519</v>
      </c>
      <c r="D10172" s="414" t="e">
        <v>#N/A</v>
      </c>
      <c r="E10172" s="414" t="e">
        <v>#N/A</v>
      </c>
    </row>
    <row r="10173" spans="3:5">
      <c r="C10173" s="414">
        <v>204.22499999448701</v>
      </c>
      <c r="D10173" s="414" t="e">
        <v>#N/A</v>
      </c>
      <c r="E10173" s="414" t="e">
        <v>#N/A</v>
      </c>
    </row>
    <row r="10174" spans="3:5">
      <c r="C10174" s="414">
        <v>204.24999999445399</v>
      </c>
      <c r="D10174" s="414" t="e">
        <v>#N/A</v>
      </c>
      <c r="E10174" s="414" t="e">
        <v>#N/A</v>
      </c>
    </row>
    <row r="10175" spans="3:5">
      <c r="C10175" s="414">
        <v>204.27499999442199</v>
      </c>
      <c r="D10175" s="414" t="e">
        <v>#N/A</v>
      </c>
      <c r="E10175" s="414" t="e">
        <v>#N/A</v>
      </c>
    </row>
    <row r="10176" spans="3:5">
      <c r="C10176" s="414">
        <v>204.299999994389</v>
      </c>
      <c r="D10176" s="414" t="e">
        <v>#N/A</v>
      </c>
      <c r="E10176" s="414" t="e">
        <v>#N/A</v>
      </c>
    </row>
    <row r="10177" spans="3:5">
      <c r="C10177" s="414">
        <v>204.32499999435601</v>
      </c>
      <c r="D10177" s="414" t="e">
        <v>#N/A</v>
      </c>
      <c r="E10177" s="414" t="e">
        <v>#N/A</v>
      </c>
    </row>
    <row r="10178" spans="3:5">
      <c r="C10178" s="414">
        <v>204.34999999432401</v>
      </c>
      <c r="D10178" s="414" t="e">
        <v>#N/A</v>
      </c>
      <c r="E10178" s="414" t="e">
        <v>#N/A</v>
      </c>
    </row>
    <row r="10179" spans="3:5">
      <c r="C10179" s="414">
        <v>204.37499999429099</v>
      </c>
      <c r="D10179" s="414" t="e">
        <v>#N/A</v>
      </c>
      <c r="E10179" s="414" t="e">
        <v>#N/A</v>
      </c>
    </row>
    <row r="10180" spans="3:5">
      <c r="C10180" s="414">
        <v>204.399999994258</v>
      </c>
      <c r="D10180" s="414" t="e">
        <v>#N/A</v>
      </c>
      <c r="E10180" s="414" t="e">
        <v>#N/A</v>
      </c>
    </row>
    <row r="10181" spans="3:5">
      <c r="C10181" s="414">
        <v>204.424999994226</v>
      </c>
      <c r="D10181" s="414" t="e">
        <v>#N/A</v>
      </c>
      <c r="E10181" s="414" t="e">
        <v>#N/A</v>
      </c>
    </row>
    <row r="10182" spans="3:5">
      <c r="C10182" s="414">
        <v>204.44999999419301</v>
      </c>
      <c r="D10182" s="414" t="e">
        <v>#N/A</v>
      </c>
      <c r="E10182" s="414" t="e">
        <v>#N/A</v>
      </c>
    </row>
    <row r="10183" spans="3:5">
      <c r="C10183" s="414">
        <v>204.47499999416101</v>
      </c>
      <c r="D10183" s="414" t="e">
        <v>#N/A</v>
      </c>
      <c r="E10183" s="414" t="e">
        <v>#N/A</v>
      </c>
    </row>
    <row r="10184" spans="3:5">
      <c r="C10184" s="414">
        <v>204.49999999412799</v>
      </c>
      <c r="D10184" s="414" t="e">
        <v>#N/A</v>
      </c>
      <c r="E10184" s="414" t="e">
        <v>#N/A</v>
      </c>
    </row>
    <row r="10185" spans="3:5">
      <c r="C10185" s="414">
        <v>204.524999994095</v>
      </c>
      <c r="D10185" s="414" t="e">
        <v>#N/A</v>
      </c>
      <c r="E10185" s="414" t="e">
        <v>#N/A</v>
      </c>
    </row>
    <row r="10186" spans="3:5">
      <c r="C10186" s="414">
        <v>204.549999994063</v>
      </c>
      <c r="D10186" s="414" t="e">
        <v>#N/A</v>
      </c>
      <c r="E10186" s="414" t="e">
        <v>#N/A</v>
      </c>
    </row>
    <row r="10187" spans="3:5">
      <c r="C10187" s="414">
        <v>204.57499999403001</v>
      </c>
      <c r="D10187" s="414" t="e">
        <v>#N/A</v>
      </c>
      <c r="E10187" s="414" t="e">
        <v>#N/A</v>
      </c>
    </row>
    <row r="10188" spans="3:5">
      <c r="C10188" s="414">
        <v>204.59999999399699</v>
      </c>
      <c r="D10188" s="414" t="e">
        <v>#N/A</v>
      </c>
      <c r="E10188" s="414" t="e">
        <v>#N/A</v>
      </c>
    </row>
    <row r="10189" spans="3:5">
      <c r="C10189" s="414">
        <v>204.62499999396499</v>
      </c>
      <c r="D10189" s="414" t="e">
        <v>#N/A</v>
      </c>
      <c r="E10189" s="414" t="e">
        <v>#N/A</v>
      </c>
    </row>
    <row r="10190" spans="3:5">
      <c r="C10190" s="414">
        <v>204.649999993932</v>
      </c>
      <c r="D10190" s="414" t="e">
        <v>#N/A</v>
      </c>
      <c r="E10190" s="414" t="e">
        <v>#N/A</v>
      </c>
    </row>
    <row r="10191" spans="3:5">
      <c r="C10191" s="414">
        <v>204.6749999939</v>
      </c>
      <c r="D10191" s="414" t="e">
        <v>#N/A</v>
      </c>
      <c r="E10191" s="414" t="e">
        <v>#N/A</v>
      </c>
    </row>
    <row r="10192" spans="3:5">
      <c r="C10192" s="414">
        <v>204.69999999386701</v>
      </c>
      <c r="D10192" s="414" t="e">
        <v>#N/A</v>
      </c>
      <c r="E10192" s="414" t="e">
        <v>#N/A</v>
      </c>
    </row>
    <row r="10193" spans="3:5">
      <c r="C10193" s="414">
        <v>204.72499999383399</v>
      </c>
      <c r="D10193" s="414" t="e">
        <v>#N/A</v>
      </c>
      <c r="E10193" s="414" t="e">
        <v>#N/A</v>
      </c>
    </row>
    <row r="10194" spans="3:5">
      <c r="C10194" s="414">
        <v>204.74999999380199</v>
      </c>
      <c r="D10194" s="414" t="e">
        <v>#N/A</v>
      </c>
      <c r="E10194" s="414" t="e">
        <v>#N/A</v>
      </c>
    </row>
    <row r="10195" spans="3:5">
      <c r="C10195" s="414">
        <v>204.774999993769</v>
      </c>
      <c r="D10195" s="414" t="e">
        <v>#N/A</v>
      </c>
      <c r="E10195" s="414" t="e">
        <v>#N/A</v>
      </c>
    </row>
    <row r="10196" spans="3:5">
      <c r="C10196" s="414">
        <v>204.79999999373601</v>
      </c>
      <c r="D10196" s="414" t="e">
        <v>#N/A</v>
      </c>
      <c r="E10196" s="414" t="e">
        <v>#N/A</v>
      </c>
    </row>
    <row r="10197" spans="3:5">
      <c r="C10197" s="414">
        <v>204.82499999370401</v>
      </c>
      <c r="D10197" s="414" t="e">
        <v>#N/A</v>
      </c>
      <c r="E10197" s="414" t="e">
        <v>#N/A</v>
      </c>
    </row>
    <row r="10198" spans="3:5">
      <c r="C10198" s="414">
        <v>204.84999999367099</v>
      </c>
      <c r="D10198" s="414" t="e">
        <v>#N/A</v>
      </c>
      <c r="E10198" s="414" t="e">
        <v>#N/A</v>
      </c>
    </row>
    <row r="10199" spans="3:5">
      <c r="C10199" s="414">
        <v>204.87499999363899</v>
      </c>
      <c r="D10199" s="414" t="e">
        <v>#N/A</v>
      </c>
      <c r="E10199" s="414" t="e">
        <v>#N/A</v>
      </c>
    </row>
    <row r="10200" spans="3:5">
      <c r="C10200" s="414">
        <v>204.899999993606</v>
      </c>
      <c r="D10200" s="414" t="e">
        <v>#N/A</v>
      </c>
      <c r="E10200" s="414" t="e">
        <v>#N/A</v>
      </c>
    </row>
    <row r="10201" spans="3:5">
      <c r="C10201" s="414">
        <v>204.92499999357301</v>
      </c>
      <c r="D10201" s="414" t="e">
        <v>#N/A</v>
      </c>
      <c r="E10201" s="414" t="e">
        <v>#N/A</v>
      </c>
    </row>
    <row r="10202" spans="3:5">
      <c r="C10202" s="414">
        <v>204.94999999354101</v>
      </c>
      <c r="D10202" s="414" t="e">
        <v>#N/A</v>
      </c>
      <c r="E10202" s="414" t="e">
        <v>#N/A</v>
      </c>
    </row>
    <row r="10203" spans="3:5">
      <c r="C10203" s="414">
        <v>204.97499999350799</v>
      </c>
      <c r="D10203" s="414" t="e">
        <v>#N/A</v>
      </c>
      <c r="E10203" s="414" t="e">
        <v>#N/A</v>
      </c>
    </row>
    <row r="10204" spans="3:5">
      <c r="C10204" s="414">
        <v>204.999999993476</v>
      </c>
      <c r="D10204" s="414" t="e">
        <v>#N/A</v>
      </c>
      <c r="E10204" s="414" t="e">
        <v>#N/A</v>
      </c>
    </row>
    <row r="10205" spans="3:5">
      <c r="C10205" s="414">
        <v>205.024999993443</v>
      </c>
      <c r="D10205" s="414" t="e">
        <v>#N/A</v>
      </c>
      <c r="E10205" s="414" t="e">
        <v>#N/A</v>
      </c>
    </row>
    <row r="10206" spans="3:5">
      <c r="C10206" s="414">
        <v>205.04999999341001</v>
      </c>
      <c r="D10206" s="414" t="e">
        <v>#N/A</v>
      </c>
      <c r="E10206" s="414" t="e">
        <v>#N/A</v>
      </c>
    </row>
    <row r="10207" spans="3:5">
      <c r="C10207" s="414">
        <v>205.07499999337799</v>
      </c>
      <c r="D10207" s="414" t="e">
        <v>#N/A</v>
      </c>
      <c r="E10207" s="414" t="e">
        <v>#N/A</v>
      </c>
    </row>
    <row r="10208" spans="3:5">
      <c r="C10208" s="414">
        <v>205.09999999334499</v>
      </c>
      <c r="D10208" s="414" t="e">
        <v>#N/A</v>
      </c>
      <c r="E10208" s="414" t="e">
        <v>#N/A</v>
      </c>
    </row>
    <row r="10209" spans="3:5">
      <c r="C10209" s="414">
        <v>205.124999993312</v>
      </c>
      <c r="D10209" s="414" t="e">
        <v>#N/A</v>
      </c>
      <c r="E10209" s="414" t="e">
        <v>#N/A</v>
      </c>
    </row>
    <row r="10210" spans="3:5">
      <c r="C10210" s="414">
        <v>205.14999999328001</v>
      </c>
      <c r="D10210" s="414" t="e">
        <v>#N/A</v>
      </c>
      <c r="E10210" s="414" t="e">
        <v>#N/A</v>
      </c>
    </row>
    <row r="10211" spans="3:5">
      <c r="C10211" s="414">
        <v>205.17499999324701</v>
      </c>
      <c r="D10211" s="414" t="e">
        <v>#N/A</v>
      </c>
      <c r="E10211" s="414" t="e">
        <v>#N/A</v>
      </c>
    </row>
    <row r="10212" spans="3:5">
      <c r="C10212" s="414">
        <v>205.19999999321499</v>
      </c>
      <c r="D10212" s="414" t="e">
        <v>#N/A</v>
      </c>
      <c r="E10212" s="414" t="e">
        <v>#N/A</v>
      </c>
    </row>
    <row r="10213" spans="3:5">
      <c r="C10213" s="414">
        <v>205.224999993182</v>
      </c>
      <c r="D10213" s="414" t="e">
        <v>#N/A</v>
      </c>
      <c r="E10213" s="414" t="e">
        <v>#N/A</v>
      </c>
    </row>
    <row r="10214" spans="3:5">
      <c r="C10214" s="414">
        <v>205.249999993149</v>
      </c>
      <c r="D10214" s="414" t="e">
        <v>#N/A</v>
      </c>
      <c r="E10214" s="414" t="e">
        <v>#N/A</v>
      </c>
    </row>
    <row r="10215" spans="3:5">
      <c r="C10215" s="414">
        <v>205.27499999311701</v>
      </c>
      <c r="D10215" s="414" t="e">
        <v>#N/A</v>
      </c>
      <c r="E10215" s="414" t="e">
        <v>#N/A</v>
      </c>
    </row>
    <row r="10216" spans="3:5">
      <c r="C10216" s="414">
        <v>205.29999999308399</v>
      </c>
      <c r="D10216" s="414" t="e">
        <v>#N/A</v>
      </c>
      <c r="E10216" s="414" t="e">
        <v>#N/A</v>
      </c>
    </row>
    <row r="10217" spans="3:5">
      <c r="C10217" s="414">
        <v>205.32499999305099</v>
      </c>
      <c r="D10217" s="414" t="e">
        <v>#N/A</v>
      </c>
      <c r="E10217" s="414" t="e">
        <v>#N/A</v>
      </c>
    </row>
    <row r="10218" spans="3:5">
      <c r="C10218" s="414">
        <v>205.349999993019</v>
      </c>
      <c r="D10218" s="414" t="e">
        <v>#N/A</v>
      </c>
      <c r="E10218" s="414" t="e">
        <v>#N/A</v>
      </c>
    </row>
    <row r="10219" spans="3:5">
      <c r="C10219" s="414">
        <v>205.37499999298601</v>
      </c>
      <c r="D10219" s="414" t="e">
        <v>#N/A</v>
      </c>
      <c r="E10219" s="414" t="e">
        <v>#N/A</v>
      </c>
    </row>
    <row r="10220" spans="3:5">
      <c r="C10220" s="414">
        <v>205.39999999295401</v>
      </c>
      <c r="D10220" s="414" t="e">
        <v>#N/A</v>
      </c>
      <c r="E10220" s="414" t="e">
        <v>#N/A</v>
      </c>
    </row>
    <row r="10221" spans="3:5">
      <c r="C10221" s="414">
        <v>205.42499999292099</v>
      </c>
      <c r="D10221" s="414" t="e">
        <v>#N/A</v>
      </c>
      <c r="E10221" s="414" t="e">
        <v>#N/A</v>
      </c>
    </row>
    <row r="10222" spans="3:5">
      <c r="C10222" s="414">
        <v>205.449999992888</v>
      </c>
      <c r="D10222" s="414" t="e">
        <v>#N/A</v>
      </c>
      <c r="E10222" s="414" t="e">
        <v>#N/A</v>
      </c>
    </row>
    <row r="10223" spans="3:5">
      <c r="C10223" s="414">
        <v>205.474999992856</v>
      </c>
      <c r="D10223" s="414" t="e">
        <v>#N/A</v>
      </c>
      <c r="E10223" s="414" t="e">
        <v>#N/A</v>
      </c>
    </row>
    <row r="10224" spans="3:5">
      <c r="C10224" s="414">
        <v>205.49999999282301</v>
      </c>
      <c r="D10224" s="414" t="e">
        <v>#N/A</v>
      </c>
      <c r="E10224" s="414" t="e">
        <v>#N/A</v>
      </c>
    </row>
    <row r="10225" spans="3:5">
      <c r="C10225" s="414">
        <v>205.52499999278999</v>
      </c>
      <c r="D10225" s="414" t="e">
        <v>#N/A</v>
      </c>
      <c r="E10225" s="414" t="e">
        <v>#N/A</v>
      </c>
    </row>
    <row r="10226" spans="3:5">
      <c r="C10226" s="414">
        <v>205.54999999275799</v>
      </c>
      <c r="D10226" s="414" t="e">
        <v>#N/A</v>
      </c>
      <c r="E10226" s="414" t="e">
        <v>#N/A</v>
      </c>
    </row>
    <row r="10227" spans="3:5">
      <c r="C10227" s="414">
        <v>205.574999992725</v>
      </c>
      <c r="D10227" s="414" t="e">
        <v>#N/A</v>
      </c>
      <c r="E10227" s="414" t="e">
        <v>#N/A</v>
      </c>
    </row>
    <row r="10228" spans="3:5">
      <c r="C10228" s="414">
        <v>205.599999992693</v>
      </c>
      <c r="D10228" s="414" t="e">
        <v>#N/A</v>
      </c>
      <c r="E10228" s="414" t="e">
        <v>#N/A</v>
      </c>
    </row>
    <row r="10229" spans="3:5">
      <c r="C10229" s="414">
        <v>205.62499999266001</v>
      </c>
      <c r="D10229" s="414" t="e">
        <v>#N/A</v>
      </c>
      <c r="E10229" s="414" t="e">
        <v>#N/A</v>
      </c>
    </row>
    <row r="10230" spans="3:5">
      <c r="C10230" s="414">
        <v>205.64999999262699</v>
      </c>
      <c r="D10230" s="414" t="e">
        <v>#N/A</v>
      </c>
      <c r="E10230" s="414" t="e">
        <v>#N/A</v>
      </c>
    </row>
    <row r="10231" spans="3:5">
      <c r="C10231" s="414">
        <v>205.67499999259499</v>
      </c>
      <c r="D10231" s="414" t="e">
        <v>#N/A</v>
      </c>
      <c r="E10231" s="414" t="e">
        <v>#N/A</v>
      </c>
    </row>
    <row r="10232" spans="3:5">
      <c r="C10232" s="414">
        <v>205.699999992562</v>
      </c>
      <c r="D10232" s="414" t="e">
        <v>#N/A</v>
      </c>
      <c r="E10232" s="414" t="e">
        <v>#N/A</v>
      </c>
    </row>
    <row r="10233" spans="3:5">
      <c r="C10233" s="414">
        <v>205.72499999252901</v>
      </c>
      <c r="D10233" s="414" t="e">
        <v>#N/A</v>
      </c>
      <c r="E10233" s="414" t="e">
        <v>#N/A</v>
      </c>
    </row>
    <row r="10234" spans="3:5">
      <c r="C10234" s="414">
        <v>205.74999999249701</v>
      </c>
      <c r="D10234" s="414" t="e">
        <v>#N/A</v>
      </c>
      <c r="E10234" s="414" t="e">
        <v>#N/A</v>
      </c>
    </row>
    <row r="10235" spans="3:5">
      <c r="C10235" s="414">
        <v>205.77499999246399</v>
      </c>
      <c r="D10235" s="414" t="e">
        <v>#N/A</v>
      </c>
      <c r="E10235" s="414" t="e">
        <v>#N/A</v>
      </c>
    </row>
    <row r="10236" spans="3:5">
      <c r="C10236" s="414">
        <v>205.79999999243199</v>
      </c>
      <c r="D10236" s="414" t="e">
        <v>#N/A</v>
      </c>
      <c r="E10236" s="414" t="e">
        <v>#N/A</v>
      </c>
    </row>
    <row r="10237" spans="3:5">
      <c r="C10237" s="414">
        <v>205.824999992399</v>
      </c>
      <c r="D10237" s="414" t="e">
        <v>#N/A</v>
      </c>
      <c r="E10237" s="414" t="e">
        <v>#N/A</v>
      </c>
    </row>
    <row r="10238" spans="3:5">
      <c r="C10238" s="414">
        <v>205.84999999236601</v>
      </c>
      <c r="D10238" s="414" t="e">
        <v>#N/A</v>
      </c>
      <c r="E10238" s="414" t="e">
        <v>#N/A</v>
      </c>
    </row>
    <row r="10239" spans="3:5">
      <c r="C10239" s="414">
        <v>205.87499999233401</v>
      </c>
      <c r="D10239" s="414" t="e">
        <v>#N/A</v>
      </c>
      <c r="E10239" s="414" t="e">
        <v>#N/A</v>
      </c>
    </row>
    <row r="10240" spans="3:5">
      <c r="C10240" s="414">
        <v>205.89999999230099</v>
      </c>
      <c r="D10240" s="414" t="e">
        <v>#N/A</v>
      </c>
      <c r="E10240" s="414" t="e">
        <v>#N/A</v>
      </c>
    </row>
    <row r="10241" spans="3:5">
      <c r="C10241" s="414">
        <v>205.924999992268</v>
      </c>
      <c r="D10241" s="414" t="e">
        <v>#N/A</v>
      </c>
      <c r="E10241" s="414" t="e">
        <v>#N/A</v>
      </c>
    </row>
    <row r="10242" spans="3:5">
      <c r="C10242" s="414">
        <v>205.949999992236</v>
      </c>
      <c r="D10242" s="414" t="e">
        <v>#N/A</v>
      </c>
      <c r="E10242" s="414" t="e">
        <v>#N/A</v>
      </c>
    </row>
    <row r="10243" spans="3:5">
      <c r="C10243" s="414">
        <v>205.97499999220301</v>
      </c>
      <c r="D10243" s="414" t="e">
        <v>#N/A</v>
      </c>
      <c r="E10243" s="414" t="e">
        <v>#N/A</v>
      </c>
    </row>
    <row r="10244" spans="3:5">
      <c r="C10244" s="414">
        <v>205.99999999217101</v>
      </c>
      <c r="D10244" s="414" t="e">
        <v>#N/A</v>
      </c>
      <c r="E10244" s="414" t="e">
        <v>#N/A</v>
      </c>
    </row>
    <row r="10245" spans="3:5">
      <c r="C10245" s="414">
        <v>206.02499999213799</v>
      </c>
      <c r="D10245" s="414" t="e">
        <v>#N/A</v>
      </c>
      <c r="E10245" s="414" t="e">
        <v>#N/A</v>
      </c>
    </row>
    <row r="10246" spans="3:5">
      <c r="C10246" s="414">
        <v>206.049999992105</v>
      </c>
      <c r="D10246" s="414" t="e">
        <v>#N/A</v>
      </c>
      <c r="E10246" s="414" t="e">
        <v>#N/A</v>
      </c>
    </row>
    <row r="10247" spans="3:5">
      <c r="C10247" s="414">
        <v>206.074999992073</v>
      </c>
      <c r="D10247" s="414" t="e">
        <v>#N/A</v>
      </c>
      <c r="E10247" s="414" t="e">
        <v>#N/A</v>
      </c>
    </row>
    <row r="10248" spans="3:5">
      <c r="C10248" s="414">
        <v>206.09999999204001</v>
      </c>
      <c r="D10248" s="414" t="e">
        <v>#N/A</v>
      </c>
      <c r="E10248" s="414" t="e">
        <v>#N/A</v>
      </c>
    </row>
    <row r="10249" spans="3:5">
      <c r="C10249" s="414">
        <v>206.12499999200799</v>
      </c>
      <c r="D10249" s="414" t="e">
        <v>#N/A</v>
      </c>
      <c r="E10249" s="414" t="e">
        <v>#N/A</v>
      </c>
    </row>
    <row r="10250" spans="3:5">
      <c r="C10250" s="414">
        <v>206.14999999197499</v>
      </c>
      <c r="D10250" s="414" t="e">
        <v>#N/A</v>
      </c>
      <c r="E10250" s="414" t="e">
        <v>#N/A</v>
      </c>
    </row>
    <row r="10251" spans="3:5">
      <c r="C10251" s="414">
        <v>206.174999991942</v>
      </c>
      <c r="D10251" s="414" t="e">
        <v>#N/A</v>
      </c>
      <c r="E10251" s="414" t="e">
        <v>#N/A</v>
      </c>
    </row>
    <row r="10252" spans="3:5">
      <c r="C10252" s="414">
        <v>206.19999999191</v>
      </c>
      <c r="D10252" s="414" t="e">
        <v>#N/A</v>
      </c>
      <c r="E10252" s="414" t="e">
        <v>#N/A</v>
      </c>
    </row>
    <row r="10253" spans="3:5">
      <c r="C10253" s="414">
        <v>206.22499999187701</v>
      </c>
      <c r="D10253" s="414" t="e">
        <v>#N/A</v>
      </c>
      <c r="E10253" s="414" t="e">
        <v>#N/A</v>
      </c>
    </row>
    <row r="10254" spans="3:5">
      <c r="C10254" s="414">
        <v>206.24999999184399</v>
      </c>
      <c r="D10254" s="414" t="e">
        <v>#N/A</v>
      </c>
      <c r="E10254" s="414" t="e">
        <v>#N/A</v>
      </c>
    </row>
    <row r="10255" spans="3:5">
      <c r="C10255" s="414">
        <v>206.274999991812</v>
      </c>
      <c r="D10255" s="414" t="e">
        <v>#N/A</v>
      </c>
      <c r="E10255" s="414" t="e">
        <v>#N/A</v>
      </c>
    </row>
    <row r="10256" spans="3:5">
      <c r="C10256" s="414">
        <v>206.299999991779</v>
      </c>
      <c r="D10256" s="414" t="e">
        <v>#N/A</v>
      </c>
      <c r="E10256" s="414" t="e">
        <v>#N/A</v>
      </c>
    </row>
    <row r="10257" spans="3:5">
      <c r="C10257" s="414">
        <v>206.32499999174701</v>
      </c>
      <c r="D10257" s="414" t="e">
        <v>#N/A</v>
      </c>
      <c r="E10257" s="414" t="e">
        <v>#N/A</v>
      </c>
    </row>
    <row r="10258" spans="3:5">
      <c r="C10258" s="414">
        <v>206.34999999171399</v>
      </c>
      <c r="D10258" s="414" t="e">
        <v>#N/A</v>
      </c>
      <c r="E10258" s="414" t="e">
        <v>#N/A</v>
      </c>
    </row>
    <row r="10259" spans="3:5">
      <c r="C10259" s="414">
        <v>206.37499999168099</v>
      </c>
      <c r="D10259" s="414" t="e">
        <v>#N/A</v>
      </c>
      <c r="E10259" s="414" t="e">
        <v>#N/A</v>
      </c>
    </row>
    <row r="10260" spans="3:5">
      <c r="C10260" s="414">
        <v>206.399999991649</v>
      </c>
      <c r="D10260" s="414" t="e">
        <v>#N/A</v>
      </c>
      <c r="E10260" s="414" t="e">
        <v>#N/A</v>
      </c>
    </row>
    <row r="10261" spans="3:5">
      <c r="C10261" s="414">
        <v>206.424999991616</v>
      </c>
      <c r="D10261" s="414" t="e">
        <v>#N/A</v>
      </c>
      <c r="E10261" s="414" t="e">
        <v>#N/A</v>
      </c>
    </row>
    <row r="10262" spans="3:5">
      <c r="C10262" s="414">
        <v>206.44999999158301</v>
      </c>
      <c r="D10262" s="414" t="e">
        <v>#N/A</v>
      </c>
      <c r="E10262" s="414" t="e">
        <v>#N/A</v>
      </c>
    </row>
    <row r="10263" spans="3:5">
      <c r="C10263" s="414">
        <v>206.47499999155099</v>
      </c>
      <c r="D10263" s="414" t="e">
        <v>#N/A</v>
      </c>
      <c r="E10263" s="414" t="e">
        <v>#N/A</v>
      </c>
    </row>
    <row r="10264" spans="3:5">
      <c r="C10264" s="414">
        <v>206.499999991518</v>
      </c>
      <c r="D10264" s="414" t="e">
        <v>#N/A</v>
      </c>
      <c r="E10264" s="414" t="e">
        <v>#N/A</v>
      </c>
    </row>
    <row r="10265" spans="3:5">
      <c r="C10265" s="414">
        <v>206.524999991486</v>
      </c>
      <c r="D10265" s="414" t="e">
        <v>#N/A</v>
      </c>
      <c r="E10265" s="414" t="e">
        <v>#N/A</v>
      </c>
    </row>
    <row r="10266" spans="3:5">
      <c r="C10266" s="414">
        <v>206.54999999145301</v>
      </c>
      <c r="D10266" s="414" t="e">
        <v>#N/A</v>
      </c>
      <c r="E10266" s="414" t="e">
        <v>#N/A</v>
      </c>
    </row>
    <row r="10267" spans="3:5">
      <c r="C10267" s="414">
        <v>206.57499999141999</v>
      </c>
      <c r="D10267" s="414" t="e">
        <v>#N/A</v>
      </c>
      <c r="E10267" s="414" t="e">
        <v>#N/A</v>
      </c>
    </row>
    <row r="10268" spans="3:5">
      <c r="C10268" s="414">
        <v>206.59999999138799</v>
      </c>
      <c r="D10268" s="414" t="e">
        <v>#N/A</v>
      </c>
      <c r="E10268" s="414" t="e">
        <v>#N/A</v>
      </c>
    </row>
    <row r="10269" spans="3:5">
      <c r="C10269" s="414">
        <v>206.624999991355</v>
      </c>
      <c r="D10269" s="414" t="e">
        <v>#N/A</v>
      </c>
      <c r="E10269" s="414" t="e">
        <v>#N/A</v>
      </c>
    </row>
    <row r="10270" spans="3:5">
      <c r="C10270" s="414">
        <v>206.64999999132201</v>
      </c>
      <c r="D10270" s="414" t="e">
        <v>#N/A</v>
      </c>
      <c r="E10270" s="414" t="e">
        <v>#N/A</v>
      </c>
    </row>
    <row r="10271" spans="3:5">
      <c r="C10271" s="414">
        <v>206.67499999129001</v>
      </c>
      <c r="D10271" s="414" t="e">
        <v>#N/A</v>
      </c>
      <c r="E10271" s="414" t="e">
        <v>#N/A</v>
      </c>
    </row>
    <row r="10272" spans="3:5">
      <c r="C10272" s="414">
        <v>206.69999999125699</v>
      </c>
      <c r="D10272" s="414" t="e">
        <v>#N/A</v>
      </c>
      <c r="E10272" s="414" t="e">
        <v>#N/A</v>
      </c>
    </row>
    <row r="10273" spans="3:5">
      <c r="C10273" s="414">
        <v>206.72499999122499</v>
      </c>
      <c r="D10273" s="414" t="e">
        <v>#N/A</v>
      </c>
      <c r="E10273" s="414" t="e">
        <v>#N/A</v>
      </c>
    </row>
    <row r="10274" spans="3:5">
      <c r="C10274" s="414">
        <v>206.749999991192</v>
      </c>
      <c r="D10274" s="414" t="e">
        <v>#N/A</v>
      </c>
      <c r="E10274" s="414" t="e">
        <v>#N/A</v>
      </c>
    </row>
    <row r="10275" spans="3:5">
      <c r="C10275" s="414">
        <v>206.77499999115901</v>
      </c>
      <c r="D10275" s="414" t="e">
        <v>#N/A</v>
      </c>
      <c r="E10275" s="414" t="e">
        <v>#N/A</v>
      </c>
    </row>
    <row r="10276" spans="3:5">
      <c r="C10276" s="414">
        <v>206.79999999112701</v>
      </c>
      <c r="D10276" s="414" t="e">
        <v>#N/A</v>
      </c>
      <c r="E10276" s="414" t="e">
        <v>#N/A</v>
      </c>
    </row>
    <row r="10277" spans="3:5">
      <c r="C10277" s="414">
        <v>206.82499999109399</v>
      </c>
      <c r="D10277" s="414" t="e">
        <v>#N/A</v>
      </c>
      <c r="E10277" s="414" t="e">
        <v>#N/A</v>
      </c>
    </row>
    <row r="10278" spans="3:5">
      <c r="C10278" s="414">
        <v>206.849999991061</v>
      </c>
      <c r="D10278" s="414" t="e">
        <v>#N/A</v>
      </c>
      <c r="E10278" s="414" t="e">
        <v>#N/A</v>
      </c>
    </row>
    <row r="10279" spans="3:5">
      <c r="C10279" s="414">
        <v>206.874999991029</v>
      </c>
      <c r="D10279" s="414" t="e">
        <v>#N/A</v>
      </c>
      <c r="E10279" s="414" t="e">
        <v>#N/A</v>
      </c>
    </row>
    <row r="10280" spans="3:5">
      <c r="C10280" s="414">
        <v>206.89999999099601</v>
      </c>
      <c r="D10280" s="414" t="e">
        <v>#N/A</v>
      </c>
      <c r="E10280" s="414" t="e">
        <v>#N/A</v>
      </c>
    </row>
    <row r="10281" spans="3:5">
      <c r="C10281" s="414">
        <v>206.92499999096401</v>
      </c>
      <c r="D10281" s="414" t="e">
        <v>#N/A</v>
      </c>
      <c r="E10281" s="414" t="e">
        <v>#N/A</v>
      </c>
    </row>
    <row r="10282" spans="3:5">
      <c r="C10282" s="414">
        <v>206.94999999093099</v>
      </c>
      <c r="D10282" s="414" t="e">
        <v>#N/A</v>
      </c>
      <c r="E10282" s="414" t="e">
        <v>#N/A</v>
      </c>
    </row>
    <row r="10283" spans="3:5">
      <c r="C10283" s="414">
        <v>206.974999990898</v>
      </c>
      <c r="D10283" s="414" t="e">
        <v>#N/A</v>
      </c>
      <c r="E10283" s="414" t="e">
        <v>#N/A</v>
      </c>
    </row>
    <row r="10284" spans="3:5">
      <c r="C10284" s="414">
        <v>206.999999990866</v>
      </c>
      <c r="D10284" s="414" t="e">
        <v>#N/A</v>
      </c>
      <c r="E10284" s="414" t="e">
        <v>#N/A</v>
      </c>
    </row>
    <row r="10285" spans="3:5">
      <c r="C10285" s="414">
        <v>207.02499999083301</v>
      </c>
      <c r="D10285" s="414" t="e">
        <v>#N/A</v>
      </c>
      <c r="E10285" s="414" t="e">
        <v>#N/A</v>
      </c>
    </row>
    <row r="10286" spans="3:5">
      <c r="C10286" s="414">
        <v>207.04999999079999</v>
      </c>
      <c r="D10286" s="414" t="e">
        <v>#N/A</v>
      </c>
      <c r="E10286" s="414" t="e">
        <v>#N/A</v>
      </c>
    </row>
    <row r="10287" spans="3:5">
      <c r="C10287" s="414">
        <v>207.07499999076799</v>
      </c>
      <c r="D10287" s="414" t="e">
        <v>#N/A</v>
      </c>
      <c r="E10287" s="414" t="e">
        <v>#N/A</v>
      </c>
    </row>
    <row r="10288" spans="3:5">
      <c r="C10288" s="414">
        <v>207.099999990735</v>
      </c>
      <c r="D10288" s="414" t="e">
        <v>#N/A</v>
      </c>
      <c r="E10288" s="414" t="e">
        <v>#N/A</v>
      </c>
    </row>
    <row r="10289" spans="3:5">
      <c r="C10289" s="414">
        <v>207.124999990703</v>
      </c>
      <c r="D10289" s="414" t="e">
        <v>#N/A</v>
      </c>
      <c r="E10289" s="414" t="e">
        <v>#N/A</v>
      </c>
    </row>
    <row r="10290" spans="3:5">
      <c r="C10290" s="414">
        <v>207.14999999067001</v>
      </c>
      <c r="D10290" s="414" t="e">
        <v>#N/A</v>
      </c>
      <c r="E10290" s="414" t="e">
        <v>#N/A</v>
      </c>
    </row>
    <row r="10291" spans="3:5">
      <c r="C10291" s="414">
        <v>207.17499999063699</v>
      </c>
      <c r="D10291" s="414" t="e">
        <v>#N/A</v>
      </c>
      <c r="E10291" s="414" t="e">
        <v>#N/A</v>
      </c>
    </row>
    <row r="10292" spans="3:5">
      <c r="C10292" s="414">
        <v>207.19999999060499</v>
      </c>
      <c r="D10292" s="414" t="e">
        <v>#N/A</v>
      </c>
      <c r="E10292" s="414" t="e">
        <v>#N/A</v>
      </c>
    </row>
    <row r="10293" spans="3:5">
      <c r="C10293" s="414">
        <v>207.224999990572</v>
      </c>
      <c r="D10293" s="414" t="e">
        <v>#N/A</v>
      </c>
      <c r="E10293" s="414" t="e">
        <v>#N/A</v>
      </c>
    </row>
    <row r="10294" spans="3:5">
      <c r="C10294" s="414">
        <v>207.24999999053901</v>
      </c>
      <c r="D10294" s="414" t="e">
        <v>#N/A</v>
      </c>
      <c r="E10294" s="414" t="e">
        <v>#N/A</v>
      </c>
    </row>
    <row r="10295" spans="3:5">
      <c r="C10295" s="414">
        <v>207.27499999050701</v>
      </c>
      <c r="D10295" s="414" t="e">
        <v>#N/A</v>
      </c>
      <c r="E10295" s="414" t="e">
        <v>#N/A</v>
      </c>
    </row>
    <row r="10296" spans="3:5">
      <c r="C10296" s="414">
        <v>207.29999999047399</v>
      </c>
      <c r="D10296" s="414" t="e">
        <v>#N/A</v>
      </c>
      <c r="E10296" s="414" t="e">
        <v>#N/A</v>
      </c>
    </row>
    <row r="10297" spans="3:5">
      <c r="C10297" s="414">
        <v>207.324999990442</v>
      </c>
      <c r="D10297" s="414" t="e">
        <v>#N/A</v>
      </c>
      <c r="E10297" s="414" t="e">
        <v>#N/A</v>
      </c>
    </row>
    <row r="10298" spans="3:5">
      <c r="C10298" s="414">
        <v>207.349999990409</v>
      </c>
      <c r="D10298" s="414" t="e">
        <v>#N/A</v>
      </c>
      <c r="E10298" s="414" t="e">
        <v>#N/A</v>
      </c>
    </row>
    <row r="10299" spans="3:5">
      <c r="C10299" s="414">
        <v>207.37499999037601</v>
      </c>
      <c r="D10299" s="414" t="e">
        <v>#N/A</v>
      </c>
      <c r="E10299" s="414" t="e">
        <v>#N/A</v>
      </c>
    </row>
    <row r="10300" spans="3:5">
      <c r="C10300" s="414">
        <v>207.39999999034401</v>
      </c>
      <c r="D10300" s="414" t="e">
        <v>#N/A</v>
      </c>
      <c r="E10300" s="414" t="e">
        <v>#N/A</v>
      </c>
    </row>
    <row r="10301" spans="3:5">
      <c r="C10301" s="414">
        <v>207.42499999031099</v>
      </c>
      <c r="D10301" s="414" t="e">
        <v>#N/A</v>
      </c>
      <c r="E10301" s="414" t="e">
        <v>#N/A</v>
      </c>
    </row>
    <row r="10302" spans="3:5">
      <c r="C10302" s="414">
        <v>207.449999990279</v>
      </c>
      <c r="D10302" s="414" t="e">
        <v>#N/A</v>
      </c>
      <c r="E10302" s="414" t="e">
        <v>#N/A</v>
      </c>
    </row>
    <row r="10303" spans="3:5">
      <c r="C10303" s="414">
        <v>207.474999990246</v>
      </c>
      <c r="D10303" s="414" t="e">
        <v>#N/A</v>
      </c>
      <c r="E10303" s="414" t="e">
        <v>#N/A</v>
      </c>
    </row>
    <row r="10304" spans="3:5">
      <c r="C10304" s="414">
        <v>207.49999999021301</v>
      </c>
      <c r="D10304" s="414" t="e">
        <v>#N/A</v>
      </c>
      <c r="E10304" s="414" t="e">
        <v>#N/A</v>
      </c>
    </row>
    <row r="10305" spans="3:5">
      <c r="C10305" s="414">
        <v>207.52499999018099</v>
      </c>
      <c r="D10305" s="414" t="e">
        <v>#N/A</v>
      </c>
      <c r="E10305" s="414" t="e">
        <v>#N/A</v>
      </c>
    </row>
    <row r="10306" spans="3:5">
      <c r="C10306" s="414">
        <v>207.549999990148</v>
      </c>
      <c r="D10306" s="414" t="e">
        <v>#N/A</v>
      </c>
      <c r="E10306" s="414" t="e">
        <v>#N/A</v>
      </c>
    </row>
    <row r="10307" spans="3:5">
      <c r="C10307" s="414">
        <v>207.574999990115</v>
      </c>
      <c r="D10307" s="414" t="e">
        <v>#N/A</v>
      </c>
      <c r="E10307" s="414" t="e">
        <v>#N/A</v>
      </c>
    </row>
    <row r="10308" spans="3:5">
      <c r="C10308" s="414">
        <v>207.59999999008301</v>
      </c>
      <c r="D10308" s="414" t="e">
        <v>#N/A</v>
      </c>
      <c r="E10308" s="414" t="e">
        <v>#N/A</v>
      </c>
    </row>
    <row r="10309" spans="3:5">
      <c r="C10309" s="414">
        <v>207.62499999004999</v>
      </c>
      <c r="D10309" s="414" t="e">
        <v>#N/A</v>
      </c>
      <c r="E10309" s="414" t="e">
        <v>#N/A</v>
      </c>
    </row>
    <row r="10310" spans="3:5">
      <c r="C10310" s="414">
        <v>207.64999999001799</v>
      </c>
      <c r="D10310" s="414" t="e">
        <v>#N/A</v>
      </c>
      <c r="E10310" s="414" t="e">
        <v>#N/A</v>
      </c>
    </row>
    <row r="10311" spans="3:5">
      <c r="C10311" s="414">
        <v>207.674999989985</v>
      </c>
      <c r="D10311" s="414" t="e">
        <v>#N/A</v>
      </c>
      <c r="E10311" s="414" t="e">
        <v>#N/A</v>
      </c>
    </row>
    <row r="10312" spans="3:5">
      <c r="C10312" s="414">
        <v>207.699999989952</v>
      </c>
      <c r="D10312" s="414" t="e">
        <v>#N/A</v>
      </c>
      <c r="E10312" s="414" t="e">
        <v>#N/A</v>
      </c>
    </row>
    <row r="10313" spans="3:5">
      <c r="C10313" s="414">
        <v>207.72499998992001</v>
      </c>
      <c r="D10313" s="414" t="e">
        <v>#N/A</v>
      </c>
      <c r="E10313" s="414" t="e">
        <v>#N/A</v>
      </c>
    </row>
    <row r="10314" spans="3:5">
      <c r="C10314" s="414">
        <v>207.74999998988699</v>
      </c>
      <c r="D10314" s="414" t="e">
        <v>#N/A</v>
      </c>
      <c r="E10314" s="414" t="e">
        <v>#N/A</v>
      </c>
    </row>
    <row r="10315" spans="3:5">
      <c r="C10315" s="414">
        <v>207.774999989854</v>
      </c>
      <c r="D10315" s="414" t="e">
        <v>#N/A</v>
      </c>
      <c r="E10315" s="414" t="e">
        <v>#N/A</v>
      </c>
    </row>
    <row r="10316" spans="3:5">
      <c r="C10316" s="414">
        <v>207.799999989822</v>
      </c>
      <c r="D10316" s="414" t="e">
        <v>#N/A</v>
      </c>
      <c r="E10316" s="414" t="e">
        <v>#N/A</v>
      </c>
    </row>
    <row r="10317" spans="3:5">
      <c r="C10317" s="414">
        <v>207.82499998978901</v>
      </c>
      <c r="D10317" s="414" t="e">
        <v>#N/A</v>
      </c>
      <c r="E10317" s="414" t="e">
        <v>#N/A</v>
      </c>
    </row>
    <row r="10318" spans="3:5">
      <c r="C10318" s="414">
        <v>207.84999998975701</v>
      </c>
      <c r="D10318" s="414" t="e">
        <v>#N/A</v>
      </c>
      <c r="E10318" s="414" t="e">
        <v>#N/A</v>
      </c>
    </row>
    <row r="10319" spans="3:5">
      <c r="C10319" s="414">
        <v>207.87499998972399</v>
      </c>
      <c r="D10319" s="414" t="e">
        <v>#N/A</v>
      </c>
      <c r="E10319" s="414" t="e">
        <v>#N/A</v>
      </c>
    </row>
    <row r="10320" spans="3:5">
      <c r="C10320" s="414">
        <v>207.899999989691</v>
      </c>
      <c r="D10320" s="414" t="e">
        <v>#N/A</v>
      </c>
      <c r="E10320" s="414" t="e">
        <v>#N/A</v>
      </c>
    </row>
    <row r="10321" spans="3:5">
      <c r="C10321" s="414">
        <v>207.924999989659</v>
      </c>
      <c r="D10321" s="414" t="e">
        <v>#N/A</v>
      </c>
      <c r="E10321" s="414" t="e">
        <v>#N/A</v>
      </c>
    </row>
    <row r="10322" spans="3:5">
      <c r="C10322" s="414">
        <v>207.94999998962601</v>
      </c>
      <c r="D10322" s="414" t="e">
        <v>#N/A</v>
      </c>
      <c r="E10322" s="414" t="e">
        <v>#N/A</v>
      </c>
    </row>
    <row r="10323" spans="3:5">
      <c r="C10323" s="414">
        <v>207.97499998959299</v>
      </c>
      <c r="D10323" s="414" t="e">
        <v>#N/A</v>
      </c>
      <c r="E10323" s="414" t="e">
        <v>#N/A</v>
      </c>
    </row>
    <row r="10324" spans="3:5">
      <c r="C10324" s="414">
        <v>207.99999998956099</v>
      </c>
      <c r="D10324" s="414" t="e">
        <v>#N/A</v>
      </c>
      <c r="E10324" s="414" t="e">
        <v>#N/A</v>
      </c>
    </row>
    <row r="10325" spans="3:5">
      <c r="C10325" s="414">
        <v>208.024999989528</v>
      </c>
      <c r="D10325" s="414" t="e">
        <v>#N/A</v>
      </c>
      <c r="E10325" s="414" t="e">
        <v>#N/A</v>
      </c>
    </row>
    <row r="10326" spans="3:5">
      <c r="C10326" s="414">
        <v>208.049999989496</v>
      </c>
      <c r="D10326" s="414" t="e">
        <v>#N/A</v>
      </c>
      <c r="E10326" s="414" t="e">
        <v>#N/A</v>
      </c>
    </row>
    <row r="10327" spans="3:5">
      <c r="C10327" s="414">
        <v>208.07499998946301</v>
      </c>
      <c r="D10327" s="414" t="e">
        <v>#N/A</v>
      </c>
      <c r="E10327" s="414" t="e">
        <v>#N/A</v>
      </c>
    </row>
    <row r="10328" spans="3:5">
      <c r="C10328" s="414">
        <v>208.09999998942999</v>
      </c>
      <c r="D10328" s="414" t="e">
        <v>#N/A</v>
      </c>
      <c r="E10328" s="414" t="e">
        <v>#N/A</v>
      </c>
    </row>
    <row r="10329" spans="3:5">
      <c r="C10329" s="414">
        <v>208.12499998939799</v>
      </c>
      <c r="D10329" s="414" t="e">
        <v>#N/A</v>
      </c>
      <c r="E10329" s="414" t="e">
        <v>#N/A</v>
      </c>
    </row>
    <row r="10330" spans="3:5">
      <c r="C10330" s="414">
        <v>208.149999989365</v>
      </c>
      <c r="D10330" s="414" t="e">
        <v>#N/A</v>
      </c>
      <c r="E10330" s="414" t="e">
        <v>#N/A</v>
      </c>
    </row>
    <row r="10331" spans="3:5">
      <c r="C10331" s="414">
        <v>208.17499998933201</v>
      </c>
      <c r="D10331" s="414" t="e">
        <v>#N/A</v>
      </c>
      <c r="E10331" s="414" t="e">
        <v>#N/A</v>
      </c>
    </row>
    <row r="10332" spans="3:5">
      <c r="C10332" s="414">
        <v>208.19999998930001</v>
      </c>
      <c r="D10332" s="414" t="e">
        <v>#N/A</v>
      </c>
      <c r="E10332" s="414" t="e">
        <v>#N/A</v>
      </c>
    </row>
    <row r="10333" spans="3:5">
      <c r="C10333" s="414">
        <v>208.22499998926699</v>
      </c>
      <c r="D10333" s="414" t="e">
        <v>#N/A</v>
      </c>
      <c r="E10333" s="414" t="e">
        <v>#N/A</v>
      </c>
    </row>
    <row r="10334" spans="3:5">
      <c r="C10334" s="414">
        <v>208.24999998923499</v>
      </c>
      <c r="D10334" s="414" t="e">
        <v>#N/A</v>
      </c>
      <c r="E10334" s="414" t="e">
        <v>#N/A</v>
      </c>
    </row>
    <row r="10335" spans="3:5">
      <c r="C10335" s="414">
        <v>208.274999989202</v>
      </c>
      <c r="D10335" s="414" t="e">
        <v>#N/A</v>
      </c>
      <c r="E10335" s="414" t="e">
        <v>#N/A</v>
      </c>
    </row>
    <row r="10336" spans="3:5">
      <c r="C10336" s="414">
        <v>208.29999998916901</v>
      </c>
      <c r="D10336" s="414" t="e">
        <v>#N/A</v>
      </c>
      <c r="E10336" s="414" t="e">
        <v>#N/A</v>
      </c>
    </row>
    <row r="10337" spans="3:5">
      <c r="C10337" s="414">
        <v>208.32499998913701</v>
      </c>
      <c r="D10337" s="414" t="e">
        <v>#N/A</v>
      </c>
      <c r="E10337" s="414" t="e">
        <v>#N/A</v>
      </c>
    </row>
    <row r="10338" spans="3:5">
      <c r="C10338" s="414">
        <v>208.34999998910399</v>
      </c>
      <c r="D10338" s="414" t="e">
        <v>#N/A</v>
      </c>
      <c r="E10338" s="414" t="e">
        <v>#N/A</v>
      </c>
    </row>
    <row r="10339" spans="3:5">
      <c r="C10339" s="414">
        <v>208.374999989071</v>
      </c>
      <c r="D10339" s="414" t="e">
        <v>#N/A</v>
      </c>
      <c r="E10339" s="414" t="e">
        <v>#N/A</v>
      </c>
    </row>
    <row r="10340" spans="3:5">
      <c r="C10340" s="414">
        <v>208.399999989039</v>
      </c>
      <c r="D10340" s="414" t="e">
        <v>#N/A</v>
      </c>
      <c r="E10340" s="414" t="e">
        <v>#N/A</v>
      </c>
    </row>
    <row r="10341" spans="3:5">
      <c r="C10341" s="414">
        <v>208.42499998900601</v>
      </c>
      <c r="D10341" s="414" t="e">
        <v>#N/A</v>
      </c>
      <c r="E10341" s="414" t="e">
        <v>#N/A</v>
      </c>
    </row>
    <row r="10342" spans="3:5">
      <c r="C10342" s="414">
        <v>208.44999998897401</v>
      </c>
      <c r="D10342" s="414" t="e">
        <v>#N/A</v>
      </c>
      <c r="E10342" s="414" t="e">
        <v>#N/A</v>
      </c>
    </row>
    <row r="10343" spans="3:5">
      <c r="C10343" s="414">
        <v>208.47499998894099</v>
      </c>
      <c r="D10343" s="414" t="e">
        <v>#N/A</v>
      </c>
      <c r="E10343" s="414" t="e">
        <v>#N/A</v>
      </c>
    </row>
    <row r="10344" spans="3:5">
      <c r="C10344" s="414">
        <v>208.499999988908</v>
      </c>
      <c r="D10344" s="414" t="e">
        <v>#N/A</v>
      </c>
      <c r="E10344" s="414" t="e">
        <v>#N/A</v>
      </c>
    </row>
    <row r="10345" spans="3:5">
      <c r="C10345" s="414">
        <v>208.524999988876</v>
      </c>
      <c r="D10345" s="414" t="e">
        <v>#N/A</v>
      </c>
      <c r="E10345" s="414" t="e">
        <v>#N/A</v>
      </c>
    </row>
    <row r="10346" spans="3:5">
      <c r="C10346" s="414">
        <v>208.54999998884301</v>
      </c>
      <c r="D10346" s="414" t="e">
        <v>#N/A</v>
      </c>
      <c r="E10346" s="414" t="e">
        <v>#N/A</v>
      </c>
    </row>
    <row r="10347" spans="3:5">
      <c r="C10347" s="414">
        <v>208.57499998881099</v>
      </c>
      <c r="D10347" s="414" t="e">
        <v>#N/A</v>
      </c>
      <c r="E10347" s="414" t="e">
        <v>#N/A</v>
      </c>
    </row>
    <row r="10348" spans="3:5">
      <c r="C10348" s="414">
        <v>208.59999998877799</v>
      </c>
      <c r="D10348" s="414" t="e">
        <v>#N/A</v>
      </c>
      <c r="E10348" s="414" t="e">
        <v>#N/A</v>
      </c>
    </row>
    <row r="10349" spans="3:5">
      <c r="C10349" s="414">
        <v>208.624999988745</v>
      </c>
      <c r="D10349" s="414" t="e">
        <v>#N/A</v>
      </c>
      <c r="E10349" s="414" t="e">
        <v>#N/A</v>
      </c>
    </row>
    <row r="10350" spans="3:5">
      <c r="C10350" s="414">
        <v>208.64999998871301</v>
      </c>
      <c r="D10350" s="414" t="e">
        <v>#N/A</v>
      </c>
      <c r="E10350" s="414" t="e">
        <v>#N/A</v>
      </c>
    </row>
    <row r="10351" spans="3:5">
      <c r="C10351" s="414">
        <v>208.67499998868001</v>
      </c>
      <c r="D10351" s="414" t="e">
        <v>#N/A</v>
      </c>
      <c r="E10351" s="414" t="e">
        <v>#N/A</v>
      </c>
    </row>
    <row r="10352" spans="3:5">
      <c r="C10352" s="414">
        <v>208.69999998864699</v>
      </c>
      <c r="D10352" s="414" t="e">
        <v>#N/A</v>
      </c>
      <c r="E10352" s="414" t="e">
        <v>#N/A</v>
      </c>
    </row>
    <row r="10353" spans="3:5">
      <c r="C10353" s="414">
        <v>208.724999988615</v>
      </c>
      <c r="D10353" s="414" t="e">
        <v>#N/A</v>
      </c>
      <c r="E10353" s="414" t="e">
        <v>#N/A</v>
      </c>
    </row>
    <row r="10354" spans="3:5">
      <c r="C10354" s="414">
        <v>208.749999988582</v>
      </c>
      <c r="D10354" s="414" t="e">
        <v>#N/A</v>
      </c>
      <c r="E10354" s="414" t="e">
        <v>#N/A</v>
      </c>
    </row>
    <row r="10355" spans="3:5">
      <c r="C10355" s="414">
        <v>208.77499998855001</v>
      </c>
      <c r="D10355" s="414" t="e">
        <v>#N/A</v>
      </c>
      <c r="E10355" s="414" t="e">
        <v>#N/A</v>
      </c>
    </row>
    <row r="10356" spans="3:5">
      <c r="C10356" s="414">
        <v>208.79999998851699</v>
      </c>
      <c r="D10356" s="414" t="e">
        <v>#N/A</v>
      </c>
      <c r="E10356" s="414" t="e">
        <v>#N/A</v>
      </c>
    </row>
    <row r="10357" spans="3:5">
      <c r="C10357" s="414">
        <v>208.824999988484</v>
      </c>
      <c r="D10357" s="414" t="e">
        <v>#N/A</v>
      </c>
      <c r="E10357" s="414" t="e">
        <v>#N/A</v>
      </c>
    </row>
    <row r="10358" spans="3:5">
      <c r="C10358" s="414">
        <v>208.849999988452</v>
      </c>
      <c r="D10358" s="414" t="e">
        <v>#N/A</v>
      </c>
      <c r="E10358" s="414" t="e">
        <v>#N/A</v>
      </c>
    </row>
    <row r="10359" spans="3:5">
      <c r="C10359" s="414">
        <v>208.87499998841901</v>
      </c>
      <c r="D10359" s="414" t="e">
        <v>#N/A</v>
      </c>
      <c r="E10359" s="414" t="e">
        <v>#N/A</v>
      </c>
    </row>
    <row r="10360" spans="3:5">
      <c r="C10360" s="414">
        <v>208.89999998838601</v>
      </c>
      <c r="D10360" s="414" t="e">
        <v>#N/A</v>
      </c>
      <c r="E10360" s="414" t="e">
        <v>#N/A</v>
      </c>
    </row>
    <row r="10361" spans="3:5">
      <c r="C10361" s="414">
        <v>208.92499998835399</v>
      </c>
      <c r="D10361" s="414" t="e">
        <v>#N/A</v>
      </c>
      <c r="E10361" s="414" t="e">
        <v>#N/A</v>
      </c>
    </row>
    <row r="10362" spans="3:5">
      <c r="C10362" s="414">
        <v>208.949999988321</v>
      </c>
      <c r="D10362" s="414" t="e">
        <v>#N/A</v>
      </c>
      <c r="E10362" s="414" t="e">
        <v>#N/A</v>
      </c>
    </row>
    <row r="10363" spans="3:5">
      <c r="C10363" s="414">
        <v>208.974999988289</v>
      </c>
      <c r="D10363" s="414" t="e">
        <v>#N/A</v>
      </c>
      <c r="E10363" s="414" t="e">
        <v>#N/A</v>
      </c>
    </row>
    <row r="10364" spans="3:5">
      <c r="C10364" s="414">
        <v>208.99999998825601</v>
      </c>
      <c r="D10364" s="414" t="e">
        <v>#N/A</v>
      </c>
      <c r="E10364" s="414" t="e">
        <v>#N/A</v>
      </c>
    </row>
    <row r="10365" spans="3:5">
      <c r="C10365" s="414">
        <v>209.02499998822299</v>
      </c>
      <c r="D10365" s="414" t="e">
        <v>#N/A</v>
      </c>
      <c r="E10365" s="414" t="e">
        <v>#N/A</v>
      </c>
    </row>
    <row r="10366" spans="3:5">
      <c r="C10366" s="414">
        <v>209.04999998819099</v>
      </c>
      <c r="D10366" s="414" t="e">
        <v>#N/A</v>
      </c>
      <c r="E10366" s="414" t="e">
        <v>#N/A</v>
      </c>
    </row>
    <row r="10367" spans="3:5">
      <c r="C10367" s="414">
        <v>209.074999988158</v>
      </c>
      <c r="D10367" s="414" t="e">
        <v>#N/A</v>
      </c>
      <c r="E10367" s="414" t="e">
        <v>#N/A</v>
      </c>
    </row>
    <row r="10368" spans="3:5">
      <c r="C10368" s="414">
        <v>209.09999998812501</v>
      </c>
      <c r="D10368" s="414" t="e">
        <v>#N/A</v>
      </c>
      <c r="E10368" s="414" t="e">
        <v>#N/A</v>
      </c>
    </row>
    <row r="10369" spans="3:5">
      <c r="C10369" s="414">
        <v>209.12499998809301</v>
      </c>
      <c r="D10369" s="414" t="e">
        <v>#N/A</v>
      </c>
      <c r="E10369" s="414" t="e">
        <v>#N/A</v>
      </c>
    </row>
    <row r="10370" spans="3:5">
      <c r="C10370" s="414">
        <v>209.14999998805999</v>
      </c>
      <c r="D10370" s="414" t="e">
        <v>#N/A</v>
      </c>
      <c r="E10370" s="414" t="e">
        <v>#N/A</v>
      </c>
    </row>
    <row r="10371" spans="3:5">
      <c r="C10371" s="414">
        <v>209.17499998802799</v>
      </c>
      <c r="D10371" s="414" t="e">
        <v>#N/A</v>
      </c>
      <c r="E10371" s="414" t="e">
        <v>#N/A</v>
      </c>
    </row>
    <row r="10372" spans="3:5">
      <c r="C10372" s="414">
        <v>209.199999987995</v>
      </c>
      <c r="D10372" s="414" t="e">
        <v>#N/A</v>
      </c>
      <c r="E10372" s="414" t="e">
        <v>#N/A</v>
      </c>
    </row>
    <row r="10373" spans="3:5">
      <c r="C10373" s="414">
        <v>209.22499998796201</v>
      </c>
      <c r="D10373" s="414" t="e">
        <v>#N/A</v>
      </c>
      <c r="E10373" s="414" t="e">
        <v>#N/A</v>
      </c>
    </row>
    <row r="10374" spans="3:5">
      <c r="C10374" s="414">
        <v>209.24999998793001</v>
      </c>
      <c r="D10374" s="414" t="e">
        <v>#N/A</v>
      </c>
      <c r="E10374" s="414" t="e">
        <v>#N/A</v>
      </c>
    </row>
    <row r="10375" spans="3:5">
      <c r="C10375" s="414">
        <v>209.27499998789699</v>
      </c>
      <c r="D10375" s="414" t="e">
        <v>#N/A</v>
      </c>
      <c r="E10375" s="414" t="e">
        <v>#N/A</v>
      </c>
    </row>
    <row r="10376" spans="3:5">
      <c r="C10376" s="414">
        <v>209.299999987864</v>
      </c>
      <c r="D10376" s="414" t="e">
        <v>#N/A</v>
      </c>
      <c r="E10376" s="414" t="e">
        <v>#N/A</v>
      </c>
    </row>
    <row r="10377" spans="3:5">
      <c r="C10377" s="414">
        <v>209.324999987832</v>
      </c>
      <c r="D10377" s="414" t="e">
        <v>#N/A</v>
      </c>
      <c r="E10377" s="414" t="e">
        <v>#N/A</v>
      </c>
    </row>
    <row r="10378" spans="3:5">
      <c r="C10378" s="414">
        <v>209.34999998779901</v>
      </c>
      <c r="D10378" s="414" t="e">
        <v>#N/A</v>
      </c>
      <c r="E10378" s="414" t="e">
        <v>#N/A</v>
      </c>
    </row>
    <row r="10379" spans="3:5">
      <c r="C10379" s="414">
        <v>209.37499998776701</v>
      </c>
      <c r="D10379" s="414" t="e">
        <v>#N/A</v>
      </c>
      <c r="E10379" s="414" t="e">
        <v>#N/A</v>
      </c>
    </row>
    <row r="10380" spans="3:5">
      <c r="C10380" s="414">
        <v>209.39999998773399</v>
      </c>
      <c r="D10380" s="414" t="e">
        <v>#N/A</v>
      </c>
      <c r="E10380" s="414" t="e">
        <v>#N/A</v>
      </c>
    </row>
    <row r="10381" spans="3:5">
      <c r="C10381" s="414">
        <v>209.424999987701</v>
      </c>
      <c r="D10381" s="414" t="e">
        <v>#N/A</v>
      </c>
      <c r="E10381" s="414" t="e">
        <v>#N/A</v>
      </c>
    </row>
    <row r="10382" spans="3:5">
      <c r="C10382" s="414">
        <v>209.449999987669</v>
      </c>
      <c r="D10382" s="414" t="e">
        <v>#N/A</v>
      </c>
      <c r="E10382" s="414" t="e">
        <v>#N/A</v>
      </c>
    </row>
    <row r="10383" spans="3:5">
      <c r="C10383" s="414">
        <v>209.47499998763601</v>
      </c>
      <c r="D10383" s="414" t="e">
        <v>#N/A</v>
      </c>
      <c r="E10383" s="414" t="e">
        <v>#N/A</v>
      </c>
    </row>
    <row r="10384" spans="3:5">
      <c r="C10384" s="414">
        <v>209.49999998760299</v>
      </c>
      <c r="D10384" s="414" t="e">
        <v>#N/A</v>
      </c>
      <c r="E10384" s="414" t="e">
        <v>#N/A</v>
      </c>
    </row>
    <row r="10385" spans="3:5">
      <c r="C10385" s="414">
        <v>209.52499998757099</v>
      </c>
      <c r="D10385" s="414" t="e">
        <v>#N/A</v>
      </c>
      <c r="E10385" s="414" t="e">
        <v>#N/A</v>
      </c>
    </row>
    <row r="10386" spans="3:5">
      <c r="C10386" s="414">
        <v>209.549999987538</v>
      </c>
      <c r="D10386" s="414" t="e">
        <v>#N/A</v>
      </c>
      <c r="E10386" s="414" t="e">
        <v>#N/A</v>
      </c>
    </row>
    <row r="10387" spans="3:5">
      <c r="C10387" s="414">
        <v>209.574999987506</v>
      </c>
      <c r="D10387" s="414" t="e">
        <v>#N/A</v>
      </c>
      <c r="E10387" s="414" t="e">
        <v>#N/A</v>
      </c>
    </row>
    <row r="10388" spans="3:5">
      <c r="C10388" s="414">
        <v>209.59999998747301</v>
      </c>
      <c r="D10388" s="414" t="e">
        <v>#N/A</v>
      </c>
      <c r="E10388" s="414" t="e">
        <v>#N/A</v>
      </c>
    </row>
    <row r="10389" spans="3:5">
      <c r="C10389" s="414">
        <v>209.62499998743999</v>
      </c>
      <c r="D10389" s="414" t="e">
        <v>#N/A</v>
      </c>
      <c r="E10389" s="414" t="e">
        <v>#N/A</v>
      </c>
    </row>
    <row r="10390" spans="3:5">
      <c r="C10390" s="414">
        <v>209.64999998740799</v>
      </c>
      <c r="D10390" s="414" t="e">
        <v>#N/A</v>
      </c>
      <c r="E10390" s="414" t="e">
        <v>#N/A</v>
      </c>
    </row>
    <row r="10391" spans="3:5">
      <c r="C10391" s="414">
        <v>209.674999987375</v>
      </c>
      <c r="D10391" s="414" t="e">
        <v>#N/A</v>
      </c>
      <c r="E10391" s="414" t="e">
        <v>#N/A</v>
      </c>
    </row>
    <row r="10392" spans="3:5">
      <c r="C10392" s="414">
        <v>209.69999998734201</v>
      </c>
      <c r="D10392" s="414" t="e">
        <v>#N/A</v>
      </c>
      <c r="E10392" s="414" t="e">
        <v>#N/A</v>
      </c>
    </row>
    <row r="10393" spans="3:5">
      <c r="C10393" s="414">
        <v>209.72499998731001</v>
      </c>
      <c r="D10393" s="414" t="e">
        <v>#N/A</v>
      </c>
      <c r="E10393" s="414" t="e">
        <v>#N/A</v>
      </c>
    </row>
    <row r="10394" spans="3:5">
      <c r="C10394" s="414">
        <v>209.74999998727699</v>
      </c>
      <c r="D10394" s="414" t="e">
        <v>#N/A</v>
      </c>
      <c r="E10394" s="414" t="e">
        <v>#N/A</v>
      </c>
    </row>
    <row r="10395" spans="3:5">
      <c r="C10395" s="414">
        <v>209.774999987245</v>
      </c>
      <c r="D10395" s="414" t="e">
        <v>#N/A</v>
      </c>
      <c r="E10395" s="414" t="e">
        <v>#N/A</v>
      </c>
    </row>
    <row r="10396" spans="3:5">
      <c r="C10396" s="414">
        <v>209.799999987212</v>
      </c>
      <c r="D10396" s="414" t="e">
        <v>#N/A</v>
      </c>
      <c r="E10396" s="414" t="e">
        <v>#N/A</v>
      </c>
    </row>
    <row r="10397" spans="3:5">
      <c r="C10397" s="414">
        <v>209.82499998717901</v>
      </c>
      <c r="D10397" s="414" t="e">
        <v>#N/A</v>
      </c>
      <c r="E10397" s="414" t="e">
        <v>#N/A</v>
      </c>
    </row>
    <row r="10398" spans="3:5">
      <c r="C10398" s="414">
        <v>209.84999998714699</v>
      </c>
      <c r="D10398" s="414" t="e">
        <v>#N/A</v>
      </c>
      <c r="E10398" s="414" t="e">
        <v>#N/A</v>
      </c>
    </row>
    <row r="10399" spans="3:5">
      <c r="C10399" s="414">
        <v>209.87499998711399</v>
      </c>
      <c r="D10399" s="414" t="e">
        <v>#N/A</v>
      </c>
      <c r="E10399" s="414" t="e">
        <v>#N/A</v>
      </c>
    </row>
    <row r="10400" spans="3:5">
      <c r="C10400" s="414">
        <v>209.899999987082</v>
      </c>
      <c r="D10400" s="414" t="e">
        <v>#N/A</v>
      </c>
      <c r="E10400" s="414" t="e">
        <v>#N/A</v>
      </c>
    </row>
    <row r="10401" spans="3:5">
      <c r="C10401" s="414">
        <v>209.92499998704901</v>
      </c>
      <c r="D10401" s="414" t="e">
        <v>#N/A</v>
      </c>
      <c r="E10401" s="414" t="e">
        <v>#N/A</v>
      </c>
    </row>
    <row r="10402" spans="3:5">
      <c r="C10402" s="414">
        <v>209.94999998701601</v>
      </c>
      <c r="D10402" s="414" t="e">
        <v>#N/A</v>
      </c>
      <c r="E10402" s="414" t="e">
        <v>#N/A</v>
      </c>
    </row>
    <row r="10403" spans="3:5">
      <c r="C10403" s="414">
        <v>209.97499998698399</v>
      </c>
      <c r="D10403" s="414" t="e">
        <v>#N/A</v>
      </c>
      <c r="E10403" s="414" t="e">
        <v>#N/A</v>
      </c>
    </row>
    <row r="10404" spans="3:5">
      <c r="C10404" s="414">
        <v>209.999999986951</v>
      </c>
      <c r="D10404" s="414" t="e">
        <v>#N/A</v>
      </c>
      <c r="E10404" s="414" t="e">
        <v>#N/A</v>
      </c>
    </row>
    <row r="10405" spans="3:5">
      <c r="C10405" s="414">
        <v>210.024999986918</v>
      </c>
      <c r="D10405" s="414" t="e">
        <v>#N/A</v>
      </c>
      <c r="E10405" s="414" t="e">
        <v>#N/A</v>
      </c>
    </row>
    <row r="10406" spans="3:5">
      <c r="C10406" s="414">
        <v>210.04999998688601</v>
      </c>
      <c r="D10406" s="414" t="e">
        <v>#N/A</v>
      </c>
      <c r="E10406" s="414" t="e">
        <v>#N/A</v>
      </c>
    </row>
    <row r="10407" spans="3:5">
      <c r="C10407" s="414">
        <v>210.07499998685299</v>
      </c>
      <c r="D10407" s="414" t="e">
        <v>#N/A</v>
      </c>
      <c r="E10407" s="414" t="e">
        <v>#N/A</v>
      </c>
    </row>
    <row r="10408" spans="3:5">
      <c r="C10408" s="414">
        <v>210.09999998682099</v>
      </c>
      <c r="D10408" s="414" t="e">
        <v>#N/A</v>
      </c>
      <c r="E10408" s="414" t="e">
        <v>#N/A</v>
      </c>
    </row>
    <row r="10409" spans="3:5">
      <c r="C10409" s="414">
        <v>210.124999986788</v>
      </c>
      <c r="D10409" s="414" t="e">
        <v>#N/A</v>
      </c>
      <c r="E10409" s="414" t="e">
        <v>#N/A</v>
      </c>
    </row>
    <row r="10410" spans="3:5">
      <c r="C10410" s="414">
        <v>210.14999998675501</v>
      </c>
      <c r="D10410" s="414" t="e">
        <v>#N/A</v>
      </c>
      <c r="E10410" s="414" t="e">
        <v>#N/A</v>
      </c>
    </row>
    <row r="10411" spans="3:5">
      <c r="C10411" s="414">
        <v>210.17499998672301</v>
      </c>
      <c r="D10411" s="414" t="e">
        <v>#N/A</v>
      </c>
      <c r="E10411" s="414" t="e">
        <v>#N/A</v>
      </c>
    </row>
    <row r="10412" spans="3:5">
      <c r="C10412" s="414">
        <v>210.19999998668999</v>
      </c>
      <c r="D10412" s="414" t="e">
        <v>#N/A</v>
      </c>
      <c r="E10412" s="414" t="e">
        <v>#N/A</v>
      </c>
    </row>
    <row r="10413" spans="3:5">
      <c r="C10413" s="414">
        <v>210.224999986657</v>
      </c>
      <c r="D10413" s="414" t="e">
        <v>#N/A</v>
      </c>
      <c r="E10413" s="414" t="e">
        <v>#N/A</v>
      </c>
    </row>
    <row r="10414" spans="3:5">
      <c r="C10414" s="414">
        <v>210.249999986625</v>
      </c>
      <c r="D10414" s="414" t="e">
        <v>#N/A</v>
      </c>
      <c r="E10414" s="414" t="e">
        <v>#N/A</v>
      </c>
    </row>
    <row r="10415" spans="3:5">
      <c r="C10415" s="414">
        <v>210.27499998659201</v>
      </c>
      <c r="D10415" s="414" t="e">
        <v>#N/A</v>
      </c>
      <c r="E10415" s="414" t="e">
        <v>#N/A</v>
      </c>
    </row>
    <row r="10416" spans="3:5">
      <c r="C10416" s="414">
        <v>210.29999998656001</v>
      </c>
      <c r="D10416" s="414" t="e">
        <v>#N/A</v>
      </c>
      <c r="E10416" s="414" t="e">
        <v>#N/A</v>
      </c>
    </row>
    <row r="10417" spans="3:5">
      <c r="C10417" s="414">
        <v>210.32499998652699</v>
      </c>
      <c r="D10417" s="414" t="e">
        <v>#N/A</v>
      </c>
      <c r="E10417" s="414" t="e">
        <v>#N/A</v>
      </c>
    </row>
    <row r="10418" spans="3:5">
      <c r="C10418" s="414">
        <v>210.349999986494</v>
      </c>
      <c r="D10418" s="414" t="e">
        <v>#N/A</v>
      </c>
      <c r="E10418" s="414" t="e">
        <v>#N/A</v>
      </c>
    </row>
    <row r="10419" spans="3:5">
      <c r="C10419" s="414">
        <v>210.374999986462</v>
      </c>
      <c r="D10419" s="414" t="e">
        <v>#N/A</v>
      </c>
      <c r="E10419" s="414" t="e">
        <v>#N/A</v>
      </c>
    </row>
    <row r="10420" spans="3:5">
      <c r="C10420" s="414">
        <v>210.39999998642901</v>
      </c>
      <c r="D10420" s="414" t="e">
        <v>#N/A</v>
      </c>
      <c r="E10420" s="414" t="e">
        <v>#N/A</v>
      </c>
    </row>
    <row r="10421" spans="3:5">
      <c r="C10421" s="414">
        <v>210.42499998639599</v>
      </c>
      <c r="D10421" s="414" t="e">
        <v>#N/A</v>
      </c>
      <c r="E10421" s="414" t="e">
        <v>#N/A</v>
      </c>
    </row>
    <row r="10422" spans="3:5">
      <c r="C10422" s="414">
        <v>210.44999998636399</v>
      </c>
      <c r="D10422" s="414" t="e">
        <v>#N/A</v>
      </c>
      <c r="E10422" s="414" t="e">
        <v>#N/A</v>
      </c>
    </row>
    <row r="10423" spans="3:5">
      <c r="C10423" s="414">
        <v>210.474999986331</v>
      </c>
      <c r="D10423" s="414" t="e">
        <v>#N/A</v>
      </c>
      <c r="E10423" s="414" t="e">
        <v>#N/A</v>
      </c>
    </row>
    <row r="10424" spans="3:5">
      <c r="C10424" s="414">
        <v>210.499999986299</v>
      </c>
      <c r="D10424" s="414" t="e">
        <v>#N/A</v>
      </c>
      <c r="E10424" s="414" t="e">
        <v>#N/A</v>
      </c>
    </row>
    <row r="10425" spans="3:5">
      <c r="C10425" s="414">
        <v>210.52499998626601</v>
      </c>
      <c r="D10425" s="414" t="e">
        <v>#N/A</v>
      </c>
      <c r="E10425" s="414" t="e">
        <v>#N/A</v>
      </c>
    </row>
    <row r="10426" spans="3:5">
      <c r="C10426" s="414">
        <v>210.54999998623299</v>
      </c>
      <c r="D10426" s="414" t="e">
        <v>#N/A</v>
      </c>
      <c r="E10426" s="414" t="e">
        <v>#N/A</v>
      </c>
    </row>
    <row r="10427" spans="3:5">
      <c r="C10427" s="414">
        <v>210.57499998620099</v>
      </c>
      <c r="D10427" s="414" t="e">
        <v>#N/A</v>
      </c>
      <c r="E10427" s="414" t="e">
        <v>#N/A</v>
      </c>
    </row>
    <row r="10428" spans="3:5">
      <c r="C10428" s="414">
        <v>210.599999986168</v>
      </c>
      <c r="D10428" s="414" t="e">
        <v>#N/A</v>
      </c>
      <c r="E10428" s="414" t="e">
        <v>#N/A</v>
      </c>
    </row>
    <row r="10429" spans="3:5">
      <c r="C10429" s="414">
        <v>210.62499998613501</v>
      </c>
      <c r="D10429" s="414" t="e">
        <v>#N/A</v>
      </c>
      <c r="E10429" s="414" t="e">
        <v>#N/A</v>
      </c>
    </row>
    <row r="10430" spans="3:5">
      <c r="C10430" s="414">
        <v>210.64999998610301</v>
      </c>
      <c r="D10430" s="414" t="e">
        <v>#N/A</v>
      </c>
      <c r="E10430" s="414" t="e">
        <v>#N/A</v>
      </c>
    </row>
    <row r="10431" spans="3:5">
      <c r="C10431" s="414">
        <v>210.67499998606999</v>
      </c>
      <c r="D10431" s="414" t="e">
        <v>#N/A</v>
      </c>
      <c r="E10431" s="414" t="e">
        <v>#N/A</v>
      </c>
    </row>
    <row r="10432" spans="3:5">
      <c r="C10432" s="414">
        <v>210.69999998603799</v>
      </c>
      <c r="D10432" s="414" t="e">
        <v>#N/A</v>
      </c>
      <c r="E10432" s="414" t="e">
        <v>#N/A</v>
      </c>
    </row>
    <row r="10433" spans="3:5">
      <c r="C10433" s="414">
        <v>210.724999986005</v>
      </c>
      <c r="D10433" s="414" t="e">
        <v>#N/A</v>
      </c>
      <c r="E10433" s="414" t="e">
        <v>#N/A</v>
      </c>
    </row>
    <row r="10434" spans="3:5">
      <c r="C10434" s="414">
        <v>210.74999998597201</v>
      </c>
      <c r="D10434" s="414" t="e">
        <v>#N/A</v>
      </c>
      <c r="E10434" s="414" t="e">
        <v>#N/A</v>
      </c>
    </row>
    <row r="10435" spans="3:5">
      <c r="C10435" s="414">
        <v>210.77499998594001</v>
      </c>
      <c r="D10435" s="414" t="e">
        <v>#N/A</v>
      </c>
      <c r="E10435" s="414" t="e">
        <v>#N/A</v>
      </c>
    </row>
    <row r="10436" spans="3:5">
      <c r="C10436" s="414">
        <v>210.79999998590699</v>
      </c>
      <c r="D10436" s="414" t="e">
        <v>#N/A</v>
      </c>
      <c r="E10436" s="414" t="e">
        <v>#N/A</v>
      </c>
    </row>
    <row r="10437" spans="3:5">
      <c r="C10437" s="414">
        <v>210.824999985875</v>
      </c>
      <c r="D10437" s="414" t="e">
        <v>#N/A</v>
      </c>
      <c r="E10437" s="414" t="e">
        <v>#N/A</v>
      </c>
    </row>
    <row r="10438" spans="3:5">
      <c r="C10438" s="414">
        <v>210.849999985842</v>
      </c>
      <c r="D10438" s="414" t="e">
        <v>#N/A</v>
      </c>
      <c r="E10438" s="414" t="e">
        <v>#N/A</v>
      </c>
    </row>
    <row r="10439" spans="3:5">
      <c r="C10439" s="414">
        <v>210.87499998580901</v>
      </c>
      <c r="D10439" s="414" t="e">
        <v>#N/A</v>
      </c>
      <c r="E10439" s="414" t="e">
        <v>#N/A</v>
      </c>
    </row>
    <row r="10440" spans="3:5">
      <c r="C10440" s="414">
        <v>210.89999998577699</v>
      </c>
      <c r="D10440" s="414" t="e">
        <v>#N/A</v>
      </c>
      <c r="E10440" s="414" t="e">
        <v>#N/A</v>
      </c>
    </row>
    <row r="10441" spans="3:5">
      <c r="C10441" s="414">
        <v>210.92499998574399</v>
      </c>
      <c r="D10441" s="414" t="e">
        <v>#N/A</v>
      </c>
      <c r="E10441" s="414" t="e">
        <v>#N/A</v>
      </c>
    </row>
    <row r="10442" spans="3:5">
      <c r="C10442" s="414">
        <v>210.949999985711</v>
      </c>
      <c r="D10442" s="414" t="e">
        <v>#N/A</v>
      </c>
      <c r="E10442" s="414" t="e">
        <v>#N/A</v>
      </c>
    </row>
    <row r="10443" spans="3:5">
      <c r="C10443" s="414">
        <v>210.97499998567901</v>
      </c>
      <c r="D10443" s="414" t="e">
        <v>#N/A</v>
      </c>
      <c r="E10443" s="414" t="e">
        <v>#N/A</v>
      </c>
    </row>
    <row r="10444" spans="3:5">
      <c r="C10444" s="414">
        <v>210.99999998564601</v>
      </c>
      <c r="D10444" s="414" t="e">
        <v>#N/A</v>
      </c>
      <c r="E10444" s="414" t="e">
        <v>#N/A</v>
      </c>
    </row>
    <row r="10445" spans="3:5">
      <c r="C10445" s="414">
        <v>211.02499998561399</v>
      </c>
      <c r="D10445" s="414" t="e">
        <v>#N/A</v>
      </c>
      <c r="E10445" s="414" t="e">
        <v>#N/A</v>
      </c>
    </row>
    <row r="10446" spans="3:5">
      <c r="C10446" s="414">
        <v>211.049999985581</v>
      </c>
      <c r="D10446" s="414" t="e">
        <v>#N/A</v>
      </c>
      <c r="E10446" s="414" t="e">
        <v>#N/A</v>
      </c>
    </row>
    <row r="10447" spans="3:5">
      <c r="C10447" s="414">
        <v>211.074999985548</v>
      </c>
      <c r="D10447" s="414" t="e">
        <v>#N/A</v>
      </c>
      <c r="E10447" s="414" t="e">
        <v>#N/A</v>
      </c>
    </row>
    <row r="10448" spans="3:5">
      <c r="C10448" s="414">
        <v>211.09999998551601</v>
      </c>
      <c r="D10448" s="414" t="e">
        <v>#N/A</v>
      </c>
      <c r="E10448" s="414" t="e">
        <v>#N/A</v>
      </c>
    </row>
    <row r="10449" spans="3:5">
      <c r="C10449" s="414">
        <v>211.12499998548299</v>
      </c>
      <c r="D10449" s="414" t="e">
        <v>#N/A</v>
      </c>
      <c r="E10449" s="414" t="e">
        <v>#N/A</v>
      </c>
    </row>
    <row r="10450" spans="3:5">
      <c r="C10450" s="414">
        <v>211.14999998544999</v>
      </c>
      <c r="D10450" s="414" t="e">
        <v>#N/A</v>
      </c>
      <c r="E10450" s="414" t="e">
        <v>#N/A</v>
      </c>
    </row>
    <row r="10451" spans="3:5">
      <c r="C10451" s="414">
        <v>211.174999985418</v>
      </c>
      <c r="D10451" s="414" t="e">
        <v>#N/A</v>
      </c>
      <c r="E10451" s="414" t="e">
        <v>#N/A</v>
      </c>
    </row>
    <row r="10452" spans="3:5">
      <c r="C10452" s="414">
        <v>211.19999998538501</v>
      </c>
      <c r="D10452" s="414" t="e">
        <v>#N/A</v>
      </c>
      <c r="E10452" s="414" t="e">
        <v>#N/A</v>
      </c>
    </row>
    <row r="10453" spans="3:5">
      <c r="C10453" s="414">
        <v>211.22499998535301</v>
      </c>
      <c r="D10453" s="414" t="e">
        <v>#N/A</v>
      </c>
      <c r="E10453" s="414" t="e">
        <v>#N/A</v>
      </c>
    </row>
    <row r="10454" spans="3:5">
      <c r="C10454" s="414">
        <v>211.24999998531999</v>
      </c>
      <c r="D10454" s="414" t="e">
        <v>#N/A</v>
      </c>
      <c r="E10454" s="414" t="e">
        <v>#N/A</v>
      </c>
    </row>
    <row r="10455" spans="3:5">
      <c r="C10455" s="414">
        <v>211.274999985287</v>
      </c>
      <c r="D10455" s="414" t="e">
        <v>#N/A</v>
      </c>
      <c r="E10455" s="414" t="e">
        <v>#N/A</v>
      </c>
    </row>
    <row r="10456" spans="3:5">
      <c r="C10456" s="414">
        <v>211.299999985255</v>
      </c>
      <c r="D10456" s="414" t="e">
        <v>#N/A</v>
      </c>
      <c r="E10456" s="414" t="e">
        <v>#N/A</v>
      </c>
    </row>
    <row r="10457" spans="3:5">
      <c r="C10457" s="414">
        <v>211.32499998522201</v>
      </c>
      <c r="D10457" s="414" t="e">
        <v>#N/A</v>
      </c>
      <c r="E10457" s="414" t="e">
        <v>#N/A</v>
      </c>
    </row>
    <row r="10458" spans="3:5">
      <c r="C10458" s="414">
        <v>211.34999998518899</v>
      </c>
      <c r="D10458" s="414" t="e">
        <v>#N/A</v>
      </c>
      <c r="E10458" s="414" t="e">
        <v>#N/A</v>
      </c>
    </row>
    <row r="10459" spans="3:5">
      <c r="C10459" s="414">
        <v>211.37499998515699</v>
      </c>
      <c r="D10459" s="414" t="e">
        <v>#N/A</v>
      </c>
      <c r="E10459" s="414" t="e">
        <v>#N/A</v>
      </c>
    </row>
    <row r="10460" spans="3:5">
      <c r="C10460" s="414">
        <v>211.399999985124</v>
      </c>
      <c r="D10460" s="414" t="e">
        <v>#N/A</v>
      </c>
      <c r="E10460" s="414" t="e">
        <v>#N/A</v>
      </c>
    </row>
    <row r="10461" spans="3:5">
      <c r="C10461" s="414">
        <v>211.424999985092</v>
      </c>
      <c r="D10461" s="414" t="e">
        <v>#N/A</v>
      </c>
      <c r="E10461" s="414" t="e">
        <v>#N/A</v>
      </c>
    </row>
    <row r="10462" spans="3:5">
      <c r="C10462" s="414">
        <v>211.44999998505901</v>
      </c>
      <c r="D10462" s="414" t="e">
        <v>#N/A</v>
      </c>
      <c r="E10462" s="414" t="e">
        <v>#N/A</v>
      </c>
    </row>
    <row r="10463" spans="3:5">
      <c r="C10463" s="414">
        <v>211.47499998502599</v>
      </c>
      <c r="D10463" s="414" t="e">
        <v>#N/A</v>
      </c>
      <c r="E10463" s="414" t="e">
        <v>#N/A</v>
      </c>
    </row>
    <row r="10464" spans="3:5">
      <c r="C10464" s="414">
        <v>211.49999998499399</v>
      </c>
      <c r="D10464" s="414" t="e">
        <v>#N/A</v>
      </c>
      <c r="E10464" s="414" t="e">
        <v>#N/A</v>
      </c>
    </row>
    <row r="10465" spans="3:5">
      <c r="C10465" s="414">
        <v>211.524999984961</v>
      </c>
      <c r="D10465" s="414" t="e">
        <v>#N/A</v>
      </c>
      <c r="E10465" s="414" t="e">
        <v>#N/A</v>
      </c>
    </row>
    <row r="10466" spans="3:5">
      <c r="C10466" s="414">
        <v>211.54999998492801</v>
      </c>
      <c r="D10466" s="414" t="e">
        <v>#N/A</v>
      </c>
      <c r="E10466" s="414" t="e">
        <v>#N/A</v>
      </c>
    </row>
    <row r="10467" spans="3:5">
      <c r="C10467" s="414">
        <v>211.57499998489601</v>
      </c>
      <c r="D10467" s="414" t="e">
        <v>#N/A</v>
      </c>
      <c r="E10467" s="414" t="e">
        <v>#N/A</v>
      </c>
    </row>
    <row r="10468" spans="3:5">
      <c r="C10468" s="414">
        <v>211.59999998486299</v>
      </c>
      <c r="D10468" s="414" t="e">
        <v>#N/A</v>
      </c>
      <c r="E10468" s="414" t="e">
        <v>#N/A</v>
      </c>
    </row>
    <row r="10469" spans="3:5">
      <c r="C10469" s="414">
        <v>211.62499998483099</v>
      </c>
      <c r="D10469" s="414" t="e">
        <v>#N/A</v>
      </c>
      <c r="E10469" s="414" t="e">
        <v>#N/A</v>
      </c>
    </row>
    <row r="10470" spans="3:5">
      <c r="C10470" s="414">
        <v>211.649999984798</v>
      </c>
      <c r="D10470" s="414" t="e">
        <v>#N/A</v>
      </c>
      <c r="E10470" s="414" t="e">
        <v>#N/A</v>
      </c>
    </row>
    <row r="10471" spans="3:5">
      <c r="C10471" s="414">
        <v>211.67499998476501</v>
      </c>
      <c r="D10471" s="414" t="e">
        <v>#N/A</v>
      </c>
      <c r="E10471" s="414" t="e">
        <v>#N/A</v>
      </c>
    </row>
    <row r="10472" spans="3:5">
      <c r="C10472" s="414">
        <v>211.69999998473301</v>
      </c>
      <c r="D10472" s="414" t="e">
        <v>#N/A</v>
      </c>
      <c r="E10472" s="414" t="e">
        <v>#N/A</v>
      </c>
    </row>
    <row r="10473" spans="3:5">
      <c r="C10473" s="414">
        <v>211.72499998469999</v>
      </c>
      <c r="D10473" s="414" t="e">
        <v>#N/A</v>
      </c>
      <c r="E10473" s="414" t="e">
        <v>#N/A</v>
      </c>
    </row>
    <row r="10474" spans="3:5">
      <c r="C10474" s="414">
        <v>211.749999984667</v>
      </c>
      <c r="D10474" s="414" t="e">
        <v>#N/A</v>
      </c>
      <c r="E10474" s="414" t="e">
        <v>#N/A</v>
      </c>
    </row>
    <row r="10475" spans="3:5">
      <c r="C10475" s="414">
        <v>211.774999984635</v>
      </c>
      <c r="D10475" s="414" t="e">
        <v>#N/A</v>
      </c>
      <c r="E10475" s="414" t="e">
        <v>#N/A</v>
      </c>
    </row>
    <row r="10476" spans="3:5">
      <c r="C10476" s="414">
        <v>211.79999998460201</v>
      </c>
      <c r="D10476" s="414" t="e">
        <v>#N/A</v>
      </c>
      <c r="E10476" s="414" t="e">
        <v>#N/A</v>
      </c>
    </row>
    <row r="10477" spans="3:5">
      <c r="C10477" s="414">
        <v>211.82499998457001</v>
      </c>
      <c r="D10477" s="414" t="e">
        <v>#N/A</v>
      </c>
      <c r="E10477" s="414" t="e">
        <v>#N/A</v>
      </c>
    </row>
    <row r="10478" spans="3:5">
      <c r="C10478" s="414">
        <v>211.84999998453699</v>
      </c>
      <c r="D10478" s="414" t="e">
        <v>#N/A</v>
      </c>
      <c r="E10478" s="414" t="e">
        <v>#N/A</v>
      </c>
    </row>
    <row r="10479" spans="3:5">
      <c r="C10479" s="414">
        <v>211.874999984504</v>
      </c>
      <c r="D10479" s="414" t="e">
        <v>#N/A</v>
      </c>
      <c r="E10479" s="414" t="e">
        <v>#N/A</v>
      </c>
    </row>
    <row r="10480" spans="3:5">
      <c r="C10480" s="414">
        <v>211.899999984472</v>
      </c>
      <c r="D10480" s="414" t="e">
        <v>#N/A</v>
      </c>
      <c r="E10480" s="414" t="e">
        <v>#N/A</v>
      </c>
    </row>
    <row r="10481" spans="3:5">
      <c r="C10481" s="414">
        <v>211.92499998443901</v>
      </c>
      <c r="D10481" s="414" t="e">
        <v>#N/A</v>
      </c>
      <c r="E10481" s="414" t="e">
        <v>#N/A</v>
      </c>
    </row>
    <row r="10482" spans="3:5">
      <c r="C10482" s="414">
        <v>211.94999998440699</v>
      </c>
      <c r="D10482" s="414" t="e">
        <v>#N/A</v>
      </c>
      <c r="E10482" s="414" t="e">
        <v>#N/A</v>
      </c>
    </row>
    <row r="10483" spans="3:5">
      <c r="C10483" s="414">
        <v>211.97499998437399</v>
      </c>
      <c r="D10483" s="414" t="e">
        <v>#N/A</v>
      </c>
      <c r="E10483" s="414" t="e">
        <v>#N/A</v>
      </c>
    </row>
    <row r="10484" spans="3:5">
      <c r="C10484" s="414">
        <v>211.999999984341</v>
      </c>
      <c r="D10484" s="414" t="e">
        <v>#N/A</v>
      </c>
      <c r="E10484" s="414" t="e">
        <v>#N/A</v>
      </c>
    </row>
    <row r="10485" spans="3:5">
      <c r="C10485" s="414">
        <v>212.02499998430901</v>
      </c>
      <c r="D10485" s="414" t="e">
        <v>#N/A</v>
      </c>
      <c r="E10485" s="414" t="e">
        <v>#N/A</v>
      </c>
    </row>
    <row r="10486" spans="3:5">
      <c r="C10486" s="414">
        <v>212.04999998427601</v>
      </c>
      <c r="D10486" s="414" t="e">
        <v>#N/A</v>
      </c>
      <c r="E10486" s="414" t="e">
        <v>#N/A</v>
      </c>
    </row>
    <row r="10487" spans="3:5">
      <c r="C10487" s="414">
        <v>212.07499998424299</v>
      </c>
      <c r="D10487" s="414" t="e">
        <v>#N/A</v>
      </c>
      <c r="E10487" s="414" t="e">
        <v>#N/A</v>
      </c>
    </row>
    <row r="10488" spans="3:5">
      <c r="C10488" s="414">
        <v>212.099999984211</v>
      </c>
      <c r="D10488" s="414" t="e">
        <v>#N/A</v>
      </c>
      <c r="E10488" s="414" t="e">
        <v>#N/A</v>
      </c>
    </row>
    <row r="10489" spans="3:5">
      <c r="C10489" s="414">
        <v>212.124999984178</v>
      </c>
      <c r="D10489" s="414" t="e">
        <v>#N/A</v>
      </c>
      <c r="E10489" s="414" t="e">
        <v>#N/A</v>
      </c>
    </row>
    <row r="10490" spans="3:5">
      <c r="C10490" s="414">
        <v>212.14999998414601</v>
      </c>
      <c r="D10490" s="414" t="e">
        <v>#N/A</v>
      </c>
      <c r="E10490" s="414" t="e">
        <v>#N/A</v>
      </c>
    </row>
    <row r="10491" spans="3:5">
      <c r="C10491" s="414">
        <v>212.17499998411299</v>
      </c>
      <c r="D10491" s="414" t="e">
        <v>#N/A</v>
      </c>
      <c r="E10491" s="414" t="e">
        <v>#N/A</v>
      </c>
    </row>
    <row r="10492" spans="3:5">
      <c r="C10492" s="414">
        <v>212.19999998407999</v>
      </c>
      <c r="D10492" s="414" t="e">
        <v>#N/A</v>
      </c>
      <c r="E10492" s="414" t="e">
        <v>#N/A</v>
      </c>
    </row>
    <row r="10493" spans="3:5">
      <c r="C10493" s="414">
        <v>212.224999984048</v>
      </c>
      <c r="D10493" s="414" t="e">
        <v>#N/A</v>
      </c>
      <c r="E10493" s="414" t="e">
        <v>#N/A</v>
      </c>
    </row>
    <row r="10494" spans="3:5">
      <c r="C10494" s="414">
        <v>212.24999998401501</v>
      </c>
      <c r="D10494" s="414" t="e">
        <v>#N/A</v>
      </c>
      <c r="E10494" s="414" t="e">
        <v>#N/A</v>
      </c>
    </row>
    <row r="10495" spans="3:5">
      <c r="C10495" s="414">
        <v>212.27499998398201</v>
      </c>
      <c r="D10495" s="414" t="e">
        <v>#N/A</v>
      </c>
      <c r="E10495" s="414" t="e">
        <v>#N/A</v>
      </c>
    </row>
    <row r="10496" spans="3:5">
      <c r="C10496" s="414">
        <v>212.29999998394999</v>
      </c>
      <c r="D10496" s="414" t="e">
        <v>#N/A</v>
      </c>
      <c r="E10496" s="414" t="e">
        <v>#N/A</v>
      </c>
    </row>
    <row r="10497" spans="3:5">
      <c r="C10497" s="414">
        <v>212.324999983917</v>
      </c>
      <c r="D10497" s="414" t="e">
        <v>#N/A</v>
      </c>
      <c r="E10497" s="414" t="e">
        <v>#N/A</v>
      </c>
    </row>
    <row r="10498" spans="3:5">
      <c r="C10498" s="414">
        <v>212.349999983885</v>
      </c>
      <c r="D10498" s="414" t="e">
        <v>#N/A</v>
      </c>
      <c r="E10498" s="414" t="e">
        <v>#N/A</v>
      </c>
    </row>
    <row r="10499" spans="3:5">
      <c r="C10499" s="414">
        <v>212.37499998385201</v>
      </c>
      <c r="D10499" s="414" t="e">
        <v>#N/A</v>
      </c>
      <c r="E10499" s="414" t="e">
        <v>#N/A</v>
      </c>
    </row>
    <row r="10500" spans="3:5">
      <c r="C10500" s="414">
        <v>212.39999998381899</v>
      </c>
      <c r="D10500" s="414" t="e">
        <v>#N/A</v>
      </c>
      <c r="E10500" s="414" t="e">
        <v>#N/A</v>
      </c>
    </row>
    <row r="10501" spans="3:5">
      <c r="C10501" s="414">
        <v>212.42499998378699</v>
      </c>
      <c r="D10501" s="414" t="e">
        <v>#N/A</v>
      </c>
      <c r="E10501" s="414" t="e">
        <v>#N/A</v>
      </c>
    </row>
    <row r="10502" spans="3:5">
      <c r="C10502" s="414">
        <v>212.449999983754</v>
      </c>
      <c r="D10502" s="414" t="e">
        <v>#N/A</v>
      </c>
      <c r="E10502" s="414" t="e">
        <v>#N/A</v>
      </c>
    </row>
    <row r="10503" spans="3:5">
      <c r="C10503" s="414">
        <v>212.47499998372101</v>
      </c>
      <c r="D10503" s="414" t="e">
        <v>#N/A</v>
      </c>
      <c r="E10503" s="414" t="e">
        <v>#N/A</v>
      </c>
    </row>
    <row r="10504" spans="3:5">
      <c r="C10504" s="414">
        <v>212.49999998368901</v>
      </c>
      <c r="D10504" s="414" t="e">
        <v>#N/A</v>
      </c>
      <c r="E10504" s="414" t="e">
        <v>#N/A</v>
      </c>
    </row>
    <row r="10505" spans="3:5">
      <c r="C10505" s="414">
        <v>212.52499998365599</v>
      </c>
      <c r="D10505" s="414" t="e">
        <v>#N/A</v>
      </c>
      <c r="E10505" s="414" t="e">
        <v>#N/A</v>
      </c>
    </row>
    <row r="10506" spans="3:5">
      <c r="C10506" s="414">
        <v>212.54999998362399</v>
      </c>
      <c r="D10506" s="414" t="e">
        <v>#N/A</v>
      </c>
      <c r="E10506" s="414" t="e">
        <v>#N/A</v>
      </c>
    </row>
    <row r="10507" spans="3:5">
      <c r="C10507" s="414">
        <v>212.574999983591</v>
      </c>
      <c r="D10507" s="414" t="e">
        <v>#N/A</v>
      </c>
      <c r="E10507" s="414" t="e">
        <v>#N/A</v>
      </c>
    </row>
    <row r="10508" spans="3:5">
      <c r="C10508" s="414">
        <v>212.59999998355801</v>
      </c>
      <c r="D10508" s="414" t="e">
        <v>#N/A</v>
      </c>
      <c r="E10508" s="414" t="e">
        <v>#N/A</v>
      </c>
    </row>
    <row r="10509" spans="3:5">
      <c r="C10509" s="414">
        <v>212.62499998352601</v>
      </c>
      <c r="D10509" s="414" t="e">
        <v>#N/A</v>
      </c>
      <c r="E10509" s="414" t="e">
        <v>#N/A</v>
      </c>
    </row>
    <row r="10510" spans="3:5">
      <c r="C10510" s="414">
        <v>212.64999998349299</v>
      </c>
      <c r="D10510" s="414" t="e">
        <v>#N/A</v>
      </c>
      <c r="E10510" s="414" t="e">
        <v>#N/A</v>
      </c>
    </row>
    <row r="10511" spans="3:5">
      <c r="C10511" s="414">
        <v>212.67499998346</v>
      </c>
      <c r="D10511" s="414" t="e">
        <v>#N/A</v>
      </c>
      <c r="E10511" s="414" t="e">
        <v>#N/A</v>
      </c>
    </row>
    <row r="10512" spans="3:5">
      <c r="C10512" s="414">
        <v>212.699999983428</v>
      </c>
      <c r="D10512" s="414" t="e">
        <v>#N/A</v>
      </c>
      <c r="E10512" s="414" t="e">
        <v>#N/A</v>
      </c>
    </row>
    <row r="10513" spans="3:5">
      <c r="C10513" s="414">
        <v>212.72499998339501</v>
      </c>
      <c r="D10513" s="414" t="e">
        <v>#N/A</v>
      </c>
      <c r="E10513" s="414" t="e">
        <v>#N/A</v>
      </c>
    </row>
    <row r="10514" spans="3:5">
      <c r="C10514" s="414">
        <v>212.74999998336301</v>
      </c>
      <c r="D10514" s="414" t="e">
        <v>#N/A</v>
      </c>
      <c r="E10514" s="414" t="e">
        <v>#N/A</v>
      </c>
    </row>
    <row r="10515" spans="3:5">
      <c r="C10515" s="414">
        <v>212.77499998332999</v>
      </c>
      <c r="D10515" s="414" t="e">
        <v>#N/A</v>
      </c>
      <c r="E10515" s="414" t="e">
        <v>#N/A</v>
      </c>
    </row>
    <row r="10516" spans="3:5">
      <c r="C10516" s="414">
        <v>212.799999983297</v>
      </c>
      <c r="D10516" s="414" t="e">
        <v>#N/A</v>
      </c>
      <c r="E10516" s="414" t="e">
        <v>#N/A</v>
      </c>
    </row>
    <row r="10517" spans="3:5">
      <c r="C10517" s="414">
        <v>212.824999983265</v>
      </c>
      <c r="D10517" s="414" t="e">
        <v>#N/A</v>
      </c>
      <c r="E10517" s="414" t="e">
        <v>#N/A</v>
      </c>
    </row>
    <row r="10518" spans="3:5">
      <c r="C10518" s="414">
        <v>212.84999998323201</v>
      </c>
      <c r="D10518" s="414" t="e">
        <v>#N/A</v>
      </c>
      <c r="E10518" s="414" t="e">
        <v>#N/A</v>
      </c>
    </row>
    <row r="10519" spans="3:5">
      <c r="C10519" s="414">
        <v>212.87499998319899</v>
      </c>
      <c r="D10519" s="414" t="e">
        <v>#N/A</v>
      </c>
      <c r="E10519" s="414" t="e">
        <v>#N/A</v>
      </c>
    </row>
    <row r="10520" spans="3:5">
      <c r="C10520" s="414">
        <v>212.89999998316699</v>
      </c>
      <c r="D10520" s="414" t="e">
        <v>#N/A</v>
      </c>
      <c r="E10520" s="414" t="e">
        <v>#N/A</v>
      </c>
    </row>
    <row r="10521" spans="3:5">
      <c r="C10521" s="414">
        <v>212.924999983134</v>
      </c>
      <c r="D10521" s="414" t="e">
        <v>#N/A</v>
      </c>
      <c r="E10521" s="414" t="e">
        <v>#N/A</v>
      </c>
    </row>
    <row r="10522" spans="3:5">
      <c r="C10522" s="414">
        <v>212.949999983102</v>
      </c>
      <c r="D10522" s="414" t="e">
        <v>#N/A</v>
      </c>
      <c r="E10522" s="414" t="e">
        <v>#N/A</v>
      </c>
    </row>
    <row r="10523" spans="3:5">
      <c r="C10523" s="414">
        <v>212.97499998306901</v>
      </c>
      <c r="D10523" s="414" t="e">
        <v>#N/A</v>
      </c>
      <c r="E10523" s="414" t="e">
        <v>#N/A</v>
      </c>
    </row>
    <row r="10524" spans="3:5">
      <c r="C10524" s="414">
        <v>212.99999998303599</v>
      </c>
      <c r="D10524" s="414" t="e">
        <v>#N/A</v>
      </c>
      <c r="E10524" s="414" t="e">
        <v>#N/A</v>
      </c>
    </row>
    <row r="10525" spans="3:5">
      <c r="C10525" s="414">
        <v>213.02499998300399</v>
      </c>
      <c r="D10525" s="414" t="e">
        <v>#N/A</v>
      </c>
      <c r="E10525" s="414" t="e">
        <v>#N/A</v>
      </c>
    </row>
    <row r="10526" spans="3:5">
      <c r="C10526" s="414">
        <v>213.049999982971</v>
      </c>
      <c r="D10526" s="414" t="e">
        <v>#N/A</v>
      </c>
      <c r="E10526" s="414" t="e">
        <v>#N/A</v>
      </c>
    </row>
    <row r="10527" spans="3:5">
      <c r="C10527" s="414">
        <v>213.07499998293801</v>
      </c>
      <c r="D10527" s="414" t="e">
        <v>#N/A</v>
      </c>
      <c r="E10527" s="414" t="e">
        <v>#N/A</v>
      </c>
    </row>
    <row r="10528" spans="3:5">
      <c r="C10528" s="414">
        <v>213.09999998290601</v>
      </c>
      <c r="D10528" s="414" t="e">
        <v>#N/A</v>
      </c>
      <c r="E10528" s="414" t="e">
        <v>#N/A</v>
      </c>
    </row>
    <row r="10529" spans="3:5">
      <c r="C10529" s="414">
        <v>213.12499998287299</v>
      </c>
      <c r="D10529" s="414" t="e">
        <v>#N/A</v>
      </c>
      <c r="E10529" s="414" t="e">
        <v>#N/A</v>
      </c>
    </row>
    <row r="10530" spans="3:5">
      <c r="C10530" s="414">
        <v>213.149999982841</v>
      </c>
      <c r="D10530" s="414" t="e">
        <v>#N/A</v>
      </c>
      <c r="E10530" s="414" t="e">
        <v>#N/A</v>
      </c>
    </row>
    <row r="10531" spans="3:5">
      <c r="C10531" s="414">
        <v>213.174999982808</v>
      </c>
      <c r="D10531" s="414" t="e">
        <v>#N/A</v>
      </c>
      <c r="E10531" s="414" t="e">
        <v>#N/A</v>
      </c>
    </row>
    <row r="10532" spans="3:5">
      <c r="C10532" s="414">
        <v>213.19999998277501</v>
      </c>
      <c r="D10532" s="414" t="e">
        <v>#N/A</v>
      </c>
      <c r="E10532" s="414" t="e">
        <v>#N/A</v>
      </c>
    </row>
    <row r="10533" spans="3:5">
      <c r="C10533" s="414">
        <v>213.22499998274299</v>
      </c>
      <c r="D10533" s="414" t="e">
        <v>#N/A</v>
      </c>
      <c r="E10533" s="414" t="e">
        <v>#N/A</v>
      </c>
    </row>
    <row r="10534" spans="3:5">
      <c r="C10534" s="414">
        <v>213.24999998270999</v>
      </c>
      <c r="D10534" s="414" t="e">
        <v>#N/A</v>
      </c>
      <c r="E10534" s="414" t="e">
        <v>#N/A</v>
      </c>
    </row>
    <row r="10535" spans="3:5">
      <c r="C10535" s="414">
        <v>213.274999982678</v>
      </c>
      <c r="D10535" s="414" t="e">
        <v>#N/A</v>
      </c>
      <c r="E10535" s="414" t="e">
        <v>#N/A</v>
      </c>
    </row>
    <row r="10536" spans="3:5">
      <c r="C10536" s="414">
        <v>213.29999998264501</v>
      </c>
      <c r="D10536" s="414" t="e">
        <v>#N/A</v>
      </c>
      <c r="E10536" s="414" t="e">
        <v>#N/A</v>
      </c>
    </row>
    <row r="10537" spans="3:5">
      <c r="C10537" s="414">
        <v>213.32499998261201</v>
      </c>
      <c r="D10537" s="414" t="e">
        <v>#N/A</v>
      </c>
      <c r="E10537" s="414" t="e">
        <v>#N/A</v>
      </c>
    </row>
    <row r="10538" spans="3:5">
      <c r="C10538" s="414">
        <v>213.34999998257999</v>
      </c>
      <c r="D10538" s="414" t="e">
        <v>#N/A</v>
      </c>
      <c r="E10538" s="414" t="e">
        <v>#N/A</v>
      </c>
    </row>
    <row r="10539" spans="3:5">
      <c r="C10539" s="414">
        <v>213.374999982547</v>
      </c>
      <c r="D10539" s="414" t="e">
        <v>#N/A</v>
      </c>
      <c r="E10539" s="414" t="e">
        <v>#N/A</v>
      </c>
    </row>
    <row r="10540" spans="3:5">
      <c r="C10540" s="414">
        <v>213.399999982514</v>
      </c>
      <c r="D10540" s="414" t="e">
        <v>#N/A</v>
      </c>
      <c r="E10540" s="414" t="e">
        <v>#N/A</v>
      </c>
    </row>
    <row r="10541" spans="3:5">
      <c r="C10541" s="414">
        <v>213.42499998248201</v>
      </c>
      <c r="D10541" s="414" t="e">
        <v>#N/A</v>
      </c>
      <c r="E10541" s="414" t="e">
        <v>#N/A</v>
      </c>
    </row>
    <row r="10542" spans="3:5">
      <c r="C10542" s="414">
        <v>213.44999998244899</v>
      </c>
      <c r="D10542" s="414" t="e">
        <v>#N/A</v>
      </c>
      <c r="E10542" s="414" t="e">
        <v>#N/A</v>
      </c>
    </row>
    <row r="10543" spans="3:5">
      <c r="C10543" s="414">
        <v>213.47499998241699</v>
      </c>
      <c r="D10543" s="414" t="e">
        <v>#N/A</v>
      </c>
      <c r="E10543" s="414" t="e">
        <v>#N/A</v>
      </c>
    </row>
    <row r="10544" spans="3:5">
      <c r="C10544" s="414">
        <v>213.499999982384</v>
      </c>
      <c r="D10544" s="414" t="e">
        <v>#N/A</v>
      </c>
      <c r="E10544" s="414" t="e">
        <v>#N/A</v>
      </c>
    </row>
    <row r="10545" spans="3:5">
      <c r="C10545" s="414">
        <v>213.52499998235101</v>
      </c>
      <c r="D10545" s="414" t="e">
        <v>#N/A</v>
      </c>
      <c r="E10545" s="414" t="e">
        <v>#N/A</v>
      </c>
    </row>
    <row r="10546" spans="3:5">
      <c r="C10546" s="414">
        <v>213.54999998231901</v>
      </c>
      <c r="D10546" s="414" t="e">
        <v>#N/A</v>
      </c>
      <c r="E10546" s="414" t="e">
        <v>#N/A</v>
      </c>
    </row>
    <row r="10547" spans="3:5">
      <c r="C10547" s="414">
        <v>213.57499998228599</v>
      </c>
      <c r="D10547" s="414" t="e">
        <v>#N/A</v>
      </c>
      <c r="E10547" s="414" t="e">
        <v>#N/A</v>
      </c>
    </row>
    <row r="10548" spans="3:5">
      <c r="C10548" s="414">
        <v>213.599999982253</v>
      </c>
      <c r="D10548" s="414" t="e">
        <v>#N/A</v>
      </c>
      <c r="E10548" s="414" t="e">
        <v>#N/A</v>
      </c>
    </row>
    <row r="10549" spans="3:5">
      <c r="C10549" s="414">
        <v>213.624999982221</v>
      </c>
      <c r="D10549" s="414" t="e">
        <v>#N/A</v>
      </c>
      <c r="E10549" s="414" t="e">
        <v>#N/A</v>
      </c>
    </row>
    <row r="10550" spans="3:5">
      <c r="C10550" s="414">
        <v>213.64999998218801</v>
      </c>
      <c r="D10550" s="414" t="e">
        <v>#N/A</v>
      </c>
      <c r="E10550" s="414" t="e">
        <v>#N/A</v>
      </c>
    </row>
    <row r="10551" spans="3:5">
      <c r="C10551" s="414">
        <v>213.67499998215601</v>
      </c>
      <c r="D10551" s="414" t="e">
        <v>#N/A</v>
      </c>
      <c r="E10551" s="414" t="e">
        <v>#N/A</v>
      </c>
    </row>
    <row r="10552" spans="3:5">
      <c r="C10552" s="414">
        <v>213.69999998212299</v>
      </c>
      <c r="D10552" s="414" t="e">
        <v>#N/A</v>
      </c>
      <c r="E10552" s="414" t="e">
        <v>#N/A</v>
      </c>
    </row>
    <row r="10553" spans="3:5">
      <c r="C10553" s="414">
        <v>213.72499998209</v>
      </c>
      <c r="D10553" s="414" t="e">
        <v>#N/A</v>
      </c>
      <c r="E10553" s="414" t="e">
        <v>#N/A</v>
      </c>
    </row>
    <row r="10554" spans="3:5">
      <c r="C10554" s="414">
        <v>213.749999982058</v>
      </c>
      <c r="D10554" s="414" t="e">
        <v>#N/A</v>
      </c>
      <c r="E10554" s="414" t="e">
        <v>#N/A</v>
      </c>
    </row>
    <row r="10555" spans="3:5">
      <c r="C10555" s="414">
        <v>213.77499998202501</v>
      </c>
      <c r="D10555" s="414" t="e">
        <v>#N/A</v>
      </c>
      <c r="E10555" s="414" t="e">
        <v>#N/A</v>
      </c>
    </row>
    <row r="10556" spans="3:5">
      <c r="C10556" s="414">
        <v>213.79999998199199</v>
      </c>
      <c r="D10556" s="414" t="e">
        <v>#N/A</v>
      </c>
      <c r="E10556" s="414" t="e">
        <v>#N/A</v>
      </c>
    </row>
    <row r="10557" spans="3:5">
      <c r="C10557" s="414">
        <v>213.82499998195999</v>
      </c>
      <c r="D10557" s="414" t="e">
        <v>#N/A</v>
      </c>
      <c r="E10557" s="414" t="e">
        <v>#N/A</v>
      </c>
    </row>
    <row r="10558" spans="3:5">
      <c r="C10558" s="414">
        <v>213.849999981927</v>
      </c>
      <c r="D10558" s="414" t="e">
        <v>#N/A</v>
      </c>
      <c r="E10558" s="414" t="e">
        <v>#N/A</v>
      </c>
    </row>
    <row r="10559" spans="3:5">
      <c r="C10559" s="414">
        <v>213.874999981895</v>
      </c>
      <c r="D10559" s="414" t="e">
        <v>#N/A</v>
      </c>
      <c r="E10559" s="414" t="e">
        <v>#N/A</v>
      </c>
    </row>
    <row r="10560" spans="3:5">
      <c r="C10560" s="414">
        <v>213.89999998186201</v>
      </c>
      <c r="D10560" s="414" t="e">
        <v>#N/A</v>
      </c>
      <c r="E10560" s="414" t="e">
        <v>#N/A</v>
      </c>
    </row>
    <row r="10561" spans="3:5">
      <c r="C10561" s="414">
        <v>213.92499998182899</v>
      </c>
      <c r="D10561" s="414" t="e">
        <v>#N/A</v>
      </c>
      <c r="E10561" s="414" t="e">
        <v>#N/A</v>
      </c>
    </row>
    <row r="10562" spans="3:5">
      <c r="C10562" s="414">
        <v>213.94999998179699</v>
      </c>
      <c r="D10562" s="414" t="e">
        <v>#N/A</v>
      </c>
      <c r="E10562" s="414" t="e">
        <v>#N/A</v>
      </c>
    </row>
    <row r="10563" spans="3:5">
      <c r="C10563" s="414">
        <v>213.974999981764</v>
      </c>
      <c r="D10563" s="414" t="e">
        <v>#N/A</v>
      </c>
      <c r="E10563" s="414" t="e">
        <v>#N/A</v>
      </c>
    </row>
    <row r="10564" spans="3:5">
      <c r="C10564" s="414">
        <v>213.99999998173101</v>
      </c>
      <c r="D10564" s="414" t="e">
        <v>#N/A</v>
      </c>
      <c r="E10564" s="414" t="e">
        <v>#N/A</v>
      </c>
    </row>
    <row r="10565" spans="3:5">
      <c r="C10565" s="414">
        <v>214.02499998169901</v>
      </c>
      <c r="D10565" s="414" t="e">
        <v>#N/A</v>
      </c>
      <c r="E10565" s="414" t="e">
        <v>#N/A</v>
      </c>
    </row>
    <row r="10566" spans="3:5">
      <c r="C10566" s="414">
        <v>214.04999998166599</v>
      </c>
      <c r="D10566" s="414" t="e">
        <v>#N/A</v>
      </c>
      <c r="E10566" s="414" t="e">
        <v>#N/A</v>
      </c>
    </row>
    <row r="10567" spans="3:5">
      <c r="C10567" s="414">
        <v>214.07499998163399</v>
      </c>
      <c r="D10567" s="414" t="e">
        <v>#N/A</v>
      </c>
      <c r="E10567" s="414" t="e">
        <v>#N/A</v>
      </c>
    </row>
    <row r="10568" spans="3:5">
      <c r="C10568" s="414">
        <v>214.099999981601</v>
      </c>
      <c r="D10568" s="414" t="e">
        <v>#N/A</v>
      </c>
      <c r="E10568" s="414" t="e">
        <v>#N/A</v>
      </c>
    </row>
    <row r="10569" spans="3:5">
      <c r="C10569" s="414">
        <v>214.12499998156801</v>
      </c>
      <c r="D10569" s="414" t="e">
        <v>#N/A</v>
      </c>
      <c r="E10569" s="414" t="e">
        <v>#N/A</v>
      </c>
    </row>
    <row r="10570" spans="3:5">
      <c r="C10570" s="414">
        <v>214.14999998153601</v>
      </c>
      <c r="D10570" s="414" t="e">
        <v>#N/A</v>
      </c>
      <c r="E10570" s="414" t="e">
        <v>#N/A</v>
      </c>
    </row>
    <row r="10571" spans="3:5">
      <c r="C10571" s="414">
        <v>214.17499998150299</v>
      </c>
      <c r="D10571" s="414" t="e">
        <v>#N/A</v>
      </c>
      <c r="E10571" s="414" t="e">
        <v>#N/A</v>
      </c>
    </row>
    <row r="10572" spans="3:5">
      <c r="C10572" s="414">
        <v>214.19999998147</v>
      </c>
      <c r="D10572" s="414" t="e">
        <v>#N/A</v>
      </c>
      <c r="E10572" s="414" t="e">
        <v>#N/A</v>
      </c>
    </row>
    <row r="10573" spans="3:5">
      <c r="C10573" s="414">
        <v>214.224999981438</v>
      </c>
      <c r="D10573" s="414" t="e">
        <v>#N/A</v>
      </c>
      <c r="E10573" s="414" t="e">
        <v>#N/A</v>
      </c>
    </row>
    <row r="10574" spans="3:5">
      <c r="C10574" s="414">
        <v>214.24999998140501</v>
      </c>
      <c r="D10574" s="414" t="e">
        <v>#N/A</v>
      </c>
      <c r="E10574" s="414" t="e">
        <v>#N/A</v>
      </c>
    </row>
    <row r="10575" spans="3:5">
      <c r="C10575" s="414">
        <v>214.27499998137301</v>
      </c>
      <c r="D10575" s="414" t="e">
        <v>#N/A</v>
      </c>
      <c r="E10575" s="414" t="e">
        <v>#N/A</v>
      </c>
    </row>
    <row r="10576" spans="3:5">
      <c r="C10576" s="414">
        <v>214.29999998133999</v>
      </c>
      <c r="D10576" s="414" t="e">
        <v>#N/A</v>
      </c>
      <c r="E10576" s="414" t="e">
        <v>#N/A</v>
      </c>
    </row>
    <row r="10577" spans="3:5">
      <c r="C10577" s="414">
        <v>214.324999981307</v>
      </c>
      <c r="D10577" s="414" t="e">
        <v>#N/A</v>
      </c>
      <c r="E10577" s="414" t="e">
        <v>#N/A</v>
      </c>
    </row>
    <row r="10578" spans="3:5">
      <c r="C10578" s="414">
        <v>214.349999981275</v>
      </c>
      <c r="D10578" s="414" t="e">
        <v>#N/A</v>
      </c>
      <c r="E10578" s="414" t="e">
        <v>#N/A</v>
      </c>
    </row>
    <row r="10579" spans="3:5">
      <c r="C10579" s="414">
        <v>214.37499998124201</v>
      </c>
      <c r="D10579" s="414" t="e">
        <v>#N/A</v>
      </c>
      <c r="E10579" s="414" t="e">
        <v>#N/A</v>
      </c>
    </row>
    <row r="10580" spans="3:5">
      <c r="C10580" s="414">
        <v>214.39999998120999</v>
      </c>
      <c r="D10580" s="414" t="e">
        <v>#N/A</v>
      </c>
      <c r="E10580" s="414" t="e">
        <v>#N/A</v>
      </c>
    </row>
    <row r="10581" spans="3:5">
      <c r="C10581" s="414">
        <v>214.424999981177</v>
      </c>
      <c r="D10581" s="414" t="e">
        <v>#N/A</v>
      </c>
      <c r="E10581" s="414" t="e">
        <v>#N/A</v>
      </c>
    </row>
    <row r="10582" spans="3:5">
      <c r="C10582" s="414">
        <v>214.449999981144</v>
      </c>
      <c r="D10582" s="414" t="e">
        <v>#N/A</v>
      </c>
      <c r="E10582" s="414" t="e">
        <v>#N/A</v>
      </c>
    </row>
    <row r="10583" spans="3:5">
      <c r="C10583" s="414">
        <v>214.47499998111201</v>
      </c>
      <c r="D10583" s="414" t="e">
        <v>#N/A</v>
      </c>
      <c r="E10583" s="414" t="e">
        <v>#N/A</v>
      </c>
    </row>
    <row r="10584" spans="3:5">
      <c r="C10584" s="414">
        <v>214.49999998107899</v>
      </c>
      <c r="D10584" s="414" t="e">
        <v>#N/A</v>
      </c>
      <c r="E10584" s="414" t="e">
        <v>#N/A</v>
      </c>
    </row>
    <row r="10585" spans="3:5">
      <c r="C10585" s="414">
        <v>214.52499998104599</v>
      </c>
      <c r="D10585" s="414" t="e">
        <v>#N/A</v>
      </c>
      <c r="E10585" s="414" t="e">
        <v>#N/A</v>
      </c>
    </row>
    <row r="10586" spans="3:5">
      <c r="C10586" s="414">
        <v>214.549999981014</v>
      </c>
      <c r="D10586" s="414" t="e">
        <v>#N/A</v>
      </c>
      <c r="E10586" s="414" t="e">
        <v>#N/A</v>
      </c>
    </row>
    <row r="10587" spans="3:5">
      <c r="C10587" s="414">
        <v>214.574999980981</v>
      </c>
      <c r="D10587" s="414" t="e">
        <v>#N/A</v>
      </c>
      <c r="E10587" s="414" t="e">
        <v>#N/A</v>
      </c>
    </row>
    <row r="10588" spans="3:5">
      <c r="C10588" s="414">
        <v>214.59999998094901</v>
      </c>
      <c r="D10588" s="414" t="e">
        <v>#N/A</v>
      </c>
      <c r="E10588" s="414" t="e">
        <v>#N/A</v>
      </c>
    </row>
    <row r="10589" spans="3:5">
      <c r="C10589" s="414">
        <v>214.62499998091599</v>
      </c>
      <c r="D10589" s="414" t="e">
        <v>#N/A</v>
      </c>
      <c r="E10589" s="414" t="e">
        <v>#N/A</v>
      </c>
    </row>
    <row r="10590" spans="3:5">
      <c r="C10590" s="414">
        <v>214.649999980883</v>
      </c>
      <c r="D10590" s="414" t="e">
        <v>#N/A</v>
      </c>
      <c r="E10590" s="414" t="e">
        <v>#N/A</v>
      </c>
    </row>
    <row r="10591" spans="3:5">
      <c r="C10591" s="414">
        <v>214.674999980851</v>
      </c>
      <c r="D10591" s="414" t="e">
        <v>#N/A</v>
      </c>
      <c r="E10591" s="414" t="e">
        <v>#N/A</v>
      </c>
    </row>
    <row r="10592" spans="3:5">
      <c r="C10592" s="414">
        <v>214.69999998081801</v>
      </c>
      <c r="D10592" s="414" t="e">
        <v>#N/A</v>
      </c>
      <c r="E10592" s="414" t="e">
        <v>#N/A</v>
      </c>
    </row>
    <row r="10593" spans="3:5">
      <c r="C10593" s="414">
        <v>214.72499998078499</v>
      </c>
      <c r="D10593" s="414" t="e">
        <v>#N/A</v>
      </c>
      <c r="E10593" s="414" t="e">
        <v>#N/A</v>
      </c>
    </row>
    <row r="10594" spans="3:5">
      <c r="C10594" s="414">
        <v>214.74999998075299</v>
      </c>
      <c r="D10594" s="414" t="e">
        <v>#N/A</v>
      </c>
      <c r="E10594" s="414" t="e">
        <v>#N/A</v>
      </c>
    </row>
    <row r="10595" spans="3:5">
      <c r="C10595" s="414">
        <v>214.77499998072</v>
      </c>
      <c r="D10595" s="414" t="e">
        <v>#N/A</v>
      </c>
      <c r="E10595" s="414" t="e">
        <v>#N/A</v>
      </c>
    </row>
    <row r="10596" spans="3:5">
      <c r="C10596" s="414">
        <v>214.799999980688</v>
      </c>
      <c r="D10596" s="414" t="e">
        <v>#N/A</v>
      </c>
      <c r="E10596" s="414" t="e">
        <v>#N/A</v>
      </c>
    </row>
    <row r="10597" spans="3:5">
      <c r="C10597" s="414">
        <v>214.82499998065501</v>
      </c>
      <c r="D10597" s="414" t="e">
        <v>#N/A</v>
      </c>
      <c r="E10597" s="414" t="e">
        <v>#N/A</v>
      </c>
    </row>
    <row r="10598" spans="3:5">
      <c r="C10598" s="414">
        <v>214.84999998062199</v>
      </c>
      <c r="D10598" s="414" t="e">
        <v>#N/A</v>
      </c>
      <c r="E10598" s="414" t="e">
        <v>#N/A</v>
      </c>
    </row>
    <row r="10599" spans="3:5">
      <c r="C10599" s="414">
        <v>214.87499998058999</v>
      </c>
      <c r="D10599" s="414" t="e">
        <v>#N/A</v>
      </c>
      <c r="E10599" s="414" t="e">
        <v>#N/A</v>
      </c>
    </row>
    <row r="10600" spans="3:5">
      <c r="C10600" s="414">
        <v>214.899999980557</v>
      </c>
      <c r="D10600" s="414" t="e">
        <v>#N/A</v>
      </c>
      <c r="E10600" s="414" t="e">
        <v>#N/A</v>
      </c>
    </row>
    <row r="10601" spans="3:5">
      <c r="C10601" s="414">
        <v>214.92499998052401</v>
      </c>
      <c r="D10601" s="414" t="e">
        <v>#N/A</v>
      </c>
      <c r="E10601" s="414" t="e">
        <v>#N/A</v>
      </c>
    </row>
    <row r="10602" spans="3:5">
      <c r="C10602" s="414">
        <v>214.94999998049201</v>
      </c>
      <c r="D10602" s="414" t="e">
        <v>#N/A</v>
      </c>
      <c r="E10602" s="414" t="e">
        <v>#N/A</v>
      </c>
    </row>
    <row r="10603" spans="3:5">
      <c r="C10603" s="414">
        <v>214.97499998045899</v>
      </c>
      <c r="D10603" s="414" t="e">
        <v>#N/A</v>
      </c>
      <c r="E10603" s="414" t="e">
        <v>#N/A</v>
      </c>
    </row>
    <row r="10604" spans="3:5">
      <c r="C10604" s="414">
        <v>214.99999998042699</v>
      </c>
      <c r="D10604" s="414" t="e">
        <v>#N/A</v>
      </c>
      <c r="E10604" s="414" t="e">
        <v>#N/A</v>
      </c>
    </row>
    <row r="10605" spans="3:5">
      <c r="C10605" s="414">
        <v>215.024999980394</v>
      </c>
      <c r="D10605" s="414" t="e">
        <v>#N/A</v>
      </c>
      <c r="E10605" s="414" t="e">
        <v>#N/A</v>
      </c>
    </row>
    <row r="10606" spans="3:5">
      <c r="C10606" s="414">
        <v>215.04999998036101</v>
      </c>
      <c r="D10606" s="414" t="e">
        <v>#N/A</v>
      </c>
      <c r="E10606" s="414" t="e">
        <v>#N/A</v>
      </c>
    </row>
    <row r="10607" spans="3:5">
      <c r="C10607" s="414">
        <v>215.07499998032901</v>
      </c>
      <c r="D10607" s="414" t="e">
        <v>#N/A</v>
      </c>
      <c r="E10607" s="414" t="e">
        <v>#N/A</v>
      </c>
    </row>
    <row r="10608" spans="3:5">
      <c r="C10608" s="414">
        <v>215.09999998029599</v>
      </c>
      <c r="D10608" s="414" t="e">
        <v>#N/A</v>
      </c>
      <c r="E10608" s="414" t="e">
        <v>#N/A</v>
      </c>
    </row>
    <row r="10609" spans="3:5">
      <c r="C10609" s="414">
        <v>215.124999980263</v>
      </c>
      <c r="D10609" s="414" t="e">
        <v>#N/A</v>
      </c>
      <c r="E10609" s="414" t="e">
        <v>#N/A</v>
      </c>
    </row>
    <row r="10610" spans="3:5">
      <c r="C10610" s="414">
        <v>215.149999980231</v>
      </c>
      <c r="D10610" s="414" t="e">
        <v>#N/A</v>
      </c>
      <c r="E10610" s="414" t="e">
        <v>#N/A</v>
      </c>
    </row>
    <row r="10611" spans="3:5">
      <c r="C10611" s="414">
        <v>215.17499998019801</v>
      </c>
      <c r="D10611" s="414" t="e">
        <v>#N/A</v>
      </c>
      <c r="E10611" s="414" t="e">
        <v>#N/A</v>
      </c>
    </row>
    <row r="10612" spans="3:5">
      <c r="C10612" s="414">
        <v>215.19999998016601</v>
      </c>
      <c r="D10612" s="414" t="e">
        <v>#N/A</v>
      </c>
      <c r="E10612" s="414" t="e">
        <v>#N/A</v>
      </c>
    </row>
    <row r="10613" spans="3:5">
      <c r="C10613" s="414">
        <v>215.22499998013299</v>
      </c>
      <c r="D10613" s="414" t="e">
        <v>#N/A</v>
      </c>
      <c r="E10613" s="414" t="e">
        <v>#N/A</v>
      </c>
    </row>
    <row r="10614" spans="3:5">
      <c r="C10614" s="414">
        <v>215.2499999801</v>
      </c>
      <c r="D10614" s="414" t="e">
        <v>#N/A</v>
      </c>
      <c r="E10614" s="414" t="e">
        <v>#N/A</v>
      </c>
    </row>
    <row r="10615" spans="3:5">
      <c r="C10615" s="414">
        <v>215.274999980068</v>
      </c>
      <c r="D10615" s="414" t="e">
        <v>#N/A</v>
      </c>
      <c r="E10615" s="414" t="e">
        <v>#N/A</v>
      </c>
    </row>
    <row r="10616" spans="3:5">
      <c r="C10616" s="414">
        <v>215.29999998003501</v>
      </c>
      <c r="D10616" s="414" t="e">
        <v>#N/A</v>
      </c>
      <c r="E10616" s="414" t="e">
        <v>#N/A</v>
      </c>
    </row>
    <row r="10617" spans="3:5">
      <c r="C10617" s="414">
        <v>215.32499998000199</v>
      </c>
      <c r="D10617" s="414" t="e">
        <v>#N/A</v>
      </c>
      <c r="E10617" s="414" t="e">
        <v>#N/A</v>
      </c>
    </row>
    <row r="10618" spans="3:5">
      <c r="C10618" s="414">
        <v>215.34999997996999</v>
      </c>
      <c r="D10618" s="414" t="e">
        <v>#N/A</v>
      </c>
      <c r="E10618" s="414" t="e">
        <v>#N/A</v>
      </c>
    </row>
    <row r="10619" spans="3:5">
      <c r="C10619" s="414">
        <v>215.374999979937</v>
      </c>
      <c r="D10619" s="414" t="e">
        <v>#N/A</v>
      </c>
      <c r="E10619" s="414" t="e">
        <v>#N/A</v>
      </c>
    </row>
    <row r="10620" spans="3:5">
      <c r="C10620" s="414">
        <v>215.399999979905</v>
      </c>
      <c r="D10620" s="414" t="e">
        <v>#N/A</v>
      </c>
      <c r="E10620" s="414" t="e">
        <v>#N/A</v>
      </c>
    </row>
    <row r="10621" spans="3:5">
      <c r="C10621" s="414">
        <v>215.42499997987201</v>
      </c>
      <c r="D10621" s="414" t="e">
        <v>#N/A</v>
      </c>
      <c r="E10621" s="414" t="e">
        <v>#N/A</v>
      </c>
    </row>
    <row r="10622" spans="3:5">
      <c r="C10622" s="414">
        <v>215.44999997983899</v>
      </c>
      <c r="D10622" s="414" t="e">
        <v>#N/A</v>
      </c>
      <c r="E10622" s="414" t="e">
        <v>#N/A</v>
      </c>
    </row>
    <row r="10623" spans="3:5">
      <c r="C10623" s="414">
        <v>215.474999979807</v>
      </c>
      <c r="D10623" s="414" t="e">
        <v>#N/A</v>
      </c>
      <c r="E10623" s="414" t="e">
        <v>#N/A</v>
      </c>
    </row>
    <row r="10624" spans="3:5">
      <c r="C10624" s="414">
        <v>215.499999979774</v>
      </c>
      <c r="D10624" s="414" t="e">
        <v>#N/A</v>
      </c>
      <c r="E10624" s="414" t="e">
        <v>#N/A</v>
      </c>
    </row>
    <row r="10625" spans="3:5">
      <c r="C10625" s="414">
        <v>215.52499997974101</v>
      </c>
      <c r="D10625" s="414" t="e">
        <v>#N/A</v>
      </c>
      <c r="E10625" s="414" t="e">
        <v>#N/A</v>
      </c>
    </row>
    <row r="10626" spans="3:5">
      <c r="C10626" s="414">
        <v>215.54999997970901</v>
      </c>
      <c r="D10626" s="414" t="e">
        <v>#N/A</v>
      </c>
      <c r="E10626" s="414" t="e">
        <v>#N/A</v>
      </c>
    </row>
    <row r="10627" spans="3:5">
      <c r="C10627" s="414">
        <v>215.57499997967599</v>
      </c>
      <c r="D10627" s="414" t="e">
        <v>#N/A</v>
      </c>
      <c r="E10627" s="414" t="e">
        <v>#N/A</v>
      </c>
    </row>
    <row r="10628" spans="3:5">
      <c r="C10628" s="414">
        <v>215.599999979644</v>
      </c>
      <c r="D10628" s="414" t="e">
        <v>#N/A</v>
      </c>
      <c r="E10628" s="414" t="e">
        <v>#N/A</v>
      </c>
    </row>
    <row r="10629" spans="3:5">
      <c r="C10629" s="414">
        <v>215.624999979611</v>
      </c>
      <c r="D10629" s="414" t="e">
        <v>#N/A</v>
      </c>
      <c r="E10629" s="414" t="e">
        <v>#N/A</v>
      </c>
    </row>
    <row r="10630" spans="3:5">
      <c r="C10630" s="414">
        <v>215.64999997957801</v>
      </c>
      <c r="D10630" s="414" t="e">
        <v>#N/A</v>
      </c>
      <c r="E10630" s="414" t="e">
        <v>#N/A</v>
      </c>
    </row>
    <row r="10631" spans="3:5">
      <c r="C10631" s="414">
        <v>215.67499997954599</v>
      </c>
      <c r="D10631" s="414" t="e">
        <v>#N/A</v>
      </c>
      <c r="E10631" s="414" t="e">
        <v>#N/A</v>
      </c>
    </row>
    <row r="10632" spans="3:5">
      <c r="C10632" s="414">
        <v>215.699999979513</v>
      </c>
      <c r="D10632" s="414" t="e">
        <v>#N/A</v>
      </c>
      <c r="E10632" s="414" t="e">
        <v>#N/A</v>
      </c>
    </row>
    <row r="10633" spans="3:5">
      <c r="C10633" s="414">
        <v>215.724999979481</v>
      </c>
      <c r="D10633" s="414" t="e">
        <v>#N/A</v>
      </c>
      <c r="E10633" s="414" t="e">
        <v>#N/A</v>
      </c>
    </row>
    <row r="10634" spans="3:5">
      <c r="C10634" s="414">
        <v>215.74999997944801</v>
      </c>
      <c r="D10634" s="414" t="e">
        <v>#N/A</v>
      </c>
      <c r="E10634" s="414" t="e">
        <v>#N/A</v>
      </c>
    </row>
    <row r="10635" spans="3:5">
      <c r="C10635" s="414">
        <v>215.77499997941501</v>
      </c>
      <c r="D10635" s="414" t="e">
        <v>#N/A</v>
      </c>
      <c r="E10635" s="414" t="e">
        <v>#N/A</v>
      </c>
    </row>
    <row r="10636" spans="3:5">
      <c r="C10636" s="414">
        <v>215.79999997938299</v>
      </c>
      <c r="D10636" s="414" t="e">
        <v>#N/A</v>
      </c>
      <c r="E10636" s="414" t="e">
        <v>#N/A</v>
      </c>
    </row>
    <row r="10637" spans="3:5">
      <c r="C10637" s="414">
        <v>215.82499997935</v>
      </c>
      <c r="D10637" s="414" t="e">
        <v>#N/A</v>
      </c>
      <c r="E10637" s="414" t="e">
        <v>#N/A</v>
      </c>
    </row>
    <row r="10638" spans="3:5">
      <c r="C10638" s="414">
        <v>215.849999979317</v>
      </c>
      <c r="D10638" s="414" t="e">
        <v>#N/A</v>
      </c>
      <c r="E10638" s="414" t="e">
        <v>#N/A</v>
      </c>
    </row>
    <row r="10639" spans="3:5">
      <c r="C10639" s="414">
        <v>215.87499997928501</v>
      </c>
      <c r="D10639" s="414" t="e">
        <v>#N/A</v>
      </c>
      <c r="E10639" s="414" t="e">
        <v>#N/A</v>
      </c>
    </row>
    <row r="10640" spans="3:5">
      <c r="C10640" s="414">
        <v>215.89999997925199</v>
      </c>
      <c r="D10640" s="414" t="e">
        <v>#N/A</v>
      </c>
      <c r="E10640" s="414" t="e">
        <v>#N/A</v>
      </c>
    </row>
    <row r="10641" spans="3:5">
      <c r="C10641" s="414">
        <v>215.92499997921999</v>
      </c>
      <c r="D10641" s="414" t="e">
        <v>#N/A</v>
      </c>
      <c r="E10641" s="414" t="e">
        <v>#N/A</v>
      </c>
    </row>
    <row r="10642" spans="3:5">
      <c r="C10642" s="414">
        <v>215.949999979187</v>
      </c>
      <c r="D10642" s="414" t="e">
        <v>#N/A</v>
      </c>
      <c r="E10642" s="414" t="e">
        <v>#N/A</v>
      </c>
    </row>
    <row r="10643" spans="3:5">
      <c r="C10643" s="414">
        <v>215.97499997915401</v>
      </c>
      <c r="D10643" s="414" t="e">
        <v>#N/A</v>
      </c>
      <c r="E10643" s="414" t="e">
        <v>#N/A</v>
      </c>
    </row>
    <row r="10644" spans="3:5">
      <c r="C10644" s="414">
        <v>215.99999997912201</v>
      </c>
      <c r="D10644" s="414" t="e">
        <v>#N/A</v>
      </c>
      <c r="E10644" s="414" t="e">
        <v>#N/A</v>
      </c>
    </row>
    <row r="10645" spans="3:5">
      <c r="C10645" s="414">
        <v>216.02499997908899</v>
      </c>
      <c r="D10645" s="414" t="e">
        <v>#N/A</v>
      </c>
      <c r="E10645" s="414" t="e">
        <v>#N/A</v>
      </c>
    </row>
    <row r="10646" spans="3:5">
      <c r="C10646" s="414">
        <v>216.049999979056</v>
      </c>
      <c r="D10646" s="414" t="e">
        <v>#N/A</v>
      </c>
      <c r="E10646" s="414" t="e">
        <v>#N/A</v>
      </c>
    </row>
    <row r="10647" spans="3:5">
      <c r="C10647" s="414">
        <v>216.074999979024</v>
      </c>
      <c r="D10647" s="414" t="e">
        <v>#N/A</v>
      </c>
      <c r="E10647" s="414" t="e">
        <v>#N/A</v>
      </c>
    </row>
    <row r="10648" spans="3:5">
      <c r="C10648" s="414">
        <v>216.09999997899101</v>
      </c>
      <c r="D10648" s="414" t="e">
        <v>#N/A</v>
      </c>
      <c r="E10648" s="414" t="e">
        <v>#N/A</v>
      </c>
    </row>
    <row r="10649" spans="3:5">
      <c r="C10649" s="414">
        <v>216.12499997895901</v>
      </c>
      <c r="D10649" s="414" t="e">
        <v>#N/A</v>
      </c>
      <c r="E10649" s="414" t="e">
        <v>#N/A</v>
      </c>
    </row>
    <row r="10650" spans="3:5">
      <c r="C10650" s="414">
        <v>216.14999997892599</v>
      </c>
      <c r="D10650" s="414" t="e">
        <v>#N/A</v>
      </c>
      <c r="E10650" s="414" t="e">
        <v>#N/A</v>
      </c>
    </row>
    <row r="10651" spans="3:5">
      <c r="C10651" s="414">
        <v>216.174999978893</v>
      </c>
      <c r="D10651" s="414" t="e">
        <v>#N/A</v>
      </c>
      <c r="E10651" s="414" t="e">
        <v>#N/A</v>
      </c>
    </row>
    <row r="10652" spans="3:5">
      <c r="C10652" s="414">
        <v>216.199999978861</v>
      </c>
      <c r="D10652" s="414" t="e">
        <v>#N/A</v>
      </c>
      <c r="E10652" s="414" t="e">
        <v>#N/A</v>
      </c>
    </row>
    <row r="10653" spans="3:5">
      <c r="C10653" s="414">
        <v>216.22499997882801</v>
      </c>
      <c r="D10653" s="414" t="e">
        <v>#N/A</v>
      </c>
      <c r="E10653" s="414" t="e">
        <v>#N/A</v>
      </c>
    </row>
    <row r="10654" spans="3:5">
      <c r="C10654" s="414">
        <v>216.24999997879499</v>
      </c>
      <c r="D10654" s="414" t="e">
        <v>#N/A</v>
      </c>
      <c r="E10654" s="414" t="e">
        <v>#N/A</v>
      </c>
    </row>
    <row r="10655" spans="3:5">
      <c r="C10655" s="414">
        <v>216.27499997876299</v>
      </c>
      <c r="D10655" s="414" t="e">
        <v>#N/A</v>
      </c>
      <c r="E10655" s="414" t="e">
        <v>#N/A</v>
      </c>
    </row>
    <row r="10656" spans="3:5">
      <c r="C10656" s="414">
        <v>216.29999997873</v>
      </c>
      <c r="D10656" s="414" t="e">
        <v>#N/A</v>
      </c>
      <c r="E10656" s="414" t="e">
        <v>#N/A</v>
      </c>
    </row>
    <row r="10657" spans="3:5">
      <c r="C10657" s="414">
        <v>216.324999978698</v>
      </c>
      <c r="D10657" s="414" t="e">
        <v>#N/A</v>
      </c>
      <c r="E10657" s="414" t="e">
        <v>#N/A</v>
      </c>
    </row>
    <row r="10658" spans="3:5">
      <c r="C10658" s="414">
        <v>216.34999997866501</v>
      </c>
      <c r="D10658" s="414" t="e">
        <v>#N/A</v>
      </c>
      <c r="E10658" s="414" t="e">
        <v>#N/A</v>
      </c>
    </row>
    <row r="10659" spans="3:5">
      <c r="C10659" s="414">
        <v>216.37499997863199</v>
      </c>
      <c r="D10659" s="414" t="e">
        <v>#N/A</v>
      </c>
      <c r="E10659" s="414" t="e">
        <v>#N/A</v>
      </c>
    </row>
    <row r="10660" spans="3:5">
      <c r="C10660" s="414">
        <v>216.39999997859999</v>
      </c>
      <c r="D10660" s="414" t="e">
        <v>#N/A</v>
      </c>
      <c r="E10660" s="414" t="e">
        <v>#N/A</v>
      </c>
    </row>
    <row r="10661" spans="3:5">
      <c r="C10661" s="414">
        <v>216.424999978567</v>
      </c>
      <c r="D10661" s="414" t="e">
        <v>#N/A</v>
      </c>
      <c r="E10661" s="414" t="e">
        <v>#N/A</v>
      </c>
    </row>
    <row r="10662" spans="3:5">
      <c r="C10662" s="414">
        <v>216.44999997853401</v>
      </c>
      <c r="D10662" s="414" t="e">
        <v>#N/A</v>
      </c>
      <c r="E10662" s="414" t="e">
        <v>#N/A</v>
      </c>
    </row>
    <row r="10663" spans="3:5">
      <c r="C10663" s="414">
        <v>216.47499997850201</v>
      </c>
      <c r="D10663" s="414" t="e">
        <v>#N/A</v>
      </c>
      <c r="E10663" s="414" t="e">
        <v>#N/A</v>
      </c>
    </row>
    <row r="10664" spans="3:5">
      <c r="C10664" s="414">
        <v>216.49999997846899</v>
      </c>
      <c r="D10664" s="414" t="e">
        <v>#N/A</v>
      </c>
      <c r="E10664" s="414" t="e">
        <v>#N/A</v>
      </c>
    </row>
    <row r="10665" spans="3:5">
      <c r="C10665" s="414">
        <v>216.52499997843699</v>
      </c>
      <c r="D10665" s="414" t="e">
        <v>#N/A</v>
      </c>
      <c r="E10665" s="414" t="e">
        <v>#N/A</v>
      </c>
    </row>
    <row r="10666" spans="3:5">
      <c r="C10666" s="414">
        <v>216.549999978404</v>
      </c>
      <c r="D10666" s="414" t="e">
        <v>#N/A</v>
      </c>
      <c r="E10666" s="414" t="e">
        <v>#N/A</v>
      </c>
    </row>
    <row r="10667" spans="3:5">
      <c r="C10667" s="414">
        <v>216.57499997837101</v>
      </c>
      <c r="D10667" s="414" t="e">
        <v>#N/A</v>
      </c>
      <c r="E10667" s="414" t="e">
        <v>#N/A</v>
      </c>
    </row>
    <row r="10668" spans="3:5">
      <c r="C10668" s="414">
        <v>216.59999997833901</v>
      </c>
      <c r="D10668" s="414" t="e">
        <v>#N/A</v>
      </c>
      <c r="E10668" s="414" t="e">
        <v>#N/A</v>
      </c>
    </row>
    <row r="10669" spans="3:5">
      <c r="C10669" s="414">
        <v>216.62499997830599</v>
      </c>
      <c r="D10669" s="414" t="e">
        <v>#N/A</v>
      </c>
      <c r="E10669" s="414" t="e">
        <v>#N/A</v>
      </c>
    </row>
    <row r="10670" spans="3:5">
      <c r="C10670" s="414">
        <v>216.649999978273</v>
      </c>
      <c r="D10670" s="414" t="e">
        <v>#N/A</v>
      </c>
      <c r="E10670" s="414" t="e">
        <v>#N/A</v>
      </c>
    </row>
    <row r="10671" spans="3:5">
      <c r="C10671" s="414">
        <v>216.674999978241</v>
      </c>
      <c r="D10671" s="414" t="e">
        <v>#N/A</v>
      </c>
      <c r="E10671" s="414" t="e">
        <v>#N/A</v>
      </c>
    </row>
    <row r="10672" spans="3:5">
      <c r="C10672" s="414">
        <v>216.69999997820801</v>
      </c>
      <c r="D10672" s="414" t="e">
        <v>#N/A</v>
      </c>
      <c r="E10672" s="414" t="e">
        <v>#N/A</v>
      </c>
    </row>
    <row r="10673" spans="3:5">
      <c r="C10673" s="414">
        <v>216.72499997817599</v>
      </c>
      <c r="D10673" s="414" t="e">
        <v>#N/A</v>
      </c>
      <c r="E10673" s="414" t="e">
        <v>#N/A</v>
      </c>
    </row>
    <row r="10674" spans="3:5">
      <c r="C10674" s="414">
        <v>216.74999997814299</v>
      </c>
      <c r="D10674" s="414" t="e">
        <v>#N/A</v>
      </c>
      <c r="E10674" s="414" t="e">
        <v>#N/A</v>
      </c>
    </row>
    <row r="10675" spans="3:5">
      <c r="C10675" s="414">
        <v>216.77499997811</v>
      </c>
      <c r="D10675" s="414" t="e">
        <v>#N/A</v>
      </c>
      <c r="E10675" s="414" t="e">
        <v>#N/A</v>
      </c>
    </row>
    <row r="10676" spans="3:5">
      <c r="C10676" s="414">
        <v>216.79999997807801</v>
      </c>
      <c r="D10676" s="414" t="e">
        <v>#N/A</v>
      </c>
      <c r="E10676" s="414" t="e">
        <v>#N/A</v>
      </c>
    </row>
    <row r="10677" spans="3:5">
      <c r="C10677" s="414">
        <v>216.82499997804501</v>
      </c>
      <c r="D10677" s="414" t="e">
        <v>#N/A</v>
      </c>
      <c r="E10677" s="414" t="e">
        <v>#N/A</v>
      </c>
    </row>
    <row r="10678" spans="3:5">
      <c r="C10678" s="414">
        <v>216.84999997801299</v>
      </c>
      <c r="D10678" s="414" t="e">
        <v>#N/A</v>
      </c>
      <c r="E10678" s="414" t="e">
        <v>#N/A</v>
      </c>
    </row>
    <row r="10679" spans="3:5">
      <c r="C10679" s="414">
        <v>216.87499997798</v>
      </c>
      <c r="D10679" s="414" t="e">
        <v>#N/A</v>
      </c>
      <c r="E10679" s="414" t="e">
        <v>#N/A</v>
      </c>
    </row>
    <row r="10680" spans="3:5">
      <c r="C10680" s="414">
        <v>216.899999977947</v>
      </c>
      <c r="D10680" s="414" t="e">
        <v>#N/A</v>
      </c>
      <c r="E10680" s="414" t="e">
        <v>#N/A</v>
      </c>
    </row>
    <row r="10681" spans="3:5">
      <c r="C10681" s="414">
        <v>216.92499997791501</v>
      </c>
      <c r="D10681" s="414" t="e">
        <v>#N/A</v>
      </c>
      <c r="E10681" s="414" t="e">
        <v>#N/A</v>
      </c>
    </row>
    <row r="10682" spans="3:5">
      <c r="C10682" s="414">
        <v>216.94999997788199</v>
      </c>
      <c r="D10682" s="414" t="e">
        <v>#N/A</v>
      </c>
      <c r="E10682" s="414" t="e">
        <v>#N/A</v>
      </c>
    </row>
    <row r="10683" spans="3:5">
      <c r="C10683" s="414">
        <v>216.974999977849</v>
      </c>
      <c r="D10683" s="414" t="e">
        <v>#N/A</v>
      </c>
      <c r="E10683" s="414" t="e">
        <v>#N/A</v>
      </c>
    </row>
    <row r="10684" spans="3:5">
      <c r="C10684" s="414">
        <v>216.999999977817</v>
      </c>
      <c r="D10684" s="414" t="e">
        <v>#N/A</v>
      </c>
      <c r="E10684" s="414" t="e">
        <v>#N/A</v>
      </c>
    </row>
    <row r="10685" spans="3:5">
      <c r="C10685" s="414">
        <v>217.02499997778401</v>
      </c>
      <c r="D10685" s="414" t="e">
        <v>#N/A</v>
      </c>
      <c r="E10685" s="414" t="e">
        <v>#N/A</v>
      </c>
    </row>
    <row r="10686" spans="3:5">
      <c r="C10686" s="414">
        <v>217.04999997775201</v>
      </c>
      <c r="D10686" s="414" t="e">
        <v>#N/A</v>
      </c>
      <c r="E10686" s="414" t="e">
        <v>#N/A</v>
      </c>
    </row>
    <row r="10687" spans="3:5">
      <c r="C10687" s="414">
        <v>217.07499997771899</v>
      </c>
      <c r="D10687" s="414" t="e">
        <v>#N/A</v>
      </c>
      <c r="E10687" s="414" t="e">
        <v>#N/A</v>
      </c>
    </row>
    <row r="10688" spans="3:5">
      <c r="C10688" s="414">
        <v>217.099999977686</v>
      </c>
      <c r="D10688" s="414" t="e">
        <v>#N/A</v>
      </c>
      <c r="E10688" s="414" t="e">
        <v>#N/A</v>
      </c>
    </row>
    <row r="10689" spans="3:5">
      <c r="C10689" s="414">
        <v>217.124999977654</v>
      </c>
      <c r="D10689" s="414" t="e">
        <v>#N/A</v>
      </c>
      <c r="E10689" s="414" t="e">
        <v>#N/A</v>
      </c>
    </row>
    <row r="10690" spans="3:5">
      <c r="C10690" s="414">
        <v>217.14999997762101</v>
      </c>
      <c r="D10690" s="414" t="e">
        <v>#N/A</v>
      </c>
      <c r="E10690" s="414" t="e">
        <v>#N/A</v>
      </c>
    </row>
    <row r="10691" spans="3:5">
      <c r="C10691" s="414">
        <v>217.17499997758799</v>
      </c>
      <c r="D10691" s="414" t="e">
        <v>#N/A</v>
      </c>
      <c r="E10691" s="414" t="e">
        <v>#N/A</v>
      </c>
    </row>
    <row r="10692" spans="3:5">
      <c r="C10692" s="414">
        <v>217.19999997755599</v>
      </c>
      <c r="D10692" s="414" t="e">
        <v>#N/A</v>
      </c>
      <c r="E10692" s="414" t="e">
        <v>#N/A</v>
      </c>
    </row>
    <row r="10693" spans="3:5">
      <c r="C10693" s="414">
        <v>217.224999977523</v>
      </c>
      <c r="D10693" s="414" t="e">
        <v>#N/A</v>
      </c>
      <c r="E10693" s="414" t="e">
        <v>#N/A</v>
      </c>
    </row>
    <row r="10694" spans="3:5">
      <c r="C10694" s="414">
        <v>217.249999977491</v>
      </c>
      <c r="D10694" s="414" t="e">
        <v>#N/A</v>
      </c>
      <c r="E10694" s="414" t="e">
        <v>#N/A</v>
      </c>
    </row>
    <row r="10695" spans="3:5">
      <c r="C10695" s="414">
        <v>217.27499997745801</v>
      </c>
      <c r="D10695" s="414" t="e">
        <v>#N/A</v>
      </c>
      <c r="E10695" s="414" t="e">
        <v>#N/A</v>
      </c>
    </row>
    <row r="10696" spans="3:5">
      <c r="C10696" s="414">
        <v>217.29999997742499</v>
      </c>
      <c r="D10696" s="414" t="e">
        <v>#N/A</v>
      </c>
      <c r="E10696" s="414" t="e">
        <v>#N/A</v>
      </c>
    </row>
    <row r="10697" spans="3:5">
      <c r="C10697" s="414">
        <v>217.32499997739299</v>
      </c>
      <c r="D10697" s="414" t="e">
        <v>#N/A</v>
      </c>
      <c r="E10697" s="414" t="e">
        <v>#N/A</v>
      </c>
    </row>
    <row r="10698" spans="3:5">
      <c r="C10698" s="414">
        <v>217.34999997736</v>
      </c>
      <c r="D10698" s="414" t="e">
        <v>#N/A</v>
      </c>
      <c r="E10698" s="414" t="e">
        <v>#N/A</v>
      </c>
    </row>
    <row r="10699" spans="3:5">
      <c r="C10699" s="414">
        <v>217.37499997732701</v>
      </c>
      <c r="D10699" s="414" t="e">
        <v>#N/A</v>
      </c>
      <c r="E10699" s="414" t="e">
        <v>#N/A</v>
      </c>
    </row>
    <row r="10700" spans="3:5">
      <c r="C10700" s="414">
        <v>217.39999997729501</v>
      </c>
      <c r="D10700" s="414" t="e">
        <v>#N/A</v>
      </c>
      <c r="E10700" s="414" t="e">
        <v>#N/A</v>
      </c>
    </row>
    <row r="10701" spans="3:5">
      <c r="C10701" s="414">
        <v>217.42499997726199</v>
      </c>
      <c r="D10701" s="414" t="e">
        <v>#N/A</v>
      </c>
      <c r="E10701" s="414" t="e">
        <v>#N/A</v>
      </c>
    </row>
    <row r="10702" spans="3:5">
      <c r="C10702" s="414">
        <v>217.44999997722999</v>
      </c>
      <c r="D10702" s="414" t="e">
        <v>#N/A</v>
      </c>
      <c r="E10702" s="414" t="e">
        <v>#N/A</v>
      </c>
    </row>
    <row r="10703" spans="3:5">
      <c r="C10703" s="414">
        <v>217.474999977197</v>
      </c>
      <c r="D10703" s="414" t="e">
        <v>#N/A</v>
      </c>
      <c r="E10703" s="414" t="e">
        <v>#N/A</v>
      </c>
    </row>
    <row r="10704" spans="3:5">
      <c r="C10704" s="414">
        <v>217.49999997716401</v>
      </c>
      <c r="D10704" s="414" t="e">
        <v>#N/A</v>
      </c>
      <c r="E10704" s="414" t="e">
        <v>#N/A</v>
      </c>
    </row>
    <row r="10705" spans="3:5">
      <c r="C10705" s="414">
        <v>217.52499997713201</v>
      </c>
      <c r="D10705" s="414" t="e">
        <v>#N/A</v>
      </c>
      <c r="E10705" s="414" t="e">
        <v>#N/A</v>
      </c>
    </row>
    <row r="10706" spans="3:5">
      <c r="C10706" s="414">
        <v>217.54999997709899</v>
      </c>
      <c r="D10706" s="414" t="e">
        <v>#N/A</v>
      </c>
      <c r="E10706" s="414" t="e">
        <v>#N/A</v>
      </c>
    </row>
    <row r="10707" spans="3:5">
      <c r="C10707" s="414">
        <v>217.574999977066</v>
      </c>
      <c r="D10707" s="414" t="e">
        <v>#N/A</v>
      </c>
      <c r="E10707" s="414" t="e">
        <v>#N/A</v>
      </c>
    </row>
    <row r="10708" spans="3:5">
      <c r="C10708" s="414">
        <v>217.599999977034</v>
      </c>
      <c r="D10708" s="414" t="e">
        <v>#N/A</v>
      </c>
      <c r="E10708" s="414" t="e">
        <v>#N/A</v>
      </c>
    </row>
    <row r="10709" spans="3:5">
      <c r="C10709" s="414">
        <v>217.62499997700101</v>
      </c>
      <c r="D10709" s="414" t="e">
        <v>#N/A</v>
      </c>
      <c r="E10709" s="414" t="e">
        <v>#N/A</v>
      </c>
    </row>
    <row r="10710" spans="3:5">
      <c r="C10710" s="414">
        <v>217.64999997696901</v>
      </c>
      <c r="D10710" s="414" t="e">
        <v>#N/A</v>
      </c>
      <c r="E10710" s="414" t="e">
        <v>#N/A</v>
      </c>
    </row>
    <row r="10711" spans="3:5">
      <c r="C10711" s="414">
        <v>217.67499997693599</v>
      </c>
      <c r="D10711" s="414" t="e">
        <v>#N/A</v>
      </c>
      <c r="E10711" s="414" t="e">
        <v>#N/A</v>
      </c>
    </row>
    <row r="10712" spans="3:5">
      <c r="C10712" s="414">
        <v>217.699999976903</v>
      </c>
      <c r="D10712" s="414" t="e">
        <v>#N/A</v>
      </c>
      <c r="E10712" s="414" t="e">
        <v>#N/A</v>
      </c>
    </row>
    <row r="10713" spans="3:5">
      <c r="C10713" s="414">
        <v>217.724999976871</v>
      </c>
      <c r="D10713" s="414" t="e">
        <v>#N/A</v>
      </c>
      <c r="E10713" s="414" t="e">
        <v>#N/A</v>
      </c>
    </row>
    <row r="10714" spans="3:5">
      <c r="C10714" s="414">
        <v>217.74999997683801</v>
      </c>
      <c r="D10714" s="414" t="e">
        <v>#N/A</v>
      </c>
      <c r="E10714" s="414" t="e">
        <v>#N/A</v>
      </c>
    </row>
    <row r="10715" spans="3:5">
      <c r="C10715" s="414">
        <v>217.77499997680499</v>
      </c>
      <c r="D10715" s="414" t="e">
        <v>#N/A</v>
      </c>
      <c r="E10715" s="414" t="e">
        <v>#N/A</v>
      </c>
    </row>
    <row r="10716" spans="3:5">
      <c r="C10716" s="414">
        <v>217.79999997677299</v>
      </c>
      <c r="D10716" s="414" t="e">
        <v>#N/A</v>
      </c>
      <c r="E10716" s="414" t="e">
        <v>#N/A</v>
      </c>
    </row>
    <row r="10717" spans="3:5">
      <c r="C10717" s="414">
        <v>217.82499997674</v>
      </c>
      <c r="D10717" s="414" t="e">
        <v>#N/A</v>
      </c>
      <c r="E10717" s="414" t="e">
        <v>#N/A</v>
      </c>
    </row>
    <row r="10718" spans="3:5">
      <c r="C10718" s="414">
        <v>217.84999997670801</v>
      </c>
      <c r="D10718" s="414" t="e">
        <v>#N/A</v>
      </c>
      <c r="E10718" s="414" t="e">
        <v>#N/A</v>
      </c>
    </row>
    <row r="10719" spans="3:5">
      <c r="C10719" s="414">
        <v>217.87499997667501</v>
      </c>
      <c r="D10719" s="414" t="e">
        <v>#N/A</v>
      </c>
      <c r="E10719" s="414" t="e">
        <v>#N/A</v>
      </c>
    </row>
    <row r="10720" spans="3:5">
      <c r="C10720" s="414">
        <v>217.89999997664199</v>
      </c>
      <c r="D10720" s="414" t="e">
        <v>#N/A</v>
      </c>
      <c r="E10720" s="414" t="e">
        <v>#N/A</v>
      </c>
    </row>
    <row r="10721" spans="3:5">
      <c r="C10721" s="414">
        <v>217.92499997661</v>
      </c>
      <c r="D10721" s="414" t="e">
        <v>#N/A</v>
      </c>
      <c r="E10721" s="414" t="e">
        <v>#N/A</v>
      </c>
    </row>
    <row r="10722" spans="3:5">
      <c r="C10722" s="414">
        <v>217.949999976577</v>
      </c>
      <c r="D10722" s="414" t="e">
        <v>#N/A</v>
      </c>
      <c r="E10722" s="414" t="e">
        <v>#N/A</v>
      </c>
    </row>
    <row r="10723" spans="3:5">
      <c r="C10723" s="414">
        <v>217.97499997654401</v>
      </c>
      <c r="D10723" s="414" t="e">
        <v>#N/A</v>
      </c>
      <c r="E10723" s="414" t="e">
        <v>#N/A</v>
      </c>
    </row>
    <row r="10724" spans="3:5">
      <c r="C10724" s="414">
        <v>217.99999997651199</v>
      </c>
      <c r="D10724" s="414" t="e">
        <v>#N/A</v>
      </c>
      <c r="E10724" s="414" t="e">
        <v>#N/A</v>
      </c>
    </row>
    <row r="10725" spans="3:5">
      <c r="C10725" s="414">
        <v>218.02499997647899</v>
      </c>
      <c r="D10725" s="414" t="e">
        <v>#N/A</v>
      </c>
      <c r="E10725" s="414" t="e">
        <v>#N/A</v>
      </c>
    </row>
    <row r="10726" spans="3:5">
      <c r="C10726" s="414">
        <v>218.049999976447</v>
      </c>
      <c r="D10726" s="414" t="e">
        <v>#N/A</v>
      </c>
      <c r="E10726" s="414" t="e">
        <v>#N/A</v>
      </c>
    </row>
    <row r="10727" spans="3:5">
      <c r="C10727" s="414">
        <v>218.07499997641401</v>
      </c>
      <c r="D10727" s="414" t="e">
        <v>#N/A</v>
      </c>
      <c r="E10727" s="414" t="e">
        <v>#N/A</v>
      </c>
    </row>
    <row r="10728" spans="3:5">
      <c r="C10728" s="414">
        <v>218.09999997638101</v>
      </c>
      <c r="D10728" s="414" t="e">
        <v>#N/A</v>
      </c>
      <c r="E10728" s="414" t="e">
        <v>#N/A</v>
      </c>
    </row>
    <row r="10729" spans="3:5">
      <c r="C10729" s="414">
        <v>218.12499997634899</v>
      </c>
      <c r="D10729" s="414" t="e">
        <v>#N/A</v>
      </c>
      <c r="E10729" s="414" t="e">
        <v>#N/A</v>
      </c>
    </row>
    <row r="10730" spans="3:5">
      <c r="C10730" s="414">
        <v>218.149999976316</v>
      </c>
      <c r="D10730" s="414" t="e">
        <v>#N/A</v>
      </c>
      <c r="E10730" s="414" t="e">
        <v>#N/A</v>
      </c>
    </row>
    <row r="10731" spans="3:5">
      <c r="C10731" s="414">
        <v>218.174999976284</v>
      </c>
      <c r="D10731" s="414" t="e">
        <v>#N/A</v>
      </c>
      <c r="E10731" s="414" t="e">
        <v>#N/A</v>
      </c>
    </row>
    <row r="10732" spans="3:5">
      <c r="C10732" s="414">
        <v>218.19999997625101</v>
      </c>
      <c r="D10732" s="414" t="e">
        <v>#N/A</v>
      </c>
      <c r="E10732" s="414" t="e">
        <v>#N/A</v>
      </c>
    </row>
    <row r="10733" spans="3:5">
      <c r="C10733" s="414">
        <v>218.22499997621799</v>
      </c>
      <c r="D10733" s="414" t="e">
        <v>#N/A</v>
      </c>
      <c r="E10733" s="414" t="e">
        <v>#N/A</v>
      </c>
    </row>
    <row r="10734" spans="3:5">
      <c r="C10734" s="414">
        <v>218.24999997618599</v>
      </c>
      <c r="D10734" s="414" t="e">
        <v>#N/A</v>
      </c>
      <c r="E10734" s="414" t="e">
        <v>#N/A</v>
      </c>
    </row>
    <row r="10735" spans="3:5">
      <c r="C10735" s="414">
        <v>218.274999976153</v>
      </c>
      <c r="D10735" s="414" t="e">
        <v>#N/A</v>
      </c>
      <c r="E10735" s="414" t="e">
        <v>#N/A</v>
      </c>
    </row>
    <row r="10736" spans="3:5">
      <c r="C10736" s="414">
        <v>218.29999997612001</v>
      </c>
      <c r="D10736" s="414" t="e">
        <v>#N/A</v>
      </c>
      <c r="E10736" s="414" t="e">
        <v>#N/A</v>
      </c>
    </row>
    <row r="10737" spans="3:5">
      <c r="C10737" s="414">
        <v>218.32499997608801</v>
      </c>
      <c r="D10737" s="414" t="e">
        <v>#N/A</v>
      </c>
      <c r="E10737" s="414" t="e">
        <v>#N/A</v>
      </c>
    </row>
    <row r="10738" spans="3:5">
      <c r="C10738" s="414">
        <v>218.34999997605499</v>
      </c>
      <c r="D10738" s="414" t="e">
        <v>#N/A</v>
      </c>
      <c r="E10738" s="414" t="e">
        <v>#N/A</v>
      </c>
    </row>
    <row r="10739" spans="3:5">
      <c r="C10739" s="414">
        <v>218.37499997602299</v>
      </c>
      <c r="D10739" s="414" t="e">
        <v>#N/A</v>
      </c>
      <c r="E10739" s="414" t="e">
        <v>#N/A</v>
      </c>
    </row>
    <row r="10740" spans="3:5">
      <c r="C10740" s="414">
        <v>218.39999997599</v>
      </c>
      <c r="D10740" s="414" t="e">
        <v>#N/A</v>
      </c>
      <c r="E10740" s="414" t="e">
        <v>#N/A</v>
      </c>
    </row>
    <row r="10741" spans="3:5">
      <c r="C10741" s="414">
        <v>218.42499997595701</v>
      </c>
      <c r="D10741" s="414" t="e">
        <v>#N/A</v>
      </c>
      <c r="E10741" s="414" t="e">
        <v>#N/A</v>
      </c>
    </row>
    <row r="10742" spans="3:5">
      <c r="C10742" s="414">
        <v>218.44999997592501</v>
      </c>
      <c r="D10742" s="414" t="e">
        <v>#N/A</v>
      </c>
      <c r="E10742" s="414" t="e">
        <v>#N/A</v>
      </c>
    </row>
    <row r="10743" spans="3:5">
      <c r="C10743" s="414">
        <v>218.47499997589199</v>
      </c>
      <c r="D10743" s="414" t="e">
        <v>#N/A</v>
      </c>
      <c r="E10743" s="414" t="e">
        <v>#N/A</v>
      </c>
    </row>
    <row r="10744" spans="3:5">
      <c r="C10744" s="414">
        <v>218.499999975859</v>
      </c>
      <c r="D10744" s="414" t="e">
        <v>#N/A</v>
      </c>
      <c r="E10744" s="414" t="e">
        <v>#N/A</v>
      </c>
    </row>
    <row r="10745" spans="3:5">
      <c r="C10745" s="414">
        <v>218.524999975827</v>
      </c>
      <c r="D10745" s="414" t="e">
        <v>#N/A</v>
      </c>
      <c r="E10745" s="414" t="e">
        <v>#N/A</v>
      </c>
    </row>
    <row r="10746" spans="3:5">
      <c r="C10746" s="414">
        <v>218.54999997579401</v>
      </c>
      <c r="D10746" s="414" t="e">
        <v>#N/A</v>
      </c>
      <c r="E10746" s="414" t="e">
        <v>#N/A</v>
      </c>
    </row>
    <row r="10747" spans="3:5">
      <c r="C10747" s="414">
        <v>218.57499997576201</v>
      </c>
      <c r="D10747" s="414" t="e">
        <v>#N/A</v>
      </c>
      <c r="E10747" s="414" t="e">
        <v>#N/A</v>
      </c>
    </row>
    <row r="10748" spans="3:5">
      <c r="C10748" s="414">
        <v>218.59999997572899</v>
      </c>
      <c r="D10748" s="414" t="e">
        <v>#N/A</v>
      </c>
      <c r="E10748" s="414" t="e">
        <v>#N/A</v>
      </c>
    </row>
    <row r="10749" spans="3:5">
      <c r="C10749" s="414">
        <v>218.624999975696</v>
      </c>
      <c r="D10749" s="414" t="e">
        <v>#N/A</v>
      </c>
      <c r="E10749" s="414" t="e">
        <v>#N/A</v>
      </c>
    </row>
    <row r="10750" spans="3:5">
      <c r="C10750" s="414">
        <v>218.649999975664</v>
      </c>
      <c r="D10750" s="414" t="e">
        <v>#N/A</v>
      </c>
      <c r="E10750" s="414" t="e">
        <v>#N/A</v>
      </c>
    </row>
    <row r="10751" spans="3:5">
      <c r="C10751" s="414">
        <v>218.67499997563101</v>
      </c>
      <c r="D10751" s="414" t="e">
        <v>#N/A</v>
      </c>
      <c r="E10751" s="414" t="e">
        <v>#N/A</v>
      </c>
    </row>
    <row r="10752" spans="3:5">
      <c r="C10752" s="414">
        <v>218.69999997559799</v>
      </c>
      <c r="D10752" s="414" t="e">
        <v>#N/A</v>
      </c>
      <c r="E10752" s="414" t="e">
        <v>#N/A</v>
      </c>
    </row>
    <row r="10753" spans="3:5">
      <c r="C10753" s="414">
        <v>218.72499997556599</v>
      </c>
      <c r="D10753" s="414" t="e">
        <v>#N/A</v>
      </c>
      <c r="E10753" s="414" t="e">
        <v>#N/A</v>
      </c>
    </row>
    <row r="10754" spans="3:5">
      <c r="C10754" s="414">
        <v>218.749999975533</v>
      </c>
      <c r="D10754" s="414" t="e">
        <v>#N/A</v>
      </c>
      <c r="E10754" s="414" t="e">
        <v>#N/A</v>
      </c>
    </row>
    <row r="10755" spans="3:5">
      <c r="C10755" s="414">
        <v>218.774999975501</v>
      </c>
      <c r="D10755" s="414" t="e">
        <v>#N/A</v>
      </c>
      <c r="E10755" s="414" t="e">
        <v>#N/A</v>
      </c>
    </row>
    <row r="10756" spans="3:5">
      <c r="C10756" s="414">
        <v>218.79999997546801</v>
      </c>
      <c r="D10756" s="414" t="e">
        <v>#N/A</v>
      </c>
      <c r="E10756" s="414" t="e">
        <v>#N/A</v>
      </c>
    </row>
    <row r="10757" spans="3:5">
      <c r="C10757" s="414">
        <v>218.82499997543499</v>
      </c>
      <c r="D10757" s="414" t="e">
        <v>#N/A</v>
      </c>
      <c r="E10757" s="414" t="e">
        <v>#N/A</v>
      </c>
    </row>
    <row r="10758" spans="3:5">
      <c r="C10758" s="414">
        <v>218.84999997540299</v>
      </c>
      <c r="D10758" s="414" t="e">
        <v>#N/A</v>
      </c>
      <c r="E10758" s="414" t="e">
        <v>#N/A</v>
      </c>
    </row>
    <row r="10759" spans="3:5">
      <c r="C10759" s="414">
        <v>218.87499997537</v>
      </c>
      <c r="D10759" s="414" t="e">
        <v>#N/A</v>
      </c>
      <c r="E10759" s="414" t="e">
        <v>#N/A</v>
      </c>
    </row>
    <row r="10760" spans="3:5">
      <c r="C10760" s="414">
        <v>218.89999997533701</v>
      </c>
      <c r="D10760" s="414" t="e">
        <v>#N/A</v>
      </c>
      <c r="E10760" s="414" t="e">
        <v>#N/A</v>
      </c>
    </row>
    <row r="10761" spans="3:5">
      <c r="C10761" s="414">
        <v>218.92499997530501</v>
      </c>
      <c r="D10761" s="414" t="e">
        <v>#N/A</v>
      </c>
      <c r="E10761" s="414" t="e">
        <v>#N/A</v>
      </c>
    </row>
    <row r="10762" spans="3:5">
      <c r="C10762" s="414">
        <v>218.94999997527199</v>
      </c>
      <c r="D10762" s="414" t="e">
        <v>#N/A</v>
      </c>
      <c r="E10762" s="414" t="e">
        <v>#N/A</v>
      </c>
    </row>
    <row r="10763" spans="3:5">
      <c r="C10763" s="414">
        <v>218.97499997524</v>
      </c>
      <c r="D10763" s="414" t="e">
        <v>#N/A</v>
      </c>
      <c r="E10763" s="414" t="e">
        <v>#N/A</v>
      </c>
    </row>
    <row r="10764" spans="3:5">
      <c r="C10764" s="414">
        <v>218.999999975207</v>
      </c>
      <c r="D10764" s="414" t="e">
        <v>#N/A</v>
      </c>
      <c r="E10764" s="414" t="e">
        <v>#N/A</v>
      </c>
    </row>
    <row r="10765" spans="3:5">
      <c r="C10765" s="414">
        <v>219.02499997517401</v>
      </c>
      <c r="D10765" s="414" t="e">
        <v>#N/A</v>
      </c>
      <c r="E10765" s="414" t="e">
        <v>#N/A</v>
      </c>
    </row>
    <row r="10766" spans="3:5">
      <c r="C10766" s="414">
        <v>219.04999997514199</v>
      </c>
      <c r="D10766" s="414" t="e">
        <v>#N/A</v>
      </c>
      <c r="E10766" s="414" t="e">
        <v>#N/A</v>
      </c>
    </row>
    <row r="10767" spans="3:5">
      <c r="C10767" s="414">
        <v>219.07499997510899</v>
      </c>
      <c r="D10767" s="414" t="e">
        <v>#N/A</v>
      </c>
      <c r="E10767" s="414" t="e">
        <v>#N/A</v>
      </c>
    </row>
    <row r="10768" spans="3:5">
      <c r="C10768" s="414">
        <v>219.099999975076</v>
      </c>
      <c r="D10768" s="414" t="e">
        <v>#N/A</v>
      </c>
      <c r="E10768" s="414" t="e">
        <v>#N/A</v>
      </c>
    </row>
    <row r="10769" spans="3:5">
      <c r="C10769" s="414">
        <v>219.12499997504401</v>
      </c>
      <c r="D10769" s="414" t="e">
        <v>#N/A</v>
      </c>
      <c r="E10769" s="414" t="e">
        <v>#N/A</v>
      </c>
    </row>
    <row r="10770" spans="3:5">
      <c r="C10770" s="414">
        <v>219.14999997501101</v>
      </c>
      <c r="D10770" s="414" t="e">
        <v>#N/A</v>
      </c>
      <c r="E10770" s="414" t="e">
        <v>#N/A</v>
      </c>
    </row>
    <row r="10771" spans="3:5">
      <c r="C10771" s="414">
        <v>219.17499997497899</v>
      </c>
      <c r="D10771" s="414" t="e">
        <v>#N/A</v>
      </c>
      <c r="E10771" s="414" t="e">
        <v>#N/A</v>
      </c>
    </row>
    <row r="10772" spans="3:5">
      <c r="C10772" s="414">
        <v>219.199999974946</v>
      </c>
      <c r="D10772" s="414" t="e">
        <v>#N/A</v>
      </c>
      <c r="E10772" s="414" t="e">
        <v>#N/A</v>
      </c>
    </row>
    <row r="10773" spans="3:5">
      <c r="C10773" s="414">
        <v>219.224999974913</v>
      </c>
      <c r="D10773" s="414" t="e">
        <v>#N/A</v>
      </c>
      <c r="E10773" s="414" t="e">
        <v>#N/A</v>
      </c>
    </row>
    <row r="10774" spans="3:5">
      <c r="C10774" s="414">
        <v>219.24999997488101</v>
      </c>
      <c r="D10774" s="414" t="e">
        <v>#N/A</v>
      </c>
      <c r="E10774" s="414" t="e">
        <v>#N/A</v>
      </c>
    </row>
    <row r="10775" spans="3:5">
      <c r="C10775" s="414">
        <v>219.27499997484799</v>
      </c>
      <c r="D10775" s="414" t="e">
        <v>#N/A</v>
      </c>
      <c r="E10775" s="414" t="e">
        <v>#N/A</v>
      </c>
    </row>
    <row r="10776" spans="3:5">
      <c r="C10776" s="414">
        <v>219.29999997481599</v>
      </c>
      <c r="D10776" s="414" t="e">
        <v>#N/A</v>
      </c>
      <c r="E10776" s="414" t="e">
        <v>#N/A</v>
      </c>
    </row>
    <row r="10777" spans="3:5">
      <c r="C10777" s="414">
        <v>219.324999974783</v>
      </c>
      <c r="D10777" s="414" t="e">
        <v>#N/A</v>
      </c>
      <c r="E10777" s="414" t="e">
        <v>#N/A</v>
      </c>
    </row>
    <row r="10778" spans="3:5">
      <c r="C10778" s="414">
        <v>219.34999997475001</v>
      </c>
      <c r="D10778" s="414" t="e">
        <v>#N/A</v>
      </c>
      <c r="E10778" s="414" t="e">
        <v>#N/A</v>
      </c>
    </row>
    <row r="10779" spans="3:5">
      <c r="C10779" s="414">
        <v>219.37499997471801</v>
      </c>
      <c r="D10779" s="414" t="e">
        <v>#N/A</v>
      </c>
      <c r="E10779" s="414" t="e">
        <v>#N/A</v>
      </c>
    </row>
    <row r="10780" spans="3:5">
      <c r="C10780" s="414">
        <v>219.39999997468499</v>
      </c>
      <c r="D10780" s="414" t="e">
        <v>#N/A</v>
      </c>
      <c r="E10780" s="414" t="e">
        <v>#N/A</v>
      </c>
    </row>
    <row r="10781" spans="3:5">
      <c r="C10781" s="414">
        <v>219.424999974652</v>
      </c>
      <c r="D10781" s="414" t="e">
        <v>#N/A</v>
      </c>
      <c r="E10781" s="414" t="e">
        <v>#N/A</v>
      </c>
    </row>
    <row r="10782" spans="3:5">
      <c r="C10782" s="414">
        <v>219.44999997462</v>
      </c>
      <c r="D10782" s="414" t="e">
        <v>#N/A</v>
      </c>
      <c r="E10782" s="414" t="e">
        <v>#N/A</v>
      </c>
    </row>
    <row r="10783" spans="3:5">
      <c r="C10783" s="414">
        <v>219.47499997458701</v>
      </c>
      <c r="D10783" s="414" t="e">
        <v>#N/A</v>
      </c>
      <c r="E10783" s="414" t="e">
        <v>#N/A</v>
      </c>
    </row>
    <row r="10784" spans="3:5">
      <c r="C10784" s="414">
        <v>219.49999997455501</v>
      </c>
      <c r="D10784" s="414" t="e">
        <v>#N/A</v>
      </c>
      <c r="E10784" s="414" t="e">
        <v>#N/A</v>
      </c>
    </row>
    <row r="10785" spans="3:5">
      <c r="C10785" s="414">
        <v>219.52499997452199</v>
      </c>
      <c r="D10785" s="414" t="e">
        <v>#N/A</v>
      </c>
      <c r="E10785" s="414" t="e">
        <v>#N/A</v>
      </c>
    </row>
    <row r="10786" spans="3:5">
      <c r="C10786" s="414">
        <v>219.549999974489</v>
      </c>
      <c r="D10786" s="414" t="e">
        <v>#N/A</v>
      </c>
      <c r="E10786" s="414" t="e">
        <v>#N/A</v>
      </c>
    </row>
    <row r="10787" spans="3:5">
      <c r="C10787" s="414">
        <v>219.574999974457</v>
      </c>
      <c r="D10787" s="414" t="e">
        <v>#N/A</v>
      </c>
      <c r="E10787" s="414" t="e">
        <v>#N/A</v>
      </c>
    </row>
    <row r="10788" spans="3:5">
      <c r="C10788" s="414">
        <v>219.59999997442401</v>
      </c>
      <c r="D10788" s="414" t="e">
        <v>#N/A</v>
      </c>
      <c r="E10788" s="414" t="e">
        <v>#N/A</v>
      </c>
    </row>
    <row r="10789" spans="3:5">
      <c r="C10789" s="414">
        <v>219.62499997439099</v>
      </c>
      <c r="D10789" s="414" t="e">
        <v>#N/A</v>
      </c>
      <c r="E10789" s="414" t="e">
        <v>#N/A</v>
      </c>
    </row>
    <row r="10790" spans="3:5">
      <c r="C10790" s="414">
        <v>219.64999997435899</v>
      </c>
      <c r="D10790" s="414" t="e">
        <v>#N/A</v>
      </c>
      <c r="E10790" s="414" t="e">
        <v>#N/A</v>
      </c>
    </row>
    <row r="10791" spans="3:5">
      <c r="C10791" s="414">
        <v>219.674999974326</v>
      </c>
      <c r="D10791" s="414" t="e">
        <v>#N/A</v>
      </c>
      <c r="E10791" s="414" t="e">
        <v>#N/A</v>
      </c>
    </row>
    <row r="10792" spans="3:5">
      <c r="C10792" s="414">
        <v>219.699999974294</v>
      </c>
      <c r="D10792" s="414" t="e">
        <v>#N/A</v>
      </c>
      <c r="E10792" s="414" t="e">
        <v>#N/A</v>
      </c>
    </row>
    <row r="10793" spans="3:5">
      <c r="C10793" s="414">
        <v>219.72499997426101</v>
      </c>
      <c r="D10793" s="414" t="e">
        <v>#N/A</v>
      </c>
      <c r="E10793" s="414" t="e">
        <v>#N/A</v>
      </c>
    </row>
    <row r="10794" spans="3:5">
      <c r="C10794" s="414">
        <v>219.74999997422799</v>
      </c>
      <c r="D10794" s="414" t="e">
        <v>#N/A</v>
      </c>
      <c r="E10794" s="414" t="e">
        <v>#N/A</v>
      </c>
    </row>
    <row r="10795" spans="3:5">
      <c r="C10795" s="414">
        <v>219.77499997419599</v>
      </c>
      <c r="D10795" s="414" t="e">
        <v>#N/A</v>
      </c>
      <c r="E10795" s="414" t="e">
        <v>#N/A</v>
      </c>
    </row>
    <row r="10796" spans="3:5">
      <c r="C10796" s="414">
        <v>219.799999974163</v>
      </c>
      <c r="D10796" s="414" t="e">
        <v>#N/A</v>
      </c>
      <c r="E10796" s="414" t="e">
        <v>#N/A</v>
      </c>
    </row>
    <row r="10797" spans="3:5">
      <c r="C10797" s="414">
        <v>219.82499997413001</v>
      </c>
      <c r="D10797" s="414" t="e">
        <v>#N/A</v>
      </c>
      <c r="E10797" s="414" t="e">
        <v>#N/A</v>
      </c>
    </row>
    <row r="10798" spans="3:5">
      <c r="C10798" s="414">
        <v>219.84999997409801</v>
      </c>
      <c r="D10798" s="414" t="e">
        <v>#N/A</v>
      </c>
      <c r="E10798" s="414" t="e">
        <v>#N/A</v>
      </c>
    </row>
    <row r="10799" spans="3:5">
      <c r="C10799" s="414">
        <v>219.87499997406499</v>
      </c>
      <c r="D10799" s="414" t="e">
        <v>#N/A</v>
      </c>
      <c r="E10799" s="414" t="e">
        <v>#N/A</v>
      </c>
    </row>
    <row r="10800" spans="3:5">
      <c r="C10800" s="414">
        <v>219.89999997403299</v>
      </c>
      <c r="D10800" s="414" t="e">
        <v>#N/A</v>
      </c>
      <c r="E10800" s="414" t="e">
        <v>#N/A</v>
      </c>
    </row>
    <row r="10801" spans="3:5">
      <c r="C10801" s="414">
        <v>219.924999974</v>
      </c>
      <c r="D10801" s="414" t="e">
        <v>#N/A</v>
      </c>
      <c r="E10801" s="414" t="e">
        <v>#N/A</v>
      </c>
    </row>
    <row r="10802" spans="3:5">
      <c r="C10802" s="414">
        <v>219.94999997396701</v>
      </c>
      <c r="D10802" s="414" t="e">
        <v>#N/A</v>
      </c>
      <c r="E10802" s="414" t="e">
        <v>#N/A</v>
      </c>
    </row>
    <row r="10803" spans="3:5">
      <c r="C10803" s="414">
        <v>219.97499997393501</v>
      </c>
      <c r="D10803" s="414" t="e">
        <v>#N/A</v>
      </c>
      <c r="E10803" s="414" t="e">
        <v>#N/A</v>
      </c>
    </row>
    <row r="10804" spans="3:5">
      <c r="C10804" s="414">
        <v>219.99999997390199</v>
      </c>
      <c r="D10804" s="414" t="e">
        <v>#N/A</v>
      </c>
      <c r="E10804" s="414" t="e">
        <v>#N/A</v>
      </c>
    </row>
    <row r="10805" spans="3:5">
      <c r="C10805" s="414">
        <v>220.024999973869</v>
      </c>
      <c r="D10805" s="414" t="e">
        <v>#N/A</v>
      </c>
      <c r="E10805" s="414" t="e">
        <v>#N/A</v>
      </c>
    </row>
    <row r="10806" spans="3:5">
      <c r="C10806" s="414">
        <v>220.049999973837</v>
      </c>
      <c r="D10806" s="414" t="e">
        <v>#N/A</v>
      </c>
      <c r="E10806" s="414" t="e">
        <v>#N/A</v>
      </c>
    </row>
    <row r="10807" spans="3:5">
      <c r="C10807" s="414">
        <v>220.07499997380401</v>
      </c>
      <c r="D10807" s="414" t="e">
        <v>#N/A</v>
      </c>
      <c r="E10807" s="414" t="e">
        <v>#N/A</v>
      </c>
    </row>
    <row r="10808" spans="3:5">
      <c r="C10808" s="414">
        <v>220.09999997377199</v>
      </c>
      <c r="D10808" s="414" t="e">
        <v>#N/A</v>
      </c>
      <c r="E10808" s="414" t="e">
        <v>#N/A</v>
      </c>
    </row>
    <row r="10809" spans="3:5">
      <c r="C10809" s="414">
        <v>220.12499997373899</v>
      </c>
      <c r="D10809" s="414" t="e">
        <v>#N/A</v>
      </c>
      <c r="E10809" s="414" t="e">
        <v>#N/A</v>
      </c>
    </row>
    <row r="10810" spans="3:5">
      <c r="C10810" s="414">
        <v>220.149999973706</v>
      </c>
      <c r="D10810" s="414" t="e">
        <v>#N/A</v>
      </c>
      <c r="E10810" s="414" t="e">
        <v>#N/A</v>
      </c>
    </row>
    <row r="10811" spans="3:5">
      <c r="C10811" s="414">
        <v>220.17499997367401</v>
      </c>
      <c r="D10811" s="414" t="e">
        <v>#N/A</v>
      </c>
      <c r="E10811" s="414" t="e">
        <v>#N/A</v>
      </c>
    </row>
    <row r="10812" spans="3:5">
      <c r="C10812" s="414">
        <v>220.19999997364101</v>
      </c>
      <c r="D10812" s="414" t="e">
        <v>#N/A</v>
      </c>
      <c r="E10812" s="414" t="e">
        <v>#N/A</v>
      </c>
    </row>
    <row r="10813" spans="3:5">
      <c r="C10813" s="414">
        <v>220.22499997360799</v>
      </c>
      <c r="D10813" s="414" t="e">
        <v>#N/A</v>
      </c>
      <c r="E10813" s="414" t="e">
        <v>#N/A</v>
      </c>
    </row>
    <row r="10814" spans="3:5">
      <c r="C10814" s="414">
        <v>220.249999973576</v>
      </c>
      <c r="D10814" s="414" t="e">
        <v>#N/A</v>
      </c>
      <c r="E10814" s="414" t="e">
        <v>#N/A</v>
      </c>
    </row>
    <row r="10815" spans="3:5">
      <c r="C10815" s="414">
        <v>220.274999973543</v>
      </c>
      <c r="D10815" s="414" t="e">
        <v>#N/A</v>
      </c>
      <c r="E10815" s="414" t="e">
        <v>#N/A</v>
      </c>
    </row>
    <row r="10816" spans="3:5">
      <c r="C10816" s="414">
        <v>220.29999997351101</v>
      </c>
      <c r="D10816" s="414" t="e">
        <v>#N/A</v>
      </c>
      <c r="E10816" s="414" t="e">
        <v>#N/A</v>
      </c>
    </row>
    <row r="10817" spans="3:5">
      <c r="C10817" s="414">
        <v>220.32499997347799</v>
      </c>
      <c r="D10817" s="414" t="e">
        <v>#N/A</v>
      </c>
      <c r="E10817" s="414" t="e">
        <v>#N/A</v>
      </c>
    </row>
    <row r="10818" spans="3:5">
      <c r="C10818" s="414">
        <v>220.34999997344499</v>
      </c>
      <c r="D10818" s="414" t="e">
        <v>#N/A</v>
      </c>
      <c r="E10818" s="414" t="e">
        <v>#N/A</v>
      </c>
    </row>
    <row r="10819" spans="3:5">
      <c r="C10819" s="414">
        <v>220.374999973413</v>
      </c>
      <c r="D10819" s="414" t="e">
        <v>#N/A</v>
      </c>
      <c r="E10819" s="414" t="e">
        <v>#N/A</v>
      </c>
    </row>
    <row r="10820" spans="3:5">
      <c r="C10820" s="414">
        <v>220.39999997338001</v>
      </c>
      <c r="D10820" s="414" t="e">
        <v>#N/A</v>
      </c>
      <c r="E10820" s="414" t="e">
        <v>#N/A</v>
      </c>
    </row>
    <row r="10821" spans="3:5">
      <c r="C10821" s="414">
        <v>220.42499997334701</v>
      </c>
      <c r="D10821" s="414" t="e">
        <v>#N/A</v>
      </c>
      <c r="E10821" s="414" t="e">
        <v>#N/A</v>
      </c>
    </row>
    <row r="10822" spans="3:5">
      <c r="C10822" s="414">
        <v>220.44999997331499</v>
      </c>
      <c r="D10822" s="414" t="e">
        <v>#N/A</v>
      </c>
      <c r="E10822" s="414" t="e">
        <v>#N/A</v>
      </c>
    </row>
    <row r="10823" spans="3:5">
      <c r="C10823" s="414">
        <v>220.474999973282</v>
      </c>
      <c r="D10823" s="414" t="e">
        <v>#N/A</v>
      </c>
      <c r="E10823" s="414" t="e">
        <v>#N/A</v>
      </c>
    </row>
    <row r="10824" spans="3:5">
      <c r="C10824" s="414">
        <v>220.49999997325</v>
      </c>
      <c r="D10824" s="414" t="e">
        <v>#N/A</v>
      </c>
      <c r="E10824" s="414" t="e">
        <v>#N/A</v>
      </c>
    </row>
    <row r="10825" spans="3:5">
      <c r="C10825" s="414">
        <v>220.52499997321701</v>
      </c>
      <c r="D10825" s="414" t="e">
        <v>#N/A</v>
      </c>
      <c r="E10825" s="414" t="e">
        <v>#N/A</v>
      </c>
    </row>
    <row r="10826" spans="3:5">
      <c r="C10826" s="414">
        <v>220.54999997318399</v>
      </c>
      <c r="D10826" s="414" t="e">
        <v>#N/A</v>
      </c>
      <c r="E10826" s="414" t="e">
        <v>#N/A</v>
      </c>
    </row>
    <row r="10827" spans="3:5">
      <c r="C10827" s="414">
        <v>220.57499997315199</v>
      </c>
      <c r="D10827" s="414" t="e">
        <v>#N/A</v>
      </c>
      <c r="E10827" s="414" t="e">
        <v>#N/A</v>
      </c>
    </row>
    <row r="10828" spans="3:5">
      <c r="C10828" s="414">
        <v>220.599999973119</v>
      </c>
      <c r="D10828" s="414" t="e">
        <v>#N/A</v>
      </c>
      <c r="E10828" s="414" t="e">
        <v>#N/A</v>
      </c>
    </row>
    <row r="10829" spans="3:5">
      <c r="C10829" s="414">
        <v>220.624999973087</v>
      </c>
      <c r="D10829" s="414" t="e">
        <v>#N/A</v>
      </c>
      <c r="E10829" s="414" t="e">
        <v>#N/A</v>
      </c>
    </row>
    <row r="10830" spans="3:5">
      <c r="C10830" s="414">
        <v>220.64999997305401</v>
      </c>
      <c r="D10830" s="414" t="e">
        <v>#N/A</v>
      </c>
      <c r="E10830" s="414" t="e">
        <v>#N/A</v>
      </c>
    </row>
    <row r="10831" spans="3:5">
      <c r="C10831" s="414">
        <v>220.67499997302099</v>
      </c>
      <c r="D10831" s="414" t="e">
        <v>#N/A</v>
      </c>
      <c r="E10831" s="414" t="e">
        <v>#N/A</v>
      </c>
    </row>
    <row r="10832" spans="3:5">
      <c r="C10832" s="414">
        <v>220.69999997298899</v>
      </c>
      <c r="D10832" s="414" t="e">
        <v>#N/A</v>
      </c>
      <c r="E10832" s="414" t="e">
        <v>#N/A</v>
      </c>
    </row>
    <row r="10833" spans="3:5">
      <c r="C10833" s="414">
        <v>220.724999972956</v>
      </c>
      <c r="D10833" s="414" t="e">
        <v>#N/A</v>
      </c>
      <c r="E10833" s="414" t="e">
        <v>#N/A</v>
      </c>
    </row>
    <row r="10834" spans="3:5">
      <c r="C10834" s="414">
        <v>220.74999997292301</v>
      </c>
      <c r="D10834" s="414" t="e">
        <v>#N/A</v>
      </c>
      <c r="E10834" s="414" t="e">
        <v>#N/A</v>
      </c>
    </row>
    <row r="10835" spans="3:5">
      <c r="C10835" s="414">
        <v>220.77499997289101</v>
      </c>
      <c r="D10835" s="414" t="e">
        <v>#N/A</v>
      </c>
      <c r="E10835" s="414" t="e">
        <v>#N/A</v>
      </c>
    </row>
    <row r="10836" spans="3:5">
      <c r="C10836" s="414">
        <v>220.79999997285799</v>
      </c>
      <c r="D10836" s="414" t="e">
        <v>#N/A</v>
      </c>
      <c r="E10836" s="414" t="e">
        <v>#N/A</v>
      </c>
    </row>
    <row r="10837" spans="3:5">
      <c r="C10837" s="414">
        <v>220.82499997282599</v>
      </c>
      <c r="D10837" s="414" t="e">
        <v>#N/A</v>
      </c>
      <c r="E10837" s="414" t="e">
        <v>#N/A</v>
      </c>
    </row>
    <row r="10838" spans="3:5">
      <c r="C10838" s="414">
        <v>220.849999972793</v>
      </c>
      <c r="D10838" s="414" t="e">
        <v>#N/A</v>
      </c>
      <c r="E10838" s="414" t="e">
        <v>#N/A</v>
      </c>
    </row>
    <row r="10839" spans="3:5">
      <c r="C10839" s="414">
        <v>220.87499997276001</v>
      </c>
      <c r="D10839" s="414" t="e">
        <v>#N/A</v>
      </c>
      <c r="E10839" s="414" t="e">
        <v>#N/A</v>
      </c>
    </row>
    <row r="10840" spans="3:5">
      <c r="C10840" s="414">
        <v>220.89999997272801</v>
      </c>
      <c r="D10840" s="414" t="e">
        <v>#N/A</v>
      </c>
      <c r="E10840" s="414" t="e">
        <v>#N/A</v>
      </c>
    </row>
    <row r="10841" spans="3:5">
      <c r="C10841" s="414">
        <v>220.92499997269499</v>
      </c>
      <c r="D10841" s="414" t="e">
        <v>#N/A</v>
      </c>
      <c r="E10841" s="414" t="e">
        <v>#N/A</v>
      </c>
    </row>
    <row r="10842" spans="3:5">
      <c r="C10842" s="414">
        <v>220.949999972662</v>
      </c>
      <c r="D10842" s="414" t="e">
        <v>#N/A</v>
      </c>
      <c r="E10842" s="414" t="e">
        <v>#N/A</v>
      </c>
    </row>
    <row r="10843" spans="3:5">
      <c r="C10843" s="414">
        <v>220.97499997263</v>
      </c>
      <c r="D10843" s="414" t="e">
        <v>#N/A</v>
      </c>
      <c r="E10843" s="414" t="e">
        <v>#N/A</v>
      </c>
    </row>
    <row r="10844" spans="3:5">
      <c r="C10844" s="414">
        <v>220.99999997259701</v>
      </c>
      <c r="D10844" s="414" t="e">
        <v>#N/A</v>
      </c>
      <c r="E10844" s="414" t="e">
        <v>#N/A</v>
      </c>
    </row>
    <row r="10845" spans="3:5">
      <c r="C10845" s="414">
        <v>221.02499997256501</v>
      </c>
      <c r="D10845" s="414" t="e">
        <v>#N/A</v>
      </c>
      <c r="E10845" s="414" t="e">
        <v>#N/A</v>
      </c>
    </row>
    <row r="10846" spans="3:5">
      <c r="C10846" s="414">
        <v>221.04999997253199</v>
      </c>
      <c r="D10846" s="414" t="e">
        <v>#N/A</v>
      </c>
      <c r="E10846" s="414" t="e">
        <v>#N/A</v>
      </c>
    </row>
    <row r="10847" spans="3:5">
      <c r="C10847" s="414">
        <v>221.074999972499</v>
      </c>
      <c r="D10847" s="414" t="e">
        <v>#N/A</v>
      </c>
      <c r="E10847" s="414" t="e">
        <v>#N/A</v>
      </c>
    </row>
    <row r="10848" spans="3:5">
      <c r="C10848" s="414">
        <v>221.099999972467</v>
      </c>
      <c r="D10848" s="414" t="e">
        <v>#N/A</v>
      </c>
      <c r="E10848" s="414" t="e">
        <v>#N/A</v>
      </c>
    </row>
    <row r="10849" spans="3:5">
      <c r="C10849" s="414">
        <v>221.12499997243401</v>
      </c>
      <c r="D10849" s="414" t="e">
        <v>#N/A</v>
      </c>
      <c r="E10849" s="414" t="e">
        <v>#N/A</v>
      </c>
    </row>
    <row r="10850" spans="3:5">
      <c r="C10850" s="414">
        <v>221.14999997240099</v>
      </c>
      <c r="D10850" s="414" t="e">
        <v>#N/A</v>
      </c>
      <c r="E10850" s="414" t="e">
        <v>#N/A</v>
      </c>
    </row>
    <row r="10851" spans="3:5">
      <c r="C10851" s="414">
        <v>221.17499997236899</v>
      </c>
      <c r="D10851" s="414" t="e">
        <v>#N/A</v>
      </c>
      <c r="E10851" s="414" t="e">
        <v>#N/A</v>
      </c>
    </row>
    <row r="10852" spans="3:5">
      <c r="C10852" s="414">
        <v>221.199999972336</v>
      </c>
      <c r="D10852" s="414" t="e">
        <v>#N/A</v>
      </c>
      <c r="E10852" s="414" t="e">
        <v>#N/A</v>
      </c>
    </row>
    <row r="10853" spans="3:5">
      <c r="C10853" s="414">
        <v>221.224999972304</v>
      </c>
      <c r="D10853" s="414" t="e">
        <v>#N/A</v>
      </c>
      <c r="E10853" s="414" t="e">
        <v>#N/A</v>
      </c>
    </row>
    <row r="10854" spans="3:5">
      <c r="C10854" s="414">
        <v>221.24999997227101</v>
      </c>
      <c r="D10854" s="414" t="e">
        <v>#N/A</v>
      </c>
      <c r="E10854" s="414" t="e">
        <v>#N/A</v>
      </c>
    </row>
    <row r="10855" spans="3:5">
      <c r="C10855" s="414">
        <v>221.27499997223799</v>
      </c>
      <c r="D10855" s="414" t="e">
        <v>#N/A</v>
      </c>
      <c r="E10855" s="414" t="e">
        <v>#N/A</v>
      </c>
    </row>
    <row r="10856" spans="3:5">
      <c r="C10856" s="414">
        <v>221.299999972206</v>
      </c>
      <c r="D10856" s="414" t="e">
        <v>#N/A</v>
      </c>
      <c r="E10856" s="414" t="e">
        <v>#N/A</v>
      </c>
    </row>
    <row r="10857" spans="3:5">
      <c r="C10857" s="414">
        <v>221.324999972173</v>
      </c>
      <c r="D10857" s="414" t="e">
        <v>#N/A</v>
      </c>
      <c r="E10857" s="414" t="e">
        <v>#N/A</v>
      </c>
    </row>
    <row r="10858" spans="3:5">
      <c r="C10858" s="414">
        <v>221.34999997214001</v>
      </c>
      <c r="D10858" s="414" t="e">
        <v>#N/A</v>
      </c>
      <c r="E10858" s="414" t="e">
        <v>#N/A</v>
      </c>
    </row>
    <row r="10859" spans="3:5">
      <c r="C10859" s="414">
        <v>221.37499997210799</v>
      </c>
      <c r="D10859" s="414" t="e">
        <v>#N/A</v>
      </c>
      <c r="E10859" s="414" t="e">
        <v>#N/A</v>
      </c>
    </row>
    <row r="10860" spans="3:5">
      <c r="C10860" s="414">
        <v>221.39999997207499</v>
      </c>
      <c r="D10860" s="414" t="e">
        <v>#N/A</v>
      </c>
      <c r="E10860" s="414" t="e">
        <v>#N/A</v>
      </c>
    </row>
    <row r="10861" spans="3:5">
      <c r="C10861" s="414">
        <v>221.424999972043</v>
      </c>
      <c r="D10861" s="414" t="e">
        <v>#N/A</v>
      </c>
      <c r="E10861" s="414" t="e">
        <v>#N/A</v>
      </c>
    </row>
    <row r="10862" spans="3:5">
      <c r="C10862" s="414">
        <v>221.44999997201</v>
      </c>
      <c r="D10862" s="414" t="e">
        <v>#N/A</v>
      </c>
      <c r="E10862" s="414" t="e">
        <v>#N/A</v>
      </c>
    </row>
    <row r="10863" spans="3:5">
      <c r="C10863" s="414">
        <v>221.47499997197701</v>
      </c>
      <c r="D10863" s="414" t="e">
        <v>#N/A</v>
      </c>
      <c r="E10863" s="414" t="e">
        <v>#N/A</v>
      </c>
    </row>
    <row r="10864" spans="3:5">
      <c r="C10864" s="414">
        <v>221.49999997194499</v>
      </c>
      <c r="D10864" s="414" t="e">
        <v>#N/A</v>
      </c>
      <c r="E10864" s="414" t="e">
        <v>#N/A</v>
      </c>
    </row>
    <row r="10865" spans="3:5">
      <c r="C10865" s="414">
        <v>221.524999971912</v>
      </c>
      <c r="D10865" s="414" t="e">
        <v>#N/A</v>
      </c>
      <c r="E10865" s="414" t="e">
        <v>#N/A</v>
      </c>
    </row>
    <row r="10866" spans="3:5">
      <c r="C10866" s="414">
        <v>221.549999971879</v>
      </c>
      <c r="D10866" s="414" t="e">
        <v>#N/A</v>
      </c>
      <c r="E10866" s="414" t="e">
        <v>#N/A</v>
      </c>
    </row>
    <row r="10867" spans="3:5">
      <c r="C10867" s="414">
        <v>221.57499997184701</v>
      </c>
      <c r="D10867" s="414" t="e">
        <v>#N/A</v>
      </c>
      <c r="E10867" s="414" t="e">
        <v>#N/A</v>
      </c>
    </row>
    <row r="10868" spans="3:5">
      <c r="C10868" s="414">
        <v>221.59999997181399</v>
      </c>
      <c r="D10868" s="414" t="e">
        <v>#N/A</v>
      </c>
      <c r="E10868" s="414" t="e">
        <v>#N/A</v>
      </c>
    </row>
    <row r="10869" spans="3:5">
      <c r="C10869" s="414">
        <v>221.62499997178199</v>
      </c>
      <c r="D10869" s="414" t="e">
        <v>#N/A</v>
      </c>
      <c r="E10869" s="414" t="e">
        <v>#N/A</v>
      </c>
    </row>
    <row r="10870" spans="3:5">
      <c r="C10870" s="414">
        <v>221.649999971749</v>
      </c>
      <c r="D10870" s="414" t="e">
        <v>#N/A</v>
      </c>
      <c r="E10870" s="414" t="e">
        <v>#N/A</v>
      </c>
    </row>
    <row r="10871" spans="3:5">
      <c r="C10871" s="414">
        <v>221.67499997171601</v>
      </c>
      <c r="D10871" s="414" t="e">
        <v>#N/A</v>
      </c>
      <c r="E10871" s="414" t="e">
        <v>#N/A</v>
      </c>
    </row>
    <row r="10872" spans="3:5">
      <c r="C10872" s="414">
        <v>221.69999997168401</v>
      </c>
      <c r="D10872" s="414" t="e">
        <v>#N/A</v>
      </c>
      <c r="E10872" s="414" t="e">
        <v>#N/A</v>
      </c>
    </row>
    <row r="10873" spans="3:5">
      <c r="C10873" s="414">
        <v>221.72499997165099</v>
      </c>
      <c r="D10873" s="414" t="e">
        <v>#N/A</v>
      </c>
      <c r="E10873" s="414" t="e">
        <v>#N/A</v>
      </c>
    </row>
    <row r="10874" spans="3:5">
      <c r="C10874" s="414">
        <v>221.74999997161899</v>
      </c>
      <c r="D10874" s="414" t="e">
        <v>#N/A</v>
      </c>
      <c r="E10874" s="414" t="e">
        <v>#N/A</v>
      </c>
    </row>
    <row r="10875" spans="3:5">
      <c r="C10875" s="414">
        <v>221.774999971586</v>
      </c>
      <c r="D10875" s="414" t="e">
        <v>#N/A</v>
      </c>
      <c r="E10875" s="414" t="e">
        <v>#N/A</v>
      </c>
    </row>
    <row r="10876" spans="3:5">
      <c r="C10876" s="414">
        <v>221.79999997155301</v>
      </c>
      <c r="D10876" s="414" t="e">
        <v>#N/A</v>
      </c>
      <c r="E10876" s="414" t="e">
        <v>#N/A</v>
      </c>
    </row>
    <row r="10877" spans="3:5">
      <c r="C10877" s="414">
        <v>221.82499997152101</v>
      </c>
      <c r="D10877" s="414" t="e">
        <v>#N/A</v>
      </c>
      <c r="E10877" s="414" t="e">
        <v>#N/A</v>
      </c>
    </row>
    <row r="10878" spans="3:5">
      <c r="C10878" s="414">
        <v>221.84999997148799</v>
      </c>
      <c r="D10878" s="414" t="e">
        <v>#N/A</v>
      </c>
      <c r="E10878" s="414" t="e">
        <v>#N/A</v>
      </c>
    </row>
    <row r="10879" spans="3:5">
      <c r="C10879" s="414">
        <v>221.874999971455</v>
      </c>
      <c r="D10879" s="414" t="e">
        <v>#N/A</v>
      </c>
      <c r="E10879" s="414" t="e">
        <v>#N/A</v>
      </c>
    </row>
    <row r="10880" spans="3:5">
      <c r="C10880" s="414">
        <v>221.899999971423</v>
      </c>
      <c r="D10880" s="414" t="e">
        <v>#N/A</v>
      </c>
      <c r="E10880" s="414" t="e">
        <v>#N/A</v>
      </c>
    </row>
    <row r="10881" spans="3:5">
      <c r="C10881" s="414">
        <v>221.92499997139001</v>
      </c>
      <c r="D10881" s="414" t="e">
        <v>#N/A</v>
      </c>
      <c r="E10881" s="414" t="e">
        <v>#N/A</v>
      </c>
    </row>
    <row r="10882" spans="3:5">
      <c r="C10882" s="414">
        <v>221.94999997135801</v>
      </c>
      <c r="D10882" s="414" t="e">
        <v>#N/A</v>
      </c>
      <c r="E10882" s="414" t="e">
        <v>#N/A</v>
      </c>
    </row>
    <row r="10883" spans="3:5">
      <c r="C10883" s="414">
        <v>221.97499997132499</v>
      </c>
      <c r="D10883" s="414" t="e">
        <v>#N/A</v>
      </c>
      <c r="E10883" s="414" t="e">
        <v>#N/A</v>
      </c>
    </row>
    <row r="10884" spans="3:5">
      <c r="C10884" s="414">
        <v>221.999999971292</v>
      </c>
      <c r="D10884" s="414" t="e">
        <v>#N/A</v>
      </c>
      <c r="E10884" s="414" t="e">
        <v>#N/A</v>
      </c>
    </row>
    <row r="10885" spans="3:5">
      <c r="C10885" s="414">
        <v>222.02499997126</v>
      </c>
      <c r="D10885" s="414" t="e">
        <v>#N/A</v>
      </c>
      <c r="E10885" s="414" t="e">
        <v>#N/A</v>
      </c>
    </row>
    <row r="10886" spans="3:5">
      <c r="C10886" s="414">
        <v>222.04999997122701</v>
      </c>
      <c r="D10886" s="414" t="e">
        <v>#N/A</v>
      </c>
      <c r="E10886" s="414" t="e">
        <v>#N/A</v>
      </c>
    </row>
    <row r="10887" spans="3:5">
      <c r="C10887" s="414">
        <v>222.07499997119399</v>
      </c>
      <c r="D10887" s="414" t="e">
        <v>#N/A</v>
      </c>
      <c r="E10887" s="414" t="e">
        <v>#N/A</v>
      </c>
    </row>
    <row r="10888" spans="3:5">
      <c r="C10888" s="414">
        <v>222.09999997116199</v>
      </c>
      <c r="D10888" s="414" t="e">
        <v>#N/A</v>
      </c>
      <c r="E10888" s="414" t="e">
        <v>#N/A</v>
      </c>
    </row>
    <row r="10889" spans="3:5">
      <c r="C10889" s="414">
        <v>222.124999971129</v>
      </c>
      <c r="D10889" s="414" t="e">
        <v>#N/A</v>
      </c>
      <c r="E10889" s="414" t="e">
        <v>#N/A</v>
      </c>
    </row>
    <row r="10890" spans="3:5">
      <c r="C10890" s="414">
        <v>222.149999971097</v>
      </c>
      <c r="D10890" s="414" t="e">
        <v>#N/A</v>
      </c>
      <c r="E10890" s="414" t="e">
        <v>#N/A</v>
      </c>
    </row>
    <row r="10891" spans="3:5">
      <c r="C10891" s="414">
        <v>222.17499997106401</v>
      </c>
      <c r="D10891" s="414" t="e">
        <v>#N/A</v>
      </c>
      <c r="E10891" s="414" t="e">
        <v>#N/A</v>
      </c>
    </row>
    <row r="10892" spans="3:5">
      <c r="C10892" s="414">
        <v>222.19999997103099</v>
      </c>
      <c r="D10892" s="414" t="e">
        <v>#N/A</v>
      </c>
      <c r="E10892" s="414" t="e">
        <v>#N/A</v>
      </c>
    </row>
    <row r="10893" spans="3:5">
      <c r="C10893" s="414">
        <v>222.22499997099899</v>
      </c>
      <c r="D10893" s="414" t="e">
        <v>#N/A</v>
      </c>
      <c r="E10893" s="414" t="e">
        <v>#N/A</v>
      </c>
    </row>
    <row r="10894" spans="3:5">
      <c r="C10894" s="414">
        <v>222.249999970966</v>
      </c>
      <c r="D10894" s="414" t="e">
        <v>#N/A</v>
      </c>
      <c r="E10894" s="414" t="e">
        <v>#N/A</v>
      </c>
    </row>
    <row r="10895" spans="3:5">
      <c r="C10895" s="414">
        <v>222.27499997093301</v>
      </c>
      <c r="D10895" s="414" t="e">
        <v>#N/A</v>
      </c>
      <c r="E10895" s="414" t="e">
        <v>#N/A</v>
      </c>
    </row>
    <row r="10896" spans="3:5">
      <c r="C10896" s="414">
        <v>222.29999997090101</v>
      </c>
      <c r="D10896" s="414" t="e">
        <v>#N/A</v>
      </c>
      <c r="E10896" s="414" t="e">
        <v>#N/A</v>
      </c>
    </row>
    <row r="10897" spans="3:5">
      <c r="C10897" s="414">
        <v>222.32499997086799</v>
      </c>
      <c r="D10897" s="414" t="e">
        <v>#N/A</v>
      </c>
      <c r="E10897" s="414" t="e">
        <v>#N/A</v>
      </c>
    </row>
    <row r="10898" spans="3:5">
      <c r="C10898" s="414">
        <v>222.349999970836</v>
      </c>
      <c r="D10898" s="414" t="e">
        <v>#N/A</v>
      </c>
      <c r="E10898" s="414" t="e">
        <v>#N/A</v>
      </c>
    </row>
    <row r="10899" spans="3:5">
      <c r="C10899" s="414">
        <v>222.374999970803</v>
      </c>
      <c r="D10899" s="414" t="e">
        <v>#N/A</v>
      </c>
      <c r="E10899" s="414" t="e">
        <v>#N/A</v>
      </c>
    </row>
    <row r="10900" spans="3:5">
      <c r="C10900" s="414">
        <v>222.39999997077001</v>
      </c>
      <c r="D10900" s="414" t="e">
        <v>#N/A</v>
      </c>
      <c r="E10900" s="414" t="e">
        <v>#N/A</v>
      </c>
    </row>
    <row r="10901" spans="3:5">
      <c r="C10901" s="414">
        <v>222.42499997073801</v>
      </c>
      <c r="D10901" s="414" t="e">
        <v>#N/A</v>
      </c>
      <c r="E10901" s="414" t="e">
        <v>#N/A</v>
      </c>
    </row>
    <row r="10902" spans="3:5">
      <c r="C10902" s="414">
        <v>222.44999997070499</v>
      </c>
      <c r="D10902" s="414" t="e">
        <v>#N/A</v>
      </c>
      <c r="E10902" s="414" t="e">
        <v>#N/A</v>
      </c>
    </row>
    <row r="10903" spans="3:5">
      <c r="C10903" s="414">
        <v>222.474999970672</v>
      </c>
      <c r="D10903" s="414" t="e">
        <v>#N/A</v>
      </c>
      <c r="E10903" s="414" t="e">
        <v>#N/A</v>
      </c>
    </row>
    <row r="10904" spans="3:5">
      <c r="C10904" s="414">
        <v>222.49999997064</v>
      </c>
      <c r="D10904" s="414" t="e">
        <v>#N/A</v>
      </c>
      <c r="E10904" s="414" t="e">
        <v>#N/A</v>
      </c>
    </row>
    <row r="10905" spans="3:5">
      <c r="C10905" s="414">
        <v>222.52499997060701</v>
      </c>
      <c r="D10905" s="414" t="e">
        <v>#N/A</v>
      </c>
      <c r="E10905" s="414" t="e">
        <v>#N/A</v>
      </c>
    </row>
    <row r="10906" spans="3:5">
      <c r="C10906" s="414">
        <v>222.54999997057499</v>
      </c>
      <c r="D10906" s="414" t="e">
        <v>#N/A</v>
      </c>
      <c r="E10906" s="414" t="e">
        <v>#N/A</v>
      </c>
    </row>
    <row r="10907" spans="3:5">
      <c r="C10907" s="414">
        <v>222.574999970542</v>
      </c>
      <c r="D10907" s="414" t="e">
        <v>#N/A</v>
      </c>
      <c r="E10907" s="414" t="e">
        <v>#N/A</v>
      </c>
    </row>
    <row r="10908" spans="3:5">
      <c r="C10908" s="414">
        <v>222.599999970509</v>
      </c>
      <c r="D10908" s="414" t="e">
        <v>#N/A</v>
      </c>
      <c r="E10908" s="414" t="e">
        <v>#N/A</v>
      </c>
    </row>
    <row r="10909" spans="3:5">
      <c r="C10909" s="414">
        <v>222.62499997047701</v>
      </c>
      <c r="D10909" s="414" t="e">
        <v>#N/A</v>
      </c>
      <c r="E10909" s="414" t="e">
        <v>#N/A</v>
      </c>
    </row>
    <row r="10910" spans="3:5">
      <c r="C10910" s="414">
        <v>222.64999997044399</v>
      </c>
      <c r="D10910" s="414" t="e">
        <v>#N/A</v>
      </c>
      <c r="E10910" s="414" t="e">
        <v>#N/A</v>
      </c>
    </row>
    <row r="10911" spans="3:5">
      <c r="C10911" s="414">
        <v>222.67499997041099</v>
      </c>
      <c r="D10911" s="414" t="e">
        <v>#N/A</v>
      </c>
      <c r="E10911" s="414" t="e">
        <v>#N/A</v>
      </c>
    </row>
    <row r="10912" spans="3:5">
      <c r="C10912" s="414">
        <v>222.699999970379</v>
      </c>
      <c r="D10912" s="414" t="e">
        <v>#N/A</v>
      </c>
      <c r="E10912" s="414" t="e">
        <v>#N/A</v>
      </c>
    </row>
    <row r="10913" spans="3:5">
      <c r="C10913" s="414">
        <v>222.724999970346</v>
      </c>
      <c r="D10913" s="414" t="e">
        <v>#N/A</v>
      </c>
      <c r="E10913" s="414" t="e">
        <v>#N/A</v>
      </c>
    </row>
    <row r="10914" spans="3:5">
      <c r="C10914" s="414">
        <v>222.74999997031401</v>
      </c>
      <c r="D10914" s="414" t="e">
        <v>#N/A</v>
      </c>
      <c r="E10914" s="414" t="e">
        <v>#N/A</v>
      </c>
    </row>
    <row r="10915" spans="3:5">
      <c r="C10915" s="414">
        <v>222.77499997028099</v>
      </c>
      <c r="D10915" s="414" t="e">
        <v>#N/A</v>
      </c>
      <c r="E10915" s="414" t="e">
        <v>#N/A</v>
      </c>
    </row>
    <row r="10916" spans="3:5">
      <c r="C10916" s="414">
        <v>222.799999970248</v>
      </c>
      <c r="D10916" s="414" t="e">
        <v>#N/A</v>
      </c>
      <c r="E10916" s="414" t="e">
        <v>#N/A</v>
      </c>
    </row>
    <row r="10917" spans="3:5">
      <c r="C10917" s="414">
        <v>222.824999970216</v>
      </c>
      <c r="D10917" s="414" t="e">
        <v>#N/A</v>
      </c>
      <c r="E10917" s="414" t="e">
        <v>#N/A</v>
      </c>
    </row>
    <row r="10918" spans="3:5">
      <c r="C10918" s="414">
        <v>222.84999997018301</v>
      </c>
      <c r="D10918" s="414" t="e">
        <v>#N/A</v>
      </c>
      <c r="E10918" s="414" t="e">
        <v>#N/A</v>
      </c>
    </row>
    <row r="10919" spans="3:5">
      <c r="C10919" s="414">
        <v>222.87499997014999</v>
      </c>
      <c r="D10919" s="414" t="e">
        <v>#N/A</v>
      </c>
      <c r="E10919" s="414" t="e">
        <v>#N/A</v>
      </c>
    </row>
    <row r="10920" spans="3:5">
      <c r="C10920" s="414">
        <v>222.89999997011799</v>
      </c>
      <c r="D10920" s="414" t="e">
        <v>#N/A</v>
      </c>
      <c r="E10920" s="414" t="e">
        <v>#N/A</v>
      </c>
    </row>
    <row r="10921" spans="3:5">
      <c r="C10921" s="414">
        <v>222.924999970085</v>
      </c>
      <c r="D10921" s="414" t="e">
        <v>#N/A</v>
      </c>
      <c r="E10921" s="414" t="e">
        <v>#N/A</v>
      </c>
    </row>
    <row r="10922" spans="3:5">
      <c r="C10922" s="414">
        <v>222.949999970053</v>
      </c>
      <c r="D10922" s="414" t="e">
        <v>#N/A</v>
      </c>
      <c r="E10922" s="414" t="e">
        <v>#N/A</v>
      </c>
    </row>
    <row r="10923" spans="3:5">
      <c r="C10923" s="414">
        <v>222.97499997002001</v>
      </c>
      <c r="D10923" s="414" t="e">
        <v>#N/A</v>
      </c>
      <c r="E10923" s="414" t="e">
        <v>#N/A</v>
      </c>
    </row>
    <row r="10924" spans="3:5">
      <c r="C10924" s="414">
        <v>222.99999996998699</v>
      </c>
      <c r="D10924" s="414" t="e">
        <v>#N/A</v>
      </c>
      <c r="E10924" s="414" t="e">
        <v>#N/A</v>
      </c>
    </row>
    <row r="10925" spans="3:5">
      <c r="C10925" s="414">
        <v>223.02499996995499</v>
      </c>
      <c r="D10925" s="414" t="e">
        <v>#N/A</v>
      </c>
      <c r="E10925" s="414" t="e">
        <v>#N/A</v>
      </c>
    </row>
    <row r="10926" spans="3:5">
      <c r="C10926" s="414">
        <v>223.049999969922</v>
      </c>
      <c r="D10926" s="414" t="e">
        <v>#N/A</v>
      </c>
      <c r="E10926" s="414" t="e">
        <v>#N/A</v>
      </c>
    </row>
    <row r="10927" spans="3:5">
      <c r="C10927" s="414">
        <v>223.07499996989</v>
      </c>
      <c r="D10927" s="414" t="e">
        <v>#N/A</v>
      </c>
      <c r="E10927" s="414" t="e">
        <v>#N/A</v>
      </c>
    </row>
    <row r="10928" spans="3:5">
      <c r="C10928" s="414">
        <v>223.09999996985701</v>
      </c>
      <c r="D10928" s="414" t="e">
        <v>#N/A</v>
      </c>
      <c r="E10928" s="414" t="e">
        <v>#N/A</v>
      </c>
    </row>
    <row r="10929" spans="3:5">
      <c r="C10929" s="414">
        <v>223.12499996982399</v>
      </c>
      <c r="D10929" s="414" t="e">
        <v>#N/A</v>
      </c>
      <c r="E10929" s="414" t="e">
        <v>#N/A</v>
      </c>
    </row>
    <row r="10930" spans="3:5">
      <c r="C10930" s="414">
        <v>223.14999996979199</v>
      </c>
      <c r="D10930" s="414" t="e">
        <v>#N/A</v>
      </c>
      <c r="E10930" s="414" t="e">
        <v>#N/A</v>
      </c>
    </row>
    <row r="10931" spans="3:5">
      <c r="C10931" s="414">
        <v>223.174999969759</v>
      </c>
      <c r="D10931" s="414" t="e">
        <v>#N/A</v>
      </c>
      <c r="E10931" s="414" t="e">
        <v>#N/A</v>
      </c>
    </row>
    <row r="10932" spans="3:5">
      <c r="C10932" s="414">
        <v>223.19999996972601</v>
      </c>
      <c r="D10932" s="414" t="e">
        <v>#N/A</v>
      </c>
      <c r="E10932" s="414" t="e">
        <v>#N/A</v>
      </c>
    </row>
    <row r="10933" spans="3:5">
      <c r="C10933" s="414">
        <v>223.22499996969401</v>
      </c>
      <c r="D10933" s="414" t="e">
        <v>#N/A</v>
      </c>
      <c r="E10933" s="414" t="e">
        <v>#N/A</v>
      </c>
    </row>
    <row r="10934" spans="3:5">
      <c r="C10934" s="414">
        <v>223.24999996966099</v>
      </c>
      <c r="D10934" s="414" t="e">
        <v>#N/A</v>
      </c>
      <c r="E10934" s="414" t="e">
        <v>#N/A</v>
      </c>
    </row>
    <row r="10935" spans="3:5">
      <c r="C10935" s="414">
        <v>223.27499996962899</v>
      </c>
      <c r="D10935" s="414" t="e">
        <v>#N/A</v>
      </c>
      <c r="E10935" s="414" t="e">
        <v>#N/A</v>
      </c>
    </row>
    <row r="10936" spans="3:5">
      <c r="C10936" s="414">
        <v>223.299999969596</v>
      </c>
      <c r="D10936" s="414" t="e">
        <v>#N/A</v>
      </c>
      <c r="E10936" s="414" t="e">
        <v>#N/A</v>
      </c>
    </row>
    <row r="10937" spans="3:5">
      <c r="C10937" s="414">
        <v>223.32499996956301</v>
      </c>
      <c r="D10937" s="414" t="e">
        <v>#N/A</v>
      </c>
      <c r="E10937" s="414" t="e">
        <v>#N/A</v>
      </c>
    </row>
    <row r="10938" spans="3:5">
      <c r="C10938" s="414">
        <v>223.34999996953101</v>
      </c>
      <c r="D10938" s="414" t="e">
        <v>#N/A</v>
      </c>
      <c r="E10938" s="414" t="e">
        <v>#N/A</v>
      </c>
    </row>
    <row r="10939" spans="3:5">
      <c r="C10939" s="414">
        <v>223.37499996949799</v>
      </c>
      <c r="D10939" s="414" t="e">
        <v>#N/A</v>
      </c>
      <c r="E10939" s="414" t="e">
        <v>#N/A</v>
      </c>
    </row>
    <row r="10940" spans="3:5">
      <c r="C10940" s="414">
        <v>223.399999969465</v>
      </c>
      <c r="D10940" s="414" t="e">
        <v>#N/A</v>
      </c>
      <c r="E10940" s="414" t="e">
        <v>#N/A</v>
      </c>
    </row>
    <row r="10941" spans="3:5">
      <c r="C10941" s="414">
        <v>223.424999969433</v>
      </c>
      <c r="D10941" s="414" t="e">
        <v>#N/A</v>
      </c>
      <c r="E10941" s="414" t="e">
        <v>#N/A</v>
      </c>
    </row>
    <row r="10942" spans="3:5">
      <c r="C10942" s="414">
        <v>223.44999996940001</v>
      </c>
      <c r="D10942" s="414" t="e">
        <v>#N/A</v>
      </c>
      <c r="E10942" s="414" t="e">
        <v>#N/A</v>
      </c>
    </row>
    <row r="10943" spans="3:5">
      <c r="C10943" s="414">
        <v>223.47499996936801</v>
      </c>
      <c r="D10943" s="414" t="e">
        <v>#N/A</v>
      </c>
      <c r="E10943" s="414" t="e">
        <v>#N/A</v>
      </c>
    </row>
    <row r="10944" spans="3:5">
      <c r="C10944" s="414">
        <v>223.49999996933499</v>
      </c>
      <c r="D10944" s="414" t="e">
        <v>#N/A</v>
      </c>
      <c r="E10944" s="414" t="e">
        <v>#N/A</v>
      </c>
    </row>
    <row r="10945" spans="3:5">
      <c r="C10945" s="414">
        <v>223.524999969302</v>
      </c>
      <c r="D10945" s="414" t="e">
        <v>#N/A</v>
      </c>
      <c r="E10945" s="414" t="e">
        <v>#N/A</v>
      </c>
    </row>
    <row r="10946" spans="3:5">
      <c r="C10946" s="414">
        <v>223.54999996927</v>
      </c>
      <c r="D10946" s="414" t="e">
        <v>#N/A</v>
      </c>
      <c r="E10946" s="414" t="e">
        <v>#N/A</v>
      </c>
    </row>
    <row r="10947" spans="3:5">
      <c r="C10947" s="414">
        <v>223.57499996923701</v>
      </c>
      <c r="D10947" s="414" t="e">
        <v>#N/A</v>
      </c>
      <c r="E10947" s="414" t="e">
        <v>#N/A</v>
      </c>
    </row>
    <row r="10948" spans="3:5">
      <c r="C10948" s="414">
        <v>223.59999996920399</v>
      </c>
      <c r="D10948" s="414" t="e">
        <v>#N/A</v>
      </c>
      <c r="E10948" s="414" t="e">
        <v>#N/A</v>
      </c>
    </row>
    <row r="10949" spans="3:5">
      <c r="C10949" s="414">
        <v>223.62499996917199</v>
      </c>
      <c r="D10949" s="414" t="e">
        <v>#N/A</v>
      </c>
      <c r="E10949" s="414" t="e">
        <v>#N/A</v>
      </c>
    </row>
    <row r="10950" spans="3:5">
      <c r="C10950" s="414">
        <v>223.649999969139</v>
      </c>
      <c r="D10950" s="414" t="e">
        <v>#N/A</v>
      </c>
      <c r="E10950" s="414" t="e">
        <v>#N/A</v>
      </c>
    </row>
    <row r="10951" spans="3:5">
      <c r="C10951" s="414">
        <v>223.67499996910701</v>
      </c>
      <c r="D10951" s="414" t="e">
        <v>#N/A</v>
      </c>
      <c r="E10951" s="414" t="e">
        <v>#N/A</v>
      </c>
    </row>
    <row r="10952" spans="3:5">
      <c r="C10952" s="414">
        <v>223.69999996907401</v>
      </c>
      <c r="D10952" s="414" t="e">
        <v>#N/A</v>
      </c>
      <c r="E10952" s="414" t="e">
        <v>#N/A</v>
      </c>
    </row>
    <row r="10953" spans="3:5">
      <c r="C10953" s="414">
        <v>223.72499996904099</v>
      </c>
      <c r="D10953" s="414" t="e">
        <v>#N/A</v>
      </c>
      <c r="E10953" s="414" t="e">
        <v>#N/A</v>
      </c>
    </row>
    <row r="10954" spans="3:5">
      <c r="C10954" s="414">
        <v>223.749999969009</v>
      </c>
      <c r="D10954" s="414" t="e">
        <v>#N/A</v>
      </c>
      <c r="E10954" s="414" t="e">
        <v>#N/A</v>
      </c>
    </row>
    <row r="10955" spans="3:5">
      <c r="C10955" s="414">
        <v>223.774999968976</v>
      </c>
      <c r="D10955" s="414" t="e">
        <v>#N/A</v>
      </c>
      <c r="E10955" s="414" t="e">
        <v>#N/A</v>
      </c>
    </row>
    <row r="10956" spans="3:5">
      <c r="C10956" s="414">
        <v>223.79999996894301</v>
      </c>
      <c r="D10956" s="414" t="e">
        <v>#N/A</v>
      </c>
      <c r="E10956" s="414" t="e">
        <v>#N/A</v>
      </c>
    </row>
    <row r="10957" spans="3:5">
      <c r="C10957" s="414">
        <v>223.82499996891099</v>
      </c>
      <c r="D10957" s="414" t="e">
        <v>#N/A</v>
      </c>
      <c r="E10957" s="414" t="e">
        <v>#N/A</v>
      </c>
    </row>
    <row r="10958" spans="3:5">
      <c r="C10958" s="414">
        <v>223.849999968878</v>
      </c>
      <c r="D10958" s="414" t="e">
        <v>#N/A</v>
      </c>
      <c r="E10958" s="414" t="e">
        <v>#N/A</v>
      </c>
    </row>
    <row r="10959" spans="3:5">
      <c r="C10959" s="414">
        <v>223.874999968846</v>
      </c>
      <c r="D10959" s="414" t="e">
        <v>#N/A</v>
      </c>
      <c r="E10959" s="414" t="e">
        <v>#N/A</v>
      </c>
    </row>
    <row r="10960" spans="3:5">
      <c r="C10960" s="414">
        <v>223.89999996881301</v>
      </c>
      <c r="D10960" s="414" t="e">
        <v>#N/A</v>
      </c>
      <c r="E10960" s="414" t="e">
        <v>#N/A</v>
      </c>
    </row>
    <row r="10961" spans="3:5">
      <c r="C10961" s="414">
        <v>223.92499996878001</v>
      </c>
      <c r="D10961" s="414" t="e">
        <v>#N/A</v>
      </c>
      <c r="E10961" s="414" t="e">
        <v>#N/A</v>
      </c>
    </row>
    <row r="10962" spans="3:5">
      <c r="C10962" s="414">
        <v>223.94999996874799</v>
      </c>
      <c r="D10962" s="414" t="e">
        <v>#N/A</v>
      </c>
      <c r="E10962" s="414" t="e">
        <v>#N/A</v>
      </c>
    </row>
    <row r="10963" spans="3:5">
      <c r="C10963" s="414">
        <v>223.974999968715</v>
      </c>
      <c r="D10963" s="414" t="e">
        <v>#N/A</v>
      </c>
      <c r="E10963" s="414" t="e">
        <v>#N/A</v>
      </c>
    </row>
    <row r="10964" spans="3:5">
      <c r="C10964" s="414">
        <v>223.999999968682</v>
      </c>
      <c r="D10964" s="414" t="e">
        <v>#N/A</v>
      </c>
      <c r="E10964" s="414" t="e">
        <v>#N/A</v>
      </c>
    </row>
    <row r="10965" spans="3:5">
      <c r="C10965" s="414">
        <v>224.02499996865001</v>
      </c>
      <c r="D10965" s="414" t="e">
        <v>#N/A</v>
      </c>
      <c r="E10965" s="414" t="e">
        <v>#N/A</v>
      </c>
    </row>
    <row r="10966" spans="3:5">
      <c r="C10966" s="414">
        <v>224.04999996861699</v>
      </c>
      <c r="D10966" s="414" t="e">
        <v>#N/A</v>
      </c>
      <c r="E10966" s="414" t="e">
        <v>#N/A</v>
      </c>
    </row>
    <row r="10967" spans="3:5">
      <c r="C10967" s="414">
        <v>224.07499996858499</v>
      </c>
      <c r="D10967" s="414" t="e">
        <v>#N/A</v>
      </c>
      <c r="E10967" s="414" t="e">
        <v>#N/A</v>
      </c>
    </row>
    <row r="10968" spans="3:5">
      <c r="C10968" s="414">
        <v>224.099999968552</v>
      </c>
      <c r="D10968" s="414" t="e">
        <v>#N/A</v>
      </c>
      <c r="E10968" s="414" t="e">
        <v>#N/A</v>
      </c>
    </row>
    <row r="10969" spans="3:5">
      <c r="C10969" s="414">
        <v>224.12499996851901</v>
      </c>
      <c r="D10969" s="414" t="e">
        <v>#N/A</v>
      </c>
      <c r="E10969" s="414" t="e">
        <v>#N/A</v>
      </c>
    </row>
    <row r="10970" spans="3:5">
      <c r="C10970" s="414">
        <v>224.14999996848701</v>
      </c>
      <c r="D10970" s="414" t="e">
        <v>#N/A</v>
      </c>
      <c r="E10970" s="414" t="e">
        <v>#N/A</v>
      </c>
    </row>
    <row r="10971" spans="3:5">
      <c r="C10971" s="414">
        <v>224.17499996845399</v>
      </c>
      <c r="D10971" s="414" t="e">
        <v>#N/A</v>
      </c>
      <c r="E10971" s="414" t="e">
        <v>#N/A</v>
      </c>
    </row>
    <row r="10972" spans="3:5">
      <c r="C10972" s="414">
        <v>224.19999996842199</v>
      </c>
      <c r="D10972" s="414" t="e">
        <v>#N/A</v>
      </c>
      <c r="E10972" s="414" t="e">
        <v>#N/A</v>
      </c>
    </row>
    <row r="10973" spans="3:5">
      <c r="C10973" s="414">
        <v>224.224999968389</v>
      </c>
      <c r="D10973" s="414" t="e">
        <v>#N/A</v>
      </c>
      <c r="E10973" s="414" t="e">
        <v>#N/A</v>
      </c>
    </row>
    <row r="10974" spans="3:5">
      <c r="C10974" s="414">
        <v>224.24999996835601</v>
      </c>
      <c r="D10974" s="414" t="e">
        <v>#N/A</v>
      </c>
      <c r="E10974" s="414" t="e">
        <v>#N/A</v>
      </c>
    </row>
    <row r="10975" spans="3:5">
      <c r="C10975" s="414">
        <v>224.27499996832401</v>
      </c>
      <c r="D10975" s="414" t="e">
        <v>#N/A</v>
      </c>
      <c r="E10975" s="414" t="e">
        <v>#N/A</v>
      </c>
    </row>
    <row r="10976" spans="3:5">
      <c r="C10976" s="414">
        <v>224.29999996829099</v>
      </c>
      <c r="D10976" s="414" t="e">
        <v>#N/A</v>
      </c>
      <c r="E10976" s="414" t="e">
        <v>#N/A</v>
      </c>
    </row>
    <row r="10977" spans="3:5">
      <c r="C10977" s="414">
        <v>224.324999968258</v>
      </c>
      <c r="D10977" s="414" t="e">
        <v>#N/A</v>
      </c>
      <c r="E10977" s="414" t="e">
        <v>#N/A</v>
      </c>
    </row>
    <row r="10978" spans="3:5">
      <c r="C10978" s="414">
        <v>224.349999968226</v>
      </c>
      <c r="D10978" s="414" t="e">
        <v>#N/A</v>
      </c>
      <c r="E10978" s="414" t="e">
        <v>#N/A</v>
      </c>
    </row>
    <row r="10979" spans="3:5">
      <c r="C10979" s="414">
        <v>224.37499996819301</v>
      </c>
      <c r="D10979" s="414" t="e">
        <v>#N/A</v>
      </c>
      <c r="E10979" s="414" t="e">
        <v>#N/A</v>
      </c>
    </row>
    <row r="10980" spans="3:5">
      <c r="C10980" s="414">
        <v>224.39999996816101</v>
      </c>
      <c r="D10980" s="414" t="e">
        <v>#N/A</v>
      </c>
      <c r="E10980" s="414" t="e">
        <v>#N/A</v>
      </c>
    </row>
    <row r="10981" spans="3:5">
      <c r="C10981" s="414">
        <v>224.42499996812799</v>
      </c>
      <c r="D10981" s="414" t="e">
        <v>#N/A</v>
      </c>
      <c r="E10981" s="414" t="e">
        <v>#N/A</v>
      </c>
    </row>
    <row r="10982" spans="3:5">
      <c r="C10982" s="414">
        <v>224.449999968095</v>
      </c>
      <c r="D10982" s="414" t="e">
        <v>#N/A</v>
      </c>
      <c r="E10982" s="414" t="e">
        <v>#N/A</v>
      </c>
    </row>
    <row r="10983" spans="3:5">
      <c r="C10983" s="414">
        <v>224.474999968063</v>
      </c>
      <c r="D10983" s="414" t="e">
        <v>#N/A</v>
      </c>
      <c r="E10983" s="414" t="e">
        <v>#N/A</v>
      </c>
    </row>
    <row r="10984" spans="3:5">
      <c r="C10984" s="414">
        <v>224.49999996803001</v>
      </c>
      <c r="D10984" s="414" t="e">
        <v>#N/A</v>
      </c>
      <c r="E10984" s="414" t="e">
        <v>#N/A</v>
      </c>
    </row>
    <row r="10985" spans="3:5">
      <c r="C10985" s="414">
        <v>224.52499996799699</v>
      </c>
      <c r="D10985" s="414" t="e">
        <v>#N/A</v>
      </c>
      <c r="E10985" s="414" t="e">
        <v>#N/A</v>
      </c>
    </row>
    <row r="10986" spans="3:5">
      <c r="C10986" s="414">
        <v>224.54999996796499</v>
      </c>
      <c r="D10986" s="414" t="e">
        <v>#N/A</v>
      </c>
      <c r="E10986" s="414" t="e">
        <v>#N/A</v>
      </c>
    </row>
    <row r="10987" spans="3:5">
      <c r="C10987" s="414">
        <v>224.574999967932</v>
      </c>
      <c r="D10987" s="414" t="e">
        <v>#N/A</v>
      </c>
      <c r="E10987" s="414" t="e">
        <v>#N/A</v>
      </c>
    </row>
    <row r="10988" spans="3:5">
      <c r="C10988" s="414">
        <v>224.5999999679</v>
      </c>
      <c r="D10988" s="414" t="e">
        <v>#N/A</v>
      </c>
      <c r="E10988" s="414" t="e">
        <v>#N/A</v>
      </c>
    </row>
    <row r="10989" spans="3:5">
      <c r="C10989" s="414">
        <v>224.62499996786701</v>
      </c>
      <c r="D10989" s="414" t="e">
        <v>#N/A</v>
      </c>
      <c r="E10989" s="414" t="e">
        <v>#N/A</v>
      </c>
    </row>
    <row r="10990" spans="3:5">
      <c r="C10990" s="414">
        <v>224.64999996783399</v>
      </c>
      <c r="D10990" s="414" t="e">
        <v>#N/A</v>
      </c>
      <c r="E10990" s="414" t="e">
        <v>#N/A</v>
      </c>
    </row>
    <row r="10991" spans="3:5">
      <c r="C10991" s="414">
        <v>224.67499996780199</v>
      </c>
      <c r="D10991" s="414" t="e">
        <v>#N/A</v>
      </c>
      <c r="E10991" s="414" t="e">
        <v>#N/A</v>
      </c>
    </row>
    <row r="10992" spans="3:5">
      <c r="C10992" s="414">
        <v>224.699999967769</v>
      </c>
      <c r="D10992" s="414" t="e">
        <v>#N/A</v>
      </c>
      <c r="E10992" s="414" t="e">
        <v>#N/A</v>
      </c>
    </row>
    <row r="10993" spans="3:5">
      <c r="C10993" s="414">
        <v>224.72499996773601</v>
      </c>
      <c r="D10993" s="414" t="e">
        <v>#N/A</v>
      </c>
      <c r="E10993" s="414" t="e">
        <v>#N/A</v>
      </c>
    </row>
    <row r="10994" spans="3:5">
      <c r="C10994" s="414">
        <v>224.74999996770401</v>
      </c>
      <c r="D10994" s="414" t="e">
        <v>#N/A</v>
      </c>
      <c r="E10994" s="414" t="e">
        <v>#N/A</v>
      </c>
    </row>
    <row r="10995" spans="3:5">
      <c r="C10995" s="414">
        <v>224.77499996767099</v>
      </c>
      <c r="D10995" s="414" t="e">
        <v>#N/A</v>
      </c>
      <c r="E10995" s="414" t="e">
        <v>#N/A</v>
      </c>
    </row>
    <row r="10996" spans="3:5">
      <c r="C10996" s="414">
        <v>224.799999967639</v>
      </c>
      <c r="D10996" s="414" t="e">
        <v>#N/A</v>
      </c>
      <c r="E10996" s="414" t="e">
        <v>#N/A</v>
      </c>
    </row>
    <row r="10997" spans="3:5">
      <c r="C10997" s="414">
        <v>224.824999967606</v>
      </c>
      <c r="D10997" s="414" t="e">
        <v>#N/A</v>
      </c>
      <c r="E10997" s="414" t="e">
        <v>#N/A</v>
      </c>
    </row>
    <row r="10998" spans="3:5">
      <c r="C10998" s="414">
        <v>224.84999996757301</v>
      </c>
      <c r="D10998" s="414" t="e">
        <v>#N/A</v>
      </c>
      <c r="E10998" s="414" t="e">
        <v>#N/A</v>
      </c>
    </row>
    <row r="10999" spans="3:5">
      <c r="C10999" s="414">
        <v>224.87499996754099</v>
      </c>
      <c r="D10999" s="414" t="e">
        <v>#N/A</v>
      </c>
      <c r="E10999" s="414" t="e">
        <v>#N/A</v>
      </c>
    </row>
    <row r="11000" spans="3:5">
      <c r="C11000" s="414">
        <v>224.89999996750799</v>
      </c>
      <c r="D11000" s="414" t="e">
        <v>#N/A</v>
      </c>
      <c r="E11000" s="414" t="e">
        <v>#N/A</v>
      </c>
    </row>
    <row r="11001" spans="3:5">
      <c r="C11001" s="414">
        <v>224.924999967475</v>
      </c>
      <c r="D11001" s="414" t="e">
        <v>#N/A</v>
      </c>
      <c r="E11001" s="414" t="e">
        <v>#N/A</v>
      </c>
    </row>
    <row r="11002" spans="3:5">
      <c r="C11002" s="414">
        <v>224.94999996744301</v>
      </c>
      <c r="D11002" s="414" t="e">
        <v>#N/A</v>
      </c>
      <c r="E11002" s="414" t="e">
        <v>#N/A</v>
      </c>
    </row>
    <row r="11003" spans="3:5">
      <c r="C11003" s="414">
        <v>224.97499996741001</v>
      </c>
      <c r="D11003" s="414" t="e">
        <v>#N/A</v>
      </c>
      <c r="E11003" s="414" t="e">
        <v>#N/A</v>
      </c>
    </row>
    <row r="11004" spans="3:5">
      <c r="C11004" s="414">
        <v>224.99999996737799</v>
      </c>
      <c r="D11004" s="414" t="e">
        <v>#N/A</v>
      </c>
      <c r="E11004" s="414" t="e">
        <v>#N/A</v>
      </c>
    </row>
    <row r="11005" spans="3:5">
      <c r="C11005" s="414">
        <v>225.024999967345</v>
      </c>
      <c r="D11005" s="414" t="e">
        <v>#N/A</v>
      </c>
      <c r="E11005" s="414" t="e">
        <v>#N/A</v>
      </c>
    </row>
    <row r="11006" spans="3:5">
      <c r="C11006" s="414">
        <v>225.049999967312</v>
      </c>
      <c r="D11006" s="414" t="e">
        <v>#N/A</v>
      </c>
      <c r="E11006" s="414" t="e">
        <v>#N/A</v>
      </c>
    </row>
    <row r="11007" spans="3:5">
      <c r="C11007" s="414">
        <v>225.07499996728001</v>
      </c>
      <c r="D11007" s="414" t="e">
        <v>#N/A</v>
      </c>
      <c r="E11007" s="414" t="e">
        <v>#N/A</v>
      </c>
    </row>
    <row r="11008" spans="3:5">
      <c r="C11008" s="414">
        <v>225.09999996724699</v>
      </c>
      <c r="D11008" s="414" t="e">
        <v>#N/A</v>
      </c>
      <c r="E11008" s="414" t="e">
        <v>#N/A</v>
      </c>
    </row>
    <row r="11009" spans="3:5">
      <c r="C11009" s="414">
        <v>225.12499996721399</v>
      </c>
      <c r="D11009" s="414" t="e">
        <v>#N/A</v>
      </c>
      <c r="E11009" s="414" t="e">
        <v>#N/A</v>
      </c>
    </row>
    <row r="11010" spans="3:5">
      <c r="C11010" s="414">
        <v>225.149999967182</v>
      </c>
      <c r="D11010" s="414" t="e">
        <v>#N/A</v>
      </c>
      <c r="E11010" s="414" t="e">
        <v>#N/A</v>
      </c>
    </row>
    <row r="11011" spans="3:5">
      <c r="C11011" s="414">
        <v>225.17499996714901</v>
      </c>
      <c r="D11011" s="414" t="e">
        <v>#N/A</v>
      </c>
      <c r="E11011" s="414" t="e">
        <v>#N/A</v>
      </c>
    </row>
    <row r="11012" spans="3:5">
      <c r="C11012" s="414">
        <v>225.19999996711701</v>
      </c>
      <c r="D11012" s="414" t="e">
        <v>#N/A</v>
      </c>
      <c r="E11012" s="414" t="e">
        <v>#N/A</v>
      </c>
    </row>
    <row r="11013" spans="3:5">
      <c r="C11013" s="414">
        <v>225.22499996708399</v>
      </c>
      <c r="D11013" s="414" t="e">
        <v>#N/A</v>
      </c>
      <c r="E11013" s="414" t="e">
        <v>#N/A</v>
      </c>
    </row>
    <row r="11014" spans="3:5">
      <c r="C11014" s="414">
        <v>225.249999967051</v>
      </c>
      <c r="D11014" s="414" t="e">
        <v>#N/A</v>
      </c>
      <c r="E11014" s="414" t="e">
        <v>#N/A</v>
      </c>
    </row>
    <row r="11015" spans="3:5">
      <c r="C11015" s="414">
        <v>225.274999967019</v>
      </c>
      <c r="D11015" s="414" t="e">
        <v>#N/A</v>
      </c>
      <c r="E11015" s="414" t="e">
        <v>#N/A</v>
      </c>
    </row>
    <row r="11016" spans="3:5">
      <c r="C11016" s="414">
        <v>225.29999996698601</v>
      </c>
      <c r="D11016" s="414" t="e">
        <v>#N/A</v>
      </c>
      <c r="E11016" s="414" t="e">
        <v>#N/A</v>
      </c>
    </row>
    <row r="11017" spans="3:5">
      <c r="C11017" s="414">
        <v>225.32499996695299</v>
      </c>
      <c r="D11017" s="414" t="e">
        <v>#N/A</v>
      </c>
      <c r="E11017" s="414" t="e">
        <v>#N/A</v>
      </c>
    </row>
    <row r="11018" spans="3:5">
      <c r="C11018" s="414">
        <v>225.34999996692099</v>
      </c>
      <c r="D11018" s="414" t="e">
        <v>#N/A</v>
      </c>
      <c r="E11018" s="414" t="e">
        <v>#N/A</v>
      </c>
    </row>
    <row r="11019" spans="3:5">
      <c r="C11019" s="414">
        <v>225.374999966888</v>
      </c>
      <c r="D11019" s="414" t="e">
        <v>#N/A</v>
      </c>
      <c r="E11019" s="414" t="e">
        <v>#N/A</v>
      </c>
    </row>
    <row r="11020" spans="3:5">
      <c r="C11020" s="414">
        <v>225.399999966856</v>
      </c>
      <c r="D11020" s="414" t="e">
        <v>#N/A</v>
      </c>
      <c r="E11020" s="414" t="e">
        <v>#N/A</v>
      </c>
    </row>
    <row r="11021" spans="3:5">
      <c r="C11021" s="414">
        <v>225.42499996682301</v>
      </c>
      <c r="D11021" s="414" t="e">
        <v>#N/A</v>
      </c>
      <c r="E11021" s="414" t="e">
        <v>#N/A</v>
      </c>
    </row>
    <row r="11022" spans="3:5">
      <c r="C11022" s="414">
        <v>225.44999996678999</v>
      </c>
      <c r="D11022" s="414" t="e">
        <v>#N/A</v>
      </c>
      <c r="E11022" s="414" t="e">
        <v>#N/A</v>
      </c>
    </row>
    <row r="11023" spans="3:5">
      <c r="C11023" s="414">
        <v>225.47499996675799</v>
      </c>
      <c r="D11023" s="414" t="e">
        <v>#N/A</v>
      </c>
      <c r="E11023" s="414" t="e">
        <v>#N/A</v>
      </c>
    </row>
    <row r="11024" spans="3:5">
      <c r="C11024" s="414">
        <v>225.499999966725</v>
      </c>
      <c r="D11024" s="414" t="e">
        <v>#N/A</v>
      </c>
      <c r="E11024" s="414" t="e">
        <v>#N/A</v>
      </c>
    </row>
    <row r="11025" spans="3:5">
      <c r="C11025" s="414">
        <v>225.524999966693</v>
      </c>
      <c r="D11025" s="414" t="e">
        <v>#N/A</v>
      </c>
      <c r="E11025" s="414" t="e">
        <v>#N/A</v>
      </c>
    </row>
    <row r="11026" spans="3:5">
      <c r="C11026" s="414">
        <v>225.54999996666001</v>
      </c>
      <c r="D11026" s="414" t="e">
        <v>#N/A</v>
      </c>
      <c r="E11026" s="414" t="e">
        <v>#N/A</v>
      </c>
    </row>
    <row r="11027" spans="3:5">
      <c r="C11027" s="414">
        <v>225.57499996662699</v>
      </c>
      <c r="D11027" s="414" t="e">
        <v>#N/A</v>
      </c>
      <c r="E11027" s="414" t="e">
        <v>#N/A</v>
      </c>
    </row>
    <row r="11028" spans="3:5">
      <c r="C11028" s="414">
        <v>225.59999996659499</v>
      </c>
      <c r="D11028" s="414" t="e">
        <v>#N/A</v>
      </c>
      <c r="E11028" s="414" t="e">
        <v>#N/A</v>
      </c>
    </row>
    <row r="11029" spans="3:5">
      <c r="C11029" s="414">
        <v>225.624999966562</v>
      </c>
      <c r="D11029" s="414" t="e">
        <v>#N/A</v>
      </c>
      <c r="E11029" s="414" t="e">
        <v>#N/A</v>
      </c>
    </row>
    <row r="11030" spans="3:5">
      <c r="C11030" s="414">
        <v>225.64999996652901</v>
      </c>
      <c r="D11030" s="414" t="e">
        <v>#N/A</v>
      </c>
      <c r="E11030" s="414" t="e">
        <v>#N/A</v>
      </c>
    </row>
    <row r="11031" spans="3:5">
      <c r="C11031" s="414">
        <v>225.67499996649701</v>
      </c>
      <c r="D11031" s="414" t="e">
        <v>#N/A</v>
      </c>
      <c r="E11031" s="414" t="e">
        <v>#N/A</v>
      </c>
    </row>
    <row r="11032" spans="3:5">
      <c r="C11032" s="414">
        <v>225.69999996646399</v>
      </c>
      <c r="D11032" s="414" t="e">
        <v>#N/A</v>
      </c>
      <c r="E11032" s="414" t="e">
        <v>#N/A</v>
      </c>
    </row>
    <row r="11033" spans="3:5">
      <c r="C11033" s="414">
        <v>225.72499996643199</v>
      </c>
      <c r="D11033" s="414" t="e">
        <v>#N/A</v>
      </c>
      <c r="E11033" s="414" t="e">
        <v>#N/A</v>
      </c>
    </row>
    <row r="11034" spans="3:5">
      <c r="C11034" s="414">
        <v>225.749999966399</v>
      </c>
      <c r="D11034" s="414" t="e">
        <v>#N/A</v>
      </c>
      <c r="E11034" s="414" t="e">
        <v>#N/A</v>
      </c>
    </row>
    <row r="11035" spans="3:5">
      <c r="C11035" s="414">
        <v>225.77499996636601</v>
      </c>
      <c r="D11035" s="414" t="e">
        <v>#N/A</v>
      </c>
      <c r="E11035" s="414" t="e">
        <v>#N/A</v>
      </c>
    </row>
    <row r="11036" spans="3:5">
      <c r="C11036" s="414">
        <v>225.79999996633401</v>
      </c>
      <c r="D11036" s="414" t="e">
        <v>#N/A</v>
      </c>
      <c r="E11036" s="414" t="e">
        <v>#N/A</v>
      </c>
    </row>
    <row r="11037" spans="3:5">
      <c r="C11037" s="414">
        <v>225.82499996630099</v>
      </c>
      <c r="D11037" s="414" t="e">
        <v>#N/A</v>
      </c>
      <c r="E11037" s="414" t="e">
        <v>#N/A</v>
      </c>
    </row>
    <row r="11038" spans="3:5">
      <c r="C11038" s="414">
        <v>225.849999966268</v>
      </c>
      <c r="D11038" s="414" t="e">
        <v>#N/A</v>
      </c>
      <c r="E11038" s="414" t="e">
        <v>#N/A</v>
      </c>
    </row>
    <row r="11039" spans="3:5">
      <c r="C11039" s="414">
        <v>225.874999966236</v>
      </c>
      <c r="D11039" s="414" t="e">
        <v>#N/A</v>
      </c>
      <c r="E11039" s="414" t="e">
        <v>#N/A</v>
      </c>
    </row>
    <row r="11040" spans="3:5">
      <c r="C11040" s="414">
        <v>225.89999996620301</v>
      </c>
      <c r="D11040" s="414" t="e">
        <v>#N/A</v>
      </c>
      <c r="E11040" s="414" t="e">
        <v>#N/A</v>
      </c>
    </row>
    <row r="11041" spans="3:5">
      <c r="C11041" s="414">
        <v>225.92499996617099</v>
      </c>
      <c r="D11041" s="414" t="e">
        <v>#N/A</v>
      </c>
      <c r="E11041" s="414" t="e">
        <v>#N/A</v>
      </c>
    </row>
    <row r="11042" spans="3:5">
      <c r="C11042" s="414">
        <v>225.94999996613799</v>
      </c>
      <c r="D11042" s="414" t="e">
        <v>#N/A</v>
      </c>
      <c r="E11042" s="414" t="e">
        <v>#N/A</v>
      </c>
    </row>
    <row r="11043" spans="3:5">
      <c r="C11043" s="414">
        <v>225.974999966105</v>
      </c>
      <c r="D11043" s="414" t="e">
        <v>#N/A</v>
      </c>
      <c r="E11043" s="414" t="e">
        <v>#N/A</v>
      </c>
    </row>
    <row r="11044" spans="3:5">
      <c r="C11044" s="414">
        <v>225.99999996607301</v>
      </c>
      <c r="D11044" s="414" t="e">
        <v>#N/A</v>
      </c>
      <c r="E11044" s="414" t="e">
        <v>#N/A</v>
      </c>
    </row>
    <row r="11045" spans="3:5">
      <c r="C11045" s="414">
        <v>226.02499996604001</v>
      </c>
      <c r="D11045" s="414" t="e">
        <v>#N/A</v>
      </c>
      <c r="E11045" s="414" t="e">
        <v>#N/A</v>
      </c>
    </row>
    <row r="11046" spans="3:5">
      <c r="C11046" s="414">
        <v>226.04999996600699</v>
      </c>
      <c r="D11046" s="414" t="e">
        <v>#N/A</v>
      </c>
      <c r="E11046" s="414" t="e">
        <v>#N/A</v>
      </c>
    </row>
    <row r="11047" spans="3:5">
      <c r="C11047" s="414">
        <v>226.074999965975</v>
      </c>
      <c r="D11047" s="414" t="e">
        <v>#N/A</v>
      </c>
      <c r="E11047" s="414" t="e">
        <v>#N/A</v>
      </c>
    </row>
    <row r="11048" spans="3:5">
      <c r="C11048" s="414">
        <v>226.099999965942</v>
      </c>
      <c r="D11048" s="414" t="e">
        <v>#N/A</v>
      </c>
      <c r="E11048" s="414" t="e">
        <v>#N/A</v>
      </c>
    </row>
    <row r="11049" spans="3:5">
      <c r="C11049" s="414">
        <v>226.12499996591001</v>
      </c>
      <c r="D11049" s="414" t="e">
        <v>#N/A</v>
      </c>
      <c r="E11049" s="414" t="e">
        <v>#N/A</v>
      </c>
    </row>
    <row r="11050" spans="3:5">
      <c r="C11050" s="414">
        <v>226.14999996587699</v>
      </c>
      <c r="D11050" s="414" t="e">
        <v>#N/A</v>
      </c>
      <c r="E11050" s="414" t="e">
        <v>#N/A</v>
      </c>
    </row>
    <row r="11051" spans="3:5">
      <c r="C11051" s="414">
        <v>226.17499996584399</v>
      </c>
      <c r="D11051" s="414" t="e">
        <v>#N/A</v>
      </c>
      <c r="E11051" s="414" t="e">
        <v>#N/A</v>
      </c>
    </row>
    <row r="11052" spans="3:5">
      <c r="C11052" s="414">
        <v>226.199999965812</v>
      </c>
      <c r="D11052" s="414" t="e">
        <v>#N/A</v>
      </c>
      <c r="E11052" s="414" t="e">
        <v>#N/A</v>
      </c>
    </row>
    <row r="11053" spans="3:5">
      <c r="C11053" s="414">
        <v>226.22499996577901</v>
      </c>
      <c r="D11053" s="414" t="e">
        <v>#N/A</v>
      </c>
      <c r="E11053" s="414" t="e">
        <v>#N/A</v>
      </c>
    </row>
    <row r="11054" spans="3:5">
      <c r="C11054" s="414">
        <v>226.24999996574601</v>
      </c>
      <c r="D11054" s="414" t="e">
        <v>#N/A</v>
      </c>
      <c r="E11054" s="414" t="e">
        <v>#N/A</v>
      </c>
    </row>
    <row r="11055" spans="3:5">
      <c r="C11055" s="414">
        <v>226.27499996571399</v>
      </c>
      <c r="D11055" s="414" t="e">
        <v>#N/A</v>
      </c>
      <c r="E11055" s="414" t="e">
        <v>#N/A</v>
      </c>
    </row>
    <row r="11056" spans="3:5">
      <c r="C11056" s="414">
        <v>226.299999965681</v>
      </c>
      <c r="D11056" s="414" t="e">
        <v>#N/A</v>
      </c>
      <c r="E11056" s="414" t="e">
        <v>#N/A</v>
      </c>
    </row>
    <row r="11057" spans="3:5">
      <c r="C11057" s="414">
        <v>226.324999965649</v>
      </c>
      <c r="D11057" s="414" t="e">
        <v>#N/A</v>
      </c>
      <c r="E11057" s="414" t="e">
        <v>#N/A</v>
      </c>
    </row>
    <row r="11058" spans="3:5">
      <c r="C11058" s="414">
        <v>226.34999996561601</v>
      </c>
      <c r="D11058" s="414" t="e">
        <v>#N/A</v>
      </c>
      <c r="E11058" s="414" t="e">
        <v>#N/A</v>
      </c>
    </row>
    <row r="11059" spans="3:5">
      <c r="C11059" s="414">
        <v>226.37499996558299</v>
      </c>
      <c r="D11059" s="414" t="e">
        <v>#N/A</v>
      </c>
      <c r="E11059" s="414" t="e">
        <v>#N/A</v>
      </c>
    </row>
    <row r="11060" spans="3:5">
      <c r="C11060" s="414">
        <v>226.39999996555099</v>
      </c>
      <c r="D11060" s="414" t="e">
        <v>#N/A</v>
      </c>
      <c r="E11060" s="414" t="e">
        <v>#N/A</v>
      </c>
    </row>
    <row r="11061" spans="3:5">
      <c r="C11061" s="414">
        <v>226.424999965518</v>
      </c>
      <c r="D11061" s="414" t="e">
        <v>#N/A</v>
      </c>
      <c r="E11061" s="414" t="e">
        <v>#N/A</v>
      </c>
    </row>
    <row r="11062" spans="3:5">
      <c r="C11062" s="414">
        <v>226.44999996548501</v>
      </c>
      <c r="D11062" s="414" t="e">
        <v>#N/A</v>
      </c>
      <c r="E11062" s="414" t="e">
        <v>#N/A</v>
      </c>
    </row>
    <row r="11063" spans="3:5">
      <c r="C11063" s="414">
        <v>226.47499996545301</v>
      </c>
      <c r="D11063" s="414" t="e">
        <v>#N/A</v>
      </c>
      <c r="E11063" s="414" t="e">
        <v>#N/A</v>
      </c>
    </row>
    <row r="11064" spans="3:5">
      <c r="C11064" s="414">
        <v>226.49999996541999</v>
      </c>
      <c r="D11064" s="414" t="e">
        <v>#N/A</v>
      </c>
      <c r="E11064" s="414" t="e">
        <v>#N/A</v>
      </c>
    </row>
    <row r="11065" spans="3:5">
      <c r="C11065" s="414">
        <v>226.52499996538799</v>
      </c>
      <c r="D11065" s="414" t="e">
        <v>#N/A</v>
      </c>
      <c r="E11065" s="414" t="e">
        <v>#N/A</v>
      </c>
    </row>
    <row r="11066" spans="3:5">
      <c r="C11066" s="414">
        <v>226.549999965355</v>
      </c>
      <c r="D11066" s="414" t="e">
        <v>#N/A</v>
      </c>
      <c r="E11066" s="414" t="e">
        <v>#N/A</v>
      </c>
    </row>
    <row r="11067" spans="3:5">
      <c r="C11067" s="414">
        <v>226.57499996532201</v>
      </c>
      <c r="D11067" s="414" t="e">
        <v>#N/A</v>
      </c>
      <c r="E11067" s="414" t="e">
        <v>#N/A</v>
      </c>
    </row>
    <row r="11068" spans="3:5">
      <c r="C11068" s="414">
        <v>226.59999996529001</v>
      </c>
      <c r="D11068" s="414" t="e">
        <v>#N/A</v>
      </c>
      <c r="E11068" s="414" t="e">
        <v>#N/A</v>
      </c>
    </row>
    <row r="11069" spans="3:5">
      <c r="C11069" s="414">
        <v>226.62499996525699</v>
      </c>
      <c r="D11069" s="414" t="e">
        <v>#N/A</v>
      </c>
      <c r="E11069" s="414" t="e">
        <v>#N/A</v>
      </c>
    </row>
    <row r="11070" spans="3:5">
      <c r="C11070" s="414">
        <v>226.64999996522499</v>
      </c>
      <c r="D11070" s="414" t="e">
        <v>#N/A</v>
      </c>
      <c r="E11070" s="414" t="e">
        <v>#N/A</v>
      </c>
    </row>
    <row r="11071" spans="3:5">
      <c r="C11071" s="414">
        <v>226.674999965192</v>
      </c>
      <c r="D11071" s="414" t="e">
        <v>#N/A</v>
      </c>
      <c r="E11071" s="414" t="e">
        <v>#N/A</v>
      </c>
    </row>
    <row r="11072" spans="3:5">
      <c r="C11072" s="414">
        <v>226.69999996515901</v>
      </c>
      <c r="D11072" s="414" t="e">
        <v>#N/A</v>
      </c>
      <c r="E11072" s="414" t="e">
        <v>#N/A</v>
      </c>
    </row>
    <row r="11073" spans="3:5">
      <c r="C11073" s="414">
        <v>226.72499996512701</v>
      </c>
      <c r="D11073" s="414" t="e">
        <v>#N/A</v>
      </c>
      <c r="E11073" s="414" t="e">
        <v>#N/A</v>
      </c>
    </row>
    <row r="11074" spans="3:5">
      <c r="C11074" s="414">
        <v>226.74999996509399</v>
      </c>
      <c r="D11074" s="414" t="e">
        <v>#N/A</v>
      </c>
      <c r="E11074" s="414" t="e">
        <v>#N/A</v>
      </c>
    </row>
    <row r="11075" spans="3:5">
      <c r="C11075" s="414">
        <v>226.774999965061</v>
      </c>
      <c r="D11075" s="414" t="e">
        <v>#N/A</v>
      </c>
      <c r="E11075" s="414" t="e">
        <v>#N/A</v>
      </c>
    </row>
    <row r="11076" spans="3:5">
      <c r="C11076" s="414">
        <v>226.799999965029</v>
      </c>
      <c r="D11076" s="414" t="e">
        <v>#N/A</v>
      </c>
      <c r="E11076" s="414" t="e">
        <v>#N/A</v>
      </c>
    </row>
    <row r="11077" spans="3:5">
      <c r="C11077" s="414">
        <v>226.82499996499601</v>
      </c>
      <c r="D11077" s="414" t="e">
        <v>#N/A</v>
      </c>
      <c r="E11077" s="414" t="e">
        <v>#N/A</v>
      </c>
    </row>
    <row r="11078" spans="3:5">
      <c r="C11078" s="414">
        <v>226.84999996496401</v>
      </c>
      <c r="D11078" s="414" t="e">
        <v>#N/A</v>
      </c>
      <c r="E11078" s="414" t="e">
        <v>#N/A</v>
      </c>
    </row>
    <row r="11079" spans="3:5">
      <c r="C11079" s="414">
        <v>226.87499996493099</v>
      </c>
      <c r="D11079" s="414" t="e">
        <v>#N/A</v>
      </c>
      <c r="E11079" s="414" t="e">
        <v>#N/A</v>
      </c>
    </row>
    <row r="11080" spans="3:5">
      <c r="C11080" s="414">
        <v>226.899999964898</v>
      </c>
      <c r="D11080" s="414" t="e">
        <v>#N/A</v>
      </c>
      <c r="E11080" s="414" t="e">
        <v>#N/A</v>
      </c>
    </row>
    <row r="11081" spans="3:5">
      <c r="C11081" s="414">
        <v>226.924999964866</v>
      </c>
      <c r="D11081" s="414" t="e">
        <v>#N/A</v>
      </c>
      <c r="E11081" s="414" t="e">
        <v>#N/A</v>
      </c>
    </row>
    <row r="11082" spans="3:5">
      <c r="C11082" s="414">
        <v>226.94999996483301</v>
      </c>
      <c r="D11082" s="414" t="e">
        <v>#N/A</v>
      </c>
      <c r="E11082" s="414" t="e">
        <v>#N/A</v>
      </c>
    </row>
    <row r="11083" spans="3:5">
      <c r="C11083" s="414">
        <v>226.97499996479999</v>
      </c>
      <c r="D11083" s="414" t="e">
        <v>#N/A</v>
      </c>
      <c r="E11083" s="414" t="e">
        <v>#N/A</v>
      </c>
    </row>
    <row r="11084" spans="3:5">
      <c r="C11084" s="414">
        <v>226.99999996476799</v>
      </c>
      <c r="D11084" s="414" t="e">
        <v>#N/A</v>
      </c>
      <c r="E11084" s="414" t="e">
        <v>#N/A</v>
      </c>
    </row>
    <row r="11085" spans="3:5">
      <c r="C11085" s="414">
        <v>227.024999964735</v>
      </c>
      <c r="D11085" s="414" t="e">
        <v>#N/A</v>
      </c>
      <c r="E11085" s="414" t="e">
        <v>#N/A</v>
      </c>
    </row>
    <row r="11086" spans="3:5">
      <c r="C11086" s="414">
        <v>227.04999996470301</v>
      </c>
      <c r="D11086" s="414" t="e">
        <v>#N/A</v>
      </c>
      <c r="E11086" s="414" t="e">
        <v>#N/A</v>
      </c>
    </row>
    <row r="11087" spans="3:5">
      <c r="C11087" s="414">
        <v>227.07499996467001</v>
      </c>
      <c r="D11087" s="414" t="e">
        <v>#N/A</v>
      </c>
      <c r="E11087" s="414" t="e">
        <v>#N/A</v>
      </c>
    </row>
    <row r="11088" spans="3:5">
      <c r="C11088" s="414">
        <v>227.09999996463699</v>
      </c>
      <c r="D11088" s="414" t="e">
        <v>#N/A</v>
      </c>
      <c r="E11088" s="414" t="e">
        <v>#N/A</v>
      </c>
    </row>
    <row r="11089" spans="3:5">
      <c r="C11089" s="414">
        <v>227.124999964605</v>
      </c>
      <c r="D11089" s="414" t="e">
        <v>#N/A</v>
      </c>
      <c r="E11089" s="414" t="e">
        <v>#N/A</v>
      </c>
    </row>
    <row r="11090" spans="3:5">
      <c r="C11090" s="414">
        <v>227.149999964572</v>
      </c>
      <c r="D11090" s="414" t="e">
        <v>#N/A</v>
      </c>
      <c r="E11090" s="414" t="e">
        <v>#N/A</v>
      </c>
    </row>
    <row r="11091" spans="3:5">
      <c r="C11091" s="414">
        <v>227.17499996453901</v>
      </c>
      <c r="D11091" s="414" t="e">
        <v>#N/A</v>
      </c>
      <c r="E11091" s="414" t="e">
        <v>#N/A</v>
      </c>
    </row>
    <row r="11092" spans="3:5">
      <c r="C11092" s="414">
        <v>227.19999996450699</v>
      </c>
      <c r="D11092" s="414" t="e">
        <v>#N/A</v>
      </c>
      <c r="E11092" s="414" t="e">
        <v>#N/A</v>
      </c>
    </row>
    <row r="11093" spans="3:5">
      <c r="C11093" s="414">
        <v>227.22499996447399</v>
      </c>
      <c r="D11093" s="414" t="e">
        <v>#N/A</v>
      </c>
      <c r="E11093" s="414" t="e">
        <v>#N/A</v>
      </c>
    </row>
    <row r="11094" spans="3:5">
      <c r="C11094" s="414">
        <v>227.249999964442</v>
      </c>
      <c r="D11094" s="414" t="e">
        <v>#N/A</v>
      </c>
      <c r="E11094" s="414" t="e">
        <v>#N/A</v>
      </c>
    </row>
    <row r="11095" spans="3:5">
      <c r="C11095" s="414">
        <v>227.27499996440901</v>
      </c>
      <c r="D11095" s="414" t="e">
        <v>#N/A</v>
      </c>
      <c r="E11095" s="414" t="e">
        <v>#N/A</v>
      </c>
    </row>
    <row r="11096" spans="3:5">
      <c r="C11096" s="414">
        <v>227.29999996437601</v>
      </c>
      <c r="D11096" s="414" t="e">
        <v>#N/A</v>
      </c>
      <c r="E11096" s="414" t="e">
        <v>#N/A</v>
      </c>
    </row>
    <row r="11097" spans="3:5">
      <c r="C11097" s="414">
        <v>227.32499996434399</v>
      </c>
      <c r="D11097" s="414" t="e">
        <v>#N/A</v>
      </c>
      <c r="E11097" s="414" t="e">
        <v>#N/A</v>
      </c>
    </row>
    <row r="11098" spans="3:5">
      <c r="C11098" s="414">
        <v>227.349999964311</v>
      </c>
      <c r="D11098" s="414" t="e">
        <v>#N/A</v>
      </c>
      <c r="E11098" s="414" t="e">
        <v>#N/A</v>
      </c>
    </row>
    <row r="11099" spans="3:5">
      <c r="C11099" s="414">
        <v>227.374999964278</v>
      </c>
      <c r="D11099" s="414" t="e">
        <v>#N/A</v>
      </c>
      <c r="E11099" s="414" t="e">
        <v>#N/A</v>
      </c>
    </row>
    <row r="11100" spans="3:5">
      <c r="C11100" s="414">
        <v>227.39999996424601</v>
      </c>
      <c r="D11100" s="414" t="e">
        <v>#N/A</v>
      </c>
      <c r="E11100" s="414" t="e">
        <v>#N/A</v>
      </c>
    </row>
    <row r="11101" spans="3:5">
      <c r="C11101" s="414">
        <v>227.42499996421299</v>
      </c>
      <c r="D11101" s="414" t="e">
        <v>#N/A</v>
      </c>
      <c r="E11101" s="414" t="e">
        <v>#N/A</v>
      </c>
    </row>
    <row r="11102" spans="3:5">
      <c r="C11102" s="414">
        <v>227.44999996418099</v>
      </c>
      <c r="D11102" s="414" t="e">
        <v>#N/A</v>
      </c>
      <c r="E11102" s="414" t="e">
        <v>#N/A</v>
      </c>
    </row>
    <row r="11103" spans="3:5">
      <c r="C11103" s="414">
        <v>227.474999964148</v>
      </c>
      <c r="D11103" s="414" t="e">
        <v>#N/A</v>
      </c>
      <c r="E11103" s="414" t="e">
        <v>#N/A</v>
      </c>
    </row>
    <row r="11104" spans="3:5">
      <c r="C11104" s="414">
        <v>227.49999996411501</v>
      </c>
      <c r="D11104" s="414" t="e">
        <v>#N/A</v>
      </c>
      <c r="E11104" s="414" t="e">
        <v>#N/A</v>
      </c>
    </row>
    <row r="11105" spans="3:5">
      <c r="C11105" s="414">
        <v>227.52499996408301</v>
      </c>
      <c r="D11105" s="414" t="e">
        <v>#N/A</v>
      </c>
      <c r="E11105" s="414" t="e">
        <v>#N/A</v>
      </c>
    </row>
    <row r="11106" spans="3:5">
      <c r="C11106" s="414">
        <v>227.54999996404999</v>
      </c>
      <c r="D11106" s="414" t="e">
        <v>#N/A</v>
      </c>
      <c r="E11106" s="414" t="e">
        <v>#N/A</v>
      </c>
    </row>
    <row r="11107" spans="3:5">
      <c r="C11107" s="414">
        <v>227.574999964017</v>
      </c>
      <c r="D11107" s="414" t="e">
        <v>#N/A</v>
      </c>
      <c r="E11107" s="414" t="e">
        <v>#N/A</v>
      </c>
    </row>
    <row r="11108" spans="3:5">
      <c r="C11108" s="414">
        <v>227.599999963985</v>
      </c>
      <c r="D11108" s="414" t="e">
        <v>#N/A</v>
      </c>
      <c r="E11108" s="414" t="e">
        <v>#N/A</v>
      </c>
    </row>
    <row r="11109" spans="3:5">
      <c r="C11109" s="414">
        <v>227.62499996395201</v>
      </c>
      <c r="D11109" s="414" t="e">
        <v>#N/A</v>
      </c>
      <c r="E11109" s="414" t="e">
        <v>#N/A</v>
      </c>
    </row>
    <row r="11110" spans="3:5">
      <c r="C11110" s="414">
        <v>227.64999996392001</v>
      </c>
      <c r="D11110" s="414" t="e">
        <v>#N/A</v>
      </c>
      <c r="E11110" s="414" t="e">
        <v>#N/A</v>
      </c>
    </row>
    <row r="11111" spans="3:5">
      <c r="C11111" s="414">
        <v>227.67499996388699</v>
      </c>
      <c r="D11111" s="414" t="e">
        <v>#N/A</v>
      </c>
      <c r="E11111" s="414" t="e">
        <v>#N/A</v>
      </c>
    </row>
    <row r="11112" spans="3:5">
      <c r="C11112" s="414">
        <v>227.699999963854</v>
      </c>
      <c r="D11112" s="414" t="e">
        <v>#N/A</v>
      </c>
      <c r="E11112" s="414" t="e">
        <v>#N/A</v>
      </c>
    </row>
    <row r="11113" spans="3:5">
      <c r="C11113" s="414">
        <v>227.724999963822</v>
      </c>
      <c r="D11113" s="414" t="e">
        <v>#N/A</v>
      </c>
      <c r="E11113" s="414" t="e">
        <v>#N/A</v>
      </c>
    </row>
    <row r="11114" spans="3:5">
      <c r="C11114" s="414">
        <v>227.74999996378901</v>
      </c>
      <c r="D11114" s="414" t="e">
        <v>#N/A</v>
      </c>
      <c r="E11114" s="414" t="e">
        <v>#N/A</v>
      </c>
    </row>
    <row r="11115" spans="3:5">
      <c r="C11115" s="414">
        <v>227.77499996375599</v>
      </c>
      <c r="D11115" s="414" t="e">
        <v>#N/A</v>
      </c>
      <c r="E11115" s="414" t="e">
        <v>#N/A</v>
      </c>
    </row>
    <row r="11116" spans="3:5">
      <c r="C11116" s="414">
        <v>227.79999996372399</v>
      </c>
      <c r="D11116" s="414" t="e">
        <v>#N/A</v>
      </c>
      <c r="E11116" s="414" t="e">
        <v>#N/A</v>
      </c>
    </row>
    <row r="11117" spans="3:5">
      <c r="C11117" s="414">
        <v>227.824999963691</v>
      </c>
      <c r="D11117" s="414" t="e">
        <v>#N/A</v>
      </c>
      <c r="E11117" s="414" t="e">
        <v>#N/A</v>
      </c>
    </row>
    <row r="11118" spans="3:5">
      <c r="C11118" s="414">
        <v>227.849999963659</v>
      </c>
      <c r="D11118" s="414" t="e">
        <v>#N/A</v>
      </c>
      <c r="E11118" s="414" t="e">
        <v>#N/A</v>
      </c>
    </row>
    <row r="11119" spans="3:5">
      <c r="C11119" s="414">
        <v>227.87499996362601</v>
      </c>
      <c r="D11119" s="414" t="e">
        <v>#N/A</v>
      </c>
      <c r="E11119" s="414" t="e">
        <v>#N/A</v>
      </c>
    </row>
    <row r="11120" spans="3:5">
      <c r="C11120" s="414">
        <v>227.89999996359299</v>
      </c>
      <c r="D11120" s="414" t="e">
        <v>#N/A</v>
      </c>
      <c r="E11120" s="414" t="e">
        <v>#N/A</v>
      </c>
    </row>
    <row r="11121" spans="3:5">
      <c r="C11121" s="414">
        <v>227.92499996356099</v>
      </c>
      <c r="D11121" s="414" t="e">
        <v>#N/A</v>
      </c>
      <c r="E11121" s="414" t="e">
        <v>#N/A</v>
      </c>
    </row>
    <row r="11122" spans="3:5">
      <c r="C11122" s="414">
        <v>227.949999963528</v>
      </c>
      <c r="D11122" s="414" t="e">
        <v>#N/A</v>
      </c>
      <c r="E11122" s="414" t="e">
        <v>#N/A</v>
      </c>
    </row>
    <row r="11123" spans="3:5">
      <c r="C11123" s="414">
        <v>227.974999963496</v>
      </c>
      <c r="D11123" s="414" t="e">
        <v>#N/A</v>
      </c>
      <c r="E11123" s="414" t="e">
        <v>#N/A</v>
      </c>
    </row>
    <row r="11124" spans="3:5">
      <c r="C11124" s="414">
        <v>227.99999996346301</v>
      </c>
      <c r="D11124" s="414" t="e">
        <v>#N/A</v>
      </c>
      <c r="E11124" s="414" t="e">
        <v>#N/A</v>
      </c>
    </row>
    <row r="11125" spans="3:5">
      <c r="C11125" s="414">
        <v>228.02499996342999</v>
      </c>
      <c r="D11125" s="414" t="e">
        <v>#N/A</v>
      </c>
      <c r="E11125" s="414" t="e">
        <v>#N/A</v>
      </c>
    </row>
    <row r="11126" spans="3:5">
      <c r="C11126" s="414">
        <v>228.04999996339799</v>
      </c>
      <c r="D11126" s="414" t="e">
        <v>#N/A</v>
      </c>
      <c r="E11126" s="414" t="e">
        <v>#N/A</v>
      </c>
    </row>
    <row r="11127" spans="3:5">
      <c r="C11127" s="414">
        <v>228.074999963365</v>
      </c>
      <c r="D11127" s="414" t="e">
        <v>#N/A</v>
      </c>
      <c r="E11127" s="414" t="e">
        <v>#N/A</v>
      </c>
    </row>
    <row r="11128" spans="3:5">
      <c r="C11128" s="414">
        <v>228.09999996333201</v>
      </c>
      <c r="D11128" s="414" t="e">
        <v>#N/A</v>
      </c>
      <c r="E11128" s="414" t="e">
        <v>#N/A</v>
      </c>
    </row>
    <row r="11129" spans="3:5">
      <c r="C11129" s="414">
        <v>228.12499996330001</v>
      </c>
      <c r="D11129" s="414" t="e">
        <v>#N/A</v>
      </c>
      <c r="E11129" s="414" t="e">
        <v>#N/A</v>
      </c>
    </row>
    <row r="11130" spans="3:5">
      <c r="C11130" s="414">
        <v>228.14999996326699</v>
      </c>
      <c r="D11130" s="414" t="e">
        <v>#N/A</v>
      </c>
      <c r="E11130" s="414" t="e">
        <v>#N/A</v>
      </c>
    </row>
    <row r="11131" spans="3:5">
      <c r="C11131" s="414">
        <v>228.174999963235</v>
      </c>
      <c r="D11131" s="414" t="e">
        <v>#N/A</v>
      </c>
      <c r="E11131" s="414" t="e">
        <v>#N/A</v>
      </c>
    </row>
    <row r="11132" spans="3:5">
      <c r="C11132" s="414">
        <v>228.199999963202</v>
      </c>
      <c r="D11132" s="414" t="e">
        <v>#N/A</v>
      </c>
      <c r="E11132" s="414" t="e">
        <v>#N/A</v>
      </c>
    </row>
    <row r="11133" spans="3:5">
      <c r="C11133" s="414">
        <v>228.22499996316901</v>
      </c>
      <c r="D11133" s="414" t="e">
        <v>#N/A</v>
      </c>
      <c r="E11133" s="414" t="e">
        <v>#N/A</v>
      </c>
    </row>
    <row r="11134" spans="3:5">
      <c r="C11134" s="414">
        <v>228.24999996313699</v>
      </c>
      <c r="D11134" s="414" t="e">
        <v>#N/A</v>
      </c>
      <c r="E11134" s="414" t="e">
        <v>#N/A</v>
      </c>
    </row>
    <row r="11135" spans="3:5">
      <c r="C11135" s="414">
        <v>228.27499996310399</v>
      </c>
      <c r="D11135" s="414" t="e">
        <v>#N/A</v>
      </c>
      <c r="E11135" s="414" t="e">
        <v>#N/A</v>
      </c>
    </row>
    <row r="11136" spans="3:5">
      <c r="C11136" s="414">
        <v>228.299999963071</v>
      </c>
      <c r="D11136" s="414" t="e">
        <v>#N/A</v>
      </c>
      <c r="E11136" s="414" t="e">
        <v>#N/A</v>
      </c>
    </row>
    <row r="11137" spans="3:5">
      <c r="C11137" s="414">
        <v>228.32499996303901</v>
      </c>
      <c r="D11137" s="414" t="e">
        <v>#N/A</v>
      </c>
      <c r="E11137" s="414" t="e">
        <v>#N/A</v>
      </c>
    </row>
    <row r="11138" spans="3:5">
      <c r="C11138" s="414">
        <v>228.34999996300601</v>
      </c>
      <c r="D11138" s="414" t="e">
        <v>#N/A</v>
      </c>
      <c r="E11138" s="414" t="e">
        <v>#N/A</v>
      </c>
    </row>
    <row r="11139" spans="3:5">
      <c r="C11139" s="414">
        <v>228.37499996297399</v>
      </c>
      <c r="D11139" s="414" t="e">
        <v>#N/A</v>
      </c>
      <c r="E11139" s="414" t="e">
        <v>#N/A</v>
      </c>
    </row>
    <row r="11140" spans="3:5">
      <c r="C11140" s="414">
        <v>228.399999962941</v>
      </c>
      <c r="D11140" s="414" t="e">
        <v>#N/A</v>
      </c>
      <c r="E11140" s="414" t="e">
        <v>#N/A</v>
      </c>
    </row>
    <row r="11141" spans="3:5">
      <c r="C11141" s="414">
        <v>228.424999962908</v>
      </c>
      <c r="D11141" s="414" t="e">
        <v>#N/A</v>
      </c>
      <c r="E11141" s="414" t="e">
        <v>#N/A</v>
      </c>
    </row>
    <row r="11142" spans="3:5">
      <c r="C11142" s="414">
        <v>228.44999996287601</v>
      </c>
      <c r="D11142" s="414" t="e">
        <v>#N/A</v>
      </c>
      <c r="E11142" s="414" t="e">
        <v>#N/A</v>
      </c>
    </row>
    <row r="11143" spans="3:5">
      <c r="C11143" s="414">
        <v>228.47499996284299</v>
      </c>
      <c r="D11143" s="414" t="e">
        <v>#N/A</v>
      </c>
      <c r="E11143" s="414" t="e">
        <v>#N/A</v>
      </c>
    </row>
    <row r="11144" spans="3:5">
      <c r="C11144" s="414">
        <v>228.49999996280999</v>
      </c>
      <c r="D11144" s="414" t="e">
        <v>#N/A</v>
      </c>
      <c r="E11144" s="414" t="e">
        <v>#N/A</v>
      </c>
    </row>
    <row r="11145" spans="3:5">
      <c r="C11145" s="414">
        <v>228.524999962778</v>
      </c>
      <c r="D11145" s="414" t="e">
        <v>#N/A</v>
      </c>
      <c r="E11145" s="414" t="e">
        <v>#N/A</v>
      </c>
    </row>
    <row r="11146" spans="3:5">
      <c r="C11146" s="414">
        <v>228.54999996274501</v>
      </c>
      <c r="D11146" s="414" t="e">
        <v>#N/A</v>
      </c>
      <c r="E11146" s="414" t="e">
        <v>#N/A</v>
      </c>
    </row>
    <row r="11147" spans="3:5">
      <c r="C11147" s="414">
        <v>228.57499996271301</v>
      </c>
      <c r="D11147" s="414" t="e">
        <v>#N/A</v>
      </c>
      <c r="E11147" s="414" t="e">
        <v>#N/A</v>
      </c>
    </row>
    <row r="11148" spans="3:5">
      <c r="C11148" s="414">
        <v>228.59999996267999</v>
      </c>
      <c r="D11148" s="414" t="e">
        <v>#N/A</v>
      </c>
      <c r="E11148" s="414" t="e">
        <v>#N/A</v>
      </c>
    </row>
    <row r="11149" spans="3:5">
      <c r="C11149" s="414">
        <v>228.624999962647</v>
      </c>
      <c r="D11149" s="414" t="e">
        <v>#N/A</v>
      </c>
      <c r="E11149" s="414" t="e">
        <v>#N/A</v>
      </c>
    </row>
    <row r="11150" spans="3:5">
      <c r="C11150" s="414">
        <v>228.649999962615</v>
      </c>
      <c r="D11150" s="414" t="e">
        <v>#N/A</v>
      </c>
      <c r="E11150" s="414" t="e">
        <v>#N/A</v>
      </c>
    </row>
    <row r="11151" spans="3:5">
      <c r="C11151" s="414">
        <v>228.67499996258201</v>
      </c>
      <c r="D11151" s="414" t="e">
        <v>#N/A</v>
      </c>
      <c r="E11151" s="414" t="e">
        <v>#N/A</v>
      </c>
    </row>
    <row r="11152" spans="3:5">
      <c r="C11152" s="414">
        <v>228.69999996254899</v>
      </c>
      <c r="D11152" s="414" t="e">
        <v>#N/A</v>
      </c>
      <c r="E11152" s="414" t="e">
        <v>#N/A</v>
      </c>
    </row>
    <row r="11153" spans="3:5">
      <c r="C11153" s="414">
        <v>228.72499996251699</v>
      </c>
      <c r="D11153" s="414" t="e">
        <v>#N/A</v>
      </c>
      <c r="E11153" s="414" t="e">
        <v>#N/A</v>
      </c>
    </row>
    <row r="11154" spans="3:5">
      <c r="C11154" s="414">
        <v>228.749999962484</v>
      </c>
      <c r="D11154" s="414" t="e">
        <v>#N/A</v>
      </c>
      <c r="E11154" s="414" t="e">
        <v>#N/A</v>
      </c>
    </row>
    <row r="11155" spans="3:5">
      <c r="C11155" s="414">
        <v>228.774999962452</v>
      </c>
      <c r="D11155" s="414" t="e">
        <v>#N/A</v>
      </c>
      <c r="E11155" s="414" t="e">
        <v>#N/A</v>
      </c>
    </row>
    <row r="11156" spans="3:5">
      <c r="C11156" s="414">
        <v>228.79999996241901</v>
      </c>
      <c r="D11156" s="414" t="e">
        <v>#N/A</v>
      </c>
      <c r="E11156" s="414" t="e">
        <v>#N/A</v>
      </c>
    </row>
    <row r="11157" spans="3:5">
      <c r="C11157" s="414">
        <v>228.82499996238599</v>
      </c>
      <c r="D11157" s="414" t="e">
        <v>#N/A</v>
      </c>
      <c r="E11157" s="414" t="e">
        <v>#N/A</v>
      </c>
    </row>
    <row r="11158" spans="3:5">
      <c r="C11158" s="414">
        <v>228.84999996235399</v>
      </c>
      <c r="D11158" s="414" t="e">
        <v>#N/A</v>
      </c>
      <c r="E11158" s="414" t="e">
        <v>#N/A</v>
      </c>
    </row>
    <row r="11159" spans="3:5">
      <c r="C11159" s="414">
        <v>228.874999962321</v>
      </c>
      <c r="D11159" s="414" t="e">
        <v>#N/A</v>
      </c>
      <c r="E11159" s="414" t="e">
        <v>#N/A</v>
      </c>
    </row>
    <row r="11160" spans="3:5">
      <c r="C11160" s="414">
        <v>228.89999996228801</v>
      </c>
      <c r="D11160" s="414" t="e">
        <v>#N/A</v>
      </c>
      <c r="E11160" s="414" t="e">
        <v>#N/A</v>
      </c>
    </row>
    <row r="11161" spans="3:5">
      <c r="C11161" s="414">
        <v>228.92499996225601</v>
      </c>
      <c r="D11161" s="414" t="e">
        <v>#N/A</v>
      </c>
      <c r="E11161" s="414" t="e">
        <v>#N/A</v>
      </c>
    </row>
    <row r="11162" spans="3:5">
      <c r="C11162" s="414">
        <v>228.94999996222299</v>
      </c>
      <c r="D11162" s="414" t="e">
        <v>#N/A</v>
      </c>
      <c r="E11162" s="414" t="e">
        <v>#N/A</v>
      </c>
    </row>
    <row r="11163" spans="3:5">
      <c r="C11163" s="414">
        <v>228.97499996219099</v>
      </c>
      <c r="D11163" s="414" t="e">
        <v>#N/A</v>
      </c>
      <c r="E11163" s="414" t="e">
        <v>#N/A</v>
      </c>
    </row>
    <row r="11164" spans="3:5">
      <c r="C11164" s="414">
        <v>228.999999962158</v>
      </c>
      <c r="D11164" s="414" t="e">
        <v>#N/A</v>
      </c>
      <c r="E11164" s="414" t="e">
        <v>#N/A</v>
      </c>
    </row>
    <row r="11165" spans="3:5">
      <c r="C11165" s="414">
        <v>229.02499996212501</v>
      </c>
      <c r="D11165" s="414" t="e">
        <v>#N/A</v>
      </c>
      <c r="E11165" s="414" t="e">
        <v>#N/A</v>
      </c>
    </row>
    <row r="11166" spans="3:5">
      <c r="C11166" s="414">
        <v>229.04999996209301</v>
      </c>
      <c r="D11166" s="414" t="e">
        <v>#N/A</v>
      </c>
      <c r="E11166" s="414" t="e">
        <v>#N/A</v>
      </c>
    </row>
    <row r="11167" spans="3:5">
      <c r="C11167" s="414">
        <v>229.07499996205999</v>
      </c>
      <c r="D11167" s="414" t="e">
        <v>#N/A</v>
      </c>
      <c r="E11167" s="414" t="e">
        <v>#N/A</v>
      </c>
    </row>
    <row r="11168" spans="3:5">
      <c r="C11168" s="414">
        <v>229.09999996202799</v>
      </c>
      <c r="D11168" s="414" t="e">
        <v>#N/A</v>
      </c>
      <c r="E11168" s="414" t="e">
        <v>#N/A</v>
      </c>
    </row>
    <row r="11169" spans="3:5">
      <c r="C11169" s="414">
        <v>229.124999961995</v>
      </c>
      <c r="D11169" s="414" t="e">
        <v>#N/A</v>
      </c>
      <c r="E11169" s="414" t="e">
        <v>#N/A</v>
      </c>
    </row>
    <row r="11170" spans="3:5">
      <c r="C11170" s="414">
        <v>229.14999996196201</v>
      </c>
      <c r="D11170" s="414" t="e">
        <v>#N/A</v>
      </c>
      <c r="E11170" s="414" t="e">
        <v>#N/A</v>
      </c>
    </row>
    <row r="11171" spans="3:5">
      <c r="C11171" s="414">
        <v>229.17499996193001</v>
      </c>
      <c r="D11171" s="414" t="e">
        <v>#N/A</v>
      </c>
      <c r="E11171" s="414" t="e">
        <v>#N/A</v>
      </c>
    </row>
    <row r="11172" spans="3:5">
      <c r="C11172" s="414">
        <v>229.19999996189699</v>
      </c>
      <c r="D11172" s="414" t="e">
        <v>#N/A</v>
      </c>
      <c r="E11172" s="414" t="e">
        <v>#N/A</v>
      </c>
    </row>
    <row r="11173" spans="3:5">
      <c r="C11173" s="414">
        <v>229.224999961864</v>
      </c>
      <c r="D11173" s="414" t="e">
        <v>#N/A</v>
      </c>
      <c r="E11173" s="414" t="e">
        <v>#N/A</v>
      </c>
    </row>
    <row r="11174" spans="3:5">
      <c r="C11174" s="414">
        <v>229.249999961832</v>
      </c>
      <c r="D11174" s="414" t="e">
        <v>#N/A</v>
      </c>
      <c r="E11174" s="414" t="e">
        <v>#N/A</v>
      </c>
    </row>
    <row r="11175" spans="3:5">
      <c r="C11175" s="414">
        <v>229.27499996179901</v>
      </c>
      <c r="D11175" s="414" t="e">
        <v>#N/A</v>
      </c>
      <c r="E11175" s="414" t="e">
        <v>#N/A</v>
      </c>
    </row>
    <row r="11176" spans="3:5">
      <c r="C11176" s="414">
        <v>229.29999996176701</v>
      </c>
      <c r="D11176" s="414" t="e">
        <v>#N/A</v>
      </c>
      <c r="E11176" s="414" t="e">
        <v>#N/A</v>
      </c>
    </row>
    <row r="11177" spans="3:5">
      <c r="C11177" s="414">
        <v>229.32499996173399</v>
      </c>
      <c r="D11177" s="414" t="e">
        <v>#N/A</v>
      </c>
      <c r="E11177" s="414" t="e">
        <v>#N/A</v>
      </c>
    </row>
    <row r="11178" spans="3:5">
      <c r="C11178" s="414">
        <v>229.349999961701</v>
      </c>
      <c r="D11178" s="414" t="e">
        <v>#N/A</v>
      </c>
      <c r="E11178" s="414" t="e">
        <v>#N/A</v>
      </c>
    </row>
    <row r="11179" spans="3:5">
      <c r="C11179" s="414">
        <v>229.374999961669</v>
      </c>
      <c r="D11179" s="414" t="e">
        <v>#N/A</v>
      </c>
      <c r="E11179" s="414" t="e">
        <v>#N/A</v>
      </c>
    </row>
    <row r="11180" spans="3:5">
      <c r="C11180" s="414">
        <v>229.39999996163601</v>
      </c>
      <c r="D11180" s="414" t="e">
        <v>#N/A</v>
      </c>
      <c r="E11180" s="414" t="e">
        <v>#N/A</v>
      </c>
    </row>
    <row r="11181" spans="3:5">
      <c r="C11181" s="414">
        <v>229.42499996160299</v>
      </c>
      <c r="D11181" s="414" t="e">
        <v>#N/A</v>
      </c>
      <c r="E11181" s="414" t="e">
        <v>#N/A</v>
      </c>
    </row>
    <row r="11182" spans="3:5">
      <c r="C11182" s="414">
        <v>229.449999961571</v>
      </c>
      <c r="D11182" s="414" t="e">
        <v>#N/A</v>
      </c>
      <c r="E11182" s="414" t="e">
        <v>#N/A</v>
      </c>
    </row>
    <row r="11183" spans="3:5">
      <c r="C11183" s="414">
        <v>229.474999961538</v>
      </c>
      <c r="D11183" s="414" t="e">
        <v>#N/A</v>
      </c>
      <c r="E11183" s="414" t="e">
        <v>#N/A</v>
      </c>
    </row>
    <row r="11184" spans="3:5">
      <c r="C11184" s="414">
        <v>229.49999996150601</v>
      </c>
      <c r="D11184" s="414" t="e">
        <v>#N/A</v>
      </c>
      <c r="E11184" s="414" t="e">
        <v>#N/A</v>
      </c>
    </row>
    <row r="11185" spans="3:5">
      <c r="C11185" s="414">
        <v>229.52499996147299</v>
      </c>
      <c r="D11185" s="414" t="e">
        <v>#N/A</v>
      </c>
      <c r="E11185" s="414" t="e">
        <v>#N/A</v>
      </c>
    </row>
    <row r="11186" spans="3:5">
      <c r="C11186" s="414">
        <v>229.54999996143999</v>
      </c>
      <c r="D11186" s="414" t="e">
        <v>#N/A</v>
      </c>
      <c r="E11186" s="414" t="e">
        <v>#N/A</v>
      </c>
    </row>
    <row r="11187" spans="3:5">
      <c r="C11187" s="414">
        <v>229.574999961408</v>
      </c>
      <c r="D11187" s="414" t="e">
        <v>#N/A</v>
      </c>
      <c r="E11187" s="414" t="e">
        <v>#N/A</v>
      </c>
    </row>
    <row r="11188" spans="3:5">
      <c r="C11188" s="414">
        <v>229.599999961375</v>
      </c>
      <c r="D11188" s="414" t="e">
        <v>#N/A</v>
      </c>
      <c r="E11188" s="414" t="e">
        <v>#N/A</v>
      </c>
    </row>
    <row r="11189" spans="3:5">
      <c r="C11189" s="414">
        <v>229.62499996134201</v>
      </c>
      <c r="D11189" s="414" t="e">
        <v>#N/A</v>
      </c>
      <c r="E11189" s="414" t="e">
        <v>#N/A</v>
      </c>
    </row>
    <row r="11190" spans="3:5">
      <c r="C11190" s="414">
        <v>229.64999996130999</v>
      </c>
      <c r="D11190" s="414" t="e">
        <v>#N/A</v>
      </c>
      <c r="E11190" s="414" t="e">
        <v>#N/A</v>
      </c>
    </row>
    <row r="11191" spans="3:5">
      <c r="C11191" s="414">
        <v>229.674999961277</v>
      </c>
      <c r="D11191" s="414" t="e">
        <v>#N/A</v>
      </c>
      <c r="E11191" s="414" t="e">
        <v>#N/A</v>
      </c>
    </row>
    <row r="11192" spans="3:5">
      <c r="C11192" s="414">
        <v>229.699999961245</v>
      </c>
      <c r="D11192" s="414" t="e">
        <v>#N/A</v>
      </c>
      <c r="E11192" s="414" t="e">
        <v>#N/A</v>
      </c>
    </row>
    <row r="11193" spans="3:5">
      <c r="C11193" s="414">
        <v>229.72499996121201</v>
      </c>
      <c r="D11193" s="414" t="e">
        <v>#N/A</v>
      </c>
      <c r="E11193" s="414" t="e">
        <v>#N/A</v>
      </c>
    </row>
    <row r="11194" spans="3:5">
      <c r="C11194" s="414">
        <v>229.74999996117899</v>
      </c>
      <c r="D11194" s="414" t="e">
        <v>#N/A</v>
      </c>
      <c r="E11194" s="414" t="e">
        <v>#N/A</v>
      </c>
    </row>
    <row r="11195" spans="3:5">
      <c r="C11195" s="414">
        <v>229.77499996114699</v>
      </c>
      <c r="D11195" s="414" t="e">
        <v>#N/A</v>
      </c>
      <c r="E11195" s="414" t="e">
        <v>#N/A</v>
      </c>
    </row>
    <row r="11196" spans="3:5">
      <c r="C11196" s="414">
        <v>229.799999961114</v>
      </c>
      <c r="D11196" s="414" t="e">
        <v>#N/A</v>
      </c>
      <c r="E11196" s="414" t="e">
        <v>#N/A</v>
      </c>
    </row>
    <row r="11197" spans="3:5">
      <c r="C11197" s="414">
        <v>229.82499996108101</v>
      </c>
      <c r="D11197" s="414" t="e">
        <v>#N/A</v>
      </c>
      <c r="E11197" s="414" t="e">
        <v>#N/A</v>
      </c>
    </row>
    <row r="11198" spans="3:5">
      <c r="C11198" s="414">
        <v>229.84999996104901</v>
      </c>
      <c r="D11198" s="414" t="e">
        <v>#N/A</v>
      </c>
      <c r="E11198" s="414" t="e">
        <v>#N/A</v>
      </c>
    </row>
    <row r="11199" spans="3:5">
      <c r="C11199" s="414">
        <v>229.87499996101599</v>
      </c>
      <c r="D11199" s="414" t="e">
        <v>#N/A</v>
      </c>
      <c r="E11199" s="414" t="e">
        <v>#N/A</v>
      </c>
    </row>
    <row r="11200" spans="3:5">
      <c r="C11200" s="414">
        <v>229.89999996098399</v>
      </c>
      <c r="D11200" s="414" t="e">
        <v>#N/A</v>
      </c>
      <c r="E11200" s="414" t="e">
        <v>#N/A</v>
      </c>
    </row>
    <row r="11201" spans="3:5">
      <c r="C11201" s="414">
        <v>229.924999960951</v>
      </c>
      <c r="D11201" s="414" t="e">
        <v>#N/A</v>
      </c>
      <c r="E11201" s="414" t="e">
        <v>#N/A</v>
      </c>
    </row>
    <row r="11202" spans="3:5">
      <c r="C11202" s="414">
        <v>229.94999996091801</v>
      </c>
      <c r="D11202" s="414" t="e">
        <v>#N/A</v>
      </c>
      <c r="E11202" s="414" t="e">
        <v>#N/A</v>
      </c>
    </row>
    <row r="11203" spans="3:5">
      <c r="C11203" s="414">
        <v>229.97499996088601</v>
      </c>
      <c r="D11203" s="414" t="e">
        <v>#N/A</v>
      </c>
      <c r="E11203" s="414" t="e">
        <v>#N/A</v>
      </c>
    </row>
    <row r="11204" spans="3:5">
      <c r="C11204" s="414">
        <v>229.99999996085299</v>
      </c>
      <c r="D11204" s="414" t="e">
        <v>#N/A</v>
      </c>
      <c r="E11204" s="414" t="e">
        <v>#N/A</v>
      </c>
    </row>
    <row r="11205" spans="3:5">
      <c r="C11205" s="414">
        <v>230.02499996082</v>
      </c>
      <c r="D11205" s="414" t="e">
        <v>#N/A</v>
      </c>
      <c r="E11205" s="414" t="e">
        <v>#N/A</v>
      </c>
    </row>
    <row r="11206" spans="3:5">
      <c r="C11206" s="414">
        <v>230.049999960788</v>
      </c>
      <c r="D11206" s="414" t="e">
        <v>#N/A</v>
      </c>
      <c r="E11206" s="414" t="e">
        <v>#N/A</v>
      </c>
    </row>
    <row r="11207" spans="3:5">
      <c r="C11207" s="414">
        <v>230.07499996075501</v>
      </c>
      <c r="D11207" s="414" t="e">
        <v>#N/A</v>
      </c>
      <c r="E11207" s="414" t="e">
        <v>#N/A</v>
      </c>
    </row>
    <row r="11208" spans="3:5">
      <c r="C11208" s="414">
        <v>230.09999996072301</v>
      </c>
      <c r="D11208" s="414" t="e">
        <v>#N/A</v>
      </c>
      <c r="E11208" s="414" t="e">
        <v>#N/A</v>
      </c>
    </row>
    <row r="11209" spans="3:5">
      <c r="C11209" s="414">
        <v>230.12499996068999</v>
      </c>
      <c r="D11209" s="414" t="e">
        <v>#N/A</v>
      </c>
      <c r="E11209" s="414" t="e">
        <v>#N/A</v>
      </c>
    </row>
    <row r="11210" spans="3:5">
      <c r="C11210" s="414">
        <v>230.149999960657</v>
      </c>
      <c r="D11210" s="414" t="e">
        <v>#N/A</v>
      </c>
      <c r="E11210" s="414" t="e">
        <v>#N/A</v>
      </c>
    </row>
    <row r="11211" spans="3:5">
      <c r="C11211" s="414">
        <v>230.174999960625</v>
      </c>
      <c r="D11211" s="414" t="e">
        <v>#N/A</v>
      </c>
      <c r="E11211" s="414" t="e">
        <v>#N/A</v>
      </c>
    </row>
    <row r="11212" spans="3:5">
      <c r="C11212" s="414">
        <v>230.19999996059201</v>
      </c>
      <c r="D11212" s="414" t="e">
        <v>#N/A</v>
      </c>
      <c r="E11212" s="414" t="e">
        <v>#N/A</v>
      </c>
    </row>
    <row r="11213" spans="3:5">
      <c r="C11213" s="414">
        <v>230.22499996055899</v>
      </c>
      <c r="D11213" s="414" t="e">
        <v>#N/A</v>
      </c>
      <c r="E11213" s="414" t="e">
        <v>#N/A</v>
      </c>
    </row>
    <row r="11214" spans="3:5">
      <c r="C11214" s="414">
        <v>230.24999996052699</v>
      </c>
      <c r="D11214" s="414" t="e">
        <v>#N/A</v>
      </c>
      <c r="E11214" s="414" t="e">
        <v>#N/A</v>
      </c>
    </row>
    <row r="11215" spans="3:5">
      <c r="C11215" s="414">
        <v>230.274999960494</v>
      </c>
      <c r="D11215" s="414" t="e">
        <v>#N/A</v>
      </c>
      <c r="E11215" s="414" t="e">
        <v>#N/A</v>
      </c>
    </row>
    <row r="11216" spans="3:5">
      <c r="C11216" s="414">
        <v>230.299999960462</v>
      </c>
      <c r="D11216" s="414" t="e">
        <v>#N/A</v>
      </c>
      <c r="E11216" s="414" t="e">
        <v>#N/A</v>
      </c>
    </row>
    <row r="11217" spans="3:5">
      <c r="C11217" s="414">
        <v>230.32499996042901</v>
      </c>
      <c r="D11217" s="414" t="e">
        <v>#N/A</v>
      </c>
      <c r="E11217" s="414" t="e">
        <v>#N/A</v>
      </c>
    </row>
    <row r="11218" spans="3:5">
      <c r="C11218" s="414">
        <v>230.34999996039599</v>
      </c>
      <c r="D11218" s="414" t="e">
        <v>#N/A</v>
      </c>
      <c r="E11218" s="414" t="e">
        <v>#N/A</v>
      </c>
    </row>
    <row r="11219" spans="3:5">
      <c r="C11219" s="414">
        <v>230.37499996036399</v>
      </c>
      <c r="D11219" s="414" t="e">
        <v>#N/A</v>
      </c>
      <c r="E11219" s="414" t="e">
        <v>#N/A</v>
      </c>
    </row>
    <row r="11220" spans="3:5">
      <c r="C11220" s="414">
        <v>230.399999960331</v>
      </c>
      <c r="D11220" s="414" t="e">
        <v>#N/A</v>
      </c>
      <c r="E11220" s="414" t="e">
        <v>#N/A</v>
      </c>
    </row>
    <row r="11221" spans="3:5">
      <c r="C11221" s="414">
        <v>230.424999960299</v>
      </c>
      <c r="D11221" s="414" t="e">
        <v>#N/A</v>
      </c>
      <c r="E11221" s="414" t="e">
        <v>#N/A</v>
      </c>
    </row>
    <row r="11222" spans="3:5">
      <c r="C11222" s="414">
        <v>230.44999996026601</v>
      </c>
      <c r="D11222" s="414" t="e">
        <v>#N/A</v>
      </c>
      <c r="E11222" s="414" t="e">
        <v>#N/A</v>
      </c>
    </row>
    <row r="11223" spans="3:5">
      <c r="C11223" s="414">
        <v>230.47499996023299</v>
      </c>
      <c r="D11223" s="414" t="e">
        <v>#N/A</v>
      </c>
      <c r="E11223" s="414" t="e">
        <v>#N/A</v>
      </c>
    </row>
    <row r="11224" spans="3:5">
      <c r="C11224" s="414">
        <v>230.499999960201</v>
      </c>
      <c r="D11224" s="414" t="e">
        <v>#N/A</v>
      </c>
      <c r="E11224" s="414" t="e">
        <v>#N/A</v>
      </c>
    </row>
    <row r="11225" spans="3:5">
      <c r="C11225" s="414">
        <v>230.524999960168</v>
      </c>
      <c r="D11225" s="414" t="e">
        <v>#N/A</v>
      </c>
      <c r="E11225" s="414" t="e">
        <v>#N/A</v>
      </c>
    </row>
    <row r="11226" spans="3:5">
      <c r="C11226" s="414">
        <v>230.54999996013501</v>
      </c>
      <c r="D11226" s="414" t="e">
        <v>#N/A</v>
      </c>
      <c r="E11226" s="414" t="e">
        <v>#N/A</v>
      </c>
    </row>
    <row r="11227" spans="3:5">
      <c r="C11227" s="414">
        <v>230.57499996010301</v>
      </c>
      <c r="D11227" s="414" t="e">
        <v>#N/A</v>
      </c>
      <c r="E11227" s="414" t="e">
        <v>#N/A</v>
      </c>
    </row>
    <row r="11228" spans="3:5">
      <c r="C11228" s="414">
        <v>230.59999996006999</v>
      </c>
      <c r="D11228" s="414" t="e">
        <v>#N/A</v>
      </c>
      <c r="E11228" s="414" t="e">
        <v>#N/A</v>
      </c>
    </row>
    <row r="11229" spans="3:5">
      <c r="C11229" s="414">
        <v>230.624999960038</v>
      </c>
      <c r="D11229" s="414" t="e">
        <v>#N/A</v>
      </c>
      <c r="E11229" s="414" t="e">
        <v>#N/A</v>
      </c>
    </row>
    <row r="11230" spans="3:5">
      <c r="C11230" s="414">
        <v>230.649999960005</v>
      </c>
      <c r="D11230" s="414" t="e">
        <v>#N/A</v>
      </c>
      <c r="E11230" s="414" t="e">
        <v>#N/A</v>
      </c>
    </row>
    <row r="11231" spans="3:5">
      <c r="C11231" s="414">
        <v>230.67499995997201</v>
      </c>
      <c r="D11231" s="414" t="e">
        <v>#N/A</v>
      </c>
      <c r="E11231" s="414" t="e">
        <v>#N/A</v>
      </c>
    </row>
    <row r="11232" spans="3:5">
      <c r="C11232" s="414">
        <v>230.69999995993999</v>
      </c>
      <c r="D11232" s="414" t="e">
        <v>#N/A</v>
      </c>
      <c r="E11232" s="414" t="e">
        <v>#N/A</v>
      </c>
    </row>
    <row r="11233" spans="3:5">
      <c r="C11233" s="414">
        <v>230.724999959907</v>
      </c>
      <c r="D11233" s="414" t="e">
        <v>#N/A</v>
      </c>
      <c r="E11233" s="414" t="e">
        <v>#N/A</v>
      </c>
    </row>
    <row r="11234" spans="3:5">
      <c r="C11234" s="414">
        <v>230.749999959874</v>
      </c>
      <c r="D11234" s="414" t="e">
        <v>#N/A</v>
      </c>
      <c r="E11234" s="414" t="e">
        <v>#N/A</v>
      </c>
    </row>
    <row r="11235" spans="3:5">
      <c r="C11235" s="414">
        <v>230.77499995984201</v>
      </c>
      <c r="D11235" s="414" t="e">
        <v>#N/A</v>
      </c>
      <c r="E11235" s="414" t="e">
        <v>#N/A</v>
      </c>
    </row>
    <row r="11236" spans="3:5">
      <c r="C11236" s="414">
        <v>230.79999995980901</v>
      </c>
      <c r="D11236" s="414" t="e">
        <v>#N/A</v>
      </c>
      <c r="E11236" s="414" t="e">
        <v>#N/A</v>
      </c>
    </row>
    <row r="11237" spans="3:5">
      <c r="C11237" s="414">
        <v>230.82499995977699</v>
      </c>
      <c r="D11237" s="414" t="e">
        <v>#N/A</v>
      </c>
      <c r="E11237" s="414" t="e">
        <v>#N/A</v>
      </c>
    </row>
    <row r="11238" spans="3:5">
      <c r="C11238" s="414">
        <v>230.849999959744</v>
      </c>
      <c r="D11238" s="414" t="e">
        <v>#N/A</v>
      </c>
      <c r="E11238" s="414" t="e">
        <v>#N/A</v>
      </c>
    </row>
    <row r="11239" spans="3:5">
      <c r="C11239" s="414">
        <v>230.874999959711</v>
      </c>
      <c r="D11239" s="414" t="e">
        <v>#N/A</v>
      </c>
      <c r="E11239" s="414" t="e">
        <v>#N/A</v>
      </c>
    </row>
    <row r="11240" spans="3:5">
      <c r="C11240" s="414">
        <v>230.89999995967901</v>
      </c>
      <c r="D11240" s="414" t="e">
        <v>#N/A</v>
      </c>
      <c r="E11240" s="414" t="e">
        <v>#N/A</v>
      </c>
    </row>
    <row r="11241" spans="3:5">
      <c r="C11241" s="414">
        <v>230.92499995964599</v>
      </c>
      <c r="D11241" s="414" t="e">
        <v>#N/A</v>
      </c>
      <c r="E11241" s="414" t="e">
        <v>#N/A</v>
      </c>
    </row>
    <row r="11242" spans="3:5">
      <c r="C11242" s="414">
        <v>230.949999959613</v>
      </c>
      <c r="D11242" s="414" t="e">
        <v>#N/A</v>
      </c>
      <c r="E11242" s="414" t="e">
        <v>#N/A</v>
      </c>
    </row>
    <row r="11243" spans="3:5">
      <c r="C11243" s="414">
        <v>230.974999959581</v>
      </c>
      <c r="D11243" s="414" t="e">
        <v>#N/A</v>
      </c>
      <c r="E11243" s="414" t="e">
        <v>#N/A</v>
      </c>
    </row>
    <row r="11244" spans="3:5">
      <c r="C11244" s="414">
        <v>230.99999995954801</v>
      </c>
      <c r="D11244" s="414" t="e">
        <v>#N/A</v>
      </c>
      <c r="E11244" s="414" t="e">
        <v>#N/A</v>
      </c>
    </row>
    <row r="11245" spans="3:5">
      <c r="C11245" s="414">
        <v>231.02499995951601</v>
      </c>
      <c r="D11245" s="414" t="e">
        <v>#N/A</v>
      </c>
      <c r="E11245" s="414" t="e">
        <v>#N/A</v>
      </c>
    </row>
    <row r="11246" spans="3:5">
      <c r="C11246" s="414">
        <v>231.04999995948299</v>
      </c>
      <c r="D11246" s="414" t="e">
        <v>#N/A</v>
      </c>
      <c r="E11246" s="414" t="e">
        <v>#N/A</v>
      </c>
    </row>
    <row r="11247" spans="3:5">
      <c r="C11247" s="414">
        <v>231.07499995945</v>
      </c>
      <c r="D11247" s="414" t="e">
        <v>#N/A</v>
      </c>
      <c r="E11247" s="414" t="e">
        <v>#N/A</v>
      </c>
    </row>
    <row r="11248" spans="3:5">
      <c r="C11248" s="414">
        <v>231.099999959418</v>
      </c>
      <c r="D11248" s="414" t="e">
        <v>#N/A</v>
      </c>
      <c r="E11248" s="414" t="e">
        <v>#N/A</v>
      </c>
    </row>
    <row r="11249" spans="3:5">
      <c r="C11249" s="414">
        <v>231.12499995938501</v>
      </c>
      <c r="D11249" s="414" t="e">
        <v>#N/A</v>
      </c>
      <c r="E11249" s="414" t="e">
        <v>#N/A</v>
      </c>
    </row>
    <row r="11250" spans="3:5">
      <c r="C11250" s="414">
        <v>231.14999995935199</v>
      </c>
      <c r="D11250" s="414" t="e">
        <v>#N/A</v>
      </c>
      <c r="E11250" s="414" t="e">
        <v>#N/A</v>
      </c>
    </row>
    <row r="11251" spans="3:5">
      <c r="C11251" s="414">
        <v>231.17499995931999</v>
      </c>
      <c r="D11251" s="414" t="e">
        <v>#N/A</v>
      </c>
      <c r="E11251" s="414" t="e">
        <v>#N/A</v>
      </c>
    </row>
    <row r="11252" spans="3:5">
      <c r="C11252" s="414">
        <v>231.199999959287</v>
      </c>
      <c r="D11252" s="414" t="e">
        <v>#N/A</v>
      </c>
      <c r="E11252" s="414" t="e">
        <v>#N/A</v>
      </c>
    </row>
    <row r="11253" spans="3:5">
      <c r="C11253" s="414">
        <v>231.224999959255</v>
      </c>
      <c r="D11253" s="414" t="e">
        <v>#N/A</v>
      </c>
      <c r="E11253" s="414" t="e">
        <v>#N/A</v>
      </c>
    </row>
    <row r="11254" spans="3:5">
      <c r="C11254" s="414">
        <v>231.24999995922201</v>
      </c>
      <c r="D11254" s="414" t="e">
        <v>#N/A</v>
      </c>
      <c r="E11254" s="414" t="e">
        <v>#N/A</v>
      </c>
    </row>
    <row r="11255" spans="3:5">
      <c r="C11255" s="414">
        <v>231.27499995918899</v>
      </c>
      <c r="D11255" s="414" t="e">
        <v>#N/A</v>
      </c>
      <c r="E11255" s="414" t="e">
        <v>#N/A</v>
      </c>
    </row>
    <row r="11256" spans="3:5">
      <c r="C11256" s="414">
        <v>231.29999995915699</v>
      </c>
      <c r="D11256" s="414" t="e">
        <v>#N/A</v>
      </c>
      <c r="E11256" s="414" t="e">
        <v>#N/A</v>
      </c>
    </row>
    <row r="11257" spans="3:5">
      <c r="C11257" s="414">
        <v>231.324999959124</v>
      </c>
      <c r="D11257" s="414" t="e">
        <v>#N/A</v>
      </c>
      <c r="E11257" s="414" t="e">
        <v>#N/A</v>
      </c>
    </row>
    <row r="11258" spans="3:5">
      <c r="C11258" s="414">
        <v>231.34999995909101</v>
      </c>
      <c r="D11258" s="414" t="e">
        <v>#N/A</v>
      </c>
      <c r="E11258" s="414" t="e">
        <v>#N/A</v>
      </c>
    </row>
    <row r="11259" spans="3:5">
      <c r="C11259" s="414">
        <v>231.37499995905901</v>
      </c>
      <c r="D11259" s="414" t="e">
        <v>#N/A</v>
      </c>
      <c r="E11259" s="414" t="e">
        <v>#N/A</v>
      </c>
    </row>
    <row r="11260" spans="3:5">
      <c r="C11260" s="414">
        <v>231.39999995902599</v>
      </c>
      <c r="D11260" s="414" t="e">
        <v>#N/A</v>
      </c>
      <c r="E11260" s="414" t="e">
        <v>#N/A</v>
      </c>
    </row>
    <row r="11261" spans="3:5">
      <c r="C11261" s="414">
        <v>231.42499995899399</v>
      </c>
      <c r="D11261" s="414" t="e">
        <v>#N/A</v>
      </c>
      <c r="E11261" s="414" t="e">
        <v>#N/A</v>
      </c>
    </row>
    <row r="11262" spans="3:5">
      <c r="C11262" s="414">
        <v>231.449999958961</v>
      </c>
      <c r="D11262" s="414" t="e">
        <v>#N/A</v>
      </c>
      <c r="E11262" s="414" t="e">
        <v>#N/A</v>
      </c>
    </row>
    <row r="11263" spans="3:5">
      <c r="C11263" s="414">
        <v>231.47499995892801</v>
      </c>
      <c r="D11263" s="414" t="e">
        <v>#N/A</v>
      </c>
      <c r="E11263" s="414" t="e">
        <v>#N/A</v>
      </c>
    </row>
    <row r="11264" spans="3:5">
      <c r="C11264" s="414">
        <v>231.49999995889601</v>
      </c>
      <c r="D11264" s="414" t="e">
        <v>#N/A</v>
      </c>
      <c r="E11264" s="414" t="e">
        <v>#N/A</v>
      </c>
    </row>
    <row r="11265" spans="3:5">
      <c r="C11265" s="414">
        <v>231.52499995886299</v>
      </c>
      <c r="D11265" s="414" t="e">
        <v>#N/A</v>
      </c>
      <c r="E11265" s="414" t="e">
        <v>#N/A</v>
      </c>
    </row>
    <row r="11266" spans="3:5">
      <c r="C11266" s="414">
        <v>231.54999995883099</v>
      </c>
      <c r="D11266" s="414" t="e">
        <v>#N/A</v>
      </c>
      <c r="E11266" s="414" t="e">
        <v>#N/A</v>
      </c>
    </row>
    <row r="11267" spans="3:5">
      <c r="C11267" s="414">
        <v>231.574999958798</v>
      </c>
      <c r="D11267" s="414" t="e">
        <v>#N/A</v>
      </c>
      <c r="E11267" s="414" t="e">
        <v>#N/A</v>
      </c>
    </row>
    <row r="11268" spans="3:5">
      <c r="C11268" s="414">
        <v>231.59999995876501</v>
      </c>
      <c r="D11268" s="414" t="e">
        <v>#N/A</v>
      </c>
      <c r="E11268" s="414" t="e">
        <v>#N/A</v>
      </c>
    </row>
    <row r="11269" spans="3:5">
      <c r="C11269" s="414">
        <v>231.62499995873301</v>
      </c>
      <c r="D11269" s="414" t="e">
        <v>#N/A</v>
      </c>
      <c r="E11269" s="414" t="e">
        <v>#N/A</v>
      </c>
    </row>
    <row r="11270" spans="3:5">
      <c r="C11270" s="414">
        <v>231.64999995869999</v>
      </c>
      <c r="D11270" s="414" t="e">
        <v>#N/A</v>
      </c>
      <c r="E11270" s="414" t="e">
        <v>#N/A</v>
      </c>
    </row>
    <row r="11271" spans="3:5">
      <c r="C11271" s="414">
        <v>231.674999958667</v>
      </c>
      <c r="D11271" s="414" t="e">
        <v>#N/A</v>
      </c>
      <c r="E11271" s="414" t="e">
        <v>#N/A</v>
      </c>
    </row>
    <row r="11272" spans="3:5">
      <c r="C11272" s="414">
        <v>231.699999958635</v>
      </c>
      <c r="D11272" s="414" t="e">
        <v>#N/A</v>
      </c>
      <c r="E11272" s="414" t="e">
        <v>#N/A</v>
      </c>
    </row>
    <row r="11273" spans="3:5">
      <c r="C11273" s="414">
        <v>231.72499995860201</v>
      </c>
      <c r="D11273" s="414" t="e">
        <v>#N/A</v>
      </c>
      <c r="E11273" s="414" t="e">
        <v>#N/A</v>
      </c>
    </row>
    <row r="11274" spans="3:5">
      <c r="C11274" s="414">
        <v>231.74999995856999</v>
      </c>
      <c r="D11274" s="414" t="e">
        <v>#N/A</v>
      </c>
      <c r="E11274" s="414" t="e">
        <v>#N/A</v>
      </c>
    </row>
    <row r="11275" spans="3:5">
      <c r="C11275" s="414">
        <v>231.77499995853699</v>
      </c>
      <c r="D11275" s="414" t="e">
        <v>#N/A</v>
      </c>
      <c r="E11275" s="414" t="e">
        <v>#N/A</v>
      </c>
    </row>
    <row r="11276" spans="3:5">
      <c r="C11276" s="414">
        <v>231.799999958504</v>
      </c>
      <c r="D11276" s="414" t="e">
        <v>#N/A</v>
      </c>
      <c r="E11276" s="414" t="e">
        <v>#N/A</v>
      </c>
    </row>
    <row r="11277" spans="3:5">
      <c r="C11277" s="414">
        <v>231.82499995847201</v>
      </c>
      <c r="D11277" s="414" t="e">
        <v>#N/A</v>
      </c>
      <c r="E11277" s="414" t="e">
        <v>#N/A</v>
      </c>
    </row>
    <row r="11278" spans="3:5">
      <c r="C11278" s="414">
        <v>231.84999995843901</v>
      </c>
      <c r="D11278" s="414" t="e">
        <v>#N/A</v>
      </c>
      <c r="E11278" s="414" t="e">
        <v>#N/A</v>
      </c>
    </row>
    <row r="11279" spans="3:5">
      <c r="C11279" s="414">
        <v>231.87499995840599</v>
      </c>
      <c r="D11279" s="414" t="e">
        <v>#N/A</v>
      </c>
      <c r="E11279" s="414" t="e">
        <v>#N/A</v>
      </c>
    </row>
    <row r="11280" spans="3:5">
      <c r="C11280" s="414">
        <v>231.899999958374</v>
      </c>
      <c r="D11280" s="414" t="e">
        <v>#N/A</v>
      </c>
      <c r="E11280" s="414" t="e">
        <v>#N/A</v>
      </c>
    </row>
    <row r="11281" spans="3:5">
      <c r="C11281" s="414">
        <v>231.924999958341</v>
      </c>
      <c r="D11281" s="414" t="e">
        <v>#N/A</v>
      </c>
      <c r="E11281" s="414" t="e">
        <v>#N/A</v>
      </c>
    </row>
    <row r="11282" spans="3:5">
      <c r="C11282" s="414">
        <v>231.94999995830901</v>
      </c>
      <c r="D11282" s="414" t="e">
        <v>#N/A</v>
      </c>
      <c r="E11282" s="414" t="e">
        <v>#N/A</v>
      </c>
    </row>
    <row r="11283" spans="3:5">
      <c r="C11283" s="414">
        <v>231.97499995827599</v>
      </c>
      <c r="D11283" s="414" t="e">
        <v>#N/A</v>
      </c>
      <c r="E11283" s="414" t="e">
        <v>#N/A</v>
      </c>
    </row>
    <row r="11284" spans="3:5">
      <c r="C11284" s="414">
        <v>231.999999958243</v>
      </c>
      <c r="D11284" s="414" t="e">
        <v>#N/A</v>
      </c>
      <c r="E11284" s="414" t="e">
        <v>#N/A</v>
      </c>
    </row>
    <row r="11285" spans="3:5">
      <c r="C11285" s="414">
        <v>232.024999958211</v>
      </c>
      <c r="D11285" s="414" t="e">
        <v>#N/A</v>
      </c>
      <c r="E11285" s="414" t="e">
        <v>#N/A</v>
      </c>
    </row>
    <row r="11286" spans="3:5">
      <c r="C11286" s="414">
        <v>232.04999995817801</v>
      </c>
      <c r="D11286" s="414" t="e">
        <v>#N/A</v>
      </c>
      <c r="E11286" s="414" t="e">
        <v>#N/A</v>
      </c>
    </row>
    <row r="11287" spans="3:5">
      <c r="C11287" s="414">
        <v>232.07499995814501</v>
      </c>
      <c r="D11287" s="414" t="e">
        <v>#N/A</v>
      </c>
      <c r="E11287" s="414" t="e">
        <v>#N/A</v>
      </c>
    </row>
    <row r="11288" spans="3:5">
      <c r="C11288" s="414">
        <v>232.09999995811299</v>
      </c>
      <c r="D11288" s="414" t="e">
        <v>#N/A</v>
      </c>
      <c r="E11288" s="414" t="e">
        <v>#N/A</v>
      </c>
    </row>
    <row r="11289" spans="3:5">
      <c r="C11289" s="414">
        <v>232.12499995808</v>
      </c>
      <c r="D11289" s="414" t="e">
        <v>#N/A</v>
      </c>
      <c r="E11289" s="414" t="e">
        <v>#N/A</v>
      </c>
    </row>
    <row r="11290" spans="3:5">
      <c r="C11290" s="414">
        <v>232.149999958048</v>
      </c>
      <c r="D11290" s="414" t="e">
        <v>#N/A</v>
      </c>
      <c r="E11290" s="414" t="e">
        <v>#N/A</v>
      </c>
    </row>
    <row r="11291" spans="3:5">
      <c r="C11291" s="414">
        <v>232.17499995801501</v>
      </c>
      <c r="D11291" s="414" t="e">
        <v>#N/A</v>
      </c>
      <c r="E11291" s="414" t="e">
        <v>#N/A</v>
      </c>
    </row>
    <row r="11292" spans="3:5">
      <c r="C11292" s="414">
        <v>232.19999995798199</v>
      </c>
      <c r="D11292" s="414" t="e">
        <v>#N/A</v>
      </c>
      <c r="E11292" s="414" t="e">
        <v>#N/A</v>
      </c>
    </row>
    <row r="11293" spans="3:5">
      <c r="C11293" s="414">
        <v>232.22499995794999</v>
      </c>
      <c r="D11293" s="414" t="e">
        <v>#N/A</v>
      </c>
      <c r="E11293" s="414" t="e">
        <v>#N/A</v>
      </c>
    </row>
    <row r="11294" spans="3:5">
      <c r="C11294" s="414">
        <v>232.249999957917</v>
      </c>
      <c r="D11294" s="414" t="e">
        <v>#N/A</v>
      </c>
      <c r="E11294" s="414" t="e">
        <v>#N/A</v>
      </c>
    </row>
    <row r="11295" spans="3:5">
      <c r="C11295" s="414">
        <v>232.27499995788401</v>
      </c>
      <c r="D11295" s="414" t="e">
        <v>#N/A</v>
      </c>
      <c r="E11295" s="414" t="e">
        <v>#N/A</v>
      </c>
    </row>
    <row r="11296" spans="3:5">
      <c r="C11296" s="414">
        <v>232.29999995785201</v>
      </c>
      <c r="D11296" s="414" t="e">
        <v>#N/A</v>
      </c>
      <c r="E11296" s="414" t="e">
        <v>#N/A</v>
      </c>
    </row>
    <row r="11297" spans="3:5">
      <c r="C11297" s="414">
        <v>232.32499995781899</v>
      </c>
      <c r="D11297" s="414" t="e">
        <v>#N/A</v>
      </c>
      <c r="E11297" s="414" t="e">
        <v>#N/A</v>
      </c>
    </row>
    <row r="11298" spans="3:5">
      <c r="C11298" s="414">
        <v>232.34999995778699</v>
      </c>
      <c r="D11298" s="414" t="e">
        <v>#N/A</v>
      </c>
      <c r="E11298" s="414" t="e">
        <v>#N/A</v>
      </c>
    </row>
    <row r="11299" spans="3:5">
      <c r="C11299" s="414">
        <v>232.374999957754</v>
      </c>
      <c r="D11299" s="414" t="e">
        <v>#N/A</v>
      </c>
      <c r="E11299" s="414" t="e">
        <v>#N/A</v>
      </c>
    </row>
    <row r="11300" spans="3:5">
      <c r="C11300" s="414">
        <v>232.39999995772101</v>
      </c>
      <c r="D11300" s="414" t="e">
        <v>#N/A</v>
      </c>
      <c r="E11300" s="414" t="e">
        <v>#N/A</v>
      </c>
    </row>
    <row r="11301" spans="3:5">
      <c r="C11301" s="414">
        <v>232.42499995768901</v>
      </c>
      <c r="D11301" s="414" t="e">
        <v>#N/A</v>
      </c>
      <c r="E11301" s="414" t="e">
        <v>#N/A</v>
      </c>
    </row>
    <row r="11302" spans="3:5">
      <c r="C11302" s="414">
        <v>232.44999995765599</v>
      </c>
      <c r="D11302" s="414" t="e">
        <v>#N/A</v>
      </c>
      <c r="E11302" s="414" t="e">
        <v>#N/A</v>
      </c>
    </row>
    <row r="11303" spans="3:5">
      <c r="C11303" s="414">
        <v>232.474999957623</v>
      </c>
      <c r="D11303" s="414" t="e">
        <v>#N/A</v>
      </c>
      <c r="E11303" s="414" t="e">
        <v>#N/A</v>
      </c>
    </row>
    <row r="11304" spans="3:5">
      <c r="C11304" s="414">
        <v>232.499999957591</v>
      </c>
      <c r="D11304" s="414" t="e">
        <v>#N/A</v>
      </c>
      <c r="E11304" s="414" t="e">
        <v>#N/A</v>
      </c>
    </row>
    <row r="11305" spans="3:5">
      <c r="C11305" s="414">
        <v>232.52499995755801</v>
      </c>
      <c r="D11305" s="414" t="e">
        <v>#N/A</v>
      </c>
      <c r="E11305" s="414" t="e">
        <v>#N/A</v>
      </c>
    </row>
    <row r="11306" spans="3:5">
      <c r="C11306" s="414">
        <v>232.54999995752601</v>
      </c>
      <c r="D11306" s="414" t="e">
        <v>#N/A</v>
      </c>
      <c r="E11306" s="414" t="e">
        <v>#N/A</v>
      </c>
    </row>
    <row r="11307" spans="3:5">
      <c r="C11307" s="414">
        <v>232.57499995749299</v>
      </c>
      <c r="D11307" s="414" t="e">
        <v>#N/A</v>
      </c>
      <c r="E11307" s="414" t="e">
        <v>#N/A</v>
      </c>
    </row>
    <row r="11308" spans="3:5">
      <c r="C11308" s="414">
        <v>232.59999995746</v>
      </c>
      <c r="D11308" s="414" t="e">
        <v>#N/A</v>
      </c>
      <c r="E11308" s="414" t="e">
        <v>#N/A</v>
      </c>
    </row>
    <row r="11309" spans="3:5">
      <c r="C11309" s="414">
        <v>232.624999957428</v>
      </c>
      <c r="D11309" s="414" t="e">
        <v>#N/A</v>
      </c>
      <c r="E11309" s="414" t="e">
        <v>#N/A</v>
      </c>
    </row>
    <row r="11310" spans="3:5">
      <c r="C11310" s="414">
        <v>232.64999995739501</v>
      </c>
      <c r="D11310" s="414" t="e">
        <v>#N/A</v>
      </c>
      <c r="E11310" s="414" t="e">
        <v>#N/A</v>
      </c>
    </row>
    <row r="11311" spans="3:5">
      <c r="C11311" s="414">
        <v>232.67499995736301</v>
      </c>
      <c r="D11311" s="414" t="e">
        <v>#N/A</v>
      </c>
      <c r="E11311" s="414" t="e">
        <v>#N/A</v>
      </c>
    </row>
    <row r="11312" spans="3:5">
      <c r="C11312" s="414">
        <v>232.69999995732999</v>
      </c>
      <c r="D11312" s="414" t="e">
        <v>#N/A</v>
      </c>
      <c r="E11312" s="414" t="e">
        <v>#N/A</v>
      </c>
    </row>
    <row r="11313" spans="3:5">
      <c r="C11313" s="414">
        <v>232.724999957297</v>
      </c>
      <c r="D11313" s="414" t="e">
        <v>#N/A</v>
      </c>
      <c r="E11313" s="414" t="e">
        <v>#N/A</v>
      </c>
    </row>
    <row r="11314" spans="3:5">
      <c r="C11314" s="414">
        <v>232.749999957265</v>
      </c>
      <c r="D11314" s="414" t="e">
        <v>#N/A</v>
      </c>
      <c r="E11314" s="414" t="e">
        <v>#N/A</v>
      </c>
    </row>
    <row r="11315" spans="3:5">
      <c r="C11315" s="414">
        <v>232.77499995723201</v>
      </c>
      <c r="D11315" s="414" t="e">
        <v>#N/A</v>
      </c>
      <c r="E11315" s="414" t="e">
        <v>#N/A</v>
      </c>
    </row>
    <row r="11316" spans="3:5">
      <c r="C11316" s="414">
        <v>232.79999995719899</v>
      </c>
      <c r="D11316" s="414" t="e">
        <v>#N/A</v>
      </c>
      <c r="E11316" s="414" t="e">
        <v>#N/A</v>
      </c>
    </row>
    <row r="11317" spans="3:5">
      <c r="C11317" s="414">
        <v>232.82499995716699</v>
      </c>
      <c r="D11317" s="414" t="e">
        <v>#N/A</v>
      </c>
      <c r="E11317" s="414" t="e">
        <v>#N/A</v>
      </c>
    </row>
    <row r="11318" spans="3:5">
      <c r="C11318" s="414">
        <v>232.849999957134</v>
      </c>
      <c r="D11318" s="414" t="e">
        <v>#N/A</v>
      </c>
      <c r="E11318" s="414" t="e">
        <v>#N/A</v>
      </c>
    </row>
    <row r="11319" spans="3:5">
      <c r="C11319" s="414">
        <v>232.87499995710201</v>
      </c>
      <c r="D11319" s="414" t="e">
        <v>#N/A</v>
      </c>
      <c r="E11319" s="414" t="e">
        <v>#N/A</v>
      </c>
    </row>
    <row r="11320" spans="3:5">
      <c r="C11320" s="414">
        <v>232.89999995706901</v>
      </c>
      <c r="D11320" s="414" t="e">
        <v>#N/A</v>
      </c>
      <c r="E11320" s="414" t="e">
        <v>#N/A</v>
      </c>
    </row>
    <row r="11321" spans="3:5">
      <c r="C11321" s="414">
        <v>232.92499995703599</v>
      </c>
      <c r="D11321" s="414" t="e">
        <v>#N/A</v>
      </c>
      <c r="E11321" s="414" t="e">
        <v>#N/A</v>
      </c>
    </row>
    <row r="11322" spans="3:5">
      <c r="C11322" s="414">
        <v>232.949999957004</v>
      </c>
      <c r="D11322" s="414" t="e">
        <v>#N/A</v>
      </c>
      <c r="E11322" s="414" t="e">
        <v>#N/A</v>
      </c>
    </row>
    <row r="11323" spans="3:5">
      <c r="C11323" s="414">
        <v>232.974999956971</v>
      </c>
      <c r="D11323" s="414" t="e">
        <v>#N/A</v>
      </c>
      <c r="E11323" s="414" t="e">
        <v>#N/A</v>
      </c>
    </row>
    <row r="11324" spans="3:5">
      <c r="C11324" s="414">
        <v>232.99999995693801</v>
      </c>
      <c r="D11324" s="414" t="e">
        <v>#N/A</v>
      </c>
      <c r="E11324" s="414" t="e">
        <v>#N/A</v>
      </c>
    </row>
    <row r="11325" spans="3:5">
      <c r="C11325" s="414">
        <v>233.02499995690599</v>
      </c>
      <c r="D11325" s="414" t="e">
        <v>#N/A</v>
      </c>
      <c r="E11325" s="414" t="e">
        <v>#N/A</v>
      </c>
    </row>
    <row r="11326" spans="3:5">
      <c r="C11326" s="414">
        <v>233.04999995687299</v>
      </c>
      <c r="D11326" s="414" t="e">
        <v>#N/A</v>
      </c>
      <c r="E11326" s="414" t="e">
        <v>#N/A</v>
      </c>
    </row>
    <row r="11327" spans="3:5">
      <c r="C11327" s="414">
        <v>233.074999956841</v>
      </c>
      <c r="D11327" s="414" t="e">
        <v>#N/A</v>
      </c>
      <c r="E11327" s="414" t="e">
        <v>#N/A</v>
      </c>
    </row>
    <row r="11328" spans="3:5">
      <c r="C11328" s="414">
        <v>233.09999995680801</v>
      </c>
      <c r="D11328" s="414" t="e">
        <v>#N/A</v>
      </c>
      <c r="E11328" s="414" t="e">
        <v>#N/A</v>
      </c>
    </row>
    <row r="11329" spans="3:5">
      <c r="C11329" s="414">
        <v>233.12499995677501</v>
      </c>
      <c r="D11329" s="414" t="e">
        <v>#N/A</v>
      </c>
      <c r="E11329" s="414" t="e">
        <v>#N/A</v>
      </c>
    </row>
    <row r="11330" spans="3:5">
      <c r="C11330" s="414">
        <v>233.14999995674299</v>
      </c>
      <c r="D11330" s="414" t="e">
        <v>#N/A</v>
      </c>
      <c r="E11330" s="414" t="e">
        <v>#N/A</v>
      </c>
    </row>
    <row r="11331" spans="3:5">
      <c r="C11331" s="414">
        <v>233.17499995671</v>
      </c>
      <c r="D11331" s="414" t="e">
        <v>#N/A</v>
      </c>
      <c r="E11331" s="414" t="e">
        <v>#N/A</v>
      </c>
    </row>
    <row r="11332" spans="3:5">
      <c r="C11332" s="414">
        <v>233.199999956677</v>
      </c>
      <c r="D11332" s="414" t="e">
        <v>#N/A</v>
      </c>
      <c r="E11332" s="414" t="e">
        <v>#N/A</v>
      </c>
    </row>
    <row r="11333" spans="3:5">
      <c r="C11333" s="414">
        <v>233.22499995664501</v>
      </c>
      <c r="D11333" s="414" t="e">
        <v>#N/A</v>
      </c>
      <c r="E11333" s="414" t="e">
        <v>#N/A</v>
      </c>
    </row>
    <row r="11334" spans="3:5">
      <c r="C11334" s="414">
        <v>233.24999995661199</v>
      </c>
      <c r="D11334" s="414" t="e">
        <v>#N/A</v>
      </c>
      <c r="E11334" s="414" t="e">
        <v>#N/A</v>
      </c>
    </row>
    <row r="11335" spans="3:5">
      <c r="C11335" s="414">
        <v>233.27499995657999</v>
      </c>
      <c r="D11335" s="414" t="e">
        <v>#N/A</v>
      </c>
      <c r="E11335" s="414" t="e">
        <v>#N/A</v>
      </c>
    </row>
    <row r="11336" spans="3:5">
      <c r="C11336" s="414">
        <v>233.299999956547</v>
      </c>
      <c r="D11336" s="414" t="e">
        <v>#N/A</v>
      </c>
      <c r="E11336" s="414" t="e">
        <v>#N/A</v>
      </c>
    </row>
    <row r="11337" spans="3:5">
      <c r="C11337" s="414">
        <v>233.32499995651401</v>
      </c>
      <c r="D11337" s="414" t="e">
        <v>#N/A</v>
      </c>
      <c r="E11337" s="414" t="e">
        <v>#N/A</v>
      </c>
    </row>
    <row r="11338" spans="3:5">
      <c r="C11338" s="414">
        <v>233.34999995648201</v>
      </c>
      <c r="D11338" s="414" t="e">
        <v>#N/A</v>
      </c>
      <c r="E11338" s="414" t="e">
        <v>#N/A</v>
      </c>
    </row>
    <row r="11339" spans="3:5">
      <c r="C11339" s="414">
        <v>233.37499995644899</v>
      </c>
      <c r="D11339" s="414" t="e">
        <v>#N/A</v>
      </c>
      <c r="E11339" s="414" t="e">
        <v>#N/A</v>
      </c>
    </row>
    <row r="11340" spans="3:5">
      <c r="C11340" s="414">
        <v>233.399999956416</v>
      </c>
      <c r="D11340" s="414" t="e">
        <v>#N/A</v>
      </c>
      <c r="E11340" s="414" t="e">
        <v>#N/A</v>
      </c>
    </row>
    <row r="11341" spans="3:5">
      <c r="C11341" s="414">
        <v>233.424999956384</v>
      </c>
      <c r="D11341" s="414" t="e">
        <v>#N/A</v>
      </c>
      <c r="E11341" s="414" t="e">
        <v>#N/A</v>
      </c>
    </row>
    <row r="11342" spans="3:5">
      <c r="C11342" s="414">
        <v>233.44999995635101</v>
      </c>
      <c r="D11342" s="414" t="e">
        <v>#N/A</v>
      </c>
      <c r="E11342" s="414" t="e">
        <v>#N/A</v>
      </c>
    </row>
    <row r="11343" spans="3:5">
      <c r="C11343" s="414">
        <v>233.47499995631901</v>
      </c>
      <c r="D11343" s="414" t="e">
        <v>#N/A</v>
      </c>
      <c r="E11343" s="414" t="e">
        <v>#N/A</v>
      </c>
    </row>
    <row r="11344" spans="3:5">
      <c r="C11344" s="414">
        <v>233.49999995628599</v>
      </c>
      <c r="D11344" s="414" t="e">
        <v>#N/A</v>
      </c>
      <c r="E11344" s="414" t="e">
        <v>#N/A</v>
      </c>
    </row>
    <row r="11345" spans="3:5">
      <c r="C11345" s="414">
        <v>233.524999956253</v>
      </c>
      <c r="D11345" s="414" t="e">
        <v>#N/A</v>
      </c>
      <c r="E11345" s="414" t="e">
        <v>#N/A</v>
      </c>
    </row>
    <row r="11346" spans="3:5">
      <c r="C11346" s="414">
        <v>233.549999956221</v>
      </c>
      <c r="D11346" s="414" t="e">
        <v>#N/A</v>
      </c>
      <c r="E11346" s="414" t="e">
        <v>#N/A</v>
      </c>
    </row>
    <row r="11347" spans="3:5">
      <c r="C11347" s="414">
        <v>233.57499995618801</v>
      </c>
      <c r="D11347" s="414" t="e">
        <v>#N/A</v>
      </c>
      <c r="E11347" s="414" t="e">
        <v>#N/A</v>
      </c>
    </row>
    <row r="11348" spans="3:5">
      <c r="C11348" s="414">
        <v>233.59999995615499</v>
      </c>
      <c r="D11348" s="414" t="e">
        <v>#N/A</v>
      </c>
      <c r="E11348" s="414" t="e">
        <v>#N/A</v>
      </c>
    </row>
    <row r="11349" spans="3:5">
      <c r="C11349" s="414">
        <v>233.62499995612299</v>
      </c>
      <c r="D11349" s="414" t="e">
        <v>#N/A</v>
      </c>
      <c r="E11349" s="414" t="e">
        <v>#N/A</v>
      </c>
    </row>
    <row r="11350" spans="3:5">
      <c r="C11350" s="414">
        <v>233.64999995609</v>
      </c>
      <c r="D11350" s="414" t="e">
        <v>#N/A</v>
      </c>
      <c r="E11350" s="414" t="e">
        <v>#N/A</v>
      </c>
    </row>
    <row r="11351" spans="3:5">
      <c r="C11351" s="414">
        <v>233.674999956058</v>
      </c>
      <c r="D11351" s="414" t="e">
        <v>#N/A</v>
      </c>
      <c r="E11351" s="414" t="e">
        <v>#N/A</v>
      </c>
    </row>
    <row r="11352" spans="3:5">
      <c r="C11352" s="414">
        <v>233.69999995602501</v>
      </c>
      <c r="D11352" s="414" t="e">
        <v>#N/A</v>
      </c>
      <c r="E11352" s="414" t="e">
        <v>#N/A</v>
      </c>
    </row>
    <row r="11353" spans="3:5">
      <c r="C11353" s="414">
        <v>233.72499995599199</v>
      </c>
      <c r="D11353" s="414" t="e">
        <v>#N/A</v>
      </c>
      <c r="E11353" s="414" t="e">
        <v>#N/A</v>
      </c>
    </row>
    <row r="11354" spans="3:5">
      <c r="C11354" s="414">
        <v>233.74999995595999</v>
      </c>
      <c r="D11354" s="414" t="e">
        <v>#N/A</v>
      </c>
      <c r="E11354" s="414" t="e">
        <v>#N/A</v>
      </c>
    </row>
    <row r="11355" spans="3:5">
      <c r="C11355" s="414">
        <v>233.774999955927</v>
      </c>
      <c r="D11355" s="414" t="e">
        <v>#N/A</v>
      </c>
      <c r="E11355" s="414" t="e">
        <v>#N/A</v>
      </c>
    </row>
    <row r="11356" spans="3:5">
      <c r="C11356" s="414">
        <v>233.79999995589401</v>
      </c>
      <c r="D11356" s="414" t="e">
        <v>#N/A</v>
      </c>
      <c r="E11356" s="414" t="e">
        <v>#N/A</v>
      </c>
    </row>
    <row r="11357" spans="3:5">
      <c r="C11357" s="414">
        <v>233.82499995586201</v>
      </c>
      <c r="D11357" s="414" t="e">
        <v>#N/A</v>
      </c>
      <c r="E11357" s="414" t="e">
        <v>#N/A</v>
      </c>
    </row>
    <row r="11358" spans="3:5">
      <c r="C11358" s="414">
        <v>233.84999995582899</v>
      </c>
      <c r="D11358" s="414" t="e">
        <v>#N/A</v>
      </c>
      <c r="E11358" s="414" t="e">
        <v>#N/A</v>
      </c>
    </row>
    <row r="11359" spans="3:5">
      <c r="C11359" s="414">
        <v>233.87499995579699</v>
      </c>
      <c r="D11359" s="414" t="e">
        <v>#N/A</v>
      </c>
      <c r="E11359" s="414" t="e">
        <v>#N/A</v>
      </c>
    </row>
    <row r="11360" spans="3:5">
      <c r="C11360" s="414">
        <v>233.899999955764</v>
      </c>
      <c r="D11360" s="414" t="e">
        <v>#N/A</v>
      </c>
      <c r="E11360" s="414" t="e">
        <v>#N/A</v>
      </c>
    </row>
    <row r="11361" spans="3:5">
      <c r="C11361" s="414">
        <v>233.92499995573101</v>
      </c>
      <c r="D11361" s="414" t="e">
        <v>#N/A</v>
      </c>
      <c r="E11361" s="414" t="e">
        <v>#N/A</v>
      </c>
    </row>
    <row r="11362" spans="3:5">
      <c r="C11362" s="414">
        <v>233.94999995569901</v>
      </c>
      <c r="D11362" s="414" t="e">
        <v>#N/A</v>
      </c>
      <c r="E11362" s="414" t="e">
        <v>#N/A</v>
      </c>
    </row>
    <row r="11363" spans="3:5">
      <c r="C11363" s="414">
        <v>233.97499995566599</v>
      </c>
      <c r="D11363" s="414" t="e">
        <v>#N/A</v>
      </c>
      <c r="E11363" s="414" t="e">
        <v>#N/A</v>
      </c>
    </row>
    <row r="11364" spans="3:5">
      <c r="C11364" s="414">
        <v>233.999999955634</v>
      </c>
      <c r="D11364" s="414" t="e">
        <v>#N/A</v>
      </c>
      <c r="E11364" s="414" t="e">
        <v>#N/A</v>
      </c>
    </row>
    <row r="11365" spans="3:5">
      <c r="C11365" s="414">
        <v>234.024999955601</v>
      </c>
      <c r="D11365" s="414" t="e">
        <v>#N/A</v>
      </c>
      <c r="E11365" s="414" t="e">
        <v>#N/A</v>
      </c>
    </row>
    <row r="11366" spans="3:5">
      <c r="C11366" s="414">
        <v>234.04999995556801</v>
      </c>
      <c r="D11366" s="414" t="e">
        <v>#N/A</v>
      </c>
      <c r="E11366" s="414" t="e">
        <v>#N/A</v>
      </c>
    </row>
    <row r="11367" spans="3:5">
      <c r="C11367" s="414">
        <v>234.07499995553599</v>
      </c>
      <c r="D11367" s="414" t="e">
        <v>#N/A</v>
      </c>
      <c r="E11367" s="414" t="e">
        <v>#N/A</v>
      </c>
    </row>
    <row r="11368" spans="3:5">
      <c r="C11368" s="414">
        <v>234.09999995550299</v>
      </c>
      <c r="D11368" s="414" t="e">
        <v>#N/A</v>
      </c>
      <c r="E11368" s="414" t="e">
        <v>#N/A</v>
      </c>
    </row>
    <row r="11369" spans="3:5">
      <c r="C11369" s="414">
        <v>234.12499995547</v>
      </c>
      <c r="D11369" s="414" t="e">
        <v>#N/A</v>
      </c>
      <c r="E11369" s="414" t="e">
        <v>#N/A</v>
      </c>
    </row>
    <row r="11370" spans="3:5">
      <c r="C11370" s="414">
        <v>234.14999995543801</v>
      </c>
      <c r="D11370" s="414" t="e">
        <v>#N/A</v>
      </c>
      <c r="E11370" s="414" t="e">
        <v>#N/A</v>
      </c>
    </row>
    <row r="11371" spans="3:5">
      <c r="C11371" s="414">
        <v>234.17499995540501</v>
      </c>
      <c r="D11371" s="414" t="e">
        <v>#N/A</v>
      </c>
      <c r="E11371" s="414" t="e">
        <v>#N/A</v>
      </c>
    </row>
    <row r="11372" spans="3:5">
      <c r="C11372" s="414">
        <v>234.19999995537299</v>
      </c>
      <c r="D11372" s="414" t="e">
        <v>#N/A</v>
      </c>
      <c r="E11372" s="414" t="e">
        <v>#N/A</v>
      </c>
    </row>
    <row r="11373" spans="3:5">
      <c r="C11373" s="414">
        <v>234.22499995534</v>
      </c>
      <c r="D11373" s="414" t="e">
        <v>#N/A</v>
      </c>
      <c r="E11373" s="414" t="e">
        <v>#N/A</v>
      </c>
    </row>
    <row r="11374" spans="3:5">
      <c r="C11374" s="414">
        <v>234.249999955307</v>
      </c>
      <c r="D11374" s="414" t="e">
        <v>#N/A</v>
      </c>
      <c r="E11374" s="414" t="e">
        <v>#N/A</v>
      </c>
    </row>
    <row r="11375" spans="3:5">
      <c r="C11375" s="414">
        <v>234.27499995527501</v>
      </c>
      <c r="D11375" s="414" t="e">
        <v>#N/A</v>
      </c>
      <c r="E11375" s="414" t="e">
        <v>#N/A</v>
      </c>
    </row>
    <row r="11376" spans="3:5">
      <c r="C11376" s="414">
        <v>234.29999995524199</v>
      </c>
      <c r="D11376" s="414" t="e">
        <v>#N/A</v>
      </c>
      <c r="E11376" s="414" t="e">
        <v>#N/A</v>
      </c>
    </row>
    <row r="11377" spans="3:5">
      <c r="C11377" s="414">
        <v>234.32499995520899</v>
      </c>
      <c r="D11377" s="414" t="e">
        <v>#N/A</v>
      </c>
      <c r="E11377" s="414" t="e">
        <v>#N/A</v>
      </c>
    </row>
    <row r="11378" spans="3:5">
      <c r="C11378" s="414">
        <v>234.349999955177</v>
      </c>
      <c r="D11378" s="414" t="e">
        <v>#N/A</v>
      </c>
      <c r="E11378" s="414" t="e">
        <v>#N/A</v>
      </c>
    </row>
    <row r="11379" spans="3:5">
      <c r="C11379" s="414">
        <v>234.37499995514401</v>
      </c>
      <c r="D11379" s="414" t="e">
        <v>#N/A</v>
      </c>
      <c r="E11379" s="414" t="e">
        <v>#N/A</v>
      </c>
    </row>
    <row r="11380" spans="3:5">
      <c r="C11380" s="414">
        <v>234.39999995511201</v>
      </c>
      <c r="D11380" s="414" t="e">
        <v>#N/A</v>
      </c>
      <c r="E11380" s="414" t="e">
        <v>#N/A</v>
      </c>
    </row>
    <row r="11381" spans="3:5">
      <c r="C11381" s="414">
        <v>234.42499995507899</v>
      </c>
      <c r="D11381" s="414" t="e">
        <v>#N/A</v>
      </c>
      <c r="E11381" s="414" t="e">
        <v>#N/A</v>
      </c>
    </row>
    <row r="11382" spans="3:5">
      <c r="C11382" s="414">
        <v>234.449999955046</v>
      </c>
      <c r="D11382" s="414" t="e">
        <v>#N/A</v>
      </c>
      <c r="E11382" s="414" t="e">
        <v>#N/A</v>
      </c>
    </row>
    <row r="11383" spans="3:5">
      <c r="C11383" s="414">
        <v>234.474999955014</v>
      </c>
      <c r="D11383" s="414" t="e">
        <v>#N/A</v>
      </c>
      <c r="E11383" s="414" t="e">
        <v>#N/A</v>
      </c>
    </row>
    <row r="11384" spans="3:5">
      <c r="C11384" s="414">
        <v>234.49999995498101</v>
      </c>
      <c r="D11384" s="414" t="e">
        <v>#N/A</v>
      </c>
      <c r="E11384" s="414" t="e">
        <v>#N/A</v>
      </c>
    </row>
    <row r="11385" spans="3:5">
      <c r="C11385" s="414">
        <v>234.52499995494799</v>
      </c>
      <c r="D11385" s="414" t="e">
        <v>#N/A</v>
      </c>
      <c r="E11385" s="414" t="e">
        <v>#N/A</v>
      </c>
    </row>
    <row r="11386" spans="3:5">
      <c r="C11386" s="414">
        <v>234.54999995491599</v>
      </c>
      <c r="D11386" s="414" t="e">
        <v>#N/A</v>
      </c>
      <c r="E11386" s="414" t="e">
        <v>#N/A</v>
      </c>
    </row>
    <row r="11387" spans="3:5">
      <c r="C11387" s="414">
        <v>234.574999954883</v>
      </c>
      <c r="D11387" s="414" t="e">
        <v>#N/A</v>
      </c>
      <c r="E11387" s="414" t="e">
        <v>#N/A</v>
      </c>
    </row>
    <row r="11388" spans="3:5">
      <c r="C11388" s="414">
        <v>234.599999954851</v>
      </c>
      <c r="D11388" s="414" t="e">
        <v>#N/A</v>
      </c>
      <c r="E11388" s="414" t="e">
        <v>#N/A</v>
      </c>
    </row>
    <row r="11389" spans="3:5">
      <c r="C11389" s="414">
        <v>234.62499995481801</v>
      </c>
      <c r="D11389" s="414" t="e">
        <v>#N/A</v>
      </c>
      <c r="E11389" s="414" t="e">
        <v>#N/A</v>
      </c>
    </row>
    <row r="11390" spans="3:5">
      <c r="C11390" s="414">
        <v>234.64999995478499</v>
      </c>
      <c r="D11390" s="414" t="e">
        <v>#N/A</v>
      </c>
      <c r="E11390" s="414" t="e">
        <v>#N/A</v>
      </c>
    </row>
    <row r="11391" spans="3:5">
      <c r="C11391" s="414">
        <v>234.67499995475299</v>
      </c>
      <c r="D11391" s="414" t="e">
        <v>#N/A</v>
      </c>
      <c r="E11391" s="414" t="e">
        <v>#N/A</v>
      </c>
    </row>
    <row r="11392" spans="3:5">
      <c r="C11392" s="414">
        <v>234.69999995472</v>
      </c>
      <c r="D11392" s="414" t="e">
        <v>#N/A</v>
      </c>
      <c r="E11392" s="414" t="e">
        <v>#N/A</v>
      </c>
    </row>
    <row r="11393" spans="3:5">
      <c r="C11393" s="414">
        <v>234.72499995468701</v>
      </c>
      <c r="D11393" s="414" t="e">
        <v>#N/A</v>
      </c>
      <c r="E11393" s="414" t="e">
        <v>#N/A</v>
      </c>
    </row>
    <row r="11394" spans="3:5">
      <c r="C11394" s="414">
        <v>234.74999995465501</v>
      </c>
      <c r="D11394" s="414" t="e">
        <v>#N/A</v>
      </c>
      <c r="E11394" s="414" t="e">
        <v>#N/A</v>
      </c>
    </row>
    <row r="11395" spans="3:5">
      <c r="C11395" s="414">
        <v>234.77499995462199</v>
      </c>
      <c r="D11395" s="414" t="e">
        <v>#N/A</v>
      </c>
      <c r="E11395" s="414" t="e">
        <v>#N/A</v>
      </c>
    </row>
    <row r="11396" spans="3:5">
      <c r="C11396" s="414">
        <v>234.79999995458999</v>
      </c>
      <c r="D11396" s="414" t="e">
        <v>#N/A</v>
      </c>
      <c r="E11396" s="414" t="e">
        <v>#N/A</v>
      </c>
    </row>
    <row r="11397" spans="3:5">
      <c r="C11397" s="414">
        <v>234.824999954557</v>
      </c>
      <c r="D11397" s="414" t="e">
        <v>#N/A</v>
      </c>
      <c r="E11397" s="414" t="e">
        <v>#N/A</v>
      </c>
    </row>
    <row r="11398" spans="3:5">
      <c r="C11398" s="414">
        <v>234.84999995452401</v>
      </c>
      <c r="D11398" s="414" t="e">
        <v>#N/A</v>
      </c>
      <c r="E11398" s="414" t="e">
        <v>#N/A</v>
      </c>
    </row>
    <row r="11399" spans="3:5">
      <c r="C11399" s="414">
        <v>234.87499995449201</v>
      </c>
      <c r="D11399" s="414" t="e">
        <v>#N/A</v>
      </c>
      <c r="E11399" s="414" t="e">
        <v>#N/A</v>
      </c>
    </row>
    <row r="11400" spans="3:5">
      <c r="C11400" s="414">
        <v>234.89999995445899</v>
      </c>
      <c r="D11400" s="414" t="e">
        <v>#N/A</v>
      </c>
      <c r="E11400" s="414" t="e">
        <v>#N/A</v>
      </c>
    </row>
    <row r="11401" spans="3:5">
      <c r="C11401" s="414">
        <v>234.924999954426</v>
      </c>
      <c r="D11401" s="414" t="e">
        <v>#N/A</v>
      </c>
      <c r="E11401" s="414" t="e">
        <v>#N/A</v>
      </c>
    </row>
    <row r="11402" spans="3:5">
      <c r="C11402" s="414">
        <v>234.949999954394</v>
      </c>
      <c r="D11402" s="414" t="e">
        <v>#N/A</v>
      </c>
      <c r="E11402" s="414" t="e">
        <v>#N/A</v>
      </c>
    </row>
    <row r="11403" spans="3:5">
      <c r="C11403" s="414">
        <v>234.97499995436101</v>
      </c>
      <c r="D11403" s="414" t="e">
        <v>#N/A</v>
      </c>
      <c r="E11403" s="414" t="e">
        <v>#N/A</v>
      </c>
    </row>
    <row r="11404" spans="3:5">
      <c r="C11404" s="414">
        <v>234.99999995432901</v>
      </c>
      <c r="D11404" s="414" t="e">
        <v>#N/A</v>
      </c>
      <c r="E11404" s="414" t="e">
        <v>#N/A</v>
      </c>
    </row>
    <row r="11405" spans="3:5">
      <c r="C11405" s="414">
        <v>235.02499995429599</v>
      </c>
      <c r="D11405" s="414" t="e">
        <v>#N/A</v>
      </c>
      <c r="E11405" s="414" t="e">
        <v>#N/A</v>
      </c>
    </row>
    <row r="11406" spans="3:5">
      <c r="C11406" s="414">
        <v>235.049999954263</v>
      </c>
      <c r="D11406" s="414" t="e">
        <v>#N/A</v>
      </c>
      <c r="E11406" s="414" t="e">
        <v>#N/A</v>
      </c>
    </row>
    <row r="11407" spans="3:5">
      <c r="C11407" s="414">
        <v>235.074999954231</v>
      </c>
      <c r="D11407" s="414" t="e">
        <v>#N/A</v>
      </c>
      <c r="E11407" s="414" t="e">
        <v>#N/A</v>
      </c>
    </row>
    <row r="11408" spans="3:5">
      <c r="C11408" s="414">
        <v>235.09999995419801</v>
      </c>
      <c r="D11408" s="414" t="e">
        <v>#N/A</v>
      </c>
      <c r="E11408" s="414" t="e">
        <v>#N/A</v>
      </c>
    </row>
    <row r="11409" spans="3:5">
      <c r="C11409" s="414">
        <v>235.12499995416599</v>
      </c>
      <c r="D11409" s="414" t="e">
        <v>#N/A</v>
      </c>
      <c r="E11409" s="414" t="e">
        <v>#N/A</v>
      </c>
    </row>
    <row r="11410" spans="3:5">
      <c r="C11410" s="414">
        <v>235.14999995413299</v>
      </c>
      <c r="D11410" s="414" t="e">
        <v>#N/A</v>
      </c>
      <c r="E11410" s="414" t="e">
        <v>#N/A</v>
      </c>
    </row>
    <row r="11411" spans="3:5">
      <c r="C11411" s="414">
        <v>235.1749999541</v>
      </c>
      <c r="D11411" s="414" t="e">
        <v>#N/A</v>
      </c>
      <c r="E11411" s="414" t="e">
        <v>#N/A</v>
      </c>
    </row>
    <row r="11412" spans="3:5">
      <c r="C11412" s="414">
        <v>235.19999995406801</v>
      </c>
      <c r="D11412" s="414" t="e">
        <v>#N/A</v>
      </c>
      <c r="E11412" s="414" t="e">
        <v>#N/A</v>
      </c>
    </row>
    <row r="11413" spans="3:5">
      <c r="C11413" s="414">
        <v>235.22499995403501</v>
      </c>
      <c r="D11413" s="414" t="e">
        <v>#N/A</v>
      </c>
      <c r="E11413" s="414" t="e">
        <v>#N/A</v>
      </c>
    </row>
    <row r="11414" spans="3:5">
      <c r="C11414" s="414">
        <v>235.24999995400199</v>
      </c>
      <c r="D11414" s="414" t="e">
        <v>#N/A</v>
      </c>
      <c r="E11414" s="414" t="e">
        <v>#N/A</v>
      </c>
    </row>
    <row r="11415" spans="3:5">
      <c r="C11415" s="414">
        <v>235.27499995397</v>
      </c>
      <c r="D11415" s="414" t="e">
        <v>#N/A</v>
      </c>
      <c r="E11415" s="414" t="e">
        <v>#N/A</v>
      </c>
    </row>
    <row r="11416" spans="3:5">
      <c r="C11416" s="414">
        <v>235.299999953937</v>
      </c>
      <c r="D11416" s="414" t="e">
        <v>#N/A</v>
      </c>
      <c r="E11416" s="414" t="e">
        <v>#N/A</v>
      </c>
    </row>
    <row r="11417" spans="3:5">
      <c r="C11417" s="414">
        <v>235.32499995390501</v>
      </c>
      <c r="D11417" s="414" t="e">
        <v>#N/A</v>
      </c>
      <c r="E11417" s="414" t="e">
        <v>#N/A</v>
      </c>
    </row>
    <row r="11418" spans="3:5">
      <c r="C11418" s="414">
        <v>235.34999995387199</v>
      </c>
      <c r="D11418" s="414" t="e">
        <v>#N/A</v>
      </c>
      <c r="E11418" s="414" t="e">
        <v>#N/A</v>
      </c>
    </row>
    <row r="11419" spans="3:5">
      <c r="C11419" s="414">
        <v>235.37499995383899</v>
      </c>
      <c r="D11419" s="414" t="e">
        <v>#N/A</v>
      </c>
      <c r="E11419" s="414" t="e">
        <v>#N/A</v>
      </c>
    </row>
    <row r="11420" spans="3:5">
      <c r="C11420" s="414">
        <v>235.399999953807</v>
      </c>
      <c r="D11420" s="414" t="e">
        <v>#N/A</v>
      </c>
      <c r="E11420" s="414" t="e">
        <v>#N/A</v>
      </c>
    </row>
    <row r="11421" spans="3:5">
      <c r="C11421" s="414">
        <v>235.42499995377401</v>
      </c>
      <c r="D11421" s="414" t="e">
        <v>#N/A</v>
      </c>
      <c r="E11421" s="414" t="e">
        <v>#N/A</v>
      </c>
    </row>
    <row r="11422" spans="3:5">
      <c r="C11422" s="414">
        <v>235.44999995374101</v>
      </c>
      <c r="D11422" s="414" t="e">
        <v>#N/A</v>
      </c>
      <c r="E11422" s="414" t="e">
        <v>#N/A</v>
      </c>
    </row>
    <row r="11423" spans="3:5">
      <c r="C11423" s="414">
        <v>235.47499995370899</v>
      </c>
      <c r="D11423" s="414" t="e">
        <v>#N/A</v>
      </c>
      <c r="E11423" s="414" t="e">
        <v>#N/A</v>
      </c>
    </row>
    <row r="11424" spans="3:5">
      <c r="C11424" s="414">
        <v>235.499999953676</v>
      </c>
      <c r="D11424" s="414" t="e">
        <v>#N/A</v>
      </c>
      <c r="E11424" s="414" t="e">
        <v>#N/A</v>
      </c>
    </row>
    <row r="11425" spans="3:5">
      <c r="C11425" s="414">
        <v>235.524999953644</v>
      </c>
      <c r="D11425" s="414" t="e">
        <v>#N/A</v>
      </c>
      <c r="E11425" s="414" t="e">
        <v>#N/A</v>
      </c>
    </row>
    <row r="11426" spans="3:5">
      <c r="C11426" s="414">
        <v>235.54999995361101</v>
      </c>
      <c r="D11426" s="414" t="e">
        <v>#N/A</v>
      </c>
      <c r="E11426" s="414" t="e">
        <v>#N/A</v>
      </c>
    </row>
    <row r="11427" spans="3:5">
      <c r="C11427" s="414">
        <v>235.57499995357799</v>
      </c>
      <c r="D11427" s="414" t="e">
        <v>#N/A</v>
      </c>
      <c r="E11427" s="414" t="e">
        <v>#N/A</v>
      </c>
    </row>
    <row r="11428" spans="3:5">
      <c r="C11428" s="414">
        <v>235.59999995354599</v>
      </c>
      <c r="D11428" s="414" t="e">
        <v>#N/A</v>
      </c>
      <c r="E11428" s="414" t="e">
        <v>#N/A</v>
      </c>
    </row>
    <row r="11429" spans="3:5">
      <c r="C11429" s="414">
        <v>235.624999953513</v>
      </c>
      <c r="D11429" s="414" t="e">
        <v>#N/A</v>
      </c>
      <c r="E11429" s="414" t="e">
        <v>#N/A</v>
      </c>
    </row>
    <row r="11430" spans="3:5">
      <c r="C11430" s="414">
        <v>235.64999995348001</v>
      </c>
      <c r="D11430" s="414" t="e">
        <v>#N/A</v>
      </c>
      <c r="E11430" s="414" t="e">
        <v>#N/A</v>
      </c>
    </row>
    <row r="11431" spans="3:5">
      <c r="C11431" s="414">
        <v>235.67499995344801</v>
      </c>
      <c r="D11431" s="414" t="e">
        <v>#N/A</v>
      </c>
      <c r="E11431" s="414" t="e">
        <v>#N/A</v>
      </c>
    </row>
    <row r="11432" spans="3:5">
      <c r="C11432" s="414">
        <v>235.69999995341499</v>
      </c>
      <c r="D11432" s="414" t="e">
        <v>#N/A</v>
      </c>
      <c r="E11432" s="414" t="e">
        <v>#N/A</v>
      </c>
    </row>
    <row r="11433" spans="3:5">
      <c r="C11433" s="414">
        <v>235.72499995338299</v>
      </c>
      <c r="D11433" s="414" t="e">
        <v>#N/A</v>
      </c>
      <c r="E11433" s="414" t="e">
        <v>#N/A</v>
      </c>
    </row>
    <row r="11434" spans="3:5">
      <c r="C11434" s="414">
        <v>235.74999995335</v>
      </c>
      <c r="D11434" s="414" t="e">
        <v>#N/A</v>
      </c>
      <c r="E11434" s="414" t="e">
        <v>#N/A</v>
      </c>
    </row>
    <row r="11435" spans="3:5">
      <c r="C11435" s="414">
        <v>235.77499995331701</v>
      </c>
      <c r="D11435" s="414" t="e">
        <v>#N/A</v>
      </c>
      <c r="E11435" s="414" t="e">
        <v>#N/A</v>
      </c>
    </row>
    <row r="11436" spans="3:5">
      <c r="C11436" s="414">
        <v>235.79999995328501</v>
      </c>
      <c r="D11436" s="414" t="e">
        <v>#N/A</v>
      </c>
      <c r="E11436" s="414" t="e">
        <v>#N/A</v>
      </c>
    </row>
    <row r="11437" spans="3:5">
      <c r="C11437" s="414">
        <v>235.82499995325199</v>
      </c>
      <c r="D11437" s="414" t="e">
        <v>#N/A</v>
      </c>
      <c r="E11437" s="414" t="e">
        <v>#N/A</v>
      </c>
    </row>
    <row r="11438" spans="3:5">
      <c r="C11438" s="414">
        <v>235.849999953219</v>
      </c>
      <c r="D11438" s="414" t="e">
        <v>#N/A</v>
      </c>
      <c r="E11438" s="414" t="e">
        <v>#N/A</v>
      </c>
    </row>
    <row r="11439" spans="3:5">
      <c r="C11439" s="414">
        <v>235.874999953187</v>
      </c>
      <c r="D11439" s="414" t="e">
        <v>#N/A</v>
      </c>
      <c r="E11439" s="414" t="e">
        <v>#N/A</v>
      </c>
    </row>
    <row r="11440" spans="3:5">
      <c r="C11440" s="414">
        <v>235.89999995315401</v>
      </c>
      <c r="D11440" s="414" t="e">
        <v>#N/A</v>
      </c>
      <c r="E11440" s="414" t="e">
        <v>#N/A</v>
      </c>
    </row>
    <row r="11441" spans="3:5">
      <c r="C11441" s="414">
        <v>235.92499995312201</v>
      </c>
      <c r="D11441" s="414" t="e">
        <v>#N/A</v>
      </c>
      <c r="E11441" s="414" t="e">
        <v>#N/A</v>
      </c>
    </row>
    <row r="11442" spans="3:5">
      <c r="C11442" s="414">
        <v>235.94999995308899</v>
      </c>
      <c r="D11442" s="414" t="e">
        <v>#N/A</v>
      </c>
      <c r="E11442" s="414" t="e">
        <v>#N/A</v>
      </c>
    </row>
    <row r="11443" spans="3:5">
      <c r="C11443" s="414">
        <v>235.974999953056</v>
      </c>
      <c r="D11443" s="414" t="e">
        <v>#N/A</v>
      </c>
      <c r="E11443" s="414" t="e">
        <v>#N/A</v>
      </c>
    </row>
    <row r="11444" spans="3:5">
      <c r="C11444" s="414">
        <v>235.999999953024</v>
      </c>
      <c r="D11444" s="414" t="e">
        <v>#N/A</v>
      </c>
      <c r="E11444" s="414" t="e">
        <v>#N/A</v>
      </c>
    </row>
    <row r="11445" spans="3:5">
      <c r="C11445" s="414">
        <v>236.02499995299101</v>
      </c>
      <c r="D11445" s="414" t="e">
        <v>#N/A</v>
      </c>
      <c r="E11445" s="414" t="e">
        <v>#N/A</v>
      </c>
    </row>
    <row r="11446" spans="3:5">
      <c r="C11446" s="414">
        <v>236.04999995295799</v>
      </c>
      <c r="D11446" s="414" t="e">
        <v>#N/A</v>
      </c>
      <c r="E11446" s="414" t="e">
        <v>#N/A</v>
      </c>
    </row>
    <row r="11447" spans="3:5">
      <c r="C11447" s="414">
        <v>236.07499995292599</v>
      </c>
      <c r="D11447" s="414" t="e">
        <v>#N/A</v>
      </c>
      <c r="E11447" s="414" t="e">
        <v>#N/A</v>
      </c>
    </row>
    <row r="11448" spans="3:5">
      <c r="C11448" s="414">
        <v>236.099999952893</v>
      </c>
      <c r="D11448" s="414" t="e">
        <v>#N/A</v>
      </c>
      <c r="E11448" s="414" t="e">
        <v>#N/A</v>
      </c>
    </row>
    <row r="11449" spans="3:5">
      <c r="C11449" s="414">
        <v>236.124999952861</v>
      </c>
      <c r="D11449" s="414" t="e">
        <v>#N/A</v>
      </c>
      <c r="E11449" s="414" t="e">
        <v>#N/A</v>
      </c>
    </row>
    <row r="11450" spans="3:5">
      <c r="C11450" s="414">
        <v>236.14999995282801</v>
      </c>
      <c r="D11450" s="414" t="e">
        <v>#N/A</v>
      </c>
      <c r="E11450" s="414" t="e">
        <v>#N/A</v>
      </c>
    </row>
    <row r="11451" spans="3:5">
      <c r="C11451" s="414">
        <v>236.17499995279499</v>
      </c>
      <c r="D11451" s="414" t="e">
        <v>#N/A</v>
      </c>
      <c r="E11451" s="414" t="e">
        <v>#N/A</v>
      </c>
    </row>
    <row r="11452" spans="3:5">
      <c r="C11452" s="414">
        <v>236.19999995276299</v>
      </c>
      <c r="D11452" s="414" t="e">
        <v>#N/A</v>
      </c>
      <c r="E11452" s="414" t="e">
        <v>#N/A</v>
      </c>
    </row>
    <row r="11453" spans="3:5">
      <c r="C11453" s="414">
        <v>236.22499995273</v>
      </c>
      <c r="D11453" s="414" t="e">
        <v>#N/A</v>
      </c>
      <c r="E11453" s="414" t="e">
        <v>#N/A</v>
      </c>
    </row>
    <row r="11454" spans="3:5">
      <c r="C11454" s="414">
        <v>236.24999995269701</v>
      </c>
      <c r="D11454" s="414" t="e">
        <v>#N/A</v>
      </c>
      <c r="E11454" s="414" t="e">
        <v>#N/A</v>
      </c>
    </row>
    <row r="11455" spans="3:5">
      <c r="C11455" s="414">
        <v>236.27499995266501</v>
      </c>
      <c r="D11455" s="414" t="e">
        <v>#N/A</v>
      </c>
      <c r="E11455" s="414" t="e">
        <v>#N/A</v>
      </c>
    </row>
    <row r="11456" spans="3:5">
      <c r="C11456" s="414">
        <v>236.29999995263199</v>
      </c>
      <c r="D11456" s="414" t="e">
        <v>#N/A</v>
      </c>
      <c r="E11456" s="414" t="e">
        <v>#N/A</v>
      </c>
    </row>
    <row r="11457" spans="3:5">
      <c r="C11457" s="414">
        <v>236.3249999526</v>
      </c>
      <c r="D11457" s="414" t="e">
        <v>#N/A</v>
      </c>
      <c r="E11457" s="414" t="e">
        <v>#N/A</v>
      </c>
    </row>
    <row r="11458" spans="3:5">
      <c r="C11458" s="414">
        <v>236.349999952567</v>
      </c>
      <c r="D11458" s="414" t="e">
        <v>#N/A</v>
      </c>
      <c r="E11458" s="414" t="e">
        <v>#N/A</v>
      </c>
    </row>
    <row r="11459" spans="3:5">
      <c r="C11459" s="414">
        <v>236.37499995253401</v>
      </c>
      <c r="D11459" s="414" t="e">
        <v>#N/A</v>
      </c>
      <c r="E11459" s="414" t="e">
        <v>#N/A</v>
      </c>
    </row>
    <row r="11460" spans="3:5">
      <c r="C11460" s="414">
        <v>236.39999995250199</v>
      </c>
      <c r="D11460" s="414" t="e">
        <v>#N/A</v>
      </c>
      <c r="E11460" s="414" t="e">
        <v>#N/A</v>
      </c>
    </row>
    <row r="11461" spans="3:5">
      <c r="C11461" s="414">
        <v>236.42499995246899</v>
      </c>
      <c r="D11461" s="414" t="e">
        <v>#N/A</v>
      </c>
      <c r="E11461" s="414" t="e">
        <v>#N/A</v>
      </c>
    </row>
    <row r="11462" spans="3:5">
      <c r="C11462" s="414">
        <v>236.449999952437</v>
      </c>
      <c r="D11462" s="414" t="e">
        <v>#N/A</v>
      </c>
      <c r="E11462" s="414" t="e">
        <v>#N/A</v>
      </c>
    </row>
    <row r="11463" spans="3:5">
      <c r="C11463" s="414">
        <v>236.474999952404</v>
      </c>
      <c r="D11463" s="414" t="e">
        <v>#N/A</v>
      </c>
      <c r="E11463" s="414" t="e">
        <v>#N/A</v>
      </c>
    </row>
    <row r="11464" spans="3:5">
      <c r="C11464" s="414">
        <v>236.49999995237101</v>
      </c>
      <c r="D11464" s="414" t="e">
        <v>#N/A</v>
      </c>
      <c r="E11464" s="414" t="e">
        <v>#N/A</v>
      </c>
    </row>
    <row r="11465" spans="3:5">
      <c r="C11465" s="414">
        <v>236.52499995233899</v>
      </c>
      <c r="D11465" s="414" t="e">
        <v>#N/A</v>
      </c>
      <c r="E11465" s="414" t="e">
        <v>#N/A</v>
      </c>
    </row>
    <row r="11466" spans="3:5">
      <c r="C11466" s="414">
        <v>236.549999952306</v>
      </c>
      <c r="D11466" s="414" t="e">
        <v>#N/A</v>
      </c>
      <c r="E11466" s="414" t="e">
        <v>#N/A</v>
      </c>
    </row>
    <row r="11467" spans="3:5">
      <c r="C11467" s="414">
        <v>236.574999952273</v>
      </c>
      <c r="D11467" s="414" t="e">
        <v>#N/A</v>
      </c>
      <c r="E11467" s="414" t="e">
        <v>#N/A</v>
      </c>
    </row>
    <row r="11468" spans="3:5">
      <c r="C11468" s="414">
        <v>236.59999995224101</v>
      </c>
      <c r="D11468" s="414" t="e">
        <v>#N/A</v>
      </c>
      <c r="E11468" s="414" t="e">
        <v>#N/A</v>
      </c>
    </row>
    <row r="11469" spans="3:5">
      <c r="C11469" s="414">
        <v>236.62499995220799</v>
      </c>
      <c r="D11469" s="414" t="e">
        <v>#N/A</v>
      </c>
      <c r="E11469" s="414" t="e">
        <v>#N/A</v>
      </c>
    </row>
    <row r="11470" spans="3:5">
      <c r="C11470" s="414">
        <v>236.64999995217599</v>
      </c>
      <c r="D11470" s="414" t="e">
        <v>#N/A</v>
      </c>
      <c r="E11470" s="414" t="e">
        <v>#N/A</v>
      </c>
    </row>
    <row r="11471" spans="3:5">
      <c r="C11471" s="414">
        <v>236.674999952143</v>
      </c>
      <c r="D11471" s="414" t="e">
        <v>#N/A</v>
      </c>
      <c r="E11471" s="414" t="e">
        <v>#N/A</v>
      </c>
    </row>
    <row r="11472" spans="3:5">
      <c r="C11472" s="414">
        <v>236.69999995211001</v>
      </c>
      <c r="D11472" s="414" t="e">
        <v>#N/A</v>
      </c>
      <c r="E11472" s="414" t="e">
        <v>#N/A</v>
      </c>
    </row>
    <row r="11473" spans="3:5">
      <c r="C11473" s="414">
        <v>236.72499995207801</v>
      </c>
      <c r="D11473" s="414" t="e">
        <v>#N/A</v>
      </c>
      <c r="E11473" s="414" t="e">
        <v>#N/A</v>
      </c>
    </row>
    <row r="11474" spans="3:5">
      <c r="C11474" s="414">
        <v>236.74999995204499</v>
      </c>
      <c r="D11474" s="414" t="e">
        <v>#N/A</v>
      </c>
      <c r="E11474" s="414" t="e">
        <v>#N/A</v>
      </c>
    </row>
    <row r="11475" spans="3:5">
      <c r="C11475" s="414">
        <v>236.774999952012</v>
      </c>
      <c r="D11475" s="414" t="e">
        <v>#N/A</v>
      </c>
      <c r="E11475" s="414" t="e">
        <v>#N/A</v>
      </c>
    </row>
    <row r="11476" spans="3:5">
      <c r="C11476" s="414">
        <v>236.79999995198</v>
      </c>
      <c r="D11476" s="414" t="e">
        <v>#N/A</v>
      </c>
      <c r="E11476" s="414" t="e">
        <v>#N/A</v>
      </c>
    </row>
    <row r="11477" spans="3:5">
      <c r="C11477" s="414">
        <v>236.82499995194701</v>
      </c>
      <c r="D11477" s="414" t="e">
        <v>#N/A</v>
      </c>
      <c r="E11477" s="414" t="e">
        <v>#N/A</v>
      </c>
    </row>
    <row r="11478" spans="3:5">
      <c r="C11478" s="414">
        <v>236.84999995191501</v>
      </c>
      <c r="D11478" s="414" t="e">
        <v>#N/A</v>
      </c>
      <c r="E11478" s="414" t="e">
        <v>#N/A</v>
      </c>
    </row>
    <row r="11479" spans="3:5">
      <c r="C11479" s="414">
        <v>236.87499995188199</v>
      </c>
      <c r="D11479" s="414" t="e">
        <v>#N/A</v>
      </c>
      <c r="E11479" s="414" t="e">
        <v>#N/A</v>
      </c>
    </row>
    <row r="11480" spans="3:5">
      <c r="C11480" s="414">
        <v>236.899999951849</v>
      </c>
      <c r="D11480" s="414" t="e">
        <v>#N/A</v>
      </c>
      <c r="E11480" s="414" t="e">
        <v>#N/A</v>
      </c>
    </row>
    <row r="11481" spans="3:5">
      <c r="C11481" s="414">
        <v>236.924999951817</v>
      </c>
      <c r="D11481" s="414" t="e">
        <v>#N/A</v>
      </c>
      <c r="E11481" s="414" t="e">
        <v>#N/A</v>
      </c>
    </row>
    <row r="11482" spans="3:5">
      <c r="C11482" s="414">
        <v>236.94999995178401</v>
      </c>
      <c r="D11482" s="414" t="e">
        <v>#N/A</v>
      </c>
      <c r="E11482" s="414" t="e">
        <v>#N/A</v>
      </c>
    </row>
    <row r="11483" spans="3:5">
      <c r="C11483" s="414">
        <v>236.97499995175099</v>
      </c>
      <c r="D11483" s="414" t="e">
        <v>#N/A</v>
      </c>
      <c r="E11483" s="414" t="e">
        <v>#N/A</v>
      </c>
    </row>
    <row r="11484" spans="3:5">
      <c r="C11484" s="414">
        <v>236.99999995171899</v>
      </c>
      <c r="D11484" s="414" t="e">
        <v>#N/A</v>
      </c>
      <c r="E11484" s="414" t="e">
        <v>#N/A</v>
      </c>
    </row>
    <row r="11485" spans="3:5">
      <c r="C11485" s="414">
        <v>237.024999951686</v>
      </c>
      <c r="D11485" s="414" t="e">
        <v>#N/A</v>
      </c>
      <c r="E11485" s="414" t="e">
        <v>#N/A</v>
      </c>
    </row>
    <row r="11486" spans="3:5">
      <c r="C11486" s="414">
        <v>237.049999951654</v>
      </c>
      <c r="D11486" s="414" t="e">
        <v>#N/A</v>
      </c>
      <c r="E11486" s="414" t="e">
        <v>#N/A</v>
      </c>
    </row>
    <row r="11487" spans="3:5">
      <c r="C11487" s="414">
        <v>237.07499995162101</v>
      </c>
      <c r="D11487" s="414" t="e">
        <v>#N/A</v>
      </c>
      <c r="E11487" s="414" t="e">
        <v>#N/A</v>
      </c>
    </row>
    <row r="11488" spans="3:5">
      <c r="C11488" s="414">
        <v>237.09999995158799</v>
      </c>
      <c r="D11488" s="414" t="e">
        <v>#N/A</v>
      </c>
      <c r="E11488" s="414" t="e">
        <v>#N/A</v>
      </c>
    </row>
    <row r="11489" spans="3:5">
      <c r="C11489" s="414">
        <v>237.12499995155599</v>
      </c>
      <c r="D11489" s="414" t="e">
        <v>#N/A</v>
      </c>
      <c r="E11489" s="414" t="e">
        <v>#N/A</v>
      </c>
    </row>
    <row r="11490" spans="3:5">
      <c r="C11490" s="414">
        <v>237.149999951523</v>
      </c>
      <c r="D11490" s="414" t="e">
        <v>#N/A</v>
      </c>
      <c r="E11490" s="414" t="e">
        <v>#N/A</v>
      </c>
    </row>
    <row r="11491" spans="3:5">
      <c r="C11491" s="414">
        <v>237.17499995149001</v>
      </c>
      <c r="D11491" s="414" t="e">
        <v>#N/A</v>
      </c>
      <c r="E11491" s="414" t="e">
        <v>#N/A</v>
      </c>
    </row>
    <row r="11492" spans="3:5">
      <c r="C11492" s="414">
        <v>237.19999995145801</v>
      </c>
      <c r="D11492" s="414" t="e">
        <v>#N/A</v>
      </c>
      <c r="E11492" s="414" t="e">
        <v>#N/A</v>
      </c>
    </row>
    <row r="11493" spans="3:5">
      <c r="C11493" s="414">
        <v>237.22499995142499</v>
      </c>
      <c r="D11493" s="414" t="e">
        <v>#N/A</v>
      </c>
      <c r="E11493" s="414" t="e">
        <v>#N/A</v>
      </c>
    </row>
    <row r="11494" spans="3:5">
      <c r="C11494" s="414">
        <v>237.24999995139299</v>
      </c>
      <c r="D11494" s="414" t="e">
        <v>#N/A</v>
      </c>
      <c r="E11494" s="414" t="e">
        <v>#N/A</v>
      </c>
    </row>
    <row r="11495" spans="3:5">
      <c r="C11495" s="414">
        <v>237.27499995136</v>
      </c>
      <c r="D11495" s="414" t="e">
        <v>#N/A</v>
      </c>
      <c r="E11495" s="414" t="e">
        <v>#N/A</v>
      </c>
    </row>
    <row r="11496" spans="3:5">
      <c r="C11496" s="414">
        <v>237.29999995132701</v>
      </c>
      <c r="D11496" s="414" t="e">
        <v>#N/A</v>
      </c>
      <c r="E11496" s="414" t="e">
        <v>#N/A</v>
      </c>
    </row>
    <row r="11497" spans="3:5">
      <c r="C11497" s="414">
        <v>237.32499995129501</v>
      </c>
      <c r="D11497" s="414" t="e">
        <v>#N/A</v>
      </c>
      <c r="E11497" s="414" t="e">
        <v>#N/A</v>
      </c>
    </row>
    <row r="11498" spans="3:5">
      <c r="C11498" s="414">
        <v>237.34999995126199</v>
      </c>
      <c r="D11498" s="414" t="e">
        <v>#N/A</v>
      </c>
      <c r="E11498" s="414" t="e">
        <v>#N/A</v>
      </c>
    </row>
    <row r="11499" spans="3:5">
      <c r="C11499" s="414">
        <v>237.374999951229</v>
      </c>
      <c r="D11499" s="414" t="e">
        <v>#N/A</v>
      </c>
      <c r="E11499" s="414" t="e">
        <v>#N/A</v>
      </c>
    </row>
    <row r="11500" spans="3:5">
      <c r="C11500" s="414">
        <v>237.399999951197</v>
      </c>
      <c r="D11500" s="414" t="e">
        <v>#N/A</v>
      </c>
      <c r="E11500" s="414" t="e">
        <v>#N/A</v>
      </c>
    </row>
    <row r="11501" spans="3:5">
      <c r="C11501" s="414">
        <v>237.42499995116401</v>
      </c>
      <c r="D11501" s="414" t="e">
        <v>#N/A</v>
      </c>
      <c r="E11501" s="414" t="e">
        <v>#N/A</v>
      </c>
    </row>
    <row r="11502" spans="3:5">
      <c r="C11502" s="414">
        <v>237.44999995113201</v>
      </c>
      <c r="D11502" s="414" t="e">
        <v>#N/A</v>
      </c>
      <c r="E11502" s="414" t="e">
        <v>#N/A</v>
      </c>
    </row>
    <row r="11503" spans="3:5">
      <c r="C11503" s="414">
        <v>237.47499995109899</v>
      </c>
      <c r="D11503" s="414" t="e">
        <v>#N/A</v>
      </c>
      <c r="E11503" s="414" t="e">
        <v>#N/A</v>
      </c>
    </row>
    <row r="11504" spans="3:5">
      <c r="C11504" s="414">
        <v>237.499999951066</v>
      </c>
      <c r="D11504" s="414" t="e">
        <v>#N/A</v>
      </c>
      <c r="E11504" s="414" t="e">
        <v>#N/A</v>
      </c>
    </row>
    <row r="11505" spans="3:5">
      <c r="C11505" s="414">
        <v>237.524999951034</v>
      </c>
      <c r="D11505" s="414" t="e">
        <v>#N/A</v>
      </c>
      <c r="E11505" s="414" t="e">
        <v>#N/A</v>
      </c>
    </row>
    <row r="11506" spans="3:5">
      <c r="C11506" s="414">
        <v>237.54999995100101</v>
      </c>
      <c r="D11506" s="414" t="e">
        <v>#N/A</v>
      </c>
      <c r="E11506" s="414" t="e">
        <v>#N/A</v>
      </c>
    </row>
    <row r="11507" spans="3:5">
      <c r="C11507" s="414">
        <v>237.57499995096899</v>
      </c>
      <c r="D11507" s="414" t="e">
        <v>#N/A</v>
      </c>
      <c r="E11507" s="414" t="e">
        <v>#N/A</v>
      </c>
    </row>
    <row r="11508" spans="3:5">
      <c r="C11508" s="414">
        <v>237.599999950936</v>
      </c>
      <c r="D11508" s="414" t="e">
        <v>#N/A</v>
      </c>
      <c r="E11508" s="414" t="e">
        <v>#N/A</v>
      </c>
    </row>
    <row r="11509" spans="3:5">
      <c r="C11509" s="414">
        <v>237.624999950903</v>
      </c>
      <c r="D11509" s="414" t="e">
        <v>#N/A</v>
      </c>
      <c r="E11509" s="414" t="e">
        <v>#N/A</v>
      </c>
    </row>
    <row r="11510" spans="3:5">
      <c r="C11510" s="414">
        <v>237.64999995087101</v>
      </c>
      <c r="D11510" s="414" t="e">
        <v>#N/A</v>
      </c>
      <c r="E11510" s="414" t="e">
        <v>#N/A</v>
      </c>
    </row>
    <row r="11511" spans="3:5">
      <c r="C11511" s="414">
        <v>237.67499995083799</v>
      </c>
      <c r="D11511" s="414" t="e">
        <v>#N/A</v>
      </c>
      <c r="E11511" s="414" t="e">
        <v>#N/A</v>
      </c>
    </row>
    <row r="11512" spans="3:5">
      <c r="C11512" s="414">
        <v>237.69999995080499</v>
      </c>
      <c r="D11512" s="414" t="e">
        <v>#N/A</v>
      </c>
      <c r="E11512" s="414" t="e">
        <v>#N/A</v>
      </c>
    </row>
    <row r="11513" spans="3:5">
      <c r="C11513" s="414">
        <v>237.724999950773</v>
      </c>
      <c r="D11513" s="414" t="e">
        <v>#N/A</v>
      </c>
      <c r="E11513" s="414" t="e">
        <v>#N/A</v>
      </c>
    </row>
    <row r="11514" spans="3:5">
      <c r="C11514" s="414">
        <v>237.74999995074</v>
      </c>
      <c r="D11514" s="414" t="e">
        <v>#N/A</v>
      </c>
      <c r="E11514" s="414" t="e">
        <v>#N/A</v>
      </c>
    </row>
    <row r="11515" spans="3:5">
      <c r="C11515" s="414">
        <v>237.77499995070801</v>
      </c>
      <c r="D11515" s="414" t="e">
        <v>#N/A</v>
      </c>
      <c r="E11515" s="414" t="e">
        <v>#N/A</v>
      </c>
    </row>
    <row r="11516" spans="3:5">
      <c r="C11516" s="414">
        <v>237.79999995067499</v>
      </c>
      <c r="D11516" s="414" t="e">
        <v>#N/A</v>
      </c>
      <c r="E11516" s="414" t="e">
        <v>#N/A</v>
      </c>
    </row>
    <row r="11517" spans="3:5">
      <c r="C11517" s="414">
        <v>237.824999950642</v>
      </c>
      <c r="D11517" s="414" t="e">
        <v>#N/A</v>
      </c>
      <c r="E11517" s="414" t="e">
        <v>#N/A</v>
      </c>
    </row>
    <row r="11518" spans="3:5">
      <c r="C11518" s="414">
        <v>237.84999995061</v>
      </c>
      <c r="D11518" s="414" t="e">
        <v>#N/A</v>
      </c>
      <c r="E11518" s="414" t="e">
        <v>#N/A</v>
      </c>
    </row>
    <row r="11519" spans="3:5">
      <c r="C11519" s="414">
        <v>237.87499995057701</v>
      </c>
      <c r="D11519" s="414" t="e">
        <v>#N/A</v>
      </c>
      <c r="E11519" s="414" t="e">
        <v>#N/A</v>
      </c>
    </row>
    <row r="11520" spans="3:5">
      <c r="C11520" s="414">
        <v>237.89999995054399</v>
      </c>
      <c r="D11520" s="414" t="e">
        <v>#N/A</v>
      </c>
      <c r="E11520" s="414" t="e">
        <v>#N/A</v>
      </c>
    </row>
    <row r="11521" spans="3:5">
      <c r="C11521" s="414">
        <v>237.92499995051199</v>
      </c>
      <c r="D11521" s="414" t="e">
        <v>#N/A</v>
      </c>
      <c r="E11521" s="414" t="e">
        <v>#N/A</v>
      </c>
    </row>
    <row r="11522" spans="3:5">
      <c r="C11522" s="414">
        <v>237.949999950479</v>
      </c>
      <c r="D11522" s="414" t="e">
        <v>#N/A</v>
      </c>
      <c r="E11522" s="414" t="e">
        <v>#N/A</v>
      </c>
    </row>
    <row r="11523" spans="3:5">
      <c r="C11523" s="414">
        <v>237.974999950447</v>
      </c>
      <c r="D11523" s="414" t="e">
        <v>#N/A</v>
      </c>
      <c r="E11523" s="414" t="e">
        <v>#N/A</v>
      </c>
    </row>
    <row r="11524" spans="3:5">
      <c r="C11524" s="414">
        <v>237.99999995041401</v>
      </c>
      <c r="D11524" s="414" t="e">
        <v>#N/A</v>
      </c>
      <c r="E11524" s="414" t="e">
        <v>#N/A</v>
      </c>
    </row>
    <row r="11525" spans="3:5">
      <c r="C11525" s="414">
        <v>238.02499995038099</v>
      </c>
      <c r="D11525" s="414" t="e">
        <v>#N/A</v>
      </c>
      <c r="E11525" s="414" t="e">
        <v>#N/A</v>
      </c>
    </row>
    <row r="11526" spans="3:5">
      <c r="C11526" s="414">
        <v>238.04999995034899</v>
      </c>
      <c r="D11526" s="414" t="e">
        <v>#N/A</v>
      </c>
      <c r="E11526" s="414" t="e">
        <v>#N/A</v>
      </c>
    </row>
    <row r="11527" spans="3:5">
      <c r="C11527" s="414">
        <v>238.074999950316</v>
      </c>
      <c r="D11527" s="414" t="e">
        <v>#N/A</v>
      </c>
      <c r="E11527" s="414" t="e">
        <v>#N/A</v>
      </c>
    </row>
    <row r="11528" spans="3:5">
      <c r="C11528" s="414">
        <v>238.09999995028301</v>
      </c>
      <c r="D11528" s="414" t="e">
        <v>#N/A</v>
      </c>
      <c r="E11528" s="414" t="e">
        <v>#N/A</v>
      </c>
    </row>
    <row r="11529" spans="3:5">
      <c r="C11529" s="414">
        <v>238.12499995025101</v>
      </c>
      <c r="D11529" s="414" t="e">
        <v>#N/A</v>
      </c>
      <c r="E11529" s="414" t="e">
        <v>#N/A</v>
      </c>
    </row>
    <row r="11530" spans="3:5">
      <c r="C11530" s="414">
        <v>238.14999995021799</v>
      </c>
      <c r="D11530" s="414" t="e">
        <v>#N/A</v>
      </c>
      <c r="E11530" s="414" t="e">
        <v>#N/A</v>
      </c>
    </row>
    <row r="11531" spans="3:5">
      <c r="C11531" s="414">
        <v>238.17499995018599</v>
      </c>
      <c r="D11531" s="414" t="e">
        <v>#N/A</v>
      </c>
      <c r="E11531" s="414" t="e">
        <v>#N/A</v>
      </c>
    </row>
    <row r="11532" spans="3:5">
      <c r="C11532" s="414">
        <v>238.199999950153</v>
      </c>
      <c r="D11532" s="414" t="e">
        <v>#N/A</v>
      </c>
      <c r="E11532" s="414" t="e">
        <v>#N/A</v>
      </c>
    </row>
    <row r="11533" spans="3:5">
      <c r="C11533" s="414">
        <v>238.22499995012001</v>
      </c>
      <c r="D11533" s="414" t="e">
        <v>#N/A</v>
      </c>
      <c r="E11533" s="414" t="e">
        <v>#N/A</v>
      </c>
    </row>
    <row r="11534" spans="3:5">
      <c r="C11534" s="414">
        <v>238.24999995008801</v>
      </c>
      <c r="D11534" s="414" t="e">
        <v>#N/A</v>
      </c>
      <c r="E11534" s="414" t="e">
        <v>#N/A</v>
      </c>
    </row>
    <row r="11535" spans="3:5">
      <c r="C11535" s="414">
        <v>238.27499995005499</v>
      </c>
      <c r="D11535" s="414" t="e">
        <v>#N/A</v>
      </c>
      <c r="E11535" s="414" t="e">
        <v>#N/A</v>
      </c>
    </row>
    <row r="11536" spans="3:5">
      <c r="C11536" s="414">
        <v>238.299999950022</v>
      </c>
      <c r="D11536" s="414" t="e">
        <v>#N/A</v>
      </c>
      <c r="E11536" s="414" t="e">
        <v>#N/A</v>
      </c>
    </row>
    <row r="11537" spans="3:5">
      <c r="C11537" s="414">
        <v>238.32499994999</v>
      </c>
      <c r="D11537" s="414" t="e">
        <v>#N/A</v>
      </c>
      <c r="E11537" s="414" t="e">
        <v>#N/A</v>
      </c>
    </row>
    <row r="11538" spans="3:5">
      <c r="C11538" s="414">
        <v>238.34999994995701</v>
      </c>
      <c r="D11538" s="414" t="e">
        <v>#N/A</v>
      </c>
      <c r="E11538" s="414" t="e">
        <v>#N/A</v>
      </c>
    </row>
    <row r="11539" spans="3:5">
      <c r="C11539" s="414">
        <v>238.37499994992501</v>
      </c>
      <c r="D11539" s="414" t="e">
        <v>#N/A</v>
      </c>
      <c r="E11539" s="414" t="e">
        <v>#N/A</v>
      </c>
    </row>
    <row r="11540" spans="3:5">
      <c r="C11540" s="414">
        <v>238.39999994989199</v>
      </c>
      <c r="D11540" s="414" t="e">
        <v>#N/A</v>
      </c>
      <c r="E11540" s="414" t="e">
        <v>#N/A</v>
      </c>
    </row>
    <row r="11541" spans="3:5">
      <c r="C11541" s="414">
        <v>238.424999949859</v>
      </c>
      <c r="D11541" s="414" t="e">
        <v>#N/A</v>
      </c>
      <c r="E11541" s="414" t="e">
        <v>#N/A</v>
      </c>
    </row>
    <row r="11542" spans="3:5">
      <c r="C11542" s="414">
        <v>238.449999949827</v>
      </c>
      <c r="D11542" s="414" t="e">
        <v>#N/A</v>
      </c>
      <c r="E11542" s="414" t="e">
        <v>#N/A</v>
      </c>
    </row>
    <row r="11543" spans="3:5">
      <c r="C11543" s="414">
        <v>238.47499994979401</v>
      </c>
      <c r="D11543" s="414" t="e">
        <v>#N/A</v>
      </c>
      <c r="E11543" s="414" t="e">
        <v>#N/A</v>
      </c>
    </row>
    <row r="11544" spans="3:5">
      <c r="C11544" s="414">
        <v>238.49999994976099</v>
      </c>
      <c r="D11544" s="414" t="e">
        <v>#N/A</v>
      </c>
      <c r="E11544" s="414" t="e">
        <v>#N/A</v>
      </c>
    </row>
    <row r="11545" spans="3:5">
      <c r="C11545" s="414">
        <v>238.52499994972899</v>
      </c>
      <c r="D11545" s="414" t="e">
        <v>#N/A</v>
      </c>
      <c r="E11545" s="414" t="e">
        <v>#N/A</v>
      </c>
    </row>
    <row r="11546" spans="3:5">
      <c r="C11546" s="414">
        <v>238.549999949696</v>
      </c>
      <c r="D11546" s="414" t="e">
        <v>#N/A</v>
      </c>
      <c r="E11546" s="414" t="e">
        <v>#N/A</v>
      </c>
    </row>
    <row r="11547" spans="3:5">
      <c r="C11547" s="414">
        <v>238.574999949664</v>
      </c>
      <c r="D11547" s="414" t="e">
        <v>#N/A</v>
      </c>
      <c r="E11547" s="414" t="e">
        <v>#N/A</v>
      </c>
    </row>
    <row r="11548" spans="3:5">
      <c r="C11548" s="414">
        <v>238.59999994963101</v>
      </c>
      <c r="D11548" s="414" t="e">
        <v>#N/A</v>
      </c>
      <c r="E11548" s="414" t="e">
        <v>#N/A</v>
      </c>
    </row>
    <row r="11549" spans="3:5">
      <c r="C11549" s="414">
        <v>238.62499994959799</v>
      </c>
      <c r="D11549" s="414" t="e">
        <v>#N/A</v>
      </c>
      <c r="E11549" s="414" t="e">
        <v>#N/A</v>
      </c>
    </row>
    <row r="11550" spans="3:5">
      <c r="C11550" s="414">
        <v>238.64999994956599</v>
      </c>
      <c r="D11550" s="414" t="e">
        <v>#N/A</v>
      </c>
      <c r="E11550" s="414" t="e">
        <v>#N/A</v>
      </c>
    </row>
    <row r="11551" spans="3:5">
      <c r="C11551" s="414">
        <v>238.674999949533</v>
      </c>
      <c r="D11551" s="414" t="e">
        <v>#N/A</v>
      </c>
      <c r="E11551" s="414" t="e">
        <v>#N/A</v>
      </c>
    </row>
    <row r="11552" spans="3:5">
      <c r="C11552" s="414">
        <v>238.69999994950001</v>
      </c>
      <c r="D11552" s="414" t="e">
        <v>#N/A</v>
      </c>
      <c r="E11552" s="414" t="e">
        <v>#N/A</v>
      </c>
    </row>
    <row r="11553" spans="3:5">
      <c r="C11553" s="414">
        <v>238.72499994946801</v>
      </c>
      <c r="D11553" s="414" t="e">
        <v>#N/A</v>
      </c>
      <c r="E11553" s="414" t="e">
        <v>#N/A</v>
      </c>
    </row>
    <row r="11554" spans="3:5">
      <c r="C11554" s="414">
        <v>238.74999994943499</v>
      </c>
      <c r="D11554" s="414" t="e">
        <v>#N/A</v>
      </c>
      <c r="E11554" s="414" t="e">
        <v>#N/A</v>
      </c>
    </row>
    <row r="11555" spans="3:5">
      <c r="C11555" s="414">
        <v>238.774999949403</v>
      </c>
      <c r="D11555" s="414" t="e">
        <v>#N/A</v>
      </c>
      <c r="E11555" s="414" t="e">
        <v>#N/A</v>
      </c>
    </row>
    <row r="11556" spans="3:5">
      <c r="C11556" s="414">
        <v>238.79999994937</v>
      </c>
      <c r="D11556" s="414" t="e">
        <v>#N/A</v>
      </c>
      <c r="E11556" s="414" t="e">
        <v>#N/A</v>
      </c>
    </row>
    <row r="11557" spans="3:5">
      <c r="C11557" s="414">
        <v>238.82499994933701</v>
      </c>
      <c r="D11557" s="414" t="e">
        <v>#N/A</v>
      </c>
      <c r="E11557" s="414" t="e">
        <v>#N/A</v>
      </c>
    </row>
    <row r="11558" spans="3:5">
      <c r="C11558" s="414">
        <v>238.84999994930499</v>
      </c>
      <c r="D11558" s="414" t="e">
        <v>#N/A</v>
      </c>
      <c r="E11558" s="414" t="e">
        <v>#N/A</v>
      </c>
    </row>
    <row r="11559" spans="3:5">
      <c r="C11559" s="414">
        <v>238.874999949272</v>
      </c>
      <c r="D11559" s="414" t="e">
        <v>#N/A</v>
      </c>
      <c r="E11559" s="414" t="e">
        <v>#N/A</v>
      </c>
    </row>
    <row r="11560" spans="3:5">
      <c r="C11560" s="414">
        <v>238.89999994924</v>
      </c>
      <c r="D11560" s="414" t="e">
        <v>#N/A</v>
      </c>
      <c r="E11560" s="414" t="e">
        <v>#N/A</v>
      </c>
    </row>
    <row r="11561" spans="3:5">
      <c r="C11561" s="414">
        <v>238.92499994920701</v>
      </c>
      <c r="D11561" s="414" t="e">
        <v>#N/A</v>
      </c>
      <c r="E11561" s="414" t="e">
        <v>#N/A</v>
      </c>
    </row>
    <row r="11562" spans="3:5">
      <c r="C11562" s="414">
        <v>238.94999994917401</v>
      </c>
      <c r="D11562" s="414" t="e">
        <v>#N/A</v>
      </c>
      <c r="E11562" s="414" t="e">
        <v>#N/A</v>
      </c>
    </row>
    <row r="11563" spans="3:5">
      <c r="C11563" s="414">
        <v>238.97499994914199</v>
      </c>
      <c r="D11563" s="414" t="e">
        <v>#N/A</v>
      </c>
      <c r="E11563" s="414" t="e">
        <v>#N/A</v>
      </c>
    </row>
    <row r="11564" spans="3:5">
      <c r="C11564" s="414">
        <v>238.999999949109</v>
      </c>
      <c r="D11564" s="414" t="e">
        <v>#N/A</v>
      </c>
      <c r="E11564" s="414" t="e">
        <v>#N/A</v>
      </c>
    </row>
    <row r="11565" spans="3:5">
      <c r="C11565" s="414">
        <v>239.024999949076</v>
      </c>
      <c r="D11565" s="414" t="e">
        <v>#N/A</v>
      </c>
      <c r="E11565" s="414" t="e">
        <v>#N/A</v>
      </c>
    </row>
    <row r="11566" spans="3:5">
      <c r="C11566" s="414">
        <v>239.04999994904401</v>
      </c>
      <c r="D11566" s="414" t="e">
        <v>#N/A</v>
      </c>
      <c r="E11566" s="414" t="e">
        <v>#N/A</v>
      </c>
    </row>
    <row r="11567" spans="3:5">
      <c r="C11567" s="414">
        <v>239.07499994901099</v>
      </c>
      <c r="D11567" s="414" t="e">
        <v>#N/A</v>
      </c>
      <c r="E11567" s="414" t="e">
        <v>#N/A</v>
      </c>
    </row>
    <row r="11568" spans="3:5">
      <c r="C11568" s="414">
        <v>239.09999994897899</v>
      </c>
      <c r="D11568" s="414" t="e">
        <v>#N/A</v>
      </c>
      <c r="E11568" s="414" t="e">
        <v>#N/A</v>
      </c>
    </row>
    <row r="11569" spans="3:5">
      <c r="C11569" s="414">
        <v>239.124999948946</v>
      </c>
      <c r="D11569" s="414" t="e">
        <v>#N/A</v>
      </c>
      <c r="E11569" s="414" t="e">
        <v>#N/A</v>
      </c>
    </row>
    <row r="11570" spans="3:5">
      <c r="C11570" s="414">
        <v>239.14999994891301</v>
      </c>
      <c r="D11570" s="414" t="e">
        <v>#N/A</v>
      </c>
      <c r="E11570" s="414" t="e">
        <v>#N/A</v>
      </c>
    </row>
    <row r="11571" spans="3:5">
      <c r="C11571" s="414">
        <v>239.17499994888101</v>
      </c>
      <c r="D11571" s="414" t="e">
        <v>#N/A</v>
      </c>
      <c r="E11571" s="414" t="e">
        <v>#N/A</v>
      </c>
    </row>
    <row r="11572" spans="3:5">
      <c r="C11572" s="414">
        <v>239.19999994884799</v>
      </c>
      <c r="D11572" s="414" t="e">
        <v>#N/A</v>
      </c>
      <c r="E11572" s="414" t="e">
        <v>#N/A</v>
      </c>
    </row>
    <row r="11573" spans="3:5">
      <c r="C11573" s="414">
        <v>239.224999948815</v>
      </c>
      <c r="D11573" s="414" t="e">
        <v>#N/A</v>
      </c>
      <c r="E11573" s="414" t="e">
        <v>#N/A</v>
      </c>
    </row>
    <row r="11574" spans="3:5">
      <c r="C11574" s="414">
        <v>239.249999948783</v>
      </c>
      <c r="D11574" s="414" t="e">
        <v>#N/A</v>
      </c>
      <c r="E11574" s="414" t="e">
        <v>#N/A</v>
      </c>
    </row>
    <row r="11575" spans="3:5">
      <c r="C11575" s="414">
        <v>239.27499994875001</v>
      </c>
      <c r="D11575" s="414" t="e">
        <v>#N/A</v>
      </c>
      <c r="E11575" s="414" t="e">
        <v>#N/A</v>
      </c>
    </row>
    <row r="11576" spans="3:5">
      <c r="C11576" s="414">
        <v>239.29999994871801</v>
      </c>
      <c r="D11576" s="414" t="e">
        <v>#N/A</v>
      </c>
      <c r="E11576" s="414" t="e">
        <v>#N/A</v>
      </c>
    </row>
    <row r="11577" spans="3:5">
      <c r="C11577" s="414">
        <v>239.32499994868499</v>
      </c>
      <c r="D11577" s="414" t="e">
        <v>#N/A</v>
      </c>
      <c r="E11577" s="414" t="e">
        <v>#N/A</v>
      </c>
    </row>
    <row r="11578" spans="3:5">
      <c r="C11578" s="414">
        <v>239.349999948652</v>
      </c>
      <c r="D11578" s="414" t="e">
        <v>#N/A</v>
      </c>
      <c r="E11578" s="414" t="e">
        <v>#N/A</v>
      </c>
    </row>
    <row r="11579" spans="3:5">
      <c r="C11579" s="414">
        <v>239.37499994862</v>
      </c>
      <c r="D11579" s="414" t="e">
        <v>#N/A</v>
      </c>
      <c r="E11579" s="414" t="e">
        <v>#N/A</v>
      </c>
    </row>
    <row r="11580" spans="3:5">
      <c r="C11580" s="414">
        <v>239.39999994858701</v>
      </c>
      <c r="D11580" s="414" t="e">
        <v>#N/A</v>
      </c>
      <c r="E11580" s="414" t="e">
        <v>#N/A</v>
      </c>
    </row>
    <row r="11581" spans="3:5">
      <c r="C11581" s="414">
        <v>239.42499994855399</v>
      </c>
      <c r="D11581" s="414" t="e">
        <v>#N/A</v>
      </c>
      <c r="E11581" s="414" t="e">
        <v>#N/A</v>
      </c>
    </row>
    <row r="11582" spans="3:5">
      <c r="C11582" s="414">
        <v>239.44999994852199</v>
      </c>
      <c r="D11582" s="414" t="e">
        <v>#N/A</v>
      </c>
      <c r="E11582" s="414" t="e">
        <v>#N/A</v>
      </c>
    </row>
    <row r="11583" spans="3:5">
      <c r="C11583" s="414">
        <v>239.474999948489</v>
      </c>
      <c r="D11583" s="414" t="e">
        <v>#N/A</v>
      </c>
      <c r="E11583" s="414" t="e">
        <v>#N/A</v>
      </c>
    </row>
    <row r="11584" spans="3:5">
      <c r="C11584" s="414">
        <v>239.499999948457</v>
      </c>
      <c r="D11584" s="414" t="e">
        <v>#N/A</v>
      </c>
      <c r="E11584" s="414" t="e">
        <v>#N/A</v>
      </c>
    </row>
    <row r="11585" spans="3:5">
      <c r="C11585" s="414">
        <v>239.52499994842401</v>
      </c>
      <c r="D11585" s="414" t="e">
        <v>#N/A</v>
      </c>
      <c r="E11585" s="414" t="e">
        <v>#N/A</v>
      </c>
    </row>
    <row r="11586" spans="3:5">
      <c r="C11586" s="414">
        <v>239.54999994839099</v>
      </c>
      <c r="D11586" s="414" t="e">
        <v>#N/A</v>
      </c>
      <c r="E11586" s="414" t="e">
        <v>#N/A</v>
      </c>
    </row>
    <row r="11587" spans="3:5">
      <c r="C11587" s="414">
        <v>239.57499994835899</v>
      </c>
      <c r="D11587" s="414" t="e">
        <v>#N/A</v>
      </c>
      <c r="E11587" s="414" t="e">
        <v>#N/A</v>
      </c>
    </row>
    <row r="11588" spans="3:5">
      <c r="C11588" s="414">
        <v>239.599999948326</v>
      </c>
      <c r="D11588" s="414" t="e">
        <v>#N/A</v>
      </c>
      <c r="E11588" s="414" t="e">
        <v>#N/A</v>
      </c>
    </row>
    <row r="11589" spans="3:5">
      <c r="C11589" s="414">
        <v>239.62499994829301</v>
      </c>
      <c r="D11589" s="414" t="e">
        <v>#N/A</v>
      </c>
      <c r="E11589" s="414" t="e">
        <v>#N/A</v>
      </c>
    </row>
    <row r="11590" spans="3:5">
      <c r="C11590" s="414">
        <v>239.64999994826101</v>
      </c>
      <c r="D11590" s="414" t="e">
        <v>#N/A</v>
      </c>
      <c r="E11590" s="414" t="e">
        <v>#N/A</v>
      </c>
    </row>
    <row r="11591" spans="3:5">
      <c r="C11591" s="414">
        <v>239.67499994822799</v>
      </c>
      <c r="D11591" s="414" t="e">
        <v>#N/A</v>
      </c>
      <c r="E11591" s="414" t="e">
        <v>#N/A</v>
      </c>
    </row>
    <row r="11592" spans="3:5">
      <c r="C11592" s="414">
        <v>239.69999994819599</v>
      </c>
      <c r="D11592" s="414" t="e">
        <v>#N/A</v>
      </c>
      <c r="E11592" s="414" t="e">
        <v>#N/A</v>
      </c>
    </row>
    <row r="11593" spans="3:5">
      <c r="C11593" s="414">
        <v>239.724999948163</v>
      </c>
      <c r="D11593" s="414" t="e">
        <v>#N/A</v>
      </c>
      <c r="E11593" s="414" t="e">
        <v>#N/A</v>
      </c>
    </row>
    <row r="11594" spans="3:5">
      <c r="C11594" s="414">
        <v>239.74999994813001</v>
      </c>
      <c r="D11594" s="414" t="e">
        <v>#N/A</v>
      </c>
      <c r="E11594" s="414" t="e">
        <v>#N/A</v>
      </c>
    </row>
    <row r="11595" spans="3:5">
      <c r="C11595" s="414">
        <v>239.77499994809801</v>
      </c>
      <c r="D11595" s="414" t="e">
        <v>#N/A</v>
      </c>
      <c r="E11595" s="414" t="e">
        <v>#N/A</v>
      </c>
    </row>
    <row r="11596" spans="3:5">
      <c r="C11596" s="414">
        <v>239.79999994806499</v>
      </c>
      <c r="D11596" s="414" t="e">
        <v>#N/A</v>
      </c>
      <c r="E11596" s="414" t="e">
        <v>#N/A</v>
      </c>
    </row>
    <row r="11597" spans="3:5">
      <c r="C11597" s="414">
        <v>239.824999948032</v>
      </c>
      <c r="D11597" s="414" t="e">
        <v>#N/A</v>
      </c>
      <c r="E11597" s="414" t="e">
        <v>#N/A</v>
      </c>
    </row>
    <row r="11598" spans="3:5">
      <c r="C11598" s="414">
        <v>239.849999948</v>
      </c>
      <c r="D11598" s="414" t="e">
        <v>#N/A</v>
      </c>
      <c r="E11598" s="414" t="e">
        <v>#N/A</v>
      </c>
    </row>
    <row r="11599" spans="3:5">
      <c r="C11599" s="414">
        <v>239.87499994796701</v>
      </c>
      <c r="D11599" s="414" t="e">
        <v>#N/A</v>
      </c>
      <c r="E11599" s="414" t="e">
        <v>#N/A</v>
      </c>
    </row>
    <row r="11600" spans="3:5">
      <c r="C11600" s="414">
        <v>239.89999994793499</v>
      </c>
      <c r="D11600" s="414" t="e">
        <v>#N/A</v>
      </c>
      <c r="E11600" s="414" t="e">
        <v>#N/A</v>
      </c>
    </row>
    <row r="11601" spans="3:5">
      <c r="C11601" s="414">
        <v>239.92499994790199</v>
      </c>
      <c r="D11601" s="414" t="e">
        <v>#N/A</v>
      </c>
      <c r="E11601" s="414" t="e">
        <v>#N/A</v>
      </c>
    </row>
    <row r="11602" spans="3:5">
      <c r="C11602" s="414">
        <v>239.949999947869</v>
      </c>
      <c r="D11602" s="414" t="e">
        <v>#N/A</v>
      </c>
      <c r="E11602" s="414" t="e">
        <v>#N/A</v>
      </c>
    </row>
    <row r="11603" spans="3:5">
      <c r="C11603" s="414">
        <v>239.97499994783701</v>
      </c>
      <c r="D11603" s="414" t="e">
        <v>#N/A</v>
      </c>
      <c r="E11603" s="414" t="e">
        <v>#N/A</v>
      </c>
    </row>
    <row r="11604" spans="3:5">
      <c r="C11604" s="414">
        <v>239.99999994780401</v>
      </c>
      <c r="D11604" s="414" t="e">
        <v>#N/A</v>
      </c>
      <c r="E11604" s="414" t="e">
        <v>#N/A</v>
      </c>
    </row>
    <row r="11605" spans="3:5">
      <c r="C11605" s="414">
        <v>240.02499994777199</v>
      </c>
      <c r="D11605" s="414" t="e">
        <v>#N/A</v>
      </c>
      <c r="E11605" s="414" t="e">
        <v>#N/A</v>
      </c>
    </row>
    <row r="11606" spans="3:5">
      <c r="C11606" s="414">
        <v>240.049999947739</v>
      </c>
      <c r="D11606" s="414" t="e">
        <v>#N/A</v>
      </c>
      <c r="E11606" s="414" t="e">
        <v>#N/A</v>
      </c>
    </row>
    <row r="11607" spans="3:5">
      <c r="C11607" s="414">
        <v>240.074999947706</v>
      </c>
      <c r="D11607" s="414" t="e">
        <v>#N/A</v>
      </c>
      <c r="E11607" s="414" t="e">
        <v>#N/A</v>
      </c>
    </row>
    <row r="11608" spans="3:5">
      <c r="C11608" s="414">
        <v>240.09999994767401</v>
      </c>
      <c r="D11608" s="414" t="e">
        <v>#N/A</v>
      </c>
      <c r="E11608" s="414" t="e">
        <v>#N/A</v>
      </c>
    </row>
    <row r="11609" spans="3:5">
      <c r="C11609" s="414">
        <v>240.12499994764099</v>
      </c>
      <c r="D11609" s="414" t="e">
        <v>#N/A</v>
      </c>
      <c r="E11609" s="414" t="e">
        <v>#N/A</v>
      </c>
    </row>
    <row r="11610" spans="3:5">
      <c r="C11610" s="414">
        <v>240.14999994760799</v>
      </c>
      <c r="D11610" s="414" t="e">
        <v>#N/A</v>
      </c>
      <c r="E11610" s="414" t="e">
        <v>#N/A</v>
      </c>
    </row>
    <row r="11611" spans="3:5">
      <c r="C11611" s="414">
        <v>240.174999947576</v>
      </c>
      <c r="D11611" s="414" t="e">
        <v>#N/A</v>
      </c>
      <c r="E11611" s="414" t="e">
        <v>#N/A</v>
      </c>
    </row>
    <row r="11612" spans="3:5">
      <c r="C11612" s="414">
        <v>240.19999994754301</v>
      </c>
      <c r="D11612" s="414" t="e">
        <v>#N/A</v>
      </c>
      <c r="E11612" s="414" t="e">
        <v>#N/A</v>
      </c>
    </row>
    <row r="11613" spans="3:5">
      <c r="C11613" s="414">
        <v>240.22499994751101</v>
      </c>
      <c r="D11613" s="414" t="e">
        <v>#N/A</v>
      </c>
      <c r="E11613" s="414" t="e">
        <v>#N/A</v>
      </c>
    </row>
    <row r="11614" spans="3:5">
      <c r="C11614" s="414">
        <v>240.24999994747799</v>
      </c>
      <c r="D11614" s="414" t="e">
        <v>#N/A</v>
      </c>
      <c r="E11614" s="414" t="e">
        <v>#N/A</v>
      </c>
    </row>
    <row r="11615" spans="3:5">
      <c r="C11615" s="414">
        <v>240.274999947445</v>
      </c>
      <c r="D11615" s="414" t="e">
        <v>#N/A</v>
      </c>
      <c r="E11615" s="414" t="e">
        <v>#N/A</v>
      </c>
    </row>
    <row r="11616" spans="3:5">
      <c r="C11616" s="414">
        <v>240.299999947413</v>
      </c>
      <c r="D11616" s="414" t="e">
        <v>#N/A</v>
      </c>
      <c r="E11616" s="414" t="e">
        <v>#N/A</v>
      </c>
    </row>
    <row r="11617" spans="3:5">
      <c r="C11617" s="414">
        <v>240.32499994738001</v>
      </c>
      <c r="D11617" s="414" t="e">
        <v>#N/A</v>
      </c>
      <c r="E11617" s="414" t="e">
        <v>#N/A</v>
      </c>
    </row>
    <row r="11618" spans="3:5">
      <c r="C11618" s="414">
        <v>240.34999994734699</v>
      </c>
      <c r="D11618" s="414" t="e">
        <v>#N/A</v>
      </c>
      <c r="E11618" s="414" t="e">
        <v>#N/A</v>
      </c>
    </row>
    <row r="11619" spans="3:5">
      <c r="C11619" s="414">
        <v>240.37499994731499</v>
      </c>
      <c r="D11619" s="414" t="e">
        <v>#N/A</v>
      </c>
      <c r="E11619" s="414" t="e">
        <v>#N/A</v>
      </c>
    </row>
    <row r="11620" spans="3:5">
      <c r="C11620" s="414">
        <v>240.399999947282</v>
      </c>
      <c r="D11620" s="414" t="e">
        <v>#N/A</v>
      </c>
      <c r="E11620" s="414" t="e">
        <v>#N/A</v>
      </c>
    </row>
    <row r="11621" spans="3:5">
      <c r="C11621" s="414">
        <v>240.42499994725</v>
      </c>
      <c r="D11621" s="414" t="e">
        <v>#N/A</v>
      </c>
      <c r="E11621" s="414" t="e">
        <v>#N/A</v>
      </c>
    </row>
    <row r="11622" spans="3:5">
      <c r="C11622" s="414">
        <v>240.44999994721701</v>
      </c>
      <c r="D11622" s="414" t="e">
        <v>#N/A</v>
      </c>
      <c r="E11622" s="414" t="e">
        <v>#N/A</v>
      </c>
    </row>
    <row r="11623" spans="3:5">
      <c r="C11623" s="414">
        <v>240.47499994718399</v>
      </c>
      <c r="D11623" s="414" t="e">
        <v>#N/A</v>
      </c>
      <c r="E11623" s="414" t="e">
        <v>#N/A</v>
      </c>
    </row>
    <row r="11624" spans="3:5">
      <c r="C11624" s="414">
        <v>240.49999994715199</v>
      </c>
      <c r="D11624" s="414" t="e">
        <v>#N/A</v>
      </c>
      <c r="E11624" s="414" t="e">
        <v>#N/A</v>
      </c>
    </row>
    <row r="11625" spans="3:5">
      <c r="C11625" s="414">
        <v>240.524999947119</v>
      </c>
      <c r="D11625" s="414" t="e">
        <v>#N/A</v>
      </c>
      <c r="E11625" s="414" t="e">
        <v>#N/A</v>
      </c>
    </row>
    <row r="11626" spans="3:5">
      <c r="C11626" s="414">
        <v>240.54999994708601</v>
      </c>
      <c r="D11626" s="414" t="e">
        <v>#N/A</v>
      </c>
      <c r="E11626" s="414" t="e">
        <v>#N/A</v>
      </c>
    </row>
    <row r="11627" spans="3:5">
      <c r="C11627" s="414">
        <v>240.57499994705401</v>
      </c>
      <c r="D11627" s="414" t="e">
        <v>#N/A</v>
      </c>
      <c r="E11627" s="414" t="e">
        <v>#N/A</v>
      </c>
    </row>
    <row r="11628" spans="3:5">
      <c r="C11628" s="414">
        <v>240.59999994702099</v>
      </c>
      <c r="D11628" s="414" t="e">
        <v>#N/A</v>
      </c>
      <c r="E11628" s="414" t="e">
        <v>#N/A</v>
      </c>
    </row>
    <row r="11629" spans="3:5">
      <c r="C11629" s="414">
        <v>240.62499994698899</v>
      </c>
      <c r="D11629" s="414" t="e">
        <v>#N/A</v>
      </c>
      <c r="E11629" s="414" t="e">
        <v>#N/A</v>
      </c>
    </row>
    <row r="11630" spans="3:5">
      <c r="C11630" s="414">
        <v>240.649999946956</v>
      </c>
      <c r="D11630" s="414" t="e">
        <v>#N/A</v>
      </c>
      <c r="E11630" s="414" t="e">
        <v>#N/A</v>
      </c>
    </row>
    <row r="11631" spans="3:5">
      <c r="C11631" s="414">
        <v>240.67499994692301</v>
      </c>
      <c r="D11631" s="414" t="e">
        <v>#N/A</v>
      </c>
      <c r="E11631" s="414" t="e">
        <v>#N/A</v>
      </c>
    </row>
    <row r="11632" spans="3:5">
      <c r="C11632" s="414">
        <v>240.69999994689101</v>
      </c>
      <c r="D11632" s="414" t="e">
        <v>#N/A</v>
      </c>
      <c r="E11632" s="414" t="e">
        <v>#N/A</v>
      </c>
    </row>
    <row r="11633" spans="3:5">
      <c r="C11633" s="414">
        <v>240.72499994685799</v>
      </c>
      <c r="D11633" s="414" t="e">
        <v>#N/A</v>
      </c>
      <c r="E11633" s="414" t="e">
        <v>#N/A</v>
      </c>
    </row>
    <row r="11634" spans="3:5">
      <c r="C11634" s="414">
        <v>240.749999946825</v>
      </c>
      <c r="D11634" s="414" t="e">
        <v>#N/A</v>
      </c>
      <c r="E11634" s="414" t="e">
        <v>#N/A</v>
      </c>
    </row>
    <row r="11635" spans="3:5">
      <c r="C11635" s="414">
        <v>240.774999946793</v>
      </c>
      <c r="D11635" s="414" t="e">
        <v>#N/A</v>
      </c>
      <c r="E11635" s="414" t="e">
        <v>#N/A</v>
      </c>
    </row>
    <row r="11636" spans="3:5">
      <c r="C11636" s="414">
        <v>240.79999994676001</v>
      </c>
      <c r="D11636" s="414" t="e">
        <v>#N/A</v>
      </c>
      <c r="E11636" s="414" t="e">
        <v>#N/A</v>
      </c>
    </row>
    <row r="11637" spans="3:5">
      <c r="C11637" s="414">
        <v>240.82499994672801</v>
      </c>
      <c r="D11637" s="414" t="e">
        <v>#N/A</v>
      </c>
      <c r="E11637" s="414" t="e">
        <v>#N/A</v>
      </c>
    </row>
    <row r="11638" spans="3:5">
      <c r="C11638" s="414">
        <v>240.84999994669499</v>
      </c>
      <c r="D11638" s="414" t="e">
        <v>#N/A</v>
      </c>
      <c r="E11638" s="414" t="e">
        <v>#N/A</v>
      </c>
    </row>
    <row r="11639" spans="3:5">
      <c r="C11639" s="414">
        <v>240.874999946662</v>
      </c>
      <c r="D11639" s="414" t="e">
        <v>#N/A</v>
      </c>
      <c r="E11639" s="414" t="e">
        <v>#N/A</v>
      </c>
    </row>
    <row r="11640" spans="3:5">
      <c r="C11640" s="414">
        <v>240.89999994663</v>
      </c>
      <c r="D11640" s="414" t="e">
        <v>#N/A</v>
      </c>
      <c r="E11640" s="414" t="e">
        <v>#N/A</v>
      </c>
    </row>
    <row r="11641" spans="3:5">
      <c r="C11641" s="414">
        <v>240.92499994659701</v>
      </c>
      <c r="D11641" s="414" t="e">
        <v>#N/A</v>
      </c>
      <c r="E11641" s="414" t="e">
        <v>#N/A</v>
      </c>
    </row>
    <row r="11642" spans="3:5">
      <c r="C11642" s="414">
        <v>240.94999994656399</v>
      </c>
      <c r="D11642" s="414" t="e">
        <v>#N/A</v>
      </c>
      <c r="E11642" s="414" t="e">
        <v>#N/A</v>
      </c>
    </row>
    <row r="11643" spans="3:5">
      <c r="C11643" s="414">
        <v>240.97499994653199</v>
      </c>
      <c r="D11643" s="414" t="e">
        <v>#N/A</v>
      </c>
      <c r="E11643" s="414" t="e">
        <v>#N/A</v>
      </c>
    </row>
    <row r="11644" spans="3:5">
      <c r="C11644" s="414">
        <v>240.999999946499</v>
      </c>
      <c r="D11644" s="414" t="e">
        <v>#N/A</v>
      </c>
      <c r="E11644" s="414" t="e">
        <v>#N/A</v>
      </c>
    </row>
    <row r="11645" spans="3:5">
      <c r="C11645" s="414">
        <v>241.02499994646701</v>
      </c>
      <c r="D11645" s="414" t="e">
        <v>#N/A</v>
      </c>
      <c r="E11645" s="414" t="e">
        <v>#N/A</v>
      </c>
    </row>
    <row r="11646" spans="3:5">
      <c r="C11646" s="414">
        <v>241.04999994643401</v>
      </c>
      <c r="D11646" s="414" t="e">
        <v>#N/A</v>
      </c>
      <c r="E11646" s="414" t="e">
        <v>#N/A</v>
      </c>
    </row>
    <row r="11647" spans="3:5">
      <c r="C11647" s="414">
        <v>241.07499994640099</v>
      </c>
      <c r="D11647" s="414" t="e">
        <v>#N/A</v>
      </c>
      <c r="E11647" s="414" t="e">
        <v>#N/A</v>
      </c>
    </row>
    <row r="11648" spans="3:5">
      <c r="C11648" s="414">
        <v>241.099999946369</v>
      </c>
      <c r="D11648" s="414" t="e">
        <v>#N/A</v>
      </c>
      <c r="E11648" s="414" t="e">
        <v>#N/A</v>
      </c>
    </row>
    <row r="11649" spans="3:5">
      <c r="C11649" s="414">
        <v>241.124999946336</v>
      </c>
      <c r="D11649" s="414" t="e">
        <v>#N/A</v>
      </c>
      <c r="E11649" s="414" t="e">
        <v>#N/A</v>
      </c>
    </row>
    <row r="11650" spans="3:5">
      <c r="C11650" s="414">
        <v>241.14999994630301</v>
      </c>
      <c r="D11650" s="414" t="e">
        <v>#N/A</v>
      </c>
      <c r="E11650" s="414" t="e">
        <v>#N/A</v>
      </c>
    </row>
    <row r="11651" spans="3:5">
      <c r="C11651" s="414">
        <v>241.17499994627099</v>
      </c>
      <c r="D11651" s="414" t="e">
        <v>#N/A</v>
      </c>
      <c r="E11651" s="414" t="e">
        <v>#N/A</v>
      </c>
    </row>
    <row r="11652" spans="3:5">
      <c r="C11652" s="414">
        <v>241.19999994623799</v>
      </c>
      <c r="D11652" s="414" t="e">
        <v>#N/A</v>
      </c>
      <c r="E11652" s="414" t="e">
        <v>#N/A</v>
      </c>
    </row>
    <row r="11653" spans="3:5">
      <c r="C11653" s="414">
        <v>241.224999946206</v>
      </c>
      <c r="D11653" s="414" t="e">
        <v>#N/A</v>
      </c>
      <c r="E11653" s="414" t="e">
        <v>#N/A</v>
      </c>
    </row>
    <row r="11654" spans="3:5">
      <c r="C11654" s="414">
        <v>241.24999994617301</v>
      </c>
      <c r="D11654" s="414" t="e">
        <v>#N/A</v>
      </c>
      <c r="E11654" s="414" t="e">
        <v>#N/A</v>
      </c>
    </row>
    <row r="11655" spans="3:5">
      <c r="C11655" s="414">
        <v>241.27499994614001</v>
      </c>
      <c r="D11655" s="414" t="e">
        <v>#N/A</v>
      </c>
      <c r="E11655" s="414" t="e">
        <v>#N/A</v>
      </c>
    </row>
    <row r="11656" spans="3:5">
      <c r="C11656" s="414">
        <v>241.29999994610799</v>
      </c>
      <c r="D11656" s="414" t="e">
        <v>#N/A</v>
      </c>
      <c r="E11656" s="414" t="e">
        <v>#N/A</v>
      </c>
    </row>
    <row r="11657" spans="3:5">
      <c r="C11657" s="414">
        <v>241.324999946075</v>
      </c>
      <c r="D11657" s="414" t="e">
        <v>#N/A</v>
      </c>
      <c r="E11657" s="414" t="e">
        <v>#N/A</v>
      </c>
    </row>
    <row r="11658" spans="3:5">
      <c r="C11658" s="414">
        <v>241.349999946043</v>
      </c>
      <c r="D11658" s="414" t="e">
        <v>#N/A</v>
      </c>
      <c r="E11658" s="414" t="e">
        <v>#N/A</v>
      </c>
    </row>
    <row r="11659" spans="3:5">
      <c r="C11659" s="414">
        <v>241.37499994601001</v>
      </c>
      <c r="D11659" s="414" t="e">
        <v>#N/A</v>
      </c>
      <c r="E11659" s="414" t="e">
        <v>#N/A</v>
      </c>
    </row>
    <row r="11660" spans="3:5">
      <c r="C11660" s="414">
        <v>241.39999994597699</v>
      </c>
      <c r="D11660" s="414" t="e">
        <v>#N/A</v>
      </c>
      <c r="E11660" s="414" t="e">
        <v>#N/A</v>
      </c>
    </row>
    <row r="11661" spans="3:5">
      <c r="C11661" s="414">
        <v>241.42499994594499</v>
      </c>
      <c r="D11661" s="414" t="e">
        <v>#N/A</v>
      </c>
      <c r="E11661" s="414" t="e">
        <v>#N/A</v>
      </c>
    </row>
    <row r="11662" spans="3:5">
      <c r="C11662" s="414">
        <v>241.449999945912</v>
      </c>
      <c r="D11662" s="414" t="e">
        <v>#N/A</v>
      </c>
      <c r="E11662" s="414" t="e">
        <v>#N/A</v>
      </c>
    </row>
    <row r="11663" spans="3:5">
      <c r="C11663" s="414">
        <v>241.47499994587901</v>
      </c>
      <c r="D11663" s="414" t="e">
        <v>#N/A</v>
      </c>
      <c r="E11663" s="414" t="e">
        <v>#N/A</v>
      </c>
    </row>
    <row r="11664" spans="3:5">
      <c r="C11664" s="414">
        <v>241.49999994584701</v>
      </c>
      <c r="D11664" s="414" t="e">
        <v>#N/A</v>
      </c>
      <c r="E11664" s="414" t="e">
        <v>#N/A</v>
      </c>
    </row>
    <row r="11665" spans="3:5">
      <c r="C11665" s="414">
        <v>241.52499994581399</v>
      </c>
      <c r="D11665" s="414" t="e">
        <v>#N/A</v>
      </c>
      <c r="E11665" s="414" t="e">
        <v>#N/A</v>
      </c>
    </row>
    <row r="11666" spans="3:5">
      <c r="C11666" s="414">
        <v>241.54999994578199</v>
      </c>
      <c r="D11666" s="414" t="e">
        <v>#N/A</v>
      </c>
      <c r="E11666" s="414" t="e">
        <v>#N/A</v>
      </c>
    </row>
    <row r="11667" spans="3:5">
      <c r="C11667" s="414">
        <v>241.574999945749</v>
      </c>
      <c r="D11667" s="414" t="e">
        <v>#N/A</v>
      </c>
      <c r="E11667" s="414" t="e">
        <v>#N/A</v>
      </c>
    </row>
    <row r="11668" spans="3:5">
      <c r="C11668" s="414">
        <v>241.59999994571601</v>
      </c>
      <c r="D11668" s="414" t="e">
        <v>#N/A</v>
      </c>
      <c r="E11668" s="414" t="e">
        <v>#N/A</v>
      </c>
    </row>
    <row r="11669" spans="3:5">
      <c r="C11669" s="414">
        <v>241.62499994568401</v>
      </c>
      <c r="D11669" s="414" t="e">
        <v>#N/A</v>
      </c>
      <c r="E11669" s="414" t="e">
        <v>#N/A</v>
      </c>
    </row>
    <row r="11670" spans="3:5">
      <c r="C11670" s="414">
        <v>241.64999994565099</v>
      </c>
      <c r="D11670" s="414" t="e">
        <v>#N/A</v>
      </c>
      <c r="E11670" s="414" t="e">
        <v>#N/A</v>
      </c>
    </row>
    <row r="11671" spans="3:5">
      <c r="C11671" s="414">
        <v>241.674999945618</v>
      </c>
      <c r="D11671" s="414" t="e">
        <v>#N/A</v>
      </c>
      <c r="E11671" s="414" t="e">
        <v>#N/A</v>
      </c>
    </row>
    <row r="11672" spans="3:5">
      <c r="C11672" s="414">
        <v>241.699999945586</v>
      </c>
      <c r="D11672" s="414" t="e">
        <v>#N/A</v>
      </c>
      <c r="E11672" s="414" t="e">
        <v>#N/A</v>
      </c>
    </row>
    <row r="11673" spans="3:5">
      <c r="C11673" s="414">
        <v>241.72499994555301</v>
      </c>
      <c r="D11673" s="414" t="e">
        <v>#N/A</v>
      </c>
      <c r="E11673" s="414" t="e">
        <v>#N/A</v>
      </c>
    </row>
    <row r="11674" spans="3:5">
      <c r="C11674" s="414">
        <v>241.74999994552101</v>
      </c>
      <c r="D11674" s="414" t="e">
        <v>#N/A</v>
      </c>
      <c r="E11674" s="414" t="e">
        <v>#N/A</v>
      </c>
    </row>
    <row r="11675" spans="3:5">
      <c r="C11675" s="414">
        <v>241.77499994548799</v>
      </c>
      <c r="D11675" s="414" t="e">
        <v>#N/A</v>
      </c>
      <c r="E11675" s="414" t="e">
        <v>#N/A</v>
      </c>
    </row>
    <row r="11676" spans="3:5">
      <c r="C11676" s="414">
        <v>241.799999945455</v>
      </c>
      <c r="D11676" s="414" t="e">
        <v>#N/A</v>
      </c>
      <c r="E11676" s="414" t="e">
        <v>#N/A</v>
      </c>
    </row>
    <row r="11677" spans="3:5">
      <c r="C11677" s="414">
        <v>241.824999945423</v>
      </c>
      <c r="D11677" s="414" t="e">
        <v>#N/A</v>
      </c>
      <c r="E11677" s="414" t="e">
        <v>#N/A</v>
      </c>
    </row>
    <row r="11678" spans="3:5">
      <c r="C11678" s="414">
        <v>241.84999994539001</v>
      </c>
      <c r="D11678" s="414" t="e">
        <v>#N/A</v>
      </c>
      <c r="E11678" s="414" t="e">
        <v>#N/A</v>
      </c>
    </row>
    <row r="11679" spans="3:5">
      <c r="C11679" s="414">
        <v>241.87499994535699</v>
      </c>
      <c r="D11679" s="414" t="e">
        <v>#N/A</v>
      </c>
      <c r="E11679" s="414" t="e">
        <v>#N/A</v>
      </c>
    </row>
    <row r="11680" spans="3:5">
      <c r="C11680" s="414">
        <v>241.89999994532499</v>
      </c>
      <c r="D11680" s="414" t="e">
        <v>#N/A</v>
      </c>
      <c r="E11680" s="414" t="e">
        <v>#N/A</v>
      </c>
    </row>
    <row r="11681" spans="3:5">
      <c r="C11681" s="414">
        <v>241.924999945292</v>
      </c>
      <c r="D11681" s="414" t="e">
        <v>#N/A</v>
      </c>
      <c r="E11681" s="414" t="e">
        <v>#N/A</v>
      </c>
    </row>
    <row r="11682" spans="3:5">
      <c r="C11682" s="414">
        <v>241.94999994526</v>
      </c>
      <c r="D11682" s="414" t="e">
        <v>#N/A</v>
      </c>
      <c r="E11682" s="414" t="e">
        <v>#N/A</v>
      </c>
    </row>
    <row r="11683" spans="3:5">
      <c r="C11683" s="414">
        <v>241.97499994522701</v>
      </c>
      <c r="D11683" s="414" t="e">
        <v>#N/A</v>
      </c>
      <c r="E11683" s="414" t="e">
        <v>#N/A</v>
      </c>
    </row>
    <row r="11684" spans="3:5">
      <c r="C11684" s="414">
        <v>241.99999994519399</v>
      </c>
      <c r="D11684" s="414" t="e">
        <v>#N/A</v>
      </c>
      <c r="E11684" s="414" t="e">
        <v>#N/A</v>
      </c>
    </row>
    <row r="11685" spans="3:5">
      <c r="C11685" s="414">
        <v>242.02499994516199</v>
      </c>
      <c r="D11685" s="414" t="e">
        <v>#N/A</v>
      </c>
      <c r="E11685" s="414" t="e">
        <v>#N/A</v>
      </c>
    </row>
    <row r="11686" spans="3:5">
      <c r="C11686" s="414">
        <v>242.049999945129</v>
      </c>
      <c r="D11686" s="414" t="e">
        <v>#N/A</v>
      </c>
      <c r="E11686" s="414" t="e">
        <v>#N/A</v>
      </c>
    </row>
    <row r="11687" spans="3:5">
      <c r="C11687" s="414">
        <v>242.07499994509601</v>
      </c>
      <c r="D11687" s="414" t="e">
        <v>#N/A</v>
      </c>
      <c r="E11687" s="414" t="e">
        <v>#N/A</v>
      </c>
    </row>
    <row r="11688" spans="3:5">
      <c r="C11688" s="414">
        <v>242.09999994506401</v>
      </c>
      <c r="D11688" s="414" t="e">
        <v>#N/A</v>
      </c>
      <c r="E11688" s="414" t="e">
        <v>#N/A</v>
      </c>
    </row>
    <row r="11689" spans="3:5">
      <c r="C11689" s="414">
        <v>242.12499994503099</v>
      </c>
      <c r="D11689" s="414" t="e">
        <v>#N/A</v>
      </c>
      <c r="E11689" s="414" t="e">
        <v>#N/A</v>
      </c>
    </row>
    <row r="11690" spans="3:5">
      <c r="C11690" s="414">
        <v>242.149999944999</v>
      </c>
      <c r="D11690" s="414" t="e">
        <v>#N/A</v>
      </c>
      <c r="E11690" s="414" t="e">
        <v>#N/A</v>
      </c>
    </row>
    <row r="11691" spans="3:5">
      <c r="C11691" s="414">
        <v>242.174999944966</v>
      </c>
      <c r="D11691" s="414" t="e">
        <v>#N/A</v>
      </c>
      <c r="E11691" s="414" t="e">
        <v>#N/A</v>
      </c>
    </row>
    <row r="11692" spans="3:5">
      <c r="C11692" s="414">
        <v>242.19999994493301</v>
      </c>
      <c r="D11692" s="414" t="e">
        <v>#N/A</v>
      </c>
      <c r="E11692" s="414" t="e">
        <v>#N/A</v>
      </c>
    </row>
    <row r="11693" spans="3:5">
      <c r="C11693" s="414">
        <v>242.22499994490099</v>
      </c>
      <c r="D11693" s="414" t="e">
        <v>#N/A</v>
      </c>
      <c r="E11693" s="414" t="e">
        <v>#N/A</v>
      </c>
    </row>
    <row r="11694" spans="3:5">
      <c r="C11694" s="414">
        <v>242.24999994486799</v>
      </c>
      <c r="D11694" s="414" t="e">
        <v>#N/A</v>
      </c>
      <c r="E11694" s="414" t="e">
        <v>#N/A</v>
      </c>
    </row>
    <row r="11695" spans="3:5">
      <c r="C11695" s="414">
        <v>242.274999944835</v>
      </c>
      <c r="D11695" s="414" t="e">
        <v>#N/A</v>
      </c>
      <c r="E11695" s="414" t="e">
        <v>#N/A</v>
      </c>
    </row>
    <row r="11696" spans="3:5">
      <c r="C11696" s="414">
        <v>242.29999994480301</v>
      </c>
      <c r="D11696" s="414" t="e">
        <v>#N/A</v>
      </c>
      <c r="E11696" s="414" t="e">
        <v>#N/A</v>
      </c>
    </row>
    <row r="11697" spans="3:5">
      <c r="C11697" s="414">
        <v>242.32499994477001</v>
      </c>
      <c r="D11697" s="414" t="e">
        <v>#N/A</v>
      </c>
      <c r="E11697" s="414" t="e">
        <v>#N/A</v>
      </c>
    </row>
    <row r="11698" spans="3:5">
      <c r="C11698" s="414">
        <v>242.34999994473799</v>
      </c>
      <c r="D11698" s="414" t="e">
        <v>#N/A</v>
      </c>
      <c r="E11698" s="414" t="e">
        <v>#N/A</v>
      </c>
    </row>
    <row r="11699" spans="3:5">
      <c r="C11699" s="414">
        <v>242.374999944705</v>
      </c>
      <c r="D11699" s="414" t="e">
        <v>#N/A</v>
      </c>
      <c r="E11699" s="414" t="e">
        <v>#N/A</v>
      </c>
    </row>
    <row r="11700" spans="3:5">
      <c r="C11700" s="414">
        <v>242.399999944672</v>
      </c>
      <c r="D11700" s="414" t="e">
        <v>#N/A</v>
      </c>
      <c r="E11700" s="414" t="e">
        <v>#N/A</v>
      </c>
    </row>
    <row r="11701" spans="3:5">
      <c r="C11701" s="414">
        <v>242.42499994464001</v>
      </c>
      <c r="D11701" s="414" t="e">
        <v>#N/A</v>
      </c>
      <c r="E11701" s="414" t="e">
        <v>#N/A</v>
      </c>
    </row>
    <row r="11702" spans="3:5">
      <c r="C11702" s="414">
        <v>242.44999994460699</v>
      </c>
      <c r="D11702" s="414" t="e">
        <v>#N/A</v>
      </c>
      <c r="E11702" s="414" t="e">
        <v>#N/A</v>
      </c>
    </row>
    <row r="11703" spans="3:5">
      <c r="C11703" s="414">
        <v>242.47499994457499</v>
      </c>
      <c r="D11703" s="414" t="e">
        <v>#N/A</v>
      </c>
      <c r="E11703" s="414" t="e">
        <v>#N/A</v>
      </c>
    </row>
    <row r="11704" spans="3:5">
      <c r="C11704" s="414">
        <v>242.499999944542</v>
      </c>
      <c r="D11704" s="414" t="e">
        <v>#N/A</v>
      </c>
      <c r="E11704" s="414" t="e">
        <v>#N/A</v>
      </c>
    </row>
    <row r="11705" spans="3:5">
      <c r="C11705" s="414">
        <v>242.52499994450901</v>
      </c>
      <c r="D11705" s="414" t="e">
        <v>#N/A</v>
      </c>
      <c r="E11705" s="414" t="e">
        <v>#N/A</v>
      </c>
    </row>
    <row r="11706" spans="3:5">
      <c r="C11706" s="414">
        <v>242.54999994447701</v>
      </c>
      <c r="D11706" s="414" t="e">
        <v>#N/A</v>
      </c>
      <c r="E11706" s="414" t="e">
        <v>#N/A</v>
      </c>
    </row>
    <row r="11707" spans="3:5">
      <c r="C11707" s="414">
        <v>242.57499994444399</v>
      </c>
      <c r="D11707" s="414" t="e">
        <v>#N/A</v>
      </c>
      <c r="E11707" s="414" t="e">
        <v>#N/A</v>
      </c>
    </row>
    <row r="11708" spans="3:5">
      <c r="C11708" s="414">
        <v>242.599999944411</v>
      </c>
      <c r="D11708" s="414" t="e">
        <v>#N/A</v>
      </c>
      <c r="E11708" s="414" t="e">
        <v>#N/A</v>
      </c>
    </row>
    <row r="11709" spans="3:5">
      <c r="C11709" s="414">
        <v>242.624999944379</v>
      </c>
      <c r="D11709" s="414" t="e">
        <v>#N/A</v>
      </c>
      <c r="E11709" s="414" t="e">
        <v>#N/A</v>
      </c>
    </row>
    <row r="11710" spans="3:5">
      <c r="C11710" s="414">
        <v>242.64999994434601</v>
      </c>
      <c r="D11710" s="414" t="e">
        <v>#N/A</v>
      </c>
      <c r="E11710" s="414" t="e">
        <v>#N/A</v>
      </c>
    </row>
    <row r="11711" spans="3:5">
      <c r="C11711" s="414">
        <v>242.67499994431401</v>
      </c>
      <c r="D11711" s="414" t="e">
        <v>#N/A</v>
      </c>
      <c r="E11711" s="414" t="e">
        <v>#N/A</v>
      </c>
    </row>
    <row r="11712" spans="3:5">
      <c r="C11712" s="414">
        <v>242.69999994428099</v>
      </c>
      <c r="D11712" s="414" t="e">
        <v>#N/A</v>
      </c>
      <c r="E11712" s="414" t="e">
        <v>#N/A</v>
      </c>
    </row>
    <row r="11713" spans="3:5">
      <c r="C11713" s="414">
        <v>242.724999944248</v>
      </c>
      <c r="D11713" s="414" t="e">
        <v>#N/A</v>
      </c>
      <c r="E11713" s="414" t="e">
        <v>#N/A</v>
      </c>
    </row>
    <row r="11714" spans="3:5">
      <c r="C11714" s="414">
        <v>242.749999944216</v>
      </c>
      <c r="D11714" s="414" t="e">
        <v>#N/A</v>
      </c>
      <c r="E11714" s="414" t="e">
        <v>#N/A</v>
      </c>
    </row>
    <row r="11715" spans="3:5">
      <c r="C11715" s="414">
        <v>242.77499994418301</v>
      </c>
      <c r="D11715" s="414" t="e">
        <v>#N/A</v>
      </c>
      <c r="E11715" s="414" t="e">
        <v>#N/A</v>
      </c>
    </row>
    <row r="11716" spans="3:5">
      <c r="C11716" s="414">
        <v>242.79999994414999</v>
      </c>
      <c r="D11716" s="414" t="e">
        <v>#N/A</v>
      </c>
      <c r="E11716" s="414" t="e">
        <v>#N/A</v>
      </c>
    </row>
    <row r="11717" spans="3:5">
      <c r="C11717" s="414">
        <v>242.82499994411799</v>
      </c>
      <c r="D11717" s="414" t="e">
        <v>#N/A</v>
      </c>
      <c r="E11717" s="414" t="e">
        <v>#N/A</v>
      </c>
    </row>
    <row r="11718" spans="3:5">
      <c r="C11718" s="414">
        <v>242.849999944085</v>
      </c>
      <c r="D11718" s="414" t="e">
        <v>#N/A</v>
      </c>
      <c r="E11718" s="414" t="e">
        <v>#N/A</v>
      </c>
    </row>
    <row r="11719" spans="3:5">
      <c r="C11719" s="414">
        <v>242.874999944053</v>
      </c>
      <c r="D11719" s="414" t="e">
        <v>#N/A</v>
      </c>
      <c r="E11719" s="414" t="e">
        <v>#N/A</v>
      </c>
    </row>
    <row r="11720" spans="3:5">
      <c r="C11720" s="414">
        <v>242.89999994402001</v>
      </c>
      <c r="D11720" s="414" t="e">
        <v>#N/A</v>
      </c>
      <c r="E11720" s="414" t="e">
        <v>#N/A</v>
      </c>
    </row>
    <row r="11721" spans="3:5">
      <c r="C11721" s="414">
        <v>242.92499994398699</v>
      </c>
      <c r="D11721" s="414" t="e">
        <v>#N/A</v>
      </c>
      <c r="E11721" s="414" t="e">
        <v>#N/A</v>
      </c>
    </row>
    <row r="11722" spans="3:5">
      <c r="C11722" s="414">
        <v>242.94999994395499</v>
      </c>
      <c r="D11722" s="414" t="e">
        <v>#N/A</v>
      </c>
      <c r="E11722" s="414" t="e">
        <v>#N/A</v>
      </c>
    </row>
    <row r="11723" spans="3:5">
      <c r="C11723" s="414">
        <v>242.974999943922</v>
      </c>
      <c r="D11723" s="414" t="e">
        <v>#N/A</v>
      </c>
      <c r="E11723" s="414" t="e">
        <v>#N/A</v>
      </c>
    </row>
    <row r="11724" spans="3:5">
      <c r="C11724" s="414">
        <v>242.99999994388901</v>
      </c>
      <c r="D11724" s="414" t="e">
        <v>#N/A</v>
      </c>
      <c r="E11724" s="414" t="e">
        <v>#N/A</v>
      </c>
    </row>
    <row r="11725" spans="3:5">
      <c r="C11725" s="414">
        <v>243.02499994385701</v>
      </c>
      <c r="D11725" s="414" t="e">
        <v>#N/A</v>
      </c>
      <c r="E11725" s="414" t="e">
        <v>#N/A</v>
      </c>
    </row>
    <row r="11726" spans="3:5">
      <c r="C11726" s="414">
        <v>243.04999994382399</v>
      </c>
      <c r="D11726" s="414" t="e">
        <v>#N/A</v>
      </c>
      <c r="E11726" s="414" t="e">
        <v>#N/A</v>
      </c>
    </row>
    <row r="11727" spans="3:5">
      <c r="C11727" s="414">
        <v>243.07499994379199</v>
      </c>
      <c r="D11727" s="414" t="e">
        <v>#N/A</v>
      </c>
      <c r="E11727" s="414" t="e">
        <v>#N/A</v>
      </c>
    </row>
    <row r="11728" spans="3:5">
      <c r="C11728" s="414">
        <v>243.099999943759</v>
      </c>
      <c r="D11728" s="414" t="e">
        <v>#N/A</v>
      </c>
      <c r="E11728" s="414" t="e">
        <v>#N/A</v>
      </c>
    </row>
    <row r="11729" spans="3:5">
      <c r="C11729" s="414">
        <v>243.12499994372601</v>
      </c>
      <c r="D11729" s="414" t="e">
        <v>#N/A</v>
      </c>
      <c r="E11729" s="414" t="e">
        <v>#N/A</v>
      </c>
    </row>
    <row r="11730" spans="3:5">
      <c r="C11730" s="414">
        <v>243.14999994369401</v>
      </c>
      <c r="D11730" s="414" t="e">
        <v>#N/A</v>
      </c>
      <c r="E11730" s="414" t="e">
        <v>#N/A</v>
      </c>
    </row>
    <row r="11731" spans="3:5">
      <c r="C11731" s="414">
        <v>243.17499994366099</v>
      </c>
      <c r="D11731" s="414" t="e">
        <v>#N/A</v>
      </c>
      <c r="E11731" s="414" t="e">
        <v>#N/A</v>
      </c>
    </row>
    <row r="11732" spans="3:5">
      <c r="C11732" s="414">
        <v>243.199999943628</v>
      </c>
      <c r="D11732" s="414" t="e">
        <v>#N/A</v>
      </c>
      <c r="E11732" s="414" t="e">
        <v>#N/A</v>
      </c>
    </row>
    <row r="11733" spans="3:5">
      <c r="C11733" s="414">
        <v>243.224999943596</v>
      </c>
      <c r="D11733" s="414" t="e">
        <v>#N/A</v>
      </c>
      <c r="E11733" s="414" t="e">
        <v>#N/A</v>
      </c>
    </row>
    <row r="11734" spans="3:5">
      <c r="C11734" s="414">
        <v>243.24999994356301</v>
      </c>
      <c r="D11734" s="414" t="e">
        <v>#N/A</v>
      </c>
      <c r="E11734" s="414" t="e">
        <v>#N/A</v>
      </c>
    </row>
    <row r="11735" spans="3:5">
      <c r="C11735" s="414">
        <v>243.27499994353099</v>
      </c>
      <c r="D11735" s="414" t="e">
        <v>#N/A</v>
      </c>
      <c r="E11735" s="414" t="e">
        <v>#N/A</v>
      </c>
    </row>
    <row r="11736" spans="3:5">
      <c r="C11736" s="414">
        <v>243.29999994349799</v>
      </c>
      <c r="D11736" s="414" t="e">
        <v>#N/A</v>
      </c>
      <c r="E11736" s="414" t="e">
        <v>#N/A</v>
      </c>
    </row>
    <row r="11737" spans="3:5">
      <c r="C11737" s="414">
        <v>243.324999943465</v>
      </c>
      <c r="D11737" s="414" t="e">
        <v>#N/A</v>
      </c>
      <c r="E11737" s="414" t="e">
        <v>#N/A</v>
      </c>
    </row>
    <row r="11738" spans="3:5">
      <c r="C11738" s="414">
        <v>243.34999994343301</v>
      </c>
      <c r="D11738" s="414" t="e">
        <v>#N/A</v>
      </c>
      <c r="E11738" s="414" t="e">
        <v>#N/A</v>
      </c>
    </row>
    <row r="11739" spans="3:5">
      <c r="C11739" s="414">
        <v>243.37499994340001</v>
      </c>
      <c r="D11739" s="414" t="e">
        <v>#N/A</v>
      </c>
      <c r="E11739" s="414" t="e">
        <v>#N/A</v>
      </c>
    </row>
    <row r="11740" spans="3:5">
      <c r="C11740" s="414">
        <v>243.39999994336699</v>
      </c>
      <c r="D11740" s="414" t="e">
        <v>#N/A</v>
      </c>
      <c r="E11740" s="414" t="e">
        <v>#N/A</v>
      </c>
    </row>
    <row r="11741" spans="3:5">
      <c r="C11741" s="414">
        <v>243.424999943335</v>
      </c>
      <c r="D11741" s="414" t="e">
        <v>#N/A</v>
      </c>
      <c r="E11741" s="414" t="e">
        <v>#N/A</v>
      </c>
    </row>
    <row r="11742" spans="3:5">
      <c r="C11742" s="414">
        <v>243.449999943302</v>
      </c>
      <c r="D11742" s="414" t="e">
        <v>#N/A</v>
      </c>
      <c r="E11742" s="414" t="e">
        <v>#N/A</v>
      </c>
    </row>
    <row r="11743" spans="3:5">
      <c r="C11743" s="414">
        <v>243.47499994327001</v>
      </c>
      <c r="D11743" s="414" t="e">
        <v>#N/A</v>
      </c>
      <c r="E11743" s="414" t="e">
        <v>#N/A</v>
      </c>
    </row>
    <row r="11744" spans="3:5">
      <c r="C11744" s="414">
        <v>243.49999994323699</v>
      </c>
      <c r="D11744" s="414" t="e">
        <v>#N/A</v>
      </c>
      <c r="E11744" s="414" t="e">
        <v>#N/A</v>
      </c>
    </row>
    <row r="11745" spans="3:5">
      <c r="C11745" s="414">
        <v>243.52499994320399</v>
      </c>
      <c r="D11745" s="414" t="e">
        <v>#N/A</v>
      </c>
      <c r="E11745" s="414" t="e">
        <v>#N/A</v>
      </c>
    </row>
    <row r="11746" spans="3:5">
      <c r="C11746" s="414">
        <v>243.549999943172</v>
      </c>
      <c r="D11746" s="414" t="e">
        <v>#N/A</v>
      </c>
      <c r="E11746" s="414" t="e">
        <v>#N/A</v>
      </c>
    </row>
    <row r="11747" spans="3:5">
      <c r="C11747" s="414">
        <v>243.57499994313901</v>
      </c>
      <c r="D11747" s="414" t="e">
        <v>#N/A</v>
      </c>
      <c r="E11747" s="414" t="e">
        <v>#N/A</v>
      </c>
    </row>
    <row r="11748" spans="3:5">
      <c r="C11748" s="414">
        <v>243.59999994310601</v>
      </c>
      <c r="D11748" s="414" t="e">
        <v>#N/A</v>
      </c>
      <c r="E11748" s="414" t="e">
        <v>#N/A</v>
      </c>
    </row>
    <row r="11749" spans="3:5">
      <c r="C11749" s="414">
        <v>243.62499994307399</v>
      </c>
      <c r="D11749" s="414" t="e">
        <v>#N/A</v>
      </c>
      <c r="E11749" s="414" t="e">
        <v>#N/A</v>
      </c>
    </row>
    <row r="11750" spans="3:5">
      <c r="C11750" s="414">
        <v>243.649999943041</v>
      </c>
      <c r="D11750" s="414" t="e">
        <v>#N/A</v>
      </c>
      <c r="E11750" s="414" t="e">
        <v>#N/A</v>
      </c>
    </row>
    <row r="11751" spans="3:5">
      <c r="C11751" s="414">
        <v>243.674999943009</v>
      </c>
      <c r="D11751" s="414" t="e">
        <v>#N/A</v>
      </c>
      <c r="E11751" s="414" t="e">
        <v>#N/A</v>
      </c>
    </row>
    <row r="11752" spans="3:5">
      <c r="C11752" s="414">
        <v>243.69999994297601</v>
      </c>
      <c r="D11752" s="414" t="e">
        <v>#N/A</v>
      </c>
      <c r="E11752" s="414" t="e">
        <v>#N/A</v>
      </c>
    </row>
    <row r="11753" spans="3:5">
      <c r="C11753" s="414">
        <v>243.72499994294299</v>
      </c>
      <c r="D11753" s="414" t="e">
        <v>#N/A</v>
      </c>
      <c r="E11753" s="414" t="e">
        <v>#N/A</v>
      </c>
    </row>
    <row r="11754" spans="3:5">
      <c r="C11754" s="414">
        <v>243.74999994291099</v>
      </c>
      <c r="D11754" s="414" t="e">
        <v>#N/A</v>
      </c>
      <c r="E11754" s="414" t="e">
        <v>#N/A</v>
      </c>
    </row>
    <row r="11755" spans="3:5">
      <c r="C11755" s="414">
        <v>243.774999942878</v>
      </c>
      <c r="D11755" s="414" t="e">
        <v>#N/A</v>
      </c>
      <c r="E11755" s="414" t="e">
        <v>#N/A</v>
      </c>
    </row>
    <row r="11756" spans="3:5">
      <c r="C11756" s="414">
        <v>243.799999942846</v>
      </c>
      <c r="D11756" s="414" t="e">
        <v>#N/A</v>
      </c>
      <c r="E11756" s="414" t="e">
        <v>#N/A</v>
      </c>
    </row>
    <row r="11757" spans="3:5">
      <c r="C11757" s="414">
        <v>243.82499994281301</v>
      </c>
      <c r="D11757" s="414" t="e">
        <v>#N/A</v>
      </c>
      <c r="E11757" s="414" t="e">
        <v>#N/A</v>
      </c>
    </row>
    <row r="11758" spans="3:5">
      <c r="C11758" s="414">
        <v>243.84999994277999</v>
      </c>
      <c r="D11758" s="414" t="e">
        <v>#N/A</v>
      </c>
      <c r="E11758" s="414" t="e">
        <v>#N/A</v>
      </c>
    </row>
    <row r="11759" spans="3:5">
      <c r="C11759" s="414">
        <v>243.87499994274799</v>
      </c>
      <c r="D11759" s="414" t="e">
        <v>#N/A</v>
      </c>
      <c r="E11759" s="414" t="e">
        <v>#N/A</v>
      </c>
    </row>
    <row r="11760" spans="3:5">
      <c r="C11760" s="414">
        <v>243.899999942715</v>
      </c>
      <c r="D11760" s="414" t="e">
        <v>#N/A</v>
      </c>
      <c r="E11760" s="414" t="e">
        <v>#N/A</v>
      </c>
    </row>
    <row r="11761" spans="3:5">
      <c r="C11761" s="414">
        <v>243.92499994268201</v>
      </c>
      <c r="D11761" s="414" t="e">
        <v>#N/A</v>
      </c>
      <c r="E11761" s="414" t="e">
        <v>#N/A</v>
      </c>
    </row>
    <row r="11762" spans="3:5">
      <c r="C11762" s="414">
        <v>243.94999994265001</v>
      </c>
      <c r="D11762" s="414" t="e">
        <v>#N/A</v>
      </c>
      <c r="E11762" s="414" t="e">
        <v>#N/A</v>
      </c>
    </row>
    <row r="11763" spans="3:5">
      <c r="C11763" s="414">
        <v>243.97499994261699</v>
      </c>
      <c r="D11763" s="414" t="e">
        <v>#N/A</v>
      </c>
      <c r="E11763" s="414" t="e">
        <v>#N/A</v>
      </c>
    </row>
    <row r="11764" spans="3:5">
      <c r="C11764" s="414">
        <v>243.99999994258499</v>
      </c>
      <c r="D11764" s="414" t="e">
        <v>#N/A</v>
      </c>
      <c r="E11764" s="414" t="e">
        <v>#N/A</v>
      </c>
    </row>
    <row r="11765" spans="3:5">
      <c r="C11765" s="414">
        <v>244.024999942552</v>
      </c>
      <c r="D11765" s="414" t="e">
        <v>#N/A</v>
      </c>
      <c r="E11765" s="414" t="e">
        <v>#N/A</v>
      </c>
    </row>
    <row r="11766" spans="3:5">
      <c r="C11766" s="414">
        <v>244.04999994251901</v>
      </c>
      <c r="D11766" s="414" t="e">
        <v>#N/A</v>
      </c>
      <c r="E11766" s="414" t="e">
        <v>#N/A</v>
      </c>
    </row>
    <row r="11767" spans="3:5">
      <c r="C11767" s="414">
        <v>244.07499994248701</v>
      </c>
      <c r="D11767" s="414" t="e">
        <v>#N/A</v>
      </c>
      <c r="E11767" s="414" t="e">
        <v>#N/A</v>
      </c>
    </row>
    <row r="11768" spans="3:5">
      <c r="C11768" s="414">
        <v>244.09999994245399</v>
      </c>
      <c r="D11768" s="414" t="e">
        <v>#N/A</v>
      </c>
      <c r="E11768" s="414" t="e">
        <v>#N/A</v>
      </c>
    </row>
    <row r="11769" spans="3:5">
      <c r="C11769" s="414">
        <v>244.124999942421</v>
      </c>
      <c r="D11769" s="414" t="e">
        <v>#N/A</v>
      </c>
      <c r="E11769" s="414" t="e">
        <v>#N/A</v>
      </c>
    </row>
    <row r="11770" spans="3:5">
      <c r="C11770" s="414">
        <v>244.149999942389</v>
      </c>
      <c r="D11770" s="414" t="e">
        <v>#N/A</v>
      </c>
      <c r="E11770" s="414" t="e">
        <v>#N/A</v>
      </c>
    </row>
    <row r="11771" spans="3:5">
      <c r="C11771" s="414">
        <v>244.17499994235601</v>
      </c>
      <c r="D11771" s="414" t="e">
        <v>#N/A</v>
      </c>
      <c r="E11771" s="414" t="e">
        <v>#N/A</v>
      </c>
    </row>
    <row r="11772" spans="3:5">
      <c r="C11772" s="414">
        <v>244.19999994232401</v>
      </c>
      <c r="D11772" s="414" t="e">
        <v>#N/A</v>
      </c>
      <c r="E11772" s="414" t="e">
        <v>#N/A</v>
      </c>
    </row>
    <row r="11773" spans="3:5">
      <c r="C11773" s="414">
        <v>244.22499994229099</v>
      </c>
      <c r="D11773" s="414" t="e">
        <v>#N/A</v>
      </c>
      <c r="E11773" s="414" t="e">
        <v>#N/A</v>
      </c>
    </row>
    <row r="11774" spans="3:5">
      <c r="C11774" s="414">
        <v>244.249999942258</v>
      </c>
      <c r="D11774" s="414" t="e">
        <v>#N/A</v>
      </c>
      <c r="E11774" s="414" t="e">
        <v>#N/A</v>
      </c>
    </row>
    <row r="11775" spans="3:5">
      <c r="C11775" s="414">
        <v>244.274999942226</v>
      </c>
      <c r="D11775" s="414" t="e">
        <v>#N/A</v>
      </c>
      <c r="E11775" s="414" t="e">
        <v>#N/A</v>
      </c>
    </row>
    <row r="11776" spans="3:5">
      <c r="C11776" s="414">
        <v>244.29999994219301</v>
      </c>
      <c r="D11776" s="414" t="e">
        <v>#N/A</v>
      </c>
      <c r="E11776" s="414" t="e">
        <v>#N/A</v>
      </c>
    </row>
    <row r="11777" spans="3:5">
      <c r="C11777" s="414">
        <v>244.32499994215999</v>
      </c>
      <c r="D11777" s="414" t="e">
        <v>#N/A</v>
      </c>
      <c r="E11777" s="414" t="e">
        <v>#N/A</v>
      </c>
    </row>
    <row r="11778" spans="3:5">
      <c r="C11778" s="414">
        <v>244.34999994212799</v>
      </c>
      <c r="D11778" s="414" t="e">
        <v>#N/A</v>
      </c>
      <c r="E11778" s="414" t="e">
        <v>#N/A</v>
      </c>
    </row>
    <row r="11779" spans="3:5">
      <c r="C11779" s="414">
        <v>244.374999942095</v>
      </c>
      <c r="D11779" s="414" t="e">
        <v>#N/A</v>
      </c>
      <c r="E11779" s="414" t="e">
        <v>#N/A</v>
      </c>
    </row>
    <row r="11780" spans="3:5">
      <c r="C11780" s="414">
        <v>244.399999942063</v>
      </c>
      <c r="D11780" s="414" t="e">
        <v>#N/A</v>
      </c>
      <c r="E11780" s="414" t="e">
        <v>#N/A</v>
      </c>
    </row>
    <row r="11781" spans="3:5">
      <c r="C11781" s="414">
        <v>244.42499994203001</v>
      </c>
      <c r="D11781" s="414" t="e">
        <v>#N/A</v>
      </c>
      <c r="E11781" s="414" t="e">
        <v>#N/A</v>
      </c>
    </row>
    <row r="11782" spans="3:5">
      <c r="C11782" s="414">
        <v>244.44999994199699</v>
      </c>
      <c r="D11782" s="414" t="e">
        <v>#N/A</v>
      </c>
      <c r="E11782" s="414" t="e">
        <v>#N/A</v>
      </c>
    </row>
    <row r="11783" spans="3:5">
      <c r="C11783" s="414">
        <v>244.474999941965</v>
      </c>
      <c r="D11783" s="414" t="e">
        <v>#N/A</v>
      </c>
      <c r="E11783" s="414" t="e">
        <v>#N/A</v>
      </c>
    </row>
    <row r="11784" spans="3:5">
      <c r="C11784" s="414">
        <v>244.499999941932</v>
      </c>
      <c r="D11784" s="414" t="e">
        <v>#N/A</v>
      </c>
      <c r="E11784" s="414" t="e">
        <v>#N/A</v>
      </c>
    </row>
    <row r="11785" spans="3:5">
      <c r="C11785" s="414">
        <v>244.52499994189901</v>
      </c>
      <c r="D11785" s="414" t="e">
        <v>#N/A</v>
      </c>
      <c r="E11785" s="414" t="e">
        <v>#N/A</v>
      </c>
    </row>
    <row r="11786" spans="3:5">
      <c r="C11786" s="414">
        <v>244.54999994186699</v>
      </c>
      <c r="D11786" s="414" t="e">
        <v>#N/A</v>
      </c>
      <c r="E11786" s="414" t="e">
        <v>#N/A</v>
      </c>
    </row>
    <row r="11787" spans="3:5">
      <c r="C11787" s="414">
        <v>244.57499994183399</v>
      </c>
      <c r="D11787" s="414" t="e">
        <v>#N/A</v>
      </c>
      <c r="E11787" s="414" t="e">
        <v>#N/A</v>
      </c>
    </row>
    <row r="11788" spans="3:5">
      <c r="C11788" s="414">
        <v>244.599999941802</v>
      </c>
      <c r="D11788" s="414" t="e">
        <v>#N/A</v>
      </c>
      <c r="E11788" s="414" t="e">
        <v>#N/A</v>
      </c>
    </row>
    <row r="11789" spans="3:5">
      <c r="C11789" s="414">
        <v>244.624999941769</v>
      </c>
      <c r="D11789" s="414" t="e">
        <v>#N/A</v>
      </c>
      <c r="E11789" s="414" t="e">
        <v>#N/A</v>
      </c>
    </row>
    <row r="11790" spans="3:5">
      <c r="C11790" s="414">
        <v>244.64999994173601</v>
      </c>
      <c r="D11790" s="414" t="e">
        <v>#N/A</v>
      </c>
      <c r="E11790" s="414" t="e">
        <v>#N/A</v>
      </c>
    </row>
    <row r="11791" spans="3:5">
      <c r="C11791" s="414">
        <v>244.67499994170399</v>
      </c>
      <c r="D11791" s="414" t="e">
        <v>#N/A</v>
      </c>
      <c r="E11791" s="414" t="e">
        <v>#N/A</v>
      </c>
    </row>
    <row r="11792" spans="3:5">
      <c r="C11792" s="414">
        <v>244.699999941671</v>
      </c>
      <c r="D11792" s="414" t="e">
        <v>#N/A</v>
      </c>
      <c r="E11792" s="414" t="e">
        <v>#N/A</v>
      </c>
    </row>
    <row r="11793" spans="3:5">
      <c r="C11793" s="414">
        <v>244.724999941638</v>
      </c>
      <c r="D11793" s="414" t="e">
        <v>#N/A</v>
      </c>
      <c r="E11793" s="414" t="e">
        <v>#N/A</v>
      </c>
    </row>
    <row r="11794" spans="3:5">
      <c r="C11794" s="414">
        <v>244.74999994160601</v>
      </c>
      <c r="D11794" s="414" t="e">
        <v>#N/A</v>
      </c>
      <c r="E11794" s="414" t="e">
        <v>#N/A</v>
      </c>
    </row>
    <row r="11795" spans="3:5">
      <c r="C11795" s="414">
        <v>244.77499994157299</v>
      </c>
      <c r="D11795" s="414" t="e">
        <v>#N/A</v>
      </c>
      <c r="E11795" s="414" t="e">
        <v>#N/A</v>
      </c>
    </row>
    <row r="11796" spans="3:5">
      <c r="C11796" s="414">
        <v>244.79999994154099</v>
      </c>
      <c r="D11796" s="414" t="e">
        <v>#N/A</v>
      </c>
      <c r="E11796" s="414" t="e">
        <v>#N/A</v>
      </c>
    </row>
    <row r="11797" spans="3:5">
      <c r="C11797" s="414">
        <v>244.824999941508</v>
      </c>
      <c r="D11797" s="414" t="e">
        <v>#N/A</v>
      </c>
      <c r="E11797" s="414" t="e">
        <v>#N/A</v>
      </c>
    </row>
    <row r="11798" spans="3:5">
      <c r="C11798" s="414">
        <v>244.84999994147501</v>
      </c>
      <c r="D11798" s="414" t="e">
        <v>#N/A</v>
      </c>
      <c r="E11798" s="414" t="e">
        <v>#N/A</v>
      </c>
    </row>
    <row r="11799" spans="3:5">
      <c r="C11799" s="414">
        <v>244.87499994144301</v>
      </c>
      <c r="D11799" s="414" t="e">
        <v>#N/A</v>
      </c>
      <c r="E11799" s="414" t="e">
        <v>#N/A</v>
      </c>
    </row>
    <row r="11800" spans="3:5">
      <c r="C11800" s="414">
        <v>244.89999994140999</v>
      </c>
      <c r="D11800" s="414" t="e">
        <v>#N/A</v>
      </c>
      <c r="E11800" s="414" t="e">
        <v>#N/A</v>
      </c>
    </row>
    <row r="11801" spans="3:5">
      <c r="C11801" s="414">
        <v>244.92499994137799</v>
      </c>
      <c r="D11801" s="414" t="e">
        <v>#N/A</v>
      </c>
      <c r="E11801" s="414" t="e">
        <v>#N/A</v>
      </c>
    </row>
    <row r="11802" spans="3:5">
      <c r="C11802" s="414">
        <v>244.949999941345</v>
      </c>
      <c r="D11802" s="414" t="e">
        <v>#N/A</v>
      </c>
      <c r="E11802" s="414" t="e">
        <v>#N/A</v>
      </c>
    </row>
    <row r="11803" spans="3:5">
      <c r="C11803" s="414">
        <v>244.97499994131201</v>
      </c>
      <c r="D11803" s="414" t="e">
        <v>#N/A</v>
      </c>
      <c r="E11803" s="414" t="e">
        <v>#N/A</v>
      </c>
    </row>
    <row r="11804" spans="3:5">
      <c r="C11804" s="414">
        <v>244.99999994128001</v>
      </c>
      <c r="D11804" s="414" t="e">
        <v>#N/A</v>
      </c>
      <c r="E11804" s="414" t="e">
        <v>#N/A</v>
      </c>
    </row>
    <row r="11805" spans="3:5">
      <c r="C11805" s="414">
        <v>245.02499994124699</v>
      </c>
      <c r="D11805" s="414" t="e">
        <v>#N/A</v>
      </c>
      <c r="E11805" s="414" t="e">
        <v>#N/A</v>
      </c>
    </row>
    <row r="11806" spans="3:5">
      <c r="C11806" s="414">
        <v>245.049999941214</v>
      </c>
      <c r="D11806" s="414" t="e">
        <v>#N/A</v>
      </c>
      <c r="E11806" s="414" t="e">
        <v>#N/A</v>
      </c>
    </row>
    <row r="11807" spans="3:5">
      <c r="C11807" s="414">
        <v>245.074999941182</v>
      </c>
      <c r="D11807" s="414" t="e">
        <v>#N/A</v>
      </c>
      <c r="E11807" s="414" t="e">
        <v>#N/A</v>
      </c>
    </row>
    <row r="11808" spans="3:5">
      <c r="C11808" s="414">
        <v>245.09999994114901</v>
      </c>
      <c r="D11808" s="414" t="e">
        <v>#N/A</v>
      </c>
      <c r="E11808" s="414" t="e">
        <v>#N/A</v>
      </c>
    </row>
    <row r="11809" spans="3:5">
      <c r="C11809" s="414">
        <v>245.12499994111701</v>
      </c>
      <c r="D11809" s="414" t="e">
        <v>#N/A</v>
      </c>
      <c r="E11809" s="414" t="e">
        <v>#N/A</v>
      </c>
    </row>
    <row r="11810" spans="3:5">
      <c r="C11810" s="414">
        <v>245.14999994108399</v>
      </c>
      <c r="D11810" s="414" t="e">
        <v>#N/A</v>
      </c>
      <c r="E11810" s="414" t="e">
        <v>#N/A</v>
      </c>
    </row>
    <row r="11811" spans="3:5">
      <c r="C11811" s="414">
        <v>245.174999941051</v>
      </c>
      <c r="D11811" s="414" t="e">
        <v>#N/A</v>
      </c>
      <c r="E11811" s="414" t="e">
        <v>#N/A</v>
      </c>
    </row>
    <row r="11812" spans="3:5">
      <c r="C11812" s="414">
        <v>245.199999941019</v>
      </c>
      <c r="D11812" s="414" t="e">
        <v>#N/A</v>
      </c>
      <c r="E11812" s="414" t="e">
        <v>#N/A</v>
      </c>
    </row>
    <row r="11813" spans="3:5">
      <c r="C11813" s="414">
        <v>245.22499994098601</v>
      </c>
      <c r="D11813" s="414" t="e">
        <v>#N/A</v>
      </c>
      <c r="E11813" s="414" t="e">
        <v>#N/A</v>
      </c>
    </row>
    <row r="11814" spans="3:5">
      <c r="C11814" s="414">
        <v>245.24999994095299</v>
      </c>
      <c r="D11814" s="414" t="e">
        <v>#N/A</v>
      </c>
      <c r="E11814" s="414" t="e">
        <v>#N/A</v>
      </c>
    </row>
    <row r="11815" spans="3:5">
      <c r="C11815" s="414">
        <v>245.27499994092099</v>
      </c>
      <c r="D11815" s="414" t="e">
        <v>#N/A</v>
      </c>
      <c r="E11815" s="414" t="e">
        <v>#N/A</v>
      </c>
    </row>
    <row r="11816" spans="3:5">
      <c r="C11816" s="414">
        <v>245.299999940888</v>
      </c>
      <c r="D11816" s="414" t="e">
        <v>#N/A</v>
      </c>
      <c r="E11816" s="414" t="e">
        <v>#N/A</v>
      </c>
    </row>
    <row r="11817" spans="3:5">
      <c r="C11817" s="414">
        <v>245.324999940856</v>
      </c>
      <c r="D11817" s="414" t="e">
        <v>#N/A</v>
      </c>
      <c r="E11817" s="414" t="e">
        <v>#N/A</v>
      </c>
    </row>
    <row r="11818" spans="3:5">
      <c r="C11818" s="414">
        <v>245.34999994082301</v>
      </c>
      <c r="D11818" s="414" t="e">
        <v>#N/A</v>
      </c>
      <c r="E11818" s="414" t="e">
        <v>#N/A</v>
      </c>
    </row>
    <row r="11819" spans="3:5">
      <c r="C11819" s="414">
        <v>245.37499994078999</v>
      </c>
      <c r="D11819" s="414" t="e">
        <v>#N/A</v>
      </c>
      <c r="E11819" s="414" t="e">
        <v>#N/A</v>
      </c>
    </row>
    <row r="11820" spans="3:5">
      <c r="C11820" s="414">
        <v>245.39999994075799</v>
      </c>
      <c r="D11820" s="414" t="e">
        <v>#N/A</v>
      </c>
      <c r="E11820" s="414" t="e">
        <v>#N/A</v>
      </c>
    </row>
    <row r="11821" spans="3:5">
      <c r="C11821" s="414">
        <v>245.424999940725</v>
      </c>
      <c r="D11821" s="414" t="e">
        <v>#N/A</v>
      </c>
      <c r="E11821" s="414" t="e">
        <v>#N/A</v>
      </c>
    </row>
    <row r="11822" spans="3:5">
      <c r="C11822" s="414">
        <v>245.44999994069201</v>
      </c>
      <c r="D11822" s="414" t="e">
        <v>#N/A</v>
      </c>
      <c r="E11822" s="414" t="e">
        <v>#N/A</v>
      </c>
    </row>
    <row r="11823" spans="3:5">
      <c r="C11823" s="414">
        <v>245.47499994066001</v>
      </c>
      <c r="D11823" s="414" t="e">
        <v>#N/A</v>
      </c>
      <c r="E11823" s="414" t="e">
        <v>#N/A</v>
      </c>
    </row>
    <row r="11824" spans="3:5">
      <c r="C11824" s="414">
        <v>245.49999994062699</v>
      </c>
      <c r="D11824" s="414" t="e">
        <v>#N/A</v>
      </c>
      <c r="E11824" s="414" t="e">
        <v>#N/A</v>
      </c>
    </row>
    <row r="11825" spans="3:5">
      <c r="C11825" s="414">
        <v>245.52499994059499</v>
      </c>
      <c r="D11825" s="414" t="e">
        <v>#N/A</v>
      </c>
      <c r="E11825" s="414" t="e">
        <v>#N/A</v>
      </c>
    </row>
    <row r="11826" spans="3:5">
      <c r="C11826" s="414">
        <v>245.549999940562</v>
      </c>
      <c r="D11826" s="414" t="e">
        <v>#N/A</v>
      </c>
      <c r="E11826" s="414" t="e">
        <v>#N/A</v>
      </c>
    </row>
    <row r="11827" spans="3:5">
      <c r="C11827" s="414">
        <v>245.57499994052901</v>
      </c>
      <c r="D11827" s="414" t="e">
        <v>#N/A</v>
      </c>
      <c r="E11827" s="414" t="e">
        <v>#N/A</v>
      </c>
    </row>
    <row r="11828" spans="3:5">
      <c r="C11828" s="414">
        <v>245.59999994049701</v>
      </c>
      <c r="D11828" s="414" t="e">
        <v>#N/A</v>
      </c>
      <c r="E11828" s="414" t="e">
        <v>#N/A</v>
      </c>
    </row>
    <row r="11829" spans="3:5">
      <c r="C11829" s="414">
        <v>245.62499994046399</v>
      </c>
      <c r="D11829" s="414" t="e">
        <v>#N/A</v>
      </c>
      <c r="E11829" s="414" t="e">
        <v>#N/A</v>
      </c>
    </row>
    <row r="11830" spans="3:5">
      <c r="C11830" s="414">
        <v>245.649999940431</v>
      </c>
      <c r="D11830" s="414" t="e">
        <v>#N/A</v>
      </c>
      <c r="E11830" s="414" t="e">
        <v>#N/A</v>
      </c>
    </row>
    <row r="11831" spans="3:5">
      <c r="C11831" s="414">
        <v>245.674999940399</v>
      </c>
      <c r="D11831" s="414" t="e">
        <v>#N/A</v>
      </c>
      <c r="E11831" s="414" t="e">
        <v>#N/A</v>
      </c>
    </row>
    <row r="11832" spans="3:5">
      <c r="C11832" s="414">
        <v>245.69999994036601</v>
      </c>
      <c r="D11832" s="414" t="e">
        <v>#N/A</v>
      </c>
      <c r="E11832" s="414" t="e">
        <v>#N/A</v>
      </c>
    </row>
    <row r="11833" spans="3:5">
      <c r="C11833" s="414">
        <v>245.72499994033399</v>
      </c>
      <c r="D11833" s="414" t="e">
        <v>#N/A</v>
      </c>
      <c r="E11833" s="414" t="e">
        <v>#N/A</v>
      </c>
    </row>
    <row r="11834" spans="3:5">
      <c r="C11834" s="414">
        <v>245.749999940301</v>
      </c>
      <c r="D11834" s="414" t="e">
        <v>#N/A</v>
      </c>
      <c r="E11834" s="414" t="e">
        <v>#N/A</v>
      </c>
    </row>
    <row r="11835" spans="3:5">
      <c r="C11835" s="414">
        <v>245.774999940268</v>
      </c>
      <c r="D11835" s="414" t="e">
        <v>#N/A</v>
      </c>
      <c r="E11835" s="414" t="e">
        <v>#N/A</v>
      </c>
    </row>
    <row r="11836" spans="3:5">
      <c r="C11836" s="414">
        <v>245.79999994023601</v>
      </c>
      <c r="D11836" s="414" t="e">
        <v>#N/A</v>
      </c>
      <c r="E11836" s="414" t="e">
        <v>#N/A</v>
      </c>
    </row>
    <row r="11837" spans="3:5">
      <c r="C11837" s="414">
        <v>245.82499994020301</v>
      </c>
      <c r="D11837" s="414" t="e">
        <v>#N/A</v>
      </c>
      <c r="E11837" s="414" t="e">
        <v>#N/A</v>
      </c>
    </row>
    <row r="11838" spans="3:5">
      <c r="C11838" s="414">
        <v>245.84999994016999</v>
      </c>
      <c r="D11838" s="414" t="e">
        <v>#N/A</v>
      </c>
      <c r="E11838" s="414" t="e">
        <v>#N/A</v>
      </c>
    </row>
    <row r="11839" spans="3:5">
      <c r="C11839" s="414">
        <v>245.874999940138</v>
      </c>
      <c r="D11839" s="414" t="e">
        <v>#N/A</v>
      </c>
      <c r="E11839" s="414" t="e">
        <v>#N/A</v>
      </c>
    </row>
    <row r="11840" spans="3:5">
      <c r="C11840" s="414">
        <v>245.899999940105</v>
      </c>
      <c r="D11840" s="414" t="e">
        <v>#N/A</v>
      </c>
      <c r="E11840" s="414" t="e">
        <v>#N/A</v>
      </c>
    </row>
    <row r="11841" spans="3:5">
      <c r="C11841" s="414">
        <v>245.92499994007301</v>
      </c>
      <c r="D11841" s="414" t="e">
        <v>#N/A</v>
      </c>
      <c r="E11841" s="414" t="e">
        <v>#N/A</v>
      </c>
    </row>
    <row r="11842" spans="3:5">
      <c r="C11842" s="414">
        <v>245.94999994003999</v>
      </c>
      <c r="D11842" s="414" t="e">
        <v>#N/A</v>
      </c>
      <c r="E11842" s="414" t="e">
        <v>#N/A</v>
      </c>
    </row>
    <row r="11843" spans="3:5">
      <c r="C11843" s="414">
        <v>245.974999940007</v>
      </c>
      <c r="D11843" s="414" t="e">
        <v>#N/A</v>
      </c>
      <c r="E11843" s="414" t="e">
        <v>#N/A</v>
      </c>
    </row>
    <row r="11844" spans="3:5">
      <c r="C11844" s="414">
        <v>245.999999939975</v>
      </c>
      <c r="D11844" s="414" t="e">
        <v>#N/A</v>
      </c>
      <c r="E11844" s="414" t="e">
        <v>#N/A</v>
      </c>
    </row>
    <row r="11845" spans="3:5">
      <c r="C11845" s="414">
        <v>246.02499993994201</v>
      </c>
      <c r="D11845" s="414" t="e">
        <v>#N/A</v>
      </c>
      <c r="E11845" s="414" t="e">
        <v>#N/A</v>
      </c>
    </row>
    <row r="11846" spans="3:5">
      <c r="C11846" s="414">
        <v>246.04999993990899</v>
      </c>
      <c r="D11846" s="414" t="e">
        <v>#N/A</v>
      </c>
      <c r="E11846" s="414" t="e">
        <v>#N/A</v>
      </c>
    </row>
    <row r="11847" spans="3:5">
      <c r="C11847" s="414">
        <v>246.07499993987699</v>
      </c>
      <c r="D11847" s="414" t="e">
        <v>#N/A</v>
      </c>
      <c r="E11847" s="414" t="e">
        <v>#N/A</v>
      </c>
    </row>
    <row r="11848" spans="3:5">
      <c r="C11848" s="414">
        <v>246.099999939844</v>
      </c>
      <c r="D11848" s="414" t="e">
        <v>#N/A</v>
      </c>
      <c r="E11848" s="414" t="e">
        <v>#N/A</v>
      </c>
    </row>
    <row r="11849" spans="3:5">
      <c r="C11849" s="414">
        <v>246.124999939812</v>
      </c>
      <c r="D11849" s="414" t="e">
        <v>#N/A</v>
      </c>
      <c r="E11849" s="414" t="e">
        <v>#N/A</v>
      </c>
    </row>
    <row r="11850" spans="3:5">
      <c r="C11850" s="414">
        <v>246.14999993977901</v>
      </c>
      <c r="D11850" s="414" t="e">
        <v>#N/A</v>
      </c>
      <c r="E11850" s="414" t="e">
        <v>#N/A</v>
      </c>
    </row>
    <row r="11851" spans="3:5">
      <c r="C11851" s="414">
        <v>246.17499993974599</v>
      </c>
      <c r="D11851" s="414" t="e">
        <v>#N/A</v>
      </c>
      <c r="E11851" s="414" t="e">
        <v>#N/A</v>
      </c>
    </row>
    <row r="11852" spans="3:5">
      <c r="C11852" s="414">
        <v>246.19999993971399</v>
      </c>
      <c r="D11852" s="414" t="e">
        <v>#N/A</v>
      </c>
      <c r="E11852" s="414" t="e">
        <v>#N/A</v>
      </c>
    </row>
    <row r="11853" spans="3:5">
      <c r="C11853" s="414">
        <v>246.224999939681</v>
      </c>
      <c r="D11853" s="414" t="e">
        <v>#N/A</v>
      </c>
      <c r="E11853" s="414" t="e">
        <v>#N/A</v>
      </c>
    </row>
    <row r="11854" spans="3:5">
      <c r="C11854" s="414">
        <v>246.249999939649</v>
      </c>
      <c r="D11854" s="414" t="e">
        <v>#N/A</v>
      </c>
      <c r="E11854" s="414" t="e">
        <v>#N/A</v>
      </c>
    </row>
    <row r="11855" spans="3:5">
      <c r="C11855" s="414">
        <v>246.27499993961601</v>
      </c>
      <c r="D11855" s="414" t="e">
        <v>#N/A</v>
      </c>
      <c r="E11855" s="414" t="e">
        <v>#N/A</v>
      </c>
    </row>
    <row r="11856" spans="3:5">
      <c r="C11856" s="414">
        <v>246.29999993958299</v>
      </c>
      <c r="D11856" s="414" t="e">
        <v>#N/A</v>
      </c>
      <c r="E11856" s="414" t="e">
        <v>#N/A</v>
      </c>
    </row>
    <row r="11857" spans="3:5">
      <c r="C11857" s="414">
        <v>246.32499993955099</v>
      </c>
      <c r="D11857" s="414" t="e">
        <v>#N/A</v>
      </c>
      <c r="E11857" s="414" t="e">
        <v>#N/A</v>
      </c>
    </row>
    <row r="11858" spans="3:5">
      <c r="C11858" s="414">
        <v>246.349999939518</v>
      </c>
      <c r="D11858" s="414" t="e">
        <v>#N/A</v>
      </c>
      <c r="E11858" s="414" t="e">
        <v>#N/A</v>
      </c>
    </row>
    <row r="11859" spans="3:5">
      <c r="C11859" s="414">
        <v>246.37499993948501</v>
      </c>
      <c r="D11859" s="414" t="e">
        <v>#N/A</v>
      </c>
      <c r="E11859" s="414" t="e">
        <v>#N/A</v>
      </c>
    </row>
    <row r="11860" spans="3:5">
      <c r="C11860" s="414">
        <v>246.39999993945301</v>
      </c>
      <c r="D11860" s="414" t="e">
        <v>#N/A</v>
      </c>
      <c r="E11860" s="414" t="e">
        <v>#N/A</v>
      </c>
    </row>
    <row r="11861" spans="3:5">
      <c r="C11861" s="414">
        <v>246.42499993941999</v>
      </c>
      <c r="D11861" s="414" t="e">
        <v>#N/A</v>
      </c>
      <c r="E11861" s="414" t="e">
        <v>#N/A</v>
      </c>
    </row>
    <row r="11862" spans="3:5">
      <c r="C11862" s="414">
        <v>246.44999993938799</v>
      </c>
      <c r="D11862" s="414" t="e">
        <v>#N/A</v>
      </c>
      <c r="E11862" s="414" t="e">
        <v>#N/A</v>
      </c>
    </row>
    <row r="11863" spans="3:5">
      <c r="C11863" s="414">
        <v>246.474999939355</v>
      </c>
      <c r="D11863" s="414" t="e">
        <v>#N/A</v>
      </c>
      <c r="E11863" s="414" t="e">
        <v>#N/A</v>
      </c>
    </row>
    <row r="11864" spans="3:5">
      <c r="C11864" s="414">
        <v>246.49999993932201</v>
      </c>
      <c r="D11864" s="414" t="e">
        <v>#N/A</v>
      </c>
      <c r="E11864" s="414" t="e">
        <v>#N/A</v>
      </c>
    </row>
    <row r="11865" spans="3:5">
      <c r="C11865" s="414">
        <v>246.52499993929001</v>
      </c>
      <c r="D11865" s="414" t="e">
        <v>#N/A</v>
      </c>
      <c r="E11865" s="414" t="e">
        <v>#N/A</v>
      </c>
    </row>
    <row r="11866" spans="3:5">
      <c r="C11866" s="414">
        <v>246.54999993925699</v>
      </c>
      <c r="D11866" s="414" t="e">
        <v>#N/A</v>
      </c>
      <c r="E11866" s="414" t="e">
        <v>#N/A</v>
      </c>
    </row>
    <row r="11867" spans="3:5">
      <c r="C11867" s="414">
        <v>246.574999939224</v>
      </c>
      <c r="D11867" s="414" t="e">
        <v>#N/A</v>
      </c>
      <c r="E11867" s="414" t="e">
        <v>#N/A</v>
      </c>
    </row>
    <row r="11868" spans="3:5">
      <c r="C11868" s="414">
        <v>246.599999939192</v>
      </c>
      <c r="D11868" s="414" t="e">
        <v>#N/A</v>
      </c>
      <c r="E11868" s="414" t="e">
        <v>#N/A</v>
      </c>
    </row>
    <row r="11869" spans="3:5">
      <c r="C11869" s="414">
        <v>246.62499993915901</v>
      </c>
      <c r="D11869" s="414" t="e">
        <v>#N/A</v>
      </c>
      <c r="E11869" s="414" t="e">
        <v>#N/A</v>
      </c>
    </row>
    <row r="11870" spans="3:5">
      <c r="C11870" s="414">
        <v>246.64999993912701</v>
      </c>
      <c r="D11870" s="414" t="e">
        <v>#N/A</v>
      </c>
      <c r="E11870" s="414" t="e">
        <v>#N/A</v>
      </c>
    </row>
    <row r="11871" spans="3:5">
      <c r="C11871" s="414">
        <v>246.67499993909399</v>
      </c>
      <c r="D11871" s="414" t="e">
        <v>#N/A</v>
      </c>
      <c r="E11871" s="414" t="e">
        <v>#N/A</v>
      </c>
    </row>
    <row r="11872" spans="3:5">
      <c r="C11872" s="414">
        <v>246.699999939061</v>
      </c>
      <c r="D11872" s="414" t="e">
        <v>#N/A</v>
      </c>
      <c r="E11872" s="414" t="e">
        <v>#N/A</v>
      </c>
    </row>
    <row r="11873" spans="3:5">
      <c r="C11873" s="414">
        <v>246.724999939029</v>
      </c>
      <c r="D11873" s="414" t="e">
        <v>#N/A</v>
      </c>
      <c r="E11873" s="414" t="e">
        <v>#N/A</v>
      </c>
    </row>
    <row r="11874" spans="3:5">
      <c r="C11874" s="414">
        <v>246.74999993899601</v>
      </c>
      <c r="D11874" s="414" t="e">
        <v>#N/A</v>
      </c>
      <c r="E11874" s="414" t="e">
        <v>#N/A</v>
      </c>
    </row>
    <row r="11875" spans="3:5">
      <c r="C11875" s="414">
        <v>246.77499993896299</v>
      </c>
      <c r="D11875" s="414" t="e">
        <v>#N/A</v>
      </c>
      <c r="E11875" s="414" t="e">
        <v>#N/A</v>
      </c>
    </row>
    <row r="11876" spans="3:5">
      <c r="C11876" s="414">
        <v>246.79999993893099</v>
      </c>
      <c r="D11876" s="414" t="e">
        <v>#N/A</v>
      </c>
      <c r="E11876" s="414" t="e">
        <v>#N/A</v>
      </c>
    </row>
    <row r="11877" spans="3:5">
      <c r="C11877" s="414">
        <v>246.824999938898</v>
      </c>
      <c r="D11877" s="414" t="e">
        <v>#N/A</v>
      </c>
      <c r="E11877" s="414" t="e">
        <v>#N/A</v>
      </c>
    </row>
    <row r="11878" spans="3:5">
      <c r="C11878" s="414">
        <v>246.84999993886601</v>
      </c>
      <c r="D11878" s="414" t="e">
        <v>#N/A</v>
      </c>
      <c r="E11878" s="414" t="e">
        <v>#N/A</v>
      </c>
    </row>
    <row r="11879" spans="3:5">
      <c r="C11879" s="414">
        <v>246.87499993883301</v>
      </c>
      <c r="D11879" s="414" t="e">
        <v>#N/A</v>
      </c>
      <c r="E11879" s="414" t="e">
        <v>#N/A</v>
      </c>
    </row>
    <row r="11880" spans="3:5">
      <c r="C11880" s="414">
        <v>246.89999993879999</v>
      </c>
      <c r="D11880" s="414" t="e">
        <v>#N/A</v>
      </c>
      <c r="E11880" s="414" t="e">
        <v>#N/A</v>
      </c>
    </row>
    <row r="11881" spans="3:5">
      <c r="C11881" s="414">
        <v>246.924999938768</v>
      </c>
      <c r="D11881" s="414" t="e">
        <v>#N/A</v>
      </c>
      <c r="E11881" s="414" t="e">
        <v>#N/A</v>
      </c>
    </row>
    <row r="11882" spans="3:5">
      <c r="C11882" s="414">
        <v>246.949999938735</v>
      </c>
      <c r="D11882" s="414" t="e">
        <v>#N/A</v>
      </c>
      <c r="E11882" s="414" t="e">
        <v>#N/A</v>
      </c>
    </row>
    <row r="11883" spans="3:5">
      <c r="C11883" s="414">
        <v>246.97499993870201</v>
      </c>
      <c r="D11883" s="414" t="e">
        <v>#N/A</v>
      </c>
      <c r="E11883" s="414" t="e">
        <v>#N/A</v>
      </c>
    </row>
    <row r="11884" spans="3:5">
      <c r="C11884" s="414">
        <v>246.99999993866999</v>
      </c>
      <c r="D11884" s="414" t="e">
        <v>#N/A</v>
      </c>
      <c r="E11884" s="414" t="e">
        <v>#N/A</v>
      </c>
    </row>
    <row r="11885" spans="3:5">
      <c r="C11885" s="414">
        <v>247.024999938637</v>
      </c>
      <c r="D11885" s="414" t="e">
        <v>#N/A</v>
      </c>
      <c r="E11885" s="414" t="e">
        <v>#N/A</v>
      </c>
    </row>
    <row r="11886" spans="3:5">
      <c r="C11886" s="414">
        <v>247.049999938605</v>
      </c>
      <c r="D11886" s="414" t="e">
        <v>#N/A</v>
      </c>
      <c r="E11886" s="414" t="e">
        <v>#N/A</v>
      </c>
    </row>
    <row r="11887" spans="3:5">
      <c r="C11887" s="414">
        <v>247.07499993857201</v>
      </c>
      <c r="D11887" s="414" t="e">
        <v>#N/A</v>
      </c>
      <c r="E11887" s="414" t="e">
        <v>#N/A</v>
      </c>
    </row>
    <row r="11888" spans="3:5">
      <c r="C11888" s="414">
        <v>247.09999993853901</v>
      </c>
      <c r="D11888" s="414" t="e">
        <v>#N/A</v>
      </c>
      <c r="E11888" s="414" t="e">
        <v>#N/A</v>
      </c>
    </row>
    <row r="11889" spans="3:5">
      <c r="C11889" s="414">
        <v>247.12499993850699</v>
      </c>
      <c r="D11889" s="414" t="e">
        <v>#N/A</v>
      </c>
      <c r="E11889" s="414" t="e">
        <v>#N/A</v>
      </c>
    </row>
    <row r="11890" spans="3:5">
      <c r="C11890" s="414">
        <v>247.149999938474</v>
      </c>
      <c r="D11890" s="414" t="e">
        <v>#N/A</v>
      </c>
      <c r="E11890" s="414" t="e">
        <v>#N/A</v>
      </c>
    </row>
    <row r="11891" spans="3:5">
      <c r="C11891" s="414">
        <v>247.174999938441</v>
      </c>
      <c r="D11891" s="414" t="e">
        <v>#N/A</v>
      </c>
      <c r="E11891" s="414" t="e">
        <v>#N/A</v>
      </c>
    </row>
    <row r="11892" spans="3:5">
      <c r="C11892" s="414">
        <v>247.19999993840901</v>
      </c>
      <c r="D11892" s="414" t="e">
        <v>#N/A</v>
      </c>
      <c r="E11892" s="414" t="e">
        <v>#N/A</v>
      </c>
    </row>
    <row r="11893" spans="3:5">
      <c r="C11893" s="414">
        <v>247.22499993837599</v>
      </c>
      <c r="D11893" s="414" t="e">
        <v>#N/A</v>
      </c>
      <c r="E11893" s="414" t="e">
        <v>#N/A</v>
      </c>
    </row>
    <row r="11894" spans="3:5">
      <c r="C11894" s="414">
        <v>247.24999993834399</v>
      </c>
      <c r="D11894" s="414" t="e">
        <v>#N/A</v>
      </c>
      <c r="E11894" s="414" t="e">
        <v>#N/A</v>
      </c>
    </row>
    <row r="11895" spans="3:5">
      <c r="C11895" s="414">
        <v>247.274999938311</v>
      </c>
      <c r="D11895" s="414" t="e">
        <v>#N/A</v>
      </c>
      <c r="E11895" s="414" t="e">
        <v>#N/A</v>
      </c>
    </row>
    <row r="11896" spans="3:5">
      <c r="C11896" s="414">
        <v>247.29999993827801</v>
      </c>
      <c r="D11896" s="414" t="e">
        <v>#N/A</v>
      </c>
      <c r="E11896" s="414" t="e">
        <v>#N/A</v>
      </c>
    </row>
    <row r="11897" spans="3:5">
      <c r="C11897" s="414">
        <v>247.32499993824601</v>
      </c>
      <c r="D11897" s="414" t="e">
        <v>#N/A</v>
      </c>
      <c r="E11897" s="414" t="e">
        <v>#N/A</v>
      </c>
    </row>
    <row r="11898" spans="3:5">
      <c r="C11898" s="414">
        <v>247.34999993821299</v>
      </c>
      <c r="D11898" s="414" t="e">
        <v>#N/A</v>
      </c>
      <c r="E11898" s="414" t="e">
        <v>#N/A</v>
      </c>
    </row>
    <row r="11899" spans="3:5">
      <c r="C11899" s="414">
        <v>247.37499993818099</v>
      </c>
      <c r="D11899" s="414" t="e">
        <v>#N/A</v>
      </c>
      <c r="E11899" s="414" t="e">
        <v>#N/A</v>
      </c>
    </row>
    <row r="11900" spans="3:5">
      <c r="C11900" s="414">
        <v>247.399999938148</v>
      </c>
      <c r="D11900" s="414" t="e">
        <v>#N/A</v>
      </c>
      <c r="E11900" s="414" t="e">
        <v>#N/A</v>
      </c>
    </row>
    <row r="11901" spans="3:5">
      <c r="C11901" s="414">
        <v>247.42499993811501</v>
      </c>
      <c r="D11901" s="414" t="e">
        <v>#N/A</v>
      </c>
      <c r="E11901" s="414" t="e">
        <v>#N/A</v>
      </c>
    </row>
    <row r="11902" spans="3:5">
      <c r="C11902" s="414">
        <v>247.44999993808301</v>
      </c>
      <c r="D11902" s="414" t="e">
        <v>#N/A</v>
      </c>
      <c r="E11902" s="414" t="e">
        <v>#N/A</v>
      </c>
    </row>
    <row r="11903" spans="3:5">
      <c r="C11903" s="414">
        <v>247.47499993804999</v>
      </c>
      <c r="D11903" s="414" t="e">
        <v>#N/A</v>
      </c>
      <c r="E11903" s="414" t="e">
        <v>#N/A</v>
      </c>
    </row>
    <row r="11904" spans="3:5">
      <c r="C11904" s="414">
        <v>247.499999938017</v>
      </c>
      <c r="D11904" s="414" t="e">
        <v>#N/A</v>
      </c>
      <c r="E11904" s="414" t="e">
        <v>#N/A</v>
      </c>
    </row>
    <row r="11905" spans="3:5">
      <c r="C11905" s="414">
        <v>247.524999937985</v>
      </c>
      <c r="D11905" s="414" t="e">
        <v>#N/A</v>
      </c>
      <c r="E11905" s="414" t="e">
        <v>#N/A</v>
      </c>
    </row>
    <row r="11906" spans="3:5">
      <c r="C11906" s="414">
        <v>247.54999993795201</v>
      </c>
      <c r="D11906" s="414" t="e">
        <v>#N/A</v>
      </c>
      <c r="E11906" s="414" t="e">
        <v>#N/A</v>
      </c>
    </row>
    <row r="11907" spans="3:5">
      <c r="C11907" s="414">
        <v>247.57499993792001</v>
      </c>
      <c r="D11907" s="414" t="e">
        <v>#N/A</v>
      </c>
      <c r="E11907" s="414" t="e">
        <v>#N/A</v>
      </c>
    </row>
    <row r="11908" spans="3:5">
      <c r="C11908" s="414">
        <v>247.59999993788699</v>
      </c>
      <c r="D11908" s="414" t="e">
        <v>#N/A</v>
      </c>
      <c r="E11908" s="414" t="e">
        <v>#N/A</v>
      </c>
    </row>
    <row r="11909" spans="3:5">
      <c r="C11909" s="414">
        <v>247.624999937854</v>
      </c>
      <c r="D11909" s="414" t="e">
        <v>#N/A</v>
      </c>
      <c r="E11909" s="414" t="e">
        <v>#N/A</v>
      </c>
    </row>
    <row r="11910" spans="3:5">
      <c r="C11910" s="414">
        <v>247.649999937822</v>
      </c>
      <c r="D11910" s="414" t="e">
        <v>#N/A</v>
      </c>
      <c r="E11910" s="414" t="e">
        <v>#N/A</v>
      </c>
    </row>
    <row r="11911" spans="3:5">
      <c r="C11911" s="414">
        <v>247.67499993778901</v>
      </c>
      <c r="D11911" s="414" t="e">
        <v>#N/A</v>
      </c>
      <c r="E11911" s="414" t="e">
        <v>#N/A</v>
      </c>
    </row>
    <row r="11912" spans="3:5">
      <c r="C11912" s="414">
        <v>247.69999993775599</v>
      </c>
      <c r="D11912" s="414" t="e">
        <v>#N/A</v>
      </c>
      <c r="E11912" s="414" t="e">
        <v>#N/A</v>
      </c>
    </row>
    <row r="11913" spans="3:5">
      <c r="C11913" s="414">
        <v>247.72499993772399</v>
      </c>
      <c r="D11913" s="414" t="e">
        <v>#N/A</v>
      </c>
      <c r="E11913" s="414" t="e">
        <v>#N/A</v>
      </c>
    </row>
    <row r="11914" spans="3:5">
      <c r="C11914" s="414">
        <v>247.749999937691</v>
      </c>
      <c r="D11914" s="414" t="e">
        <v>#N/A</v>
      </c>
      <c r="E11914" s="414" t="e">
        <v>#N/A</v>
      </c>
    </row>
    <row r="11915" spans="3:5">
      <c r="C11915" s="414">
        <v>247.774999937659</v>
      </c>
      <c r="D11915" s="414" t="e">
        <v>#N/A</v>
      </c>
      <c r="E11915" s="414" t="e">
        <v>#N/A</v>
      </c>
    </row>
    <row r="11916" spans="3:5">
      <c r="C11916" s="414">
        <v>247.79999993762601</v>
      </c>
      <c r="D11916" s="414" t="e">
        <v>#N/A</v>
      </c>
      <c r="E11916" s="414" t="e">
        <v>#N/A</v>
      </c>
    </row>
    <row r="11917" spans="3:5">
      <c r="C11917" s="414">
        <v>247.82499993759299</v>
      </c>
      <c r="D11917" s="414" t="e">
        <v>#N/A</v>
      </c>
      <c r="E11917" s="414" t="e">
        <v>#N/A</v>
      </c>
    </row>
    <row r="11918" spans="3:5">
      <c r="C11918" s="414">
        <v>247.84999993756099</v>
      </c>
      <c r="D11918" s="414" t="e">
        <v>#N/A</v>
      </c>
      <c r="E11918" s="414" t="e">
        <v>#N/A</v>
      </c>
    </row>
    <row r="11919" spans="3:5">
      <c r="C11919" s="414">
        <v>247.874999937528</v>
      </c>
      <c r="D11919" s="414" t="e">
        <v>#N/A</v>
      </c>
      <c r="E11919" s="414" t="e">
        <v>#N/A</v>
      </c>
    </row>
    <row r="11920" spans="3:5">
      <c r="C11920" s="414">
        <v>247.89999993749501</v>
      </c>
      <c r="D11920" s="414" t="e">
        <v>#N/A</v>
      </c>
      <c r="E11920" s="414" t="e">
        <v>#N/A</v>
      </c>
    </row>
    <row r="11921" spans="3:5">
      <c r="C11921" s="414">
        <v>247.92499993746301</v>
      </c>
      <c r="D11921" s="414" t="e">
        <v>#N/A</v>
      </c>
      <c r="E11921" s="414" t="e">
        <v>#N/A</v>
      </c>
    </row>
    <row r="11922" spans="3:5">
      <c r="C11922" s="414">
        <v>247.94999993742999</v>
      </c>
      <c r="D11922" s="414" t="e">
        <v>#N/A</v>
      </c>
      <c r="E11922" s="414" t="e">
        <v>#N/A</v>
      </c>
    </row>
    <row r="11923" spans="3:5">
      <c r="C11923" s="414">
        <v>247.974999937398</v>
      </c>
      <c r="D11923" s="414" t="e">
        <v>#N/A</v>
      </c>
      <c r="E11923" s="414" t="e">
        <v>#N/A</v>
      </c>
    </row>
    <row r="11924" spans="3:5">
      <c r="C11924" s="414">
        <v>247.999999937365</v>
      </c>
      <c r="D11924" s="414" t="e">
        <v>#N/A</v>
      </c>
      <c r="E11924" s="414" t="e">
        <v>#N/A</v>
      </c>
    </row>
    <row r="11925" spans="3:5">
      <c r="C11925" s="414">
        <v>248.02499993733201</v>
      </c>
      <c r="D11925" s="414" t="e">
        <v>#N/A</v>
      </c>
      <c r="E11925" s="414" t="e">
        <v>#N/A</v>
      </c>
    </row>
    <row r="11926" spans="3:5">
      <c r="C11926" s="414">
        <v>248.04999993729999</v>
      </c>
      <c r="D11926" s="414" t="e">
        <v>#N/A</v>
      </c>
      <c r="E11926" s="414" t="e">
        <v>#N/A</v>
      </c>
    </row>
    <row r="11927" spans="3:5">
      <c r="C11927" s="414">
        <v>248.07499993726699</v>
      </c>
      <c r="D11927" s="414" t="e">
        <v>#N/A</v>
      </c>
      <c r="E11927" s="414" t="e">
        <v>#N/A</v>
      </c>
    </row>
    <row r="11928" spans="3:5">
      <c r="C11928" s="414">
        <v>248.099999937234</v>
      </c>
      <c r="D11928" s="414" t="e">
        <v>#N/A</v>
      </c>
      <c r="E11928" s="414" t="e">
        <v>#N/A</v>
      </c>
    </row>
    <row r="11929" spans="3:5">
      <c r="C11929" s="414">
        <v>248.12499993720201</v>
      </c>
      <c r="D11929" s="414" t="e">
        <v>#N/A</v>
      </c>
      <c r="E11929" s="414" t="e">
        <v>#N/A</v>
      </c>
    </row>
    <row r="11930" spans="3:5">
      <c r="C11930" s="414">
        <v>248.14999993716901</v>
      </c>
      <c r="D11930" s="414" t="e">
        <v>#N/A</v>
      </c>
      <c r="E11930" s="414" t="e">
        <v>#N/A</v>
      </c>
    </row>
    <row r="11931" spans="3:5">
      <c r="C11931" s="414">
        <v>248.17499993713699</v>
      </c>
      <c r="D11931" s="414" t="e">
        <v>#N/A</v>
      </c>
      <c r="E11931" s="414" t="e">
        <v>#N/A</v>
      </c>
    </row>
    <row r="11932" spans="3:5">
      <c r="C11932" s="414">
        <v>248.199999937104</v>
      </c>
      <c r="D11932" s="414" t="e">
        <v>#N/A</v>
      </c>
      <c r="E11932" s="414" t="e">
        <v>#N/A</v>
      </c>
    </row>
    <row r="11933" spans="3:5">
      <c r="C11933" s="414">
        <v>248.224999937071</v>
      </c>
      <c r="D11933" s="414" t="e">
        <v>#N/A</v>
      </c>
      <c r="E11933" s="414" t="e">
        <v>#N/A</v>
      </c>
    </row>
    <row r="11934" spans="3:5">
      <c r="C11934" s="414">
        <v>248.24999993703901</v>
      </c>
      <c r="D11934" s="414" t="e">
        <v>#N/A</v>
      </c>
      <c r="E11934" s="414" t="e">
        <v>#N/A</v>
      </c>
    </row>
    <row r="11935" spans="3:5">
      <c r="C11935" s="414">
        <v>248.27499993700599</v>
      </c>
      <c r="D11935" s="414" t="e">
        <v>#N/A</v>
      </c>
      <c r="E11935" s="414" t="e">
        <v>#N/A</v>
      </c>
    </row>
    <row r="11936" spans="3:5">
      <c r="C11936" s="414">
        <v>248.29999993697299</v>
      </c>
      <c r="D11936" s="414" t="e">
        <v>#N/A</v>
      </c>
      <c r="E11936" s="414" t="e">
        <v>#N/A</v>
      </c>
    </row>
    <row r="11937" spans="3:5">
      <c r="C11937" s="414">
        <v>248.324999936941</v>
      </c>
      <c r="D11937" s="414" t="e">
        <v>#N/A</v>
      </c>
      <c r="E11937" s="414" t="e">
        <v>#N/A</v>
      </c>
    </row>
    <row r="11938" spans="3:5">
      <c r="C11938" s="414">
        <v>248.34999993690801</v>
      </c>
      <c r="D11938" s="414" t="e">
        <v>#N/A</v>
      </c>
      <c r="E11938" s="414" t="e">
        <v>#N/A</v>
      </c>
    </row>
    <row r="11939" spans="3:5">
      <c r="C11939" s="414">
        <v>248.37499993687601</v>
      </c>
      <c r="D11939" s="414" t="e">
        <v>#N/A</v>
      </c>
      <c r="E11939" s="414" t="e">
        <v>#N/A</v>
      </c>
    </row>
    <row r="11940" spans="3:5">
      <c r="C11940" s="414">
        <v>248.39999993684299</v>
      </c>
      <c r="D11940" s="414" t="e">
        <v>#N/A</v>
      </c>
      <c r="E11940" s="414" t="e">
        <v>#N/A</v>
      </c>
    </row>
    <row r="11941" spans="3:5">
      <c r="C11941" s="414">
        <v>248.42499993681</v>
      </c>
      <c r="D11941" s="414" t="e">
        <v>#N/A</v>
      </c>
      <c r="E11941" s="414" t="e">
        <v>#N/A</v>
      </c>
    </row>
    <row r="11942" spans="3:5">
      <c r="C11942" s="414">
        <v>248.449999936778</v>
      </c>
      <c r="D11942" s="414" t="e">
        <v>#N/A</v>
      </c>
      <c r="E11942" s="414" t="e">
        <v>#N/A</v>
      </c>
    </row>
    <row r="11943" spans="3:5">
      <c r="C11943" s="414">
        <v>248.47499993674501</v>
      </c>
      <c r="D11943" s="414" t="e">
        <v>#N/A</v>
      </c>
      <c r="E11943" s="414" t="e">
        <v>#N/A</v>
      </c>
    </row>
    <row r="11944" spans="3:5">
      <c r="C11944" s="414">
        <v>248.49999993671199</v>
      </c>
      <c r="D11944" s="414" t="e">
        <v>#N/A</v>
      </c>
      <c r="E11944" s="414" t="e">
        <v>#N/A</v>
      </c>
    </row>
    <row r="11945" spans="3:5">
      <c r="C11945" s="414">
        <v>248.52499993667999</v>
      </c>
      <c r="D11945" s="414" t="e">
        <v>#N/A</v>
      </c>
      <c r="E11945" s="414" t="e">
        <v>#N/A</v>
      </c>
    </row>
    <row r="11946" spans="3:5">
      <c r="C11946" s="414">
        <v>248.549999936647</v>
      </c>
      <c r="D11946" s="414" t="e">
        <v>#N/A</v>
      </c>
      <c r="E11946" s="414" t="e">
        <v>#N/A</v>
      </c>
    </row>
    <row r="11947" spans="3:5">
      <c r="C11947" s="414">
        <v>248.574999936615</v>
      </c>
      <c r="D11947" s="414" t="e">
        <v>#N/A</v>
      </c>
      <c r="E11947" s="414" t="e">
        <v>#N/A</v>
      </c>
    </row>
    <row r="11948" spans="3:5">
      <c r="C11948" s="414">
        <v>248.59999993658201</v>
      </c>
      <c r="D11948" s="414" t="e">
        <v>#N/A</v>
      </c>
      <c r="E11948" s="414" t="e">
        <v>#N/A</v>
      </c>
    </row>
    <row r="11949" spans="3:5">
      <c r="C11949" s="414">
        <v>248.62499993654899</v>
      </c>
      <c r="D11949" s="414" t="e">
        <v>#N/A</v>
      </c>
      <c r="E11949" s="414" t="e">
        <v>#N/A</v>
      </c>
    </row>
    <row r="11950" spans="3:5">
      <c r="C11950" s="414">
        <v>248.64999993651699</v>
      </c>
      <c r="D11950" s="414" t="e">
        <v>#N/A</v>
      </c>
      <c r="E11950" s="414" t="e">
        <v>#N/A</v>
      </c>
    </row>
    <row r="11951" spans="3:5">
      <c r="C11951" s="414">
        <v>248.674999936484</v>
      </c>
      <c r="D11951" s="414" t="e">
        <v>#N/A</v>
      </c>
      <c r="E11951" s="414" t="e">
        <v>#N/A</v>
      </c>
    </row>
    <row r="11952" spans="3:5">
      <c r="C11952" s="414">
        <v>248.699999936452</v>
      </c>
      <c r="D11952" s="414" t="e">
        <v>#N/A</v>
      </c>
      <c r="E11952" s="414" t="e">
        <v>#N/A</v>
      </c>
    </row>
    <row r="11953" spans="3:5">
      <c r="C11953" s="414">
        <v>248.72499993641901</v>
      </c>
      <c r="D11953" s="414" t="e">
        <v>#N/A</v>
      </c>
      <c r="E11953" s="414" t="e">
        <v>#N/A</v>
      </c>
    </row>
    <row r="11954" spans="3:5">
      <c r="C11954" s="414">
        <v>248.74999993638599</v>
      </c>
      <c r="D11954" s="414" t="e">
        <v>#N/A</v>
      </c>
      <c r="E11954" s="414" t="e">
        <v>#N/A</v>
      </c>
    </row>
    <row r="11955" spans="3:5">
      <c r="C11955" s="414">
        <v>248.77499993635399</v>
      </c>
      <c r="D11955" s="414" t="e">
        <v>#N/A</v>
      </c>
      <c r="E11955" s="414" t="e">
        <v>#N/A</v>
      </c>
    </row>
    <row r="11956" spans="3:5">
      <c r="C11956" s="414">
        <v>248.799999936321</v>
      </c>
      <c r="D11956" s="414" t="e">
        <v>#N/A</v>
      </c>
      <c r="E11956" s="414" t="e">
        <v>#N/A</v>
      </c>
    </row>
    <row r="11957" spans="3:5">
      <c r="C11957" s="414">
        <v>248.82499993628801</v>
      </c>
      <c r="D11957" s="414" t="e">
        <v>#N/A</v>
      </c>
      <c r="E11957" s="414" t="e">
        <v>#N/A</v>
      </c>
    </row>
    <row r="11958" spans="3:5">
      <c r="C11958" s="414">
        <v>248.84999993625601</v>
      </c>
      <c r="D11958" s="414" t="e">
        <v>#N/A</v>
      </c>
      <c r="E11958" s="414" t="e">
        <v>#N/A</v>
      </c>
    </row>
    <row r="11959" spans="3:5">
      <c r="C11959" s="414">
        <v>248.87499993622299</v>
      </c>
      <c r="D11959" s="414" t="e">
        <v>#N/A</v>
      </c>
      <c r="E11959" s="414" t="e">
        <v>#N/A</v>
      </c>
    </row>
    <row r="11960" spans="3:5">
      <c r="C11960" s="414">
        <v>248.89999993619099</v>
      </c>
      <c r="D11960" s="414" t="e">
        <v>#N/A</v>
      </c>
      <c r="E11960" s="414" t="e">
        <v>#N/A</v>
      </c>
    </row>
    <row r="11961" spans="3:5">
      <c r="C11961" s="414">
        <v>248.924999936158</v>
      </c>
      <c r="D11961" s="414" t="e">
        <v>#N/A</v>
      </c>
      <c r="E11961" s="414" t="e">
        <v>#N/A</v>
      </c>
    </row>
    <row r="11962" spans="3:5">
      <c r="C11962" s="414">
        <v>248.94999993612501</v>
      </c>
      <c r="D11962" s="414" t="e">
        <v>#N/A</v>
      </c>
      <c r="E11962" s="414" t="e">
        <v>#N/A</v>
      </c>
    </row>
    <row r="11963" spans="3:5">
      <c r="C11963" s="414">
        <v>248.97499993609301</v>
      </c>
      <c r="D11963" s="414" t="e">
        <v>#N/A</v>
      </c>
      <c r="E11963" s="414" t="e">
        <v>#N/A</v>
      </c>
    </row>
    <row r="11964" spans="3:5">
      <c r="C11964" s="414">
        <v>248.99999993605999</v>
      </c>
      <c r="D11964" s="414" t="e">
        <v>#N/A</v>
      </c>
      <c r="E11964" s="414" t="e">
        <v>#N/A</v>
      </c>
    </row>
    <row r="11965" spans="3:5">
      <c r="C11965" s="414">
        <v>249.024999936027</v>
      </c>
      <c r="D11965" s="414" t="e">
        <v>#N/A</v>
      </c>
      <c r="E11965" s="414" t="e">
        <v>#N/A</v>
      </c>
    </row>
    <row r="11966" spans="3:5">
      <c r="C11966" s="414">
        <v>249.049999935995</v>
      </c>
      <c r="D11966" s="414" t="e">
        <v>#N/A</v>
      </c>
      <c r="E11966" s="414" t="e">
        <v>#N/A</v>
      </c>
    </row>
    <row r="11967" spans="3:5">
      <c r="C11967" s="414">
        <v>249.07499993596201</v>
      </c>
      <c r="D11967" s="414" t="e">
        <v>#N/A</v>
      </c>
      <c r="E11967" s="414" t="e">
        <v>#N/A</v>
      </c>
    </row>
    <row r="11968" spans="3:5">
      <c r="C11968" s="414">
        <v>249.09999993592999</v>
      </c>
      <c r="D11968" s="414" t="e">
        <v>#N/A</v>
      </c>
      <c r="E11968" s="414" t="e">
        <v>#N/A</v>
      </c>
    </row>
    <row r="11969" spans="3:5">
      <c r="C11969" s="414">
        <v>249.12499993589699</v>
      </c>
      <c r="D11969" s="414" t="e">
        <v>#N/A</v>
      </c>
      <c r="E11969" s="414" t="e">
        <v>#N/A</v>
      </c>
    </row>
    <row r="11970" spans="3:5">
      <c r="C11970" s="414">
        <v>249.149999935864</v>
      </c>
      <c r="D11970" s="414" t="e">
        <v>#N/A</v>
      </c>
      <c r="E11970" s="414" t="e">
        <v>#N/A</v>
      </c>
    </row>
    <row r="11971" spans="3:5">
      <c r="C11971" s="414">
        <v>249.17499993583201</v>
      </c>
      <c r="D11971" s="414" t="e">
        <v>#N/A</v>
      </c>
      <c r="E11971" s="414" t="e">
        <v>#N/A</v>
      </c>
    </row>
    <row r="11972" spans="3:5">
      <c r="C11972" s="414">
        <v>249.19999993579901</v>
      </c>
      <c r="D11972" s="414" t="e">
        <v>#N/A</v>
      </c>
      <c r="E11972" s="414" t="e">
        <v>#N/A</v>
      </c>
    </row>
    <row r="11973" spans="3:5">
      <c r="C11973" s="414">
        <v>249.22499993576599</v>
      </c>
      <c r="D11973" s="414" t="e">
        <v>#N/A</v>
      </c>
      <c r="E11973" s="414" t="e">
        <v>#N/A</v>
      </c>
    </row>
    <row r="11974" spans="3:5">
      <c r="C11974" s="414">
        <v>249.249999935734</v>
      </c>
      <c r="D11974" s="414" t="e">
        <v>#N/A</v>
      </c>
      <c r="E11974" s="414" t="e">
        <v>#N/A</v>
      </c>
    </row>
    <row r="11975" spans="3:5">
      <c r="C11975" s="414">
        <v>249.274999935701</v>
      </c>
      <c r="D11975" s="414" t="e">
        <v>#N/A</v>
      </c>
      <c r="E11975" s="414" t="e">
        <v>#N/A</v>
      </c>
    </row>
    <row r="11976" spans="3:5">
      <c r="C11976" s="414">
        <v>249.29999993566901</v>
      </c>
      <c r="D11976" s="414" t="e">
        <v>#N/A</v>
      </c>
      <c r="E11976" s="414" t="e">
        <v>#N/A</v>
      </c>
    </row>
    <row r="11977" spans="3:5">
      <c r="C11977" s="414">
        <v>249.32499993563599</v>
      </c>
      <c r="D11977" s="414" t="e">
        <v>#N/A</v>
      </c>
      <c r="E11977" s="414" t="e">
        <v>#N/A</v>
      </c>
    </row>
    <row r="11978" spans="3:5">
      <c r="C11978" s="414">
        <v>249.34999993560299</v>
      </c>
      <c r="D11978" s="414" t="e">
        <v>#N/A</v>
      </c>
      <c r="E11978" s="414" t="e">
        <v>#N/A</v>
      </c>
    </row>
    <row r="11979" spans="3:5">
      <c r="C11979" s="414">
        <v>249.374999935571</v>
      </c>
      <c r="D11979" s="414" t="e">
        <v>#N/A</v>
      </c>
      <c r="E11979" s="414" t="e">
        <v>#N/A</v>
      </c>
    </row>
    <row r="11980" spans="3:5">
      <c r="C11980" s="414">
        <v>249.39999993553801</v>
      </c>
      <c r="D11980" s="414" t="e">
        <v>#N/A</v>
      </c>
      <c r="E11980" s="414" t="e">
        <v>#N/A</v>
      </c>
    </row>
    <row r="11981" spans="3:5">
      <c r="C11981" s="414">
        <v>249.42499993550501</v>
      </c>
      <c r="D11981" s="414" t="e">
        <v>#N/A</v>
      </c>
      <c r="E11981" s="414" t="e">
        <v>#N/A</v>
      </c>
    </row>
    <row r="11982" spans="3:5">
      <c r="C11982" s="414">
        <v>249.44999993547299</v>
      </c>
      <c r="D11982" s="414" t="e">
        <v>#N/A</v>
      </c>
      <c r="E11982" s="414" t="e">
        <v>#N/A</v>
      </c>
    </row>
    <row r="11983" spans="3:5">
      <c r="C11983" s="414">
        <v>249.47499993544</v>
      </c>
      <c r="D11983" s="414" t="e">
        <v>#N/A</v>
      </c>
      <c r="E11983" s="414" t="e">
        <v>#N/A</v>
      </c>
    </row>
    <row r="11984" spans="3:5">
      <c r="C11984" s="414">
        <v>249.499999935408</v>
      </c>
      <c r="D11984" s="414" t="e">
        <v>#N/A</v>
      </c>
      <c r="E11984" s="414" t="e">
        <v>#N/A</v>
      </c>
    </row>
    <row r="11985" spans="3:5">
      <c r="C11985" s="414">
        <v>249.52499993537501</v>
      </c>
      <c r="D11985" s="414" t="e">
        <v>#N/A</v>
      </c>
      <c r="E11985" s="414" t="e">
        <v>#N/A</v>
      </c>
    </row>
    <row r="11986" spans="3:5">
      <c r="C11986" s="414">
        <v>249.54999993534199</v>
      </c>
      <c r="D11986" s="414" t="e">
        <v>#N/A</v>
      </c>
      <c r="E11986" s="414" t="e">
        <v>#N/A</v>
      </c>
    </row>
    <row r="11987" spans="3:5">
      <c r="C11987" s="414">
        <v>249.57499993530999</v>
      </c>
      <c r="D11987" s="414" t="e">
        <v>#N/A</v>
      </c>
      <c r="E11987" s="414" t="e">
        <v>#N/A</v>
      </c>
    </row>
    <row r="11988" spans="3:5">
      <c r="C11988" s="414">
        <v>249.599999935277</v>
      </c>
      <c r="D11988" s="414" t="e">
        <v>#N/A</v>
      </c>
      <c r="E11988" s="414" t="e">
        <v>#N/A</v>
      </c>
    </row>
    <row r="11989" spans="3:5">
      <c r="C11989" s="414">
        <v>249.62499993524401</v>
      </c>
      <c r="D11989" s="414" t="e">
        <v>#N/A</v>
      </c>
      <c r="E11989" s="414" t="e">
        <v>#N/A</v>
      </c>
    </row>
    <row r="11990" spans="3:5">
      <c r="C11990" s="414">
        <v>249.64999993521201</v>
      </c>
      <c r="D11990" s="414" t="e">
        <v>#N/A</v>
      </c>
      <c r="E11990" s="414" t="e">
        <v>#N/A</v>
      </c>
    </row>
    <row r="11991" spans="3:5">
      <c r="C11991" s="414">
        <v>249.67499993517899</v>
      </c>
      <c r="D11991" s="414" t="e">
        <v>#N/A</v>
      </c>
      <c r="E11991" s="414" t="e">
        <v>#N/A</v>
      </c>
    </row>
    <row r="11992" spans="3:5">
      <c r="C11992" s="414">
        <v>249.69999993514699</v>
      </c>
      <c r="D11992" s="414" t="e">
        <v>#N/A</v>
      </c>
      <c r="E11992" s="414" t="e">
        <v>#N/A</v>
      </c>
    </row>
    <row r="11993" spans="3:5">
      <c r="C11993" s="414">
        <v>249.724999935114</v>
      </c>
      <c r="D11993" s="414" t="e">
        <v>#N/A</v>
      </c>
      <c r="E11993" s="414" t="e">
        <v>#N/A</v>
      </c>
    </row>
    <row r="11994" spans="3:5">
      <c r="C11994" s="414">
        <v>249.74999993508101</v>
      </c>
      <c r="D11994" s="414" t="e">
        <v>#N/A</v>
      </c>
      <c r="E11994" s="414" t="e">
        <v>#N/A</v>
      </c>
    </row>
    <row r="11995" spans="3:5">
      <c r="C11995" s="414">
        <v>249.77499993504901</v>
      </c>
      <c r="D11995" s="414" t="e">
        <v>#N/A</v>
      </c>
      <c r="E11995" s="414" t="e">
        <v>#N/A</v>
      </c>
    </row>
    <row r="11996" spans="3:5">
      <c r="C11996" s="414">
        <v>249.79999993501599</v>
      </c>
      <c r="D11996" s="414" t="e">
        <v>#N/A</v>
      </c>
      <c r="E11996" s="414" t="e">
        <v>#N/A</v>
      </c>
    </row>
    <row r="11997" spans="3:5">
      <c r="C11997" s="414">
        <v>249.82499993498399</v>
      </c>
      <c r="D11997" s="414" t="e">
        <v>#N/A</v>
      </c>
      <c r="E11997" s="414" t="e">
        <v>#N/A</v>
      </c>
    </row>
    <row r="11998" spans="3:5">
      <c r="C11998" s="414">
        <v>249.849999934951</v>
      </c>
      <c r="D11998" s="414" t="e">
        <v>#N/A</v>
      </c>
      <c r="E11998" s="414" t="e">
        <v>#N/A</v>
      </c>
    </row>
    <row r="11999" spans="3:5">
      <c r="C11999" s="414">
        <v>249.87499993491801</v>
      </c>
      <c r="D11999" s="414" t="e">
        <v>#N/A</v>
      </c>
      <c r="E11999" s="414" t="e">
        <v>#N/A</v>
      </c>
    </row>
    <row r="12000" spans="3:5">
      <c r="C12000" s="414">
        <v>249.89999993488601</v>
      </c>
      <c r="D12000" s="414" t="e">
        <v>#N/A</v>
      </c>
      <c r="E12000" s="414" t="e">
        <v>#N/A</v>
      </c>
    </row>
    <row r="12001" spans="2:5">
      <c r="C12001" s="414">
        <v>249.92499993485299</v>
      </c>
      <c r="D12001" s="414" t="e">
        <v>#N/A</v>
      </c>
      <c r="E12001" s="414" t="e">
        <v>#N/A</v>
      </c>
    </row>
    <row r="12002" spans="2:5">
      <c r="C12002" s="414">
        <v>249.94999993482</v>
      </c>
      <c r="D12002" s="414" t="e">
        <v>#N/A</v>
      </c>
      <c r="E12002" s="414" t="e">
        <v>#N/A</v>
      </c>
    </row>
    <row r="12003" spans="2:5">
      <c r="C12003" s="414">
        <v>249.974999934788</v>
      </c>
      <c r="D12003" s="414" t="e">
        <v>#N/A</v>
      </c>
      <c r="E12003" s="414" t="e">
        <v>#N/A</v>
      </c>
    </row>
    <row r="12004" spans="2:5">
      <c r="B12004" s="414">
        <v>250</v>
      </c>
      <c r="C12004" s="414">
        <v>250</v>
      </c>
      <c r="D12004" s="414" t="e">
        <v>#N/A</v>
      </c>
      <c r="E12004" s="414">
        <v>1</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9BC0"/>
  </sheetPr>
  <dimension ref="A1:AC44"/>
  <sheetViews>
    <sheetView workbookViewId="0"/>
  </sheetViews>
  <sheetFormatPr defaultRowHeight="12.75"/>
  <cols>
    <col min="1" max="2" width="9.140625" style="414"/>
    <col min="3" max="5" width="11.7109375" style="414" customWidth="1"/>
    <col min="6" max="29" width="9.140625" style="414"/>
  </cols>
  <sheetData>
    <row r="1" spans="1:29">
      <c r="A1" s="413" t="s">
        <v>102</v>
      </c>
      <c r="B1" s="413"/>
      <c r="J1" s="36" t="str">
        <f>IF(Content!$E$1=1,J2,J3)</f>
        <v>Середні інтервальні оцінки сприйняття інфляції за демографічними характеристиками респондентів</v>
      </c>
    </row>
    <row r="2" spans="1:29" s="441" customFormat="1" hidden="1">
      <c r="A2" s="550"/>
      <c r="B2" s="550"/>
      <c r="C2" s="550"/>
      <c r="D2" s="550"/>
      <c r="E2" s="550"/>
      <c r="F2" s="550"/>
      <c r="G2" s="550"/>
      <c r="H2" s="550"/>
      <c r="I2" s="550"/>
      <c r="J2" s="550" t="s">
        <v>948</v>
      </c>
      <c r="K2" s="550"/>
      <c r="L2" s="550"/>
      <c r="M2" s="550"/>
      <c r="N2" s="550"/>
      <c r="O2" s="550"/>
      <c r="P2" s="550"/>
      <c r="Q2" s="550"/>
      <c r="R2" s="550"/>
      <c r="S2" s="550"/>
      <c r="T2" s="550"/>
      <c r="U2" s="550"/>
      <c r="V2" s="550"/>
      <c r="W2" s="550"/>
      <c r="X2" s="550"/>
      <c r="Y2" s="550"/>
      <c r="Z2" s="550"/>
      <c r="AA2" s="550"/>
      <c r="AB2" s="550"/>
      <c r="AC2" s="550"/>
    </row>
    <row r="3" spans="1:29" s="441" customFormat="1" hidden="1">
      <c r="A3" s="550"/>
      <c r="B3" s="550"/>
      <c r="C3" s="550"/>
      <c r="D3" s="550"/>
      <c r="E3" s="550"/>
      <c r="F3" s="550"/>
      <c r="G3" s="550"/>
      <c r="H3" s="550"/>
      <c r="I3" s="550"/>
      <c r="J3" s="550" t="s">
        <v>1528</v>
      </c>
      <c r="K3" s="550"/>
      <c r="L3" s="550"/>
      <c r="M3" s="550"/>
      <c r="N3" s="550"/>
      <c r="O3" s="550"/>
      <c r="P3" s="550"/>
      <c r="Q3" s="550"/>
      <c r="R3" s="550"/>
      <c r="S3" s="550"/>
      <c r="T3" s="550"/>
      <c r="U3" s="550"/>
      <c r="V3" s="550"/>
      <c r="W3" s="550"/>
      <c r="X3" s="550"/>
      <c r="Y3" s="550"/>
      <c r="Z3" s="550"/>
      <c r="AA3" s="550"/>
      <c r="AB3" s="550"/>
      <c r="AC3" s="550"/>
    </row>
    <row r="4" spans="1:29" ht="26.25" customHeight="1">
      <c r="B4" s="332" t="str">
        <f>IF(Content!$E$1=1,B5,B6)</f>
        <v>Село</v>
      </c>
      <c r="C4" s="332" t="str">
        <f>IF(Content!$E$1=1,C5,C6)</f>
        <v>Місто&lt;=100</v>
      </c>
      <c r="D4" s="332" t="str">
        <f>IF(Content!$E$1=1,D5,D6)</f>
        <v>Місто 101-500</v>
      </c>
      <c r="E4" s="332" t="str">
        <f>IF(Content!$E$1=1,E5,E6)</f>
        <v xml:space="preserve">Місто &gt;500 </v>
      </c>
      <c r="F4" s="332" t="str">
        <f>IF(Content!$E$1=1,F5,F6)</f>
        <v>ІСЦ</v>
      </c>
      <c r="J4" s="332" t="str">
        <f>IF(Content!$E$1=1,J5,J6)</f>
        <v>Розмір населеного пункту, тис. осіб</v>
      </c>
      <c r="N4" s="332" t="str">
        <f>IF(Content!$E$1=1,N5,N6)</f>
        <v xml:space="preserve"> Рівень доходу</v>
      </c>
    </row>
    <row r="5" spans="1:29" s="441" customFormat="1" ht="27.75" hidden="1" customHeight="1">
      <c r="A5" s="550"/>
      <c r="B5" s="550" t="s">
        <v>952</v>
      </c>
      <c r="C5" s="549" t="s">
        <v>968</v>
      </c>
      <c r="D5" s="549" t="s">
        <v>969</v>
      </c>
      <c r="E5" s="549" t="s">
        <v>970</v>
      </c>
      <c r="F5" s="550" t="s">
        <v>0</v>
      </c>
      <c r="G5" s="550"/>
      <c r="H5" s="550"/>
      <c r="I5" s="550"/>
      <c r="J5" s="550" t="s">
        <v>1474</v>
      </c>
      <c r="K5" s="550"/>
      <c r="L5" s="550"/>
      <c r="M5" s="550"/>
      <c r="N5" s="550" t="s">
        <v>949</v>
      </c>
      <c r="O5" s="550"/>
      <c r="P5" s="550"/>
      <c r="Q5" s="550"/>
      <c r="R5" s="550"/>
      <c r="S5" s="550"/>
      <c r="T5" s="550"/>
      <c r="U5" s="550"/>
      <c r="V5" s="550"/>
      <c r="W5" s="550"/>
      <c r="X5" s="550"/>
      <c r="Y5" s="550"/>
      <c r="Z5" s="550"/>
      <c r="AA5" s="550"/>
      <c r="AB5" s="550"/>
      <c r="AC5" s="550"/>
    </row>
    <row r="6" spans="1:29" s="441" customFormat="1" ht="18" hidden="1" customHeight="1">
      <c r="A6" s="550"/>
      <c r="B6" s="550" t="s">
        <v>1473</v>
      </c>
      <c r="C6" s="549" t="s">
        <v>1476</v>
      </c>
      <c r="D6" s="549" t="s">
        <v>1475</v>
      </c>
      <c r="E6" s="549" t="s">
        <v>1477</v>
      </c>
      <c r="F6" s="550" t="s">
        <v>10</v>
      </c>
      <c r="G6" s="550"/>
      <c r="H6" s="550"/>
      <c r="I6" s="550"/>
      <c r="J6" s="550" t="s">
        <v>1478</v>
      </c>
      <c r="K6" s="550"/>
      <c r="L6" s="550"/>
      <c r="M6" s="550"/>
      <c r="N6" s="550" t="s">
        <v>1479</v>
      </c>
      <c r="O6" s="550"/>
      <c r="P6" s="550"/>
      <c r="Q6" s="550"/>
      <c r="R6" s="550"/>
      <c r="S6" s="550"/>
      <c r="T6" s="550"/>
      <c r="U6" s="550"/>
      <c r="V6" s="550"/>
      <c r="W6" s="550"/>
      <c r="X6" s="550"/>
      <c r="Y6" s="550"/>
      <c r="Z6" s="550"/>
      <c r="AA6" s="550"/>
      <c r="AB6" s="550"/>
      <c r="AC6" s="550"/>
    </row>
    <row r="7" spans="1:29">
      <c r="A7" s="414" t="s">
        <v>5</v>
      </c>
      <c r="B7" s="416">
        <v>13.4</v>
      </c>
      <c r="C7" s="416">
        <v>15.1</v>
      </c>
      <c r="D7" s="416">
        <v>16.600000000000001</v>
      </c>
      <c r="E7" s="416">
        <v>17</v>
      </c>
      <c r="F7" s="416">
        <v>14.099999999999993</v>
      </c>
      <c r="J7" s="415"/>
    </row>
    <row r="8" spans="1:29">
      <c r="A8" s="414" t="s">
        <v>492</v>
      </c>
      <c r="B8" s="416">
        <v>12.7</v>
      </c>
      <c r="C8" s="416">
        <v>14.1</v>
      </c>
      <c r="D8" s="416">
        <v>13</v>
      </c>
      <c r="E8" s="416">
        <v>13</v>
      </c>
      <c r="F8" s="416">
        <v>9.1999999999999993</v>
      </c>
    </row>
    <row r="9" spans="1:29">
      <c r="A9" s="414" t="s">
        <v>930</v>
      </c>
      <c r="B9" s="416">
        <v>10.6</v>
      </c>
      <c r="C9" s="416">
        <v>10</v>
      </c>
      <c r="D9" s="416">
        <v>11.3</v>
      </c>
      <c r="E9" s="416">
        <v>11.8</v>
      </c>
      <c r="F9" s="416">
        <v>9.6</v>
      </c>
    </row>
    <row r="10" spans="1:29">
      <c r="B10" s="416"/>
      <c r="C10" s="416"/>
      <c r="D10" s="416"/>
      <c r="E10" s="416"/>
    </row>
    <row r="11" spans="1:29">
      <c r="B11" s="416"/>
      <c r="C11" s="416"/>
      <c r="D11" s="416"/>
      <c r="E11" s="416"/>
    </row>
    <row r="12" spans="1:29">
      <c r="B12" s="332" t="str">
        <f>IF(Content!$E$1=1,B13,B14)</f>
        <v>Низький</v>
      </c>
      <c r="C12" s="332" t="str">
        <f>IF(Content!$E$1=1,C13,C14)</f>
        <v>Середній</v>
      </c>
      <c r="D12" s="332" t="str">
        <f>IF(Content!$E$1=1,D13,D14)</f>
        <v>Високий</v>
      </c>
      <c r="E12" s="332" t="str">
        <f>IF(Content!$E$1=1,E13,E14)</f>
        <v>ІСЦ</v>
      </c>
      <c r="F12" s="415"/>
    </row>
    <row r="13" spans="1:29" s="441" customFormat="1">
      <c r="A13" s="550"/>
      <c r="B13" s="550" t="s">
        <v>953</v>
      </c>
      <c r="C13" s="550" t="s">
        <v>954</v>
      </c>
      <c r="D13" s="550" t="s">
        <v>955</v>
      </c>
      <c r="E13" s="550" t="s">
        <v>0</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row>
    <row r="14" spans="1:29" s="441" customFormat="1">
      <c r="A14" s="550"/>
      <c r="B14" s="550" t="s">
        <v>1482</v>
      </c>
      <c r="C14" s="550" t="s">
        <v>1481</v>
      </c>
      <c r="D14" s="550" t="s">
        <v>1480</v>
      </c>
      <c r="E14" s="550" t="s">
        <v>10</v>
      </c>
      <c r="F14" s="550"/>
      <c r="G14" s="550"/>
      <c r="H14" s="550"/>
      <c r="I14" s="550"/>
      <c r="J14" s="550"/>
      <c r="K14" s="550"/>
      <c r="L14" s="550"/>
      <c r="M14" s="550"/>
      <c r="N14" s="550"/>
      <c r="O14" s="550"/>
      <c r="P14" s="550"/>
      <c r="Q14" s="550"/>
      <c r="R14" s="550"/>
      <c r="S14" s="550"/>
      <c r="T14" s="550"/>
      <c r="U14" s="550"/>
      <c r="V14" s="550"/>
      <c r="W14" s="550"/>
      <c r="X14" s="550"/>
      <c r="Y14" s="550"/>
      <c r="Z14" s="550"/>
      <c r="AA14" s="550"/>
      <c r="AB14" s="550"/>
      <c r="AC14" s="550"/>
    </row>
    <row r="15" spans="1:29">
      <c r="A15" s="414" t="s">
        <v>5</v>
      </c>
      <c r="B15" s="416">
        <v>16.2</v>
      </c>
      <c r="C15" s="416">
        <v>14.1</v>
      </c>
      <c r="D15" s="416">
        <v>15.4</v>
      </c>
      <c r="E15" s="416">
        <v>14.099999999999993</v>
      </c>
      <c r="F15" s="416"/>
    </row>
    <row r="16" spans="1:29">
      <c r="A16" s="414" t="s">
        <v>492</v>
      </c>
      <c r="B16" s="416">
        <v>13</v>
      </c>
      <c r="C16" s="416">
        <v>13.4</v>
      </c>
      <c r="D16" s="416">
        <v>13.1</v>
      </c>
      <c r="E16" s="416">
        <v>9.1999999999999993</v>
      </c>
      <c r="F16" s="416"/>
    </row>
    <row r="17" spans="1:29">
      <c r="A17" s="414" t="s">
        <v>930</v>
      </c>
      <c r="B17" s="416">
        <v>12</v>
      </c>
      <c r="C17" s="416">
        <v>10</v>
      </c>
      <c r="D17" s="416">
        <v>9.8000000000000007</v>
      </c>
      <c r="E17" s="416">
        <v>9.6</v>
      </c>
      <c r="F17" s="416"/>
    </row>
    <row r="18" spans="1:29">
      <c r="B18" s="416"/>
      <c r="C18" s="416"/>
      <c r="D18" s="416"/>
      <c r="E18" s="416"/>
      <c r="F18" s="416"/>
    </row>
    <row r="19" spans="1:29">
      <c r="B19" s="332" t="str">
        <f>IF(Content!$E$1=1,B20,B21)</f>
        <v>Працює за наймом</v>
      </c>
      <c r="C19" s="332" t="str">
        <f>IF(Content!$E$1=1,C20,C21)</f>
        <v>Зареєстрований ПП</v>
      </c>
      <c r="D19" s="332" t="str">
        <f>IF(Content!$E$1=1,D20,D21)</f>
        <v>Самозайнятий</v>
      </c>
      <c r="E19" s="332" t="str">
        <f>IF(Content!$E$1=1,E20,E21)</f>
        <v>Студент</v>
      </c>
      <c r="F19" s="332" t="str">
        <f>IF(Content!$E$1=1,F20,F21)</f>
        <v>Домогосподарка</v>
      </c>
      <c r="G19" s="332" t="str">
        <f>IF(Content!$E$1=1,G20,G21)</f>
        <v>Пенсіонер</v>
      </c>
      <c r="H19" s="332" t="str">
        <f>IF(Content!$E$1=1,H20,H21)</f>
        <v>ІСЦ</v>
      </c>
      <c r="I19" s="415"/>
    </row>
    <row r="20" spans="1:29" s="441" customFormat="1" hidden="1">
      <c r="A20" s="550"/>
      <c r="B20" s="554" t="s">
        <v>962</v>
      </c>
      <c r="C20" s="554" t="s">
        <v>963</v>
      </c>
      <c r="D20" s="554" t="s">
        <v>964</v>
      </c>
      <c r="E20" s="554" t="s">
        <v>965</v>
      </c>
      <c r="F20" s="554" t="s">
        <v>966</v>
      </c>
      <c r="G20" s="550" t="s">
        <v>967</v>
      </c>
      <c r="H20" s="550" t="s">
        <v>0</v>
      </c>
      <c r="I20" s="550"/>
      <c r="J20" s="550"/>
      <c r="K20" s="550"/>
      <c r="L20" s="550"/>
      <c r="M20" s="550"/>
      <c r="N20" s="550"/>
      <c r="O20" s="550"/>
      <c r="P20" s="550"/>
      <c r="Q20" s="550"/>
      <c r="R20" s="550"/>
      <c r="S20" s="550"/>
      <c r="T20" s="550"/>
      <c r="U20" s="550"/>
      <c r="V20" s="550"/>
      <c r="W20" s="550"/>
      <c r="X20" s="550"/>
      <c r="Y20" s="550"/>
      <c r="Z20" s="550"/>
      <c r="AA20" s="550"/>
      <c r="AB20" s="550"/>
      <c r="AC20" s="550"/>
    </row>
    <row r="21" spans="1:29" s="441" customFormat="1" hidden="1">
      <c r="A21" s="550"/>
      <c r="B21" s="554" t="s">
        <v>1483</v>
      </c>
      <c r="C21" s="554" t="s">
        <v>1484</v>
      </c>
      <c r="D21" s="554" t="s">
        <v>1485</v>
      </c>
      <c r="E21" s="554" t="s">
        <v>1486</v>
      </c>
      <c r="F21" s="554" t="s">
        <v>1487</v>
      </c>
      <c r="G21" s="550" t="s">
        <v>1488</v>
      </c>
      <c r="H21" s="550" t="s">
        <v>10</v>
      </c>
      <c r="I21" s="550"/>
      <c r="J21" s="550"/>
      <c r="K21" s="550"/>
      <c r="L21" s="550"/>
      <c r="M21" s="550"/>
      <c r="N21" s="550"/>
      <c r="O21" s="550"/>
      <c r="P21" s="550"/>
      <c r="Q21" s="550"/>
      <c r="R21" s="550"/>
      <c r="S21" s="550"/>
      <c r="T21" s="550"/>
      <c r="U21" s="550"/>
      <c r="V21" s="550"/>
      <c r="W21" s="550"/>
      <c r="X21" s="550"/>
      <c r="Y21" s="550"/>
      <c r="Z21" s="550"/>
      <c r="AA21" s="550"/>
      <c r="AB21" s="550"/>
      <c r="AC21" s="550"/>
    </row>
    <row r="22" spans="1:29">
      <c r="A22" s="414" t="s">
        <v>5</v>
      </c>
      <c r="B22" s="416">
        <v>14.6</v>
      </c>
      <c r="C22" s="416">
        <v>15.9</v>
      </c>
      <c r="D22" s="416">
        <v>18.3</v>
      </c>
      <c r="E22" s="416">
        <v>11.8</v>
      </c>
      <c r="F22" s="416">
        <v>17.3</v>
      </c>
      <c r="G22" s="416">
        <v>15.9</v>
      </c>
      <c r="H22" s="416">
        <v>14.099999999999993</v>
      </c>
      <c r="I22" s="416"/>
      <c r="J22" s="332" t="str">
        <f>IF(Content!$E$1=1,J23,J24)</f>
        <v>Статус зайнятості</v>
      </c>
      <c r="M22" s="332" t="str">
        <f>IF(Content!$E$1=1,M23,M24)</f>
        <v xml:space="preserve">Рівень освіти </v>
      </c>
    </row>
    <row r="23" spans="1:29" s="441" customFormat="1">
      <c r="A23" s="550" t="s">
        <v>492</v>
      </c>
      <c r="B23" s="554">
        <v>13.3</v>
      </c>
      <c r="C23" s="554">
        <v>11.8</v>
      </c>
      <c r="D23" s="554">
        <v>12.3</v>
      </c>
      <c r="E23" s="554">
        <v>11.2</v>
      </c>
      <c r="F23" s="554">
        <v>13.6</v>
      </c>
      <c r="G23" s="554">
        <v>13.6</v>
      </c>
      <c r="H23" s="554">
        <v>9.1999999999999993</v>
      </c>
      <c r="I23" s="554"/>
      <c r="J23" s="541" t="s">
        <v>950</v>
      </c>
      <c r="K23" s="541"/>
      <c r="L23" s="541"/>
      <c r="M23" s="541" t="s">
        <v>951</v>
      </c>
      <c r="N23" s="550"/>
      <c r="O23" s="550"/>
      <c r="P23" s="550"/>
      <c r="Q23" s="550"/>
      <c r="R23" s="550"/>
      <c r="S23" s="550"/>
      <c r="T23" s="550"/>
      <c r="U23" s="550"/>
      <c r="V23" s="550"/>
      <c r="W23" s="550"/>
      <c r="X23" s="550"/>
      <c r="Y23" s="550"/>
      <c r="Z23" s="550"/>
      <c r="AA23" s="550"/>
      <c r="AB23" s="550"/>
      <c r="AC23" s="550"/>
    </row>
    <row r="24" spans="1:29" s="441" customFormat="1">
      <c r="A24" s="550" t="s">
        <v>930</v>
      </c>
      <c r="B24" s="554">
        <v>10.6</v>
      </c>
      <c r="C24" s="554">
        <v>12.5</v>
      </c>
      <c r="D24" s="554">
        <v>10.1</v>
      </c>
      <c r="E24" s="554">
        <v>8.8000000000000007</v>
      </c>
      <c r="F24" s="554">
        <v>11.8</v>
      </c>
      <c r="G24" s="554">
        <v>10.8</v>
      </c>
      <c r="H24" s="554">
        <v>9.6</v>
      </c>
      <c r="I24" s="554"/>
      <c r="J24" s="541" t="s">
        <v>1495</v>
      </c>
      <c r="K24" s="541"/>
      <c r="L24" s="541"/>
      <c r="M24" s="541" t="s">
        <v>1496</v>
      </c>
      <c r="N24" s="550"/>
      <c r="O24" s="550"/>
      <c r="P24" s="550"/>
      <c r="Q24" s="550"/>
      <c r="R24" s="550"/>
      <c r="S24" s="550"/>
      <c r="T24" s="550"/>
      <c r="U24" s="550"/>
      <c r="V24" s="550"/>
      <c r="W24" s="550"/>
      <c r="X24" s="550"/>
      <c r="Y24" s="550"/>
      <c r="Z24" s="550"/>
      <c r="AA24" s="550"/>
      <c r="AB24" s="550"/>
      <c r="AC24" s="550"/>
    </row>
    <row r="25" spans="1:29">
      <c r="B25" s="416"/>
      <c r="C25" s="416"/>
      <c r="D25" s="416"/>
      <c r="E25" s="416"/>
      <c r="F25" s="416"/>
      <c r="G25" s="416"/>
    </row>
    <row r="27" spans="1:29">
      <c r="B27" s="332" t="str">
        <f>IF(Content!$E$1=1,B28,B29)</f>
        <v>Початкова</v>
      </c>
      <c r="C27" s="332" t="str">
        <f>IF(Content!$E$1=1,C28,C29)</f>
        <v>Загальна середня</v>
      </c>
      <c r="D27" s="332" t="str">
        <f>IF(Content!$E$1=1,D28,D29)</f>
        <v>Повна загальна середня</v>
      </c>
      <c r="E27" s="332" t="str">
        <f>IF(Content!$E$1=1,E28,E29)</f>
        <v>Початкова вища</v>
      </c>
      <c r="F27" s="332" t="str">
        <f>IF(Content!$E$1=1,F28,F29)</f>
        <v>Бакалавр</v>
      </c>
      <c r="G27" s="332" t="str">
        <f>IF(Content!$E$1=1,G28,G29)</f>
        <v>Магістр</v>
      </c>
      <c r="H27" s="332" t="str">
        <f>IF(Content!$E$1=1,H28,H29)</f>
        <v>ІСЦ</v>
      </c>
      <c r="I27" s="415"/>
    </row>
    <row r="28" spans="1:29" s="441" customFormat="1">
      <c r="A28" s="550"/>
      <c r="B28" s="541" t="s">
        <v>956</v>
      </c>
      <c r="C28" s="541" t="s">
        <v>957</v>
      </c>
      <c r="D28" s="541" t="s">
        <v>958</v>
      </c>
      <c r="E28" s="541" t="s">
        <v>959</v>
      </c>
      <c r="F28" s="541" t="s">
        <v>960</v>
      </c>
      <c r="G28" s="541" t="s">
        <v>961</v>
      </c>
      <c r="H28" s="541" t="s">
        <v>0</v>
      </c>
      <c r="I28" s="550"/>
      <c r="J28" s="550"/>
      <c r="K28" s="550"/>
      <c r="L28" s="550"/>
      <c r="M28" s="550"/>
      <c r="N28" s="550"/>
      <c r="O28" s="550"/>
      <c r="P28" s="550"/>
      <c r="Q28" s="550"/>
      <c r="R28" s="550"/>
      <c r="S28" s="550"/>
      <c r="T28" s="550"/>
      <c r="U28" s="550"/>
      <c r="V28" s="550"/>
      <c r="W28" s="550"/>
      <c r="X28" s="550"/>
      <c r="Y28" s="550"/>
      <c r="Z28" s="550"/>
      <c r="AA28" s="550"/>
      <c r="AB28" s="550"/>
      <c r="AC28" s="550"/>
    </row>
    <row r="29" spans="1:29" s="441" customFormat="1">
      <c r="A29" s="550"/>
      <c r="B29" s="541" t="s">
        <v>1489</v>
      </c>
      <c r="C29" s="541" t="s">
        <v>1490</v>
      </c>
      <c r="D29" s="541" t="s">
        <v>1491</v>
      </c>
      <c r="E29" s="541" t="s">
        <v>1492</v>
      </c>
      <c r="F29" s="541" t="s">
        <v>1493</v>
      </c>
      <c r="G29" s="541" t="s">
        <v>1494</v>
      </c>
      <c r="H29" s="541" t="s">
        <v>10</v>
      </c>
      <c r="I29" s="550"/>
      <c r="J29" s="550"/>
      <c r="K29" s="550"/>
      <c r="L29" s="550"/>
      <c r="M29" s="550"/>
      <c r="N29" s="550"/>
      <c r="O29" s="550"/>
      <c r="P29" s="550"/>
      <c r="Q29" s="550"/>
      <c r="R29" s="550"/>
      <c r="S29" s="550"/>
      <c r="T29" s="550"/>
      <c r="U29" s="550"/>
      <c r="V29" s="550"/>
      <c r="W29" s="550"/>
      <c r="X29" s="550"/>
      <c r="Y29" s="550"/>
      <c r="Z29" s="550"/>
      <c r="AA29" s="550"/>
      <c r="AB29" s="550"/>
      <c r="AC29" s="550"/>
    </row>
    <row r="30" spans="1:29">
      <c r="A30" s="414" t="s">
        <v>5</v>
      </c>
      <c r="B30" s="416">
        <v>15.5</v>
      </c>
      <c r="C30" s="416">
        <v>14.6</v>
      </c>
      <c r="D30" s="416">
        <v>15.4</v>
      </c>
      <c r="E30" s="416">
        <v>15.6</v>
      </c>
      <c r="F30" s="416">
        <v>13.9</v>
      </c>
      <c r="G30" s="416">
        <v>15.1</v>
      </c>
      <c r="H30" s="416">
        <v>14.099999999999993</v>
      </c>
      <c r="I30" s="416"/>
    </row>
    <row r="31" spans="1:29">
      <c r="A31" s="414" t="s">
        <v>492</v>
      </c>
      <c r="B31" s="416">
        <v>12.5</v>
      </c>
      <c r="C31" s="416">
        <v>12.7</v>
      </c>
      <c r="D31" s="416">
        <v>13.6</v>
      </c>
      <c r="E31" s="416">
        <v>13.9</v>
      </c>
      <c r="F31" s="416">
        <v>12.4</v>
      </c>
      <c r="G31" s="416">
        <v>12.6</v>
      </c>
      <c r="H31" s="416">
        <v>9.1999999999999993</v>
      </c>
      <c r="I31" s="416"/>
    </row>
    <row r="32" spans="1:29">
      <c r="A32" s="414" t="s">
        <v>930</v>
      </c>
      <c r="B32" s="416">
        <v>11.3</v>
      </c>
      <c r="C32" s="416">
        <v>11.9</v>
      </c>
      <c r="D32" s="416">
        <v>11.7</v>
      </c>
      <c r="E32" s="416">
        <v>10.3</v>
      </c>
      <c r="F32" s="416">
        <v>10.6</v>
      </c>
      <c r="G32" s="416">
        <v>9.9</v>
      </c>
      <c r="H32" s="416">
        <v>9.6</v>
      </c>
      <c r="I32" s="416"/>
    </row>
    <row r="33" spans="2:10">
      <c r="B33" s="416"/>
      <c r="C33" s="416"/>
      <c r="D33" s="416"/>
      <c r="E33" s="416"/>
      <c r="F33" s="416"/>
      <c r="G33" s="416"/>
      <c r="H33" s="416"/>
      <c r="I33" s="416"/>
    </row>
    <row r="34" spans="2:10">
      <c r="B34" s="416"/>
      <c r="C34" s="416"/>
      <c r="D34" s="416"/>
      <c r="E34" s="416"/>
      <c r="F34" s="416"/>
      <c r="G34" s="416"/>
      <c r="H34" s="416"/>
      <c r="I34" s="416"/>
    </row>
    <row r="35" spans="2:10">
      <c r="B35" s="416"/>
      <c r="C35" s="416"/>
      <c r="D35" s="416"/>
      <c r="E35" s="416"/>
      <c r="F35" s="416"/>
      <c r="G35" s="416"/>
      <c r="H35" s="416"/>
      <c r="I35" s="416"/>
    </row>
    <row r="36" spans="2:10">
      <c r="B36" s="416"/>
      <c r="C36" s="416"/>
      <c r="D36" s="416"/>
      <c r="E36" s="416"/>
      <c r="F36" s="416"/>
      <c r="G36" s="416"/>
      <c r="H36" s="416"/>
      <c r="I36" s="416"/>
    </row>
    <row r="37" spans="2:10">
      <c r="B37" s="416"/>
      <c r="C37" s="416"/>
      <c r="D37" s="416"/>
      <c r="E37" s="416"/>
      <c r="F37" s="416"/>
      <c r="G37" s="416"/>
      <c r="H37" s="416"/>
      <c r="I37" s="416"/>
    </row>
    <row r="38" spans="2:10">
      <c r="B38" s="416"/>
      <c r="C38" s="416"/>
      <c r="D38" s="416"/>
      <c r="E38" s="416"/>
      <c r="F38" s="416"/>
      <c r="G38" s="416"/>
      <c r="H38" s="416"/>
    </row>
    <row r="39" spans="2:10">
      <c r="B39" s="416"/>
      <c r="C39" s="416"/>
      <c r="D39" s="416"/>
      <c r="E39" s="416"/>
      <c r="F39" s="416"/>
      <c r="G39" s="416"/>
      <c r="H39" s="416"/>
      <c r="J39" s="332" t="str">
        <f>IF(Content!$E$1=1,J41,J43)</f>
        <v>Джерело: GfK Ukraine, розрахунки НБУ.</v>
      </c>
    </row>
    <row r="41" spans="2:10">
      <c r="J41" s="541" t="s">
        <v>1460</v>
      </c>
    </row>
    <row r="42" spans="2:10">
      <c r="J42" s="541"/>
    </row>
    <row r="43" spans="2:10">
      <c r="J43" s="541" t="s">
        <v>1461</v>
      </c>
    </row>
    <row r="44" spans="2:10">
      <c r="J44" s="54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9BC0"/>
  </sheetPr>
  <dimension ref="A1:S146"/>
  <sheetViews>
    <sheetView workbookViewId="0">
      <selection activeCell="A2" sqref="A2:XFD3"/>
    </sheetView>
  </sheetViews>
  <sheetFormatPr defaultRowHeight="12.75"/>
  <cols>
    <col min="1" max="19" width="9.140625" style="414"/>
  </cols>
  <sheetData>
    <row r="1" spans="1:3">
      <c r="A1" s="413" t="s">
        <v>102</v>
      </c>
      <c r="C1" s="36" t="str">
        <f>IF(Content!$E$1=1,C2,C3)</f>
        <v>Нормалізоване середнє відхилення регіонального ІСЦ від загального ІСЦ (2009–2018 роки*), в. п.</v>
      </c>
    </row>
    <row r="2" spans="1:3" s="550" customFormat="1" hidden="1">
      <c r="C2" s="550" t="s">
        <v>1675</v>
      </c>
    </row>
    <row r="3" spans="1:3" s="550" customFormat="1" hidden="1">
      <c r="C3" s="550" t="s">
        <v>1676</v>
      </c>
    </row>
    <row r="4" spans="1:3" s="414" customFormat="1"/>
    <row r="5" spans="1:3" s="414" customFormat="1"/>
    <row r="6" spans="1:3" s="414" customFormat="1"/>
    <row r="7" spans="1:3" s="414" customFormat="1"/>
    <row r="8" spans="1:3" s="414" customFormat="1"/>
    <row r="9" spans="1:3" s="414" customFormat="1"/>
    <row r="10" spans="1:3" s="414" customFormat="1"/>
    <row r="11" spans="1:3" s="414" customFormat="1"/>
    <row r="12" spans="1:3" s="414" customFormat="1"/>
    <row r="13" spans="1:3" s="414" customFormat="1"/>
    <row r="14" spans="1:3" s="414" customFormat="1"/>
    <row r="15" spans="1:3" s="414" customFormat="1"/>
    <row r="16" spans="1:3" s="414" customFormat="1">
      <c r="C16" s="332" t="str">
        <f>IF(Content!$E$1=1,C19,C22)</f>
        <v>* За винятком 2014-2015 років. Для АР Крим – до 2013 року.</v>
      </c>
    </row>
    <row r="17" spans="3:6" s="414" customFormat="1">
      <c r="C17" s="332" t="str">
        <f>IF(Content!$E$1=1,C20,C23)</f>
        <v>Джерело: ДССУ, розрахунки НБУ.</v>
      </c>
    </row>
    <row r="18" spans="3:6" s="414" customFormat="1">
      <c r="C18" s="550"/>
      <c r="D18" s="550"/>
      <c r="E18" s="550"/>
      <c r="F18" s="550"/>
    </row>
    <row r="19" spans="3:6" s="414" customFormat="1" ht="15" customHeight="1">
      <c r="C19" s="644" t="s">
        <v>1672</v>
      </c>
      <c r="D19" s="550"/>
      <c r="E19" s="550"/>
      <c r="F19" s="550"/>
    </row>
    <row r="20" spans="3:6" s="414" customFormat="1">
      <c r="C20" s="541" t="s">
        <v>46</v>
      </c>
      <c r="D20" s="550"/>
      <c r="E20" s="550"/>
      <c r="F20" s="550"/>
    </row>
    <row r="21" spans="3:6" s="414" customFormat="1">
      <c r="C21" s="541"/>
      <c r="D21" s="550"/>
      <c r="E21" s="550"/>
      <c r="F21" s="550"/>
    </row>
    <row r="22" spans="3:6" s="414" customFormat="1">
      <c r="C22" s="644" t="s">
        <v>1529</v>
      </c>
      <c r="D22" s="550"/>
      <c r="E22" s="550"/>
      <c r="F22" s="550"/>
    </row>
    <row r="23" spans="3:6" s="414" customFormat="1">
      <c r="C23" s="541" t="s">
        <v>47</v>
      </c>
      <c r="D23" s="550"/>
      <c r="E23" s="550"/>
      <c r="F23" s="550"/>
    </row>
    <row r="24" spans="3:6" s="414" customFormat="1">
      <c r="C24" s="550"/>
      <c r="D24" s="550"/>
      <c r="E24" s="550"/>
      <c r="F24" s="550"/>
    </row>
    <row r="25" spans="3:6" s="414" customFormat="1">
      <c r="C25" s="550"/>
      <c r="D25" s="550"/>
      <c r="E25" s="550"/>
      <c r="F25" s="550"/>
    </row>
    <row r="26" spans="3:6" s="414" customFormat="1">
      <c r="C26" s="550"/>
      <c r="D26" s="550"/>
      <c r="E26" s="550"/>
      <c r="F26" s="550"/>
    </row>
    <row r="27" spans="3:6" s="414" customFormat="1">
      <c r="C27" s="550"/>
      <c r="D27" s="550"/>
      <c r="E27" s="550"/>
      <c r="F27" s="550"/>
    </row>
    <row r="28" spans="3:6" s="414" customFormat="1">
      <c r="C28" s="550"/>
      <c r="D28" s="550"/>
      <c r="E28" s="550"/>
      <c r="F28" s="550"/>
    </row>
    <row r="29" spans="3:6" s="414" customFormat="1">
      <c r="C29" s="550"/>
      <c r="D29" s="550"/>
      <c r="E29" s="550"/>
      <c r="F29" s="550"/>
    </row>
    <row r="30" spans="3:6" s="414" customFormat="1">
      <c r="C30" s="550"/>
      <c r="D30" s="550"/>
      <c r="E30" s="550"/>
      <c r="F30" s="550"/>
    </row>
    <row r="31" spans="3:6" s="414" customFormat="1"/>
    <row r="32" spans="3:6" s="414" customFormat="1"/>
    <row r="33" s="414" customFormat="1"/>
    <row r="34" s="414" customFormat="1"/>
    <row r="35" s="414" customFormat="1"/>
    <row r="36" s="414" customFormat="1"/>
    <row r="37" s="414" customFormat="1"/>
    <row r="38" s="414" customFormat="1"/>
    <row r="39" s="414" customFormat="1"/>
    <row r="40" s="414" customFormat="1"/>
    <row r="41" s="414" customFormat="1"/>
    <row r="42" s="414" customFormat="1"/>
    <row r="43" s="414" customFormat="1"/>
    <row r="44" s="414" customFormat="1"/>
    <row r="45" s="414" customFormat="1"/>
    <row r="46" s="414" customFormat="1"/>
    <row r="47" s="414" customFormat="1"/>
    <row r="48" s="414" customFormat="1"/>
    <row r="49" s="414" customFormat="1"/>
    <row r="50" s="414" customFormat="1"/>
    <row r="51" s="414" customFormat="1"/>
    <row r="52" s="414" customFormat="1"/>
    <row r="53" s="414" customFormat="1"/>
    <row r="54" s="414" customFormat="1"/>
    <row r="55" s="414" customFormat="1"/>
    <row r="56" s="414" customFormat="1"/>
    <row r="57" s="414" customFormat="1"/>
    <row r="58" s="414" customFormat="1"/>
    <row r="59" s="414" customFormat="1"/>
    <row r="60" s="414" customFormat="1"/>
    <row r="61" s="414" customFormat="1"/>
    <row r="62" s="414" customFormat="1"/>
    <row r="63" s="414" customFormat="1"/>
    <row r="64" s="414" customFormat="1"/>
    <row r="65" s="414" customFormat="1"/>
    <row r="66" s="414" customFormat="1"/>
    <row r="67" s="414" customFormat="1"/>
    <row r="68" s="414" customFormat="1"/>
    <row r="69" s="414" customFormat="1"/>
    <row r="70" s="414" customFormat="1"/>
    <row r="71" s="414" customFormat="1"/>
    <row r="72" s="414" customFormat="1"/>
    <row r="73" s="414" customFormat="1"/>
    <row r="74" s="414" customFormat="1"/>
    <row r="75" s="414" customFormat="1"/>
    <row r="76" s="414" customFormat="1"/>
    <row r="77" s="414" customFormat="1"/>
    <row r="78" s="414" customFormat="1"/>
    <row r="79" s="414" customFormat="1"/>
    <row r="80" s="414" customFormat="1"/>
    <row r="81" s="414" customFormat="1"/>
    <row r="82" s="414" customFormat="1"/>
    <row r="83" s="414" customFormat="1"/>
    <row r="84" s="414" customFormat="1"/>
    <row r="85" s="414" customFormat="1"/>
    <row r="86" s="414" customFormat="1"/>
    <row r="87" s="414" customFormat="1"/>
    <row r="88" s="414" customFormat="1"/>
    <row r="89" s="414" customFormat="1"/>
    <row r="90" s="414" customFormat="1"/>
    <row r="91" s="414" customFormat="1"/>
    <row r="92" s="414" customFormat="1"/>
    <row r="93" s="414" customFormat="1"/>
    <row r="94" s="414" customFormat="1"/>
    <row r="95" s="414" customFormat="1"/>
    <row r="96" s="414" customFormat="1"/>
    <row r="97" s="414" customFormat="1"/>
    <row r="98" s="414" customFormat="1"/>
    <row r="99" s="414" customFormat="1"/>
    <row r="100" s="414" customFormat="1"/>
    <row r="101" s="414" customFormat="1"/>
    <row r="102" s="414" customFormat="1"/>
    <row r="103" s="414" customFormat="1"/>
    <row r="104" s="414" customFormat="1"/>
    <row r="105" s="414" customFormat="1"/>
    <row r="106" s="414" customFormat="1"/>
    <row r="107" s="414" customFormat="1"/>
    <row r="108" s="414" customFormat="1"/>
    <row r="109" s="414" customFormat="1"/>
    <row r="110" s="414" customFormat="1"/>
    <row r="111" s="414" customFormat="1"/>
    <row r="112" s="414" customFormat="1"/>
    <row r="113" s="414" customFormat="1"/>
    <row r="114" s="414" customFormat="1"/>
    <row r="115" s="414" customFormat="1"/>
    <row r="116" s="414" customFormat="1"/>
    <row r="117" s="414" customFormat="1"/>
    <row r="118" s="414" customFormat="1"/>
    <row r="119" s="414" customFormat="1"/>
    <row r="120" s="414" customFormat="1"/>
    <row r="121" s="414" customFormat="1"/>
    <row r="122" s="414" customFormat="1"/>
    <row r="123" s="414" customFormat="1"/>
    <row r="124" s="414" customFormat="1"/>
    <row r="125" s="414" customFormat="1"/>
    <row r="126" s="414" customFormat="1"/>
    <row r="127" s="414" customFormat="1"/>
    <row r="128" s="414" customFormat="1"/>
    <row r="129" s="414" customFormat="1"/>
    <row r="130" s="414" customFormat="1"/>
    <row r="131" s="414" customFormat="1"/>
    <row r="132" s="414" customFormat="1"/>
    <row r="133" s="414" customFormat="1"/>
    <row r="134" s="414" customFormat="1"/>
    <row r="135" s="414" customFormat="1"/>
    <row r="136" s="414" customFormat="1"/>
    <row r="137" s="414" customFormat="1"/>
    <row r="138" s="414" customFormat="1"/>
    <row r="139" s="414" customFormat="1"/>
    <row r="140" s="414" customFormat="1"/>
    <row r="141" s="414" customFormat="1"/>
    <row r="142" s="414" customFormat="1"/>
    <row r="143" s="414" customFormat="1"/>
    <row r="144" s="414" customFormat="1"/>
    <row r="145" s="414" customFormat="1"/>
    <row r="146" s="414" customFormat="1"/>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U72"/>
  <sheetViews>
    <sheetView showGridLines="0" workbookViewId="0"/>
  </sheetViews>
  <sheetFormatPr defaultColWidth="9.140625" defaultRowHeight="12.75"/>
  <cols>
    <col min="1" max="2" width="9.140625" style="36"/>
    <col min="3" max="3" width="10" style="36" bestFit="1" customWidth="1"/>
    <col min="4" max="4" width="10" style="36" customWidth="1"/>
    <col min="5" max="16384" width="9.140625" style="36"/>
  </cols>
  <sheetData>
    <row r="1" spans="1:20">
      <c r="A1" s="19" t="s">
        <v>102</v>
      </c>
      <c r="B1" s="26" t="str">
        <f>IF(Content!$E$1=1,B2,B3)</f>
        <v>ВВП, % р/р</v>
      </c>
      <c r="C1" s="26" t="str">
        <f>IF(Content!$E$1=1,C2,C3)</f>
        <v>Приватне споживання*</v>
      </c>
      <c r="D1" s="26" t="str">
        <f>IF(Content!$E$1=1,D2,D3)</f>
        <v>Споживання СЗДУ</v>
      </c>
      <c r="E1" s="26" t="str">
        <f>IF(Content!$E$1=1,E2,E3)</f>
        <v>Інвестиції (ВНОК)</v>
      </c>
      <c r="F1" s="26" t="str">
        <f>IF(Content!$E$1=1,F2,F3)</f>
        <v>Зміна запасів</v>
      </c>
      <c r="G1" s="26" t="str">
        <f>IF(Content!$E$1=1,G2,G3)</f>
        <v>Чистий експорт</v>
      </c>
      <c r="H1" s="86"/>
      <c r="I1" s="26" t="str">
        <f>IF(Content!$E$1=1,I2,I3)</f>
        <v>Внески категорій кінцевого використання в річну зміну реального ВВП, в. п.</v>
      </c>
    </row>
    <row r="2" spans="1:20" hidden="1">
      <c r="A2" s="19"/>
      <c r="B2" s="26" t="s">
        <v>285</v>
      </c>
      <c r="C2" s="26" t="s">
        <v>512</v>
      </c>
      <c r="D2" s="26" t="s">
        <v>684</v>
      </c>
      <c r="E2" s="26" t="s">
        <v>287</v>
      </c>
      <c r="F2" s="26" t="s">
        <v>288</v>
      </c>
      <c r="G2" s="26" t="s">
        <v>289</v>
      </c>
      <c r="H2" s="86"/>
      <c r="I2" s="36" t="s">
        <v>568</v>
      </c>
    </row>
    <row r="3" spans="1:20" hidden="1">
      <c r="B3" s="26" t="s">
        <v>290</v>
      </c>
      <c r="C3" s="26" t="s">
        <v>513</v>
      </c>
      <c r="D3" s="26" t="s">
        <v>514</v>
      </c>
      <c r="E3" s="26" t="s">
        <v>292</v>
      </c>
      <c r="F3" s="26" t="s">
        <v>293</v>
      </c>
      <c r="G3" s="26" t="s">
        <v>294</v>
      </c>
      <c r="I3" s="36" t="s">
        <v>703</v>
      </c>
    </row>
    <row r="4" spans="1:20">
      <c r="A4" s="36" t="s">
        <v>31</v>
      </c>
      <c r="B4" s="38">
        <v>-16</v>
      </c>
      <c r="C4" s="404">
        <v>-15.34</v>
      </c>
      <c r="D4" s="404">
        <v>0.17</v>
      </c>
      <c r="E4" s="404">
        <v>-3.3</v>
      </c>
      <c r="F4" s="404">
        <v>4.18</v>
      </c>
      <c r="G4" s="404">
        <v>-1.69</v>
      </c>
      <c r="H4" s="35" t="s">
        <v>31</v>
      </c>
      <c r="P4" s="38"/>
      <c r="Q4" s="38"/>
      <c r="R4" s="38"/>
      <c r="S4" s="38"/>
      <c r="T4" s="38"/>
    </row>
    <row r="5" spans="1:20">
      <c r="A5" s="36" t="s">
        <v>32</v>
      </c>
      <c r="B5" s="38">
        <v>-14.5</v>
      </c>
      <c r="C5" s="404">
        <v>-19.13</v>
      </c>
      <c r="D5" s="404">
        <v>-1.1499999999999999</v>
      </c>
      <c r="E5" s="404">
        <v>-1.9</v>
      </c>
      <c r="F5" s="404">
        <v>2.35</v>
      </c>
      <c r="G5" s="404">
        <v>5.35</v>
      </c>
      <c r="H5" s="35"/>
      <c r="O5" s="35"/>
      <c r="P5" s="38"/>
      <c r="Q5" s="38"/>
      <c r="R5" s="38"/>
      <c r="S5" s="38"/>
      <c r="T5" s="38"/>
    </row>
    <row r="6" spans="1:20">
      <c r="A6" s="36" t="s">
        <v>33</v>
      </c>
      <c r="B6" s="38">
        <v>-7</v>
      </c>
      <c r="C6" s="404">
        <v>-12.21</v>
      </c>
      <c r="D6" s="404">
        <v>-0.12</v>
      </c>
      <c r="E6" s="404">
        <v>-0.62</v>
      </c>
      <c r="F6" s="404">
        <v>3.5</v>
      </c>
      <c r="G6" s="404">
        <v>2.46</v>
      </c>
      <c r="H6" s="35" t="s">
        <v>33</v>
      </c>
      <c r="O6" s="35"/>
      <c r="P6" s="38"/>
      <c r="Q6" s="38"/>
      <c r="R6" s="38"/>
      <c r="S6" s="38"/>
      <c r="T6" s="38"/>
    </row>
    <row r="7" spans="1:20">
      <c r="A7" s="36" t="s">
        <v>34</v>
      </c>
      <c r="B7" s="38">
        <v>-2.4</v>
      </c>
      <c r="C7" s="404">
        <v>-9.9499999999999993</v>
      </c>
      <c r="D7" s="404">
        <v>2.31</v>
      </c>
      <c r="E7" s="404">
        <v>0.25</v>
      </c>
      <c r="F7" s="404">
        <v>1.05</v>
      </c>
      <c r="G7" s="404">
        <v>3.91</v>
      </c>
      <c r="H7" s="35"/>
      <c r="O7" s="35"/>
      <c r="P7" s="38"/>
      <c r="Q7" s="38"/>
      <c r="R7" s="38"/>
      <c r="S7" s="38"/>
      <c r="T7" s="38"/>
    </row>
    <row r="8" spans="1:20">
      <c r="A8" s="36" t="s">
        <v>35</v>
      </c>
      <c r="B8" s="38">
        <v>0.1</v>
      </c>
      <c r="C8" s="404">
        <v>-1.33</v>
      </c>
      <c r="D8" s="404">
        <v>0.28000000000000003</v>
      </c>
      <c r="E8" s="404">
        <v>0.66</v>
      </c>
      <c r="F8" s="404">
        <v>1.17</v>
      </c>
      <c r="G8" s="404">
        <v>-0.63</v>
      </c>
      <c r="H8" s="35" t="s">
        <v>35</v>
      </c>
      <c r="O8" s="35"/>
      <c r="P8" s="38"/>
      <c r="Q8" s="38"/>
      <c r="R8" s="38"/>
      <c r="S8" s="38"/>
      <c r="T8" s="38"/>
    </row>
    <row r="9" spans="1:20">
      <c r="A9" s="36" t="s">
        <v>36</v>
      </c>
      <c r="B9" s="38">
        <v>1.7</v>
      </c>
      <c r="C9" s="404">
        <v>3.16</v>
      </c>
      <c r="D9" s="404">
        <v>-0.45</v>
      </c>
      <c r="E9" s="404">
        <v>2.31</v>
      </c>
      <c r="F9" s="404">
        <v>1.1000000000000001</v>
      </c>
      <c r="G9" s="404">
        <v>-4.38</v>
      </c>
      <c r="H9" s="35"/>
      <c r="P9" s="38"/>
      <c r="Q9" s="38"/>
      <c r="R9" s="38"/>
      <c r="S9" s="38"/>
      <c r="T9" s="38"/>
    </row>
    <row r="10" spans="1:20">
      <c r="A10" s="36" t="s">
        <v>37</v>
      </c>
      <c r="B10" s="38">
        <v>2.7</v>
      </c>
      <c r="C10" s="404">
        <v>3.27</v>
      </c>
      <c r="D10" s="404">
        <v>0.14000000000000001</v>
      </c>
      <c r="E10" s="404">
        <v>2.98</v>
      </c>
      <c r="F10" s="404">
        <v>7.34</v>
      </c>
      <c r="G10" s="404">
        <v>-10.98</v>
      </c>
      <c r="H10" s="35" t="s">
        <v>37</v>
      </c>
      <c r="P10" s="38"/>
      <c r="Q10" s="38"/>
      <c r="R10" s="38"/>
      <c r="S10" s="38"/>
      <c r="T10" s="38"/>
    </row>
    <row r="11" spans="1:20">
      <c r="A11" s="36" t="s">
        <v>38</v>
      </c>
      <c r="B11" s="38">
        <v>4.5999999999999996</v>
      </c>
      <c r="C11" s="404">
        <v>1.8</v>
      </c>
      <c r="D11" s="404">
        <v>-0.37</v>
      </c>
      <c r="E11" s="404">
        <v>4.41</v>
      </c>
      <c r="F11" s="404">
        <v>4.28</v>
      </c>
      <c r="G11" s="404">
        <v>-5.56</v>
      </c>
      <c r="H11" s="35"/>
      <c r="P11" s="38"/>
      <c r="Q11" s="38"/>
      <c r="R11" s="38"/>
      <c r="S11" s="38"/>
      <c r="T11" s="38"/>
    </row>
    <row r="12" spans="1:20">
      <c r="A12" s="36" t="s">
        <v>39</v>
      </c>
      <c r="B12" s="38">
        <v>2.8</v>
      </c>
      <c r="C12" s="405">
        <v>4.5599999999999996</v>
      </c>
      <c r="D12" s="405">
        <v>1.9</v>
      </c>
      <c r="E12" s="405">
        <v>2.2999999999999998</v>
      </c>
      <c r="F12" s="405">
        <v>-1.23</v>
      </c>
      <c r="G12" s="405">
        <v>-4.74</v>
      </c>
      <c r="H12" s="35" t="s">
        <v>39</v>
      </c>
      <c r="P12" s="38"/>
      <c r="Q12" s="38"/>
      <c r="R12" s="38"/>
      <c r="S12" s="38"/>
      <c r="T12" s="38"/>
    </row>
    <row r="13" spans="1:20">
      <c r="A13" s="36" t="s">
        <v>40</v>
      </c>
      <c r="B13" s="38">
        <v>2.7</v>
      </c>
      <c r="C13" s="404">
        <v>8.0299999999999994</v>
      </c>
      <c r="D13" s="404">
        <v>-0.49</v>
      </c>
      <c r="E13" s="404">
        <v>3.09</v>
      </c>
      <c r="F13" s="404">
        <v>-0.72</v>
      </c>
      <c r="G13" s="404">
        <v>-7.21</v>
      </c>
      <c r="H13" s="35"/>
      <c r="P13" s="38"/>
      <c r="Q13" s="38"/>
      <c r="R13" s="38"/>
      <c r="S13" s="38"/>
      <c r="T13" s="38"/>
    </row>
    <row r="14" spans="1:20">
      <c r="A14" s="36" t="s">
        <v>41</v>
      </c>
      <c r="B14" s="38">
        <v>2.2999999999999998</v>
      </c>
      <c r="C14" s="404">
        <v>4.5</v>
      </c>
      <c r="D14" s="404">
        <v>1.44</v>
      </c>
      <c r="E14" s="404">
        <v>1.83</v>
      </c>
      <c r="F14" s="404">
        <v>-3.36</v>
      </c>
      <c r="G14" s="405">
        <v>-2.12</v>
      </c>
      <c r="H14" s="35" t="s">
        <v>41</v>
      </c>
      <c r="P14" s="38"/>
      <c r="Q14" s="38"/>
      <c r="R14" s="38"/>
      <c r="S14" s="38"/>
      <c r="T14" s="38"/>
    </row>
    <row r="15" spans="1:20">
      <c r="A15" s="36" t="s">
        <v>42</v>
      </c>
      <c r="B15" s="38">
        <v>2.2000000000000002</v>
      </c>
      <c r="C15" s="405">
        <v>7.52</v>
      </c>
      <c r="D15" s="405">
        <v>0.92</v>
      </c>
      <c r="E15" s="405">
        <v>2.74</v>
      </c>
      <c r="F15" s="405">
        <v>-1.74</v>
      </c>
      <c r="G15" s="405">
        <v>-7.24</v>
      </c>
      <c r="H15" s="35"/>
      <c r="P15" s="38"/>
      <c r="Q15" s="38"/>
      <c r="R15" s="38"/>
      <c r="S15" s="38"/>
      <c r="T15" s="38"/>
    </row>
    <row r="16" spans="1:20">
      <c r="A16" s="36" t="s">
        <v>43</v>
      </c>
      <c r="B16" s="38">
        <v>3.3</v>
      </c>
      <c r="C16" s="405">
        <v>5.84</v>
      </c>
      <c r="D16" s="405">
        <v>-0.33</v>
      </c>
      <c r="E16" s="405">
        <v>2.56</v>
      </c>
      <c r="F16" s="405">
        <v>-2.65</v>
      </c>
      <c r="G16" s="405">
        <v>-2.11</v>
      </c>
      <c r="H16" s="35" t="s">
        <v>43</v>
      </c>
      <c r="P16" s="38"/>
      <c r="Q16" s="38"/>
      <c r="R16" s="38"/>
      <c r="S16" s="38"/>
      <c r="T16" s="38"/>
    </row>
    <row r="17" spans="1:20">
      <c r="A17" s="36" t="s">
        <v>44</v>
      </c>
      <c r="B17" s="38">
        <v>3.8</v>
      </c>
      <c r="C17" s="404">
        <v>4.88</v>
      </c>
      <c r="D17" s="404">
        <v>2.7</v>
      </c>
      <c r="E17" s="404">
        <v>2.72</v>
      </c>
      <c r="F17" s="404">
        <v>-4.4800000000000004</v>
      </c>
      <c r="G17" s="404">
        <v>-2.02</v>
      </c>
      <c r="H17" s="35"/>
      <c r="P17" s="38"/>
      <c r="Q17" s="38"/>
      <c r="R17" s="38"/>
      <c r="S17" s="38"/>
      <c r="T17" s="38"/>
    </row>
    <row r="18" spans="1:20">
      <c r="A18" s="26" t="s">
        <v>45</v>
      </c>
      <c r="B18" s="38">
        <v>2.8</v>
      </c>
      <c r="C18" s="404">
        <v>7.21</v>
      </c>
      <c r="D18" s="404">
        <v>-1.1200000000000001</v>
      </c>
      <c r="E18" s="404">
        <v>1.89</v>
      </c>
      <c r="F18" s="404">
        <v>-0.79</v>
      </c>
      <c r="G18" s="404">
        <v>-4.3899999999999997</v>
      </c>
      <c r="H18" s="35" t="s">
        <v>45</v>
      </c>
      <c r="I18" s="36" t="str">
        <f>IF(Content!$E$1=1,I20,I22)</f>
        <v>* Включає кінцеві споживчі витрати домогосподарств та некомерційних організацій, що обслуговують домашні господарства.</v>
      </c>
      <c r="P18" s="38"/>
      <c r="Q18" s="38"/>
      <c r="R18" s="38"/>
      <c r="S18" s="38"/>
      <c r="T18" s="38"/>
    </row>
    <row r="19" spans="1:20">
      <c r="A19" s="36" t="s">
        <v>214</v>
      </c>
      <c r="B19" s="38">
        <v>3.5</v>
      </c>
      <c r="C19" s="404">
        <v>5.45</v>
      </c>
      <c r="D19" s="404">
        <v>-0.54</v>
      </c>
      <c r="E19" s="404">
        <v>1.98</v>
      </c>
      <c r="F19" s="404">
        <v>-2.08</v>
      </c>
      <c r="G19" s="404">
        <v>-1.31</v>
      </c>
      <c r="H19" s="35"/>
      <c r="I19" s="26" t="str">
        <f>IF(Content!$E$1=1,I21,I23)</f>
        <v>Джерело: ДССУ, розрахунки НБУ.</v>
      </c>
      <c r="P19" s="38"/>
      <c r="Q19" s="38"/>
      <c r="R19" s="38"/>
      <c r="S19" s="38"/>
      <c r="T19" s="38"/>
    </row>
    <row r="20" spans="1:20">
      <c r="A20" s="36" t="s">
        <v>260</v>
      </c>
      <c r="B20" s="38">
        <v>2.5</v>
      </c>
      <c r="C20" s="404">
        <v>8.1999999999999993</v>
      </c>
      <c r="D20" s="404">
        <v>-1.85</v>
      </c>
      <c r="E20" s="404">
        <v>2.5499999999999998</v>
      </c>
      <c r="F20" s="404">
        <v>-6.07</v>
      </c>
      <c r="G20" s="404">
        <v>-0.33</v>
      </c>
      <c r="H20" s="35" t="s">
        <v>260</v>
      </c>
      <c r="I20" s="35" t="s">
        <v>515</v>
      </c>
      <c r="J20" s="26"/>
      <c r="K20" s="26"/>
      <c r="L20" s="26"/>
      <c r="M20" s="26"/>
      <c r="N20" s="26"/>
      <c r="P20" s="38"/>
      <c r="Q20" s="38"/>
      <c r="R20" s="38"/>
      <c r="S20" s="38"/>
      <c r="T20" s="38"/>
    </row>
    <row r="21" spans="1:20">
      <c r="I21" s="35" t="s">
        <v>46</v>
      </c>
      <c r="J21" s="26"/>
      <c r="K21" s="26"/>
      <c r="L21" s="26"/>
      <c r="M21" s="26"/>
      <c r="N21" s="26"/>
      <c r="P21" s="38"/>
      <c r="Q21" s="38"/>
      <c r="R21" s="38"/>
      <c r="S21" s="38"/>
      <c r="T21" s="38"/>
    </row>
    <row r="22" spans="1:20">
      <c r="I22" s="35" t="s">
        <v>516</v>
      </c>
      <c r="J22" s="26"/>
      <c r="K22" s="26"/>
      <c r="L22" s="26"/>
      <c r="M22" s="26"/>
      <c r="N22" s="26"/>
    </row>
    <row r="23" spans="1:20">
      <c r="I23" s="35" t="s">
        <v>47</v>
      </c>
      <c r="J23" s="26"/>
      <c r="K23" s="26"/>
      <c r="L23" s="26"/>
      <c r="M23" s="26"/>
      <c r="N23" s="26"/>
    </row>
    <row r="24" spans="1:20">
      <c r="I24" s="26"/>
      <c r="J24" s="26"/>
      <c r="K24" s="26"/>
      <c r="L24" s="26"/>
      <c r="M24" s="26"/>
      <c r="N24" s="26"/>
    </row>
    <row r="25" spans="1:20">
      <c r="B25" s="38"/>
      <c r="C25" s="255"/>
      <c r="D25" s="255"/>
      <c r="E25" s="255"/>
      <c r="F25" s="255"/>
      <c r="H25" s="35"/>
      <c r="I25" s="26"/>
      <c r="J25" s="26"/>
      <c r="K25" s="26"/>
      <c r="L25" s="26"/>
      <c r="M25" s="26"/>
      <c r="N25" s="26"/>
      <c r="O25" s="328"/>
      <c r="P25" s="328"/>
    </row>
    <row r="26" spans="1:20">
      <c r="B26" s="255"/>
      <c r="C26" s="255"/>
      <c r="D26" s="329"/>
      <c r="E26" s="255"/>
      <c r="F26" s="255"/>
      <c r="G26" s="255"/>
      <c r="H26" s="406"/>
      <c r="I26" s="26"/>
      <c r="J26" s="26"/>
      <c r="K26" s="26"/>
      <c r="L26" s="26"/>
      <c r="M26" s="26"/>
      <c r="N26" s="26"/>
    </row>
    <row r="27" spans="1:20">
      <c r="B27" s="255"/>
      <c r="C27" s="404"/>
      <c r="D27" s="407"/>
      <c r="E27" s="408"/>
      <c r="F27" s="408"/>
      <c r="G27" s="408"/>
      <c r="H27" s="406"/>
      <c r="I27" s="26"/>
      <c r="J27" s="26"/>
      <c r="K27" s="26"/>
      <c r="L27" s="26"/>
      <c r="M27" s="26"/>
      <c r="N27" s="26"/>
    </row>
    <row r="28" spans="1:20">
      <c r="B28" s="255"/>
      <c r="C28" s="404"/>
      <c r="D28" s="407"/>
      <c r="E28" s="408"/>
      <c r="F28" s="408"/>
      <c r="G28" s="408"/>
      <c r="H28" s="406"/>
      <c r="I28" s="26"/>
      <c r="J28" s="26"/>
      <c r="K28" s="26"/>
      <c r="L28" s="26"/>
      <c r="M28" s="26"/>
      <c r="N28" s="26"/>
    </row>
    <row r="29" spans="1:20">
      <c r="B29" s="255"/>
      <c r="C29" s="404"/>
      <c r="D29" s="407"/>
      <c r="E29" s="408"/>
      <c r="F29" s="408"/>
      <c r="G29" s="408"/>
      <c r="H29" s="406"/>
      <c r="I29" s="26"/>
      <c r="J29" s="26"/>
      <c r="K29" s="26"/>
      <c r="L29" s="26"/>
      <c r="M29" s="26"/>
      <c r="N29" s="26"/>
    </row>
    <row r="30" spans="1:20">
      <c r="B30" s="255"/>
      <c r="C30" s="404"/>
      <c r="D30" s="407"/>
      <c r="E30" s="408"/>
      <c r="F30" s="408"/>
      <c r="G30" s="408"/>
      <c r="H30" s="406"/>
      <c r="I30" s="26"/>
      <c r="J30" s="26"/>
      <c r="K30" s="26"/>
      <c r="L30" s="26"/>
      <c r="M30" s="26"/>
      <c r="N30" s="26"/>
    </row>
    <row r="31" spans="1:20">
      <c r="B31" s="255"/>
      <c r="C31" s="404"/>
      <c r="D31" s="407"/>
      <c r="E31" s="408"/>
      <c r="F31" s="408"/>
      <c r="G31" s="408"/>
      <c r="H31" s="406"/>
      <c r="I31" s="26"/>
      <c r="J31" s="26"/>
      <c r="K31" s="26"/>
      <c r="L31" s="26"/>
      <c r="M31" s="26"/>
      <c r="N31" s="26"/>
    </row>
    <row r="32" spans="1:20">
      <c r="B32" s="255"/>
      <c r="C32" s="404"/>
      <c r="D32" s="407"/>
      <c r="E32" s="408"/>
      <c r="F32" s="408"/>
      <c r="G32" s="408"/>
      <c r="H32" s="406"/>
      <c r="I32" s="26"/>
      <c r="J32" s="26"/>
      <c r="K32" s="26"/>
      <c r="L32" s="26"/>
      <c r="M32" s="26"/>
      <c r="N32" s="26"/>
    </row>
    <row r="33" spans="2:14">
      <c r="B33" s="255"/>
      <c r="C33" s="404"/>
      <c r="D33" s="407"/>
      <c r="E33" s="408"/>
      <c r="F33" s="408"/>
      <c r="G33" s="408"/>
      <c r="H33" s="406"/>
      <c r="I33" s="38"/>
      <c r="J33" s="38"/>
      <c r="K33" s="38"/>
      <c r="L33" s="38"/>
      <c r="M33" s="38"/>
      <c r="N33" s="38"/>
    </row>
    <row r="34" spans="2:14">
      <c r="B34" s="255"/>
      <c r="C34" s="404"/>
      <c r="D34" s="407"/>
      <c r="E34" s="408"/>
      <c r="F34" s="408"/>
      <c r="G34" s="408"/>
      <c r="H34" s="406"/>
      <c r="I34" s="255"/>
      <c r="J34" s="38"/>
      <c r="K34" s="38"/>
      <c r="L34" s="38"/>
      <c r="M34" s="38"/>
      <c r="N34" s="38"/>
    </row>
    <row r="35" spans="2:14">
      <c r="B35" s="255"/>
      <c r="C35" s="404"/>
      <c r="D35" s="407"/>
      <c r="E35" s="408"/>
      <c r="F35" s="408"/>
      <c r="G35" s="408"/>
      <c r="H35" s="406"/>
      <c r="I35" s="38"/>
      <c r="J35" s="38"/>
      <c r="K35" s="38"/>
      <c r="L35" s="38"/>
      <c r="M35" s="38"/>
      <c r="N35" s="38"/>
    </row>
    <row r="36" spans="2:14">
      <c r="B36" s="255"/>
      <c r="C36" s="404"/>
      <c r="D36" s="407"/>
      <c r="E36" s="408"/>
      <c r="F36" s="408"/>
      <c r="G36" s="408"/>
      <c r="H36" s="406"/>
      <c r="I36" s="38"/>
      <c r="J36" s="38"/>
      <c r="K36" s="38"/>
      <c r="L36" s="38"/>
      <c r="M36" s="38"/>
      <c r="N36" s="38"/>
    </row>
    <row r="37" spans="2:14">
      <c r="B37" s="255"/>
      <c r="C37" s="404"/>
      <c r="D37" s="407"/>
      <c r="E37" s="408"/>
      <c r="F37" s="408"/>
      <c r="G37" s="408"/>
      <c r="H37" s="406"/>
      <c r="I37" s="38"/>
      <c r="J37" s="38"/>
      <c r="K37" s="38"/>
      <c r="L37" s="38"/>
      <c r="M37" s="38"/>
      <c r="N37" s="38"/>
    </row>
    <row r="38" spans="2:14">
      <c r="B38" s="255"/>
      <c r="C38" s="404"/>
      <c r="D38" s="407"/>
      <c r="E38" s="408"/>
      <c r="F38" s="408"/>
      <c r="G38" s="408"/>
      <c r="H38" s="406"/>
      <c r="I38" s="38"/>
      <c r="J38" s="38"/>
      <c r="K38" s="38"/>
      <c r="L38" s="38"/>
      <c r="M38" s="38"/>
      <c r="N38" s="38"/>
    </row>
    <row r="39" spans="2:14">
      <c r="B39" s="255"/>
      <c r="C39" s="404"/>
      <c r="D39" s="407"/>
      <c r="E39" s="408"/>
      <c r="F39" s="408"/>
      <c r="G39" s="408"/>
      <c r="H39" s="406"/>
      <c r="I39" s="38"/>
      <c r="J39" s="38"/>
      <c r="K39" s="38"/>
      <c r="L39" s="38"/>
      <c r="M39" s="38"/>
      <c r="N39" s="38"/>
    </row>
    <row r="40" spans="2:14">
      <c r="B40" s="255"/>
      <c r="C40" s="404"/>
      <c r="D40" s="407"/>
      <c r="E40" s="408"/>
      <c r="F40" s="408"/>
      <c r="G40" s="408"/>
      <c r="H40" s="406"/>
      <c r="I40" s="38"/>
      <c r="J40" s="38"/>
      <c r="K40" s="38"/>
      <c r="L40" s="38"/>
      <c r="M40" s="38"/>
      <c r="N40" s="38"/>
    </row>
    <row r="41" spans="2:14">
      <c r="B41" s="255"/>
      <c r="C41" s="404"/>
      <c r="D41" s="407"/>
      <c r="E41" s="408"/>
      <c r="F41" s="408"/>
      <c r="G41" s="408"/>
      <c r="H41" s="406"/>
      <c r="I41" s="38"/>
      <c r="J41" s="38"/>
      <c r="K41" s="38"/>
      <c r="L41" s="38"/>
      <c r="M41" s="38"/>
      <c r="N41" s="38"/>
    </row>
    <row r="42" spans="2:14">
      <c r="B42" s="255"/>
      <c r="C42" s="404"/>
      <c r="D42" s="407"/>
      <c r="E42" s="408"/>
      <c r="F42" s="408"/>
      <c r="G42" s="408"/>
      <c r="H42" s="406"/>
      <c r="I42" s="38"/>
      <c r="J42" s="38"/>
      <c r="K42" s="38"/>
      <c r="L42" s="38"/>
      <c r="M42" s="38"/>
      <c r="N42" s="38"/>
    </row>
    <row r="43" spans="2:14">
      <c r="B43" s="255"/>
      <c r="C43" s="404"/>
      <c r="D43" s="407"/>
      <c r="E43" s="408"/>
      <c r="F43" s="408"/>
      <c r="G43" s="408"/>
      <c r="H43" s="406"/>
    </row>
    <row r="44" spans="2:14">
      <c r="B44" s="255"/>
      <c r="C44" s="404"/>
      <c r="D44" s="407"/>
      <c r="E44" s="408"/>
      <c r="F44" s="408"/>
      <c r="G44" s="408"/>
      <c r="H44" s="406"/>
    </row>
    <row r="45" spans="2:14">
      <c r="B45" s="255"/>
      <c r="C45" s="404"/>
      <c r="D45" s="407"/>
      <c r="E45" s="408"/>
      <c r="F45" s="408"/>
      <c r="G45" s="408"/>
      <c r="H45" s="406"/>
    </row>
    <row r="46" spans="2:14">
      <c r="B46" s="255"/>
      <c r="C46" s="404"/>
      <c r="D46" s="407"/>
      <c r="E46" s="408"/>
      <c r="F46" s="408"/>
      <c r="G46" s="408"/>
      <c r="H46" s="406"/>
    </row>
    <row r="47" spans="2:14">
      <c r="C47" s="404"/>
      <c r="D47" s="407"/>
      <c r="E47" s="408"/>
      <c r="F47" s="408"/>
      <c r="G47" s="408"/>
    </row>
    <row r="50" spans="2:21">
      <c r="B50" s="38"/>
      <c r="C50" s="38"/>
      <c r="D50" s="38"/>
      <c r="E50" s="38"/>
      <c r="F50" s="38"/>
      <c r="G50" s="38"/>
      <c r="H50" s="38"/>
      <c r="I50" s="38"/>
      <c r="J50" s="38"/>
      <c r="P50" s="38"/>
      <c r="Q50" s="38"/>
      <c r="R50" s="38"/>
      <c r="S50" s="38"/>
      <c r="T50" s="38"/>
      <c r="U50" s="38"/>
    </row>
    <row r="51" spans="2:21">
      <c r="B51" s="38"/>
      <c r="C51" s="38"/>
      <c r="D51" s="38"/>
      <c r="E51" s="38"/>
      <c r="F51" s="38"/>
      <c r="G51" s="38"/>
      <c r="H51" s="38"/>
      <c r="I51" s="38"/>
      <c r="J51" s="38"/>
      <c r="P51" s="38"/>
      <c r="Q51" s="38"/>
      <c r="R51" s="38"/>
      <c r="S51" s="38"/>
      <c r="T51" s="38"/>
      <c r="U51" s="38"/>
    </row>
    <row r="52" spans="2:21">
      <c r="B52" s="38"/>
      <c r="C52" s="38"/>
      <c r="D52" s="38"/>
      <c r="E52" s="38"/>
      <c r="F52" s="38"/>
      <c r="G52" s="38"/>
      <c r="H52" s="38"/>
      <c r="I52" s="38"/>
      <c r="J52" s="38"/>
      <c r="P52" s="38"/>
      <c r="Q52" s="38"/>
      <c r="R52" s="38"/>
      <c r="S52" s="38"/>
      <c r="T52" s="38"/>
      <c r="U52" s="38"/>
    </row>
    <row r="53" spans="2:21">
      <c r="B53" s="38"/>
      <c r="C53" s="38"/>
      <c r="D53" s="38"/>
      <c r="E53" s="38"/>
      <c r="F53" s="38"/>
      <c r="G53" s="38"/>
      <c r="H53" s="38"/>
      <c r="I53" s="38"/>
      <c r="J53" s="38"/>
      <c r="P53" s="38"/>
      <c r="Q53" s="38"/>
      <c r="R53" s="38"/>
      <c r="S53" s="38"/>
      <c r="T53" s="38"/>
      <c r="U53" s="38"/>
    </row>
    <row r="54" spans="2:21">
      <c r="B54" s="38"/>
      <c r="C54" s="38"/>
      <c r="D54" s="38"/>
      <c r="E54" s="38"/>
      <c r="F54" s="38"/>
      <c r="G54" s="38"/>
      <c r="H54" s="38"/>
      <c r="I54" s="38"/>
      <c r="J54" s="38"/>
      <c r="P54" s="38"/>
      <c r="Q54" s="38"/>
      <c r="R54" s="38"/>
      <c r="S54" s="38"/>
      <c r="T54" s="38"/>
      <c r="U54" s="38"/>
    </row>
    <row r="55" spans="2:21">
      <c r="B55" s="38"/>
      <c r="C55" s="38"/>
      <c r="D55" s="38"/>
      <c r="E55" s="38"/>
      <c r="F55" s="38"/>
      <c r="G55" s="38"/>
      <c r="H55" s="38"/>
      <c r="I55" s="38"/>
      <c r="J55" s="38"/>
      <c r="P55" s="38"/>
      <c r="Q55" s="38"/>
      <c r="R55" s="38"/>
      <c r="S55" s="38"/>
      <c r="T55" s="38"/>
      <c r="U55" s="38"/>
    </row>
    <row r="56" spans="2:21">
      <c r="B56" s="38"/>
      <c r="C56" s="38"/>
      <c r="D56" s="38"/>
      <c r="E56" s="38"/>
      <c r="F56" s="38"/>
      <c r="G56" s="38"/>
      <c r="H56" s="38"/>
      <c r="I56" s="38"/>
      <c r="J56" s="38"/>
      <c r="P56" s="38"/>
      <c r="Q56" s="38"/>
      <c r="R56" s="38"/>
      <c r="S56" s="38"/>
      <c r="T56" s="38"/>
      <c r="U56" s="38"/>
    </row>
    <row r="57" spans="2:21">
      <c r="B57" s="38"/>
      <c r="C57" s="38"/>
      <c r="D57" s="38"/>
      <c r="E57" s="38"/>
      <c r="F57" s="38"/>
      <c r="G57" s="38"/>
      <c r="H57" s="38"/>
      <c r="I57" s="38"/>
      <c r="J57" s="38"/>
      <c r="P57" s="38"/>
      <c r="Q57" s="38"/>
      <c r="R57" s="38"/>
      <c r="S57" s="38"/>
      <c r="T57" s="38"/>
      <c r="U57" s="38"/>
    </row>
    <row r="58" spans="2:21">
      <c r="B58" s="38"/>
      <c r="C58" s="38"/>
      <c r="D58" s="38"/>
      <c r="E58" s="38"/>
      <c r="F58" s="38"/>
      <c r="G58" s="38"/>
      <c r="H58" s="38"/>
      <c r="I58" s="38"/>
      <c r="J58" s="38"/>
      <c r="P58" s="38"/>
      <c r="Q58" s="38"/>
      <c r="R58" s="38"/>
      <c r="S58" s="38"/>
      <c r="T58" s="38"/>
      <c r="U58" s="38"/>
    </row>
    <row r="59" spans="2:21">
      <c r="B59" s="38"/>
      <c r="C59" s="38"/>
      <c r="D59" s="38"/>
      <c r="E59" s="38"/>
      <c r="F59" s="38"/>
      <c r="G59" s="38"/>
      <c r="H59" s="38"/>
      <c r="I59" s="38"/>
      <c r="J59" s="38"/>
      <c r="P59" s="38"/>
      <c r="Q59" s="38"/>
      <c r="R59" s="38"/>
      <c r="S59" s="38"/>
      <c r="T59" s="38"/>
      <c r="U59" s="38"/>
    </row>
    <row r="60" spans="2:21">
      <c r="B60" s="38"/>
      <c r="C60" s="38"/>
      <c r="D60" s="38"/>
      <c r="E60" s="38"/>
      <c r="F60" s="38"/>
      <c r="G60" s="38"/>
      <c r="H60" s="38"/>
      <c r="I60" s="38"/>
      <c r="J60" s="38"/>
      <c r="P60" s="38"/>
      <c r="Q60" s="38"/>
      <c r="R60" s="38"/>
      <c r="S60" s="38"/>
      <c r="T60" s="38"/>
      <c r="U60" s="38"/>
    </row>
    <row r="61" spans="2:21">
      <c r="B61" s="38"/>
      <c r="C61" s="38"/>
      <c r="D61" s="38"/>
      <c r="E61" s="38"/>
      <c r="F61" s="38"/>
      <c r="G61" s="38"/>
      <c r="H61" s="38"/>
      <c r="I61" s="38"/>
      <c r="J61" s="38"/>
      <c r="P61" s="38"/>
      <c r="Q61" s="38"/>
      <c r="R61" s="38"/>
      <c r="S61" s="38"/>
      <c r="T61" s="38"/>
      <c r="U61" s="38"/>
    </row>
    <row r="62" spans="2:21">
      <c r="B62" s="38"/>
      <c r="C62" s="38"/>
      <c r="D62" s="38"/>
      <c r="E62" s="38"/>
      <c r="F62" s="38"/>
      <c r="G62" s="38"/>
      <c r="H62" s="38"/>
      <c r="I62" s="38"/>
      <c r="J62" s="38"/>
      <c r="P62" s="38"/>
      <c r="Q62" s="38"/>
      <c r="R62" s="38"/>
      <c r="S62" s="38"/>
      <c r="T62" s="38"/>
      <c r="U62" s="38"/>
    </row>
    <row r="63" spans="2:21">
      <c r="B63" s="38"/>
      <c r="C63" s="38"/>
      <c r="D63" s="38"/>
      <c r="E63" s="38"/>
      <c r="F63" s="38"/>
      <c r="G63" s="38"/>
      <c r="H63" s="38"/>
      <c r="I63" s="38"/>
      <c r="J63" s="38"/>
      <c r="P63" s="38"/>
      <c r="Q63" s="38"/>
      <c r="R63" s="38"/>
      <c r="S63" s="38"/>
      <c r="T63" s="38"/>
      <c r="U63" s="38"/>
    </row>
    <row r="64" spans="2:21">
      <c r="B64" s="38"/>
      <c r="C64" s="38"/>
      <c r="D64" s="38"/>
      <c r="E64" s="38"/>
      <c r="F64" s="38"/>
      <c r="G64" s="38"/>
      <c r="H64" s="38"/>
      <c r="I64" s="38"/>
      <c r="J64" s="38"/>
      <c r="P64" s="38"/>
      <c r="Q64" s="38"/>
      <c r="R64" s="38"/>
      <c r="S64" s="38"/>
      <c r="T64" s="38"/>
      <c r="U64" s="38"/>
    </row>
    <row r="65" spans="2:21">
      <c r="B65" s="38"/>
      <c r="C65" s="38"/>
      <c r="D65" s="38"/>
      <c r="E65" s="38"/>
      <c r="F65" s="38"/>
      <c r="G65" s="38"/>
      <c r="H65" s="38"/>
      <c r="I65" s="38"/>
      <c r="J65" s="38"/>
      <c r="P65" s="38"/>
      <c r="Q65" s="38"/>
      <c r="R65" s="38"/>
      <c r="S65" s="38"/>
      <c r="T65" s="38"/>
      <c r="U65" s="38"/>
    </row>
    <row r="66" spans="2:21">
      <c r="B66" s="38"/>
      <c r="C66" s="38"/>
      <c r="D66" s="38"/>
      <c r="E66" s="38"/>
      <c r="F66" s="38"/>
      <c r="G66" s="38"/>
      <c r="H66" s="38"/>
      <c r="I66" s="38"/>
      <c r="J66" s="38"/>
      <c r="P66" s="38"/>
      <c r="Q66" s="38"/>
      <c r="R66" s="38"/>
      <c r="S66" s="38"/>
      <c r="T66" s="38"/>
      <c r="U66" s="38"/>
    </row>
    <row r="67" spans="2:21">
      <c r="B67" s="38"/>
      <c r="C67" s="38"/>
      <c r="D67" s="38"/>
      <c r="E67" s="38"/>
      <c r="F67" s="38"/>
      <c r="G67" s="38"/>
      <c r="H67" s="38"/>
      <c r="I67" s="38"/>
      <c r="J67" s="38"/>
      <c r="P67" s="38"/>
      <c r="Q67" s="38"/>
      <c r="R67" s="38"/>
      <c r="S67" s="38"/>
      <c r="T67" s="38"/>
      <c r="U67" s="38"/>
    </row>
    <row r="68" spans="2:21">
      <c r="B68" s="38"/>
      <c r="C68" s="38"/>
      <c r="D68" s="38"/>
      <c r="E68" s="38"/>
      <c r="F68" s="38"/>
      <c r="G68" s="38"/>
      <c r="H68" s="38"/>
      <c r="I68" s="38"/>
      <c r="J68" s="38"/>
      <c r="P68" s="38"/>
      <c r="Q68" s="38"/>
      <c r="R68" s="38"/>
      <c r="S68" s="38"/>
      <c r="T68" s="38"/>
      <c r="U68" s="38"/>
    </row>
    <row r="69" spans="2:21">
      <c r="B69" s="38"/>
      <c r="C69" s="38"/>
      <c r="D69" s="38"/>
      <c r="E69" s="38"/>
      <c r="F69" s="38"/>
      <c r="G69" s="38"/>
      <c r="H69" s="38"/>
      <c r="I69" s="38"/>
      <c r="J69" s="38"/>
      <c r="P69" s="38"/>
      <c r="Q69" s="38"/>
      <c r="R69" s="38"/>
      <c r="S69" s="38"/>
      <c r="T69" s="38"/>
      <c r="U69" s="38"/>
    </row>
    <row r="70" spans="2:21">
      <c r="B70" s="38"/>
    </row>
    <row r="71" spans="2:21">
      <c r="B71" s="38"/>
    </row>
    <row r="72" spans="2:21">
      <c r="B72" s="3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N69"/>
  <sheetViews>
    <sheetView showGridLines="0" workbookViewId="0">
      <selection activeCell="L31" sqref="L31"/>
    </sheetView>
  </sheetViews>
  <sheetFormatPr defaultColWidth="9.140625" defaultRowHeight="12.75"/>
  <cols>
    <col min="1" max="16384" width="9.140625" style="36"/>
  </cols>
  <sheetData>
    <row r="1" spans="1:8">
      <c r="A1" s="19" t="s">
        <v>102</v>
      </c>
      <c r="B1" s="310" t="str">
        <f>IF(Content!$E$1=1,B2,B3)</f>
        <v>Споживчі витрати ДГ</v>
      </c>
      <c r="C1" s="310" t="str">
        <f>IF(Content!$E$1=1,C2,C3)</f>
        <v>Споживчі витрати СЗДУ</v>
      </c>
      <c r="D1" s="310" t="str">
        <f>IF(Content!$E$1=1,D2,D3)</f>
        <v>Споживчі витрати ДГ (без ефекту монетизації)</v>
      </c>
      <c r="E1" s="310" t="str">
        <f>IF(Content!$E$1=1,E2,E3)</f>
        <v>Споживчі витрати СЗДУ (без ефекту монетизації)</v>
      </c>
      <c r="F1" s="310" t="str">
        <f>IF(Content!$E$1=1,F2,F3)</f>
        <v>Кінцеві споживчі витрати</v>
      </c>
      <c r="H1" s="310" t="str">
        <f>IF(Content!$E$1=1,H2,H3)</f>
        <v>Реальні кінцеві споживчі витрати, % р/р</v>
      </c>
    </row>
    <row r="2" spans="1:8" hidden="1">
      <c r="A2" s="19"/>
      <c r="B2" s="36" t="s">
        <v>1268</v>
      </c>
      <c r="C2" s="36" t="s">
        <v>1070</v>
      </c>
      <c r="D2" s="36" t="s">
        <v>1269</v>
      </c>
      <c r="E2" s="36" t="s">
        <v>1071</v>
      </c>
      <c r="F2" s="36" t="s">
        <v>1072</v>
      </c>
      <c r="H2" s="36" t="s">
        <v>1266</v>
      </c>
    </row>
    <row r="3" spans="1:8" hidden="1">
      <c r="B3" s="36" t="s">
        <v>1073</v>
      </c>
      <c r="C3" s="26" t="s">
        <v>514</v>
      </c>
      <c r="D3" s="26" t="s">
        <v>1074</v>
      </c>
      <c r="E3" s="36" t="s">
        <v>1075</v>
      </c>
      <c r="F3" s="36" t="s">
        <v>1076</v>
      </c>
      <c r="H3" s="36" t="s">
        <v>1267</v>
      </c>
    </row>
    <row r="4" spans="1:8">
      <c r="A4" s="309" t="s">
        <v>35</v>
      </c>
      <c r="B4" s="102">
        <v>-1.8</v>
      </c>
      <c r="C4" s="102">
        <v>1.5</v>
      </c>
      <c r="D4" s="102"/>
      <c r="E4" s="26"/>
      <c r="F4" s="36">
        <v>-0.9</v>
      </c>
      <c r="G4" s="330" t="s">
        <v>35</v>
      </c>
    </row>
    <row r="5" spans="1:8">
      <c r="A5" s="309" t="s">
        <v>36</v>
      </c>
      <c r="B5" s="102">
        <v>4.5999999999999996</v>
      </c>
      <c r="C5" s="102">
        <v>-2.2999999999999998</v>
      </c>
      <c r="D5" s="102"/>
      <c r="E5" s="26"/>
      <c r="F5" s="36">
        <v>2.6</v>
      </c>
      <c r="G5" s="330"/>
    </row>
    <row r="6" spans="1:8">
      <c r="A6" s="309" t="s">
        <v>37</v>
      </c>
      <c r="B6" s="102">
        <v>5.3</v>
      </c>
      <c r="C6" s="102">
        <v>1</v>
      </c>
      <c r="D6" s="102"/>
      <c r="E6" s="26"/>
      <c r="F6" s="36">
        <v>4.9000000000000004</v>
      </c>
      <c r="G6" s="330" t="s">
        <v>37</v>
      </c>
    </row>
    <row r="7" spans="1:8">
      <c r="A7" s="309" t="s">
        <v>38</v>
      </c>
      <c r="B7" s="102">
        <v>2.7</v>
      </c>
      <c r="C7" s="102">
        <v>-1.6</v>
      </c>
      <c r="D7" s="102"/>
      <c r="E7" s="26"/>
      <c r="F7" s="36">
        <v>1.4</v>
      </c>
      <c r="G7" s="330"/>
    </row>
    <row r="8" spans="1:8">
      <c r="A8" s="309" t="s">
        <v>39</v>
      </c>
      <c r="B8" s="102">
        <v>6.2</v>
      </c>
      <c r="C8" s="102">
        <v>10</v>
      </c>
      <c r="D8" s="102"/>
      <c r="E8" s="26"/>
      <c r="F8" s="36">
        <v>6.8</v>
      </c>
      <c r="G8" s="330" t="s">
        <v>39</v>
      </c>
    </row>
    <row r="9" spans="1:8">
      <c r="A9" s="309" t="s">
        <v>40</v>
      </c>
      <c r="B9" s="102">
        <v>12</v>
      </c>
      <c r="C9" s="102">
        <v>-2.5</v>
      </c>
      <c r="D9" s="102"/>
      <c r="E9" s="26"/>
      <c r="F9" s="36">
        <v>8.5</v>
      </c>
      <c r="G9" s="330"/>
    </row>
    <row r="10" spans="1:8">
      <c r="A10" s="309" t="s">
        <v>41</v>
      </c>
      <c r="B10" s="102">
        <v>7.5</v>
      </c>
      <c r="C10" s="102">
        <v>10</v>
      </c>
      <c r="D10" s="102"/>
      <c r="E10" s="26"/>
      <c r="F10" s="36">
        <v>7.7</v>
      </c>
      <c r="G10" s="330" t="s">
        <v>41</v>
      </c>
    </row>
    <row r="11" spans="1:8">
      <c r="A11" s="309" t="s">
        <v>42</v>
      </c>
      <c r="B11" s="102">
        <v>12.2</v>
      </c>
      <c r="C11" s="102">
        <v>4.3</v>
      </c>
      <c r="D11" s="102"/>
      <c r="E11" s="26"/>
      <c r="F11" s="36">
        <v>10.199999999999999</v>
      </c>
      <c r="G11" s="330"/>
    </row>
    <row r="12" spans="1:8">
      <c r="A12" s="309" t="s">
        <v>43</v>
      </c>
      <c r="B12" s="102">
        <v>8.1999999999999993</v>
      </c>
      <c r="C12" s="102">
        <v>-1.5</v>
      </c>
      <c r="D12" s="102"/>
      <c r="E12" s="26"/>
      <c r="F12" s="36">
        <v>5.9</v>
      </c>
      <c r="G12" s="330" t="s">
        <v>43</v>
      </c>
    </row>
    <row r="13" spans="1:8">
      <c r="A13" s="309" t="s">
        <v>44</v>
      </c>
      <c r="B13" s="102">
        <v>6.9</v>
      </c>
      <c r="C13" s="102">
        <v>12.9</v>
      </c>
      <c r="D13" s="102"/>
      <c r="E13" s="26"/>
      <c r="F13" s="36">
        <v>8.1</v>
      </c>
      <c r="G13" s="330"/>
    </row>
    <row r="14" spans="1:8">
      <c r="A14" s="36" t="s">
        <v>45</v>
      </c>
      <c r="B14" s="26">
        <v>11.7</v>
      </c>
      <c r="C14" s="102">
        <v>-6.6</v>
      </c>
      <c r="D14" s="102"/>
      <c r="E14" s="26"/>
      <c r="F14" s="36">
        <v>7.4</v>
      </c>
      <c r="G14" s="330" t="s">
        <v>45</v>
      </c>
    </row>
    <row r="15" spans="1:8">
      <c r="A15" s="36" t="s">
        <v>214</v>
      </c>
      <c r="B15" s="102">
        <v>8.5</v>
      </c>
      <c r="C15" s="102">
        <v>-2.4</v>
      </c>
      <c r="D15" s="176">
        <v>8.5</v>
      </c>
      <c r="E15" s="35">
        <v>-2.4</v>
      </c>
      <c r="F15" s="36">
        <v>5.8</v>
      </c>
      <c r="G15" s="330"/>
    </row>
    <row r="16" spans="1:8">
      <c r="A16" s="36" t="s">
        <v>260</v>
      </c>
      <c r="B16" s="102">
        <v>10.7</v>
      </c>
      <c r="C16" s="102">
        <v>-8.3000000000000007</v>
      </c>
      <c r="D16" s="102">
        <v>9.6999999999999993</v>
      </c>
      <c r="E16" s="26">
        <v>-5.0999999999999996</v>
      </c>
      <c r="F16" s="36">
        <v>6.3</v>
      </c>
      <c r="G16" s="35" t="s">
        <v>260</v>
      </c>
    </row>
    <row r="18" spans="2:14">
      <c r="H18" s="310" t="str">
        <f>IF(Content!$E$1=1,H22,H23)</f>
        <v>* Пунктирні лінії відображають оцінки НБУ без впливу ефектів перерозподілу від монетизації субсидій.</v>
      </c>
    </row>
    <row r="19" spans="2:14">
      <c r="H19" s="310" t="str">
        <f>IF(Content!$E$1=1,H20,H21)</f>
        <v>Джерело: ДССУ, розрахунки НБУ.</v>
      </c>
    </row>
    <row r="20" spans="2:14">
      <c r="B20" s="38"/>
      <c r="C20" s="38"/>
      <c r="D20" s="38"/>
      <c r="E20" s="38"/>
      <c r="F20" s="38"/>
      <c r="G20" s="310"/>
      <c r="H20" s="313" t="s">
        <v>46</v>
      </c>
      <c r="I20" s="310"/>
      <c r="J20" s="310"/>
      <c r="K20" s="310"/>
      <c r="L20" s="310"/>
      <c r="M20" s="310"/>
      <c r="N20" s="310"/>
    </row>
    <row r="21" spans="2:14">
      <c r="B21" s="38"/>
      <c r="C21" s="38"/>
      <c r="D21" s="38"/>
      <c r="E21" s="38"/>
      <c r="F21" s="38"/>
      <c r="G21" s="310"/>
      <c r="H21" s="313" t="s">
        <v>47</v>
      </c>
      <c r="I21" s="310"/>
      <c r="J21" s="310"/>
      <c r="K21" s="310"/>
      <c r="L21" s="310"/>
      <c r="M21" s="310"/>
      <c r="N21" s="310"/>
    </row>
    <row r="22" spans="2:14">
      <c r="B22" s="38"/>
      <c r="C22" s="38"/>
      <c r="D22" s="38"/>
      <c r="E22" s="38"/>
      <c r="F22" s="38"/>
      <c r="G22" s="310"/>
      <c r="H22" s="313" t="s">
        <v>1270</v>
      </c>
      <c r="I22" s="310"/>
      <c r="J22" s="310"/>
      <c r="K22" s="310"/>
      <c r="L22" s="310"/>
      <c r="M22" s="310"/>
      <c r="N22" s="310"/>
    </row>
    <row r="23" spans="2:14">
      <c r="B23" s="38"/>
      <c r="C23" s="38"/>
      <c r="D23" s="38"/>
      <c r="E23" s="38"/>
      <c r="F23" s="38"/>
      <c r="G23" s="310"/>
      <c r="H23" s="313" t="s">
        <v>1271</v>
      </c>
      <c r="I23" s="310"/>
      <c r="J23" s="310"/>
      <c r="K23" s="310"/>
      <c r="L23" s="310"/>
      <c r="M23" s="310"/>
      <c r="N23" s="310"/>
    </row>
    <row r="24" spans="2:14">
      <c r="B24" s="38"/>
      <c r="C24" s="38"/>
      <c r="D24" s="38"/>
      <c r="E24" s="38"/>
      <c r="F24" s="38"/>
      <c r="G24" s="310"/>
      <c r="H24" s="310"/>
      <c r="I24" s="310"/>
      <c r="J24" s="310"/>
      <c r="K24" s="310"/>
      <c r="L24" s="310"/>
      <c r="M24" s="310"/>
      <c r="N24" s="310"/>
    </row>
    <row r="25" spans="2:14">
      <c r="B25" s="38"/>
      <c r="C25" s="38"/>
      <c r="D25" s="38"/>
      <c r="E25" s="38"/>
      <c r="F25" s="38"/>
      <c r="G25" s="310"/>
      <c r="H25" s="310"/>
      <c r="I25" s="310"/>
      <c r="J25" s="310"/>
      <c r="K25" s="310"/>
      <c r="L25" s="310"/>
      <c r="M25" s="310"/>
      <c r="N25" s="310"/>
    </row>
    <row r="26" spans="2:14">
      <c r="B26" s="38"/>
      <c r="C26" s="38"/>
      <c r="D26" s="38"/>
      <c r="E26" s="38"/>
      <c r="F26" s="38"/>
      <c r="G26" s="310"/>
      <c r="H26" s="310"/>
      <c r="I26" s="310"/>
      <c r="J26" s="310"/>
      <c r="K26" s="310"/>
      <c r="L26" s="310"/>
      <c r="M26" s="310"/>
      <c r="N26" s="310"/>
    </row>
    <row r="27" spans="2:14">
      <c r="B27" s="38"/>
      <c r="C27" s="38"/>
      <c r="D27" s="38"/>
      <c r="E27" s="38"/>
      <c r="F27" s="38"/>
      <c r="G27" s="310"/>
      <c r="H27" s="310"/>
      <c r="I27" s="310"/>
      <c r="J27" s="310"/>
      <c r="K27" s="310"/>
      <c r="L27" s="310"/>
      <c r="M27" s="310"/>
      <c r="N27" s="310"/>
    </row>
    <row r="28" spans="2:14">
      <c r="B28" s="38"/>
      <c r="C28" s="38"/>
      <c r="D28" s="38"/>
      <c r="E28" s="38"/>
      <c r="F28" s="38"/>
      <c r="G28" s="310"/>
      <c r="H28" s="310"/>
      <c r="I28" s="310"/>
      <c r="J28" s="310"/>
      <c r="K28" s="310"/>
      <c r="L28" s="310"/>
      <c r="M28" s="310"/>
      <c r="N28" s="310"/>
    </row>
    <row r="29" spans="2:14">
      <c r="B29" s="38"/>
      <c r="C29" s="38"/>
      <c r="D29" s="38"/>
      <c r="E29" s="38"/>
      <c r="F29" s="38"/>
      <c r="G29" s="310"/>
      <c r="H29" s="310"/>
      <c r="I29" s="310"/>
      <c r="J29" s="310"/>
      <c r="K29" s="310"/>
      <c r="L29" s="310"/>
      <c r="M29" s="310"/>
      <c r="N29" s="310"/>
    </row>
    <row r="30" spans="2:14">
      <c r="B30" s="38"/>
      <c r="C30" s="38"/>
      <c r="D30" s="38"/>
      <c r="E30" s="38"/>
      <c r="F30" s="38"/>
      <c r="G30" s="310"/>
      <c r="H30" s="310"/>
      <c r="I30" s="310"/>
      <c r="J30" s="310"/>
      <c r="K30" s="310"/>
      <c r="L30" s="310"/>
      <c r="M30" s="310"/>
      <c r="N30" s="310"/>
    </row>
    <row r="31" spans="2:14">
      <c r="B31" s="38"/>
      <c r="C31" s="38"/>
      <c r="D31" s="38"/>
      <c r="E31" s="38"/>
      <c r="F31" s="38"/>
      <c r="G31" s="202"/>
    </row>
    <row r="32" spans="2:14">
      <c r="B32" s="38"/>
      <c r="C32" s="38"/>
      <c r="D32" s="38"/>
      <c r="E32" s="38"/>
      <c r="F32" s="38"/>
    </row>
    <row r="33" spans="2:7">
      <c r="B33" s="38"/>
      <c r="C33" s="38"/>
      <c r="D33" s="38"/>
      <c r="E33" s="38"/>
      <c r="F33" s="38"/>
    </row>
    <row r="34" spans="2:7">
      <c r="B34" s="38"/>
      <c r="C34" s="38"/>
      <c r="D34" s="38"/>
      <c r="E34" s="38"/>
      <c r="F34" s="38"/>
      <c r="G34" s="38"/>
    </row>
    <row r="35" spans="2:7">
      <c r="B35" s="38"/>
      <c r="C35" s="38"/>
      <c r="D35" s="38"/>
      <c r="E35" s="38"/>
      <c r="F35" s="38"/>
      <c r="G35" s="38"/>
    </row>
    <row r="36" spans="2:7">
      <c r="B36" s="38"/>
      <c r="C36" s="38"/>
      <c r="D36" s="38"/>
      <c r="E36" s="38"/>
      <c r="F36" s="38"/>
      <c r="G36" s="38"/>
    </row>
    <row r="37" spans="2:7">
      <c r="B37" s="38"/>
      <c r="C37" s="38"/>
      <c r="D37" s="38"/>
      <c r="E37" s="38"/>
      <c r="F37" s="38"/>
      <c r="G37" s="38"/>
    </row>
    <row r="38" spans="2:7">
      <c r="B38" s="38"/>
      <c r="C38" s="38"/>
      <c r="D38" s="38"/>
      <c r="E38" s="38"/>
      <c r="F38" s="38"/>
      <c r="G38" s="38"/>
    </row>
    <row r="39" spans="2:7">
      <c r="B39" s="38"/>
      <c r="C39" s="38"/>
      <c r="D39" s="38"/>
      <c r="E39" s="38"/>
      <c r="F39" s="38"/>
      <c r="G39" s="38"/>
    </row>
    <row r="40" spans="2:7">
      <c r="B40" s="38"/>
      <c r="C40" s="38"/>
      <c r="D40" s="38"/>
      <c r="E40" s="38"/>
      <c r="F40" s="38"/>
      <c r="G40" s="38"/>
    </row>
    <row r="41" spans="2:7">
      <c r="B41" s="38"/>
      <c r="C41" s="38"/>
      <c r="D41" s="38"/>
      <c r="G41" s="38"/>
    </row>
    <row r="42" spans="2:7">
      <c r="B42" s="38"/>
      <c r="C42" s="38"/>
      <c r="G42" s="38"/>
    </row>
    <row r="43" spans="2:7">
      <c r="B43" s="38"/>
      <c r="C43" s="38"/>
      <c r="G43" s="38"/>
    </row>
    <row r="44" spans="2:7">
      <c r="B44" s="38"/>
      <c r="C44" s="38"/>
      <c r="G44" s="38"/>
    </row>
    <row r="45" spans="2:7">
      <c r="B45" s="38"/>
      <c r="C45" s="38"/>
      <c r="G45" s="38"/>
    </row>
    <row r="46" spans="2:7">
      <c r="B46" s="38"/>
      <c r="C46" s="38"/>
      <c r="G46" s="38"/>
    </row>
    <row r="47" spans="2:7">
      <c r="B47" s="38"/>
      <c r="C47" s="38"/>
      <c r="G47" s="38"/>
    </row>
    <row r="48" spans="2:7">
      <c r="B48" s="38"/>
      <c r="C48" s="38"/>
      <c r="G48" s="38"/>
    </row>
    <row r="49" spans="2:7">
      <c r="B49" s="38"/>
      <c r="C49" s="38"/>
      <c r="G49" s="38"/>
    </row>
    <row r="50" spans="2:7">
      <c r="B50" s="38"/>
      <c r="C50" s="38"/>
      <c r="G50" s="38"/>
    </row>
    <row r="51" spans="2:7">
      <c r="B51" s="38"/>
      <c r="C51" s="38"/>
      <c r="G51" s="38"/>
    </row>
    <row r="52" spans="2:7">
      <c r="B52" s="38"/>
      <c r="C52" s="38"/>
      <c r="G52" s="38"/>
    </row>
    <row r="53" spans="2:7">
      <c r="B53" s="38"/>
      <c r="C53" s="38"/>
      <c r="G53" s="38"/>
    </row>
    <row r="54" spans="2:7">
      <c r="B54" s="38"/>
      <c r="C54" s="38"/>
      <c r="G54" s="38"/>
    </row>
    <row r="55" spans="2:7">
      <c r="B55" s="38"/>
      <c r="C55" s="38"/>
      <c r="G55" s="38"/>
    </row>
    <row r="56" spans="2:7">
      <c r="B56" s="38"/>
      <c r="C56" s="38"/>
      <c r="G56" s="38"/>
    </row>
    <row r="57" spans="2:7">
      <c r="B57" s="38"/>
      <c r="C57" s="38"/>
      <c r="G57" s="38"/>
    </row>
    <row r="58" spans="2:7">
      <c r="B58" s="38"/>
      <c r="C58" s="38"/>
      <c r="G58" s="38"/>
    </row>
    <row r="59" spans="2:7">
      <c r="B59" s="38"/>
      <c r="C59" s="38"/>
      <c r="G59" s="38"/>
    </row>
    <row r="60" spans="2:7">
      <c r="G60" s="38"/>
    </row>
    <row r="61" spans="2:7">
      <c r="G61" s="38"/>
    </row>
    <row r="62" spans="2:7">
      <c r="G62" s="38"/>
    </row>
    <row r="63" spans="2:7">
      <c r="G63" s="38"/>
    </row>
    <row r="64" spans="2:7">
      <c r="G64" s="38"/>
    </row>
    <row r="65" spans="7:7">
      <c r="G65" s="38"/>
    </row>
    <row r="66" spans="7:7">
      <c r="G66" s="38"/>
    </row>
    <row r="67" spans="7:7">
      <c r="G67" s="38"/>
    </row>
    <row r="68" spans="7:7">
      <c r="G68" s="38"/>
    </row>
    <row r="69" spans="7:7">
      <c r="G69" s="3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42"/>
  <sheetViews>
    <sheetView showGridLines="0" workbookViewId="0">
      <selection activeCell="L31" sqref="L31"/>
    </sheetView>
  </sheetViews>
  <sheetFormatPr defaultColWidth="9.140625" defaultRowHeight="12.75"/>
  <cols>
    <col min="1" max="16384" width="9.140625" style="36"/>
  </cols>
  <sheetData>
    <row r="1" spans="1:12">
      <c r="A1" s="19" t="s">
        <v>102</v>
      </c>
      <c r="B1" s="26" t="str">
        <f>IF(Content!$E$1=1,B2,B3)</f>
        <v>Продукти харчування</v>
      </c>
      <c r="C1" s="26" t="str">
        <f>IF(Content!$E$1=1,C2,C3)</f>
        <v>Одяг і взуття</v>
      </c>
      <c r="D1" s="26" t="str">
        <f>IF(Content!$E$1=1,D2,D3)</f>
        <v>ЖКГ</v>
      </c>
      <c r="E1" s="26" t="str">
        <f>IF(Content!$E$1=1,E2,E3)</f>
        <v>Товари домашнього вжитку</v>
      </c>
      <c r="F1" s="26" t="str">
        <f>IF(Content!$E$1=1,F2,F3)</f>
        <v>Охорона здоров’я</v>
      </c>
      <c r="G1" s="26" t="str">
        <f>IF(Content!$E$1=1,G2,G3)</f>
        <v>ЖКГ (без ефекту монетизації)</v>
      </c>
      <c r="I1" s="26" t="str">
        <f>IF(Content!$E$1=1,I2,I3)</f>
        <v>Реальні кінцеві споживчі витрати домогосподарств за окремими цілями, % р/р</v>
      </c>
      <c r="J1" s="26"/>
      <c r="K1" s="26"/>
      <c r="L1" s="26"/>
    </row>
    <row r="2" spans="1:12" hidden="1">
      <c r="A2" s="19"/>
      <c r="B2" s="26" t="s">
        <v>665</v>
      </c>
      <c r="C2" s="26" t="s">
        <v>69</v>
      </c>
      <c r="D2" s="26" t="s">
        <v>666</v>
      </c>
      <c r="E2" s="26" t="s">
        <v>667</v>
      </c>
      <c r="F2" s="26" t="s">
        <v>668</v>
      </c>
      <c r="G2" s="26" t="s">
        <v>1077</v>
      </c>
      <c r="I2" s="36" t="s">
        <v>669</v>
      </c>
      <c r="J2" s="26"/>
      <c r="K2" s="26"/>
      <c r="L2" s="26"/>
    </row>
    <row r="3" spans="1:12" hidden="1">
      <c r="B3" s="36" t="s">
        <v>115</v>
      </c>
      <c r="C3" s="36" t="s">
        <v>670</v>
      </c>
      <c r="D3" s="36" t="s">
        <v>671</v>
      </c>
      <c r="E3" s="36" t="s">
        <v>672</v>
      </c>
      <c r="F3" s="36" t="s">
        <v>673</v>
      </c>
      <c r="G3" s="36" t="s">
        <v>1078</v>
      </c>
      <c r="I3" s="36" t="s">
        <v>854</v>
      </c>
    </row>
    <row r="4" spans="1:12">
      <c r="A4" s="36" t="s">
        <v>31</v>
      </c>
      <c r="B4" s="38">
        <v>-31.9</v>
      </c>
      <c r="C4" s="38">
        <v>-21</v>
      </c>
      <c r="D4" s="38">
        <v>-2.2000000000000002</v>
      </c>
      <c r="E4" s="38">
        <v>-18.7</v>
      </c>
      <c r="F4" s="38">
        <v>-13.1</v>
      </c>
      <c r="H4" s="35" t="s">
        <v>31</v>
      </c>
      <c r="I4" s="38"/>
      <c r="J4" s="38"/>
      <c r="K4" s="38"/>
      <c r="L4" s="38"/>
    </row>
    <row r="5" spans="1:12">
      <c r="A5" s="36" t="s">
        <v>32</v>
      </c>
      <c r="B5" s="38">
        <v>-28.8</v>
      </c>
      <c r="C5" s="38">
        <v>-19.600000000000001</v>
      </c>
      <c r="D5" s="38">
        <v>-34.799999999999997</v>
      </c>
      <c r="E5" s="38">
        <v>-28.6</v>
      </c>
      <c r="F5" s="38">
        <v>-17.399999999999999</v>
      </c>
      <c r="H5" s="35"/>
      <c r="I5" s="38"/>
      <c r="J5" s="38"/>
      <c r="K5" s="38"/>
      <c r="L5" s="38"/>
    </row>
    <row r="6" spans="1:12">
      <c r="A6" s="36" t="s">
        <v>33</v>
      </c>
      <c r="B6" s="38">
        <v>-21.8</v>
      </c>
      <c r="C6" s="38">
        <v>-13.1</v>
      </c>
      <c r="D6" s="38">
        <v>-30.1</v>
      </c>
      <c r="E6" s="38">
        <v>-19</v>
      </c>
      <c r="F6" s="38">
        <v>-4.8</v>
      </c>
      <c r="H6" s="35" t="s">
        <v>33</v>
      </c>
      <c r="I6" s="38"/>
      <c r="J6" s="38"/>
      <c r="K6" s="38"/>
      <c r="L6" s="38"/>
    </row>
    <row r="7" spans="1:12">
      <c r="A7" s="36" t="s">
        <v>34</v>
      </c>
      <c r="B7" s="38">
        <v>-11.4</v>
      </c>
      <c r="C7" s="38">
        <v>-23.8</v>
      </c>
      <c r="D7" s="38">
        <v>-22.4</v>
      </c>
      <c r="E7" s="38">
        <v>-13.3</v>
      </c>
      <c r="F7" s="38">
        <v>1.7</v>
      </c>
      <c r="H7" s="35"/>
      <c r="I7" s="38"/>
      <c r="J7" s="38"/>
      <c r="K7" s="38"/>
      <c r="L7" s="38"/>
    </row>
    <row r="8" spans="1:12">
      <c r="A8" s="36" t="s">
        <v>35</v>
      </c>
      <c r="B8" s="38">
        <v>8.5</v>
      </c>
      <c r="C8" s="38">
        <v>-4.8</v>
      </c>
      <c r="D8" s="38">
        <v>-26.5</v>
      </c>
      <c r="E8" s="38">
        <v>-9.6</v>
      </c>
      <c r="F8" s="38">
        <v>-1.9</v>
      </c>
      <c r="H8" s="35" t="s">
        <v>35</v>
      </c>
      <c r="I8" s="38"/>
      <c r="J8" s="38"/>
      <c r="K8" s="38"/>
      <c r="L8" s="38"/>
    </row>
    <row r="9" spans="1:12">
      <c r="A9" s="36" t="s">
        <v>36</v>
      </c>
      <c r="B9" s="38">
        <v>3.7</v>
      </c>
      <c r="C9" s="38">
        <v>6</v>
      </c>
      <c r="D9" s="38">
        <v>-5.6</v>
      </c>
      <c r="E9" s="38">
        <v>8</v>
      </c>
      <c r="F9" s="38">
        <v>5</v>
      </c>
      <c r="H9" s="35"/>
      <c r="I9" s="38"/>
      <c r="J9" s="38"/>
      <c r="K9" s="38"/>
      <c r="L9" s="38"/>
    </row>
    <row r="10" spans="1:12">
      <c r="A10" s="36" t="s">
        <v>37</v>
      </c>
      <c r="B10" s="38">
        <v>-0.1</v>
      </c>
      <c r="C10" s="38">
        <v>5.6</v>
      </c>
      <c r="D10" s="38">
        <v>0.1</v>
      </c>
      <c r="E10" s="38">
        <v>8.6</v>
      </c>
      <c r="F10" s="38">
        <v>7.5</v>
      </c>
      <c r="H10" s="35" t="s">
        <v>37</v>
      </c>
      <c r="I10" s="38"/>
      <c r="J10" s="38"/>
      <c r="K10" s="38"/>
      <c r="L10" s="38"/>
    </row>
    <row r="11" spans="1:12">
      <c r="A11" s="36" t="s">
        <v>38</v>
      </c>
      <c r="B11" s="38">
        <v>-0.7</v>
      </c>
      <c r="C11" s="38">
        <v>6.2</v>
      </c>
      <c r="D11" s="38">
        <v>-3.3</v>
      </c>
      <c r="E11" s="38">
        <v>5.7</v>
      </c>
      <c r="F11" s="38">
        <v>7.9</v>
      </c>
      <c r="H11" s="35"/>
      <c r="I11" s="38"/>
      <c r="J11" s="38"/>
      <c r="K11" s="38"/>
      <c r="L11" s="38"/>
    </row>
    <row r="12" spans="1:12">
      <c r="A12" s="36" t="s">
        <v>39</v>
      </c>
      <c r="B12" s="38">
        <v>10.5</v>
      </c>
      <c r="C12" s="38">
        <v>27.2</v>
      </c>
      <c r="D12" s="38">
        <v>-30.3</v>
      </c>
      <c r="E12" s="38">
        <v>28.4</v>
      </c>
      <c r="F12" s="38">
        <v>14.7</v>
      </c>
      <c r="H12" s="35" t="s">
        <v>39</v>
      </c>
      <c r="I12" s="38"/>
      <c r="J12" s="38"/>
      <c r="K12" s="38"/>
      <c r="L12" s="38"/>
    </row>
    <row r="13" spans="1:12">
      <c r="A13" s="36" t="s">
        <v>40</v>
      </c>
      <c r="B13" s="38">
        <v>14.6</v>
      </c>
      <c r="C13" s="38">
        <v>16.899999999999999</v>
      </c>
      <c r="D13" s="38">
        <v>1.1000000000000001</v>
      </c>
      <c r="E13" s="38">
        <v>24.2</v>
      </c>
      <c r="F13" s="38">
        <v>24.3</v>
      </c>
      <c r="H13" s="35"/>
      <c r="I13" s="38"/>
      <c r="J13" s="38"/>
      <c r="K13" s="38"/>
      <c r="L13" s="38"/>
    </row>
    <row r="14" spans="1:12">
      <c r="A14" s="36" t="s">
        <v>41</v>
      </c>
      <c r="B14" s="38">
        <v>4.3</v>
      </c>
      <c r="C14" s="38">
        <v>17</v>
      </c>
      <c r="D14" s="38">
        <v>-0.6</v>
      </c>
      <c r="E14" s="38">
        <v>28.2</v>
      </c>
      <c r="F14" s="38">
        <v>19.2</v>
      </c>
      <c r="H14" s="35" t="s">
        <v>41</v>
      </c>
      <c r="I14" s="38"/>
      <c r="J14" s="38"/>
      <c r="K14" s="38"/>
      <c r="L14" s="38"/>
    </row>
    <row r="15" spans="1:12">
      <c r="A15" s="36" t="s">
        <v>42</v>
      </c>
      <c r="B15" s="38">
        <v>14.2</v>
      </c>
      <c r="C15" s="38">
        <v>24.1</v>
      </c>
      <c r="D15" s="38">
        <v>9.1999999999999993</v>
      </c>
      <c r="E15" s="38">
        <v>14</v>
      </c>
      <c r="F15" s="38">
        <v>13.2</v>
      </c>
      <c r="H15" s="35"/>
      <c r="I15" s="38"/>
      <c r="J15" s="38"/>
      <c r="K15" s="38"/>
      <c r="L15" s="38"/>
    </row>
    <row r="16" spans="1:12">
      <c r="A16" s="36" t="s">
        <v>43</v>
      </c>
      <c r="B16" s="38">
        <v>2.9</v>
      </c>
      <c r="C16" s="38">
        <v>24.8</v>
      </c>
      <c r="D16" s="38">
        <v>25.6</v>
      </c>
      <c r="E16" s="38">
        <v>13.6</v>
      </c>
      <c r="F16" s="38">
        <v>17.100000000000001</v>
      </c>
      <c r="H16" s="35" t="s">
        <v>43</v>
      </c>
      <c r="I16" s="38"/>
      <c r="J16" s="38"/>
      <c r="K16" s="38"/>
      <c r="L16" s="38"/>
    </row>
    <row r="17" spans="1:15">
      <c r="A17" s="36" t="s">
        <v>44</v>
      </c>
      <c r="B17" s="38">
        <v>4</v>
      </c>
      <c r="C17" s="38">
        <v>11.8</v>
      </c>
      <c r="D17" s="38">
        <v>17.8</v>
      </c>
      <c r="E17" s="38">
        <v>10.8</v>
      </c>
      <c r="F17" s="38">
        <v>10.5</v>
      </c>
      <c r="H17" s="35"/>
      <c r="I17" s="38"/>
      <c r="J17" s="38"/>
      <c r="K17" s="38"/>
      <c r="L17" s="38"/>
    </row>
    <row r="18" spans="1:15">
      <c r="A18" s="36" t="s">
        <v>45</v>
      </c>
      <c r="B18" s="36">
        <v>10.4</v>
      </c>
      <c r="C18" s="36">
        <v>17.3</v>
      </c>
      <c r="D18" s="36">
        <v>17.3</v>
      </c>
      <c r="E18" s="36">
        <v>14.2</v>
      </c>
      <c r="F18" s="36">
        <v>19.399999999999999</v>
      </c>
      <c r="H18" s="35" t="s">
        <v>45</v>
      </c>
      <c r="J18" s="38"/>
      <c r="K18" s="38"/>
      <c r="L18" s="38"/>
    </row>
    <row r="19" spans="1:15">
      <c r="A19" s="36" t="s">
        <v>214</v>
      </c>
      <c r="B19" s="36">
        <v>2.2000000000000002</v>
      </c>
      <c r="C19" s="36">
        <v>21</v>
      </c>
      <c r="D19" s="36">
        <v>23.2</v>
      </c>
      <c r="E19" s="36">
        <v>16.2</v>
      </c>
      <c r="F19" s="36">
        <v>9.6999999999999993</v>
      </c>
      <c r="G19" s="35">
        <v>23.2</v>
      </c>
      <c r="H19" s="35"/>
      <c r="J19" s="38"/>
      <c r="K19" s="38"/>
      <c r="L19" s="38"/>
    </row>
    <row r="20" spans="1:15">
      <c r="A20" s="36" t="s">
        <v>260</v>
      </c>
      <c r="B20" s="38">
        <v>1.4</v>
      </c>
      <c r="C20" s="38">
        <v>16.399999999999999</v>
      </c>
      <c r="D20" s="38">
        <v>55.1</v>
      </c>
      <c r="E20" s="38">
        <v>5.2</v>
      </c>
      <c r="F20" s="38">
        <v>11.7</v>
      </c>
      <c r="G20" s="36">
        <v>46.6</v>
      </c>
      <c r="H20" s="35" t="s">
        <v>260</v>
      </c>
      <c r="I20" s="26" t="str">
        <f>IF(Content!$E$1=1,I21,I22)</f>
        <v>Джерело: ДССУ, розрахунки НБУ.</v>
      </c>
      <c r="J20" s="38"/>
      <c r="K20" s="38"/>
      <c r="L20" s="38"/>
    </row>
    <row r="21" spans="1:15">
      <c r="H21" s="26"/>
      <c r="I21" s="35" t="s">
        <v>46</v>
      </c>
      <c r="J21" s="26"/>
      <c r="K21" s="26"/>
      <c r="L21" s="26"/>
      <c r="M21" s="26"/>
      <c r="N21" s="26"/>
      <c r="O21" s="26"/>
    </row>
    <row r="22" spans="1:15">
      <c r="H22" s="26"/>
      <c r="I22" s="35" t="s">
        <v>47</v>
      </c>
      <c r="J22" s="26"/>
      <c r="K22" s="26"/>
      <c r="L22" s="26"/>
      <c r="M22" s="26"/>
      <c r="N22" s="26"/>
      <c r="O22" s="26"/>
    </row>
    <row r="23" spans="1:15">
      <c r="H23" s="26"/>
      <c r="I23" s="26"/>
      <c r="J23" s="26"/>
      <c r="K23" s="26"/>
      <c r="L23" s="26"/>
      <c r="M23" s="26"/>
      <c r="N23" s="26"/>
      <c r="O23" s="26"/>
    </row>
    <row r="24" spans="1:15">
      <c r="H24" s="26"/>
      <c r="I24" s="26"/>
      <c r="J24" s="26"/>
      <c r="K24" s="26"/>
      <c r="L24" s="26"/>
      <c r="M24" s="26"/>
      <c r="N24" s="26"/>
      <c r="O24" s="26"/>
    </row>
    <row r="25" spans="1:15">
      <c r="B25" s="38"/>
      <c r="C25" s="38"/>
      <c r="D25" s="38"/>
      <c r="E25" s="38"/>
      <c r="F25" s="38"/>
      <c r="H25" s="26"/>
      <c r="I25" s="26"/>
      <c r="J25" s="26"/>
      <c r="K25" s="26"/>
      <c r="L25" s="26"/>
      <c r="M25" s="26"/>
      <c r="N25" s="26"/>
      <c r="O25" s="26"/>
    </row>
    <row r="26" spans="1:15">
      <c r="B26" s="26"/>
      <c r="C26" s="26"/>
      <c r="D26" s="26"/>
      <c r="E26" s="26"/>
      <c r="F26" s="26"/>
      <c r="G26" s="26"/>
      <c r="H26" s="26"/>
      <c r="I26" s="26"/>
      <c r="J26" s="26"/>
      <c r="K26" s="26"/>
      <c r="L26" s="26"/>
      <c r="M26" s="26"/>
      <c r="N26" s="26"/>
      <c r="O26" s="26"/>
    </row>
    <row r="27" spans="1:15">
      <c r="B27" s="38"/>
      <c r="C27" s="38"/>
      <c r="D27" s="38"/>
      <c r="E27" s="38"/>
      <c r="F27" s="38"/>
      <c r="G27" s="26"/>
      <c r="H27" s="26"/>
      <c r="I27" s="26"/>
      <c r="J27" s="26"/>
      <c r="K27" s="26"/>
      <c r="L27" s="26"/>
      <c r="M27" s="26"/>
      <c r="N27" s="26"/>
      <c r="O27" s="26"/>
    </row>
    <row r="28" spans="1:15">
      <c r="B28" s="38"/>
      <c r="C28" s="38"/>
      <c r="D28" s="38"/>
      <c r="E28" s="38"/>
      <c r="F28" s="38"/>
      <c r="H28" s="26"/>
      <c r="I28" s="26"/>
      <c r="J28" s="26"/>
      <c r="K28" s="26"/>
      <c r="L28" s="26"/>
      <c r="M28" s="26"/>
      <c r="N28" s="26"/>
      <c r="O28" s="26"/>
    </row>
    <row r="29" spans="1:15">
      <c r="B29" s="38"/>
      <c r="C29" s="38"/>
      <c r="D29" s="38"/>
      <c r="E29" s="38"/>
      <c r="F29" s="38"/>
      <c r="H29" s="26"/>
      <c r="I29" s="26"/>
      <c r="J29" s="26"/>
      <c r="K29" s="26"/>
      <c r="L29" s="26"/>
      <c r="M29" s="26"/>
      <c r="N29" s="26"/>
      <c r="O29" s="26"/>
    </row>
    <row r="30" spans="1:15">
      <c r="B30" s="38"/>
      <c r="C30" s="38"/>
      <c r="D30" s="38"/>
      <c r="E30" s="38"/>
      <c r="F30" s="38"/>
      <c r="H30" s="26"/>
      <c r="I30" s="26"/>
      <c r="J30" s="26"/>
      <c r="K30" s="26"/>
      <c r="L30" s="26"/>
      <c r="M30" s="26"/>
      <c r="N30" s="26"/>
      <c r="O30" s="26"/>
    </row>
    <row r="31" spans="1:15">
      <c r="B31" s="38"/>
      <c r="C31" s="38"/>
      <c r="D31" s="38"/>
      <c r="E31" s="38"/>
      <c r="F31" s="38"/>
      <c r="I31" s="38"/>
      <c r="J31" s="38"/>
    </row>
    <row r="32" spans="1:15">
      <c r="B32" s="38"/>
      <c r="C32" s="38"/>
      <c r="D32" s="38"/>
      <c r="E32" s="38"/>
      <c r="F32" s="38"/>
      <c r="I32" s="38"/>
      <c r="J32" s="38"/>
    </row>
    <row r="33" spans="2:10">
      <c r="B33" s="38"/>
      <c r="C33" s="38"/>
      <c r="D33" s="38"/>
      <c r="E33" s="38"/>
      <c r="F33" s="38"/>
      <c r="I33" s="38"/>
      <c r="J33" s="38"/>
    </row>
    <row r="34" spans="2:10">
      <c r="B34" s="38"/>
      <c r="C34" s="38"/>
      <c r="D34" s="38"/>
      <c r="E34" s="38"/>
      <c r="F34" s="38"/>
      <c r="I34" s="38"/>
      <c r="J34" s="38"/>
    </row>
    <row r="35" spans="2:10">
      <c r="B35" s="38"/>
      <c r="C35" s="38"/>
      <c r="D35" s="38"/>
      <c r="E35" s="38"/>
      <c r="F35" s="38"/>
      <c r="I35" s="38"/>
      <c r="J35" s="38"/>
    </row>
    <row r="36" spans="2:10">
      <c r="B36" s="38"/>
      <c r="C36" s="38"/>
      <c r="D36" s="38"/>
      <c r="E36" s="38"/>
      <c r="F36" s="38"/>
      <c r="I36" s="38"/>
      <c r="J36" s="38"/>
    </row>
    <row r="37" spans="2:10">
      <c r="B37" s="38"/>
      <c r="C37" s="38"/>
      <c r="D37" s="38"/>
      <c r="E37" s="38"/>
      <c r="F37" s="38"/>
      <c r="I37" s="38"/>
      <c r="J37" s="38"/>
    </row>
    <row r="38" spans="2:10">
      <c r="B38" s="38"/>
      <c r="C38" s="38"/>
      <c r="D38" s="38"/>
      <c r="E38" s="38"/>
      <c r="F38" s="38"/>
      <c r="I38" s="38"/>
      <c r="J38" s="38"/>
    </row>
    <row r="39" spans="2:10">
      <c r="B39" s="38"/>
      <c r="C39" s="38"/>
      <c r="D39" s="38"/>
      <c r="E39" s="38"/>
      <c r="F39" s="38"/>
      <c r="I39" s="38"/>
      <c r="J39" s="38"/>
    </row>
    <row r="40" spans="2:10">
      <c r="B40" s="38"/>
      <c r="C40" s="38"/>
      <c r="D40" s="38"/>
      <c r="E40" s="38"/>
      <c r="F40" s="38"/>
      <c r="I40" s="38"/>
      <c r="J40" s="38"/>
    </row>
    <row r="41" spans="2:10">
      <c r="B41" s="38"/>
      <c r="C41" s="38"/>
      <c r="D41" s="38"/>
      <c r="E41" s="38"/>
      <c r="F41" s="38"/>
    </row>
    <row r="42" spans="2:10">
      <c r="B42" s="38"/>
      <c r="C42" s="38"/>
      <c r="D42" s="38"/>
      <c r="E42" s="38"/>
      <c r="F42" s="3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59"/>
  <sheetViews>
    <sheetView showGridLines="0" workbookViewId="0">
      <selection activeCell="L31" sqref="L31"/>
    </sheetView>
  </sheetViews>
  <sheetFormatPr defaultColWidth="9.140625" defaultRowHeight="12.75"/>
  <cols>
    <col min="1" max="16384" width="9.140625" style="36"/>
  </cols>
  <sheetData>
    <row r="1" spans="1:9">
      <c r="A1" s="19" t="s">
        <v>102</v>
      </c>
      <c r="B1" s="310" t="str">
        <f>IF(Content!$E$1=1,B2,B3)</f>
        <v>ВНОК, % р/р</v>
      </c>
      <c r="C1" s="310" t="str">
        <f>IF(Content!$E$1=1,C2,C3)</f>
        <v>Продукти інтелектуальної власності (3.6%)</v>
      </c>
      <c r="D1" s="310" t="str">
        <f>IF(Content!$E$1=1,D2,D3)</f>
        <v>Житлові будівлі (14.2%)</v>
      </c>
      <c r="E1" s="310" t="str">
        <f>IF(Content!$E$1=1,E2,E3)</f>
        <v>Машини та обладнання (44.6%)</v>
      </c>
      <c r="F1" s="310" t="str">
        <f>IF(Content!$E$1=1,F2,F3)</f>
        <v>Інші  будівлі та споруди (34.0%)</v>
      </c>
      <c r="G1" s="310" t="str">
        <f>IF(Content!$E$1=1,G2,G3)</f>
        <v>Інші види нефінансових активів (3.6%)</v>
      </c>
      <c r="H1" s="35"/>
      <c r="I1" s="310" t="str">
        <f>IF(Content!$E$1=1,I2,I3)</f>
        <v>Внески видів нефінансових активів в річну зміну ВНОК, в. п. (частка у ВНОК у 2018 році, %)</v>
      </c>
    </row>
    <row r="2" spans="1:9" hidden="1">
      <c r="A2" s="19"/>
      <c r="B2" s="36" t="s">
        <v>330</v>
      </c>
      <c r="C2" s="124" t="s">
        <v>730</v>
      </c>
      <c r="D2" s="101" t="s">
        <v>731</v>
      </c>
      <c r="E2" s="101" t="s">
        <v>732</v>
      </c>
      <c r="F2" s="101" t="s">
        <v>733</v>
      </c>
      <c r="G2" s="101" t="s">
        <v>905</v>
      </c>
      <c r="H2" s="35"/>
      <c r="I2" s="36" t="s">
        <v>920</v>
      </c>
    </row>
    <row r="3" spans="1:9" hidden="1">
      <c r="B3" s="26" t="s">
        <v>517</v>
      </c>
      <c r="C3" s="124" t="s">
        <v>734</v>
      </c>
      <c r="D3" s="124" t="s">
        <v>906</v>
      </c>
      <c r="E3" s="124" t="s">
        <v>735</v>
      </c>
      <c r="F3" s="124" t="s">
        <v>736</v>
      </c>
      <c r="G3" s="36" t="s">
        <v>907</v>
      </c>
      <c r="H3" s="35"/>
      <c r="I3" s="36" t="s">
        <v>1530</v>
      </c>
    </row>
    <row r="4" spans="1:9">
      <c r="A4" s="309" t="s">
        <v>31</v>
      </c>
      <c r="B4" s="38">
        <v>-23.8</v>
      </c>
      <c r="C4" s="38">
        <v>-1.4</v>
      </c>
      <c r="D4" s="202">
        <v>-0.4</v>
      </c>
      <c r="E4" s="36">
        <v>-14</v>
      </c>
      <c r="F4" s="333">
        <v>-10.1</v>
      </c>
      <c r="G4" s="333">
        <v>2.2000000000000002</v>
      </c>
      <c r="H4" s="313" t="s">
        <v>31</v>
      </c>
    </row>
    <row r="5" spans="1:9">
      <c r="A5" s="309" t="s">
        <v>32</v>
      </c>
      <c r="B5" s="38">
        <v>-14.2</v>
      </c>
      <c r="C5" s="38">
        <v>-1</v>
      </c>
      <c r="D5" s="202">
        <v>-2.2000000000000002</v>
      </c>
      <c r="E5" s="36">
        <v>-4.2</v>
      </c>
      <c r="F5" s="333">
        <v>-8.5</v>
      </c>
      <c r="G5" s="333">
        <v>1.8</v>
      </c>
      <c r="H5" s="313"/>
    </row>
    <row r="6" spans="1:9">
      <c r="A6" s="309" t="s">
        <v>33</v>
      </c>
      <c r="B6" s="38">
        <v>-5</v>
      </c>
      <c r="C6" s="38">
        <v>-0.6</v>
      </c>
      <c r="D6" s="202">
        <v>-0.6</v>
      </c>
      <c r="E6" s="36">
        <v>0.4</v>
      </c>
      <c r="F6" s="333">
        <v>-3.8</v>
      </c>
      <c r="G6" s="333">
        <v>-0.4</v>
      </c>
      <c r="H6" s="313" t="s">
        <v>33</v>
      </c>
    </row>
    <row r="7" spans="1:9">
      <c r="A7" s="309" t="s">
        <v>34</v>
      </c>
      <c r="B7" s="38">
        <v>1.5</v>
      </c>
      <c r="C7" s="38">
        <v>-1.1000000000000001</v>
      </c>
      <c r="D7" s="202">
        <v>3.9</v>
      </c>
      <c r="E7" s="36">
        <v>0.2</v>
      </c>
      <c r="F7" s="333">
        <v>-3.2</v>
      </c>
      <c r="G7" s="333">
        <v>1.8</v>
      </c>
      <c r="H7" s="313"/>
    </row>
    <row r="8" spans="1:9">
      <c r="A8" s="309" t="s">
        <v>35</v>
      </c>
      <c r="B8" s="38">
        <v>5.4</v>
      </c>
      <c r="C8" s="38">
        <v>-0.3</v>
      </c>
      <c r="D8" s="202">
        <v>-0.6</v>
      </c>
      <c r="E8" s="36">
        <v>7.3</v>
      </c>
      <c r="F8" s="333">
        <v>0.7</v>
      </c>
      <c r="G8" s="333">
        <v>-1.7</v>
      </c>
      <c r="H8" s="313" t="s">
        <v>35</v>
      </c>
    </row>
    <row r="9" spans="1:9">
      <c r="A9" s="309" t="s">
        <v>36</v>
      </c>
      <c r="B9" s="38">
        <v>17.899999999999999</v>
      </c>
      <c r="C9" s="38">
        <v>-0.5</v>
      </c>
      <c r="D9" s="202">
        <v>-0.5</v>
      </c>
      <c r="E9" s="36">
        <v>13</v>
      </c>
      <c r="F9" s="333">
        <v>5.4</v>
      </c>
      <c r="G9" s="333">
        <v>0.5</v>
      </c>
      <c r="H9" s="313"/>
    </row>
    <row r="10" spans="1:9">
      <c r="A10" s="309" t="s">
        <v>37</v>
      </c>
      <c r="B10" s="38">
        <v>24</v>
      </c>
      <c r="C10" s="38">
        <v>-0.7</v>
      </c>
      <c r="D10" s="202">
        <v>3.2</v>
      </c>
      <c r="E10" s="36">
        <v>15.2</v>
      </c>
      <c r="F10" s="333">
        <v>5.4</v>
      </c>
      <c r="G10" s="333">
        <v>0.8</v>
      </c>
      <c r="H10" s="313" t="s">
        <v>37</v>
      </c>
    </row>
    <row r="11" spans="1:9">
      <c r="A11" s="309" t="s">
        <v>38</v>
      </c>
      <c r="B11" s="38">
        <v>27.4</v>
      </c>
      <c r="C11" s="38">
        <v>0.4</v>
      </c>
      <c r="D11" s="202">
        <v>-1.5</v>
      </c>
      <c r="E11" s="36">
        <v>14.2</v>
      </c>
      <c r="F11" s="333">
        <v>13.8</v>
      </c>
      <c r="G11" s="333">
        <v>0.5</v>
      </c>
      <c r="H11" s="313"/>
    </row>
    <row r="12" spans="1:9">
      <c r="A12" s="309" t="s">
        <v>39</v>
      </c>
      <c r="B12" s="38">
        <v>18.2</v>
      </c>
      <c r="C12" s="38">
        <v>0.7</v>
      </c>
      <c r="D12" s="202">
        <v>2.2999999999999998</v>
      </c>
      <c r="E12" s="36">
        <v>16.5</v>
      </c>
      <c r="F12" s="333">
        <v>-0.4</v>
      </c>
      <c r="G12" s="333">
        <v>-0.9</v>
      </c>
      <c r="H12" s="313" t="s">
        <v>39</v>
      </c>
    </row>
    <row r="13" spans="1:9">
      <c r="A13" s="309" t="s">
        <v>40</v>
      </c>
      <c r="B13" s="38">
        <v>21.3</v>
      </c>
      <c r="C13" s="38">
        <v>0.1</v>
      </c>
      <c r="D13" s="202">
        <v>4.7</v>
      </c>
      <c r="E13" s="36">
        <v>12.4</v>
      </c>
      <c r="F13" s="333">
        <v>4.0999999999999996</v>
      </c>
      <c r="G13" s="409">
        <v>0</v>
      </c>
      <c r="H13" s="313"/>
    </row>
    <row r="14" spans="1:9">
      <c r="A14" s="309" t="s">
        <v>41</v>
      </c>
      <c r="B14" s="38">
        <v>12.8</v>
      </c>
      <c r="C14" s="38">
        <v>0.8</v>
      </c>
      <c r="D14" s="202">
        <v>-0.8</v>
      </c>
      <c r="E14" s="36">
        <v>8.9</v>
      </c>
      <c r="F14" s="333">
        <v>4</v>
      </c>
      <c r="G14" s="409">
        <v>0</v>
      </c>
      <c r="H14" s="313" t="s">
        <v>41</v>
      </c>
    </row>
    <row r="15" spans="1:9">
      <c r="A15" s="309" t="s">
        <v>42</v>
      </c>
      <c r="B15" s="38">
        <v>14.5</v>
      </c>
      <c r="C15" s="38">
        <v>0.8</v>
      </c>
      <c r="D15" s="202">
        <v>2</v>
      </c>
      <c r="E15" s="36">
        <v>9.6</v>
      </c>
      <c r="F15" s="333">
        <v>1.7</v>
      </c>
      <c r="G15" s="333">
        <v>0.4</v>
      </c>
      <c r="H15" s="313"/>
    </row>
    <row r="16" spans="1:9">
      <c r="A16" s="309" t="s">
        <v>43</v>
      </c>
      <c r="B16" s="38">
        <v>20.3</v>
      </c>
      <c r="C16" s="38">
        <v>1.9</v>
      </c>
      <c r="D16" s="202">
        <v>-0.9</v>
      </c>
      <c r="E16" s="36">
        <v>13.8</v>
      </c>
      <c r="F16" s="333">
        <v>5</v>
      </c>
      <c r="G16" s="333">
        <v>0.5</v>
      </c>
      <c r="H16" s="313" t="s">
        <v>43</v>
      </c>
    </row>
    <row r="17" spans="1:9">
      <c r="A17" s="309" t="s">
        <v>44</v>
      </c>
      <c r="B17" s="38">
        <v>17.600000000000001</v>
      </c>
      <c r="C17" s="38">
        <v>1.9</v>
      </c>
      <c r="D17" s="202">
        <v>-1.6</v>
      </c>
      <c r="E17" s="36">
        <v>9.3000000000000007</v>
      </c>
      <c r="F17" s="333">
        <v>4.5999999999999996</v>
      </c>
      <c r="G17" s="333">
        <v>3.3</v>
      </c>
      <c r="H17" s="313"/>
    </row>
    <row r="18" spans="1:9">
      <c r="A18" s="36" t="s">
        <v>45</v>
      </c>
      <c r="B18" s="36">
        <v>13.2</v>
      </c>
      <c r="C18" s="38">
        <v>0.2</v>
      </c>
      <c r="D18" s="202">
        <v>-0.5</v>
      </c>
      <c r="E18" s="36">
        <v>7.8</v>
      </c>
      <c r="F18" s="333">
        <v>4.0999999999999996</v>
      </c>
      <c r="G18" s="333">
        <v>1.5</v>
      </c>
      <c r="H18" s="313" t="s">
        <v>45</v>
      </c>
      <c r="I18" s="310"/>
    </row>
    <row r="19" spans="1:9">
      <c r="A19" s="36" t="s">
        <v>214</v>
      </c>
      <c r="B19" s="38">
        <v>10.199999999999999</v>
      </c>
      <c r="C19" s="38">
        <v>-0.1</v>
      </c>
      <c r="D19" s="202">
        <v>-2.2999999999999998</v>
      </c>
      <c r="E19" s="36">
        <v>7.3</v>
      </c>
      <c r="F19" s="333">
        <v>2.5</v>
      </c>
      <c r="G19" s="333">
        <v>2.8</v>
      </c>
      <c r="H19" s="313"/>
      <c r="I19" s="310" t="str">
        <f>IF(Content!$E$1=1,I20,I21)</f>
        <v>Джерело: ДССУ, розрахунки НБУ.</v>
      </c>
    </row>
    <row r="20" spans="1:9">
      <c r="A20" s="36" t="s">
        <v>260</v>
      </c>
      <c r="B20" s="38">
        <v>17.399999999999999</v>
      </c>
      <c r="C20" s="38">
        <v>-0.8</v>
      </c>
      <c r="D20" s="38">
        <v>-0.1</v>
      </c>
      <c r="E20" s="26">
        <v>11.2</v>
      </c>
      <c r="F20" s="26">
        <v>6.7</v>
      </c>
      <c r="G20" s="26">
        <v>0.4</v>
      </c>
      <c r="H20" s="313" t="s">
        <v>260</v>
      </c>
      <c r="I20" s="35" t="s">
        <v>46</v>
      </c>
    </row>
    <row r="21" spans="1:9">
      <c r="I21" s="121" t="s">
        <v>47</v>
      </c>
    </row>
    <row r="22" spans="1:9">
      <c r="I22" s="121"/>
    </row>
    <row r="24" spans="1:9">
      <c r="B24" s="38"/>
      <c r="C24" s="38"/>
      <c r="D24" s="38"/>
      <c r="E24" s="38"/>
      <c r="F24" s="38"/>
      <c r="G24" s="38"/>
    </row>
    <row r="25" spans="1:9">
      <c r="B25" s="38"/>
      <c r="C25" s="38"/>
      <c r="D25" s="38"/>
      <c r="E25" s="38"/>
      <c r="F25" s="38"/>
      <c r="G25" s="38"/>
    </row>
    <row r="26" spans="1:9">
      <c r="B26" s="38"/>
      <c r="C26" s="38"/>
      <c r="D26" s="38"/>
      <c r="E26" s="38"/>
      <c r="F26" s="38"/>
      <c r="G26" s="38"/>
    </row>
    <row r="27" spans="1:9">
      <c r="B27" s="38"/>
      <c r="C27" s="38"/>
      <c r="D27" s="38"/>
      <c r="E27" s="38"/>
      <c r="F27" s="38"/>
      <c r="G27" s="38"/>
    </row>
    <row r="28" spans="1:9">
      <c r="B28" s="38"/>
      <c r="C28" s="38"/>
      <c r="D28" s="38"/>
      <c r="E28" s="38"/>
      <c r="F28" s="38"/>
      <c r="G28" s="38"/>
    </row>
    <row r="29" spans="1:9">
      <c r="B29" s="38"/>
      <c r="C29" s="38"/>
      <c r="D29" s="38"/>
      <c r="E29" s="38"/>
      <c r="F29" s="38"/>
      <c r="G29" s="38"/>
    </row>
    <row r="30" spans="1:9">
      <c r="B30" s="38"/>
      <c r="C30" s="38"/>
      <c r="D30" s="38"/>
      <c r="E30" s="38"/>
      <c r="F30" s="38"/>
      <c r="G30" s="38"/>
    </row>
    <row r="31" spans="1:9">
      <c r="B31" s="38"/>
      <c r="C31" s="38"/>
      <c r="D31" s="38"/>
      <c r="E31" s="38"/>
      <c r="F31" s="38"/>
      <c r="G31" s="38"/>
    </row>
    <row r="32" spans="1:9">
      <c r="B32" s="38"/>
      <c r="C32" s="38"/>
      <c r="D32" s="38"/>
      <c r="E32" s="38"/>
      <c r="F32" s="38"/>
      <c r="G32" s="38"/>
    </row>
    <row r="33" spans="2:7">
      <c r="B33" s="38"/>
      <c r="C33" s="38"/>
      <c r="D33" s="38"/>
      <c r="E33" s="38"/>
      <c r="F33" s="38"/>
      <c r="G33" s="38"/>
    </row>
    <row r="34" spans="2:7">
      <c r="B34" s="38"/>
      <c r="C34" s="38"/>
      <c r="D34" s="38"/>
      <c r="E34" s="38"/>
      <c r="F34" s="38"/>
      <c r="G34" s="38"/>
    </row>
    <row r="35" spans="2:7">
      <c r="B35" s="38"/>
      <c r="C35" s="38"/>
      <c r="D35" s="38"/>
      <c r="E35" s="38"/>
      <c r="F35" s="38"/>
      <c r="G35" s="38"/>
    </row>
    <row r="36" spans="2:7">
      <c r="B36" s="38"/>
      <c r="C36" s="38"/>
      <c r="D36" s="38"/>
      <c r="E36" s="38"/>
      <c r="F36" s="38"/>
      <c r="G36" s="38"/>
    </row>
    <row r="37" spans="2:7">
      <c r="B37" s="38"/>
      <c r="C37" s="38"/>
      <c r="D37" s="38"/>
      <c r="E37" s="38"/>
      <c r="F37" s="38"/>
      <c r="G37" s="38"/>
    </row>
    <row r="38" spans="2:7">
      <c r="B38" s="38"/>
      <c r="C38" s="38"/>
      <c r="D38" s="38"/>
      <c r="E38" s="38"/>
      <c r="F38" s="38"/>
      <c r="G38" s="38"/>
    </row>
    <row r="39" spans="2:7">
      <c r="B39" s="38"/>
      <c r="C39" s="38"/>
      <c r="D39" s="38"/>
      <c r="E39" s="38"/>
      <c r="F39" s="38"/>
      <c r="G39" s="38"/>
    </row>
    <row r="40" spans="2:7">
      <c r="B40" s="38"/>
      <c r="C40" s="38"/>
      <c r="D40" s="38"/>
      <c r="E40" s="38"/>
      <c r="F40" s="38"/>
      <c r="G40" s="38"/>
    </row>
    <row r="41" spans="2:7">
      <c r="B41" s="38"/>
      <c r="C41" s="38"/>
      <c r="D41" s="38"/>
    </row>
    <row r="42" spans="2:7">
      <c r="B42" s="38"/>
      <c r="C42" s="38"/>
    </row>
    <row r="43" spans="2:7">
      <c r="B43" s="38"/>
      <c r="C43" s="38"/>
    </row>
    <row r="44" spans="2:7">
      <c r="B44" s="38"/>
      <c r="C44" s="38"/>
    </row>
    <row r="45" spans="2:7">
      <c r="B45" s="38"/>
      <c r="C45" s="38"/>
    </row>
    <row r="46" spans="2:7">
      <c r="B46" s="38"/>
      <c r="C46" s="38"/>
    </row>
    <row r="47" spans="2:7">
      <c r="B47" s="38"/>
      <c r="C47" s="38"/>
    </row>
    <row r="48" spans="2:7">
      <c r="B48" s="38"/>
      <c r="C48" s="38"/>
    </row>
    <row r="49" spans="2:3">
      <c r="B49" s="38"/>
      <c r="C49" s="38"/>
    </row>
    <row r="50" spans="2:3">
      <c r="B50" s="38"/>
      <c r="C50" s="38"/>
    </row>
    <row r="51" spans="2:3">
      <c r="B51" s="38"/>
      <c r="C51" s="38"/>
    </row>
    <row r="52" spans="2:3">
      <c r="B52" s="38"/>
      <c r="C52" s="38"/>
    </row>
    <row r="53" spans="2:3">
      <c r="B53" s="38"/>
      <c r="C53" s="38"/>
    </row>
    <row r="54" spans="2:3">
      <c r="B54" s="38"/>
      <c r="C54" s="38"/>
    </row>
    <row r="55" spans="2:3">
      <c r="B55" s="38"/>
      <c r="C55" s="38"/>
    </row>
    <row r="56" spans="2:3">
      <c r="B56" s="38"/>
      <c r="C56" s="38"/>
    </row>
    <row r="57" spans="2:3">
      <c r="B57" s="38"/>
      <c r="C57" s="38"/>
    </row>
    <row r="58" spans="2:3">
      <c r="B58" s="38"/>
      <c r="C58" s="38"/>
    </row>
    <row r="59" spans="2:3">
      <c r="B59" s="38"/>
      <c r="C59" s="3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tabColor theme="2"/>
  </sheetPr>
  <dimension ref="A1:N39"/>
  <sheetViews>
    <sheetView showGridLines="0" zoomScaleNormal="100" workbookViewId="0">
      <selection activeCell="A3" sqref="A2:XFD3"/>
    </sheetView>
  </sheetViews>
  <sheetFormatPr defaultRowHeight="12.75"/>
  <sheetData>
    <row r="1" spans="1:14">
      <c r="A1" s="19" t="s">
        <v>102</v>
      </c>
      <c r="B1" t="str">
        <f>IF(Content!$E$1=1,B2,B3)</f>
        <v>Кількісні обсяги світової торгівлі, % р/р</v>
      </c>
      <c r="C1" t="str">
        <f>IF(Content!$E$1=1,C2,C3)</f>
        <v>WTOI (п. ш.)</v>
      </c>
      <c r="D1" t="str">
        <f>IF(Content!$E$1=1,D2,D3)</f>
        <v>UAwGDP, % р/р</v>
      </c>
      <c r="G1" t="str">
        <f>IF(Content!$E$1=1,G2,G3)</f>
        <v xml:space="preserve">Кількісні обсяги світової торгівлі, середньозважений показник зростання ВВП в країнах - ОТП України (UAwGDP) та випереджаючий індикатор WTOI </v>
      </c>
      <c r="N1" s="59"/>
    </row>
    <row r="2" spans="1:14" hidden="1">
      <c r="A2" s="19"/>
      <c r="B2" s="1" t="s">
        <v>1223</v>
      </c>
      <c r="C2" s="1" t="s">
        <v>747</v>
      </c>
      <c r="D2" s="1" t="s">
        <v>1226</v>
      </c>
      <c r="G2" s="1" t="s">
        <v>1218</v>
      </c>
      <c r="N2" s="59"/>
    </row>
    <row r="3" spans="1:14" hidden="1">
      <c r="B3" s="1" t="s">
        <v>1219</v>
      </c>
      <c r="C3" s="1" t="s">
        <v>1220</v>
      </c>
      <c r="D3" s="1" t="s">
        <v>1225</v>
      </c>
      <c r="G3" s="1" t="s">
        <v>1217</v>
      </c>
    </row>
    <row r="4" spans="1:14">
      <c r="A4" s="60" t="s">
        <v>31</v>
      </c>
      <c r="B4" s="13">
        <v>3.8</v>
      </c>
      <c r="C4" s="13"/>
      <c r="D4" s="13">
        <v>2</v>
      </c>
      <c r="E4" s="13"/>
    </row>
    <row r="5" spans="1:14">
      <c r="A5" s="60" t="s">
        <v>32</v>
      </c>
      <c r="B5" s="13">
        <v>2.7</v>
      </c>
      <c r="C5" s="13"/>
      <c r="D5" s="13">
        <v>1.6</v>
      </c>
      <c r="E5" s="13"/>
    </row>
    <row r="6" spans="1:14">
      <c r="A6" s="60" t="s">
        <v>33</v>
      </c>
      <c r="B6" s="13">
        <v>2.2999999999999998</v>
      </c>
      <c r="C6" s="13"/>
      <c r="D6" s="13">
        <v>1.8</v>
      </c>
      <c r="E6" s="13"/>
    </row>
    <row r="7" spans="1:14">
      <c r="A7" s="60" t="s">
        <v>34</v>
      </c>
      <c r="B7" s="13">
        <v>2</v>
      </c>
      <c r="C7" s="13"/>
      <c r="D7" s="13">
        <v>1.8</v>
      </c>
      <c r="E7" s="13"/>
    </row>
    <row r="8" spans="1:14">
      <c r="A8" s="60" t="s">
        <v>35</v>
      </c>
      <c r="B8" s="13">
        <v>0.7</v>
      </c>
      <c r="C8" s="13"/>
      <c r="D8" s="13">
        <v>2.4</v>
      </c>
      <c r="E8" s="13"/>
    </row>
    <row r="9" spans="1:14">
      <c r="A9" s="60" t="s">
        <v>36</v>
      </c>
      <c r="B9" s="13">
        <v>2.4</v>
      </c>
      <c r="C9" s="13"/>
      <c r="D9" s="13">
        <v>2.7</v>
      </c>
      <c r="E9" s="13"/>
    </row>
    <row r="10" spans="1:14">
      <c r="A10" s="60" t="s">
        <v>37</v>
      </c>
      <c r="B10" s="13">
        <v>0.5</v>
      </c>
      <c r="C10" s="13">
        <v>99</v>
      </c>
      <c r="D10" s="13">
        <v>2</v>
      </c>
      <c r="E10" s="13"/>
    </row>
    <row r="11" spans="1:14">
      <c r="A11" s="60" t="s">
        <v>38</v>
      </c>
      <c r="B11" s="13">
        <v>0.8</v>
      </c>
      <c r="C11" s="13">
        <v>100.9</v>
      </c>
      <c r="D11" s="13">
        <v>2.6</v>
      </c>
      <c r="E11" s="13"/>
    </row>
    <row r="12" spans="1:14">
      <c r="A12" s="60" t="s">
        <v>39</v>
      </c>
      <c r="B12" s="13">
        <v>4.9000000000000004</v>
      </c>
      <c r="C12" s="13">
        <v>102</v>
      </c>
      <c r="D12" s="13">
        <v>3.4</v>
      </c>
      <c r="E12" s="13"/>
    </row>
    <row r="13" spans="1:14">
      <c r="A13" s="60" t="s">
        <v>209</v>
      </c>
      <c r="B13" s="13">
        <v>4</v>
      </c>
      <c r="C13" s="13">
        <v>102.2</v>
      </c>
      <c r="D13" s="13">
        <v>3.8</v>
      </c>
      <c r="E13" s="13"/>
    </row>
    <row r="14" spans="1:14">
      <c r="A14" s="60" t="s">
        <v>224</v>
      </c>
      <c r="B14" s="13">
        <v>4.9000000000000004</v>
      </c>
      <c r="C14" s="13">
        <v>102.6</v>
      </c>
      <c r="D14" s="13">
        <v>4.4000000000000004</v>
      </c>
      <c r="E14" s="13"/>
    </row>
    <row r="15" spans="1:14">
      <c r="A15" s="60" t="s">
        <v>42</v>
      </c>
      <c r="B15" s="13">
        <v>5.2</v>
      </c>
      <c r="C15" s="13">
        <v>102.2</v>
      </c>
      <c r="D15" s="13">
        <v>3.6</v>
      </c>
      <c r="E15" s="13"/>
    </row>
    <row r="16" spans="1:14">
      <c r="A16" s="60" t="s">
        <v>43</v>
      </c>
      <c r="B16" s="13">
        <v>4</v>
      </c>
      <c r="C16" s="13">
        <v>102.3</v>
      </c>
      <c r="D16" s="13">
        <v>3.8</v>
      </c>
      <c r="E16" s="13"/>
    </row>
    <row r="17" spans="1:14">
      <c r="A17" s="60" t="s">
        <v>143</v>
      </c>
      <c r="B17" s="13">
        <v>3.3</v>
      </c>
      <c r="C17" s="13">
        <v>101.8</v>
      </c>
      <c r="D17" s="13">
        <v>3.6</v>
      </c>
      <c r="E17" s="13"/>
    </row>
    <row r="18" spans="1:14">
      <c r="A18" s="60" t="s">
        <v>225</v>
      </c>
      <c r="B18" s="13">
        <v>3.1</v>
      </c>
      <c r="C18" s="13">
        <v>100.3</v>
      </c>
      <c r="D18" s="13">
        <v>3</v>
      </c>
      <c r="E18" s="13"/>
      <c r="G18" t="str">
        <f>IF(Content!$E$1=1,G19,G20)</f>
        <v xml:space="preserve">Джерело: СОТ, розрахунки НБУ. </v>
      </c>
    </row>
    <row r="19" spans="1:14">
      <c r="A19" s="60" t="s">
        <v>214</v>
      </c>
      <c r="B19" s="13">
        <v>2.4</v>
      </c>
      <c r="C19" s="13">
        <v>98.6</v>
      </c>
      <c r="D19" s="13">
        <v>2.6</v>
      </c>
      <c r="E19" s="13"/>
      <c r="G19" s="2" t="s">
        <v>1222</v>
      </c>
    </row>
    <row r="20" spans="1:14">
      <c r="A20" s="60" t="s">
        <v>260</v>
      </c>
      <c r="B20" s="13">
        <v>0.2</v>
      </c>
      <c r="C20" s="13">
        <v>96.3</v>
      </c>
      <c r="D20" s="13">
        <v>2.2999999999999998</v>
      </c>
      <c r="E20" s="13"/>
      <c r="G20" s="2" t="s">
        <v>1221</v>
      </c>
    </row>
    <row r="21" spans="1:14">
      <c r="A21" s="60" t="s">
        <v>1224</v>
      </c>
      <c r="B21" s="13"/>
      <c r="C21" s="13">
        <v>96.3</v>
      </c>
      <c r="D21" s="13"/>
      <c r="E21" s="13"/>
      <c r="N21" s="63"/>
    </row>
    <row r="22" spans="1:14">
      <c r="A22" s="12"/>
      <c r="B22" s="13"/>
      <c r="C22" s="13"/>
      <c r="D22" s="13"/>
      <c r="E22" s="13"/>
      <c r="N22" s="63"/>
    </row>
    <row r="23" spans="1:14">
      <c r="A23" s="12"/>
      <c r="B23" s="13"/>
      <c r="C23" s="13"/>
      <c r="D23" s="13"/>
      <c r="E23" s="13"/>
    </row>
    <row r="24" spans="1:14">
      <c r="A24" s="12"/>
      <c r="B24" s="13"/>
      <c r="C24" s="13"/>
      <c r="D24" s="13"/>
      <c r="E24" s="13"/>
    </row>
    <row r="25" spans="1:14">
      <c r="A25" s="12"/>
      <c r="B25" s="13"/>
      <c r="C25" s="13"/>
      <c r="D25" s="13"/>
      <c r="E25" s="13"/>
    </row>
    <row r="26" spans="1:14">
      <c r="A26" s="12"/>
      <c r="B26" s="13"/>
      <c r="C26" s="13"/>
      <c r="D26" s="13"/>
      <c r="E26" s="13"/>
    </row>
    <row r="27" spans="1:14">
      <c r="A27" s="12"/>
      <c r="B27" s="13"/>
      <c r="C27" s="13"/>
      <c r="D27" s="13"/>
      <c r="E27" s="13"/>
    </row>
    <row r="28" spans="1:14">
      <c r="A28" s="12"/>
      <c r="B28" s="13"/>
      <c r="C28" s="13"/>
      <c r="D28" s="13"/>
      <c r="E28" s="13"/>
    </row>
    <row r="29" spans="1:14">
      <c r="A29" s="12"/>
      <c r="B29" s="13"/>
      <c r="C29" s="13"/>
      <c r="D29" s="13"/>
      <c r="E29" s="13"/>
    </row>
    <row r="30" spans="1:14">
      <c r="A30" s="12"/>
      <c r="B30" s="13"/>
      <c r="C30" s="13"/>
      <c r="D30" s="13"/>
    </row>
    <row r="31" spans="1:14">
      <c r="A31" s="12"/>
      <c r="B31" s="13"/>
      <c r="C31" s="13"/>
      <c r="D31" s="13"/>
    </row>
    <row r="32" spans="1:14">
      <c r="A32" s="12"/>
      <c r="B32" s="13"/>
      <c r="C32" s="13"/>
      <c r="D32" s="13"/>
    </row>
    <row r="33" spans="1:4">
      <c r="A33" s="12"/>
      <c r="B33" s="13"/>
      <c r="C33" s="13"/>
      <c r="D33" s="13"/>
    </row>
    <row r="34" spans="1:4">
      <c r="A34" s="12"/>
      <c r="B34" s="13"/>
      <c r="C34" s="13"/>
      <c r="D34" s="13"/>
    </row>
    <row r="35" spans="1:4">
      <c r="A35" s="12"/>
      <c r="B35" s="13"/>
      <c r="C35" s="13"/>
      <c r="D35" s="13"/>
    </row>
    <row r="36" spans="1:4">
      <c r="A36" s="12"/>
      <c r="B36" s="13"/>
      <c r="C36" s="13"/>
      <c r="D36" s="13"/>
    </row>
    <row r="37" spans="1:4">
      <c r="A37" s="12"/>
      <c r="B37" s="13"/>
      <c r="C37" s="13"/>
      <c r="D37" s="13"/>
    </row>
    <row r="38" spans="1:4">
      <c r="B38" s="13"/>
      <c r="C38" s="13"/>
      <c r="D38" s="13"/>
    </row>
    <row r="39" spans="1:4">
      <c r="C39" s="13"/>
      <c r="D39" s="13"/>
    </row>
  </sheetData>
  <hyperlinks>
    <hyperlink ref="A1" location="Content!A1" display="&lt;&lt;"/>
  </hyperlinks>
  <pageMargins left="0.7" right="0.7" top="0.75" bottom="0.75" header="0.3" footer="0.3"/>
  <pageSetup paperSize="9" orientation="portrait" horizontalDpi="4294967294"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W48"/>
  <sheetViews>
    <sheetView showGridLines="0" workbookViewId="0">
      <selection activeCell="L31" sqref="L31"/>
    </sheetView>
  </sheetViews>
  <sheetFormatPr defaultColWidth="9.140625" defaultRowHeight="12.75"/>
  <cols>
    <col min="1" max="1" width="9.140625" style="36"/>
    <col min="2" max="2" width="10.140625" style="36" bestFit="1" customWidth="1"/>
    <col min="3" max="3" width="9.28515625" style="36" bestFit="1" customWidth="1"/>
    <col min="4" max="4" width="10.140625" style="36" bestFit="1" customWidth="1"/>
    <col min="5" max="5" width="9.28515625" style="36" bestFit="1" customWidth="1"/>
    <col min="6" max="16384" width="9.140625" style="36"/>
  </cols>
  <sheetData>
    <row r="1" spans="1:18">
      <c r="A1" s="19" t="s">
        <v>102</v>
      </c>
      <c r="B1" s="310" t="str">
        <f>IF(Content!$E$1=1,B2,B3)</f>
        <v>Капітальні інвестиції, % р/р</v>
      </c>
      <c r="C1" s="310" t="str">
        <f>IF(Content!$E$1=1,C2,C3)</f>
        <v>Сільське господарство</v>
      </c>
      <c r="D1" s="310" t="str">
        <f>IF(Content!$E$1=1,D2,D3)</f>
        <v>Промисловість</v>
      </c>
      <c r="E1" s="310" t="str">
        <f>IF(Content!$E$1=1,E2,E3)</f>
        <v>Будівництво</v>
      </c>
      <c r="F1" s="310" t="str">
        <f>IF(Content!$E$1=1,F2,F3)</f>
        <v>Торгівля і транспорт</v>
      </c>
      <c r="G1" s="310" t="str">
        <f>IF(Content!$E$1=1,G2,G3)</f>
        <v>Телекомунікації</v>
      </c>
      <c r="H1" s="310" t="str">
        <f>IF(Content!$E$1=1,H2,H3)</f>
        <v>Операції з нерухомістю</v>
      </c>
      <c r="I1" s="310" t="str">
        <f>IF(Content!$E$1=1,I2,I3)</f>
        <v>Державне управління</v>
      </c>
      <c r="J1" s="310" t="str">
        <f>IF(Content!$E$1=1,J2,J3)</f>
        <v>Інші</v>
      </c>
      <c r="K1" s="310"/>
      <c r="L1" s="310" t="str">
        <f>IF(Content!$E$1=1,L2,L3)</f>
        <v>Внески видів діяльності в річну зміну капітальних інвестицій, в. п.</v>
      </c>
    </row>
    <row r="2" spans="1:18" hidden="1">
      <c r="A2" s="19"/>
      <c r="B2" s="36" t="s">
        <v>518</v>
      </c>
      <c r="C2" s="36" t="s">
        <v>146</v>
      </c>
      <c r="D2" s="36" t="s">
        <v>145</v>
      </c>
      <c r="E2" s="36" t="s">
        <v>149</v>
      </c>
      <c r="F2" s="36" t="s">
        <v>519</v>
      </c>
      <c r="G2" s="36" t="s">
        <v>520</v>
      </c>
      <c r="H2" s="36" t="s">
        <v>521</v>
      </c>
      <c r="I2" s="36" t="s">
        <v>522</v>
      </c>
      <c r="J2" s="36" t="s">
        <v>90</v>
      </c>
      <c r="L2" s="36" t="s">
        <v>523</v>
      </c>
    </row>
    <row r="3" spans="1:18" hidden="1">
      <c r="B3" s="36" t="s">
        <v>524</v>
      </c>
      <c r="C3" s="36" t="s">
        <v>147</v>
      </c>
      <c r="D3" s="36" t="s">
        <v>150</v>
      </c>
      <c r="E3" s="36" t="s">
        <v>148</v>
      </c>
      <c r="F3" s="36" t="s">
        <v>525</v>
      </c>
      <c r="G3" s="36" t="s">
        <v>1677</v>
      </c>
      <c r="H3" s="36" t="s">
        <v>526</v>
      </c>
      <c r="I3" s="36" t="s">
        <v>527</v>
      </c>
      <c r="J3" s="36" t="s">
        <v>89</v>
      </c>
      <c r="L3" s="36" t="s">
        <v>528</v>
      </c>
    </row>
    <row r="4" spans="1:18">
      <c r="A4" s="309" t="s">
        <v>31</v>
      </c>
      <c r="B4" s="38">
        <v>-14.8</v>
      </c>
      <c r="C4" s="404">
        <v>0.5</v>
      </c>
      <c r="D4" s="404">
        <v>-15.67</v>
      </c>
      <c r="E4" s="559">
        <v>-3.95</v>
      </c>
      <c r="F4" s="404">
        <v>-4.74</v>
      </c>
      <c r="G4" s="404">
        <v>12.37</v>
      </c>
      <c r="H4" s="404">
        <v>-1.0900000000000001</v>
      </c>
      <c r="I4" s="404">
        <v>0.34</v>
      </c>
      <c r="J4" s="404">
        <v>-2.57</v>
      </c>
      <c r="K4" s="256" t="s">
        <v>31</v>
      </c>
      <c r="R4" s="256" t="s">
        <v>518</v>
      </c>
    </row>
    <row r="5" spans="1:18">
      <c r="A5" s="309" t="s">
        <v>32</v>
      </c>
      <c r="B5" s="38">
        <v>-3.6</v>
      </c>
      <c r="C5" s="404">
        <v>0.91</v>
      </c>
      <c r="D5" s="404">
        <v>-7.61</v>
      </c>
      <c r="E5" s="559">
        <v>-3.34</v>
      </c>
      <c r="F5" s="404">
        <v>-3.81</v>
      </c>
      <c r="G5" s="404">
        <v>11.04</v>
      </c>
      <c r="H5" s="404">
        <v>-0.8</v>
      </c>
      <c r="I5" s="404">
        <v>1.37</v>
      </c>
      <c r="J5" s="404">
        <v>-1.35</v>
      </c>
      <c r="K5" s="256"/>
      <c r="R5" s="256" t="s">
        <v>518</v>
      </c>
    </row>
    <row r="6" spans="1:18">
      <c r="A6" s="309" t="s">
        <v>33</v>
      </c>
      <c r="B6" s="38">
        <v>-0.2</v>
      </c>
      <c r="C6" s="404">
        <v>3</v>
      </c>
      <c r="D6" s="404">
        <v>-3.83</v>
      </c>
      <c r="E6" s="559">
        <v>-0.71</v>
      </c>
      <c r="F6" s="404">
        <v>-0.22</v>
      </c>
      <c r="G6" s="404">
        <v>0.13</v>
      </c>
      <c r="H6" s="404">
        <v>-1.32</v>
      </c>
      <c r="I6" s="404">
        <v>2.17</v>
      </c>
      <c r="J6" s="404">
        <v>0.59</v>
      </c>
      <c r="K6" s="256" t="s">
        <v>33</v>
      </c>
      <c r="R6" s="256" t="s">
        <v>524</v>
      </c>
    </row>
    <row r="7" spans="1:18">
      <c r="A7" s="309" t="s">
        <v>34</v>
      </c>
      <c r="B7" s="38">
        <v>7.5</v>
      </c>
      <c r="C7" s="404">
        <v>4.0999999999999996</v>
      </c>
      <c r="D7" s="404">
        <v>-5.62</v>
      </c>
      <c r="E7" s="559">
        <v>3.57</v>
      </c>
      <c r="F7" s="404">
        <v>-2.73</v>
      </c>
      <c r="G7" s="404">
        <v>0.76</v>
      </c>
      <c r="H7" s="404">
        <v>0</v>
      </c>
      <c r="I7" s="404">
        <v>6.94</v>
      </c>
      <c r="J7" s="404">
        <v>0.47</v>
      </c>
      <c r="K7" s="256"/>
    </row>
    <row r="8" spans="1:18">
      <c r="A8" s="309" t="s">
        <v>35</v>
      </c>
      <c r="B8" s="38">
        <v>0.7</v>
      </c>
      <c r="C8" s="404">
        <v>5.0199999999999996</v>
      </c>
      <c r="D8" s="404">
        <v>1.59</v>
      </c>
      <c r="E8" s="559">
        <v>-0.15</v>
      </c>
      <c r="F8" s="404">
        <v>4.08</v>
      </c>
      <c r="G8" s="404">
        <v>-13.46</v>
      </c>
      <c r="H8" s="404">
        <v>2.93</v>
      </c>
      <c r="I8" s="404">
        <v>-0.06</v>
      </c>
      <c r="J8" s="404">
        <v>0.75</v>
      </c>
      <c r="K8" s="256" t="s">
        <v>35</v>
      </c>
    </row>
    <row r="9" spans="1:18">
      <c r="A9" s="309" t="s">
        <v>36</v>
      </c>
      <c r="B9" s="38">
        <v>17.5</v>
      </c>
      <c r="C9" s="404">
        <v>8.51</v>
      </c>
      <c r="D9" s="404">
        <v>4.42</v>
      </c>
      <c r="E9" s="559">
        <v>-0.46</v>
      </c>
      <c r="F9" s="404">
        <v>5.21</v>
      </c>
      <c r="G9" s="404">
        <v>-6.29</v>
      </c>
      <c r="H9" s="404">
        <v>3.79</v>
      </c>
      <c r="I9" s="404">
        <v>1.37</v>
      </c>
      <c r="J9" s="404">
        <v>0.95</v>
      </c>
      <c r="K9" s="256"/>
    </row>
    <row r="10" spans="1:18">
      <c r="A10" s="309" t="s">
        <v>37</v>
      </c>
      <c r="B10" s="38">
        <v>27.9</v>
      </c>
      <c r="C10" s="404">
        <v>6.37</v>
      </c>
      <c r="D10" s="404">
        <v>9.1</v>
      </c>
      <c r="E10" s="559">
        <v>0.97</v>
      </c>
      <c r="F10" s="404">
        <v>2.02</v>
      </c>
      <c r="G10" s="404">
        <v>7.0000000000000007E-2</v>
      </c>
      <c r="H10" s="404">
        <v>3.7</v>
      </c>
      <c r="I10" s="404">
        <v>2.66</v>
      </c>
      <c r="J10" s="404">
        <v>3.01</v>
      </c>
      <c r="K10" s="256" t="s">
        <v>37</v>
      </c>
    </row>
    <row r="11" spans="1:18">
      <c r="A11" s="309" t="s">
        <v>38</v>
      </c>
      <c r="B11" s="38">
        <v>20.8</v>
      </c>
      <c r="C11" s="404">
        <v>3.23</v>
      </c>
      <c r="D11" s="404">
        <v>7.19</v>
      </c>
      <c r="E11" s="559">
        <v>-4.09</v>
      </c>
      <c r="F11" s="404">
        <v>5.5</v>
      </c>
      <c r="G11" s="404">
        <v>1.72</v>
      </c>
      <c r="H11" s="404">
        <v>1.26</v>
      </c>
      <c r="I11" s="404">
        <v>2.71</v>
      </c>
      <c r="J11" s="404">
        <v>3.28</v>
      </c>
      <c r="K11" s="256"/>
    </row>
    <row r="12" spans="1:18">
      <c r="A12" s="309" t="s">
        <v>39</v>
      </c>
      <c r="B12" s="38">
        <v>21.4</v>
      </c>
      <c r="C12" s="404">
        <v>7.8</v>
      </c>
      <c r="D12" s="404">
        <v>9.6199999999999992</v>
      </c>
      <c r="E12" s="559">
        <v>-0.03</v>
      </c>
      <c r="F12" s="404">
        <v>2.56</v>
      </c>
      <c r="G12" s="404">
        <v>0.86</v>
      </c>
      <c r="H12" s="404">
        <v>-2.73</v>
      </c>
      <c r="I12" s="404">
        <v>0.96</v>
      </c>
      <c r="J12" s="404">
        <v>2.36</v>
      </c>
      <c r="K12" s="256" t="s">
        <v>39</v>
      </c>
    </row>
    <row r="13" spans="1:18">
      <c r="A13" s="309" t="s">
        <v>40</v>
      </c>
      <c r="B13" s="38">
        <v>23.4</v>
      </c>
      <c r="C13" s="404">
        <v>4.5199999999999996</v>
      </c>
      <c r="D13" s="404">
        <v>6.8</v>
      </c>
      <c r="E13" s="559">
        <v>4.25</v>
      </c>
      <c r="F13" s="404">
        <v>1.43</v>
      </c>
      <c r="G13" s="404">
        <v>1.46</v>
      </c>
      <c r="H13" s="404">
        <v>-1.21</v>
      </c>
      <c r="I13" s="404">
        <v>2.39</v>
      </c>
      <c r="J13" s="404">
        <v>3.75</v>
      </c>
      <c r="K13" s="256"/>
    </row>
    <row r="14" spans="1:18">
      <c r="A14" s="309" t="s">
        <v>41</v>
      </c>
      <c r="B14" s="38">
        <v>18</v>
      </c>
      <c r="C14" s="404">
        <v>4.57</v>
      </c>
      <c r="D14" s="404">
        <v>6.56</v>
      </c>
      <c r="E14" s="559">
        <v>-0.41</v>
      </c>
      <c r="F14" s="404">
        <v>3.89</v>
      </c>
      <c r="G14" s="404">
        <v>-0.19</v>
      </c>
      <c r="H14" s="404">
        <v>-1.41</v>
      </c>
      <c r="I14" s="404">
        <v>2.73</v>
      </c>
      <c r="J14" s="404">
        <v>2.27</v>
      </c>
      <c r="K14" s="256" t="s">
        <v>41</v>
      </c>
    </row>
    <row r="15" spans="1:18">
      <c r="A15" s="309" t="s">
        <v>42</v>
      </c>
      <c r="B15" s="38">
        <v>24.6</v>
      </c>
      <c r="C15" s="404">
        <v>2.46</v>
      </c>
      <c r="D15" s="404">
        <v>8.19</v>
      </c>
      <c r="E15" s="559">
        <v>1.45</v>
      </c>
      <c r="F15" s="404">
        <v>6.4</v>
      </c>
      <c r="G15" s="404">
        <v>-0.66</v>
      </c>
      <c r="H15" s="404">
        <v>0.75</v>
      </c>
      <c r="I15" s="404">
        <v>3.38</v>
      </c>
      <c r="J15" s="404">
        <v>2.64</v>
      </c>
      <c r="K15" s="256"/>
    </row>
    <row r="16" spans="1:18">
      <c r="A16" s="309" t="s">
        <v>43</v>
      </c>
      <c r="B16" s="38">
        <v>37.4</v>
      </c>
      <c r="C16" s="404">
        <v>1.72</v>
      </c>
      <c r="D16" s="404">
        <v>16.07</v>
      </c>
      <c r="E16" s="559">
        <v>-0.48</v>
      </c>
      <c r="F16" s="404">
        <v>9.7799999999999994</v>
      </c>
      <c r="G16" s="404">
        <v>4.7699999999999996</v>
      </c>
      <c r="H16" s="404">
        <v>2.2200000000000002</v>
      </c>
      <c r="I16" s="404">
        <v>0.98</v>
      </c>
      <c r="J16" s="404">
        <v>2.35</v>
      </c>
      <c r="K16" s="256" t="s">
        <v>43</v>
      </c>
    </row>
    <row r="17" spans="1:23">
      <c r="A17" s="309" t="s">
        <v>44</v>
      </c>
      <c r="B17" s="38">
        <v>18.399999999999999</v>
      </c>
      <c r="C17" s="404">
        <v>1.46</v>
      </c>
      <c r="D17" s="404">
        <v>8.02</v>
      </c>
      <c r="E17" s="559">
        <v>-2.5299999999999998</v>
      </c>
      <c r="F17" s="404">
        <v>7.16</v>
      </c>
      <c r="G17" s="404">
        <v>2.04</v>
      </c>
      <c r="H17" s="404">
        <v>0.49</v>
      </c>
      <c r="I17" s="404">
        <v>1.1200000000000001</v>
      </c>
      <c r="J17" s="404">
        <v>0.64</v>
      </c>
      <c r="K17" s="256"/>
    </row>
    <row r="18" spans="1:23">
      <c r="A18" s="310" t="s">
        <v>45</v>
      </c>
      <c r="B18" s="38">
        <v>9.9</v>
      </c>
      <c r="C18" s="404">
        <v>0.71</v>
      </c>
      <c r="D18" s="404">
        <v>3.96</v>
      </c>
      <c r="E18" s="559">
        <v>-1.02</v>
      </c>
      <c r="F18" s="404">
        <v>2.91</v>
      </c>
      <c r="G18" s="404">
        <v>0.91</v>
      </c>
      <c r="H18" s="404">
        <v>0.39</v>
      </c>
      <c r="I18" s="404">
        <v>1.52</v>
      </c>
      <c r="J18" s="404">
        <v>0.53</v>
      </c>
      <c r="K18" s="256" t="s">
        <v>45</v>
      </c>
    </row>
    <row r="19" spans="1:23">
      <c r="A19" s="310" t="s">
        <v>214</v>
      </c>
      <c r="B19" s="36">
        <v>10.5</v>
      </c>
      <c r="C19" s="404">
        <v>1.27</v>
      </c>
      <c r="D19" s="404">
        <v>5.08</v>
      </c>
      <c r="E19" s="404">
        <v>-2.0099999999999998</v>
      </c>
      <c r="F19" s="404">
        <v>5.19</v>
      </c>
      <c r="G19" s="404">
        <v>0.72</v>
      </c>
      <c r="H19" s="404">
        <v>-0.12</v>
      </c>
      <c r="I19" s="404">
        <v>0.81</v>
      </c>
      <c r="J19" s="404">
        <v>-0.44</v>
      </c>
      <c r="K19" s="256"/>
      <c r="L19" s="36" t="str">
        <f>IF(Content!$E$1=1,L20,L21)</f>
        <v>Джерело: ДССУ, розрахунки НБУ.</v>
      </c>
    </row>
    <row r="20" spans="1:23">
      <c r="A20" s="309" t="s">
        <v>260</v>
      </c>
      <c r="B20" s="38">
        <v>17.8</v>
      </c>
      <c r="C20" s="404">
        <v>0.25</v>
      </c>
      <c r="D20" s="404">
        <v>11.47</v>
      </c>
      <c r="E20" s="404">
        <v>0.4</v>
      </c>
      <c r="F20" s="404">
        <v>3.45</v>
      </c>
      <c r="G20" s="404">
        <v>-3.75</v>
      </c>
      <c r="H20" s="404">
        <v>0.74</v>
      </c>
      <c r="I20" s="404">
        <v>1.87</v>
      </c>
      <c r="J20" s="404">
        <v>3.37</v>
      </c>
      <c r="K20" s="256" t="s">
        <v>260</v>
      </c>
      <c r="L20" s="35" t="s">
        <v>46</v>
      </c>
    </row>
    <row r="21" spans="1:23">
      <c r="L21" s="35" t="s">
        <v>47</v>
      </c>
    </row>
    <row r="25" spans="1:23">
      <c r="B25" s="38"/>
      <c r="C25" s="38"/>
      <c r="D25" s="38"/>
      <c r="E25" s="38"/>
      <c r="F25" s="38"/>
      <c r="G25" s="38"/>
      <c r="H25" s="38"/>
      <c r="I25" s="38"/>
      <c r="J25" s="38"/>
      <c r="T25" s="38"/>
      <c r="U25" s="38"/>
      <c r="V25" s="38"/>
      <c r="W25" s="38"/>
    </row>
    <row r="26" spans="1:23">
      <c r="B26" s="410"/>
      <c r="C26" s="404"/>
      <c r="D26" s="404"/>
      <c r="E26" s="404"/>
      <c r="F26" s="38"/>
      <c r="G26" s="38"/>
      <c r="H26" s="404"/>
      <c r="I26" s="404"/>
      <c r="J26" s="404"/>
      <c r="K26" s="404"/>
      <c r="T26" s="38"/>
      <c r="U26" s="38"/>
      <c r="V26" s="38"/>
      <c r="W26" s="38"/>
    </row>
    <row r="27" spans="1:23">
      <c r="B27" s="410"/>
      <c r="C27" s="404"/>
      <c r="D27" s="404"/>
      <c r="E27" s="404"/>
      <c r="F27" s="404"/>
      <c r="G27" s="404"/>
      <c r="H27" s="404"/>
      <c r="I27" s="404"/>
      <c r="J27" s="404"/>
      <c r="K27" s="404"/>
      <c r="T27" s="38"/>
      <c r="U27" s="38"/>
      <c r="V27" s="38"/>
      <c r="W27" s="38"/>
    </row>
    <row r="28" spans="1:23">
      <c r="B28" s="410"/>
      <c r="C28" s="404"/>
      <c r="D28" s="404"/>
      <c r="E28" s="404"/>
      <c r="F28" s="404"/>
      <c r="G28" s="404"/>
      <c r="H28" s="404"/>
      <c r="I28" s="404"/>
      <c r="J28" s="404"/>
      <c r="K28" s="404"/>
      <c r="T28" s="38"/>
      <c r="U28" s="38"/>
      <c r="V28" s="38"/>
      <c r="W28" s="38"/>
    </row>
    <row r="29" spans="1:23">
      <c r="B29" s="410"/>
      <c r="C29" s="404"/>
      <c r="D29" s="404"/>
      <c r="E29" s="404"/>
      <c r="F29" s="404"/>
      <c r="G29" s="404"/>
      <c r="H29" s="404"/>
      <c r="I29" s="404"/>
      <c r="J29" s="404"/>
      <c r="K29" s="404"/>
      <c r="T29" s="38"/>
      <c r="U29" s="38"/>
      <c r="V29" s="38"/>
      <c r="W29" s="38"/>
    </row>
    <row r="30" spans="1:23">
      <c r="B30" s="410"/>
      <c r="C30" s="404"/>
      <c r="D30" s="404"/>
      <c r="E30" s="404"/>
      <c r="F30" s="404"/>
      <c r="G30" s="404"/>
      <c r="H30" s="404"/>
      <c r="I30" s="404"/>
      <c r="J30" s="404"/>
      <c r="K30" s="404"/>
      <c r="T30" s="38"/>
      <c r="U30" s="38"/>
      <c r="V30" s="38"/>
      <c r="W30" s="38"/>
    </row>
    <row r="31" spans="1:23">
      <c r="B31" s="410"/>
      <c r="C31" s="404"/>
      <c r="D31" s="404"/>
      <c r="E31" s="404"/>
      <c r="F31" s="404"/>
      <c r="G31" s="404"/>
      <c r="H31" s="404"/>
      <c r="I31" s="404"/>
      <c r="J31" s="404"/>
      <c r="K31" s="404"/>
      <c r="T31" s="38"/>
      <c r="U31" s="38"/>
      <c r="V31" s="38"/>
      <c r="W31" s="38"/>
    </row>
    <row r="32" spans="1:23">
      <c r="B32" s="410"/>
      <c r="C32" s="404"/>
      <c r="D32" s="404"/>
      <c r="E32" s="404"/>
      <c r="F32" s="404"/>
      <c r="G32" s="404"/>
      <c r="H32" s="404"/>
      <c r="I32" s="404"/>
      <c r="J32" s="404"/>
      <c r="K32" s="404"/>
      <c r="T32" s="38"/>
      <c r="U32" s="38"/>
      <c r="V32" s="38"/>
      <c r="W32" s="38"/>
    </row>
    <row r="33" spans="2:23">
      <c r="B33" s="410"/>
      <c r="C33" s="404"/>
      <c r="D33" s="404"/>
      <c r="E33" s="404"/>
      <c r="F33" s="404"/>
      <c r="G33" s="404"/>
      <c r="H33" s="404"/>
      <c r="I33" s="404"/>
      <c r="J33" s="404"/>
      <c r="K33" s="404"/>
      <c r="T33" s="38"/>
      <c r="U33" s="38"/>
      <c r="V33" s="38"/>
      <c r="W33" s="38"/>
    </row>
    <row r="34" spans="2:23">
      <c r="B34" s="410"/>
      <c r="C34" s="404"/>
      <c r="D34" s="404"/>
      <c r="E34" s="404"/>
      <c r="F34" s="404"/>
      <c r="G34" s="404"/>
      <c r="H34" s="404"/>
      <c r="I34" s="404"/>
      <c r="J34" s="404"/>
      <c r="K34" s="404"/>
      <c r="T34" s="38"/>
      <c r="U34" s="38"/>
      <c r="V34" s="38"/>
      <c r="W34" s="38"/>
    </row>
    <row r="35" spans="2:23">
      <c r="B35" s="410"/>
      <c r="C35" s="404"/>
      <c r="D35" s="404"/>
      <c r="E35" s="404"/>
      <c r="F35" s="404"/>
      <c r="G35" s="404"/>
      <c r="H35" s="404"/>
      <c r="I35" s="404"/>
      <c r="J35" s="404"/>
      <c r="K35" s="404"/>
      <c r="T35" s="38"/>
      <c r="U35" s="38"/>
      <c r="V35" s="38"/>
      <c r="W35" s="38"/>
    </row>
    <row r="36" spans="2:23">
      <c r="B36" s="410"/>
      <c r="C36" s="404"/>
      <c r="D36" s="404"/>
      <c r="E36" s="404"/>
      <c r="F36" s="404"/>
      <c r="G36" s="404"/>
      <c r="H36" s="404"/>
      <c r="I36" s="404"/>
      <c r="J36" s="404"/>
      <c r="K36" s="404"/>
      <c r="L36" s="38"/>
      <c r="M36" s="38"/>
      <c r="N36" s="38"/>
      <c r="O36" s="38"/>
      <c r="P36" s="38"/>
      <c r="Q36" s="38"/>
      <c r="R36" s="38"/>
      <c r="S36" s="38"/>
      <c r="T36" s="38"/>
      <c r="U36" s="38"/>
      <c r="V36" s="38"/>
      <c r="W36" s="38"/>
    </row>
    <row r="37" spans="2:23">
      <c r="B37" s="410"/>
      <c r="C37" s="404"/>
      <c r="D37" s="404"/>
      <c r="E37" s="404"/>
      <c r="F37" s="404"/>
      <c r="G37" s="404"/>
      <c r="H37" s="404"/>
      <c r="I37" s="404"/>
      <c r="J37" s="404"/>
      <c r="K37" s="404"/>
      <c r="M37" s="38"/>
      <c r="N37" s="38"/>
      <c r="O37" s="38"/>
      <c r="P37" s="38"/>
      <c r="Q37" s="38"/>
      <c r="R37" s="38"/>
      <c r="S37" s="38"/>
      <c r="T37" s="38"/>
      <c r="U37" s="38"/>
      <c r="V37" s="38"/>
      <c r="W37" s="38"/>
    </row>
    <row r="38" spans="2:23">
      <c r="B38" s="410"/>
      <c r="C38" s="404"/>
      <c r="D38" s="404"/>
      <c r="E38" s="404"/>
      <c r="F38" s="404"/>
      <c r="G38" s="404"/>
      <c r="H38" s="404"/>
      <c r="I38" s="404"/>
      <c r="J38" s="404"/>
      <c r="K38" s="404"/>
      <c r="L38" s="38"/>
      <c r="M38" s="38"/>
      <c r="N38" s="38"/>
      <c r="O38" s="38"/>
      <c r="P38" s="38"/>
      <c r="Q38" s="38"/>
      <c r="R38" s="38"/>
      <c r="S38" s="38"/>
      <c r="T38" s="38"/>
      <c r="U38" s="38"/>
      <c r="V38" s="38"/>
      <c r="W38" s="38"/>
    </row>
    <row r="39" spans="2:23">
      <c r="B39" s="410"/>
      <c r="C39" s="404"/>
      <c r="D39" s="404"/>
      <c r="E39" s="404"/>
      <c r="F39" s="404"/>
      <c r="G39" s="404"/>
      <c r="H39" s="404"/>
      <c r="I39" s="404"/>
      <c r="J39" s="404"/>
      <c r="K39" s="404"/>
      <c r="L39" s="38"/>
      <c r="M39" s="38"/>
      <c r="N39" s="38"/>
      <c r="O39" s="38"/>
      <c r="P39" s="38"/>
      <c r="Q39" s="38"/>
      <c r="R39" s="38"/>
      <c r="S39" s="38"/>
      <c r="T39" s="38"/>
      <c r="U39" s="38"/>
      <c r="V39" s="38"/>
      <c r="W39" s="38"/>
    </row>
    <row r="40" spans="2:23">
      <c r="B40" s="410"/>
      <c r="C40" s="404"/>
      <c r="D40" s="404"/>
      <c r="E40" s="404"/>
      <c r="F40" s="404"/>
      <c r="G40" s="404"/>
      <c r="H40" s="404"/>
      <c r="I40" s="404"/>
      <c r="J40" s="404"/>
      <c r="K40" s="404"/>
      <c r="L40" s="38"/>
      <c r="M40" s="38"/>
      <c r="N40" s="38"/>
      <c r="O40" s="38"/>
      <c r="P40" s="38"/>
      <c r="Q40" s="38"/>
      <c r="R40" s="38"/>
      <c r="S40" s="38"/>
      <c r="T40" s="38"/>
      <c r="U40" s="38"/>
      <c r="V40" s="38"/>
      <c r="W40" s="38"/>
    </row>
    <row r="41" spans="2:23">
      <c r="B41" s="410"/>
      <c r="C41" s="404"/>
      <c r="D41" s="404"/>
      <c r="E41" s="404"/>
      <c r="F41" s="404"/>
      <c r="G41" s="404"/>
      <c r="H41" s="404"/>
      <c r="I41" s="404"/>
      <c r="J41" s="404"/>
      <c r="K41" s="404"/>
      <c r="L41" s="38"/>
      <c r="M41" s="38"/>
      <c r="N41" s="38"/>
      <c r="O41" s="38"/>
      <c r="P41" s="38"/>
      <c r="Q41" s="38"/>
      <c r="R41" s="38"/>
      <c r="S41" s="38"/>
      <c r="T41" s="38"/>
      <c r="U41" s="38"/>
      <c r="V41" s="38"/>
      <c r="W41" s="38"/>
    </row>
    <row r="42" spans="2:23">
      <c r="B42" s="410"/>
      <c r="C42" s="404"/>
      <c r="D42" s="404"/>
      <c r="E42" s="404"/>
      <c r="F42" s="404"/>
      <c r="G42" s="404"/>
      <c r="H42" s="404"/>
      <c r="I42" s="404"/>
      <c r="J42" s="404"/>
      <c r="K42" s="404"/>
      <c r="L42" s="38"/>
      <c r="M42" s="38"/>
      <c r="N42" s="38"/>
      <c r="O42" s="38"/>
      <c r="P42" s="38"/>
      <c r="Q42" s="38"/>
      <c r="R42" s="38"/>
      <c r="S42" s="38"/>
      <c r="T42" s="38"/>
      <c r="U42" s="38"/>
      <c r="V42" s="38"/>
      <c r="W42" s="38"/>
    </row>
    <row r="43" spans="2:23">
      <c r="B43" s="410"/>
      <c r="C43" s="404"/>
      <c r="D43" s="404"/>
      <c r="E43" s="404"/>
      <c r="F43" s="404"/>
      <c r="G43" s="404"/>
      <c r="H43" s="404"/>
      <c r="I43" s="404"/>
      <c r="J43" s="404"/>
      <c r="K43" s="404"/>
      <c r="L43" s="38"/>
      <c r="M43" s="38"/>
      <c r="N43" s="38"/>
      <c r="O43" s="38"/>
      <c r="P43" s="38"/>
      <c r="Q43" s="38"/>
      <c r="R43" s="38"/>
      <c r="S43" s="38"/>
      <c r="T43" s="38"/>
      <c r="U43" s="38"/>
      <c r="V43" s="38"/>
      <c r="W43" s="38"/>
    </row>
    <row r="44" spans="2:23">
      <c r="B44" s="410"/>
      <c r="C44" s="404"/>
      <c r="D44" s="404"/>
      <c r="E44" s="404"/>
      <c r="F44" s="404"/>
      <c r="G44" s="404"/>
      <c r="H44" s="404"/>
      <c r="I44" s="404"/>
      <c r="J44" s="404"/>
      <c r="K44" s="404"/>
      <c r="L44" s="38"/>
      <c r="M44" s="38"/>
      <c r="N44" s="38"/>
      <c r="O44" s="38"/>
      <c r="P44" s="38"/>
      <c r="Q44" s="38"/>
      <c r="R44" s="38"/>
      <c r="S44" s="38"/>
      <c r="T44" s="38"/>
      <c r="U44" s="38"/>
      <c r="V44" s="38"/>
      <c r="W44" s="38"/>
    </row>
    <row r="45" spans="2:23">
      <c r="C45" s="404"/>
      <c r="D45" s="404"/>
      <c r="E45" s="404"/>
      <c r="F45" s="404"/>
      <c r="G45" s="404"/>
      <c r="H45" s="404"/>
      <c r="I45" s="404"/>
      <c r="J45" s="404"/>
      <c r="K45" s="404"/>
    </row>
    <row r="46" spans="2:23">
      <c r="C46" s="404"/>
      <c r="D46" s="404"/>
      <c r="E46" s="404"/>
      <c r="F46" s="404"/>
      <c r="G46" s="404"/>
      <c r="H46" s="404"/>
      <c r="I46" s="404"/>
      <c r="J46" s="404"/>
      <c r="K46" s="404"/>
    </row>
    <row r="47" spans="2:23">
      <c r="F47" s="404"/>
      <c r="G47" s="404"/>
      <c r="H47" s="404"/>
      <c r="I47" s="38"/>
      <c r="J47" s="38"/>
    </row>
    <row r="48" spans="2:23">
      <c r="C48" s="20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U48"/>
  <sheetViews>
    <sheetView showGridLines="0" workbookViewId="0">
      <selection activeCell="L31" sqref="L31"/>
    </sheetView>
  </sheetViews>
  <sheetFormatPr defaultColWidth="9.140625" defaultRowHeight="12.75"/>
  <cols>
    <col min="1" max="1" width="9.140625" style="36"/>
    <col min="2" max="2" width="10.140625" style="36" bestFit="1" customWidth="1"/>
    <col min="3" max="3" width="9.28515625" style="36" bestFit="1" customWidth="1"/>
    <col min="4" max="4" width="10.140625" style="36" bestFit="1" customWidth="1"/>
    <col min="5" max="5" width="9.28515625" style="36" bestFit="1" customWidth="1"/>
    <col min="6" max="16384" width="9.140625" style="36"/>
  </cols>
  <sheetData>
    <row r="1" spans="1:16">
      <c r="A1" s="19" t="s">
        <v>102</v>
      </c>
      <c r="B1" s="310" t="str">
        <f>IF(Content!$E$1=1,B2,B3)</f>
        <v>Реальний ВВП, % р/р</v>
      </c>
      <c r="C1" s="310" t="str">
        <f>IF(Content!$E$1=1,C2,C3)</f>
        <v>Сільське господарство</v>
      </c>
      <c r="D1" s="310" t="str">
        <f>IF(Content!$E$1=1,D2,D3)</f>
        <v>Промисловість</v>
      </c>
      <c r="E1" s="310" t="str">
        <f>IF(Content!$E$1=1,E2,E3)</f>
        <v>Будівництво</v>
      </c>
      <c r="F1" s="310" t="str">
        <f>IF(Content!$E$1=1,F2,F3)</f>
        <v>Торгівля і транспорт</v>
      </c>
      <c r="G1" s="310" t="str">
        <f>IF(Content!$E$1=1,G2,G3)</f>
        <v>Сектори послуг*</v>
      </c>
      <c r="H1" s="310" t="str">
        <f>IF(Content!$E$1=1,H2,H3)</f>
        <v>Інші</v>
      </c>
      <c r="I1" s="310"/>
      <c r="J1" s="310" t="str">
        <f>IF(Content!$E$1=1,J2,J3)</f>
        <v>Внески видів діяльності в річну зміну ВВП, в. п.</v>
      </c>
    </row>
    <row r="2" spans="1:16" hidden="1">
      <c r="A2" s="19"/>
      <c r="B2" s="36" t="s">
        <v>328</v>
      </c>
      <c r="C2" s="36" t="s">
        <v>146</v>
      </c>
      <c r="D2" s="36" t="s">
        <v>145</v>
      </c>
      <c r="E2" s="36" t="s">
        <v>149</v>
      </c>
      <c r="F2" s="36" t="s">
        <v>519</v>
      </c>
      <c r="G2" s="36" t="s">
        <v>908</v>
      </c>
      <c r="H2" s="36" t="s">
        <v>90</v>
      </c>
      <c r="J2" s="36" t="s">
        <v>909</v>
      </c>
    </row>
    <row r="3" spans="1:16" hidden="1">
      <c r="B3" s="36" t="s">
        <v>329</v>
      </c>
      <c r="C3" s="36" t="s">
        <v>147</v>
      </c>
      <c r="D3" s="36" t="s">
        <v>150</v>
      </c>
      <c r="E3" s="36" t="s">
        <v>148</v>
      </c>
      <c r="F3" s="36" t="s">
        <v>525</v>
      </c>
      <c r="G3" s="36" t="s">
        <v>910</v>
      </c>
      <c r="H3" s="36" t="s">
        <v>89</v>
      </c>
      <c r="I3" s="26"/>
      <c r="J3" s="36" t="s">
        <v>911</v>
      </c>
    </row>
    <row r="4" spans="1:16">
      <c r="A4" s="309" t="s">
        <v>35</v>
      </c>
      <c r="B4" s="38">
        <v>0.1</v>
      </c>
      <c r="C4" s="38">
        <v>0</v>
      </c>
      <c r="D4" s="38">
        <v>0.1</v>
      </c>
      <c r="E4" s="102">
        <v>0</v>
      </c>
      <c r="F4" s="38">
        <v>0.1</v>
      </c>
      <c r="G4" s="38">
        <v>-0.2</v>
      </c>
      <c r="H4" s="38">
        <v>0.1</v>
      </c>
      <c r="I4" s="35" t="s">
        <v>35</v>
      </c>
      <c r="P4" s="256" t="s">
        <v>518</v>
      </c>
    </row>
    <row r="5" spans="1:16">
      <c r="A5" s="309" t="s">
        <v>36</v>
      </c>
      <c r="B5" s="38">
        <v>1.7</v>
      </c>
      <c r="C5" s="38">
        <v>0</v>
      </c>
      <c r="D5" s="38">
        <v>0.1</v>
      </c>
      <c r="E5" s="102">
        <v>0.2</v>
      </c>
      <c r="F5" s="38">
        <v>0.9</v>
      </c>
      <c r="G5" s="38">
        <v>-0.1</v>
      </c>
      <c r="H5" s="38">
        <v>0.6</v>
      </c>
      <c r="I5" s="35"/>
      <c r="P5" s="256" t="s">
        <v>518</v>
      </c>
    </row>
    <row r="6" spans="1:16">
      <c r="A6" s="309" t="s">
        <v>37</v>
      </c>
      <c r="B6" s="38">
        <v>2.7</v>
      </c>
      <c r="C6" s="38">
        <v>1</v>
      </c>
      <c r="D6" s="38">
        <v>-0.4</v>
      </c>
      <c r="E6" s="102">
        <v>0.9</v>
      </c>
      <c r="F6" s="38">
        <v>1.5</v>
      </c>
      <c r="G6" s="38">
        <v>-0.8</v>
      </c>
      <c r="H6" s="38">
        <v>0.5</v>
      </c>
      <c r="I6" s="35" t="s">
        <v>37</v>
      </c>
      <c r="P6" s="256" t="s">
        <v>524</v>
      </c>
    </row>
    <row r="7" spans="1:16">
      <c r="A7" s="309" t="s">
        <v>38</v>
      </c>
      <c r="B7" s="38">
        <v>4.5999999999999996</v>
      </c>
      <c r="C7" s="38">
        <v>2.7</v>
      </c>
      <c r="D7" s="38">
        <v>0.4</v>
      </c>
      <c r="E7" s="102">
        <v>0.4</v>
      </c>
      <c r="F7" s="38">
        <v>0.5</v>
      </c>
      <c r="G7" s="38">
        <v>-0.1</v>
      </c>
      <c r="H7" s="38">
        <v>0.6</v>
      </c>
      <c r="I7" s="35"/>
    </row>
    <row r="8" spans="1:16">
      <c r="A8" s="309" t="s">
        <v>39</v>
      </c>
      <c r="B8" s="38">
        <v>2.8</v>
      </c>
      <c r="C8" s="38">
        <v>0</v>
      </c>
      <c r="D8" s="38">
        <v>-0.2</v>
      </c>
      <c r="E8" s="102">
        <v>0.5</v>
      </c>
      <c r="F8" s="38">
        <v>0.7</v>
      </c>
      <c r="G8" s="38">
        <v>0.5</v>
      </c>
      <c r="H8" s="38">
        <v>1.4</v>
      </c>
      <c r="I8" s="35" t="s">
        <v>39</v>
      </c>
    </row>
    <row r="9" spans="1:16">
      <c r="A9" s="309" t="s">
        <v>40</v>
      </c>
      <c r="B9" s="38">
        <v>2.7</v>
      </c>
      <c r="C9" s="38">
        <v>-0.2</v>
      </c>
      <c r="D9" s="38">
        <v>0</v>
      </c>
      <c r="E9" s="102">
        <v>0.6</v>
      </c>
      <c r="F9" s="38">
        <v>0.6</v>
      </c>
      <c r="G9" s="38">
        <v>0.3</v>
      </c>
      <c r="H9" s="38">
        <v>1.4</v>
      </c>
      <c r="I9" s="35"/>
    </row>
    <row r="10" spans="1:16">
      <c r="A10" s="309" t="s">
        <v>41</v>
      </c>
      <c r="B10" s="38">
        <v>2.2999999999999998</v>
      </c>
      <c r="C10" s="38">
        <v>0</v>
      </c>
      <c r="D10" s="38">
        <v>0</v>
      </c>
      <c r="E10" s="102">
        <v>0.4</v>
      </c>
      <c r="F10" s="38">
        <v>0.6</v>
      </c>
      <c r="G10" s="38">
        <v>0.4</v>
      </c>
      <c r="H10" s="38">
        <v>0.9</v>
      </c>
      <c r="I10" s="35" t="s">
        <v>41</v>
      </c>
    </row>
    <row r="11" spans="1:16">
      <c r="A11" s="309" t="s">
        <v>42</v>
      </c>
      <c r="B11" s="38">
        <v>2.2000000000000002</v>
      </c>
      <c r="C11" s="38">
        <v>-0.8</v>
      </c>
      <c r="D11" s="38">
        <v>0.1</v>
      </c>
      <c r="E11" s="102">
        <v>0.6</v>
      </c>
      <c r="F11" s="38">
        <v>0.7</v>
      </c>
      <c r="G11" s="38">
        <v>0.4</v>
      </c>
      <c r="H11" s="38">
        <v>1.2</v>
      </c>
      <c r="I11" s="35"/>
    </row>
    <row r="12" spans="1:16">
      <c r="A12" s="309" t="s">
        <v>43</v>
      </c>
      <c r="B12" s="38">
        <v>3.3</v>
      </c>
      <c r="C12" s="38">
        <v>0</v>
      </c>
      <c r="D12" s="38">
        <v>0.6</v>
      </c>
      <c r="E12" s="102">
        <v>0.1</v>
      </c>
      <c r="F12" s="38">
        <v>0.9</v>
      </c>
      <c r="G12" s="38">
        <v>0.8</v>
      </c>
      <c r="H12" s="38">
        <v>1</v>
      </c>
      <c r="I12" s="35" t="s">
        <v>43</v>
      </c>
    </row>
    <row r="13" spans="1:16">
      <c r="A13" s="309" t="s">
        <v>44</v>
      </c>
      <c r="B13" s="38">
        <v>3.8</v>
      </c>
      <c r="C13" s="38">
        <v>1</v>
      </c>
      <c r="D13" s="38">
        <v>0.7</v>
      </c>
      <c r="E13" s="102">
        <v>0.2</v>
      </c>
      <c r="F13" s="38">
        <v>0.7</v>
      </c>
      <c r="G13" s="38">
        <v>0.2</v>
      </c>
      <c r="H13" s="38">
        <v>1</v>
      </c>
      <c r="I13" s="35"/>
    </row>
    <row r="14" spans="1:16">
      <c r="A14" s="310" t="s">
        <v>45</v>
      </c>
      <c r="B14" s="38">
        <v>2.8</v>
      </c>
      <c r="C14" s="38">
        <v>0.4</v>
      </c>
      <c r="D14" s="38">
        <v>0.2</v>
      </c>
      <c r="E14" s="102">
        <v>0.1</v>
      </c>
      <c r="F14" s="38">
        <v>0.7</v>
      </c>
      <c r="G14" s="38">
        <v>0.4</v>
      </c>
      <c r="H14" s="38">
        <v>0.9</v>
      </c>
      <c r="I14" s="35" t="s">
        <v>45</v>
      </c>
    </row>
    <row r="15" spans="1:16">
      <c r="A15" s="310" t="s">
        <v>214</v>
      </c>
      <c r="B15" s="36">
        <v>3.5</v>
      </c>
      <c r="C15" s="38">
        <v>1.5</v>
      </c>
      <c r="D15" s="38">
        <v>-0.1</v>
      </c>
      <c r="E15" s="38">
        <v>0.2</v>
      </c>
      <c r="F15" s="38">
        <v>0.2</v>
      </c>
      <c r="G15" s="38">
        <v>0.8</v>
      </c>
      <c r="H15" s="38">
        <v>0.9</v>
      </c>
      <c r="I15" s="35"/>
    </row>
    <row r="16" spans="1:16">
      <c r="A16" s="309" t="s">
        <v>260</v>
      </c>
      <c r="B16" s="38">
        <v>2.5</v>
      </c>
      <c r="C16" s="38">
        <v>0.1</v>
      </c>
      <c r="D16" s="38">
        <v>-0.4</v>
      </c>
      <c r="E16" s="38">
        <v>0.5</v>
      </c>
      <c r="F16" s="38">
        <v>0.3</v>
      </c>
      <c r="G16" s="38">
        <v>0.8</v>
      </c>
      <c r="H16" s="38">
        <v>1.1000000000000001</v>
      </c>
      <c r="I16" s="35" t="s">
        <v>260</v>
      </c>
    </row>
    <row r="18" spans="2:21">
      <c r="J18" s="310" t="str">
        <f>IF(Content!$E$1=1,J20,J21)</f>
        <v>* Уключаючи освіту, охорону здоров'я, фінансову та страхову діяльність, операції з нерухомим майном, державне управління та оборону.</v>
      </c>
    </row>
    <row r="19" spans="2:21">
      <c r="B19" s="38"/>
      <c r="C19" s="38"/>
      <c r="D19" s="38"/>
      <c r="E19" s="38"/>
      <c r="F19" s="38"/>
      <c r="G19" s="38"/>
      <c r="H19" s="38"/>
      <c r="J19" s="310" t="str">
        <f>IF(Content!$E$1=1,J22,J23)</f>
        <v>Джерело: ДССУ, розрахунки НБУ.</v>
      </c>
    </row>
    <row r="20" spans="2:21">
      <c r="B20" s="38"/>
      <c r="C20" s="38"/>
      <c r="D20" s="38"/>
      <c r="E20" s="38"/>
      <c r="F20" s="38"/>
      <c r="G20" s="38"/>
      <c r="H20" s="38"/>
      <c r="I20" s="310"/>
      <c r="J20" s="313" t="s">
        <v>912</v>
      </c>
      <c r="K20" s="310"/>
      <c r="L20" s="310"/>
      <c r="M20" s="310"/>
      <c r="N20" s="310"/>
      <c r="O20" s="310"/>
      <c r="P20" s="310"/>
      <c r="Q20" s="310"/>
    </row>
    <row r="21" spans="2:21">
      <c r="B21" s="38"/>
      <c r="C21" s="38"/>
      <c r="D21" s="38"/>
      <c r="E21" s="38"/>
      <c r="F21" s="38"/>
      <c r="G21" s="38"/>
      <c r="H21" s="38"/>
      <c r="I21" s="310"/>
      <c r="J21" s="313" t="s">
        <v>913</v>
      </c>
      <c r="K21" s="310"/>
      <c r="L21" s="310"/>
      <c r="M21" s="310"/>
      <c r="N21" s="310"/>
      <c r="O21" s="310"/>
      <c r="P21" s="310"/>
      <c r="Q21" s="310"/>
    </row>
    <row r="22" spans="2:21">
      <c r="B22" s="38"/>
      <c r="C22" s="38"/>
      <c r="D22" s="38"/>
      <c r="E22" s="38"/>
      <c r="F22" s="38"/>
      <c r="G22" s="38"/>
      <c r="H22" s="38"/>
      <c r="I22" s="310"/>
      <c r="J22" s="313" t="s">
        <v>46</v>
      </c>
      <c r="K22" s="310"/>
      <c r="L22" s="310"/>
      <c r="M22" s="310"/>
      <c r="N22" s="310"/>
      <c r="O22" s="310"/>
      <c r="P22" s="310"/>
      <c r="Q22" s="310"/>
    </row>
    <row r="23" spans="2:21">
      <c r="B23" s="38"/>
      <c r="C23" s="38"/>
      <c r="D23" s="38"/>
      <c r="E23" s="38"/>
      <c r="F23" s="38"/>
      <c r="G23" s="38"/>
      <c r="H23" s="38"/>
      <c r="I23" s="310"/>
      <c r="J23" s="313" t="s">
        <v>47</v>
      </c>
      <c r="K23" s="310"/>
      <c r="L23" s="310"/>
      <c r="M23" s="310"/>
      <c r="N23" s="310"/>
      <c r="O23" s="310"/>
      <c r="P23" s="310"/>
      <c r="Q23" s="310"/>
    </row>
    <row r="24" spans="2:21">
      <c r="B24" s="38"/>
      <c r="C24" s="38"/>
      <c r="D24" s="38"/>
      <c r="E24" s="38"/>
      <c r="F24" s="38"/>
      <c r="G24" s="38"/>
      <c r="H24" s="38"/>
      <c r="I24" s="310"/>
      <c r="J24" s="310"/>
      <c r="K24" s="310"/>
      <c r="L24" s="310"/>
      <c r="M24" s="310"/>
      <c r="N24" s="310"/>
      <c r="O24" s="310"/>
      <c r="P24" s="310"/>
      <c r="Q24" s="310"/>
    </row>
    <row r="25" spans="2:21">
      <c r="B25" s="38"/>
      <c r="C25" s="38"/>
      <c r="D25" s="38"/>
      <c r="E25" s="38"/>
      <c r="F25" s="38"/>
      <c r="G25" s="38"/>
      <c r="H25" s="38"/>
      <c r="I25" s="310"/>
      <c r="J25" s="310"/>
      <c r="K25" s="310"/>
      <c r="L25" s="310"/>
      <c r="M25" s="310"/>
      <c r="N25" s="310"/>
      <c r="O25" s="310"/>
      <c r="P25" s="310"/>
      <c r="Q25" s="310"/>
      <c r="R25" s="38"/>
      <c r="S25" s="38"/>
      <c r="T25" s="38"/>
      <c r="U25" s="38"/>
    </row>
    <row r="26" spans="2:21">
      <c r="B26" s="38"/>
      <c r="C26" s="38"/>
      <c r="D26" s="38"/>
      <c r="E26" s="38"/>
      <c r="F26" s="38"/>
      <c r="G26" s="38"/>
      <c r="H26" s="38"/>
      <c r="I26" s="310"/>
      <c r="J26" s="310"/>
      <c r="K26" s="310"/>
      <c r="L26" s="310"/>
      <c r="M26" s="310"/>
      <c r="N26" s="310"/>
      <c r="O26" s="310"/>
      <c r="P26" s="310"/>
      <c r="Q26" s="310"/>
      <c r="R26" s="38"/>
      <c r="S26" s="38"/>
      <c r="T26" s="38"/>
      <c r="U26" s="38"/>
    </row>
    <row r="27" spans="2:21">
      <c r="B27" s="38"/>
      <c r="C27" s="38"/>
      <c r="D27" s="38"/>
      <c r="E27" s="38"/>
      <c r="F27" s="38"/>
      <c r="G27" s="38"/>
      <c r="H27" s="38"/>
      <c r="I27" s="310"/>
      <c r="J27" s="310"/>
      <c r="K27" s="310"/>
      <c r="L27" s="310"/>
      <c r="M27" s="310"/>
      <c r="N27" s="310"/>
      <c r="O27" s="310"/>
      <c r="P27" s="310"/>
      <c r="Q27" s="310"/>
      <c r="R27" s="38"/>
      <c r="S27" s="38"/>
      <c r="T27" s="38"/>
      <c r="U27" s="38"/>
    </row>
    <row r="28" spans="2:21">
      <c r="B28" s="38"/>
      <c r="C28" s="38"/>
      <c r="D28" s="38"/>
      <c r="E28" s="38"/>
      <c r="F28" s="38"/>
      <c r="G28" s="38"/>
      <c r="H28" s="38"/>
      <c r="I28" s="310"/>
      <c r="J28" s="310"/>
      <c r="K28" s="310"/>
      <c r="L28" s="310"/>
      <c r="M28" s="310"/>
      <c r="N28" s="310"/>
      <c r="O28" s="310"/>
      <c r="P28" s="310"/>
      <c r="Q28" s="310"/>
      <c r="R28" s="38"/>
      <c r="S28" s="38"/>
      <c r="T28" s="38"/>
      <c r="U28" s="38"/>
    </row>
    <row r="29" spans="2:21">
      <c r="B29" s="38"/>
      <c r="C29" s="38"/>
      <c r="D29" s="38"/>
      <c r="E29" s="38"/>
      <c r="F29" s="38"/>
      <c r="G29" s="38"/>
      <c r="H29" s="38"/>
      <c r="I29" s="310"/>
      <c r="J29" s="310"/>
      <c r="K29" s="310"/>
      <c r="L29" s="310"/>
      <c r="M29" s="310"/>
      <c r="N29" s="310"/>
      <c r="O29" s="310"/>
      <c r="P29" s="310"/>
      <c r="Q29" s="310"/>
      <c r="R29" s="38"/>
      <c r="S29" s="38"/>
      <c r="T29" s="38"/>
      <c r="U29" s="38"/>
    </row>
    <row r="30" spans="2:21">
      <c r="B30" s="38"/>
      <c r="C30" s="38"/>
      <c r="D30" s="38"/>
      <c r="E30" s="38"/>
      <c r="F30" s="38"/>
      <c r="G30" s="38"/>
      <c r="H30" s="38"/>
      <c r="I30" s="310"/>
      <c r="J30" s="310"/>
      <c r="K30" s="310"/>
      <c r="L30" s="310"/>
      <c r="M30" s="310"/>
      <c r="N30" s="310"/>
      <c r="O30" s="310"/>
      <c r="P30" s="310"/>
      <c r="Q30" s="310"/>
      <c r="R30" s="38"/>
      <c r="S30" s="38"/>
      <c r="T30" s="38"/>
      <c r="U30" s="38"/>
    </row>
    <row r="31" spans="2:21">
      <c r="B31" s="38"/>
      <c r="C31" s="38"/>
      <c r="D31" s="38"/>
      <c r="E31" s="38"/>
      <c r="F31" s="38"/>
      <c r="G31" s="38"/>
      <c r="H31" s="38"/>
      <c r="I31" s="310"/>
      <c r="J31" s="310"/>
      <c r="K31" s="310"/>
      <c r="L31" s="310"/>
      <c r="M31" s="310"/>
      <c r="N31" s="310"/>
      <c r="O31" s="310"/>
      <c r="P31" s="310"/>
      <c r="Q31" s="310"/>
      <c r="R31" s="38"/>
      <c r="S31" s="38"/>
      <c r="T31" s="38"/>
      <c r="U31" s="38"/>
    </row>
    <row r="32" spans="2:21">
      <c r="B32" s="410"/>
      <c r="C32" s="404"/>
      <c r="D32" s="404"/>
      <c r="E32" s="404"/>
      <c r="F32" s="404"/>
      <c r="G32" s="404"/>
      <c r="H32" s="404"/>
      <c r="I32" s="310"/>
      <c r="J32" s="310"/>
      <c r="K32" s="310"/>
      <c r="L32" s="310"/>
      <c r="M32" s="310"/>
      <c r="N32" s="310"/>
      <c r="O32" s="310"/>
      <c r="P32" s="310"/>
      <c r="Q32" s="310"/>
      <c r="R32" s="38"/>
      <c r="S32" s="38"/>
      <c r="T32" s="38"/>
      <c r="U32" s="38"/>
    </row>
    <row r="33" spans="2:21">
      <c r="B33" s="410"/>
      <c r="C33" s="404"/>
      <c r="D33" s="404"/>
      <c r="E33" s="404"/>
      <c r="F33" s="404"/>
      <c r="G33" s="404"/>
      <c r="H33" s="404"/>
      <c r="I33" s="310"/>
      <c r="J33" s="310"/>
      <c r="K33" s="310"/>
      <c r="L33" s="310"/>
      <c r="M33" s="310"/>
      <c r="N33" s="310"/>
      <c r="O33" s="310"/>
      <c r="P33" s="310"/>
      <c r="Q33" s="310"/>
      <c r="R33" s="38"/>
      <c r="S33" s="38"/>
      <c r="T33" s="38"/>
      <c r="U33" s="38"/>
    </row>
    <row r="34" spans="2:21">
      <c r="B34" s="410"/>
      <c r="C34" s="404"/>
      <c r="D34" s="404"/>
      <c r="E34" s="404"/>
      <c r="F34" s="404"/>
      <c r="G34" s="404"/>
      <c r="H34" s="404"/>
      <c r="I34" s="310"/>
      <c r="J34" s="310"/>
      <c r="K34" s="310"/>
      <c r="L34" s="310"/>
      <c r="M34" s="310"/>
      <c r="N34" s="310"/>
      <c r="O34" s="310"/>
      <c r="P34" s="310"/>
      <c r="Q34" s="310"/>
      <c r="R34" s="38"/>
      <c r="S34" s="38"/>
      <c r="T34" s="38"/>
      <c r="U34" s="38"/>
    </row>
    <row r="35" spans="2:21">
      <c r="B35" s="410"/>
      <c r="C35" s="404"/>
      <c r="D35" s="404"/>
      <c r="E35" s="404"/>
      <c r="F35" s="404"/>
      <c r="G35" s="404"/>
      <c r="H35" s="404"/>
      <c r="I35" s="310"/>
      <c r="J35" s="310"/>
      <c r="K35" s="310"/>
      <c r="L35" s="310"/>
      <c r="M35" s="310"/>
      <c r="N35" s="310"/>
      <c r="O35" s="310"/>
      <c r="P35" s="310"/>
      <c r="Q35" s="310"/>
      <c r="R35" s="38"/>
      <c r="S35" s="38"/>
      <c r="T35" s="38"/>
      <c r="U35" s="38"/>
    </row>
    <row r="36" spans="2:21">
      <c r="B36" s="410"/>
      <c r="C36" s="404"/>
      <c r="D36" s="404"/>
      <c r="E36" s="404"/>
      <c r="F36" s="404"/>
      <c r="G36" s="404"/>
      <c r="H36" s="404"/>
      <c r="I36" s="310"/>
      <c r="J36" s="310"/>
      <c r="K36" s="310"/>
      <c r="L36" s="310"/>
      <c r="M36" s="310"/>
      <c r="N36" s="310"/>
      <c r="O36" s="310"/>
      <c r="P36" s="310"/>
      <c r="Q36" s="310"/>
      <c r="R36" s="38"/>
      <c r="S36" s="38"/>
      <c r="T36" s="38"/>
      <c r="U36" s="38"/>
    </row>
    <row r="37" spans="2:21">
      <c r="B37" s="410"/>
      <c r="C37" s="404"/>
      <c r="D37" s="404"/>
      <c r="E37" s="404"/>
      <c r="F37" s="404"/>
      <c r="G37" s="404"/>
      <c r="H37" s="404"/>
      <c r="I37" s="310"/>
      <c r="J37" s="310"/>
      <c r="K37" s="310"/>
      <c r="L37" s="310"/>
      <c r="M37" s="310"/>
      <c r="N37" s="310"/>
      <c r="O37" s="310"/>
      <c r="P37" s="310"/>
      <c r="Q37" s="310"/>
      <c r="R37" s="38"/>
      <c r="S37" s="38"/>
      <c r="T37" s="38"/>
      <c r="U37" s="38"/>
    </row>
    <row r="38" spans="2:21">
      <c r="B38" s="410"/>
      <c r="C38" s="404"/>
      <c r="D38" s="404"/>
      <c r="E38" s="404"/>
      <c r="F38" s="404"/>
      <c r="G38" s="404"/>
      <c r="H38" s="404"/>
      <c r="I38" s="310"/>
      <c r="J38" s="310"/>
      <c r="K38" s="310"/>
      <c r="L38" s="310"/>
      <c r="M38" s="310"/>
      <c r="N38" s="310"/>
      <c r="O38" s="310"/>
      <c r="P38" s="310"/>
      <c r="Q38" s="310"/>
      <c r="R38" s="38"/>
      <c r="S38" s="38"/>
      <c r="T38" s="38"/>
      <c r="U38" s="38"/>
    </row>
    <row r="39" spans="2:21">
      <c r="B39" s="410"/>
      <c r="C39" s="404"/>
      <c r="D39" s="404"/>
      <c r="E39" s="404"/>
      <c r="F39" s="404"/>
      <c r="G39" s="404"/>
      <c r="H39" s="404"/>
      <c r="I39" s="310"/>
      <c r="J39" s="310"/>
      <c r="K39" s="310"/>
      <c r="L39" s="310"/>
      <c r="M39" s="310"/>
      <c r="N39" s="310"/>
      <c r="O39" s="310"/>
      <c r="P39" s="310"/>
      <c r="Q39" s="310"/>
      <c r="R39" s="38"/>
      <c r="S39" s="38"/>
      <c r="T39" s="38"/>
      <c r="U39" s="38"/>
    </row>
    <row r="40" spans="2:21">
      <c r="B40" s="410"/>
      <c r="C40" s="404"/>
      <c r="D40" s="404"/>
      <c r="E40" s="404"/>
      <c r="F40" s="404"/>
      <c r="G40" s="404"/>
      <c r="H40" s="404"/>
      <c r="I40" s="404"/>
      <c r="J40" s="38"/>
      <c r="K40" s="38"/>
      <c r="L40" s="38"/>
      <c r="M40" s="38"/>
      <c r="N40" s="38"/>
      <c r="O40" s="38"/>
      <c r="P40" s="38"/>
      <c r="Q40" s="38"/>
      <c r="R40" s="38"/>
      <c r="S40" s="38"/>
      <c r="T40" s="38"/>
      <c r="U40" s="38"/>
    </row>
    <row r="41" spans="2:21">
      <c r="B41" s="410"/>
      <c r="C41" s="404"/>
      <c r="D41" s="404"/>
      <c r="E41" s="404"/>
      <c r="F41" s="404"/>
      <c r="G41" s="404"/>
      <c r="H41" s="404"/>
      <c r="I41" s="404"/>
      <c r="J41" s="38"/>
      <c r="K41" s="38"/>
      <c r="L41" s="38"/>
      <c r="M41" s="38"/>
      <c r="N41" s="38"/>
      <c r="O41" s="38"/>
      <c r="P41" s="38"/>
      <c r="Q41" s="38"/>
      <c r="R41" s="38"/>
      <c r="S41" s="38"/>
      <c r="T41" s="38"/>
      <c r="U41" s="38"/>
    </row>
    <row r="42" spans="2:21">
      <c r="B42" s="410"/>
      <c r="C42" s="404"/>
      <c r="D42" s="404"/>
      <c r="E42" s="404"/>
      <c r="F42" s="404"/>
      <c r="G42" s="404"/>
      <c r="H42" s="404"/>
      <c r="I42" s="404"/>
      <c r="J42" s="38"/>
      <c r="K42" s="38"/>
      <c r="L42" s="38"/>
      <c r="M42" s="38"/>
      <c r="N42" s="38"/>
      <c r="O42" s="38"/>
      <c r="P42" s="38"/>
      <c r="Q42" s="38"/>
      <c r="R42" s="38"/>
      <c r="S42" s="38"/>
      <c r="T42" s="38"/>
      <c r="U42" s="38"/>
    </row>
    <row r="43" spans="2:21">
      <c r="B43" s="410"/>
      <c r="C43" s="404"/>
      <c r="D43" s="404"/>
      <c r="E43" s="404"/>
      <c r="F43" s="404"/>
      <c r="G43" s="404"/>
      <c r="H43" s="404"/>
      <c r="I43" s="404"/>
      <c r="J43" s="38"/>
      <c r="K43" s="38"/>
      <c r="L43" s="38"/>
      <c r="M43" s="38"/>
      <c r="N43" s="38"/>
      <c r="O43" s="38"/>
      <c r="P43" s="38"/>
      <c r="Q43" s="38"/>
      <c r="R43" s="38"/>
      <c r="S43" s="38"/>
      <c r="T43" s="38"/>
      <c r="U43" s="38"/>
    </row>
    <row r="44" spans="2:21">
      <c r="B44" s="410"/>
      <c r="C44" s="404"/>
      <c r="D44" s="404"/>
      <c r="E44" s="404"/>
      <c r="F44" s="404"/>
      <c r="G44" s="404"/>
      <c r="H44" s="404"/>
      <c r="I44" s="404"/>
      <c r="J44" s="38"/>
      <c r="K44" s="38"/>
      <c r="L44" s="38"/>
      <c r="M44" s="38"/>
      <c r="N44" s="38"/>
      <c r="O44" s="38"/>
      <c r="P44" s="38"/>
      <c r="Q44" s="38"/>
      <c r="R44" s="38"/>
      <c r="S44" s="38"/>
      <c r="T44" s="38"/>
      <c r="U44" s="38"/>
    </row>
    <row r="45" spans="2:21">
      <c r="C45" s="404"/>
      <c r="D45" s="404"/>
      <c r="E45" s="404"/>
      <c r="F45" s="404"/>
      <c r="G45" s="404"/>
      <c r="H45" s="404"/>
      <c r="I45" s="404"/>
    </row>
    <row r="46" spans="2:21">
      <c r="C46" s="404"/>
      <c r="D46" s="404"/>
      <c r="E46" s="404"/>
      <c r="F46" s="404"/>
      <c r="G46" s="404"/>
      <c r="H46" s="404"/>
      <c r="I46" s="404"/>
    </row>
    <row r="47" spans="2:21">
      <c r="F47" s="404"/>
      <c r="G47" s="404"/>
      <c r="H47" s="404"/>
    </row>
    <row r="48" spans="2:21">
      <c r="C48" s="20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J48"/>
  <sheetViews>
    <sheetView showGridLines="0" workbookViewId="0">
      <selection activeCell="L31" sqref="L31"/>
    </sheetView>
  </sheetViews>
  <sheetFormatPr defaultColWidth="9.140625" defaultRowHeight="12.75"/>
  <cols>
    <col min="1" max="16384" width="9.140625" style="36"/>
  </cols>
  <sheetData>
    <row r="1" spans="1:6">
      <c r="A1" s="19" t="s">
        <v>102</v>
      </c>
      <c r="B1" s="310" t="str">
        <f>IF(Content!$E$1=1,B2,B3)</f>
        <v>ІСН, п. (п. ш.)</v>
      </c>
      <c r="C1" s="310" t="str">
        <f>IF(Content!$E$1=1,C2,C3)</f>
        <v>ІДО, % (п. ш.)</v>
      </c>
      <c r="D1" s="310" t="str">
        <f>IF(Content!$E$1=1,D2,D3)</f>
        <v>ВВП, % р/р</v>
      </c>
      <c r="F1" s="310" t="str">
        <f>IF(Content!$E$1=1,F2,F3)</f>
        <v>Реальний ВВП, споживчі настрої населення та ділові очікування підприємств</v>
      </c>
    </row>
    <row r="2" spans="1:6" hidden="1">
      <c r="A2" s="19"/>
      <c r="B2" s="36" t="s">
        <v>921</v>
      </c>
      <c r="C2" s="38" t="s">
        <v>331</v>
      </c>
      <c r="D2" s="26" t="s">
        <v>285</v>
      </c>
      <c r="F2" s="36" t="s">
        <v>914</v>
      </c>
    </row>
    <row r="3" spans="1:6" hidden="1">
      <c r="B3" s="26" t="s">
        <v>915</v>
      </c>
      <c r="C3" s="36" t="s">
        <v>916</v>
      </c>
      <c r="D3" s="26" t="s">
        <v>329</v>
      </c>
      <c r="F3" s="36" t="s">
        <v>1531</v>
      </c>
    </row>
    <row r="4" spans="1:6">
      <c r="A4" s="309" t="s">
        <v>31</v>
      </c>
      <c r="B4" s="38">
        <v>42.9</v>
      </c>
      <c r="C4" s="38">
        <v>83.5</v>
      </c>
      <c r="D4" s="38">
        <v>-16</v>
      </c>
      <c r="E4" s="35" t="s">
        <v>31</v>
      </c>
    </row>
    <row r="5" spans="1:6">
      <c r="A5" s="309" t="s">
        <v>32</v>
      </c>
      <c r="B5" s="38">
        <v>45.3</v>
      </c>
      <c r="C5" s="38">
        <v>94.5</v>
      </c>
      <c r="D5" s="38">
        <v>-14.5</v>
      </c>
      <c r="E5" s="35"/>
    </row>
    <row r="6" spans="1:6">
      <c r="A6" s="309" t="s">
        <v>33</v>
      </c>
      <c r="B6" s="38">
        <v>45.7</v>
      </c>
      <c r="C6" s="38">
        <v>100.2</v>
      </c>
      <c r="D6" s="38">
        <v>-7</v>
      </c>
      <c r="E6" s="35" t="s">
        <v>33</v>
      </c>
    </row>
    <row r="7" spans="1:6">
      <c r="A7" s="309" t="s">
        <v>34</v>
      </c>
      <c r="B7" s="38">
        <v>50.3</v>
      </c>
      <c r="C7" s="38">
        <v>104</v>
      </c>
      <c r="D7" s="38">
        <v>-2.4</v>
      </c>
      <c r="E7" s="35"/>
    </row>
    <row r="8" spans="1:6">
      <c r="A8" s="309" t="s">
        <v>35</v>
      </c>
      <c r="B8" s="38">
        <v>51.6</v>
      </c>
      <c r="C8" s="38">
        <v>98.4</v>
      </c>
      <c r="D8" s="38">
        <v>0.1</v>
      </c>
      <c r="E8" s="35" t="s">
        <v>35</v>
      </c>
    </row>
    <row r="9" spans="1:6">
      <c r="A9" s="309" t="s">
        <v>36</v>
      </c>
      <c r="B9" s="38">
        <v>50.7</v>
      </c>
      <c r="C9" s="38">
        <v>108.5</v>
      </c>
      <c r="D9" s="38">
        <v>1.7</v>
      </c>
      <c r="E9" s="35"/>
    </row>
    <row r="10" spans="1:6">
      <c r="A10" s="309" t="s">
        <v>37</v>
      </c>
      <c r="B10" s="38">
        <v>51.3</v>
      </c>
      <c r="C10" s="38">
        <v>109.2</v>
      </c>
      <c r="D10" s="38">
        <v>2.7</v>
      </c>
      <c r="E10" s="35" t="s">
        <v>37</v>
      </c>
    </row>
    <row r="11" spans="1:6">
      <c r="A11" s="309" t="s">
        <v>38</v>
      </c>
      <c r="B11" s="38">
        <v>52</v>
      </c>
      <c r="C11" s="38">
        <v>108.7</v>
      </c>
      <c r="D11" s="38">
        <v>4.5999999999999996</v>
      </c>
      <c r="E11" s="35"/>
    </row>
    <row r="12" spans="1:6">
      <c r="A12" s="309" t="s">
        <v>39</v>
      </c>
      <c r="B12" s="38">
        <v>55.1</v>
      </c>
      <c r="C12" s="38">
        <v>113.3</v>
      </c>
      <c r="D12" s="38">
        <v>2.8</v>
      </c>
      <c r="E12" s="35" t="s">
        <v>39</v>
      </c>
    </row>
    <row r="13" spans="1:6">
      <c r="A13" s="309" t="s">
        <v>40</v>
      </c>
      <c r="B13" s="38">
        <v>57.4</v>
      </c>
      <c r="C13" s="38">
        <v>114.3</v>
      </c>
      <c r="D13" s="38">
        <v>2.7</v>
      </c>
      <c r="E13" s="35"/>
    </row>
    <row r="14" spans="1:6">
      <c r="A14" s="309" t="s">
        <v>41</v>
      </c>
      <c r="B14" s="38">
        <v>58.7</v>
      </c>
      <c r="C14" s="38">
        <v>117.4</v>
      </c>
      <c r="D14" s="38">
        <v>2.2999999999999998</v>
      </c>
      <c r="E14" s="35" t="s">
        <v>139</v>
      </c>
    </row>
    <row r="15" spans="1:6">
      <c r="A15" s="309" t="s">
        <v>42</v>
      </c>
      <c r="B15" s="38">
        <v>61.7</v>
      </c>
      <c r="C15" s="38">
        <v>115.2</v>
      </c>
      <c r="D15" s="38">
        <v>2.2000000000000002</v>
      </c>
      <c r="E15" s="35"/>
    </row>
    <row r="16" spans="1:6">
      <c r="A16" s="309" t="s">
        <v>43</v>
      </c>
      <c r="B16" s="38">
        <v>57.5</v>
      </c>
      <c r="C16" s="38">
        <v>120.6</v>
      </c>
      <c r="D16" s="38">
        <v>3.3</v>
      </c>
      <c r="E16" s="35" t="s">
        <v>43</v>
      </c>
    </row>
    <row r="17" spans="1:10">
      <c r="A17" s="309" t="s">
        <v>44</v>
      </c>
      <c r="B17" s="38">
        <v>63.3</v>
      </c>
      <c r="C17" s="38">
        <v>118.3</v>
      </c>
      <c r="D17" s="38">
        <v>3.8</v>
      </c>
      <c r="E17" s="35"/>
      <c r="F17" s="310" t="str">
        <f>IF(Content!$E$1=1,F19,F20)</f>
        <v>* У II кварталі 2019 року: ВВП – оцінка НБУ, ІСН – у середньому за квітень-травень 2019 року.</v>
      </c>
    </row>
    <row r="18" spans="1:10">
      <c r="A18" s="36" t="s">
        <v>45</v>
      </c>
      <c r="B18" s="36">
        <v>61.6</v>
      </c>
      <c r="C18" s="36">
        <v>117.2</v>
      </c>
      <c r="D18" s="36">
        <v>2.8</v>
      </c>
      <c r="E18" s="35" t="s">
        <v>45</v>
      </c>
      <c r="F18" s="310" t="str">
        <f>IF(Content!$E$1=1,F21,F22)</f>
        <v>Джерело: ДССУ, розрахунки НБУ.</v>
      </c>
    </row>
    <row r="19" spans="1:10">
      <c r="A19" s="36" t="s">
        <v>214</v>
      </c>
      <c r="B19" s="36">
        <v>59.6</v>
      </c>
      <c r="C19" s="36">
        <v>117.3</v>
      </c>
      <c r="D19" s="36">
        <v>3.5</v>
      </c>
      <c r="E19" s="35"/>
      <c r="F19" s="313" t="s">
        <v>1512</v>
      </c>
      <c r="G19" s="310"/>
      <c r="H19" s="310"/>
      <c r="I19" s="310"/>
      <c r="J19" s="310"/>
    </row>
    <row r="20" spans="1:10">
      <c r="A20" s="36" t="s">
        <v>260</v>
      </c>
      <c r="B20" s="38">
        <v>66</v>
      </c>
      <c r="C20" s="38">
        <v>119.7</v>
      </c>
      <c r="D20" s="38">
        <v>2.5</v>
      </c>
      <c r="E20" s="35"/>
      <c r="F20" s="313" t="s">
        <v>1513</v>
      </c>
      <c r="G20" s="310"/>
      <c r="H20" s="310"/>
      <c r="I20" s="310"/>
      <c r="J20" s="310"/>
    </row>
    <row r="21" spans="1:10">
      <c r="A21" s="36" t="s">
        <v>917</v>
      </c>
      <c r="B21" s="36">
        <v>77.2</v>
      </c>
      <c r="C21" s="36">
        <v>117.8</v>
      </c>
      <c r="D21" s="38">
        <v>3</v>
      </c>
      <c r="E21" s="35" t="s">
        <v>917</v>
      </c>
      <c r="F21" s="313" t="s">
        <v>46</v>
      </c>
      <c r="G21" s="310"/>
      <c r="H21" s="310"/>
      <c r="I21" s="310"/>
      <c r="J21" s="310"/>
    </row>
    <row r="22" spans="1:10">
      <c r="F22" s="313" t="s">
        <v>47</v>
      </c>
      <c r="G22" s="310"/>
      <c r="H22" s="310"/>
      <c r="I22" s="310"/>
      <c r="J22" s="310"/>
    </row>
    <row r="23" spans="1:10">
      <c r="F23" s="310"/>
      <c r="G23" s="310"/>
      <c r="H23" s="310"/>
      <c r="I23" s="310"/>
      <c r="J23" s="310"/>
    </row>
    <row r="24" spans="1:10">
      <c r="B24" s="38"/>
      <c r="C24" s="38"/>
      <c r="D24" s="38"/>
      <c r="F24" s="310"/>
      <c r="G24" s="310"/>
      <c r="H24" s="310"/>
      <c r="I24" s="310"/>
      <c r="J24" s="310"/>
    </row>
    <row r="25" spans="1:10">
      <c r="A25" s="38"/>
      <c r="B25" s="38"/>
      <c r="C25" s="38"/>
      <c r="D25" s="38"/>
      <c r="F25" s="310"/>
      <c r="G25" s="310"/>
      <c r="H25" s="310"/>
      <c r="I25" s="310"/>
      <c r="J25" s="310"/>
    </row>
    <row r="26" spans="1:10">
      <c r="A26" s="38"/>
      <c r="B26" s="38"/>
      <c r="C26" s="38"/>
      <c r="D26" s="38"/>
      <c r="F26" s="310"/>
      <c r="G26" s="310"/>
      <c r="H26" s="310"/>
      <c r="I26" s="310"/>
      <c r="J26" s="310"/>
    </row>
    <row r="27" spans="1:10">
      <c r="A27" s="38"/>
      <c r="B27" s="38"/>
      <c r="C27" s="38"/>
      <c r="D27" s="38"/>
      <c r="E27" s="38"/>
      <c r="F27" s="310"/>
      <c r="G27" s="310"/>
      <c r="H27" s="310"/>
      <c r="I27" s="310"/>
      <c r="J27" s="310"/>
    </row>
    <row r="28" spans="1:10">
      <c r="A28" s="38"/>
      <c r="B28" s="38"/>
      <c r="C28" s="38"/>
      <c r="D28" s="38"/>
      <c r="E28" s="38"/>
      <c r="F28" s="310"/>
      <c r="G28" s="310"/>
      <c r="H28" s="310"/>
      <c r="I28" s="310"/>
      <c r="J28" s="310"/>
    </row>
    <row r="29" spans="1:10">
      <c r="A29" s="38"/>
      <c r="B29" s="38"/>
      <c r="C29" s="38"/>
      <c r="D29" s="38"/>
      <c r="E29" s="38"/>
      <c r="F29" s="38"/>
      <c r="G29" s="38"/>
      <c r="H29" s="38"/>
    </row>
    <row r="30" spans="1:10">
      <c r="A30" s="38"/>
      <c r="B30" s="38"/>
      <c r="C30" s="38"/>
      <c r="D30" s="38"/>
      <c r="E30" s="38"/>
      <c r="F30" s="38"/>
      <c r="G30" s="38"/>
      <c r="H30" s="38"/>
    </row>
    <row r="31" spans="1:10">
      <c r="A31" s="38"/>
      <c r="B31" s="38"/>
      <c r="C31" s="38"/>
      <c r="D31" s="38"/>
      <c r="E31" s="38"/>
      <c r="F31" s="38"/>
      <c r="G31" s="38"/>
      <c r="H31" s="38"/>
    </row>
    <row r="32" spans="1:10">
      <c r="A32" s="38"/>
      <c r="B32" s="38"/>
      <c r="C32" s="38"/>
      <c r="D32" s="38"/>
      <c r="E32" s="38"/>
      <c r="F32" s="38"/>
      <c r="G32" s="38"/>
      <c r="H32" s="38"/>
    </row>
    <row r="33" spans="1:8">
      <c r="A33" s="38"/>
      <c r="B33" s="38"/>
      <c r="C33" s="38"/>
      <c r="D33" s="38"/>
      <c r="E33" s="38"/>
      <c r="F33" s="38"/>
      <c r="G33" s="38"/>
      <c r="H33" s="38"/>
    </row>
    <row r="34" spans="1:8">
      <c r="A34" s="38"/>
      <c r="B34" s="38"/>
      <c r="C34" s="38"/>
      <c r="D34" s="38"/>
      <c r="E34" s="38"/>
      <c r="F34" s="38"/>
      <c r="G34" s="38"/>
      <c r="H34" s="38"/>
    </row>
    <row r="35" spans="1:8">
      <c r="A35" s="38"/>
      <c r="B35" s="38"/>
      <c r="C35" s="38"/>
      <c r="D35" s="38"/>
      <c r="E35" s="38"/>
      <c r="F35" s="38"/>
      <c r="G35" s="38"/>
      <c r="H35" s="38"/>
    </row>
    <row r="36" spans="1:8">
      <c r="A36" s="38"/>
      <c r="B36" s="38"/>
      <c r="C36" s="38"/>
      <c r="D36" s="38"/>
      <c r="E36" s="38"/>
      <c r="F36" s="38"/>
      <c r="G36" s="38"/>
      <c r="H36" s="38"/>
    </row>
    <row r="37" spans="1:8">
      <c r="A37" s="38"/>
      <c r="B37" s="38"/>
      <c r="C37" s="38"/>
      <c r="D37" s="38"/>
      <c r="E37" s="38"/>
      <c r="F37" s="38"/>
      <c r="G37" s="38"/>
      <c r="H37" s="38"/>
    </row>
    <row r="38" spans="1:8">
      <c r="A38" s="38"/>
      <c r="B38" s="38"/>
      <c r="C38" s="38"/>
      <c r="D38" s="38"/>
      <c r="E38" s="38"/>
      <c r="F38" s="38"/>
      <c r="G38" s="38"/>
      <c r="H38" s="38"/>
    </row>
    <row r="39" spans="1:8">
      <c r="A39" s="38"/>
      <c r="B39" s="38"/>
      <c r="C39" s="38"/>
      <c r="D39" s="38"/>
      <c r="E39" s="38"/>
      <c r="F39" s="38"/>
      <c r="G39" s="38"/>
      <c r="H39" s="38"/>
    </row>
    <row r="40" spans="1:8">
      <c r="A40" s="38"/>
      <c r="B40" s="38"/>
      <c r="C40" s="38"/>
      <c r="D40" s="38"/>
      <c r="E40" s="38"/>
      <c r="F40" s="38"/>
      <c r="G40" s="38"/>
      <c r="H40" s="38"/>
    </row>
    <row r="41" spans="1:8">
      <c r="A41" s="38"/>
      <c r="B41" s="38"/>
      <c r="C41" s="38"/>
      <c r="D41" s="38"/>
      <c r="E41" s="38"/>
      <c r="F41" s="38"/>
      <c r="G41" s="38"/>
      <c r="H41" s="38"/>
    </row>
    <row r="42" spans="1:8">
      <c r="A42" s="38"/>
      <c r="B42" s="38"/>
      <c r="C42" s="38"/>
      <c r="D42" s="38"/>
      <c r="E42" s="38"/>
      <c r="F42" s="38"/>
      <c r="G42" s="38"/>
      <c r="H42" s="38"/>
    </row>
    <row r="43" spans="1:8">
      <c r="A43" s="38"/>
      <c r="B43" s="38"/>
      <c r="C43" s="38"/>
      <c r="D43" s="38"/>
      <c r="E43" s="38"/>
      <c r="F43" s="38"/>
      <c r="G43" s="38"/>
      <c r="H43" s="38"/>
    </row>
    <row r="44" spans="1:8">
      <c r="A44" s="38"/>
      <c r="C44" s="38"/>
      <c r="D44" s="38"/>
      <c r="E44" s="38"/>
      <c r="F44" s="38"/>
      <c r="G44" s="38"/>
      <c r="H44" s="38"/>
    </row>
    <row r="45" spans="1:8">
      <c r="C45" s="38"/>
      <c r="D45" s="38"/>
      <c r="E45" s="38"/>
    </row>
    <row r="46" spans="1:8">
      <c r="C46" s="38"/>
      <c r="D46" s="38"/>
      <c r="E46" s="38"/>
    </row>
    <row r="47" spans="1:8">
      <c r="C47" s="38"/>
      <c r="D47" s="38"/>
      <c r="E47" s="38"/>
    </row>
    <row r="48" spans="1:8">
      <c r="C48" s="3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M46"/>
  <sheetViews>
    <sheetView showGridLines="0" workbookViewId="0">
      <selection activeCell="L31" sqref="L31"/>
    </sheetView>
  </sheetViews>
  <sheetFormatPr defaultColWidth="9.140625" defaultRowHeight="12.75"/>
  <cols>
    <col min="1" max="16384" width="9.140625" style="36"/>
  </cols>
  <sheetData>
    <row r="1" spans="1:9">
      <c r="A1" s="19" t="s">
        <v>102</v>
      </c>
      <c r="B1" s="331" t="str">
        <f>IF(Content!$E$1=1,B2,B3)</f>
        <v>Будівництво</v>
      </c>
      <c r="C1" s="331" t="str">
        <f>IF(Content!$E$1=1,C2,C3)</f>
        <v>Роздрібний товарооборот</v>
      </c>
      <c r="D1" s="331" t="str">
        <f>IF(Content!$E$1=1,D2,D3)</f>
        <v>Пасажирський транспорт</v>
      </c>
      <c r="E1" s="331" t="str">
        <f>IF(Content!$E$1=1,E2,E3)</f>
        <v>Вантажний транспорт</v>
      </c>
      <c r="F1" s="331" t="str">
        <f>IF(Content!$E$1=1,F2,F3)</f>
        <v>Промисловість</v>
      </c>
      <c r="I1" s="310" t="str">
        <f>IF(Content!$E$1=1,I2,I3)</f>
        <v>Випуск в окремих видах діяльності, % р/р (у середньому за квартал)</v>
      </c>
    </row>
    <row r="2" spans="1:9" hidden="1">
      <c r="A2" s="19"/>
      <c r="B2" s="332" t="s">
        <v>149</v>
      </c>
      <c r="C2" s="332" t="s">
        <v>332</v>
      </c>
      <c r="D2" s="332" t="s">
        <v>918</v>
      </c>
      <c r="E2" s="332" t="s">
        <v>333</v>
      </c>
      <c r="F2" s="332" t="s">
        <v>145</v>
      </c>
      <c r="I2" s="36" t="s">
        <v>569</v>
      </c>
    </row>
    <row r="3" spans="1:9" hidden="1">
      <c r="B3" s="333" t="s">
        <v>148</v>
      </c>
      <c r="C3" s="333" t="s">
        <v>334</v>
      </c>
      <c r="D3" s="333" t="s">
        <v>919</v>
      </c>
      <c r="E3" s="333" t="s">
        <v>335</v>
      </c>
      <c r="F3" s="333" t="s">
        <v>150</v>
      </c>
      <c r="I3" s="36" t="s">
        <v>394</v>
      </c>
    </row>
    <row r="4" spans="1:9">
      <c r="A4" s="309" t="s">
        <v>31</v>
      </c>
      <c r="B4" s="96">
        <v>-29.700000000000003</v>
      </c>
      <c r="C4" s="38">
        <v>-23.9</v>
      </c>
      <c r="D4" s="38">
        <v>-11.900000000000006</v>
      </c>
      <c r="E4" s="38">
        <v>-21.5</v>
      </c>
      <c r="F4" s="38">
        <v>-20.5</v>
      </c>
      <c r="G4" s="35" t="s">
        <v>31</v>
      </c>
    </row>
    <row r="5" spans="1:9">
      <c r="A5" s="309" t="s">
        <v>32</v>
      </c>
      <c r="B5" s="38">
        <v>-23.4</v>
      </c>
      <c r="C5" s="38">
        <v>-25.2</v>
      </c>
      <c r="D5" s="38">
        <v>-7.3</v>
      </c>
      <c r="E5" s="38">
        <v>-14.1</v>
      </c>
      <c r="F5" s="38">
        <v>-19.399999999999999</v>
      </c>
      <c r="G5" s="35"/>
    </row>
    <row r="6" spans="1:9">
      <c r="A6" s="309" t="s">
        <v>33</v>
      </c>
      <c r="B6" s="38">
        <v>-11.5</v>
      </c>
      <c r="C6" s="38">
        <v>-18.100000000000001</v>
      </c>
      <c r="D6" s="38">
        <v>-8.6</v>
      </c>
      <c r="E6" s="38">
        <v>5.9</v>
      </c>
      <c r="F6" s="38">
        <v>-7.3</v>
      </c>
      <c r="G6" s="35" t="s">
        <v>33</v>
      </c>
    </row>
    <row r="7" spans="1:9">
      <c r="A7" s="309" t="s">
        <v>34</v>
      </c>
      <c r="B7" s="38">
        <v>6.2</v>
      </c>
      <c r="C7" s="38">
        <v>-16.8</v>
      </c>
      <c r="D7" s="38">
        <v>-7.3</v>
      </c>
      <c r="E7" s="38">
        <v>7.9</v>
      </c>
      <c r="F7" s="38">
        <v>-3.5</v>
      </c>
      <c r="G7" s="35"/>
    </row>
    <row r="8" spans="1:9">
      <c r="A8" s="309" t="s">
        <v>35</v>
      </c>
      <c r="B8" s="38">
        <v>8.2999999999999972</v>
      </c>
      <c r="C8" s="38">
        <v>-0.7</v>
      </c>
      <c r="D8" s="38">
        <v>1.4000000000000057</v>
      </c>
      <c r="E8" s="38">
        <v>4.2</v>
      </c>
      <c r="F8" s="38">
        <v>4.5</v>
      </c>
      <c r="G8" s="35" t="s">
        <v>35</v>
      </c>
    </row>
    <row r="9" spans="1:9">
      <c r="A9" s="309" t="s">
        <v>36</v>
      </c>
      <c r="B9" s="38">
        <v>17.2</v>
      </c>
      <c r="C9" s="38">
        <v>5.6</v>
      </c>
      <c r="D9" s="38">
        <v>4.8</v>
      </c>
      <c r="E9" s="38">
        <v>0.6</v>
      </c>
      <c r="F9" s="38">
        <v>0.9</v>
      </c>
      <c r="G9" s="35"/>
    </row>
    <row r="10" spans="1:9">
      <c r="A10" s="309" t="s">
        <v>37</v>
      </c>
      <c r="B10" s="38">
        <v>23.3</v>
      </c>
      <c r="C10" s="38">
        <v>6.5</v>
      </c>
      <c r="D10" s="38">
        <v>7.7</v>
      </c>
      <c r="E10" s="38">
        <v>-1.2</v>
      </c>
      <c r="F10" s="38">
        <v>2.2999999999999998</v>
      </c>
      <c r="G10" s="35" t="s">
        <v>37</v>
      </c>
    </row>
    <row r="11" spans="1:9">
      <c r="A11" s="309" t="s">
        <v>38</v>
      </c>
      <c r="B11" s="38">
        <v>17.399999999999999</v>
      </c>
      <c r="C11" s="38">
        <v>5</v>
      </c>
      <c r="D11" s="38">
        <v>7.2</v>
      </c>
      <c r="E11" s="38">
        <v>5.7</v>
      </c>
      <c r="F11" s="38">
        <v>3.6</v>
      </c>
      <c r="G11" s="35"/>
    </row>
    <row r="12" spans="1:9">
      <c r="A12" s="309" t="s">
        <v>39</v>
      </c>
      <c r="B12" s="38">
        <v>25.400000000000006</v>
      </c>
      <c r="C12" s="38">
        <v>6.1</v>
      </c>
      <c r="D12" s="38">
        <v>9.4000000000000057</v>
      </c>
      <c r="E12" s="38">
        <v>11.9</v>
      </c>
      <c r="F12" s="38">
        <v>0.3</v>
      </c>
      <c r="G12" s="35" t="s">
        <v>39</v>
      </c>
    </row>
    <row r="13" spans="1:9">
      <c r="A13" s="309" t="s">
        <v>40</v>
      </c>
      <c r="B13" s="38">
        <v>31.4</v>
      </c>
      <c r="C13" s="38">
        <v>11.1</v>
      </c>
      <c r="D13" s="38">
        <v>7.7</v>
      </c>
      <c r="E13" s="38">
        <v>6.7</v>
      </c>
      <c r="F13" s="38">
        <v>0.6</v>
      </c>
      <c r="G13" s="35"/>
    </row>
    <row r="14" spans="1:9">
      <c r="A14" s="309" t="s">
        <v>41</v>
      </c>
      <c r="B14" s="38">
        <v>27.7</v>
      </c>
      <c r="C14" s="38">
        <v>8.6</v>
      </c>
      <c r="D14" s="38">
        <v>5.7</v>
      </c>
      <c r="E14" s="38">
        <v>6.2</v>
      </c>
      <c r="F14" s="38">
        <v>0.3</v>
      </c>
      <c r="G14" s="35" t="s">
        <v>41</v>
      </c>
    </row>
    <row r="15" spans="1:9">
      <c r="A15" s="309" t="s">
        <v>42</v>
      </c>
      <c r="B15" s="38">
        <v>22.4</v>
      </c>
      <c r="C15" s="38">
        <v>8.6999999999999993</v>
      </c>
      <c r="D15" s="38">
        <v>5.6</v>
      </c>
      <c r="E15" s="38">
        <v>-0.1</v>
      </c>
      <c r="F15" s="38">
        <v>0.8</v>
      </c>
      <c r="G15" s="35"/>
    </row>
    <row r="16" spans="1:9">
      <c r="A16" s="309" t="s">
        <v>43</v>
      </c>
      <c r="B16" s="38">
        <v>3.2999999999999972</v>
      </c>
      <c r="C16" s="38">
        <v>6.2000000000000028</v>
      </c>
      <c r="D16" s="38">
        <v>3.2999999999999972</v>
      </c>
      <c r="E16" s="38">
        <v>-3.8</v>
      </c>
      <c r="F16" s="38">
        <v>2.9</v>
      </c>
      <c r="G16" s="35" t="s">
        <v>43</v>
      </c>
    </row>
    <row r="17" spans="1:13">
      <c r="A17" s="309" t="s">
        <v>44</v>
      </c>
      <c r="B17" s="38">
        <v>8.9</v>
      </c>
      <c r="C17" s="38">
        <v>6.4</v>
      </c>
      <c r="D17" s="38">
        <v>6.3</v>
      </c>
      <c r="E17" s="38">
        <v>-1.7</v>
      </c>
      <c r="F17" s="38">
        <v>3.2</v>
      </c>
      <c r="G17" s="35"/>
    </row>
    <row r="18" spans="1:13">
      <c r="A18" s="36" t="s">
        <v>45</v>
      </c>
      <c r="B18" s="38">
        <v>10</v>
      </c>
      <c r="C18" s="38">
        <v>7</v>
      </c>
      <c r="D18" s="38">
        <v>3.5</v>
      </c>
      <c r="E18" s="38">
        <v>-2.1</v>
      </c>
      <c r="F18" s="38">
        <v>1.3</v>
      </c>
      <c r="G18" s="35" t="s">
        <v>45</v>
      </c>
      <c r="I18" s="310" t="str">
        <f>IF(Content!$E$1=1,I22,I23)</f>
        <v>* У середньому за квітень-травень 2019 року.</v>
      </c>
    </row>
    <row r="19" spans="1:13">
      <c r="A19" s="36" t="s">
        <v>214</v>
      </c>
      <c r="B19" s="36">
        <v>9.5</v>
      </c>
      <c r="C19" s="36">
        <v>5.2</v>
      </c>
      <c r="D19" s="36">
        <v>0.9</v>
      </c>
      <c r="E19" s="36">
        <v>-5.6</v>
      </c>
      <c r="F19" s="36">
        <v>-0.4</v>
      </c>
      <c r="G19" s="35"/>
      <c r="I19" s="310" t="str">
        <f>IF(Content!$E$1=1,I20,I21)</f>
        <v>Джерело: ДССУ, розрахунки НБУ.</v>
      </c>
      <c r="J19" s="310"/>
      <c r="K19" s="310"/>
      <c r="L19" s="310"/>
      <c r="M19" s="310"/>
    </row>
    <row r="20" spans="1:13">
      <c r="A20" s="36" t="s">
        <v>260</v>
      </c>
      <c r="B20" s="36">
        <v>24.299999999999997</v>
      </c>
      <c r="C20" s="36">
        <v>7.4</v>
      </c>
      <c r="D20" s="36">
        <v>3.7999999999999972</v>
      </c>
      <c r="E20" s="36">
        <v>2.2000000000000002</v>
      </c>
      <c r="F20" s="36">
        <v>-1</v>
      </c>
      <c r="G20" s="35"/>
      <c r="I20" s="313" t="s">
        <v>46</v>
      </c>
      <c r="J20" s="310"/>
      <c r="K20" s="310"/>
      <c r="L20" s="310"/>
      <c r="M20" s="310"/>
    </row>
    <row r="21" spans="1:13">
      <c r="A21" s="36" t="s">
        <v>917</v>
      </c>
      <c r="B21" s="26">
        <v>23.2</v>
      </c>
      <c r="C21" s="26">
        <v>8.6999999999999993</v>
      </c>
      <c r="D21" s="26">
        <v>6.8</v>
      </c>
      <c r="E21" s="26">
        <v>5.8</v>
      </c>
      <c r="F21" s="26">
        <v>3.4</v>
      </c>
      <c r="G21" s="35" t="s">
        <v>917</v>
      </c>
      <c r="I21" s="313" t="s">
        <v>47</v>
      </c>
      <c r="J21" s="310"/>
      <c r="K21" s="310"/>
      <c r="L21" s="310"/>
      <c r="M21" s="310"/>
    </row>
    <row r="22" spans="1:13">
      <c r="I22" s="313" t="s">
        <v>1544</v>
      </c>
      <c r="J22" s="310"/>
      <c r="K22" s="310"/>
      <c r="L22" s="310"/>
      <c r="M22" s="310"/>
    </row>
    <row r="23" spans="1:13">
      <c r="I23" s="313" t="s">
        <v>1545</v>
      </c>
      <c r="J23" s="310"/>
      <c r="K23" s="310"/>
      <c r="L23" s="310"/>
      <c r="M23" s="310"/>
    </row>
    <row r="24" spans="1:13">
      <c r="I24" s="310"/>
      <c r="J24" s="310"/>
      <c r="K24" s="310"/>
      <c r="L24" s="310"/>
      <c r="M24" s="310"/>
    </row>
    <row r="25" spans="1:13">
      <c r="B25" s="38"/>
      <c r="D25" s="38"/>
      <c r="I25" s="310"/>
      <c r="J25" s="310"/>
      <c r="K25" s="310"/>
      <c r="L25" s="310"/>
      <c r="M25" s="310"/>
    </row>
    <row r="26" spans="1:13">
      <c r="B26" s="38"/>
      <c r="D26" s="38"/>
    </row>
    <row r="27" spans="1:13">
      <c r="B27" s="38"/>
      <c r="D27" s="38"/>
      <c r="H27" s="38"/>
      <c r="I27" s="38"/>
      <c r="J27" s="38"/>
      <c r="K27" s="38"/>
      <c r="L27" s="38"/>
    </row>
    <row r="28" spans="1:13">
      <c r="B28" s="38"/>
      <c r="D28" s="38"/>
      <c r="F28" s="38"/>
      <c r="H28" s="38"/>
      <c r="I28" s="38"/>
      <c r="J28" s="38"/>
      <c r="K28" s="38"/>
      <c r="L28" s="38"/>
    </row>
    <row r="29" spans="1:13">
      <c r="B29" s="38"/>
      <c r="D29" s="38"/>
      <c r="F29" s="38"/>
      <c r="H29" s="38"/>
      <c r="I29" s="38"/>
      <c r="J29" s="38"/>
      <c r="K29" s="38"/>
      <c r="L29" s="38"/>
    </row>
    <row r="30" spans="1:13">
      <c r="B30" s="38"/>
      <c r="D30" s="38"/>
      <c r="F30" s="38"/>
    </row>
    <row r="31" spans="1:13">
      <c r="B31" s="38"/>
      <c r="D31" s="38"/>
      <c r="F31" s="38"/>
    </row>
    <row r="32" spans="1:13">
      <c r="B32" s="38"/>
      <c r="D32" s="38"/>
      <c r="F32" s="38"/>
    </row>
    <row r="33" spans="2:7">
      <c r="B33" s="38"/>
      <c r="D33" s="38"/>
      <c r="F33" s="38"/>
    </row>
    <row r="34" spans="2:7">
      <c r="B34" s="38"/>
      <c r="D34" s="38"/>
      <c r="F34" s="38"/>
    </row>
    <row r="35" spans="2:7">
      <c r="B35" s="38"/>
      <c r="D35" s="38"/>
      <c r="F35" s="38"/>
    </row>
    <row r="36" spans="2:7">
      <c r="B36" s="38"/>
      <c r="D36" s="38"/>
      <c r="F36" s="38"/>
    </row>
    <row r="37" spans="2:7">
      <c r="B37" s="38"/>
      <c r="D37" s="38"/>
      <c r="F37" s="38"/>
    </row>
    <row r="38" spans="2:7">
      <c r="B38" s="38"/>
      <c r="D38" s="38"/>
      <c r="F38" s="38"/>
    </row>
    <row r="39" spans="2:7">
      <c r="B39" s="38"/>
      <c r="D39" s="38"/>
      <c r="F39" s="38"/>
    </row>
    <row r="40" spans="2:7">
      <c r="B40" s="38"/>
      <c r="D40" s="38"/>
      <c r="F40" s="38"/>
    </row>
    <row r="41" spans="2:7">
      <c r="B41" s="38"/>
      <c r="C41" s="38"/>
      <c r="D41" s="38"/>
      <c r="F41" s="38"/>
    </row>
    <row r="42" spans="2:7">
      <c r="B42" s="38"/>
      <c r="C42" s="38"/>
      <c r="D42" s="38"/>
      <c r="E42" s="38"/>
      <c r="F42" s="38"/>
    </row>
    <row r="43" spans="2:7">
      <c r="B43" s="38"/>
      <c r="C43" s="38"/>
      <c r="D43" s="38"/>
      <c r="E43" s="38"/>
      <c r="F43" s="38"/>
      <c r="G43" s="38"/>
    </row>
    <row r="44" spans="2:7">
      <c r="C44" s="38"/>
      <c r="D44" s="38"/>
      <c r="E44" s="38"/>
      <c r="F44" s="38"/>
      <c r="G44" s="38"/>
    </row>
    <row r="45" spans="2:7">
      <c r="C45" s="38"/>
      <c r="D45" s="38"/>
      <c r="E45" s="38"/>
      <c r="F45" s="38"/>
      <c r="G45" s="38"/>
    </row>
    <row r="46" spans="2:7">
      <c r="C46" s="38"/>
      <c r="D46" s="38"/>
      <c r="E46" s="38"/>
      <c r="F46" s="38"/>
      <c r="G46" s="3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M43"/>
  <sheetViews>
    <sheetView showGridLines="0" zoomScaleNormal="100" workbookViewId="0">
      <selection activeCell="E19" sqref="E19:E22"/>
    </sheetView>
  </sheetViews>
  <sheetFormatPr defaultColWidth="9.140625" defaultRowHeight="12.75"/>
  <cols>
    <col min="1" max="1" width="9.140625" style="7"/>
    <col min="2" max="2" width="16.140625" style="7" bestFit="1" customWidth="1"/>
    <col min="3" max="3" width="20" style="7" bestFit="1" customWidth="1"/>
    <col min="4" max="4" width="10.140625" style="7" bestFit="1" customWidth="1"/>
    <col min="5" max="9" width="9.140625" style="7"/>
    <col min="12" max="12" width="9.140625" style="2"/>
    <col min="13" max="13" width="9.140625" style="7"/>
  </cols>
  <sheetData>
    <row r="1" spans="1:13">
      <c r="A1" s="19" t="s">
        <v>102</v>
      </c>
      <c r="B1" t="str">
        <f>IF(Content!$E$1=1,B2,B3)</f>
        <v>Безробіття</v>
      </c>
      <c r="C1" t="str">
        <f>IF(Content!$E$1=1,C2,C3)</f>
        <v>с/с</v>
      </c>
      <c r="E1" t="str">
        <f>IF(Content!$E$1=1,E2,E3)</f>
        <v>Рівень безробіття за методологією МОП*, %</v>
      </c>
      <c r="M1"/>
    </row>
    <row r="2" spans="1:13" hidden="1">
      <c r="A2" s="19"/>
      <c r="B2" t="s">
        <v>1343</v>
      </c>
      <c r="C2" t="s">
        <v>1344</v>
      </c>
      <c r="E2" s="1" t="s">
        <v>1307</v>
      </c>
      <c r="M2"/>
    </row>
    <row r="3" spans="1:13" ht="12" hidden="1" customHeight="1">
      <c r="B3" t="s">
        <v>478</v>
      </c>
      <c r="C3" t="s">
        <v>479</v>
      </c>
      <c r="E3" s="1" t="s">
        <v>1308</v>
      </c>
      <c r="M3"/>
    </row>
    <row r="4" spans="1:13">
      <c r="A4" s="7" t="s">
        <v>31</v>
      </c>
      <c r="B4" s="48">
        <v>9.6</v>
      </c>
      <c r="C4" s="48">
        <v>9.1999999999999993</v>
      </c>
      <c r="M4" s="9" t="s">
        <v>31</v>
      </c>
    </row>
    <row r="5" spans="1:13">
      <c r="A5" s="7" t="s">
        <v>32</v>
      </c>
      <c r="B5" s="48">
        <v>8.8000000000000007</v>
      </c>
      <c r="C5" s="48">
        <v>9.1999999999999993</v>
      </c>
      <c r="L5" s="2" t="s">
        <v>32</v>
      </c>
      <c r="M5" s="9"/>
    </row>
    <row r="6" spans="1:13">
      <c r="A6" s="7" t="s">
        <v>33</v>
      </c>
      <c r="B6" s="48">
        <v>8.6</v>
      </c>
      <c r="C6" s="48">
        <v>9.1999999999999993</v>
      </c>
      <c r="J6" s="7"/>
      <c r="M6" s="9" t="s">
        <v>33</v>
      </c>
    </row>
    <row r="7" spans="1:13">
      <c r="A7" s="7" t="s">
        <v>34</v>
      </c>
      <c r="B7" s="48">
        <v>9.5</v>
      </c>
      <c r="C7" s="48">
        <v>9</v>
      </c>
      <c r="J7" s="1"/>
      <c r="L7" s="2" t="s">
        <v>34</v>
      </c>
      <c r="M7" s="9"/>
    </row>
    <row r="8" spans="1:13">
      <c r="A8" s="7" t="s">
        <v>35</v>
      </c>
      <c r="B8" s="48">
        <v>9.9</v>
      </c>
      <c r="C8" s="48">
        <v>9.4</v>
      </c>
      <c r="M8" s="9" t="s">
        <v>35</v>
      </c>
    </row>
    <row r="9" spans="1:13">
      <c r="A9" s="7" t="s">
        <v>36</v>
      </c>
      <c r="B9" s="48">
        <v>9</v>
      </c>
      <c r="C9" s="48">
        <v>9.4</v>
      </c>
      <c r="L9" s="2" t="s">
        <v>36</v>
      </c>
      <c r="M9" s="9"/>
    </row>
    <row r="10" spans="1:13">
      <c r="A10" s="7" t="s">
        <v>37</v>
      </c>
      <c r="B10" s="48">
        <v>8.8000000000000007</v>
      </c>
      <c r="C10" s="48">
        <v>9.4</v>
      </c>
      <c r="M10" s="9" t="s">
        <v>37</v>
      </c>
    </row>
    <row r="11" spans="1:13">
      <c r="A11" s="7" t="s">
        <v>38</v>
      </c>
      <c r="B11" s="48">
        <v>9.6999999999999993</v>
      </c>
      <c r="C11" s="48">
        <v>9.3000000000000007</v>
      </c>
      <c r="L11" s="2" t="s">
        <v>38</v>
      </c>
      <c r="M11" s="9"/>
    </row>
    <row r="12" spans="1:13">
      <c r="A12" s="7" t="s">
        <v>39</v>
      </c>
      <c r="B12" s="48">
        <v>10.1</v>
      </c>
      <c r="C12" s="48">
        <v>9.5</v>
      </c>
      <c r="M12" s="9" t="s">
        <v>39</v>
      </c>
    </row>
    <row r="13" spans="1:13">
      <c r="A13" s="7" t="s">
        <v>40</v>
      </c>
      <c r="B13" s="48">
        <v>9.1</v>
      </c>
      <c r="C13" s="48">
        <v>9.5</v>
      </c>
      <c r="L13" s="2" t="s">
        <v>40</v>
      </c>
      <c r="M13" s="9"/>
    </row>
    <row r="14" spans="1:13">
      <c r="A14" s="7" t="s">
        <v>41</v>
      </c>
      <c r="B14" s="48">
        <v>8.9</v>
      </c>
      <c r="C14" s="48">
        <v>9.5</v>
      </c>
      <c r="M14" s="9" t="s">
        <v>41</v>
      </c>
    </row>
    <row r="15" spans="1:13">
      <c r="A15" s="7" t="s">
        <v>42</v>
      </c>
      <c r="B15" s="48">
        <v>9.9</v>
      </c>
      <c r="C15" s="48">
        <v>9.4</v>
      </c>
      <c r="L15" s="2" t="s">
        <v>42</v>
      </c>
      <c r="M15" s="9"/>
    </row>
    <row r="16" spans="1:13">
      <c r="A16" s="7" t="s">
        <v>43</v>
      </c>
      <c r="B16" s="48">
        <v>9.6999999999999993</v>
      </c>
      <c r="C16" s="48">
        <v>9.1</v>
      </c>
      <c r="E16" t="str">
        <f>IF(Content!$E$1=1,E21,E22)</f>
        <v>* У % до робочої сили у віці 15–70 років.</v>
      </c>
      <c r="M16" s="9" t="s">
        <v>43</v>
      </c>
    </row>
    <row r="17" spans="1:13">
      <c r="A17" s="7" t="s">
        <v>44</v>
      </c>
      <c r="B17" s="48">
        <v>8.3000000000000007</v>
      </c>
      <c r="C17" s="48">
        <v>8.8000000000000007</v>
      </c>
      <c r="E17" t="str">
        <f>IF(Content!$E$1=1,E19,E20)</f>
        <v>Джерело: ДССУ, розрахунки НБУ.</v>
      </c>
      <c r="L17" s="2" t="s">
        <v>44</v>
      </c>
      <c r="M17" s="9"/>
    </row>
    <row r="18" spans="1:13">
      <c r="A18" s="7" t="s">
        <v>45</v>
      </c>
      <c r="B18" s="48">
        <v>8</v>
      </c>
      <c r="C18" s="48">
        <v>8.6999999999999993</v>
      </c>
      <c r="D18" s="47"/>
      <c r="E18"/>
      <c r="F18"/>
      <c r="G18"/>
      <c r="H18"/>
      <c r="I18"/>
      <c r="M18" s="9" t="s">
        <v>45</v>
      </c>
    </row>
    <row r="19" spans="1:13">
      <c r="A19" s="7" t="s">
        <v>214</v>
      </c>
      <c r="B19" s="48">
        <v>9.3000000000000007</v>
      </c>
      <c r="C19" s="48">
        <v>8.6999999999999993</v>
      </c>
      <c r="D19" s="47"/>
      <c r="E19" s="2" t="s">
        <v>46</v>
      </c>
      <c r="F19"/>
      <c r="G19"/>
      <c r="H19"/>
      <c r="I19"/>
      <c r="L19" s="2" t="s">
        <v>214</v>
      </c>
      <c r="M19" s="9"/>
    </row>
    <row r="20" spans="1:13">
      <c r="A20" s="7" t="s">
        <v>260</v>
      </c>
      <c r="B20" s="48">
        <v>9.1999999999999993</v>
      </c>
      <c r="C20" s="48">
        <v>8.6</v>
      </c>
      <c r="D20" s="47"/>
      <c r="E20" s="2" t="s">
        <v>47</v>
      </c>
      <c r="F20"/>
      <c r="G20"/>
      <c r="H20"/>
      <c r="I20"/>
      <c r="M20" s="9"/>
    </row>
    <row r="21" spans="1:13">
      <c r="B21" s="8"/>
      <c r="C21" s="8"/>
      <c r="D21" s="47"/>
      <c r="E21" s="2" t="s">
        <v>1615</v>
      </c>
      <c r="F21"/>
      <c r="G21"/>
      <c r="H21"/>
      <c r="I21"/>
      <c r="M21" s="9"/>
    </row>
    <row r="22" spans="1:13">
      <c r="B22" s="8"/>
      <c r="C22" s="8"/>
      <c r="D22" s="47"/>
      <c r="E22" s="2" t="s">
        <v>1616</v>
      </c>
      <c r="F22"/>
      <c r="G22"/>
      <c r="H22"/>
      <c r="I22"/>
      <c r="M22" s="9"/>
    </row>
    <row r="23" spans="1:13">
      <c r="B23" s="8"/>
      <c r="C23" s="8"/>
      <c r="D23" s="47"/>
      <c r="E23"/>
      <c r="F23"/>
      <c r="G23"/>
      <c r="H23"/>
      <c r="I23"/>
      <c r="M23" s="9"/>
    </row>
    <row r="24" spans="1:13">
      <c r="B24" s="8"/>
      <c r="C24" s="8"/>
      <c r="D24" s="47"/>
      <c r="E24"/>
      <c r="F24"/>
      <c r="G24"/>
      <c r="H24"/>
      <c r="I24"/>
      <c r="M24" s="9"/>
    </row>
    <row r="25" spans="1:13">
      <c r="B25" s="8"/>
      <c r="C25" s="8"/>
      <c r="D25" s="47"/>
      <c r="E25"/>
      <c r="F25"/>
      <c r="G25"/>
      <c r="H25"/>
      <c r="I25"/>
      <c r="M25" s="9"/>
    </row>
    <row r="26" spans="1:13">
      <c r="B26" s="8"/>
      <c r="C26" s="8"/>
      <c r="D26" s="47"/>
      <c r="E26"/>
      <c r="F26"/>
      <c r="G26"/>
      <c r="H26"/>
      <c r="I26"/>
      <c r="M26" s="9"/>
    </row>
    <row r="27" spans="1:13">
      <c r="B27" s="8"/>
      <c r="C27" s="8"/>
      <c r="D27" s="47"/>
      <c r="E27"/>
      <c r="F27"/>
      <c r="G27"/>
      <c r="H27"/>
      <c r="I27"/>
      <c r="M27" s="10"/>
    </row>
    <row r="28" spans="1:13">
      <c r="B28" s="8"/>
      <c r="C28" s="8"/>
      <c r="D28" s="47"/>
      <c r="I28" s="8"/>
      <c r="M28" s="10"/>
    </row>
    <row r="29" spans="1:13">
      <c r="B29" s="8"/>
      <c r="C29" s="8"/>
      <c r="D29" s="47"/>
      <c r="M29" s="9"/>
    </row>
    <row r="30" spans="1:13">
      <c r="B30" s="8"/>
      <c r="C30" s="8"/>
      <c r="D30" s="47"/>
      <c r="M30" s="9"/>
    </row>
    <row r="31" spans="1:13">
      <c r="B31" s="8"/>
      <c r="C31" s="8"/>
      <c r="D31" s="47"/>
      <c r="M31" s="9"/>
    </row>
    <row r="32" spans="1:13">
      <c r="B32" s="8"/>
      <c r="C32" s="8"/>
      <c r="D32" s="47"/>
      <c r="M32" s="9"/>
    </row>
    <row r="33" spans="2:13">
      <c r="B33" s="8"/>
      <c r="C33" s="8"/>
      <c r="D33" s="47"/>
      <c r="M33" s="9"/>
    </row>
    <row r="34" spans="2:13">
      <c r="B34" s="8"/>
      <c r="C34" s="8"/>
    </row>
    <row r="35" spans="2:13">
      <c r="B35" s="8"/>
      <c r="C35" s="8"/>
    </row>
    <row r="36" spans="2:13">
      <c r="B36" s="8"/>
      <c r="C36" s="8"/>
    </row>
    <row r="37" spans="2:13">
      <c r="B37" s="8"/>
      <c r="C37" s="8"/>
    </row>
    <row r="38" spans="2:13">
      <c r="B38" s="8"/>
      <c r="C38" s="8"/>
    </row>
    <row r="39" spans="2:13">
      <c r="B39" s="8"/>
      <c r="C39" s="8"/>
    </row>
    <row r="40" spans="2:13">
      <c r="B40" s="8"/>
      <c r="C40" s="8"/>
    </row>
    <row r="41" spans="2:13">
      <c r="B41" s="8"/>
      <c r="C41" s="8"/>
    </row>
    <row r="42" spans="2:13">
      <c r="B42" s="8"/>
      <c r="C42" s="8"/>
    </row>
    <row r="43" spans="2:13">
      <c r="B43" s="8"/>
      <c r="C43" s="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42"/>
  <sheetViews>
    <sheetView showGridLines="0" zoomScale="93" zoomScaleNormal="93" workbookViewId="0">
      <selection activeCell="N21" sqref="N21"/>
    </sheetView>
  </sheetViews>
  <sheetFormatPr defaultColWidth="9.140625" defaultRowHeight="12.75"/>
  <cols>
    <col min="1" max="1" width="9.140625" style="7"/>
    <col min="2" max="2" width="24.5703125" style="7" customWidth="1"/>
    <col min="3" max="3" width="20" style="7" bestFit="1" customWidth="1"/>
    <col min="4" max="5" width="20" style="7" customWidth="1"/>
    <col min="6" max="6" width="10.140625" style="7" bestFit="1" customWidth="1"/>
    <col min="7" max="11" width="9.140625" style="7"/>
    <col min="14" max="14" width="9.140625" style="2"/>
    <col min="15" max="15" width="9.140625" style="7"/>
  </cols>
  <sheetData>
    <row r="1" spans="1:15">
      <c r="A1" s="19" t="s">
        <v>102</v>
      </c>
      <c r="B1" t="str">
        <f>IF(Content!$E$1=1,B2,B3)</f>
        <v>Участь у робочій силі</v>
      </c>
      <c r="C1" t="str">
        <f>IF(Content!$E$1=1,C2,C3)</f>
        <v>с/с</v>
      </c>
      <c r="D1" t="str">
        <f>IF(Content!$E$1=1,D2,D3)</f>
        <v>Зайнятість</v>
      </c>
      <c r="E1" t="str">
        <f>IF(Content!$E$1=1,E2,E3)</f>
        <v>с/с</v>
      </c>
      <c r="G1" t="str">
        <f>IF(Content!$E$1=1,G2,G3)</f>
        <v xml:space="preserve">Рівень участі в робочій силі та рівень зайнятості*, % </v>
      </c>
      <c r="O1"/>
    </row>
    <row r="2" spans="1:15" hidden="1">
      <c r="A2" s="19"/>
      <c r="B2" t="s">
        <v>1345</v>
      </c>
      <c r="C2" t="s">
        <v>1344</v>
      </c>
      <c r="D2" t="s">
        <v>1346</v>
      </c>
      <c r="E2" t="s">
        <v>1344</v>
      </c>
      <c r="G2" s="1" t="s">
        <v>1347</v>
      </c>
      <c r="O2"/>
    </row>
    <row r="3" spans="1:15" ht="12" hidden="1" customHeight="1">
      <c r="B3" t="s">
        <v>1348</v>
      </c>
      <c r="C3" t="s">
        <v>1349</v>
      </c>
      <c r="D3" t="s">
        <v>1350</v>
      </c>
      <c r="E3" t="s">
        <v>1349</v>
      </c>
      <c r="G3" s="1" t="s">
        <v>1351</v>
      </c>
      <c r="O3"/>
    </row>
    <row r="4" spans="1:15">
      <c r="A4" s="7" t="s">
        <v>31</v>
      </c>
      <c r="B4" s="48">
        <v>62</v>
      </c>
      <c r="C4" s="48">
        <v>62.2</v>
      </c>
      <c r="D4" s="48">
        <v>56</v>
      </c>
      <c r="E4" s="48">
        <v>56.6</v>
      </c>
      <c r="O4" s="9" t="s">
        <v>31</v>
      </c>
    </row>
    <row r="5" spans="1:15">
      <c r="A5" s="7" t="s">
        <v>32</v>
      </c>
      <c r="B5" s="48">
        <v>62.6</v>
      </c>
      <c r="C5" s="48">
        <v>62.2</v>
      </c>
      <c r="D5" s="48">
        <v>57.1</v>
      </c>
      <c r="E5" s="48">
        <v>56.5</v>
      </c>
      <c r="N5" s="2" t="s">
        <v>32</v>
      </c>
      <c r="O5" s="9"/>
    </row>
    <row r="6" spans="1:15">
      <c r="A6" s="7" t="s">
        <v>33</v>
      </c>
      <c r="B6" s="48">
        <v>63.1</v>
      </c>
      <c r="C6" s="48">
        <v>62.4</v>
      </c>
      <c r="D6" s="48">
        <v>57.7</v>
      </c>
      <c r="E6" s="48">
        <v>56.6</v>
      </c>
      <c r="L6" s="7"/>
      <c r="O6" s="9" t="s">
        <v>33</v>
      </c>
    </row>
    <row r="7" spans="1:15">
      <c r="A7" s="7" t="s">
        <v>34</v>
      </c>
      <c r="B7" s="48">
        <v>61.8</v>
      </c>
      <c r="C7" s="48">
        <v>62.6</v>
      </c>
      <c r="D7" s="48">
        <v>55.9</v>
      </c>
      <c r="E7" s="48">
        <v>56.9</v>
      </c>
      <c r="L7" s="1"/>
      <c r="N7" s="2" t="s">
        <v>34</v>
      </c>
      <c r="O7" s="9"/>
    </row>
    <row r="8" spans="1:15">
      <c r="A8" s="7" t="s">
        <v>35</v>
      </c>
      <c r="B8" s="48">
        <v>61.7</v>
      </c>
      <c r="C8" s="48">
        <v>62</v>
      </c>
      <c r="D8" s="48">
        <v>55.6</v>
      </c>
      <c r="E8" s="48">
        <v>56.2</v>
      </c>
      <c r="O8" s="9" t="s">
        <v>35</v>
      </c>
    </row>
    <row r="9" spans="1:15">
      <c r="A9" s="7" t="s">
        <v>36</v>
      </c>
      <c r="B9" s="48">
        <v>62.4</v>
      </c>
      <c r="C9" s="48">
        <v>62</v>
      </c>
      <c r="D9" s="48">
        <v>56.9</v>
      </c>
      <c r="E9" s="48">
        <v>56.3</v>
      </c>
      <c r="N9" s="2" t="s">
        <v>36</v>
      </c>
      <c r="O9" s="9"/>
    </row>
    <row r="10" spans="1:15">
      <c r="A10" s="7" t="s">
        <v>37</v>
      </c>
      <c r="B10" s="48">
        <v>62.7</v>
      </c>
      <c r="C10" s="48">
        <v>62.1</v>
      </c>
      <c r="D10" s="48">
        <v>57.2</v>
      </c>
      <c r="E10" s="48">
        <v>56.2</v>
      </c>
      <c r="O10" s="9" t="s">
        <v>37</v>
      </c>
    </row>
    <row r="11" spans="1:15">
      <c r="A11" s="7" t="s">
        <v>38</v>
      </c>
      <c r="B11" s="48">
        <v>61.7</v>
      </c>
      <c r="C11" s="48">
        <v>62.4</v>
      </c>
      <c r="D11" s="48">
        <v>55.7</v>
      </c>
      <c r="E11" s="48">
        <v>56.6</v>
      </c>
      <c r="N11" s="2" t="s">
        <v>38</v>
      </c>
      <c r="O11" s="9"/>
    </row>
    <row r="12" spans="1:15">
      <c r="A12" s="7" t="s">
        <v>39</v>
      </c>
      <c r="B12" s="48">
        <v>61.4</v>
      </c>
      <c r="C12" s="48">
        <v>61.7</v>
      </c>
      <c r="D12" s="48">
        <v>55.2</v>
      </c>
      <c r="E12" s="48">
        <v>55.9</v>
      </c>
      <c r="O12" s="9" t="s">
        <v>39</v>
      </c>
    </row>
    <row r="13" spans="1:15">
      <c r="A13" s="7" t="s">
        <v>40</v>
      </c>
      <c r="B13" s="48">
        <v>62.5</v>
      </c>
      <c r="C13" s="48">
        <v>62.1</v>
      </c>
      <c r="D13" s="48">
        <v>56.8</v>
      </c>
      <c r="E13" s="48">
        <v>56.2</v>
      </c>
      <c r="N13" s="2" t="s">
        <v>40</v>
      </c>
      <c r="O13" s="9"/>
    </row>
    <row r="14" spans="1:15">
      <c r="A14" s="7" t="s">
        <v>41</v>
      </c>
      <c r="B14" s="48">
        <v>62.6</v>
      </c>
      <c r="C14" s="48">
        <v>62</v>
      </c>
      <c r="D14" s="48">
        <v>57</v>
      </c>
      <c r="E14" s="48">
        <v>56.1</v>
      </c>
      <c r="O14" s="9" t="s">
        <v>41</v>
      </c>
    </row>
    <row r="15" spans="1:15">
      <c r="A15" s="7" t="s">
        <v>42</v>
      </c>
      <c r="B15" s="48">
        <v>61.5</v>
      </c>
      <c r="C15" s="48">
        <v>62.1</v>
      </c>
      <c r="D15" s="48">
        <v>55.4</v>
      </c>
      <c r="E15" s="48">
        <v>56.3</v>
      </c>
      <c r="N15" s="2" t="s">
        <v>42</v>
      </c>
      <c r="O15" s="9"/>
    </row>
    <row r="16" spans="1:15">
      <c r="A16" s="7" t="s">
        <v>43</v>
      </c>
      <c r="B16" s="48">
        <v>61.9</v>
      </c>
      <c r="C16" s="48">
        <v>62.2</v>
      </c>
      <c r="D16" s="48">
        <v>55.9</v>
      </c>
      <c r="E16" s="48">
        <v>56.6</v>
      </c>
      <c r="G16" t="str">
        <f>IF(Content!$E$1=1,G21,G22)</f>
        <v>* У % до всього населення у віці 15–70 років.</v>
      </c>
      <c r="O16" s="9" t="s">
        <v>43</v>
      </c>
    </row>
    <row r="17" spans="1:15">
      <c r="A17" s="7" t="s">
        <v>44</v>
      </c>
      <c r="B17" s="48">
        <v>62.9</v>
      </c>
      <c r="C17" s="48">
        <v>62.5</v>
      </c>
      <c r="D17" s="48">
        <v>57.7</v>
      </c>
      <c r="E17" s="48">
        <v>57</v>
      </c>
      <c r="G17" t="str">
        <f>IF(Content!$E$1=1,G19,G20)</f>
        <v>Джерело: ДССУ, розрахунки НБУ.</v>
      </c>
      <c r="N17" s="2" t="s">
        <v>44</v>
      </c>
      <c r="O17" s="9"/>
    </row>
    <row r="18" spans="1:15">
      <c r="A18" s="7" t="s">
        <v>45</v>
      </c>
      <c r="B18" s="48">
        <v>63.2</v>
      </c>
      <c r="C18" s="48">
        <v>62.6</v>
      </c>
      <c r="D18" s="48">
        <v>58.1</v>
      </c>
      <c r="E18" s="48">
        <v>57.2</v>
      </c>
      <c r="F18"/>
      <c r="G18"/>
      <c r="H18"/>
      <c r="I18"/>
      <c r="J18"/>
      <c r="K18"/>
      <c r="O18" s="9" t="s">
        <v>45</v>
      </c>
    </row>
    <row r="19" spans="1:15">
      <c r="A19" s="7" t="s">
        <v>214</v>
      </c>
      <c r="B19" s="48">
        <v>62.4</v>
      </c>
      <c r="C19" s="48">
        <v>63</v>
      </c>
      <c r="D19" s="48">
        <v>56.6</v>
      </c>
      <c r="E19" s="48">
        <v>57.5</v>
      </c>
      <c r="F19"/>
      <c r="G19" s="2" t="s">
        <v>46</v>
      </c>
      <c r="H19"/>
      <c r="I19"/>
      <c r="J19"/>
      <c r="K19"/>
      <c r="N19" s="2" t="s">
        <v>214</v>
      </c>
      <c r="O19" s="9"/>
    </row>
    <row r="20" spans="1:15">
      <c r="A20" s="7" t="s">
        <v>260</v>
      </c>
      <c r="B20" s="48">
        <v>62.8</v>
      </c>
      <c r="C20" s="48">
        <v>63.1</v>
      </c>
      <c r="D20" s="48">
        <v>57.1</v>
      </c>
      <c r="E20" s="48">
        <v>57.8</v>
      </c>
      <c r="F20"/>
      <c r="G20" s="2" t="s">
        <v>47</v>
      </c>
      <c r="H20"/>
      <c r="I20"/>
      <c r="J20"/>
      <c r="K20"/>
      <c r="O20" s="9"/>
    </row>
    <row r="21" spans="1:15">
      <c r="B21" s="8"/>
      <c r="C21" s="8"/>
      <c r="D21" s="8"/>
      <c r="E21" s="8"/>
      <c r="F21"/>
      <c r="G21" s="2" t="s">
        <v>1617</v>
      </c>
      <c r="H21"/>
      <c r="I21"/>
      <c r="J21"/>
      <c r="K21"/>
      <c r="O21" s="9"/>
    </row>
    <row r="22" spans="1:15">
      <c r="B22" s="8"/>
      <c r="C22" s="8"/>
      <c r="D22" s="8"/>
      <c r="E22" s="8"/>
      <c r="F22"/>
      <c r="G22" s="2" t="s">
        <v>1618</v>
      </c>
      <c r="H22"/>
      <c r="I22"/>
      <c r="J22"/>
      <c r="K22"/>
      <c r="O22" s="9"/>
    </row>
    <row r="23" spans="1:15">
      <c r="B23" s="8"/>
      <c r="C23" s="8"/>
      <c r="D23" s="8"/>
      <c r="E23" s="8"/>
      <c r="F23"/>
      <c r="G23"/>
      <c r="H23"/>
      <c r="I23"/>
      <c r="J23"/>
      <c r="K23"/>
      <c r="O23" s="9"/>
    </row>
    <row r="24" spans="1:15">
      <c r="B24" s="8"/>
      <c r="C24" s="8"/>
      <c r="D24" s="8"/>
      <c r="E24" s="8"/>
      <c r="F24"/>
      <c r="G24"/>
      <c r="H24"/>
      <c r="I24"/>
      <c r="J24"/>
      <c r="K24"/>
      <c r="O24" s="9"/>
    </row>
    <row r="25" spans="1:15">
      <c r="B25" s="8"/>
      <c r="C25" s="8"/>
      <c r="D25" s="8"/>
      <c r="E25" s="8"/>
      <c r="F25"/>
      <c r="G25"/>
      <c r="H25"/>
      <c r="I25"/>
      <c r="J25"/>
      <c r="K25"/>
      <c r="O25" s="9"/>
    </row>
    <row r="26" spans="1:15">
      <c r="B26" s="8"/>
      <c r="C26" s="8"/>
      <c r="D26" s="8"/>
      <c r="E26" s="8"/>
      <c r="F26"/>
      <c r="G26"/>
      <c r="H26"/>
      <c r="I26"/>
      <c r="J26"/>
      <c r="K26"/>
      <c r="O26" s="9"/>
    </row>
    <row r="27" spans="1:15">
      <c r="B27" s="8"/>
      <c r="C27" s="8"/>
      <c r="D27" s="8"/>
      <c r="E27" s="8"/>
      <c r="F27"/>
      <c r="G27"/>
      <c r="H27"/>
      <c r="I27"/>
      <c r="J27"/>
      <c r="K27"/>
      <c r="O27" s="10"/>
    </row>
    <row r="28" spans="1:15">
      <c r="B28" s="8"/>
      <c r="C28" s="8"/>
      <c r="D28" s="8"/>
      <c r="E28" s="8"/>
      <c r="F28"/>
      <c r="G28"/>
      <c r="H28"/>
      <c r="I28"/>
      <c r="J28"/>
      <c r="K28"/>
      <c r="O28" s="10"/>
    </row>
    <row r="29" spans="1:15">
      <c r="B29" s="8"/>
      <c r="C29" s="8"/>
      <c r="D29" s="8"/>
      <c r="E29" s="8"/>
      <c r="F29"/>
      <c r="G29"/>
      <c r="H29"/>
      <c r="I29"/>
      <c r="J29"/>
      <c r="K29"/>
      <c r="O29" s="9"/>
    </row>
    <row r="30" spans="1:15">
      <c r="B30" s="8"/>
      <c r="C30" s="8"/>
      <c r="D30" s="8"/>
      <c r="E30" s="8"/>
      <c r="F30"/>
      <c r="G30"/>
      <c r="H30"/>
      <c r="I30"/>
      <c r="J30"/>
      <c r="K30"/>
      <c r="O30" s="9"/>
    </row>
    <row r="31" spans="1:15">
      <c r="B31" s="8"/>
      <c r="C31" s="8"/>
      <c r="D31" s="8"/>
      <c r="E31" s="8"/>
      <c r="F31"/>
      <c r="G31"/>
      <c r="H31"/>
      <c r="I31"/>
      <c r="J31"/>
      <c r="K31"/>
      <c r="O31" s="9"/>
    </row>
    <row r="32" spans="1:15">
      <c r="B32" s="8"/>
      <c r="C32" s="8"/>
      <c r="D32" s="8"/>
      <c r="E32" s="8"/>
      <c r="F32"/>
      <c r="G32"/>
      <c r="H32"/>
      <c r="I32"/>
      <c r="J32"/>
      <c r="K32"/>
      <c r="O32" s="9"/>
    </row>
    <row r="33" spans="2:15">
      <c r="B33" s="8"/>
      <c r="C33" s="8"/>
      <c r="D33" s="8"/>
      <c r="E33" s="8"/>
      <c r="F33"/>
      <c r="G33"/>
      <c r="H33"/>
      <c r="I33"/>
      <c r="J33"/>
      <c r="K33"/>
      <c r="O33" s="9"/>
    </row>
    <row r="34" spans="2:15">
      <c r="B34" s="8"/>
      <c r="C34" s="8"/>
      <c r="D34" s="8"/>
      <c r="E34" s="8"/>
      <c r="F34"/>
      <c r="G34"/>
      <c r="H34"/>
      <c r="I34"/>
      <c r="J34"/>
      <c r="K34"/>
    </row>
    <row r="35" spans="2:15">
      <c r="B35" s="8"/>
      <c r="C35" s="8"/>
      <c r="D35" s="8"/>
      <c r="E35" s="8"/>
      <c r="F35"/>
      <c r="G35"/>
      <c r="H35"/>
      <c r="I35"/>
      <c r="J35"/>
      <c r="K35"/>
    </row>
    <row r="36" spans="2:15">
      <c r="B36" s="8"/>
      <c r="C36" s="8"/>
      <c r="D36" s="8"/>
      <c r="E36" s="8"/>
      <c r="F36"/>
      <c r="G36"/>
      <c r="H36"/>
      <c r="I36"/>
      <c r="J36"/>
      <c r="K36"/>
    </row>
    <row r="37" spans="2:15">
      <c r="B37" s="8"/>
      <c r="C37" s="8"/>
      <c r="D37" s="8"/>
      <c r="E37" s="8"/>
      <c r="F37"/>
      <c r="G37"/>
      <c r="H37"/>
      <c r="I37"/>
      <c r="J37"/>
      <c r="K37"/>
    </row>
    <row r="38" spans="2:15">
      <c r="B38" s="8"/>
      <c r="C38" s="8"/>
      <c r="D38" s="8"/>
      <c r="E38" s="8"/>
      <c r="F38"/>
      <c r="G38"/>
      <c r="H38"/>
      <c r="I38"/>
      <c r="J38"/>
      <c r="K38"/>
    </row>
    <row r="39" spans="2:15">
      <c r="B39" s="8"/>
      <c r="C39" s="8"/>
      <c r="D39" s="8"/>
      <c r="E39" s="8"/>
    </row>
    <row r="40" spans="2:15">
      <c r="B40" s="8"/>
      <c r="C40" s="8"/>
      <c r="D40" s="8"/>
      <c r="E40" s="8"/>
    </row>
    <row r="41" spans="2:15">
      <c r="B41" s="8"/>
      <c r="C41" s="8"/>
      <c r="D41" s="8"/>
      <c r="E41" s="8"/>
    </row>
    <row r="42" spans="2:15">
      <c r="B42" s="8"/>
      <c r="C42" s="8"/>
      <c r="D42" s="8"/>
      <c r="E42" s="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Q37"/>
  <sheetViews>
    <sheetView showGridLines="0" zoomScaleNormal="100" workbookViewId="0">
      <selection activeCell="E19" sqref="E19:E22"/>
    </sheetView>
  </sheetViews>
  <sheetFormatPr defaultColWidth="9.140625" defaultRowHeight="12.75"/>
  <cols>
    <col min="1" max="1" width="9.140625" style="7"/>
    <col min="2" max="2" width="10" style="7" bestFit="1" customWidth="1"/>
    <col min="3" max="3" width="10.42578125" style="7" bestFit="1" customWidth="1"/>
    <col min="4" max="4" width="10" style="7" bestFit="1" customWidth="1"/>
    <col min="5" max="8" width="10.42578125" style="7" bestFit="1" customWidth="1"/>
    <col min="9" max="9" width="13.85546875" style="7" bestFit="1" customWidth="1"/>
    <col min="10" max="10" width="10.140625" style="7" bestFit="1" customWidth="1"/>
    <col min="11" max="15" width="9.140625" style="7"/>
    <col min="17" max="17" width="9.140625" style="7"/>
  </cols>
  <sheetData>
    <row r="1" spans="1:17">
      <c r="A1" s="19" t="s">
        <v>102</v>
      </c>
      <c r="B1" t="str">
        <f>IF(Content!$E$1=1,B2,B3)</f>
        <v>15‒24 роки</v>
      </c>
      <c r="C1" t="str">
        <f>IF(Content!$E$1=1,C2,C3)</f>
        <v>25‒29 років</v>
      </c>
      <c r="D1" t="str">
        <f>IF(Content!$E$1=1,D2,D3)</f>
        <v>30‒34 роки</v>
      </c>
      <c r="E1" t="str">
        <f>IF(Content!$E$1=1,E2,E3)</f>
        <v>35‒39 років</v>
      </c>
      <c r="F1" t="str">
        <f>IF(Content!$E$1=1,F2,F3)</f>
        <v>40‒49 років</v>
      </c>
      <c r="G1" t="str">
        <f>IF(Content!$E$1=1,G2,G3)</f>
        <v>50‒59 років</v>
      </c>
      <c r="H1" t="str">
        <f>IF(Content!$E$1=1,H2,H3)</f>
        <v>60‒70 років</v>
      </c>
      <c r="I1" t="str">
        <f>IF(Content!$E$1=1,I2,I3)</f>
        <v>Робоча сила</v>
      </c>
      <c r="K1" t="str">
        <f>IF(Content!$E$1=1,K2,K3)</f>
        <v xml:space="preserve">Внески в абсолютну річну зміну робочої сили, тис. осіб </v>
      </c>
      <c r="Q1"/>
    </row>
    <row r="2" spans="1:17" hidden="1">
      <c r="A2" s="19"/>
      <c r="B2" s="1" t="s">
        <v>1619</v>
      </c>
      <c r="C2" s="1" t="s">
        <v>1620</v>
      </c>
      <c r="D2" s="1" t="s">
        <v>1621</v>
      </c>
      <c r="E2" s="1" t="s">
        <v>1622</v>
      </c>
      <c r="F2" s="1" t="s">
        <v>1623</v>
      </c>
      <c r="G2" s="1" t="s">
        <v>1624</v>
      </c>
      <c r="H2" s="1" t="s">
        <v>1625</v>
      </c>
      <c r="I2" s="7" t="s">
        <v>1633</v>
      </c>
      <c r="K2" s="7" t="s">
        <v>1532</v>
      </c>
      <c r="Q2"/>
    </row>
    <row r="3" spans="1:17" hidden="1">
      <c r="A3" s="19"/>
      <c r="B3" s="1" t="s">
        <v>1626</v>
      </c>
      <c r="C3" s="1" t="s">
        <v>1627</v>
      </c>
      <c r="D3" s="1" t="s">
        <v>1628</v>
      </c>
      <c r="E3" s="1" t="s">
        <v>1629</v>
      </c>
      <c r="F3" s="1" t="s">
        <v>1630</v>
      </c>
      <c r="G3" s="1" t="s">
        <v>1631</v>
      </c>
      <c r="H3" s="1" t="s">
        <v>1632</v>
      </c>
      <c r="I3" s="7" t="s">
        <v>1634</v>
      </c>
      <c r="K3" s="7" t="s">
        <v>1533</v>
      </c>
      <c r="Q3"/>
    </row>
    <row r="4" spans="1:17">
      <c r="A4" s="7" t="s">
        <v>35</v>
      </c>
      <c r="B4" s="13">
        <v>-136.1</v>
      </c>
      <c r="C4" s="13">
        <v>-150</v>
      </c>
      <c r="D4" s="13">
        <v>26.5</v>
      </c>
      <c r="E4" s="13">
        <v>46.7</v>
      </c>
      <c r="F4" s="13">
        <v>10.1</v>
      </c>
      <c r="G4" s="13">
        <v>3.9</v>
      </c>
      <c r="H4" s="13">
        <v>35</v>
      </c>
      <c r="I4" s="48">
        <v>-163.9</v>
      </c>
      <c r="J4" s="47"/>
      <c r="P4" s="1"/>
      <c r="Q4" s="9"/>
    </row>
    <row r="5" spans="1:17">
      <c r="A5" s="7" t="s">
        <v>36</v>
      </c>
      <c r="B5" s="13">
        <v>-67.900000000000006</v>
      </c>
      <c r="C5" s="13">
        <v>-179.8</v>
      </c>
      <c r="D5" s="13">
        <v>15.5</v>
      </c>
      <c r="E5" s="13">
        <v>6.9</v>
      </c>
      <c r="F5" s="13">
        <v>42.7</v>
      </c>
      <c r="G5" s="13">
        <v>57.1</v>
      </c>
      <c r="H5" s="13">
        <v>1.4</v>
      </c>
      <c r="I5" s="48">
        <v>-124.1</v>
      </c>
      <c r="P5" s="1"/>
      <c r="Q5" s="9"/>
    </row>
    <row r="6" spans="1:17">
      <c r="A6" s="7" t="s">
        <v>37</v>
      </c>
      <c r="B6" s="13">
        <v>-180.6</v>
      </c>
      <c r="C6" s="13">
        <v>-79.7</v>
      </c>
      <c r="D6" s="13">
        <v>6.3</v>
      </c>
      <c r="E6" s="13">
        <v>16.899999999999999</v>
      </c>
      <c r="F6" s="13">
        <v>-9</v>
      </c>
      <c r="G6" s="13">
        <v>88.7</v>
      </c>
      <c r="H6" s="13">
        <v>-26.5</v>
      </c>
      <c r="I6" s="48">
        <v>-183.9</v>
      </c>
      <c r="P6" s="1"/>
      <c r="Q6" s="9"/>
    </row>
    <row r="7" spans="1:17">
      <c r="A7" s="7" t="s">
        <v>38</v>
      </c>
      <c r="B7" s="13">
        <v>-141</v>
      </c>
      <c r="C7" s="13">
        <v>-111.7</v>
      </c>
      <c r="D7" s="13">
        <v>45.7</v>
      </c>
      <c r="E7" s="13">
        <v>19.899999999999999</v>
      </c>
      <c r="F7" s="13">
        <v>3.4</v>
      </c>
      <c r="G7" s="13">
        <v>51.1</v>
      </c>
      <c r="H7" s="13">
        <v>33.299999999999997</v>
      </c>
      <c r="I7" s="48">
        <v>-99.3</v>
      </c>
      <c r="P7" s="1"/>
      <c r="Q7" s="9"/>
    </row>
    <row r="8" spans="1:17">
      <c r="A8" s="7" t="s">
        <v>39</v>
      </c>
      <c r="B8" s="13">
        <v>-94.8</v>
      </c>
      <c r="C8" s="13">
        <v>-157.19999999999999</v>
      </c>
      <c r="D8" s="13">
        <v>44.5</v>
      </c>
      <c r="E8" s="13">
        <v>-8.6</v>
      </c>
      <c r="F8" s="13">
        <v>36.299999999999997</v>
      </c>
      <c r="G8" s="13">
        <v>-2.6</v>
      </c>
      <c r="H8" s="13">
        <v>32.9</v>
      </c>
      <c r="I8" s="48">
        <v>-149.5</v>
      </c>
      <c r="P8" s="1"/>
      <c r="Q8" s="9"/>
    </row>
    <row r="9" spans="1:17">
      <c r="A9" s="7" t="s">
        <v>40</v>
      </c>
      <c r="B9" s="13">
        <v>-94.4</v>
      </c>
      <c r="C9" s="13">
        <v>-88.4</v>
      </c>
      <c r="D9" s="13">
        <v>85.3</v>
      </c>
      <c r="E9" s="13">
        <v>-13.2</v>
      </c>
      <c r="F9" s="13">
        <v>54.9</v>
      </c>
      <c r="G9" s="13">
        <v>-4.8</v>
      </c>
      <c r="H9" s="13">
        <v>9.6999999999999993</v>
      </c>
      <c r="I9" s="48">
        <v>-50.9</v>
      </c>
      <c r="P9" s="1"/>
      <c r="Q9" s="9"/>
    </row>
    <row r="10" spans="1:17">
      <c r="A10" s="7" t="s">
        <v>41</v>
      </c>
      <c r="B10" s="13">
        <v>-96.4</v>
      </c>
      <c r="C10" s="13">
        <v>-135.4</v>
      </c>
      <c r="D10" s="13">
        <v>115</v>
      </c>
      <c r="E10" s="13">
        <v>-13.9</v>
      </c>
      <c r="F10" s="13">
        <v>36.9</v>
      </c>
      <c r="G10" s="13">
        <v>-14.5</v>
      </c>
      <c r="H10" s="13">
        <v>20.399999999999999</v>
      </c>
      <c r="I10" s="48">
        <v>-87.9</v>
      </c>
      <c r="P10" s="1"/>
      <c r="Q10" s="9"/>
    </row>
    <row r="11" spans="1:17">
      <c r="A11" s="7" t="s">
        <v>42</v>
      </c>
      <c r="B11" s="13">
        <v>-112</v>
      </c>
      <c r="C11" s="13">
        <v>-121</v>
      </c>
      <c r="D11" s="13">
        <v>97.6</v>
      </c>
      <c r="E11" s="13">
        <v>-3.9</v>
      </c>
      <c r="F11" s="13">
        <v>-12.5</v>
      </c>
      <c r="G11" s="13">
        <v>61.5</v>
      </c>
      <c r="H11" s="13">
        <v>-24.2</v>
      </c>
      <c r="I11" s="48">
        <v>-114.5</v>
      </c>
      <c r="P11" s="1"/>
      <c r="Q11" s="9"/>
    </row>
    <row r="12" spans="1:17">
      <c r="A12" s="7" t="s">
        <v>43</v>
      </c>
      <c r="B12" s="13">
        <v>-64.2</v>
      </c>
      <c r="C12" s="13">
        <v>-54.7</v>
      </c>
      <c r="D12" s="13">
        <v>25.5</v>
      </c>
      <c r="E12" s="13">
        <v>9.6</v>
      </c>
      <c r="F12" s="13">
        <v>57.5</v>
      </c>
      <c r="G12" s="13">
        <v>104.3</v>
      </c>
      <c r="H12" s="13">
        <v>-3</v>
      </c>
      <c r="I12" s="48">
        <v>75</v>
      </c>
      <c r="P12" s="1"/>
      <c r="Q12" s="9"/>
    </row>
    <row r="13" spans="1:17">
      <c r="A13" s="7" t="s">
        <v>44</v>
      </c>
      <c r="B13" s="13">
        <v>-158.80000000000001</v>
      </c>
      <c r="C13" s="13">
        <v>-60.9</v>
      </c>
      <c r="D13" s="13">
        <v>71.900000000000006</v>
      </c>
      <c r="E13" s="13">
        <v>68.400000000000006</v>
      </c>
      <c r="F13" s="13">
        <v>33.299999999999997</v>
      </c>
      <c r="G13" s="13">
        <v>79.900000000000006</v>
      </c>
      <c r="H13" s="13">
        <v>-2.8</v>
      </c>
      <c r="I13" s="48">
        <v>31</v>
      </c>
      <c r="P13" s="1"/>
      <c r="Q13" s="9"/>
    </row>
    <row r="14" spans="1:17">
      <c r="A14" s="7" t="s">
        <v>45</v>
      </c>
      <c r="B14" s="13">
        <v>-57.8</v>
      </c>
      <c r="C14" s="13">
        <v>-82.1</v>
      </c>
      <c r="D14" s="13">
        <v>21.7</v>
      </c>
      <c r="E14" s="13">
        <v>52.5</v>
      </c>
      <c r="F14" s="13">
        <v>126.1</v>
      </c>
      <c r="G14" s="13">
        <v>44.4</v>
      </c>
      <c r="H14" s="13">
        <v>-38.6</v>
      </c>
      <c r="I14" s="48">
        <v>66.2</v>
      </c>
      <c r="P14" s="1"/>
      <c r="Q14" s="9"/>
    </row>
    <row r="15" spans="1:17">
      <c r="A15" s="7" t="s">
        <v>214</v>
      </c>
      <c r="B15" s="13">
        <v>-50</v>
      </c>
      <c r="C15" s="13">
        <v>-92.3</v>
      </c>
      <c r="D15" s="13">
        <v>24.9</v>
      </c>
      <c r="E15" s="13">
        <v>81.5</v>
      </c>
      <c r="F15" s="13">
        <v>168.3</v>
      </c>
      <c r="G15" s="13">
        <v>63</v>
      </c>
      <c r="H15" s="13">
        <v>-27.2</v>
      </c>
      <c r="I15" s="48">
        <v>168.2</v>
      </c>
      <c r="P15" s="1"/>
      <c r="Q15" s="9"/>
    </row>
    <row r="16" spans="1:17">
      <c r="A16" s="7" t="s">
        <v>260</v>
      </c>
      <c r="B16" s="13">
        <v>49.4</v>
      </c>
      <c r="C16" s="13">
        <v>-94.7</v>
      </c>
      <c r="D16" s="13">
        <v>-64</v>
      </c>
      <c r="E16" s="13">
        <v>149.9</v>
      </c>
      <c r="F16" s="13">
        <v>25.4</v>
      </c>
      <c r="G16" s="13">
        <v>59.5</v>
      </c>
      <c r="H16" s="13">
        <v>34.4</v>
      </c>
      <c r="I16" s="48">
        <v>159.9</v>
      </c>
      <c r="P16" s="1"/>
      <c r="Q16" s="9"/>
    </row>
    <row r="17" spans="2:17">
      <c r="B17" s="48"/>
      <c r="C17" s="48"/>
      <c r="D17" s="48"/>
      <c r="E17" s="48"/>
      <c r="F17" s="48"/>
      <c r="G17" s="48"/>
      <c r="H17" s="48"/>
      <c r="I17" s="48"/>
      <c r="P17" s="1"/>
      <c r="Q17" s="9"/>
    </row>
    <row r="18" spans="2:17">
      <c r="B18" s="48"/>
      <c r="C18" s="48"/>
      <c r="D18" s="48"/>
      <c r="E18" s="48"/>
      <c r="F18" s="48"/>
      <c r="G18" s="48"/>
      <c r="H18" s="48"/>
      <c r="I18" s="48"/>
      <c r="P18" s="1"/>
    </row>
    <row r="19" spans="2:17">
      <c r="B19" s="48"/>
      <c r="C19" s="48"/>
      <c r="D19" s="48"/>
      <c r="E19" s="48"/>
      <c r="F19" s="48"/>
      <c r="G19" s="48"/>
      <c r="H19" s="48"/>
      <c r="I19" s="48"/>
      <c r="K19" s="1"/>
      <c r="P19" s="1"/>
    </row>
    <row r="20" spans="2:17">
      <c r="B20" s="48"/>
      <c r="C20" s="48"/>
      <c r="D20" s="48"/>
      <c r="E20" s="48"/>
      <c r="F20" s="48"/>
      <c r="G20" s="48"/>
      <c r="H20" s="48"/>
      <c r="I20" s="48"/>
      <c r="K20" t="str">
        <f>IF(Content!$E$1=1,K21,K22)</f>
        <v>Джерело: ДССУ, розрахунки НБУ.</v>
      </c>
      <c r="Q20" s="9"/>
    </row>
    <row r="21" spans="2:17">
      <c r="B21" s="48"/>
      <c r="C21" s="48"/>
      <c r="D21" s="48"/>
      <c r="E21" s="48"/>
      <c r="F21" s="48"/>
      <c r="G21" s="48"/>
      <c r="H21" s="48"/>
      <c r="I21" s="48"/>
      <c r="K21" s="9" t="s">
        <v>46</v>
      </c>
      <c r="Q21" s="9"/>
    </row>
    <row r="22" spans="2:17">
      <c r="B22" s="48"/>
      <c r="C22" s="48"/>
      <c r="D22" s="48"/>
      <c r="E22" s="48"/>
      <c r="F22" s="48"/>
      <c r="G22" s="48"/>
      <c r="H22" s="48"/>
      <c r="I22" s="48"/>
      <c r="J22" s="47"/>
      <c r="K22" s="2" t="s">
        <v>47</v>
      </c>
      <c r="L22"/>
      <c r="M22"/>
      <c r="N22"/>
      <c r="O22"/>
      <c r="Q22" s="2"/>
    </row>
    <row r="23" spans="2:17">
      <c r="B23" s="48"/>
      <c r="C23" s="48"/>
      <c r="D23" s="48"/>
      <c r="E23" s="48"/>
      <c r="F23" s="48"/>
      <c r="G23" s="48"/>
      <c r="H23" s="48"/>
      <c r="I23" s="48"/>
      <c r="J23" s="47"/>
      <c r="K23"/>
      <c r="L23"/>
      <c r="M23"/>
      <c r="N23"/>
      <c r="O23"/>
      <c r="Q23"/>
    </row>
    <row r="24" spans="2:17">
      <c r="B24" s="48"/>
      <c r="C24" s="48"/>
      <c r="D24" s="48"/>
      <c r="E24" s="48"/>
      <c r="F24" s="48"/>
      <c r="G24" s="48"/>
      <c r="H24" s="48"/>
      <c r="I24" s="48"/>
      <c r="J24" s="47"/>
      <c r="K24"/>
      <c r="L24"/>
      <c r="M24"/>
      <c r="N24"/>
      <c r="O24"/>
      <c r="Q24"/>
    </row>
    <row r="25" spans="2:17">
      <c r="B25" s="48"/>
      <c r="C25" s="48"/>
      <c r="D25" s="48"/>
      <c r="E25" s="48"/>
      <c r="F25" s="48"/>
      <c r="G25" s="48"/>
      <c r="H25" s="48"/>
      <c r="I25" s="48"/>
      <c r="J25" s="47"/>
      <c r="K25"/>
      <c r="L25"/>
      <c r="M25"/>
      <c r="N25"/>
      <c r="O25"/>
      <c r="Q25"/>
    </row>
    <row r="26" spans="2:17">
      <c r="B26" s="48"/>
      <c r="C26" s="48"/>
      <c r="D26" s="48"/>
      <c r="E26" s="48"/>
      <c r="F26" s="48"/>
      <c r="G26" s="48"/>
      <c r="H26" s="48"/>
      <c r="I26" s="48"/>
      <c r="J26" s="47"/>
      <c r="K26"/>
      <c r="L26"/>
      <c r="M26"/>
      <c r="N26"/>
      <c r="O26"/>
      <c r="Q26"/>
    </row>
    <row r="27" spans="2:17">
      <c r="B27" s="48"/>
      <c r="C27" s="48"/>
      <c r="D27" s="48"/>
      <c r="E27" s="48"/>
      <c r="F27" s="48"/>
      <c r="G27" s="48"/>
      <c r="H27" s="48"/>
      <c r="I27" s="48"/>
      <c r="J27" s="47"/>
      <c r="K27"/>
      <c r="L27"/>
      <c r="M27"/>
      <c r="N27"/>
      <c r="O27"/>
      <c r="Q27"/>
    </row>
    <row r="28" spans="2:17">
      <c r="B28" s="48"/>
      <c r="C28" s="48"/>
      <c r="D28" s="48"/>
      <c r="E28" s="48"/>
      <c r="F28" s="48"/>
      <c r="G28" s="48"/>
      <c r="H28" s="48"/>
      <c r="I28" s="48"/>
      <c r="J28" s="47"/>
      <c r="K28"/>
      <c r="L28"/>
      <c r="M28"/>
      <c r="N28"/>
      <c r="O28"/>
      <c r="Q28"/>
    </row>
    <row r="29" spans="2:17">
      <c r="B29" s="48"/>
      <c r="C29" s="48"/>
      <c r="D29" s="48"/>
      <c r="E29" s="48"/>
      <c r="F29" s="48"/>
      <c r="G29" s="48"/>
      <c r="H29" s="48"/>
      <c r="I29" s="48"/>
      <c r="J29" s="47"/>
      <c r="K29"/>
      <c r="L29"/>
      <c r="M29"/>
      <c r="N29"/>
      <c r="O29"/>
      <c r="Q29"/>
    </row>
    <row r="30" spans="2:17">
      <c r="B30" s="48"/>
      <c r="C30" s="48"/>
      <c r="D30" s="48"/>
      <c r="E30" s="48"/>
      <c r="F30" s="48"/>
      <c r="G30" s="48"/>
      <c r="H30" s="48"/>
      <c r="I30" s="48"/>
      <c r="J30" s="47"/>
      <c r="K30"/>
      <c r="L30"/>
      <c r="M30"/>
      <c r="N30"/>
      <c r="O30"/>
      <c r="Q30"/>
    </row>
    <row r="31" spans="2:17">
      <c r="B31" s="48"/>
      <c r="C31" s="48"/>
      <c r="D31" s="48"/>
      <c r="E31" s="48"/>
      <c r="F31" s="48"/>
      <c r="G31" s="48"/>
      <c r="H31" s="48"/>
      <c r="I31" s="48"/>
      <c r="J31" s="47"/>
      <c r="K31"/>
      <c r="L31"/>
      <c r="M31"/>
      <c r="N31"/>
      <c r="O31"/>
      <c r="Q31"/>
    </row>
    <row r="32" spans="2:17">
      <c r="B32" s="48"/>
      <c r="C32" s="48"/>
      <c r="D32" s="48"/>
      <c r="E32" s="48"/>
      <c r="F32" s="48"/>
      <c r="G32" s="48"/>
      <c r="H32" s="48"/>
      <c r="I32" s="48"/>
      <c r="J32" s="47"/>
      <c r="K32"/>
      <c r="L32"/>
      <c r="M32"/>
      <c r="N32"/>
      <c r="O32"/>
      <c r="Q32"/>
    </row>
    <row r="33" spans="2:17">
      <c r="B33" s="48"/>
      <c r="C33" s="48"/>
      <c r="D33" s="48"/>
      <c r="E33" s="48"/>
      <c r="F33" s="48"/>
      <c r="G33" s="48"/>
      <c r="H33" s="48"/>
      <c r="I33" s="48"/>
      <c r="J33" s="47"/>
      <c r="K33"/>
      <c r="L33"/>
      <c r="M33"/>
      <c r="N33"/>
      <c r="O33"/>
      <c r="Q33"/>
    </row>
    <row r="34" spans="2:17">
      <c r="B34" s="48"/>
      <c r="C34" s="48"/>
      <c r="D34" s="48"/>
      <c r="E34" s="48"/>
      <c r="F34" s="48"/>
      <c r="G34" s="48"/>
      <c r="H34" s="48"/>
      <c r="I34" s="48"/>
      <c r="J34" s="47"/>
      <c r="K34"/>
      <c r="L34"/>
      <c r="M34"/>
      <c r="N34"/>
      <c r="O34"/>
      <c r="Q34"/>
    </row>
    <row r="35" spans="2:17">
      <c r="B35" s="48"/>
      <c r="C35" s="48"/>
      <c r="D35" s="48"/>
      <c r="E35" s="48"/>
      <c r="F35" s="48"/>
      <c r="G35" s="48"/>
      <c r="H35" s="48"/>
      <c r="I35" s="48"/>
      <c r="J35" s="47"/>
      <c r="K35"/>
      <c r="L35"/>
      <c r="M35"/>
      <c r="N35"/>
      <c r="O35"/>
      <c r="Q35"/>
    </row>
    <row r="36" spans="2:17">
      <c r="J36" s="47"/>
      <c r="K36"/>
      <c r="L36"/>
      <c r="M36"/>
      <c r="N36"/>
      <c r="O36"/>
      <c r="Q36"/>
    </row>
    <row r="37" spans="2:17">
      <c r="J37" s="47"/>
      <c r="Q37" s="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S51"/>
  <sheetViews>
    <sheetView showGridLines="0" zoomScaleNormal="100" workbookViewId="0">
      <selection activeCell="E19" sqref="E19:E22"/>
    </sheetView>
  </sheetViews>
  <sheetFormatPr defaultColWidth="9.140625" defaultRowHeight="12.75"/>
  <cols>
    <col min="1" max="1" width="9.140625" style="7"/>
    <col min="2" max="2" width="13.85546875" style="7" customWidth="1"/>
    <col min="3" max="3" width="15.5703125" style="7" customWidth="1"/>
    <col min="4" max="4" width="10.140625" style="7" bestFit="1" customWidth="1"/>
    <col min="5" max="5" width="10.140625" style="7" customWidth="1"/>
    <col min="6" max="6" width="9.140625" style="7"/>
    <col min="13" max="13" width="9.140625" style="7"/>
    <col min="19" max="19" width="9.140625" style="2"/>
  </cols>
  <sheetData>
    <row r="1" spans="1:19">
      <c r="A1" s="19" t="s">
        <v>102</v>
      </c>
      <c r="B1" t="str">
        <f>IF(Content!$E$1=1,B2,B3)</f>
        <v>Вакансії ДСЗУ, на кінець кварталу, с/с, тис.</v>
      </c>
      <c r="C1" t="str">
        <f>IF(Content!$E$1=1,C2,C3)</f>
        <v>Очікування підприємств (баланс відповідей), в.п. (п.ш.)</v>
      </c>
      <c r="F1" t="str">
        <f>IF(Content!$E$1=1,F2,F3)</f>
        <v>Вакансії ДСЗУ та очікування підприємств щодо зміни кількості працівників у наступні 12 місяців</v>
      </c>
      <c r="M1"/>
    </row>
    <row r="2" spans="1:19" hidden="1">
      <c r="A2" s="19"/>
      <c r="B2" s="7" t="s">
        <v>784</v>
      </c>
      <c r="C2" s="7" t="s">
        <v>1656</v>
      </c>
      <c r="F2" s="1" t="s">
        <v>773</v>
      </c>
      <c r="M2"/>
    </row>
    <row r="3" spans="1:19" hidden="1">
      <c r="B3" s="7" t="s">
        <v>1644</v>
      </c>
      <c r="C3" s="7" t="s">
        <v>490</v>
      </c>
      <c r="F3" s="7" t="s">
        <v>774</v>
      </c>
      <c r="M3"/>
    </row>
    <row r="4" spans="1:19">
      <c r="A4" s="7" t="s">
        <v>31</v>
      </c>
      <c r="B4" s="8">
        <v>48.9</v>
      </c>
      <c r="C4" s="8">
        <v>-17.8</v>
      </c>
      <c r="D4" s="47"/>
      <c r="E4" s="47"/>
      <c r="M4" s="9" t="s">
        <v>27</v>
      </c>
      <c r="S4" s="9"/>
    </row>
    <row r="5" spans="1:19">
      <c r="A5" s="7" t="s">
        <v>32</v>
      </c>
      <c r="B5" s="8">
        <v>43.5</v>
      </c>
      <c r="C5" s="8">
        <v>-10.199999999999999</v>
      </c>
      <c r="D5" s="47"/>
      <c r="M5" s="9"/>
      <c r="S5" s="9" t="s">
        <v>32</v>
      </c>
    </row>
    <row r="6" spans="1:19">
      <c r="A6" s="7" t="s">
        <v>33</v>
      </c>
      <c r="B6" s="8">
        <v>37.5</v>
      </c>
      <c r="C6" s="8">
        <v>-8.5</v>
      </c>
      <c r="D6" s="47"/>
      <c r="M6" s="9" t="s">
        <v>29</v>
      </c>
      <c r="S6" s="9"/>
    </row>
    <row r="7" spans="1:19">
      <c r="A7" s="7" t="s">
        <v>34</v>
      </c>
      <c r="B7" s="8">
        <v>36.6</v>
      </c>
      <c r="C7" s="8">
        <v>-7</v>
      </c>
      <c r="D7" s="47"/>
      <c r="M7" s="9"/>
      <c r="S7" s="9" t="s">
        <v>34</v>
      </c>
    </row>
    <row r="8" spans="1:19">
      <c r="A8" s="7" t="s">
        <v>35</v>
      </c>
      <c r="B8" s="8">
        <v>42.6</v>
      </c>
      <c r="C8" s="8">
        <v>-6.2</v>
      </c>
      <c r="D8" s="47"/>
      <c r="M8" s="9" t="s">
        <v>31</v>
      </c>
      <c r="S8" s="9"/>
    </row>
    <row r="9" spans="1:19">
      <c r="A9" s="7" t="s">
        <v>36</v>
      </c>
      <c r="B9" s="8">
        <v>41.1</v>
      </c>
      <c r="C9" s="8">
        <v>-0.1</v>
      </c>
      <c r="D9" s="47"/>
      <c r="M9" s="9"/>
      <c r="S9" s="9" t="s">
        <v>36</v>
      </c>
    </row>
    <row r="10" spans="1:19">
      <c r="A10" s="7" t="s">
        <v>37</v>
      </c>
      <c r="B10" s="8">
        <v>51.4</v>
      </c>
      <c r="C10" s="8">
        <v>0.9</v>
      </c>
      <c r="D10" s="47"/>
      <c r="M10" s="9" t="s">
        <v>33</v>
      </c>
      <c r="S10" s="9"/>
    </row>
    <row r="11" spans="1:19">
      <c r="A11" s="7" t="s">
        <v>38</v>
      </c>
      <c r="B11" s="8">
        <v>51</v>
      </c>
      <c r="C11" s="8">
        <v>-4.3</v>
      </c>
      <c r="D11" s="47"/>
      <c r="M11" s="9"/>
      <c r="S11" s="9" t="s">
        <v>38</v>
      </c>
    </row>
    <row r="12" spans="1:19">
      <c r="A12" s="7" t="s">
        <v>39</v>
      </c>
      <c r="B12" s="8">
        <v>62.4</v>
      </c>
      <c r="C12" s="8">
        <v>1.8</v>
      </c>
      <c r="D12" s="47"/>
      <c r="M12" s="9" t="s">
        <v>35</v>
      </c>
      <c r="S12" s="9"/>
    </row>
    <row r="13" spans="1:19">
      <c r="A13" s="7" t="s">
        <v>40</v>
      </c>
      <c r="B13" s="8">
        <v>66.5</v>
      </c>
      <c r="C13" s="8">
        <v>2.2999999999999998</v>
      </c>
      <c r="D13" s="47"/>
      <c r="M13" s="9"/>
      <c r="S13" s="9" t="s">
        <v>40</v>
      </c>
    </row>
    <row r="14" spans="1:19">
      <c r="A14" s="7" t="s">
        <v>41</v>
      </c>
      <c r="B14" s="8">
        <v>66.400000000000006</v>
      </c>
      <c r="C14" s="8">
        <v>5</v>
      </c>
      <c r="D14" s="47"/>
      <c r="M14" s="9" t="s">
        <v>37</v>
      </c>
      <c r="S14" s="9"/>
    </row>
    <row r="15" spans="1:19">
      <c r="A15" s="7" t="s">
        <v>42</v>
      </c>
      <c r="B15" s="8">
        <v>72.3</v>
      </c>
      <c r="C15" s="8">
        <v>4.5999999999999996</v>
      </c>
      <c r="D15" s="47"/>
      <c r="M15" s="9"/>
      <c r="S15" s="9" t="s">
        <v>42</v>
      </c>
    </row>
    <row r="16" spans="1:19">
      <c r="A16" s="7" t="s">
        <v>43</v>
      </c>
      <c r="B16" s="8">
        <v>79.400000000000006</v>
      </c>
      <c r="C16" s="8">
        <v>10.1</v>
      </c>
      <c r="D16" s="47"/>
      <c r="M16" s="9" t="s">
        <v>39</v>
      </c>
      <c r="S16" s="9"/>
    </row>
    <row r="17" spans="1:19">
      <c r="A17" s="7" t="s">
        <v>44</v>
      </c>
      <c r="B17" s="8">
        <v>82.1</v>
      </c>
      <c r="C17" s="8">
        <v>6</v>
      </c>
      <c r="D17" s="47"/>
      <c r="M17" s="9"/>
      <c r="S17" s="9" t="s">
        <v>44</v>
      </c>
    </row>
    <row r="18" spans="1:19">
      <c r="A18" s="7" t="s">
        <v>45</v>
      </c>
      <c r="B18" s="8">
        <v>87</v>
      </c>
      <c r="C18" s="8">
        <v>6.9</v>
      </c>
      <c r="D18" s="47"/>
      <c r="F18"/>
      <c r="M18" s="9" t="s">
        <v>41</v>
      </c>
      <c r="S18" s="9"/>
    </row>
    <row r="19" spans="1:19">
      <c r="A19" s="7" t="s">
        <v>214</v>
      </c>
      <c r="B19" s="8">
        <v>84.6</v>
      </c>
      <c r="C19" s="8">
        <v>6.2</v>
      </c>
      <c r="D19" s="47"/>
      <c r="F19" t="str">
        <f>IF(Content!$E$1=1,F22,F23)</f>
        <v xml:space="preserve">Джерело: ДСЗУ, опитування щодо ділових очікувань підприємств НБУ, розрахунки НБУ. </v>
      </c>
      <c r="M19" s="9"/>
      <c r="S19" s="9" t="s">
        <v>214</v>
      </c>
    </row>
    <row r="20" spans="1:19">
      <c r="A20" s="7" t="s">
        <v>260</v>
      </c>
      <c r="B20" s="7">
        <v>86.2</v>
      </c>
      <c r="C20" s="7">
        <v>5.4</v>
      </c>
      <c r="D20" s="47"/>
      <c r="E20"/>
      <c r="F20"/>
      <c r="M20"/>
      <c r="S20" s="9"/>
    </row>
    <row r="21" spans="1:19">
      <c r="A21" s="7" t="s">
        <v>261</v>
      </c>
      <c r="B21" s="8">
        <v>92.8</v>
      </c>
      <c r="C21" s="8">
        <v>4.4000000000000004</v>
      </c>
      <c r="D21" s="47"/>
      <c r="E21"/>
      <c r="F21" s="2"/>
      <c r="M21"/>
      <c r="S21" s="9" t="s">
        <v>261</v>
      </c>
    </row>
    <row r="22" spans="1:19">
      <c r="B22" s="8"/>
      <c r="C22" s="8"/>
      <c r="D22" s="47"/>
      <c r="E22"/>
      <c r="F22" s="2" t="s">
        <v>775</v>
      </c>
      <c r="M22"/>
    </row>
    <row r="23" spans="1:19">
      <c r="B23" s="8"/>
      <c r="C23" s="8"/>
      <c r="D23" s="47"/>
      <c r="E23"/>
      <c r="F23" s="2" t="s">
        <v>777</v>
      </c>
      <c r="M23"/>
    </row>
    <row r="24" spans="1:19">
      <c r="B24" s="8"/>
      <c r="C24" s="8"/>
      <c r="D24" s="47"/>
      <c r="E24"/>
      <c r="F24"/>
      <c r="M24"/>
    </row>
    <row r="25" spans="1:19">
      <c r="B25" s="8"/>
      <c r="C25" s="8"/>
      <c r="D25" s="47"/>
      <c r="E25"/>
      <c r="F25"/>
      <c r="M25"/>
    </row>
    <row r="26" spans="1:19">
      <c r="B26" s="8"/>
      <c r="C26" s="8"/>
      <c r="D26" s="47"/>
      <c r="E26"/>
      <c r="F26"/>
      <c r="M26"/>
    </row>
    <row r="27" spans="1:19">
      <c r="B27" s="48"/>
      <c r="C27" s="48"/>
      <c r="D27" s="47"/>
      <c r="E27"/>
      <c r="F27"/>
      <c r="M27"/>
    </row>
    <row r="28" spans="1:19">
      <c r="B28" s="48"/>
      <c r="C28" s="48"/>
      <c r="D28" s="47"/>
      <c r="E28"/>
      <c r="F28"/>
      <c r="M28"/>
    </row>
    <row r="29" spans="1:19">
      <c r="B29" s="48"/>
      <c r="C29" s="48"/>
      <c r="D29" s="47"/>
      <c r="E29"/>
      <c r="F29"/>
      <c r="M29"/>
    </row>
    <row r="30" spans="1:19">
      <c r="B30" s="48"/>
      <c r="C30" s="48"/>
      <c r="D30" s="47"/>
      <c r="E30"/>
      <c r="F30"/>
      <c r="M30"/>
    </row>
    <row r="31" spans="1:19">
      <c r="B31" s="48"/>
      <c r="C31" s="48"/>
      <c r="D31" s="47"/>
      <c r="E31" s="47"/>
      <c r="M31" s="10"/>
    </row>
    <row r="32" spans="1:19">
      <c r="B32" s="48"/>
      <c r="C32" s="48"/>
      <c r="D32" s="47"/>
      <c r="E32" s="47"/>
      <c r="M32" s="10"/>
    </row>
    <row r="33" spans="2:13">
      <c r="B33" s="48"/>
      <c r="C33" s="48"/>
      <c r="D33" s="47"/>
      <c r="E33" s="47"/>
      <c r="M33" s="9"/>
    </row>
    <row r="34" spans="2:13">
      <c r="B34" s="48"/>
      <c r="C34" s="48"/>
      <c r="D34" s="47"/>
      <c r="E34" s="47"/>
      <c r="M34" s="9"/>
    </row>
    <row r="35" spans="2:13">
      <c r="B35" s="48"/>
      <c r="C35" s="48"/>
      <c r="D35" s="47"/>
      <c r="E35" s="47"/>
      <c r="M35" s="9"/>
    </row>
    <row r="36" spans="2:13">
      <c r="B36" s="48"/>
      <c r="C36" s="48"/>
      <c r="D36" s="47"/>
      <c r="E36" s="47"/>
      <c r="M36" s="9"/>
    </row>
    <row r="37" spans="2:13">
      <c r="B37" s="48"/>
      <c r="C37" s="48"/>
      <c r="D37" s="47"/>
      <c r="E37" s="47"/>
      <c r="M37" s="9"/>
    </row>
    <row r="38" spans="2:13">
      <c r="B38" s="48"/>
      <c r="C38" s="48"/>
    </row>
    <row r="39" spans="2:13">
      <c r="B39" s="48"/>
      <c r="C39" s="48"/>
    </row>
    <row r="40" spans="2:13">
      <c r="B40" s="48"/>
      <c r="C40" s="48"/>
    </row>
    <row r="41" spans="2:13">
      <c r="B41" s="48"/>
      <c r="C41" s="48"/>
    </row>
    <row r="42" spans="2:13">
      <c r="B42" s="48"/>
      <c r="C42" s="48"/>
    </row>
    <row r="43" spans="2:13">
      <c r="B43" s="48"/>
      <c r="C43" s="48"/>
    </row>
    <row r="44" spans="2:13">
      <c r="B44" s="48"/>
      <c r="C44" s="48"/>
    </row>
    <row r="45" spans="2:13">
      <c r="B45" s="48"/>
      <c r="C45" s="48"/>
    </row>
    <row r="46" spans="2:13">
      <c r="B46" s="48"/>
      <c r="C46" s="48"/>
    </row>
    <row r="47" spans="2:13">
      <c r="B47" s="48"/>
      <c r="C47" s="48"/>
    </row>
    <row r="48" spans="2:13">
      <c r="B48" s="48"/>
      <c r="C48" s="48"/>
    </row>
    <row r="49" spans="2:3">
      <c r="B49" s="48"/>
      <c r="C49" s="48"/>
    </row>
    <row r="50" spans="2:3">
      <c r="B50" s="48"/>
      <c r="C50" s="48"/>
    </row>
    <row r="51" spans="2:3">
      <c r="B51" s="48"/>
      <c r="C51" s="4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H369"/>
  <sheetViews>
    <sheetView showGridLines="0" zoomScaleNormal="100" workbookViewId="0">
      <selection activeCell="E19" sqref="E19:E22"/>
    </sheetView>
  </sheetViews>
  <sheetFormatPr defaultColWidth="9.140625" defaultRowHeight="15"/>
  <cols>
    <col min="1" max="1" width="7.85546875" style="530" bestFit="1" customWidth="1"/>
    <col min="2" max="2" width="27.85546875" style="534" customWidth="1"/>
    <col min="3" max="3" width="36" style="535" customWidth="1"/>
    <col min="4" max="4" width="10.28515625" style="535" customWidth="1"/>
    <col min="5" max="12" width="9.140625" style="530"/>
    <col min="13" max="13" width="11.140625" style="530" customWidth="1"/>
    <col min="14" max="19" width="9.140625" style="530"/>
    <col min="20" max="20" width="13.5703125" style="530" customWidth="1"/>
    <col min="21" max="21" width="14.7109375" style="530" customWidth="1"/>
    <col min="22" max="22" width="12.85546875" style="530" customWidth="1"/>
    <col min="23" max="23" width="15.85546875" style="530" customWidth="1"/>
    <col min="24" max="16384" width="9.140625" style="530"/>
  </cols>
  <sheetData>
    <row r="1" spans="1:34" ht="14.25">
      <c r="A1" s="19" t="s">
        <v>102</v>
      </c>
      <c r="B1" s="309" t="str">
        <f>IF(Content!$E$1=1,B2,B3)</f>
        <v>Рівень безробіття за МОП, с/с, %</v>
      </c>
      <c r="C1" s="309" t="str">
        <f>IF(Content!$E$1=1,C2,C3)</f>
        <v>Кількість вакансій в ДСЗУ, c/c, тис.</v>
      </c>
      <c r="D1" s="528"/>
      <c r="E1" s="529"/>
      <c r="F1" s="309" t="str">
        <f>IF(Content!$E$1=1,F2,F3)</f>
        <v>Крива Беверіджа</v>
      </c>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row>
    <row r="2" spans="1:34" ht="25.5" hidden="1">
      <c r="A2" s="19"/>
      <c r="B2" s="206" t="s">
        <v>1507</v>
      </c>
      <c r="C2" s="206" t="s">
        <v>1352</v>
      </c>
      <c r="D2" s="530"/>
      <c r="E2" s="531"/>
      <c r="F2" s="310" t="s">
        <v>1353</v>
      </c>
      <c r="G2" s="531"/>
      <c r="H2" s="531"/>
      <c r="I2" s="531"/>
      <c r="J2" s="531"/>
      <c r="K2" s="531"/>
      <c r="L2" s="531"/>
      <c r="M2" s="531"/>
      <c r="N2" s="531"/>
      <c r="O2" s="531"/>
      <c r="P2" s="531"/>
      <c r="Q2" s="531"/>
      <c r="R2" s="531"/>
      <c r="S2" s="531"/>
      <c r="T2" s="529"/>
      <c r="U2" s="529"/>
      <c r="V2" s="529"/>
      <c r="W2" s="529"/>
      <c r="X2" s="529"/>
      <c r="Y2" s="529"/>
      <c r="Z2" s="529"/>
      <c r="AA2" s="529"/>
      <c r="AB2" s="529"/>
      <c r="AC2" s="529"/>
      <c r="AD2" s="529"/>
      <c r="AE2" s="529"/>
      <c r="AF2" s="529"/>
      <c r="AG2" s="529"/>
      <c r="AH2" s="529"/>
    </row>
    <row r="3" spans="1:34" ht="14.25" hidden="1">
      <c r="A3" s="7"/>
      <c r="B3" s="310" t="s">
        <v>1354</v>
      </c>
      <c r="C3" s="310" t="s">
        <v>1355</v>
      </c>
      <c r="D3" s="530"/>
      <c r="E3" s="531"/>
      <c r="F3" s="310" t="s">
        <v>1356</v>
      </c>
      <c r="G3" s="531"/>
      <c r="H3" s="531"/>
      <c r="I3" s="531"/>
      <c r="J3" s="531"/>
      <c r="K3" s="531"/>
      <c r="L3" s="531"/>
      <c r="M3" s="531"/>
      <c r="N3" s="531"/>
      <c r="O3" s="531"/>
      <c r="P3" s="531"/>
      <c r="Q3" s="531"/>
      <c r="R3" s="531"/>
      <c r="S3" s="531"/>
      <c r="T3" s="529"/>
      <c r="U3" s="529"/>
      <c r="V3" s="529"/>
      <c r="W3" s="529"/>
      <c r="X3" s="529"/>
      <c r="Y3" s="529"/>
      <c r="Z3" s="529"/>
      <c r="AA3" s="529"/>
      <c r="AB3" s="529"/>
      <c r="AC3" s="529"/>
      <c r="AD3" s="529"/>
      <c r="AE3" s="529"/>
      <c r="AF3" s="529"/>
      <c r="AG3" s="529"/>
      <c r="AH3" s="529"/>
    </row>
    <row r="4" spans="1:34" ht="14.25">
      <c r="A4" s="6" t="s">
        <v>1357</v>
      </c>
      <c r="B4" s="349">
        <v>7.4</v>
      </c>
      <c r="C4" s="349">
        <v>64</v>
      </c>
      <c r="D4" s="532"/>
      <c r="E4" s="531"/>
      <c r="F4" s="531"/>
      <c r="G4" s="531"/>
      <c r="H4" s="531"/>
      <c r="I4" s="531"/>
      <c r="J4" s="531"/>
      <c r="K4" s="531"/>
      <c r="L4" s="531"/>
      <c r="M4" s="531"/>
      <c r="N4" s="531"/>
      <c r="O4" s="531"/>
      <c r="P4" s="531"/>
      <c r="Q4" s="531"/>
      <c r="R4" s="531"/>
      <c r="S4" s="531"/>
      <c r="T4" s="529"/>
      <c r="U4" s="529"/>
      <c r="V4" s="529"/>
      <c r="W4" s="529"/>
      <c r="X4" s="529"/>
      <c r="Y4" s="529"/>
      <c r="Z4" s="529"/>
      <c r="AA4" s="529"/>
      <c r="AB4" s="529"/>
      <c r="AC4" s="529"/>
      <c r="AD4" s="529"/>
      <c r="AE4" s="529"/>
      <c r="AF4" s="529"/>
      <c r="AG4" s="529"/>
      <c r="AH4" s="529"/>
    </row>
    <row r="5" spans="1:34" ht="14.25">
      <c r="A5" s="6" t="s">
        <v>1358</v>
      </c>
      <c r="B5" s="349">
        <v>7.2</v>
      </c>
      <c r="C5" s="349">
        <v>75.599999999999994</v>
      </c>
      <c r="D5" s="532"/>
      <c r="E5" s="531"/>
      <c r="F5" s="531"/>
      <c r="G5" s="531"/>
      <c r="H5" s="531"/>
      <c r="I5" s="531"/>
      <c r="J5" s="531"/>
      <c r="K5" s="531"/>
      <c r="L5" s="531"/>
      <c r="M5" s="531"/>
      <c r="N5" s="531"/>
      <c r="O5" s="531"/>
      <c r="P5" s="531"/>
      <c r="Q5" s="531"/>
      <c r="R5" s="531"/>
      <c r="S5" s="531"/>
      <c r="T5" s="529"/>
      <c r="U5" s="529"/>
      <c r="V5" s="529"/>
      <c r="W5" s="529"/>
      <c r="X5" s="529"/>
      <c r="Y5" s="529"/>
      <c r="Z5" s="529"/>
      <c r="AA5" s="529"/>
      <c r="AB5" s="529"/>
      <c r="AC5" s="529"/>
      <c r="AD5" s="529"/>
      <c r="AE5" s="529"/>
      <c r="AF5" s="529"/>
      <c r="AG5" s="529"/>
      <c r="AH5" s="529"/>
    </row>
    <row r="6" spans="1:34" ht="14.25">
      <c r="A6" s="6" t="s">
        <v>1359</v>
      </c>
      <c r="B6" s="349">
        <v>7</v>
      </c>
      <c r="C6" s="349">
        <v>78.5</v>
      </c>
      <c r="D6" s="532"/>
      <c r="E6" s="531"/>
      <c r="F6" s="531"/>
      <c r="G6" s="531"/>
      <c r="H6" s="531"/>
      <c r="I6" s="531"/>
      <c r="J6" s="531"/>
      <c r="K6" s="531"/>
      <c r="L6" s="531"/>
      <c r="M6" s="531"/>
      <c r="N6" s="531"/>
      <c r="O6" s="531"/>
      <c r="P6" s="531"/>
      <c r="Q6" s="531"/>
      <c r="R6" s="531"/>
      <c r="S6" s="531"/>
      <c r="T6" s="529"/>
      <c r="U6" s="529"/>
      <c r="V6" s="529"/>
      <c r="W6" s="529"/>
      <c r="X6" s="529"/>
      <c r="Y6" s="529"/>
      <c r="Z6" s="529"/>
      <c r="AA6" s="529"/>
      <c r="AB6" s="529"/>
      <c r="AC6" s="529"/>
      <c r="AD6" s="529"/>
      <c r="AE6" s="529"/>
      <c r="AF6" s="529"/>
      <c r="AG6" s="529"/>
      <c r="AH6" s="529"/>
    </row>
    <row r="7" spans="1:34" ht="14.25">
      <c r="A7" s="6" t="s">
        <v>1360</v>
      </c>
      <c r="B7" s="349">
        <v>7</v>
      </c>
      <c r="C7" s="349">
        <v>64.599999999999994</v>
      </c>
      <c r="D7" s="532"/>
      <c r="E7" s="531"/>
      <c r="F7" s="531"/>
      <c r="G7" s="531"/>
      <c r="H7" s="531"/>
      <c r="I7" s="531"/>
      <c r="J7" s="531"/>
      <c r="K7" s="531"/>
      <c r="L7" s="531"/>
      <c r="M7" s="531"/>
      <c r="N7" s="531"/>
      <c r="O7" s="531"/>
      <c r="P7" s="531"/>
      <c r="Q7" s="531"/>
      <c r="R7" s="531"/>
      <c r="S7" s="531"/>
      <c r="T7" s="529"/>
      <c r="U7" s="529"/>
      <c r="V7" s="529"/>
      <c r="W7" s="529"/>
      <c r="X7" s="529"/>
      <c r="Y7" s="529"/>
      <c r="Z7" s="529"/>
      <c r="AA7" s="529"/>
      <c r="AB7" s="529"/>
      <c r="AC7" s="529"/>
      <c r="AD7" s="529"/>
      <c r="AE7" s="529"/>
      <c r="AF7" s="529"/>
      <c r="AG7" s="529"/>
      <c r="AH7" s="529"/>
    </row>
    <row r="8" spans="1:34" ht="14.25">
      <c r="A8" s="6" t="s">
        <v>1361</v>
      </c>
      <c r="B8" s="349">
        <v>8.5</v>
      </c>
      <c r="C8" s="349">
        <v>56.8</v>
      </c>
      <c r="D8" s="532"/>
      <c r="E8" s="531"/>
      <c r="F8" s="531"/>
      <c r="G8" s="531"/>
      <c r="H8" s="531"/>
      <c r="I8" s="531"/>
      <c r="J8" s="531"/>
      <c r="K8" s="531"/>
      <c r="L8" s="531"/>
      <c r="M8" s="531"/>
      <c r="N8" s="531"/>
      <c r="O8" s="531"/>
      <c r="P8" s="531"/>
      <c r="Q8" s="531"/>
      <c r="R8" s="531"/>
      <c r="S8" s="531"/>
      <c r="T8" s="529"/>
      <c r="U8" s="529"/>
      <c r="V8" s="529"/>
      <c r="W8" s="529"/>
      <c r="X8" s="529"/>
      <c r="Y8" s="529"/>
      <c r="Z8" s="529"/>
      <c r="AA8" s="529"/>
      <c r="AB8" s="529"/>
      <c r="AC8" s="529"/>
      <c r="AD8" s="529"/>
      <c r="AE8" s="529"/>
      <c r="AF8" s="529"/>
      <c r="AG8" s="529"/>
      <c r="AH8" s="529"/>
    </row>
    <row r="9" spans="1:34" ht="14.25">
      <c r="A9" s="6" t="s">
        <v>1362</v>
      </c>
      <c r="B9" s="349">
        <v>8.6</v>
      </c>
      <c r="C9" s="349">
        <v>48.1</v>
      </c>
      <c r="D9" s="532"/>
      <c r="E9" s="531"/>
      <c r="F9" s="531"/>
      <c r="G9" s="531"/>
      <c r="H9" s="531"/>
      <c r="I9" s="531"/>
      <c r="J9" s="531"/>
      <c r="K9" s="531"/>
      <c r="L9" s="531"/>
      <c r="M9" s="531"/>
      <c r="N9" s="531"/>
      <c r="O9" s="531"/>
      <c r="P9" s="531"/>
      <c r="Q9" s="531"/>
      <c r="R9" s="531"/>
      <c r="S9" s="531"/>
      <c r="T9" s="529"/>
      <c r="U9" s="529"/>
      <c r="V9" s="529"/>
      <c r="W9" s="529"/>
      <c r="X9" s="529"/>
      <c r="Y9" s="529"/>
      <c r="Z9" s="529"/>
      <c r="AA9" s="529"/>
      <c r="AB9" s="529"/>
      <c r="AC9" s="529"/>
      <c r="AD9" s="529"/>
      <c r="AE9" s="529"/>
      <c r="AF9" s="529"/>
      <c r="AG9" s="529"/>
      <c r="AH9" s="529"/>
    </row>
    <row r="10" spans="1:34" ht="14.25">
      <c r="A10" s="6" t="s">
        <v>1363</v>
      </c>
      <c r="B10" s="349">
        <v>10.199999999999999</v>
      </c>
      <c r="C10" s="349">
        <v>47.3</v>
      </c>
      <c r="D10" s="532"/>
      <c r="E10" s="531"/>
      <c r="F10" s="531"/>
      <c r="G10" s="531"/>
      <c r="H10" s="531"/>
      <c r="I10" s="531"/>
      <c r="J10" s="531"/>
      <c r="K10" s="531"/>
      <c r="L10" s="531"/>
      <c r="M10" s="531"/>
      <c r="N10" s="531"/>
      <c r="O10" s="531"/>
      <c r="P10" s="531"/>
      <c r="Q10" s="531"/>
      <c r="R10" s="531"/>
      <c r="S10" s="531"/>
      <c r="T10" s="529"/>
      <c r="U10" s="529"/>
      <c r="V10" s="529"/>
      <c r="W10" s="529"/>
      <c r="X10" s="529"/>
      <c r="Y10" s="529"/>
      <c r="Z10" s="529"/>
      <c r="AA10" s="529"/>
      <c r="AB10" s="529"/>
      <c r="AC10" s="529"/>
      <c r="AD10" s="529"/>
      <c r="AE10" s="529"/>
      <c r="AF10" s="529"/>
      <c r="AG10" s="529"/>
      <c r="AH10" s="529"/>
    </row>
    <row r="11" spans="1:34" ht="14.25">
      <c r="A11" s="6" t="s">
        <v>1364</v>
      </c>
      <c r="B11" s="349">
        <v>10</v>
      </c>
      <c r="C11" s="349">
        <v>48.7</v>
      </c>
      <c r="D11" s="532"/>
      <c r="E11" s="531"/>
      <c r="F11" s="531"/>
      <c r="G11" s="531"/>
      <c r="H11" s="531"/>
      <c r="I11" s="531"/>
      <c r="J11" s="531"/>
      <c r="K11" s="531"/>
      <c r="L11" s="531"/>
      <c r="M11" s="531"/>
      <c r="N11" s="531"/>
      <c r="O11" s="531"/>
      <c r="P11" s="531"/>
      <c r="Q11" s="531"/>
      <c r="R11" s="531"/>
      <c r="S11" s="531"/>
      <c r="T11" s="529"/>
      <c r="U11" s="529"/>
      <c r="V11" s="529"/>
      <c r="W11" s="529"/>
      <c r="X11" s="529"/>
      <c r="Y11" s="529"/>
      <c r="Z11" s="529"/>
      <c r="AA11" s="529"/>
      <c r="AB11" s="529"/>
      <c r="AC11" s="529"/>
      <c r="AD11" s="529"/>
      <c r="AE11" s="529"/>
      <c r="AF11" s="529"/>
      <c r="AG11" s="529"/>
      <c r="AH11" s="529"/>
    </row>
    <row r="12" spans="1:34" ht="14.25">
      <c r="A12" s="6" t="s">
        <v>1365</v>
      </c>
      <c r="B12" s="349">
        <v>9.1999999999999993</v>
      </c>
      <c r="C12" s="349">
        <v>48.9</v>
      </c>
      <c r="D12" s="532"/>
      <c r="E12" s="531"/>
      <c r="F12" s="531"/>
      <c r="G12" s="531"/>
      <c r="H12" s="531"/>
      <c r="I12" s="531"/>
      <c r="J12" s="531"/>
      <c r="K12" s="531"/>
      <c r="L12" s="531"/>
      <c r="M12" s="531"/>
      <c r="N12" s="531"/>
      <c r="O12" s="531"/>
      <c r="P12" s="531"/>
      <c r="Q12" s="531"/>
      <c r="R12" s="531"/>
      <c r="S12" s="531"/>
      <c r="T12" s="529"/>
      <c r="U12" s="529"/>
      <c r="V12" s="529"/>
      <c r="W12" s="529"/>
      <c r="X12" s="529"/>
      <c r="Y12" s="529"/>
      <c r="Z12" s="529"/>
      <c r="AA12" s="529"/>
      <c r="AB12" s="529"/>
      <c r="AC12" s="529"/>
      <c r="AD12" s="529"/>
      <c r="AE12" s="529"/>
      <c r="AF12" s="529"/>
      <c r="AG12" s="529"/>
      <c r="AH12" s="529"/>
    </row>
    <row r="13" spans="1:34" ht="14.25">
      <c r="A13" s="6" t="s">
        <v>1366</v>
      </c>
      <c r="B13" s="349">
        <v>9.1999999999999993</v>
      </c>
      <c r="C13" s="349">
        <v>43.5</v>
      </c>
      <c r="D13" s="532"/>
      <c r="E13" s="531"/>
      <c r="F13" s="531"/>
      <c r="G13" s="531"/>
      <c r="H13" s="531"/>
      <c r="I13" s="531"/>
      <c r="J13" s="531"/>
      <c r="K13" s="531"/>
      <c r="L13" s="531"/>
      <c r="M13" s="531"/>
      <c r="N13" s="531"/>
      <c r="O13" s="531"/>
      <c r="P13" s="531"/>
      <c r="Q13" s="531"/>
      <c r="R13" s="531"/>
      <c r="S13" s="531"/>
      <c r="T13" s="529"/>
      <c r="U13" s="529"/>
      <c r="V13" s="529"/>
      <c r="W13" s="529"/>
      <c r="X13" s="529"/>
      <c r="Y13" s="529"/>
      <c r="Z13" s="529"/>
      <c r="AA13" s="529"/>
      <c r="AB13" s="529"/>
      <c r="AC13" s="529"/>
      <c r="AD13" s="529"/>
      <c r="AE13" s="529"/>
      <c r="AF13" s="529"/>
      <c r="AG13" s="529"/>
      <c r="AH13" s="529"/>
    </row>
    <row r="14" spans="1:34" ht="14.25">
      <c r="A14" s="6" t="s">
        <v>1367</v>
      </c>
      <c r="B14" s="349">
        <v>9.1999999999999993</v>
      </c>
      <c r="C14" s="349">
        <v>37.5</v>
      </c>
      <c r="D14" s="532"/>
      <c r="E14" s="531"/>
      <c r="F14" s="531"/>
      <c r="G14" s="531"/>
      <c r="H14" s="531"/>
      <c r="I14" s="531"/>
      <c r="J14" s="531"/>
      <c r="K14" s="531"/>
      <c r="L14" s="531"/>
      <c r="M14" s="531"/>
      <c r="N14" s="531"/>
      <c r="O14" s="531"/>
      <c r="P14" s="531"/>
      <c r="Q14" s="531"/>
      <c r="R14" s="531"/>
      <c r="S14" s="531"/>
      <c r="T14" s="529"/>
      <c r="U14" s="529"/>
      <c r="V14" s="529"/>
      <c r="W14" s="529"/>
      <c r="X14" s="529"/>
      <c r="Y14" s="529"/>
      <c r="Z14" s="529"/>
      <c r="AA14" s="529"/>
      <c r="AB14" s="529"/>
      <c r="AC14" s="529"/>
      <c r="AD14" s="529"/>
      <c r="AE14" s="529"/>
      <c r="AF14" s="529"/>
      <c r="AG14" s="529"/>
      <c r="AH14" s="529"/>
    </row>
    <row r="15" spans="1:34" ht="14.25">
      <c r="A15" s="6" t="s">
        <v>1368</v>
      </c>
      <c r="B15" s="349">
        <v>9</v>
      </c>
      <c r="C15" s="349">
        <v>36.6</v>
      </c>
      <c r="D15" s="532"/>
      <c r="E15" s="531"/>
      <c r="F15" s="531"/>
      <c r="G15" s="531"/>
      <c r="H15" s="531"/>
      <c r="I15" s="531"/>
      <c r="J15" s="531"/>
      <c r="K15" s="531"/>
      <c r="L15" s="531"/>
      <c r="M15" s="531"/>
      <c r="N15" s="531"/>
      <c r="O15" s="531"/>
      <c r="P15" s="531"/>
      <c r="Q15" s="531"/>
      <c r="R15" s="531"/>
      <c r="S15" s="531"/>
      <c r="T15" s="529"/>
      <c r="U15" s="529"/>
      <c r="V15" s="529"/>
      <c r="W15" s="529"/>
      <c r="X15" s="529"/>
      <c r="Y15" s="529"/>
      <c r="Z15" s="529"/>
      <c r="AA15" s="529"/>
      <c r="AB15" s="529"/>
      <c r="AC15" s="529"/>
      <c r="AD15" s="529"/>
      <c r="AE15" s="529"/>
      <c r="AF15" s="529"/>
      <c r="AG15" s="529"/>
      <c r="AH15" s="529"/>
    </row>
    <row r="16" spans="1:34" ht="14.25">
      <c r="A16" s="6" t="s">
        <v>1369</v>
      </c>
      <c r="B16" s="349">
        <v>9.4</v>
      </c>
      <c r="C16" s="349">
        <v>42.6</v>
      </c>
      <c r="D16" s="532"/>
      <c r="E16" s="531"/>
      <c r="F16" s="531"/>
      <c r="G16" s="531"/>
      <c r="H16" s="531"/>
      <c r="I16" s="531"/>
      <c r="J16" s="531"/>
      <c r="K16" s="531"/>
      <c r="L16" s="531"/>
      <c r="M16" s="531"/>
      <c r="N16" s="531"/>
      <c r="O16" s="531"/>
      <c r="P16" s="531"/>
      <c r="Q16" s="531"/>
      <c r="R16" s="531"/>
      <c r="S16" s="531"/>
      <c r="T16" s="529"/>
      <c r="U16" s="529"/>
      <c r="V16" s="529"/>
      <c r="W16" s="529"/>
      <c r="X16" s="529"/>
      <c r="Y16" s="529"/>
      <c r="Z16" s="529"/>
      <c r="AA16" s="529"/>
      <c r="AB16" s="529"/>
      <c r="AC16" s="529"/>
      <c r="AD16" s="529"/>
      <c r="AE16" s="529"/>
      <c r="AF16" s="529"/>
      <c r="AG16" s="529"/>
      <c r="AH16" s="529"/>
    </row>
    <row r="17" spans="1:34" ht="14.25">
      <c r="A17" s="6" t="s">
        <v>1370</v>
      </c>
      <c r="B17" s="349">
        <v>9.4</v>
      </c>
      <c r="C17" s="349">
        <v>41.1</v>
      </c>
      <c r="D17" s="532"/>
      <c r="E17" s="531"/>
      <c r="F17" s="531"/>
      <c r="G17" s="531"/>
      <c r="H17" s="531"/>
      <c r="I17" s="531"/>
      <c r="J17" s="531"/>
      <c r="K17" s="531"/>
      <c r="L17" s="531"/>
      <c r="M17" s="531"/>
      <c r="N17" s="531"/>
      <c r="O17" s="531"/>
      <c r="P17" s="531"/>
      <c r="Q17" s="531"/>
      <c r="R17" s="531"/>
      <c r="S17" s="531"/>
      <c r="T17" s="529"/>
      <c r="U17" s="529"/>
      <c r="V17" s="529"/>
      <c r="W17" s="529"/>
      <c r="X17" s="529"/>
      <c r="Y17" s="529"/>
      <c r="Z17" s="529"/>
      <c r="AA17" s="529"/>
      <c r="AB17" s="529"/>
      <c r="AC17" s="529"/>
      <c r="AD17" s="529"/>
      <c r="AE17" s="529"/>
      <c r="AF17" s="529"/>
      <c r="AG17" s="529"/>
      <c r="AH17" s="529"/>
    </row>
    <row r="18" spans="1:34" ht="14.25">
      <c r="A18" s="6" t="s">
        <v>1371</v>
      </c>
      <c r="B18" s="349">
        <v>9.4</v>
      </c>
      <c r="C18" s="349">
        <v>51.4</v>
      </c>
      <c r="D18" s="532"/>
      <c r="E18" s="531"/>
      <c r="F18" s="531"/>
      <c r="G18" s="531"/>
      <c r="H18" s="531"/>
      <c r="I18" s="531"/>
      <c r="J18" s="531"/>
      <c r="K18" s="531"/>
      <c r="L18" s="531"/>
      <c r="M18" s="531"/>
      <c r="N18" s="531"/>
      <c r="O18" s="531"/>
      <c r="P18" s="531"/>
      <c r="Q18" s="531"/>
      <c r="R18" s="531"/>
      <c r="S18" s="531"/>
      <c r="T18" s="529"/>
      <c r="U18" s="529"/>
      <c r="V18" s="529"/>
      <c r="W18" s="529"/>
      <c r="X18" s="529"/>
      <c r="Y18" s="529"/>
      <c r="Z18" s="529"/>
      <c r="AA18" s="529"/>
      <c r="AB18" s="529"/>
      <c r="AC18" s="529"/>
      <c r="AD18" s="529"/>
      <c r="AE18" s="529"/>
      <c r="AF18" s="529"/>
      <c r="AG18" s="529"/>
      <c r="AH18" s="529"/>
    </row>
    <row r="19" spans="1:34" ht="14.25">
      <c r="A19" s="6" t="s">
        <v>1372</v>
      </c>
      <c r="B19" s="349">
        <v>9.3000000000000007</v>
      </c>
      <c r="C19" s="349">
        <v>51</v>
      </c>
      <c r="D19" s="532"/>
      <c r="E19" s="529"/>
      <c r="F19" s="309" t="str">
        <f>IF(Content!$E$1=1,F20,F21)</f>
        <v>Джерело: ДССУ, ДСЗУ, розрахунки НБУ.</v>
      </c>
      <c r="G19" s="529"/>
      <c r="H19" s="529"/>
      <c r="I19" s="529"/>
      <c r="J19" s="529"/>
      <c r="K19" s="529"/>
      <c r="L19" s="529"/>
      <c r="M19" s="529"/>
      <c r="N19" s="529"/>
      <c r="O19" s="529"/>
      <c r="P19" s="529"/>
    </row>
    <row r="20" spans="1:34" ht="14.25">
      <c r="A20" s="6" t="s">
        <v>1374</v>
      </c>
      <c r="B20" s="349">
        <v>9.5</v>
      </c>
      <c r="C20" s="349">
        <v>62.4</v>
      </c>
      <c r="D20" s="532"/>
      <c r="E20" s="529"/>
      <c r="F20" s="9" t="s">
        <v>1373</v>
      </c>
      <c r="G20" s="529"/>
      <c r="H20" s="529"/>
      <c r="I20" s="529"/>
      <c r="J20" s="529"/>
      <c r="K20" s="529"/>
      <c r="L20" s="529"/>
      <c r="M20" s="529"/>
      <c r="N20" s="529"/>
      <c r="O20" s="529"/>
      <c r="P20" s="529"/>
    </row>
    <row r="21" spans="1:34" ht="14.25">
      <c r="A21" s="6" t="s">
        <v>1375</v>
      </c>
      <c r="B21" s="349">
        <v>9.5</v>
      </c>
      <c r="C21" s="349">
        <v>66.5</v>
      </c>
      <c r="D21" s="532"/>
      <c r="E21" s="529"/>
      <c r="F21" s="9" t="s">
        <v>1376</v>
      </c>
      <c r="G21" s="529"/>
      <c r="H21" s="529"/>
      <c r="I21" s="529"/>
      <c r="J21" s="529"/>
      <c r="K21" s="529"/>
      <c r="L21" s="529"/>
      <c r="M21" s="529"/>
      <c r="N21" s="529"/>
      <c r="O21" s="529"/>
      <c r="P21" s="529"/>
    </row>
    <row r="22" spans="1:34" ht="14.25">
      <c r="A22" s="6" t="s">
        <v>1377</v>
      </c>
      <c r="B22" s="349">
        <v>9.5</v>
      </c>
      <c r="C22" s="349">
        <v>66.400000000000006</v>
      </c>
      <c r="D22" s="532"/>
      <c r="E22" s="529"/>
      <c r="F22" s="529"/>
      <c r="G22" s="529"/>
      <c r="H22" s="529"/>
      <c r="I22" s="529"/>
      <c r="J22" s="529"/>
      <c r="K22" s="529"/>
      <c r="L22" s="529"/>
      <c r="M22" s="529"/>
      <c r="N22" s="529"/>
      <c r="O22" s="529"/>
      <c r="P22" s="529"/>
    </row>
    <row r="23" spans="1:34" ht="14.25">
      <c r="A23" s="6" t="s">
        <v>1378</v>
      </c>
      <c r="B23" s="349">
        <v>9.4</v>
      </c>
      <c r="C23" s="349">
        <v>72.3</v>
      </c>
      <c r="D23" s="532"/>
      <c r="E23" s="529"/>
      <c r="F23" s="529"/>
      <c r="G23" s="529"/>
      <c r="H23" s="529"/>
      <c r="I23" s="529"/>
      <c r="J23" s="529"/>
      <c r="K23" s="529"/>
      <c r="L23" s="529"/>
      <c r="M23" s="529"/>
      <c r="N23" s="529"/>
      <c r="O23" s="529"/>
      <c r="P23" s="529"/>
    </row>
    <row r="24" spans="1:34" ht="14.25">
      <c r="A24" s="6" t="s">
        <v>1379</v>
      </c>
      <c r="B24" s="349">
        <v>9.1</v>
      </c>
      <c r="C24" s="349">
        <v>79.400000000000006</v>
      </c>
      <c r="D24" s="532"/>
      <c r="E24" s="529"/>
      <c r="F24" s="529"/>
      <c r="G24" s="529"/>
      <c r="H24" s="529"/>
      <c r="I24" s="529"/>
      <c r="J24" s="529"/>
      <c r="K24" s="529"/>
      <c r="L24" s="529"/>
      <c r="M24" s="529"/>
      <c r="N24" s="529"/>
      <c r="O24" s="529"/>
      <c r="P24" s="529"/>
    </row>
    <row r="25" spans="1:34" ht="14.25">
      <c r="A25" s="6" t="s">
        <v>1380</v>
      </c>
      <c r="B25" s="349">
        <v>8.8000000000000007</v>
      </c>
      <c r="C25" s="349">
        <v>82.1</v>
      </c>
      <c r="D25" s="532"/>
      <c r="E25" s="529"/>
      <c r="G25" s="529"/>
      <c r="H25" s="529"/>
      <c r="I25" s="529"/>
      <c r="J25" s="529"/>
      <c r="K25" s="529"/>
      <c r="L25" s="529"/>
      <c r="M25" s="529"/>
      <c r="N25" s="529"/>
      <c r="O25" s="529"/>
      <c r="P25" s="529"/>
    </row>
    <row r="26" spans="1:34" ht="14.25">
      <c r="A26" s="6" t="s">
        <v>1381</v>
      </c>
      <c r="B26" s="349">
        <v>8.6999999999999993</v>
      </c>
      <c r="C26" s="349">
        <v>87</v>
      </c>
      <c r="D26" s="532"/>
      <c r="E26" s="529"/>
      <c r="G26" s="529"/>
      <c r="H26" s="529"/>
      <c r="I26" s="529"/>
      <c r="J26" s="529"/>
      <c r="K26" s="529"/>
      <c r="L26" s="529"/>
      <c r="M26" s="529"/>
      <c r="N26" s="529"/>
      <c r="O26" s="529"/>
      <c r="P26" s="529"/>
    </row>
    <row r="27" spans="1:34" ht="14.25">
      <c r="A27" s="6" t="s">
        <v>1382</v>
      </c>
      <c r="B27" s="349">
        <v>8.6999999999999993</v>
      </c>
      <c r="C27" s="349">
        <v>84.6</v>
      </c>
      <c r="D27" s="532"/>
      <c r="E27" s="529"/>
      <c r="G27" s="529"/>
      <c r="H27" s="529"/>
      <c r="I27" s="529"/>
      <c r="J27" s="529"/>
      <c r="K27" s="529"/>
      <c r="L27" s="529"/>
      <c r="M27" s="529"/>
      <c r="N27" s="529"/>
      <c r="O27" s="529"/>
      <c r="P27" s="529"/>
    </row>
    <row r="28" spans="1:34" ht="14.25">
      <c r="A28" s="6" t="s">
        <v>1064</v>
      </c>
      <c r="B28" s="349">
        <v>8.6</v>
      </c>
      <c r="C28" s="349">
        <v>86.2</v>
      </c>
      <c r="D28" s="532"/>
      <c r="E28" s="529"/>
      <c r="G28" s="529"/>
      <c r="H28" s="529"/>
      <c r="I28" s="529"/>
      <c r="J28" s="529"/>
      <c r="K28" s="529"/>
      <c r="L28" s="529"/>
      <c r="M28" s="529"/>
      <c r="N28" s="529"/>
      <c r="O28" s="529"/>
      <c r="P28" s="529"/>
    </row>
    <row r="29" spans="1:34">
      <c r="A29" s="529"/>
      <c r="B29" s="533"/>
      <c r="C29" s="528"/>
      <c r="D29" s="528"/>
      <c r="E29" s="529"/>
      <c r="F29" s="529"/>
      <c r="G29" s="529"/>
      <c r="H29" s="529"/>
      <c r="I29" s="529"/>
      <c r="J29" s="529"/>
      <c r="K29" s="529"/>
      <c r="L29" s="529"/>
      <c r="M29" s="529"/>
      <c r="N29" s="529"/>
      <c r="O29" s="529"/>
      <c r="P29" s="529"/>
    </row>
    <row r="30" spans="1:34">
      <c r="A30" s="529"/>
      <c r="B30" s="533"/>
      <c r="C30" s="528"/>
      <c r="D30" s="528"/>
      <c r="E30" s="529"/>
      <c r="F30" s="529"/>
      <c r="G30" s="529"/>
      <c r="H30" s="529"/>
      <c r="I30" s="529"/>
      <c r="J30" s="529"/>
      <c r="K30" s="529"/>
      <c r="L30" s="529"/>
      <c r="M30" s="529"/>
      <c r="N30" s="529"/>
      <c r="O30" s="529"/>
      <c r="P30" s="529"/>
    </row>
    <row r="31" spans="1:34" ht="14.25">
      <c r="A31" s="529"/>
      <c r="B31" s="48"/>
      <c r="C31" s="48"/>
      <c r="D31" s="528"/>
      <c r="E31" s="529"/>
      <c r="F31" s="529"/>
      <c r="G31" s="529"/>
      <c r="H31" s="529"/>
      <c r="I31" s="529"/>
      <c r="J31" s="529"/>
      <c r="K31" s="529"/>
      <c r="L31" s="529"/>
      <c r="M31" s="529"/>
      <c r="N31" s="529"/>
      <c r="O31" s="529"/>
      <c r="P31" s="529"/>
    </row>
    <row r="32" spans="1:34" ht="14.25">
      <c r="A32" s="529"/>
      <c r="B32" s="48"/>
      <c r="C32" s="48"/>
      <c r="D32" s="528"/>
      <c r="E32" s="529"/>
      <c r="F32" s="529"/>
      <c r="G32" s="529"/>
      <c r="H32" s="529"/>
      <c r="I32" s="529"/>
      <c r="J32" s="529"/>
      <c r="K32" s="529"/>
      <c r="L32" s="529"/>
      <c r="M32" s="529"/>
      <c r="N32" s="529"/>
      <c r="O32" s="529"/>
      <c r="P32" s="529"/>
    </row>
    <row r="33" spans="1:16" ht="14.25">
      <c r="A33" s="529"/>
      <c r="B33" s="48"/>
      <c r="C33" s="48"/>
      <c r="D33" s="528"/>
      <c r="E33" s="529"/>
      <c r="F33" s="529"/>
      <c r="G33" s="529"/>
      <c r="H33" s="529"/>
      <c r="I33" s="529"/>
      <c r="J33" s="529"/>
      <c r="K33" s="529"/>
      <c r="L33" s="529"/>
      <c r="M33" s="529"/>
      <c r="N33" s="529"/>
      <c r="O33" s="529"/>
      <c r="P33" s="529"/>
    </row>
    <row r="34" spans="1:16" ht="14.25">
      <c r="A34" s="529"/>
      <c r="B34" s="48"/>
      <c r="C34" s="48"/>
      <c r="D34" s="528"/>
      <c r="E34" s="529"/>
      <c r="F34" s="529"/>
      <c r="G34" s="529"/>
      <c r="H34" s="529"/>
      <c r="I34" s="529"/>
      <c r="J34" s="529"/>
      <c r="K34" s="529"/>
      <c r="L34" s="529"/>
      <c r="M34" s="529"/>
      <c r="N34" s="529"/>
      <c r="O34" s="529"/>
      <c r="P34" s="529"/>
    </row>
    <row r="35" spans="1:16" ht="14.25">
      <c r="A35" s="529"/>
      <c r="B35" s="48"/>
      <c r="C35" s="48"/>
      <c r="D35" s="528"/>
      <c r="E35" s="529"/>
      <c r="F35" s="529"/>
      <c r="G35" s="529"/>
      <c r="H35" s="529"/>
      <c r="I35" s="529"/>
      <c r="J35" s="529"/>
      <c r="K35" s="529"/>
      <c r="L35" s="529"/>
      <c r="M35" s="529"/>
      <c r="N35" s="529"/>
      <c r="O35" s="529"/>
      <c r="P35" s="529"/>
    </row>
    <row r="36" spans="1:16" ht="14.25">
      <c r="A36" s="529"/>
      <c r="B36" s="48"/>
      <c r="C36" s="48"/>
      <c r="D36" s="528"/>
      <c r="E36" s="529"/>
      <c r="F36" s="529"/>
      <c r="G36" s="529"/>
      <c r="H36" s="529"/>
      <c r="I36" s="529"/>
      <c r="J36" s="529"/>
      <c r="K36" s="529"/>
      <c r="L36" s="529"/>
      <c r="M36" s="529"/>
      <c r="N36" s="529"/>
      <c r="O36" s="529"/>
      <c r="P36" s="529"/>
    </row>
    <row r="37" spans="1:16" ht="14.25">
      <c r="A37" s="529"/>
      <c r="B37" s="48"/>
      <c r="C37" s="48"/>
      <c r="D37" s="528"/>
      <c r="E37" s="529"/>
      <c r="F37" s="529"/>
      <c r="G37" s="529"/>
      <c r="H37" s="529"/>
      <c r="I37" s="529"/>
      <c r="J37" s="529"/>
      <c r="K37" s="529"/>
      <c r="L37" s="529"/>
      <c r="M37" s="529"/>
      <c r="N37" s="529"/>
      <c r="O37" s="529"/>
      <c r="P37" s="529"/>
    </row>
    <row r="38" spans="1:16" ht="14.25">
      <c r="A38" s="529"/>
      <c r="B38" s="48"/>
      <c r="C38" s="48"/>
      <c r="D38" s="528"/>
      <c r="E38" s="529"/>
      <c r="F38" s="529"/>
      <c r="G38" s="529"/>
      <c r="H38" s="529"/>
      <c r="I38" s="529"/>
      <c r="J38" s="529"/>
      <c r="K38" s="529"/>
      <c r="L38" s="529"/>
      <c r="M38" s="529"/>
      <c r="N38" s="529"/>
      <c r="O38" s="529"/>
      <c r="P38" s="529"/>
    </row>
    <row r="39" spans="1:16" ht="14.25">
      <c r="A39" s="529"/>
      <c r="B39" s="48"/>
      <c r="C39" s="48"/>
      <c r="D39" s="528"/>
      <c r="E39" s="529"/>
      <c r="F39" s="529"/>
      <c r="G39" s="529"/>
      <c r="H39" s="529"/>
      <c r="I39" s="529"/>
      <c r="J39" s="529"/>
      <c r="K39" s="529"/>
      <c r="L39" s="529"/>
      <c r="M39" s="529"/>
      <c r="N39" s="529"/>
      <c r="O39" s="529"/>
      <c r="P39" s="529"/>
    </row>
    <row r="40" spans="1:16" ht="14.25">
      <c r="A40" s="529"/>
      <c r="B40" s="48"/>
      <c r="C40" s="48"/>
      <c r="D40" s="528"/>
      <c r="E40" s="529"/>
      <c r="F40" s="529"/>
      <c r="G40" s="529"/>
      <c r="H40" s="529"/>
      <c r="I40" s="529"/>
      <c r="J40" s="529"/>
      <c r="K40" s="529"/>
      <c r="L40" s="529"/>
      <c r="M40" s="529"/>
      <c r="N40" s="529"/>
      <c r="O40" s="529"/>
      <c r="P40" s="529"/>
    </row>
    <row r="41" spans="1:16" ht="14.25">
      <c r="A41" s="529"/>
      <c r="B41" s="48"/>
      <c r="C41" s="48"/>
      <c r="D41" s="528"/>
      <c r="E41" s="529"/>
      <c r="F41" s="529"/>
      <c r="G41" s="529"/>
      <c r="H41" s="529"/>
      <c r="I41" s="529"/>
      <c r="J41" s="529"/>
      <c r="K41" s="529"/>
      <c r="L41" s="529"/>
      <c r="M41" s="529"/>
      <c r="N41" s="529"/>
      <c r="O41" s="529"/>
      <c r="P41" s="529"/>
    </row>
    <row r="42" spans="1:16" ht="14.25">
      <c r="A42" s="529"/>
      <c r="B42" s="48"/>
      <c r="C42" s="48"/>
      <c r="D42" s="528"/>
      <c r="E42" s="529"/>
      <c r="F42" s="529"/>
      <c r="G42" s="529"/>
      <c r="H42" s="529"/>
      <c r="I42" s="529"/>
      <c r="J42" s="529"/>
      <c r="K42" s="529"/>
      <c r="L42" s="529"/>
      <c r="M42" s="529"/>
      <c r="N42" s="529"/>
      <c r="O42" s="529"/>
      <c r="P42" s="529"/>
    </row>
    <row r="43" spans="1:16" ht="14.25">
      <c r="A43" s="529"/>
      <c r="B43" s="48"/>
      <c r="C43" s="48"/>
      <c r="D43" s="528"/>
      <c r="E43" s="529"/>
      <c r="F43" s="529"/>
      <c r="G43" s="529"/>
      <c r="H43" s="529"/>
      <c r="I43" s="529"/>
      <c r="J43" s="529"/>
      <c r="K43" s="529"/>
      <c r="L43" s="529"/>
      <c r="M43" s="529"/>
      <c r="N43" s="529"/>
      <c r="O43" s="529"/>
      <c r="P43" s="529"/>
    </row>
    <row r="44" spans="1:16" ht="14.25">
      <c r="A44" s="529"/>
      <c r="B44" s="48"/>
      <c r="C44" s="48"/>
      <c r="D44" s="528"/>
      <c r="E44" s="529"/>
      <c r="F44" s="529"/>
      <c r="G44" s="529"/>
      <c r="H44" s="529"/>
      <c r="I44" s="529"/>
      <c r="J44" s="529"/>
      <c r="K44" s="529"/>
      <c r="L44" s="529"/>
      <c r="M44" s="529"/>
      <c r="N44" s="529"/>
      <c r="O44" s="529"/>
      <c r="P44" s="529"/>
    </row>
    <row r="45" spans="1:16" ht="14.25">
      <c r="A45" s="529"/>
      <c r="B45" s="48"/>
      <c r="C45" s="48"/>
      <c r="D45" s="528"/>
      <c r="E45" s="529"/>
      <c r="F45" s="529"/>
      <c r="G45" s="529"/>
      <c r="H45" s="529"/>
      <c r="I45" s="529"/>
      <c r="J45" s="529"/>
      <c r="K45" s="529"/>
      <c r="L45" s="529"/>
      <c r="M45" s="529"/>
      <c r="N45" s="529"/>
      <c r="O45" s="529"/>
      <c r="P45" s="529"/>
    </row>
    <row r="46" spans="1:16" ht="14.25">
      <c r="A46" s="529"/>
      <c r="B46" s="48"/>
      <c r="C46" s="48"/>
      <c r="D46" s="528"/>
      <c r="E46" s="529"/>
      <c r="F46" s="529"/>
      <c r="G46" s="529"/>
      <c r="H46" s="529"/>
      <c r="I46" s="529"/>
      <c r="J46" s="529"/>
      <c r="K46" s="529"/>
      <c r="L46" s="529"/>
      <c r="M46" s="529"/>
      <c r="N46" s="529"/>
      <c r="O46" s="529"/>
      <c r="P46" s="529"/>
    </row>
    <row r="47" spans="1:16" ht="14.25">
      <c r="A47" s="529"/>
      <c r="B47" s="48"/>
      <c r="C47" s="48"/>
      <c r="D47" s="528"/>
      <c r="E47" s="529"/>
      <c r="F47" s="529"/>
      <c r="G47" s="529"/>
      <c r="H47" s="529"/>
      <c r="I47" s="529"/>
      <c r="J47" s="529"/>
      <c r="K47" s="529"/>
      <c r="L47" s="529"/>
      <c r="M47" s="529"/>
      <c r="N47" s="529"/>
      <c r="O47" s="529"/>
      <c r="P47" s="529"/>
    </row>
    <row r="48" spans="1:16" ht="14.25">
      <c r="A48" s="529"/>
      <c r="B48" s="48"/>
      <c r="C48" s="48"/>
      <c r="D48" s="528"/>
      <c r="E48" s="529"/>
      <c r="F48" s="529"/>
      <c r="G48" s="529"/>
      <c r="H48" s="529"/>
      <c r="I48" s="529"/>
      <c r="J48" s="529"/>
      <c r="K48" s="529"/>
      <c r="L48" s="529"/>
      <c r="M48" s="529"/>
      <c r="N48" s="529"/>
      <c r="O48" s="529"/>
      <c r="P48" s="529"/>
    </row>
    <row r="49" spans="1:16" ht="14.25">
      <c r="A49" s="529"/>
      <c r="B49" s="48"/>
      <c r="C49" s="48"/>
      <c r="D49" s="528"/>
      <c r="E49" s="529"/>
      <c r="F49" s="529"/>
      <c r="G49" s="529"/>
      <c r="H49" s="529"/>
      <c r="I49" s="529"/>
      <c r="J49" s="529"/>
      <c r="K49" s="529"/>
      <c r="L49" s="529"/>
      <c r="M49" s="529"/>
      <c r="N49" s="529"/>
      <c r="O49" s="529"/>
      <c r="P49" s="529"/>
    </row>
    <row r="50" spans="1:16" ht="14.25">
      <c r="A50" s="529"/>
      <c r="B50" s="48"/>
      <c r="C50" s="48"/>
      <c r="D50" s="528"/>
      <c r="E50" s="529"/>
      <c r="F50" s="529"/>
      <c r="G50" s="529"/>
      <c r="H50" s="529"/>
      <c r="I50" s="529"/>
      <c r="J50" s="529"/>
      <c r="K50" s="529"/>
      <c r="L50" s="529"/>
      <c r="M50" s="529"/>
      <c r="N50" s="529"/>
      <c r="O50" s="529"/>
      <c r="P50" s="529"/>
    </row>
    <row r="51" spans="1:16" ht="14.25">
      <c r="A51" s="529"/>
      <c r="B51" s="48"/>
      <c r="C51" s="48"/>
      <c r="D51" s="528"/>
      <c r="E51" s="529"/>
      <c r="F51" s="529"/>
      <c r="G51" s="529"/>
      <c r="H51" s="529"/>
      <c r="I51" s="529"/>
      <c r="J51" s="529"/>
      <c r="K51" s="529"/>
      <c r="L51" s="529"/>
      <c r="M51" s="529"/>
      <c r="N51" s="529"/>
      <c r="O51" s="529"/>
      <c r="P51" s="529"/>
    </row>
    <row r="52" spans="1:16" ht="14.25">
      <c r="A52" s="529"/>
      <c r="B52" s="48"/>
      <c r="C52" s="48"/>
      <c r="D52" s="528"/>
      <c r="E52" s="529"/>
      <c r="F52" s="529"/>
      <c r="G52" s="529"/>
      <c r="H52" s="529"/>
      <c r="I52" s="529"/>
      <c r="J52" s="529"/>
      <c r="K52" s="529"/>
      <c r="L52" s="529"/>
      <c r="M52" s="529"/>
      <c r="N52" s="529"/>
      <c r="O52" s="529"/>
      <c r="P52" s="529"/>
    </row>
    <row r="53" spans="1:16" ht="14.25">
      <c r="A53" s="529"/>
      <c r="B53" s="48"/>
      <c r="C53" s="48"/>
      <c r="D53" s="528"/>
      <c r="E53" s="529"/>
      <c r="F53" s="529"/>
      <c r="G53" s="529"/>
      <c r="H53" s="529"/>
      <c r="I53" s="529"/>
      <c r="J53" s="529"/>
      <c r="K53" s="529"/>
      <c r="L53" s="529"/>
      <c r="M53" s="529"/>
      <c r="N53" s="529"/>
      <c r="O53" s="529"/>
      <c r="P53" s="529"/>
    </row>
    <row r="54" spans="1:16" ht="14.25">
      <c r="A54" s="529"/>
      <c r="B54" s="48"/>
      <c r="C54" s="48"/>
      <c r="D54" s="528"/>
      <c r="E54" s="529"/>
      <c r="F54" s="529"/>
      <c r="G54" s="529"/>
      <c r="H54" s="529"/>
      <c r="I54" s="529"/>
      <c r="J54" s="529"/>
      <c r="K54" s="529"/>
      <c r="L54" s="529"/>
      <c r="M54" s="529"/>
      <c r="N54" s="529"/>
      <c r="O54" s="529"/>
      <c r="P54" s="529"/>
    </row>
    <row r="55" spans="1:16" ht="14.25">
      <c r="A55" s="529"/>
      <c r="B55" s="48"/>
      <c r="C55" s="48"/>
      <c r="D55" s="528"/>
      <c r="E55" s="529"/>
      <c r="F55" s="529"/>
      <c r="G55" s="529"/>
      <c r="H55" s="529"/>
      <c r="I55" s="529"/>
      <c r="J55" s="529"/>
      <c r="K55" s="529"/>
      <c r="L55" s="529"/>
      <c r="M55" s="529"/>
      <c r="N55" s="529"/>
      <c r="O55" s="529"/>
      <c r="P55" s="529"/>
    </row>
    <row r="56" spans="1:16" ht="14.25">
      <c r="A56" s="529"/>
      <c r="B56" s="48"/>
      <c r="C56" s="48"/>
      <c r="D56" s="528"/>
      <c r="E56" s="529"/>
      <c r="F56" s="529"/>
      <c r="G56" s="529"/>
      <c r="H56" s="529"/>
      <c r="I56" s="529"/>
      <c r="J56" s="529"/>
      <c r="K56" s="529"/>
      <c r="L56" s="529"/>
      <c r="M56" s="529"/>
      <c r="N56" s="529"/>
      <c r="O56" s="529"/>
      <c r="P56" s="529"/>
    </row>
    <row r="57" spans="1:16" ht="14.25">
      <c r="A57" s="529"/>
      <c r="B57" s="48"/>
      <c r="C57" s="48"/>
      <c r="D57" s="528"/>
      <c r="E57" s="529"/>
      <c r="F57" s="529"/>
      <c r="G57" s="529"/>
      <c r="H57" s="529"/>
      <c r="I57" s="529"/>
      <c r="J57" s="529"/>
      <c r="K57" s="529"/>
      <c r="L57" s="529"/>
      <c r="M57" s="529"/>
      <c r="N57" s="529"/>
      <c r="O57" s="529"/>
      <c r="P57" s="529"/>
    </row>
    <row r="58" spans="1:16" ht="14.25">
      <c r="A58" s="529"/>
      <c r="B58" s="48"/>
      <c r="C58" s="48"/>
      <c r="D58" s="528"/>
      <c r="E58" s="529"/>
      <c r="F58" s="529"/>
      <c r="G58" s="529"/>
      <c r="H58" s="529"/>
      <c r="I58" s="529"/>
      <c r="J58" s="529"/>
      <c r="K58" s="529"/>
      <c r="L58" s="529"/>
      <c r="M58" s="529"/>
      <c r="N58" s="529"/>
      <c r="O58" s="529"/>
      <c r="P58" s="529"/>
    </row>
    <row r="59" spans="1:16" ht="14.25">
      <c r="A59" s="529"/>
      <c r="B59" s="48"/>
      <c r="C59" s="48"/>
      <c r="D59" s="528"/>
      <c r="E59" s="529"/>
      <c r="F59" s="529"/>
      <c r="G59" s="529"/>
      <c r="H59" s="529"/>
      <c r="I59" s="529"/>
      <c r="J59" s="529"/>
      <c r="K59" s="529"/>
      <c r="L59" s="529"/>
      <c r="M59" s="529"/>
      <c r="N59" s="529"/>
      <c r="O59" s="529"/>
      <c r="P59" s="529"/>
    </row>
    <row r="60" spans="1:16" ht="14.25">
      <c r="A60" s="529"/>
      <c r="B60" s="48"/>
      <c r="C60" s="48"/>
      <c r="D60" s="528"/>
      <c r="E60" s="529"/>
      <c r="F60" s="529"/>
      <c r="G60" s="529"/>
      <c r="H60" s="529"/>
      <c r="I60" s="529"/>
      <c r="J60" s="529"/>
      <c r="K60" s="529"/>
      <c r="L60" s="529"/>
      <c r="M60" s="529"/>
      <c r="N60" s="529"/>
      <c r="O60" s="529"/>
      <c r="P60" s="529"/>
    </row>
    <row r="61" spans="1:16" ht="14.25">
      <c r="A61" s="529"/>
      <c r="B61" s="48"/>
      <c r="C61" s="48"/>
      <c r="D61" s="528"/>
      <c r="E61" s="529"/>
      <c r="F61" s="529"/>
      <c r="G61" s="529"/>
      <c r="H61" s="529"/>
      <c r="I61" s="529"/>
      <c r="J61" s="529"/>
      <c r="K61" s="529"/>
      <c r="L61" s="529"/>
      <c r="M61" s="529"/>
      <c r="N61" s="529"/>
      <c r="O61" s="529"/>
      <c r="P61" s="529"/>
    </row>
    <row r="62" spans="1:16" ht="14.25">
      <c r="A62" s="529"/>
      <c r="B62" s="48"/>
      <c r="C62" s="48"/>
      <c r="D62" s="528"/>
      <c r="E62" s="529"/>
      <c r="F62" s="529"/>
      <c r="G62" s="529"/>
      <c r="H62" s="529"/>
      <c r="I62" s="529"/>
      <c r="J62" s="529"/>
      <c r="K62" s="529"/>
      <c r="L62" s="529"/>
      <c r="M62" s="529"/>
      <c r="N62" s="529"/>
      <c r="O62" s="529"/>
      <c r="P62" s="529"/>
    </row>
    <row r="63" spans="1:16" ht="14.25">
      <c r="A63" s="529"/>
      <c r="B63" s="48"/>
      <c r="C63" s="48"/>
      <c r="D63" s="528"/>
      <c r="E63" s="529"/>
      <c r="F63" s="529"/>
      <c r="G63" s="529"/>
      <c r="H63" s="529"/>
      <c r="I63" s="529"/>
      <c r="J63" s="529"/>
      <c r="K63" s="529"/>
      <c r="L63" s="529"/>
      <c r="M63" s="529"/>
      <c r="N63" s="529"/>
      <c r="O63" s="529"/>
      <c r="P63" s="529"/>
    </row>
    <row r="64" spans="1:16" ht="14.25">
      <c r="A64" s="529"/>
      <c r="B64" s="48"/>
      <c r="C64" s="48"/>
      <c r="D64" s="528"/>
      <c r="E64" s="529"/>
      <c r="F64" s="529"/>
      <c r="G64" s="529"/>
      <c r="H64" s="529"/>
      <c r="I64" s="529"/>
      <c r="J64" s="529"/>
      <c r="K64" s="529"/>
      <c r="L64" s="529"/>
      <c r="M64" s="529"/>
      <c r="N64" s="529"/>
      <c r="O64" s="529"/>
      <c r="P64" s="529"/>
    </row>
    <row r="65" spans="1:34" ht="14.25">
      <c r="A65" s="529"/>
      <c r="B65" s="48"/>
      <c r="C65" s="48"/>
      <c r="D65" s="528"/>
      <c r="E65" s="529"/>
      <c r="F65" s="529"/>
      <c r="G65" s="529"/>
      <c r="H65" s="529"/>
      <c r="I65" s="529"/>
      <c r="J65" s="529"/>
      <c r="K65" s="529"/>
      <c r="L65" s="529"/>
      <c r="M65" s="529"/>
      <c r="N65" s="529"/>
      <c r="O65" s="529"/>
      <c r="P65" s="529"/>
    </row>
    <row r="66" spans="1:34" ht="14.25">
      <c r="A66" s="529"/>
      <c r="B66" s="48"/>
      <c r="C66" s="48"/>
      <c r="D66" s="528"/>
      <c r="E66" s="529"/>
      <c r="F66" s="529"/>
      <c r="G66" s="529"/>
      <c r="H66" s="529"/>
      <c r="I66" s="529"/>
      <c r="J66" s="529"/>
      <c r="K66" s="529"/>
      <c r="L66" s="529"/>
      <c r="M66" s="529"/>
      <c r="N66" s="529"/>
      <c r="O66" s="529"/>
      <c r="P66" s="529"/>
    </row>
    <row r="67" spans="1:34" ht="14.25">
      <c r="A67" s="529"/>
      <c r="B67" s="48"/>
      <c r="C67" s="48"/>
      <c r="D67" s="528"/>
      <c r="E67" s="529"/>
      <c r="F67" s="529"/>
      <c r="G67" s="529"/>
      <c r="H67" s="529"/>
      <c r="I67" s="529"/>
      <c r="J67" s="529"/>
      <c r="K67" s="529"/>
      <c r="L67" s="529"/>
      <c r="M67" s="529"/>
      <c r="N67" s="529"/>
      <c r="O67" s="529"/>
      <c r="P67" s="529"/>
      <c r="Q67" s="529"/>
      <c r="R67" s="529"/>
      <c r="S67" s="529"/>
      <c r="T67" s="529"/>
      <c r="U67" s="529"/>
      <c r="V67" s="529"/>
      <c r="W67" s="529"/>
      <c r="X67" s="529"/>
      <c r="Y67" s="529"/>
      <c r="Z67" s="529"/>
      <c r="AA67" s="529"/>
      <c r="AB67" s="529"/>
      <c r="AC67" s="529"/>
      <c r="AD67" s="529"/>
      <c r="AE67" s="529"/>
      <c r="AF67" s="529"/>
      <c r="AG67" s="529"/>
      <c r="AH67" s="529"/>
    </row>
    <row r="68" spans="1:34" ht="14.25">
      <c r="A68" s="529"/>
      <c r="B68" s="48"/>
      <c r="C68" s="48"/>
      <c r="D68" s="528"/>
      <c r="E68" s="529"/>
      <c r="F68" s="529"/>
      <c r="G68" s="529"/>
      <c r="H68" s="529"/>
      <c r="I68" s="529"/>
      <c r="J68" s="529"/>
      <c r="K68" s="529"/>
      <c r="L68" s="529"/>
      <c r="M68" s="529"/>
      <c r="N68" s="529"/>
      <c r="O68" s="529"/>
      <c r="P68" s="529"/>
      <c r="Q68" s="529"/>
      <c r="R68" s="529"/>
      <c r="S68" s="529"/>
      <c r="T68" s="529"/>
      <c r="U68" s="529"/>
      <c r="V68" s="529"/>
      <c r="W68" s="529"/>
      <c r="X68" s="529"/>
      <c r="Y68" s="529"/>
      <c r="Z68" s="529"/>
      <c r="AA68" s="529"/>
      <c r="AB68" s="529"/>
      <c r="AC68" s="529"/>
      <c r="AD68" s="529"/>
      <c r="AE68" s="529"/>
      <c r="AF68" s="529"/>
      <c r="AG68" s="529"/>
      <c r="AH68" s="529"/>
    </row>
    <row r="69" spans="1:34" ht="14.25">
      <c r="A69" s="529"/>
      <c r="B69" s="48"/>
      <c r="C69" s="48"/>
      <c r="D69" s="528"/>
      <c r="E69" s="529"/>
      <c r="F69" s="529"/>
      <c r="G69" s="529"/>
      <c r="H69" s="529"/>
      <c r="I69" s="529"/>
      <c r="J69" s="529"/>
      <c r="K69" s="529"/>
      <c r="L69" s="529"/>
      <c r="M69" s="529"/>
      <c r="N69" s="529"/>
      <c r="O69" s="529"/>
      <c r="P69" s="529"/>
      <c r="Q69" s="529"/>
      <c r="R69" s="529"/>
      <c r="S69" s="529"/>
      <c r="T69" s="529"/>
      <c r="U69" s="529"/>
      <c r="V69" s="529"/>
      <c r="W69" s="529"/>
      <c r="X69" s="529"/>
      <c r="Y69" s="529"/>
      <c r="Z69" s="529"/>
      <c r="AA69" s="529"/>
      <c r="AB69" s="529"/>
      <c r="AC69" s="529"/>
      <c r="AD69" s="529"/>
      <c r="AE69" s="529"/>
      <c r="AF69" s="529"/>
      <c r="AG69" s="529"/>
      <c r="AH69" s="529"/>
    </row>
    <row r="70" spans="1:34" ht="14.25">
      <c r="A70" s="529"/>
      <c r="B70" s="48"/>
      <c r="C70" s="48"/>
      <c r="D70" s="528"/>
      <c r="E70" s="529"/>
      <c r="F70" s="529"/>
      <c r="G70" s="529"/>
      <c r="H70" s="529"/>
      <c r="I70" s="529"/>
      <c r="J70" s="529"/>
      <c r="K70" s="529"/>
      <c r="L70" s="529"/>
      <c r="M70" s="529"/>
      <c r="N70" s="529"/>
      <c r="O70" s="529"/>
      <c r="P70" s="529"/>
      <c r="Q70" s="529"/>
      <c r="R70" s="529"/>
      <c r="S70" s="529"/>
      <c r="T70" s="529"/>
      <c r="U70" s="529"/>
      <c r="V70" s="529"/>
      <c r="W70" s="529"/>
      <c r="X70" s="529"/>
      <c r="Y70" s="529"/>
      <c r="Z70" s="529"/>
      <c r="AA70" s="529"/>
      <c r="AB70" s="529"/>
      <c r="AC70" s="529"/>
      <c r="AD70" s="529"/>
      <c r="AE70" s="529"/>
      <c r="AF70" s="529"/>
      <c r="AG70" s="529"/>
      <c r="AH70" s="529"/>
    </row>
    <row r="71" spans="1:34" ht="14.25">
      <c r="A71" s="529"/>
      <c r="B71" s="48"/>
      <c r="C71" s="48"/>
      <c r="D71" s="528"/>
      <c r="E71" s="529"/>
      <c r="F71" s="529"/>
      <c r="G71" s="529"/>
      <c r="H71" s="529"/>
      <c r="I71" s="529"/>
      <c r="J71" s="529"/>
      <c r="K71" s="529"/>
      <c r="L71" s="529"/>
      <c r="M71" s="529"/>
      <c r="N71" s="529"/>
      <c r="O71" s="529"/>
      <c r="P71" s="529"/>
      <c r="Q71" s="529"/>
      <c r="R71" s="529"/>
      <c r="S71" s="529"/>
      <c r="T71" s="529"/>
      <c r="U71" s="529"/>
      <c r="V71" s="529"/>
      <c r="W71" s="529"/>
      <c r="X71" s="529"/>
      <c r="Y71" s="529"/>
      <c r="Z71" s="529"/>
      <c r="AA71" s="529"/>
      <c r="AB71" s="529"/>
      <c r="AC71" s="529"/>
      <c r="AD71" s="529"/>
      <c r="AE71" s="529"/>
      <c r="AF71" s="529"/>
      <c r="AG71" s="529"/>
      <c r="AH71" s="529"/>
    </row>
    <row r="72" spans="1:34" ht="14.25">
      <c r="A72" s="529"/>
      <c r="B72" s="48"/>
      <c r="C72" s="48"/>
      <c r="D72" s="528"/>
      <c r="E72" s="529"/>
      <c r="F72" s="529"/>
      <c r="G72" s="529"/>
      <c r="H72" s="529"/>
      <c r="I72" s="529"/>
      <c r="J72" s="529"/>
      <c r="K72" s="529"/>
      <c r="L72" s="529"/>
      <c r="M72" s="529"/>
      <c r="N72" s="529"/>
      <c r="O72" s="529"/>
      <c r="P72" s="529"/>
      <c r="Q72" s="529"/>
      <c r="R72" s="529"/>
      <c r="S72" s="529"/>
      <c r="T72" s="529"/>
      <c r="U72" s="529"/>
      <c r="V72" s="529"/>
      <c r="W72" s="529"/>
      <c r="X72" s="529"/>
      <c r="Y72" s="529"/>
      <c r="Z72" s="529"/>
      <c r="AA72" s="529"/>
      <c r="AB72" s="529"/>
      <c r="AC72" s="529"/>
      <c r="AD72" s="529"/>
      <c r="AE72" s="529"/>
      <c r="AF72" s="529"/>
      <c r="AG72" s="529"/>
      <c r="AH72" s="529"/>
    </row>
    <row r="73" spans="1:34" ht="14.25">
      <c r="A73" s="529"/>
      <c r="B73" s="48"/>
      <c r="C73" s="48"/>
      <c r="D73" s="528"/>
      <c r="E73" s="529"/>
      <c r="F73" s="529"/>
      <c r="G73" s="529"/>
      <c r="H73" s="529"/>
      <c r="I73" s="529"/>
      <c r="J73" s="529"/>
      <c r="K73" s="529"/>
      <c r="L73" s="529"/>
      <c r="M73" s="529"/>
      <c r="N73" s="529"/>
      <c r="O73" s="529"/>
      <c r="P73" s="529"/>
      <c r="Q73" s="529"/>
      <c r="R73" s="529"/>
      <c r="S73" s="529"/>
      <c r="T73" s="529"/>
      <c r="U73" s="529"/>
      <c r="V73" s="529"/>
      <c r="W73" s="529"/>
      <c r="X73" s="529"/>
      <c r="Y73" s="529"/>
      <c r="Z73" s="529"/>
      <c r="AA73" s="529"/>
      <c r="AB73" s="529"/>
      <c r="AC73" s="529"/>
      <c r="AD73" s="529"/>
      <c r="AE73" s="529"/>
      <c r="AF73" s="529"/>
      <c r="AG73" s="529"/>
      <c r="AH73" s="529"/>
    </row>
    <row r="74" spans="1:34" ht="14.25">
      <c r="A74" s="529"/>
      <c r="B74" s="48"/>
      <c r="C74" s="48"/>
      <c r="D74" s="528"/>
      <c r="E74" s="529"/>
      <c r="F74" s="529"/>
      <c r="G74" s="529"/>
      <c r="H74" s="529"/>
      <c r="I74" s="529"/>
      <c r="J74" s="529"/>
      <c r="K74" s="529"/>
      <c r="L74" s="529"/>
      <c r="M74" s="529"/>
      <c r="N74" s="529"/>
      <c r="O74" s="529"/>
      <c r="P74" s="529"/>
      <c r="Q74" s="529"/>
      <c r="R74" s="529"/>
      <c r="S74" s="529"/>
      <c r="T74" s="529"/>
      <c r="U74" s="529"/>
      <c r="V74" s="529"/>
      <c r="W74" s="529"/>
      <c r="X74" s="529"/>
      <c r="Y74" s="529"/>
      <c r="Z74" s="529"/>
      <c r="AA74" s="529"/>
      <c r="AB74" s="529"/>
      <c r="AC74" s="529"/>
      <c r="AD74" s="529"/>
      <c r="AE74" s="529"/>
      <c r="AF74" s="529"/>
      <c r="AG74" s="529"/>
      <c r="AH74" s="529"/>
    </row>
    <row r="75" spans="1:34" ht="14.25">
      <c r="A75" s="529"/>
      <c r="B75" s="48"/>
      <c r="C75" s="48"/>
      <c r="D75" s="528"/>
      <c r="E75" s="529"/>
      <c r="F75" s="529"/>
      <c r="G75" s="529"/>
      <c r="H75" s="529"/>
      <c r="I75" s="529"/>
      <c r="J75" s="529"/>
      <c r="K75" s="529"/>
      <c r="L75" s="529"/>
      <c r="M75" s="529"/>
      <c r="N75" s="529"/>
      <c r="O75" s="529"/>
      <c r="P75" s="529"/>
      <c r="Q75" s="529"/>
      <c r="R75" s="529"/>
      <c r="S75" s="529"/>
      <c r="T75" s="529"/>
      <c r="U75" s="529"/>
      <c r="V75" s="529"/>
      <c r="W75" s="529"/>
      <c r="X75" s="529"/>
      <c r="Y75" s="529"/>
      <c r="Z75" s="529"/>
      <c r="AA75" s="529"/>
      <c r="AB75" s="529"/>
      <c r="AC75" s="529"/>
      <c r="AD75" s="529"/>
      <c r="AE75" s="529"/>
      <c r="AF75" s="529"/>
      <c r="AG75" s="529"/>
      <c r="AH75" s="529"/>
    </row>
    <row r="76" spans="1:34" ht="14.25">
      <c r="A76" s="529"/>
      <c r="B76" s="48"/>
      <c r="C76" s="48"/>
      <c r="D76" s="528"/>
      <c r="E76" s="529"/>
      <c r="F76" s="529"/>
      <c r="G76" s="529"/>
      <c r="H76" s="529"/>
      <c r="I76" s="529"/>
      <c r="J76" s="529"/>
      <c r="K76" s="529"/>
      <c r="L76" s="529"/>
      <c r="M76" s="529"/>
      <c r="N76" s="529"/>
      <c r="O76" s="529"/>
      <c r="P76" s="529"/>
      <c r="Q76" s="529"/>
      <c r="R76" s="529"/>
      <c r="S76" s="529"/>
      <c r="T76" s="529"/>
      <c r="U76" s="529"/>
      <c r="V76" s="529"/>
      <c r="W76" s="529"/>
      <c r="X76" s="529"/>
      <c r="Y76" s="529"/>
      <c r="Z76" s="529"/>
      <c r="AA76" s="529"/>
      <c r="AB76" s="529"/>
      <c r="AC76" s="529"/>
      <c r="AD76" s="529"/>
      <c r="AE76" s="529"/>
      <c r="AF76" s="529"/>
      <c r="AG76" s="529"/>
      <c r="AH76" s="529"/>
    </row>
    <row r="77" spans="1:34" ht="14.25">
      <c r="A77" s="529"/>
      <c r="B77" s="48"/>
      <c r="C77" s="48"/>
      <c r="D77" s="528"/>
      <c r="E77" s="529"/>
      <c r="F77" s="529"/>
      <c r="G77" s="529"/>
      <c r="H77" s="529"/>
      <c r="I77" s="529"/>
      <c r="J77" s="529"/>
      <c r="K77" s="529"/>
      <c r="L77" s="529"/>
      <c r="M77" s="529"/>
      <c r="N77" s="529"/>
      <c r="O77" s="529"/>
      <c r="P77" s="529"/>
      <c r="Q77" s="529"/>
      <c r="R77" s="529"/>
      <c r="S77" s="529"/>
      <c r="T77" s="529"/>
      <c r="U77" s="529"/>
      <c r="V77" s="529"/>
      <c r="W77" s="529"/>
      <c r="X77" s="529"/>
      <c r="Y77" s="529"/>
      <c r="Z77" s="529"/>
      <c r="AA77" s="529"/>
      <c r="AB77" s="529"/>
      <c r="AC77" s="529"/>
      <c r="AD77" s="529"/>
      <c r="AE77" s="529"/>
      <c r="AF77" s="529"/>
      <c r="AG77" s="529"/>
      <c r="AH77" s="529"/>
    </row>
    <row r="78" spans="1:34" ht="14.25">
      <c r="A78" s="529"/>
      <c r="B78" s="48"/>
      <c r="C78" s="48"/>
      <c r="D78" s="528"/>
      <c r="E78" s="529"/>
      <c r="F78" s="529"/>
      <c r="G78" s="529"/>
      <c r="H78" s="529"/>
      <c r="I78" s="529"/>
      <c r="J78" s="529"/>
      <c r="K78" s="529"/>
      <c r="L78" s="529"/>
      <c r="M78" s="529"/>
      <c r="N78" s="529"/>
      <c r="O78" s="529"/>
      <c r="P78" s="529"/>
      <c r="Q78" s="529"/>
      <c r="R78" s="529"/>
      <c r="S78" s="529"/>
      <c r="T78" s="529"/>
      <c r="U78" s="529"/>
      <c r="V78" s="529"/>
      <c r="W78" s="529"/>
      <c r="X78" s="529"/>
      <c r="Y78" s="529"/>
      <c r="Z78" s="529"/>
      <c r="AA78" s="529"/>
      <c r="AB78" s="529"/>
      <c r="AC78" s="529"/>
      <c r="AD78" s="529"/>
      <c r="AE78" s="529"/>
      <c r="AF78" s="529"/>
      <c r="AG78" s="529"/>
      <c r="AH78" s="529"/>
    </row>
    <row r="79" spans="1:34" ht="14.25">
      <c r="A79" s="529"/>
      <c r="B79" s="48"/>
      <c r="C79" s="48"/>
      <c r="D79" s="528"/>
      <c r="E79" s="529"/>
      <c r="F79" s="529"/>
      <c r="G79" s="529"/>
      <c r="H79" s="529"/>
      <c r="I79" s="529"/>
      <c r="J79" s="529"/>
      <c r="K79" s="529"/>
      <c r="L79" s="529"/>
      <c r="M79" s="529"/>
      <c r="N79" s="529"/>
      <c r="O79" s="529"/>
      <c r="P79" s="529"/>
      <c r="Q79" s="529"/>
      <c r="R79" s="529"/>
      <c r="S79" s="529"/>
      <c r="T79" s="529"/>
      <c r="U79" s="529"/>
      <c r="V79" s="529"/>
      <c r="W79" s="529"/>
      <c r="X79" s="529"/>
      <c r="Y79" s="529"/>
      <c r="Z79" s="529"/>
      <c r="AA79" s="529"/>
      <c r="AB79" s="529"/>
      <c r="AC79" s="529"/>
      <c r="AD79" s="529"/>
      <c r="AE79" s="529"/>
      <c r="AF79" s="529"/>
      <c r="AG79" s="529"/>
      <c r="AH79" s="529"/>
    </row>
    <row r="80" spans="1:34" ht="14.25">
      <c r="A80" s="529"/>
      <c r="B80" s="48"/>
      <c r="C80" s="48"/>
      <c r="D80" s="528"/>
      <c r="E80" s="529"/>
      <c r="F80" s="529"/>
      <c r="G80" s="529"/>
      <c r="H80" s="529"/>
      <c r="I80" s="529"/>
      <c r="J80" s="529"/>
      <c r="K80" s="529"/>
      <c r="L80" s="529"/>
      <c r="M80" s="529"/>
      <c r="N80" s="529"/>
      <c r="O80" s="529"/>
      <c r="P80" s="529"/>
      <c r="Q80" s="529"/>
      <c r="R80" s="529"/>
      <c r="S80" s="529"/>
      <c r="T80" s="529"/>
      <c r="U80" s="529"/>
      <c r="V80" s="529"/>
      <c r="W80" s="529"/>
      <c r="X80" s="529"/>
      <c r="Y80" s="529"/>
      <c r="Z80" s="529"/>
      <c r="AA80" s="529"/>
      <c r="AB80" s="529"/>
      <c r="AC80" s="529"/>
      <c r="AD80" s="529"/>
      <c r="AE80" s="529"/>
      <c r="AF80" s="529"/>
      <c r="AG80" s="529"/>
      <c r="AH80" s="529"/>
    </row>
    <row r="81" spans="1:34" ht="14.25">
      <c r="A81" s="529"/>
      <c r="B81" s="48"/>
      <c r="C81" s="48"/>
      <c r="D81" s="528"/>
      <c r="E81" s="529"/>
      <c r="F81" s="529"/>
      <c r="G81" s="529"/>
      <c r="H81" s="529"/>
      <c r="I81" s="529"/>
      <c r="J81" s="529"/>
      <c r="K81" s="529"/>
      <c r="L81" s="529"/>
      <c r="M81" s="529"/>
      <c r="N81" s="529"/>
      <c r="O81" s="529"/>
      <c r="P81" s="529"/>
      <c r="Q81" s="529"/>
      <c r="R81" s="529"/>
      <c r="S81" s="529"/>
      <c r="T81" s="529"/>
      <c r="U81" s="529"/>
      <c r="V81" s="529"/>
      <c r="W81" s="529"/>
      <c r="X81" s="529"/>
      <c r="Y81" s="529"/>
      <c r="Z81" s="529"/>
      <c r="AA81" s="529"/>
      <c r="AB81" s="529"/>
      <c r="AC81" s="529"/>
      <c r="AD81" s="529"/>
      <c r="AE81" s="529"/>
      <c r="AF81" s="529"/>
      <c r="AG81" s="529"/>
      <c r="AH81" s="529"/>
    </row>
    <row r="82" spans="1:34" ht="14.25">
      <c r="A82" s="529"/>
      <c r="B82" s="48"/>
      <c r="C82" s="48"/>
      <c r="D82" s="528"/>
      <c r="E82" s="529"/>
      <c r="F82" s="529"/>
      <c r="G82" s="529"/>
      <c r="H82" s="529"/>
      <c r="I82" s="529"/>
      <c r="J82" s="529"/>
      <c r="K82" s="529"/>
      <c r="L82" s="529"/>
      <c r="M82" s="529"/>
      <c r="N82" s="529"/>
      <c r="O82" s="529"/>
      <c r="P82" s="529"/>
      <c r="Q82" s="529"/>
      <c r="R82" s="529"/>
      <c r="S82" s="529"/>
      <c r="T82" s="529"/>
      <c r="U82" s="529"/>
      <c r="V82" s="529"/>
      <c r="W82" s="529"/>
      <c r="X82" s="529"/>
      <c r="Y82" s="529"/>
      <c r="Z82" s="529"/>
      <c r="AA82" s="529"/>
      <c r="AB82" s="529"/>
      <c r="AC82" s="529"/>
      <c r="AD82" s="529"/>
      <c r="AE82" s="529"/>
      <c r="AF82" s="529"/>
      <c r="AG82" s="529"/>
      <c r="AH82" s="529"/>
    </row>
    <row r="83" spans="1:34" ht="14.25">
      <c r="A83" s="529"/>
      <c r="B83" s="48"/>
      <c r="C83" s="48"/>
      <c r="D83" s="528"/>
      <c r="E83" s="529"/>
      <c r="F83" s="529"/>
      <c r="G83" s="529"/>
      <c r="H83" s="529"/>
      <c r="I83" s="529"/>
      <c r="J83" s="529"/>
      <c r="K83" s="529"/>
      <c r="L83" s="529"/>
      <c r="M83" s="529"/>
      <c r="N83" s="529"/>
      <c r="O83" s="529"/>
      <c r="P83" s="529"/>
      <c r="Q83" s="529"/>
      <c r="R83" s="529"/>
      <c r="S83" s="529"/>
      <c r="T83" s="529"/>
      <c r="U83" s="529"/>
      <c r="V83" s="529"/>
      <c r="W83" s="529"/>
      <c r="X83" s="529"/>
      <c r="Y83" s="529"/>
      <c r="Z83" s="529"/>
      <c r="AA83" s="529"/>
      <c r="AB83" s="529"/>
      <c r="AC83" s="529"/>
      <c r="AD83" s="529"/>
      <c r="AE83" s="529"/>
      <c r="AF83" s="529"/>
      <c r="AG83" s="529"/>
      <c r="AH83" s="529"/>
    </row>
    <row r="84" spans="1:34" ht="14.25">
      <c r="A84" s="529"/>
      <c r="B84" s="48"/>
      <c r="C84" s="48"/>
      <c r="D84" s="528"/>
      <c r="E84" s="529"/>
      <c r="F84" s="529"/>
      <c r="G84" s="529"/>
      <c r="H84" s="529"/>
      <c r="I84" s="529"/>
      <c r="J84" s="529"/>
      <c r="K84" s="529"/>
      <c r="L84" s="529"/>
      <c r="M84" s="529"/>
      <c r="N84" s="529"/>
      <c r="O84" s="529"/>
      <c r="P84" s="529"/>
      <c r="Q84" s="529"/>
      <c r="R84" s="529"/>
      <c r="S84" s="529"/>
      <c r="T84" s="529"/>
      <c r="U84" s="529"/>
      <c r="V84" s="529"/>
      <c r="W84" s="529"/>
      <c r="X84" s="529"/>
      <c r="Y84" s="529"/>
      <c r="Z84" s="529"/>
      <c r="AA84" s="529"/>
      <c r="AB84" s="529"/>
      <c r="AC84" s="529"/>
      <c r="AD84" s="529"/>
      <c r="AE84" s="529"/>
      <c r="AF84" s="529"/>
      <c r="AG84" s="529"/>
      <c r="AH84" s="529"/>
    </row>
    <row r="85" spans="1:34" ht="14.25">
      <c r="A85" s="529"/>
      <c r="B85" s="48"/>
      <c r="C85" s="48"/>
      <c r="D85" s="528"/>
      <c r="E85" s="529"/>
      <c r="F85" s="529"/>
      <c r="G85" s="529"/>
      <c r="H85" s="529"/>
      <c r="I85" s="529"/>
      <c r="J85" s="529"/>
      <c r="K85" s="529"/>
      <c r="L85" s="529"/>
      <c r="M85" s="529"/>
      <c r="N85" s="529"/>
      <c r="O85" s="529"/>
      <c r="P85" s="529"/>
      <c r="Q85" s="529"/>
      <c r="R85" s="529"/>
      <c r="S85" s="529"/>
      <c r="T85" s="529"/>
      <c r="U85" s="529"/>
      <c r="V85" s="529"/>
      <c r="W85" s="529"/>
      <c r="X85" s="529"/>
      <c r="Y85" s="529"/>
      <c r="Z85" s="529"/>
      <c r="AA85" s="529"/>
      <c r="AB85" s="529"/>
      <c r="AC85" s="529"/>
      <c r="AD85" s="529"/>
      <c r="AE85" s="529"/>
      <c r="AF85" s="529"/>
      <c r="AG85" s="529"/>
      <c r="AH85" s="529"/>
    </row>
    <row r="86" spans="1:34" ht="14.25">
      <c r="A86" s="529"/>
      <c r="B86" s="48"/>
      <c r="C86" s="48"/>
      <c r="D86" s="528"/>
      <c r="E86" s="529"/>
      <c r="F86" s="529"/>
      <c r="G86" s="529"/>
      <c r="H86" s="529"/>
      <c r="I86" s="529"/>
      <c r="J86" s="529"/>
      <c r="K86" s="529"/>
      <c r="L86" s="529"/>
      <c r="M86" s="529"/>
      <c r="N86" s="529"/>
      <c r="O86" s="529"/>
      <c r="P86" s="529"/>
      <c r="Q86" s="529"/>
      <c r="R86" s="529"/>
      <c r="S86" s="529"/>
      <c r="T86" s="529"/>
      <c r="U86" s="529"/>
      <c r="V86" s="529"/>
      <c r="W86" s="529"/>
      <c r="X86" s="529"/>
      <c r="Y86" s="529"/>
      <c r="Z86" s="529"/>
      <c r="AA86" s="529"/>
      <c r="AB86" s="529"/>
      <c r="AC86" s="529"/>
      <c r="AD86" s="529"/>
      <c r="AE86" s="529"/>
      <c r="AF86" s="529"/>
      <c r="AG86" s="529"/>
      <c r="AH86" s="529"/>
    </row>
    <row r="87" spans="1:34" ht="14.25">
      <c r="A87" s="529"/>
      <c r="B87" s="48"/>
      <c r="C87" s="48"/>
      <c r="D87" s="528"/>
      <c r="E87" s="529"/>
      <c r="F87" s="529"/>
      <c r="G87" s="529"/>
      <c r="H87" s="529"/>
      <c r="I87" s="529"/>
      <c r="J87" s="529"/>
      <c r="K87" s="529"/>
      <c r="L87" s="529"/>
      <c r="M87" s="529"/>
      <c r="N87" s="529"/>
      <c r="O87" s="529"/>
      <c r="P87" s="529"/>
      <c r="Q87" s="529"/>
      <c r="R87" s="529"/>
      <c r="S87" s="529"/>
      <c r="T87" s="529"/>
      <c r="U87" s="529"/>
      <c r="V87" s="529"/>
      <c r="W87" s="529"/>
      <c r="X87" s="529"/>
      <c r="Y87" s="529"/>
      <c r="Z87" s="529"/>
      <c r="AA87" s="529"/>
      <c r="AB87" s="529"/>
      <c r="AC87" s="529"/>
      <c r="AD87" s="529"/>
      <c r="AE87" s="529"/>
      <c r="AF87" s="529"/>
      <c r="AG87" s="529"/>
      <c r="AH87" s="529"/>
    </row>
    <row r="88" spans="1:34" ht="14.25">
      <c r="A88" s="529"/>
      <c r="B88" s="48"/>
      <c r="C88" s="48"/>
      <c r="D88" s="528"/>
      <c r="E88" s="529"/>
      <c r="F88" s="529"/>
      <c r="G88" s="529"/>
      <c r="H88" s="529"/>
      <c r="I88" s="529"/>
      <c r="J88" s="529"/>
      <c r="K88" s="529"/>
      <c r="L88" s="529"/>
      <c r="M88" s="529"/>
      <c r="N88" s="529"/>
      <c r="O88" s="529"/>
      <c r="P88" s="529"/>
      <c r="Q88" s="529"/>
      <c r="R88" s="529"/>
      <c r="S88" s="529"/>
      <c r="T88" s="529"/>
      <c r="U88" s="529"/>
      <c r="V88" s="529"/>
      <c r="W88" s="529"/>
      <c r="X88" s="529"/>
      <c r="Y88" s="529"/>
      <c r="Z88" s="529"/>
      <c r="AA88" s="529"/>
      <c r="AB88" s="529"/>
      <c r="AC88" s="529"/>
      <c r="AD88" s="529"/>
      <c r="AE88" s="529"/>
      <c r="AF88" s="529"/>
      <c r="AG88" s="529"/>
      <c r="AH88" s="529"/>
    </row>
    <row r="89" spans="1:34" ht="14.25">
      <c r="A89" s="529"/>
      <c r="B89" s="48"/>
      <c r="C89" s="48"/>
      <c r="D89" s="528"/>
      <c r="E89" s="529"/>
      <c r="F89" s="529"/>
      <c r="G89" s="529"/>
      <c r="H89" s="529"/>
      <c r="I89" s="529"/>
      <c r="J89" s="529"/>
      <c r="K89" s="529"/>
      <c r="L89" s="529"/>
      <c r="M89" s="529"/>
      <c r="N89" s="529"/>
      <c r="O89" s="529"/>
      <c r="P89" s="529"/>
      <c r="Q89" s="529"/>
      <c r="R89" s="529"/>
      <c r="S89" s="529"/>
      <c r="T89" s="529"/>
      <c r="U89" s="529"/>
      <c r="V89" s="529"/>
      <c r="W89" s="529"/>
      <c r="X89" s="529"/>
      <c r="Y89" s="529"/>
      <c r="Z89" s="529"/>
      <c r="AA89" s="529"/>
      <c r="AB89" s="529"/>
      <c r="AC89" s="529"/>
      <c r="AD89" s="529"/>
      <c r="AE89" s="529"/>
      <c r="AF89" s="529"/>
      <c r="AG89" s="529"/>
      <c r="AH89" s="529"/>
    </row>
    <row r="90" spans="1:34" ht="14.25">
      <c r="A90" s="529"/>
      <c r="B90" s="48"/>
      <c r="C90" s="48"/>
      <c r="D90" s="528"/>
      <c r="E90" s="529"/>
      <c r="F90" s="529"/>
      <c r="G90" s="529"/>
      <c r="H90" s="529"/>
      <c r="I90" s="529"/>
      <c r="J90" s="529"/>
      <c r="K90" s="529"/>
      <c r="L90" s="529"/>
      <c r="M90" s="529"/>
      <c r="N90" s="529"/>
      <c r="O90" s="529"/>
      <c r="P90" s="529"/>
      <c r="Q90" s="529"/>
      <c r="R90" s="529"/>
      <c r="S90" s="529"/>
      <c r="T90" s="529"/>
      <c r="U90" s="529"/>
      <c r="V90" s="529"/>
      <c r="W90" s="529"/>
      <c r="X90" s="529"/>
      <c r="Y90" s="529"/>
      <c r="Z90" s="529"/>
      <c r="AA90" s="529"/>
      <c r="AB90" s="529"/>
      <c r="AC90" s="529"/>
      <c r="AD90" s="529"/>
      <c r="AE90" s="529"/>
      <c r="AF90" s="529"/>
      <c r="AG90" s="529"/>
      <c r="AH90" s="529"/>
    </row>
    <row r="91" spans="1:34" ht="14.25">
      <c r="A91" s="529"/>
      <c r="B91" s="48"/>
      <c r="C91" s="48"/>
      <c r="D91" s="528"/>
      <c r="E91" s="529"/>
      <c r="F91" s="529"/>
      <c r="G91" s="529"/>
      <c r="H91" s="529"/>
      <c r="I91" s="529"/>
      <c r="J91" s="529"/>
      <c r="K91" s="529"/>
      <c r="L91" s="529"/>
      <c r="M91" s="529"/>
      <c r="N91" s="529"/>
      <c r="O91" s="529"/>
      <c r="P91" s="529"/>
      <c r="Q91" s="529"/>
      <c r="R91" s="529"/>
      <c r="S91" s="529"/>
      <c r="T91" s="529"/>
      <c r="U91" s="529"/>
      <c r="V91" s="529"/>
      <c r="W91" s="529"/>
      <c r="X91" s="529"/>
      <c r="Y91" s="529"/>
      <c r="Z91" s="529"/>
      <c r="AA91" s="529"/>
      <c r="AB91" s="529"/>
      <c r="AC91" s="529"/>
      <c r="AD91" s="529"/>
      <c r="AE91" s="529"/>
      <c r="AF91" s="529"/>
      <c r="AG91" s="529"/>
      <c r="AH91" s="529"/>
    </row>
    <row r="92" spans="1:34" ht="14.25">
      <c r="A92" s="529"/>
      <c r="B92" s="48"/>
      <c r="C92" s="48"/>
      <c r="D92" s="528"/>
      <c r="E92" s="529"/>
      <c r="F92" s="529"/>
      <c r="G92" s="529"/>
      <c r="H92" s="529"/>
      <c r="I92" s="529"/>
      <c r="J92" s="529"/>
      <c r="K92" s="529"/>
      <c r="L92" s="529"/>
      <c r="M92" s="529"/>
      <c r="N92" s="529"/>
      <c r="O92" s="529"/>
      <c r="P92" s="529"/>
      <c r="Q92" s="529"/>
      <c r="R92" s="529"/>
      <c r="S92" s="529"/>
      <c r="T92" s="529"/>
      <c r="U92" s="529"/>
      <c r="V92" s="529"/>
      <c r="W92" s="529"/>
      <c r="X92" s="529"/>
      <c r="Y92" s="529"/>
      <c r="Z92" s="529"/>
      <c r="AA92" s="529"/>
      <c r="AB92" s="529"/>
      <c r="AC92" s="529"/>
      <c r="AD92" s="529"/>
      <c r="AE92" s="529"/>
      <c r="AF92" s="529"/>
      <c r="AG92" s="529"/>
      <c r="AH92" s="529"/>
    </row>
    <row r="93" spans="1:34" ht="14.25">
      <c r="A93" s="529"/>
      <c r="B93" s="48"/>
      <c r="C93" s="48"/>
      <c r="D93" s="528"/>
      <c r="E93" s="529"/>
      <c r="F93" s="529"/>
      <c r="G93" s="529"/>
      <c r="H93" s="529"/>
      <c r="I93" s="529"/>
      <c r="J93" s="529"/>
      <c r="K93" s="529"/>
      <c r="L93" s="529"/>
      <c r="M93" s="529"/>
      <c r="N93" s="529"/>
      <c r="O93" s="529"/>
      <c r="P93" s="529"/>
      <c r="Q93" s="529"/>
      <c r="R93" s="529"/>
      <c r="S93" s="529"/>
      <c r="T93" s="529"/>
      <c r="U93" s="529"/>
      <c r="V93" s="529"/>
      <c r="W93" s="529"/>
      <c r="X93" s="529"/>
      <c r="Y93" s="529"/>
      <c r="Z93" s="529"/>
      <c r="AA93" s="529"/>
      <c r="AB93" s="529"/>
      <c r="AC93" s="529"/>
      <c r="AD93" s="529"/>
      <c r="AE93" s="529"/>
      <c r="AF93" s="529"/>
      <c r="AG93" s="529"/>
      <c r="AH93" s="529"/>
    </row>
    <row r="94" spans="1:34" ht="14.25">
      <c r="A94" s="529"/>
      <c r="B94" s="48"/>
      <c r="C94" s="48"/>
      <c r="D94" s="528"/>
      <c r="E94" s="529"/>
      <c r="F94" s="529"/>
      <c r="G94" s="529"/>
      <c r="H94" s="529"/>
      <c r="I94" s="529"/>
      <c r="J94" s="529"/>
      <c r="K94" s="529"/>
      <c r="L94" s="529"/>
      <c r="M94" s="529"/>
      <c r="N94" s="529"/>
      <c r="O94" s="529"/>
      <c r="P94" s="529"/>
      <c r="Q94" s="529"/>
      <c r="R94" s="529"/>
      <c r="S94" s="529"/>
      <c r="T94" s="529"/>
      <c r="U94" s="529"/>
      <c r="V94" s="529"/>
      <c r="W94" s="529"/>
      <c r="X94" s="529"/>
      <c r="Y94" s="529"/>
      <c r="Z94" s="529"/>
      <c r="AA94" s="529"/>
      <c r="AB94" s="529"/>
      <c r="AC94" s="529"/>
      <c r="AD94" s="529"/>
      <c r="AE94" s="529"/>
      <c r="AF94" s="529"/>
      <c r="AG94" s="529"/>
      <c r="AH94" s="529"/>
    </row>
    <row r="95" spans="1:34" ht="14.25">
      <c r="A95" s="529"/>
      <c r="B95" s="48"/>
      <c r="C95" s="48"/>
      <c r="D95" s="528"/>
      <c r="E95" s="529"/>
      <c r="F95" s="529"/>
      <c r="G95" s="529"/>
      <c r="H95" s="529"/>
      <c r="I95" s="529"/>
      <c r="J95" s="529"/>
      <c r="K95" s="529"/>
      <c r="L95" s="529"/>
      <c r="M95" s="529"/>
      <c r="N95" s="529"/>
      <c r="O95" s="529"/>
      <c r="P95" s="529"/>
      <c r="Q95" s="529"/>
      <c r="R95" s="529"/>
      <c r="S95" s="529"/>
      <c r="T95" s="529"/>
      <c r="U95" s="529"/>
      <c r="V95" s="529"/>
      <c r="W95" s="529"/>
      <c r="X95" s="529"/>
      <c r="Y95" s="529"/>
      <c r="Z95" s="529"/>
      <c r="AA95" s="529"/>
      <c r="AB95" s="529"/>
      <c r="AC95" s="529"/>
      <c r="AD95" s="529"/>
      <c r="AE95" s="529"/>
      <c r="AF95" s="529"/>
      <c r="AG95" s="529"/>
      <c r="AH95" s="529"/>
    </row>
    <row r="96" spans="1:34" ht="14.25">
      <c r="A96" s="529"/>
      <c r="B96" s="48"/>
      <c r="C96" s="48"/>
      <c r="D96" s="528"/>
      <c r="E96" s="529"/>
      <c r="F96" s="529"/>
      <c r="G96" s="529"/>
      <c r="H96" s="529"/>
      <c r="I96" s="529"/>
      <c r="J96" s="529"/>
      <c r="K96" s="529"/>
      <c r="L96" s="529"/>
      <c r="M96" s="529"/>
      <c r="N96" s="529"/>
      <c r="O96" s="529"/>
      <c r="P96" s="529"/>
      <c r="Q96" s="529"/>
      <c r="R96" s="529"/>
      <c r="S96" s="529"/>
      <c r="T96" s="529"/>
      <c r="U96" s="529"/>
      <c r="V96" s="529"/>
      <c r="W96" s="529"/>
      <c r="X96" s="529"/>
      <c r="Y96" s="529"/>
      <c r="Z96" s="529"/>
      <c r="AA96" s="529"/>
      <c r="AB96" s="529"/>
      <c r="AC96" s="529"/>
      <c r="AD96" s="529"/>
      <c r="AE96" s="529"/>
      <c r="AF96" s="529"/>
      <c r="AG96" s="529"/>
      <c r="AH96" s="529"/>
    </row>
    <row r="97" spans="1:34" ht="14.25">
      <c r="A97" s="529"/>
      <c r="B97" s="48"/>
      <c r="C97" s="48"/>
      <c r="D97" s="528"/>
      <c r="E97" s="529"/>
      <c r="F97" s="529"/>
      <c r="G97" s="529"/>
      <c r="H97" s="529"/>
      <c r="I97" s="529"/>
      <c r="J97" s="529"/>
      <c r="K97" s="529"/>
      <c r="L97" s="529"/>
      <c r="M97" s="529"/>
      <c r="N97" s="529"/>
      <c r="O97" s="529"/>
      <c r="P97" s="529"/>
      <c r="Q97" s="529"/>
      <c r="R97" s="529"/>
      <c r="S97" s="529"/>
      <c r="T97" s="529"/>
      <c r="U97" s="529"/>
      <c r="V97" s="529"/>
      <c r="W97" s="529"/>
      <c r="X97" s="529"/>
      <c r="Y97" s="529"/>
      <c r="Z97" s="529"/>
      <c r="AA97" s="529"/>
      <c r="AB97" s="529"/>
      <c r="AC97" s="529"/>
      <c r="AD97" s="529"/>
      <c r="AE97" s="529"/>
      <c r="AF97" s="529"/>
      <c r="AG97" s="529"/>
      <c r="AH97" s="529"/>
    </row>
    <row r="98" spans="1:34" ht="14.25">
      <c r="A98" s="529"/>
      <c r="B98" s="48"/>
      <c r="C98" s="48"/>
      <c r="D98" s="528"/>
      <c r="E98" s="529"/>
      <c r="F98" s="529"/>
      <c r="G98" s="529"/>
      <c r="H98" s="529"/>
      <c r="I98" s="529"/>
      <c r="J98" s="529"/>
      <c r="K98" s="529"/>
      <c r="L98" s="529"/>
      <c r="M98" s="529"/>
      <c r="N98" s="529"/>
      <c r="O98" s="529"/>
      <c r="P98" s="529"/>
      <c r="Q98" s="529"/>
      <c r="R98" s="529"/>
      <c r="S98" s="529"/>
      <c r="T98" s="529"/>
      <c r="U98" s="529"/>
      <c r="V98" s="529"/>
      <c r="W98" s="529"/>
      <c r="X98" s="529"/>
      <c r="Y98" s="529"/>
      <c r="Z98" s="529"/>
      <c r="AA98" s="529"/>
      <c r="AB98" s="529"/>
      <c r="AC98" s="529"/>
      <c r="AD98" s="529"/>
      <c r="AE98" s="529"/>
      <c r="AF98" s="529"/>
      <c r="AG98" s="529"/>
      <c r="AH98" s="529"/>
    </row>
    <row r="99" spans="1:34" ht="14.25">
      <c r="A99" s="529"/>
      <c r="B99" s="48"/>
      <c r="C99" s="48"/>
      <c r="D99" s="528"/>
      <c r="E99" s="529"/>
      <c r="F99" s="529"/>
      <c r="G99" s="529"/>
      <c r="H99" s="529"/>
      <c r="I99" s="529"/>
      <c r="J99" s="529"/>
      <c r="K99" s="529"/>
      <c r="L99" s="529"/>
      <c r="M99" s="529"/>
      <c r="N99" s="529"/>
      <c r="O99" s="529"/>
      <c r="P99" s="529"/>
      <c r="Q99" s="529"/>
      <c r="R99" s="529"/>
      <c r="S99" s="529"/>
      <c r="T99" s="529"/>
      <c r="U99" s="529"/>
      <c r="V99" s="529"/>
      <c r="W99" s="529"/>
      <c r="X99" s="529"/>
      <c r="Y99" s="529"/>
      <c r="Z99" s="529"/>
      <c r="AA99" s="529"/>
      <c r="AB99" s="529"/>
      <c r="AC99" s="529"/>
      <c r="AD99" s="529"/>
      <c r="AE99" s="529"/>
      <c r="AF99" s="529"/>
      <c r="AG99" s="529"/>
      <c r="AH99" s="529"/>
    </row>
    <row r="100" spans="1:34" ht="14.25">
      <c r="A100" s="529"/>
      <c r="B100" s="48"/>
      <c r="C100" s="48"/>
      <c r="D100" s="528"/>
      <c r="E100" s="529"/>
      <c r="F100" s="529"/>
      <c r="G100" s="529"/>
      <c r="H100" s="529"/>
      <c r="I100" s="529"/>
      <c r="J100" s="529"/>
      <c r="K100" s="529"/>
      <c r="L100" s="529"/>
      <c r="M100" s="529"/>
      <c r="N100" s="529"/>
      <c r="O100" s="529"/>
      <c r="P100" s="529"/>
      <c r="Q100" s="529"/>
      <c r="R100" s="529"/>
      <c r="S100" s="529"/>
      <c r="T100" s="529"/>
      <c r="U100" s="529"/>
      <c r="V100" s="529"/>
      <c r="W100" s="529"/>
      <c r="X100" s="529"/>
      <c r="Y100" s="529"/>
      <c r="Z100" s="529"/>
      <c r="AA100" s="529"/>
      <c r="AB100" s="529"/>
      <c r="AC100" s="529"/>
      <c r="AD100" s="529"/>
      <c r="AE100" s="529"/>
      <c r="AF100" s="529"/>
      <c r="AG100" s="529"/>
      <c r="AH100" s="529"/>
    </row>
    <row r="101" spans="1:34" ht="14.25">
      <c r="A101" s="529"/>
      <c r="B101" s="48"/>
      <c r="C101" s="48"/>
      <c r="D101" s="528"/>
      <c r="E101" s="529"/>
      <c r="F101" s="529"/>
      <c r="G101" s="529"/>
      <c r="H101" s="529"/>
      <c r="I101" s="529"/>
      <c r="J101" s="529"/>
      <c r="K101" s="529"/>
      <c r="L101" s="529"/>
      <c r="M101" s="529"/>
      <c r="N101" s="529"/>
      <c r="O101" s="529"/>
      <c r="P101" s="529"/>
      <c r="Q101" s="529"/>
      <c r="R101" s="529"/>
      <c r="S101" s="529"/>
      <c r="T101" s="529"/>
      <c r="U101" s="529"/>
      <c r="V101" s="529"/>
      <c r="W101" s="529"/>
      <c r="X101" s="529"/>
      <c r="Y101" s="529"/>
      <c r="Z101" s="529"/>
      <c r="AA101" s="529"/>
      <c r="AB101" s="529"/>
      <c r="AC101" s="529"/>
      <c r="AD101" s="529"/>
      <c r="AE101" s="529"/>
      <c r="AF101" s="529"/>
      <c r="AG101" s="529"/>
      <c r="AH101" s="529"/>
    </row>
    <row r="102" spans="1:34" ht="14.25">
      <c r="A102" s="529"/>
      <c r="B102" s="48"/>
      <c r="C102" s="48"/>
      <c r="D102" s="528"/>
      <c r="E102" s="529"/>
      <c r="F102" s="529"/>
      <c r="G102" s="529"/>
      <c r="H102" s="529"/>
      <c r="I102" s="529"/>
      <c r="J102" s="529"/>
      <c r="K102" s="529"/>
      <c r="L102" s="529"/>
      <c r="M102" s="529"/>
      <c r="N102" s="529"/>
      <c r="O102" s="529"/>
      <c r="P102" s="529"/>
      <c r="Q102" s="529"/>
      <c r="R102" s="529"/>
      <c r="S102" s="529"/>
      <c r="T102" s="529"/>
      <c r="U102" s="529"/>
      <c r="V102" s="529"/>
      <c r="W102" s="529"/>
      <c r="X102" s="529"/>
      <c r="Y102" s="529"/>
      <c r="Z102" s="529"/>
      <c r="AA102" s="529"/>
      <c r="AB102" s="529"/>
      <c r="AC102" s="529"/>
      <c r="AD102" s="529"/>
      <c r="AE102" s="529"/>
      <c r="AF102" s="529"/>
      <c r="AG102" s="529"/>
      <c r="AH102" s="529"/>
    </row>
    <row r="103" spans="1:34" ht="14.25">
      <c r="A103" s="529"/>
      <c r="B103" s="48"/>
      <c r="C103" s="48"/>
      <c r="D103" s="528"/>
      <c r="E103" s="529"/>
      <c r="F103" s="529"/>
      <c r="G103" s="529"/>
      <c r="H103" s="529"/>
      <c r="I103" s="529"/>
      <c r="J103" s="529"/>
      <c r="K103" s="529"/>
      <c r="L103" s="529"/>
      <c r="M103" s="529"/>
      <c r="N103" s="529"/>
      <c r="O103" s="529"/>
      <c r="P103" s="529"/>
      <c r="Q103" s="529"/>
      <c r="R103" s="529"/>
      <c r="S103" s="529"/>
      <c r="T103" s="529"/>
      <c r="U103" s="529"/>
      <c r="V103" s="529"/>
      <c r="W103" s="529"/>
      <c r="X103" s="529"/>
      <c r="Y103" s="529"/>
      <c r="Z103" s="529"/>
      <c r="AA103" s="529"/>
      <c r="AB103" s="529"/>
      <c r="AC103" s="529"/>
      <c r="AD103" s="529"/>
      <c r="AE103" s="529"/>
      <c r="AF103" s="529"/>
      <c r="AG103" s="529"/>
      <c r="AH103" s="529"/>
    </row>
    <row r="104" spans="1:34" ht="14.25">
      <c r="A104" s="529"/>
      <c r="B104" s="48"/>
      <c r="C104" s="48"/>
      <c r="D104" s="528"/>
      <c r="E104" s="529"/>
      <c r="F104" s="529"/>
      <c r="G104" s="529"/>
      <c r="H104" s="529"/>
      <c r="I104" s="529"/>
      <c r="J104" s="529"/>
      <c r="K104" s="529"/>
      <c r="L104" s="529"/>
      <c r="M104" s="529"/>
      <c r="N104" s="529"/>
      <c r="O104" s="529"/>
      <c r="P104" s="529"/>
      <c r="Q104" s="529"/>
      <c r="R104" s="529"/>
      <c r="S104" s="529"/>
      <c r="T104" s="529"/>
      <c r="U104" s="529"/>
      <c r="V104" s="529"/>
      <c r="W104" s="529"/>
      <c r="X104" s="529"/>
      <c r="Y104" s="529"/>
      <c r="Z104" s="529"/>
      <c r="AA104" s="529"/>
      <c r="AB104" s="529"/>
      <c r="AC104" s="529"/>
      <c r="AD104" s="529"/>
      <c r="AE104" s="529"/>
      <c r="AF104" s="529"/>
      <c r="AG104" s="529"/>
      <c r="AH104" s="529"/>
    </row>
    <row r="105" spans="1:34" ht="14.25">
      <c r="A105" s="529"/>
      <c r="B105" s="48"/>
      <c r="C105" s="48"/>
      <c r="D105" s="528"/>
      <c r="E105" s="529"/>
      <c r="F105" s="529"/>
      <c r="G105" s="529"/>
      <c r="H105" s="529"/>
      <c r="I105" s="529"/>
      <c r="J105" s="529"/>
      <c r="K105" s="529"/>
      <c r="L105" s="529"/>
      <c r="M105" s="529"/>
      <c r="N105" s="529"/>
      <c r="O105" s="529"/>
      <c r="P105" s="529"/>
      <c r="Q105" s="529"/>
      <c r="R105" s="529"/>
      <c r="S105" s="529"/>
      <c r="T105" s="529"/>
      <c r="U105" s="529"/>
      <c r="V105" s="529"/>
      <c r="W105" s="529"/>
      <c r="X105" s="529"/>
      <c r="Y105" s="529"/>
      <c r="Z105" s="529"/>
      <c r="AA105" s="529"/>
      <c r="AB105" s="529"/>
      <c r="AC105" s="529"/>
      <c r="AD105" s="529"/>
      <c r="AE105" s="529"/>
      <c r="AF105" s="529"/>
      <c r="AG105" s="529"/>
      <c r="AH105" s="529"/>
    </row>
    <row r="106" spans="1:34" ht="14.25">
      <c r="A106" s="529"/>
      <c r="B106" s="48"/>
      <c r="C106" s="48"/>
      <c r="D106" s="528"/>
      <c r="E106" s="529"/>
      <c r="F106" s="529"/>
      <c r="G106" s="529"/>
      <c r="H106" s="529"/>
      <c r="I106" s="529"/>
      <c r="J106" s="529"/>
      <c r="K106" s="529"/>
      <c r="L106" s="529"/>
      <c r="M106" s="529"/>
      <c r="N106" s="529"/>
      <c r="O106" s="529"/>
      <c r="P106" s="529"/>
      <c r="Q106" s="529"/>
      <c r="R106" s="529"/>
      <c r="S106" s="529"/>
      <c r="T106" s="529"/>
      <c r="U106" s="529"/>
      <c r="V106" s="529"/>
      <c r="W106" s="529"/>
      <c r="X106" s="529"/>
      <c r="Y106" s="529"/>
      <c r="Z106" s="529"/>
      <c r="AA106" s="529"/>
      <c r="AB106" s="529"/>
      <c r="AC106" s="529"/>
      <c r="AD106" s="529"/>
      <c r="AE106" s="529"/>
      <c r="AF106" s="529"/>
      <c r="AG106" s="529"/>
      <c r="AH106" s="529"/>
    </row>
    <row r="107" spans="1:34" ht="14.25">
      <c r="A107" s="529"/>
      <c r="B107" s="48"/>
      <c r="C107" s="48"/>
      <c r="D107" s="528"/>
      <c r="E107" s="529"/>
      <c r="F107" s="529"/>
      <c r="G107" s="529"/>
      <c r="H107" s="529"/>
      <c r="I107" s="529"/>
      <c r="J107" s="529"/>
      <c r="K107" s="529"/>
      <c r="L107" s="529"/>
      <c r="M107" s="529"/>
      <c r="N107" s="529"/>
      <c r="O107" s="529"/>
      <c r="P107" s="529"/>
      <c r="Q107" s="529"/>
      <c r="R107" s="529"/>
      <c r="S107" s="529"/>
      <c r="T107" s="529"/>
      <c r="U107" s="529"/>
      <c r="V107" s="529"/>
      <c r="W107" s="529"/>
      <c r="X107" s="529"/>
      <c r="Y107" s="529"/>
      <c r="Z107" s="529"/>
      <c r="AA107" s="529"/>
      <c r="AB107" s="529"/>
      <c r="AC107" s="529"/>
      <c r="AD107" s="529"/>
      <c r="AE107" s="529"/>
      <c r="AF107" s="529"/>
      <c r="AG107" s="529"/>
      <c r="AH107" s="529"/>
    </row>
    <row r="108" spans="1:34" ht="14.25">
      <c r="A108" s="529"/>
      <c r="B108" s="48"/>
      <c r="C108" s="48"/>
      <c r="D108" s="528"/>
      <c r="E108" s="529"/>
      <c r="F108" s="529"/>
      <c r="G108" s="529"/>
      <c r="H108" s="529"/>
      <c r="I108" s="529"/>
      <c r="J108" s="529"/>
      <c r="K108" s="529"/>
      <c r="L108" s="529"/>
      <c r="M108" s="529"/>
      <c r="N108" s="529"/>
      <c r="O108" s="529"/>
      <c r="P108" s="529"/>
      <c r="Q108" s="529"/>
      <c r="R108" s="529"/>
      <c r="S108" s="529"/>
      <c r="T108" s="529"/>
      <c r="U108" s="529"/>
      <c r="V108" s="529"/>
      <c r="W108" s="529"/>
      <c r="X108" s="529"/>
      <c r="Y108" s="529"/>
      <c r="Z108" s="529"/>
      <c r="AA108" s="529"/>
      <c r="AB108" s="529"/>
      <c r="AC108" s="529"/>
      <c r="AD108" s="529"/>
      <c r="AE108" s="529"/>
      <c r="AF108" s="529"/>
      <c r="AG108" s="529"/>
      <c r="AH108" s="529"/>
    </row>
    <row r="109" spans="1:34" ht="14.25">
      <c r="A109" s="529"/>
      <c r="B109" s="48"/>
      <c r="C109" s="48"/>
      <c r="D109" s="528"/>
      <c r="E109" s="529"/>
      <c r="F109" s="529"/>
      <c r="G109" s="529"/>
      <c r="H109" s="529"/>
      <c r="I109" s="529"/>
      <c r="J109" s="529"/>
      <c r="K109" s="529"/>
      <c r="L109" s="529"/>
      <c r="M109" s="529"/>
      <c r="N109" s="529"/>
      <c r="O109" s="529"/>
      <c r="P109" s="529"/>
      <c r="Q109" s="529"/>
      <c r="R109" s="529"/>
      <c r="S109" s="529"/>
      <c r="T109" s="529"/>
      <c r="U109" s="529"/>
      <c r="V109" s="529"/>
      <c r="W109" s="529"/>
      <c r="X109" s="529"/>
      <c r="Y109" s="529"/>
      <c r="Z109" s="529"/>
      <c r="AA109" s="529"/>
      <c r="AB109" s="529"/>
      <c r="AC109" s="529"/>
      <c r="AD109" s="529"/>
      <c r="AE109" s="529"/>
      <c r="AF109" s="529"/>
      <c r="AG109" s="529"/>
      <c r="AH109" s="529"/>
    </row>
    <row r="110" spans="1:34" ht="14.25">
      <c r="A110" s="529"/>
      <c r="B110" s="48"/>
      <c r="C110" s="48"/>
      <c r="D110" s="528"/>
      <c r="E110" s="529"/>
      <c r="F110" s="529"/>
      <c r="G110" s="529"/>
      <c r="H110" s="529"/>
      <c r="I110" s="529"/>
      <c r="J110" s="529"/>
      <c r="K110" s="529"/>
      <c r="L110" s="529"/>
      <c r="M110" s="529"/>
      <c r="N110" s="529"/>
      <c r="O110" s="529"/>
      <c r="P110" s="529"/>
      <c r="Q110" s="529"/>
      <c r="R110" s="529"/>
      <c r="S110" s="529"/>
      <c r="T110" s="529"/>
      <c r="U110" s="529"/>
      <c r="V110" s="529"/>
      <c r="W110" s="529"/>
      <c r="X110" s="529"/>
      <c r="Y110" s="529"/>
      <c r="Z110" s="529"/>
      <c r="AA110" s="529"/>
      <c r="AB110" s="529"/>
      <c r="AC110" s="529"/>
      <c r="AD110" s="529"/>
      <c r="AE110" s="529"/>
      <c r="AF110" s="529"/>
      <c r="AG110" s="529"/>
      <c r="AH110" s="529"/>
    </row>
    <row r="111" spans="1:34" ht="14.25">
      <c r="A111" s="529"/>
      <c r="B111" s="48"/>
      <c r="C111" s="48"/>
      <c r="D111" s="528"/>
      <c r="E111" s="529"/>
      <c r="F111" s="529"/>
      <c r="G111" s="529"/>
      <c r="H111" s="529"/>
      <c r="I111" s="529"/>
      <c r="J111" s="529"/>
      <c r="K111" s="529"/>
      <c r="L111" s="529"/>
      <c r="M111" s="529"/>
      <c r="N111" s="529"/>
      <c r="O111" s="529"/>
      <c r="P111" s="529"/>
      <c r="Q111" s="529"/>
      <c r="R111" s="529"/>
      <c r="S111" s="529"/>
      <c r="T111" s="529"/>
      <c r="U111" s="529"/>
      <c r="V111" s="529"/>
      <c r="W111" s="529"/>
      <c r="X111" s="529"/>
      <c r="Y111" s="529"/>
      <c r="Z111" s="529"/>
      <c r="AA111" s="529"/>
      <c r="AB111" s="529"/>
      <c r="AC111" s="529"/>
      <c r="AD111" s="529"/>
      <c r="AE111" s="529"/>
      <c r="AF111" s="529"/>
      <c r="AG111" s="529"/>
      <c r="AH111" s="529"/>
    </row>
    <row r="112" spans="1:34" ht="14.25">
      <c r="A112" s="529"/>
      <c r="B112" s="48"/>
      <c r="C112" s="48"/>
      <c r="D112" s="528"/>
      <c r="E112" s="529"/>
      <c r="F112" s="529"/>
      <c r="G112" s="529"/>
      <c r="H112" s="529"/>
      <c r="I112" s="529"/>
      <c r="J112" s="529"/>
      <c r="K112" s="529"/>
      <c r="L112" s="529"/>
      <c r="M112" s="529"/>
      <c r="N112" s="529"/>
      <c r="O112" s="529"/>
      <c r="P112" s="529"/>
      <c r="Q112" s="529"/>
      <c r="R112" s="529"/>
      <c r="S112" s="529"/>
      <c r="T112" s="529"/>
      <c r="U112" s="529"/>
      <c r="V112" s="529"/>
      <c r="W112" s="529"/>
      <c r="X112" s="529"/>
      <c r="Y112" s="529"/>
      <c r="Z112" s="529"/>
      <c r="AA112" s="529"/>
      <c r="AB112" s="529"/>
      <c r="AC112" s="529"/>
      <c r="AD112" s="529"/>
      <c r="AE112" s="529"/>
      <c r="AF112" s="529"/>
      <c r="AG112" s="529"/>
      <c r="AH112" s="529"/>
    </row>
    <row r="113" spans="1:34" ht="14.25">
      <c r="A113" s="529"/>
      <c r="B113" s="48"/>
      <c r="C113" s="48"/>
      <c r="D113" s="528"/>
      <c r="E113" s="529"/>
      <c r="F113" s="529"/>
      <c r="G113" s="529"/>
      <c r="H113" s="529"/>
      <c r="I113" s="529"/>
      <c r="J113" s="529"/>
      <c r="K113" s="529"/>
      <c r="L113" s="529"/>
      <c r="M113" s="529"/>
      <c r="N113" s="529"/>
      <c r="O113" s="529"/>
      <c r="P113" s="529"/>
      <c r="Q113" s="529"/>
      <c r="R113" s="529"/>
      <c r="S113" s="529"/>
      <c r="T113" s="529"/>
      <c r="U113" s="529"/>
      <c r="V113" s="529"/>
      <c r="W113" s="529"/>
      <c r="X113" s="529"/>
      <c r="Y113" s="529"/>
      <c r="Z113" s="529"/>
      <c r="AA113" s="529"/>
      <c r="AB113" s="529"/>
      <c r="AC113" s="529"/>
      <c r="AD113" s="529"/>
      <c r="AE113" s="529"/>
      <c r="AF113" s="529"/>
      <c r="AG113" s="529"/>
      <c r="AH113" s="529"/>
    </row>
    <row r="114" spans="1:34" ht="14.25">
      <c r="A114" s="529"/>
      <c r="B114" s="48"/>
      <c r="C114" s="48"/>
      <c r="D114" s="528"/>
      <c r="E114" s="529"/>
      <c r="F114" s="529"/>
      <c r="G114" s="529"/>
      <c r="H114" s="529"/>
      <c r="I114" s="529"/>
      <c r="J114" s="529"/>
      <c r="K114" s="529"/>
      <c r="L114" s="529"/>
      <c r="M114" s="529"/>
      <c r="N114" s="529"/>
      <c r="O114" s="529"/>
      <c r="P114" s="529"/>
      <c r="Q114" s="529"/>
      <c r="R114" s="529"/>
      <c r="S114" s="529"/>
      <c r="T114" s="529"/>
      <c r="U114" s="529"/>
      <c r="V114" s="529"/>
      <c r="W114" s="529"/>
      <c r="X114" s="529"/>
      <c r="Y114" s="529"/>
      <c r="Z114" s="529"/>
      <c r="AA114" s="529"/>
      <c r="AB114" s="529"/>
      <c r="AC114" s="529"/>
      <c r="AD114" s="529"/>
      <c r="AE114" s="529"/>
      <c r="AF114" s="529"/>
      <c r="AG114" s="529"/>
      <c r="AH114" s="529"/>
    </row>
    <row r="115" spans="1:34" ht="14.25">
      <c r="A115" s="529"/>
      <c r="B115" s="48"/>
      <c r="C115" s="48"/>
      <c r="D115" s="528"/>
      <c r="E115" s="529"/>
      <c r="F115" s="529"/>
      <c r="G115" s="529"/>
      <c r="H115" s="529"/>
      <c r="I115" s="529"/>
      <c r="J115" s="529"/>
      <c r="K115" s="529"/>
      <c r="L115" s="529"/>
      <c r="M115" s="529"/>
      <c r="N115" s="529"/>
      <c r="O115" s="529"/>
      <c r="P115" s="529"/>
      <c r="Q115" s="529"/>
      <c r="R115" s="529"/>
      <c r="S115" s="529"/>
      <c r="T115" s="529"/>
      <c r="U115" s="529"/>
      <c r="V115" s="529"/>
      <c r="W115" s="529"/>
      <c r="X115" s="529"/>
      <c r="Y115" s="529"/>
      <c r="Z115" s="529"/>
      <c r="AA115" s="529"/>
      <c r="AB115" s="529"/>
      <c r="AC115" s="529"/>
      <c r="AD115" s="529"/>
      <c r="AE115" s="529"/>
      <c r="AF115" s="529"/>
      <c r="AG115" s="529"/>
      <c r="AH115" s="529"/>
    </row>
    <row r="116" spans="1:34">
      <c r="A116" s="529"/>
      <c r="B116" s="533"/>
      <c r="C116" s="528"/>
      <c r="D116" s="528"/>
      <c r="E116" s="529"/>
      <c r="F116" s="529"/>
      <c r="G116" s="529"/>
      <c r="H116" s="529"/>
      <c r="I116" s="529"/>
      <c r="J116" s="529"/>
      <c r="K116" s="529"/>
      <c r="L116" s="529"/>
      <c r="M116" s="529"/>
      <c r="N116" s="529"/>
      <c r="O116" s="529"/>
      <c r="P116" s="529"/>
      <c r="Q116" s="529"/>
      <c r="R116" s="529"/>
      <c r="S116" s="529"/>
      <c r="T116" s="529"/>
      <c r="U116" s="529"/>
      <c r="V116" s="529"/>
      <c r="W116" s="529"/>
      <c r="X116" s="529"/>
      <c r="Y116" s="529"/>
      <c r="Z116" s="529"/>
      <c r="AA116" s="529"/>
      <c r="AB116" s="529"/>
      <c r="AC116" s="529"/>
      <c r="AD116" s="529"/>
      <c r="AE116" s="529"/>
      <c r="AF116" s="529"/>
      <c r="AG116" s="529"/>
      <c r="AH116" s="529"/>
    </row>
    <row r="117" spans="1:34">
      <c r="A117" s="529"/>
      <c r="B117" s="533"/>
      <c r="C117" s="528"/>
      <c r="D117" s="528"/>
      <c r="E117" s="529"/>
      <c r="F117" s="529"/>
      <c r="G117" s="529"/>
      <c r="H117" s="529"/>
      <c r="I117" s="529"/>
      <c r="J117" s="529"/>
      <c r="K117" s="529"/>
      <c r="L117" s="529"/>
      <c r="M117" s="529"/>
      <c r="N117" s="529"/>
      <c r="O117" s="529"/>
      <c r="P117" s="529"/>
      <c r="Q117" s="529"/>
      <c r="R117" s="529"/>
      <c r="S117" s="529"/>
      <c r="T117" s="529"/>
      <c r="U117" s="529"/>
      <c r="V117" s="529"/>
      <c r="W117" s="529"/>
      <c r="X117" s="529"/>
      <c r="Y117" s="529"/>
      <c r="Z117" s="529"/>
      <c r="AA117" s="529"/>
      <c r="AB117" s="529"/>
      <c r="AC117" s="529"/>
      <c r="AD117" s="529"/>
      <c r="AE117" s="529"/>
      <c r="AF117" s="529"/>
      <c r="AG117" s="529"/>
      <c r="AH117" s="529"/>
    </row>
    <row r="118" spans="1:34">
      <c r="A118" s="529"/>
      <c r="B118" s="533"/>
      <c r="C118" s="528"/>
      <c r="D118" s="528"/>
      <c r="E118" s="529"/>
      <c r="F118" s="529"/>
      <c r="G118" s="529"/>
      <c r="H118" s="529"/>
      <c r="I118" s="529"/>
      <c r="J118" s="529"/>
      <c r="K118" s="529"/>
      <c r="L118" s="529"/>
      <c r="M118" s="529"/>
      <c r="N118" s="529"/>
      <c r="O118" s="529"/>
      <c r="P118" s="529"/>
      <c r="Q118" s="529"/>
      <c r="R118" s="529"/>
      <c r="S118" s="529"/>
      <c r="T118" s="529"/>
      <c r="U118" s="529"/>
      <c r="V118" s="529"/>
      <c r="W118" s="529"/>
      <c r="X118" s="529"/>
      <c r="Y118" s="529"/>
      <c r="Z118" s="529"/>
      <c r="AA118" s="529"/>
      <c r="AB118" s="529"/>
      <c r="AC118" s="529"/>
      <c r="AD118" s="529"/>
      <c r="AE118" s="529"/>
      <c r="AF118" s="529"/>
      <c r="AG118" s="529"/>
      <c r="AH118" s="529"/>
    </row>
    <row r="119" spans="1:34">
      <c r="A119" s="529"/>
      <c r="B119" s="533"/>
      <c r="C119" s="528"/>
      <c r="D119" s="528"/>
      <c r="E119" s="529"/>
      <c r="F119" s="529"/>
      <c r="G119" s="529"/>
      <c r="H119" s="529"/>
      <c r="I119" s="529"/>
      <c r="J119" s="529"/>
      <c r="K119" s="529"/>
      <c r="L119" s="529"/>
      <c r="M119" s="529"/>
      <c r="N119" s="529"/>
      <c r="O119" s="529"/>
      <c r="P119" s="529"/>
      <c r="Q119" s="529"/>
      <c r="R119" s="529"/>
      <c r="S119" s="529"/>
      <c r="T119" s="529"/>
      <c r="U119" s="529"/>
      <c r="V119" s="529"/>
      <c r="W119" s="529"/>
      <c r="X119" s="529"/>
      <c r="Y119" s="529"/>
      <c r="Z119" s="529"/>
      <c r="AA119" s="529"/>
      <c r="AB119" s="529"/>
      <c r="AC119" s="529"/>
      <c r="AD119" s="529"/>
      <c r="AE119" s="529"/>
      <c r="AF119" s="529"/>
      <c r="AG119" s="529"/>
      <c r="AH119" s="529"/>
    </row>
    <row r="120" spans="1:34">
      <c r="A120" s="529"/>
      <c r="B120" s="533"/>
      <c r="C120" s="528"/>
      <c r="D120" s="528"/>
      <c r="E120" s="529"/>
      <c r="F120" s="529"/>
      <c r="G120" s="529"/>
      <c r="H120" s="529"/>
      <c r="I120" s="529"/>
      <c r="J120" s="529"/>
      <c r="K120" s="529"/>
      <c r="L120" s="529"/>
      <c r="M120" s="529"/>
      <c r="N120" s="529"/>
      <c r="O120" s="529"/>
      <c r="P120" s="529"/>
      <c r="Q120" s="529"/>
      <c r="R120" s="529"/>
      <c r="S120" s="529"/>
      <c r="T120" s="529"/>
      <c r="U120" s="529"/>
      <c r="V120" s="529"/>
      <c r="W120" s="529"/>
      <c r="X120" s="529"/>
      <c r="Y120" s="529"/>
      <c r="Z120" s="529"/>
      <c r="AA120" s="529"/>
      <c r="AB120" s="529"/>
      <c r="AC120" s="529"/>
      <c r="AD120" s="529"/>
      <c r="AE120" s="529"/>
      <c r="AF120" s="529"/>
      <c r="AG120" s="529"/>
      <c r="AH120" s="529"/>
    </row>
    <row r="121" spans="1:34">
      <c r="A121" s="529"/>
      <c r="B121" s="533"/>
      <c r="C121" s="528"/>
      <c r="D121" s="528"/>
      <c r="E121" s="529"/>
      <c r="F121" s="529"/>
      <c r="G121" s="529"/>
      <c r="H121" s="529"/>
      <c r="I121" s="529"/>
      <c r="J121" s="529"/>
      <c r="K121" s="529"/>
      <c r="L121" s="529"/>
      <c r="M121" s="529"/>
      <c r="N121" s="529"/>
      <c r="O121" s="529"/>
      <c r="P121" s="529"/>
      <c r="Q121" s="529"/>
      <c r="R121" s="529"/>
      <c r="S121" s="529"/>
      <c r="T121" s="529"/>
      <c r="U121" s="529"/>
      <c r="V121" s="529"/>
      <c r="W121" s="529"/>
      <c r="X121" s="529"/>
      <c r="Y121" s="529"/>
      <c r="Z121" s="529"/>
      <c r="AA121" s="529"/>
      <c r="AB121" s="529"/>
      <c r="AC121" s="529"/>
      <c r="AD121" s="529"/>
      <c r="AE121" s="529"/>
      <c r="AF121" s="529"/>
      <c r="AG121" s="529"/>
      <c r="AH121" s="529"/>
    </row>
    <row r="122" spans="1:34">
      <c r="A122" s="529"/>
      <c r="B122" s="533"/>
      <c r="C122" s="528"/>
      <c r="D122" s="528"/>
      <c r="E122" s="529"/>
      <c r="F122" s="529"/>
      <c r="G122" s="529"/>
      <c r="H122" s="529"/>
      <c r="I122" s="529"/>
      <c r="J122" s="529"/>
      <c r="K122" s="529"/>
      <c r="L122" s="529"/>
      <c r="M122" s="529"/>
      <c r="N122" s="529"/>
      <c r="O122" s="529"/>
      <c r="P122" s="529"/>
      <c r="Q122" s="529"/>
      <c r="R122" s="529"/>
      <c r="S122" s="529"/>
      <c r="T122" s="529"/>
      <c r="U122" s="529"/>
      <c r="V122" s="529"/>
      <c r="W122" s="529"/>
      <c r="X122" s="529"/>
      <c r="Y122" s="529"/>
      <c r="Z122" s="529"/>
      <c r="AA122" s="529"/>
      <c r="AB122" s="529"/>
      <c r="AC122" s="529"/>
      <c r="AD122" s="529"/>
      <c r="AE122" s="529"/>
      <c r="AF122" s="529"/>
      <c r="AG122" s="529"/>
      <c r="AH122" s="529"/>
    </row>
    <row r="123" spans="1:34">
      <c r="A123" s="529"/>
      <c r="B123" s="533"/>
      <c r="C123" s="528"/>
      <c r="D123" s="528"/>
      <c r="E123" s="529"/>
      <c r="F123" s="529"/>
      <c r="G123" s="529"/>
      <c r="H123" s="529"/>
      <c r="I123" s="529"/>
      <c r="J123" s="529"/>
      <c r="K123" s="529"/>
      <c r="L123" s="529"/>
      <c r="M123" s="529"/>
      <c r="N123" s="529"/>
      <c r="O123" s="529"/>
      <c r="P123" s="529"/>
      <c r="Q123" s="529"/>
      <c r="R123" s="529"/>
      <c r="S123" s="529"/>
      <c r="T123" s="529"/>
      <c r="U123" s="529"/>
      <c r="V123" s="529"/>
      <c r="W123" s="529"/>
      <c r="X123" s="529"/>
      <c r="Y123" s="529"/>
      <c r="Z123" s="529"/>
      <c r="AA123" s="529"/>
      <c r="AB123" s="529"/>
      <c r="AC123" s="529"/>
      <c r="AD123" s="529"/>
      <c r="AE123" s="529"/>
      <c r="AF123" s="529"/>
      <c r="AG123" s="529"/>
      <c r="AH123" s="529"/>
    </row>
    <row r="124" spans="1:34">
      <c r="A124" s="529"/>
      <c r="B124" s="533"/>
      <c r="C124" s="528"/>
      <c r="D124" s="528"/>
      <c r="E124" s="529"/>
      <c r="F124" s="529"/>
      <c r="G124" s="529"/>
      <c r="H124" s="529"/>
      <c r="I124" s="529"/>
      <c r="J124" s="529"/>
      <c r="K124" s="529"/>
      <c r="L124" s="529"/>
      <c r="M124" s="529"/>
      <c r="N124" s="529"/>
      <c r="O124" s="529"/>
      <c r="P124" s="529"/>
      <c r="Q124" s="529"/>
      <c r="R124" s="529"/>
      <c r="S124" s="529"/>
      <c r="T124" s="529"/>
      <c r="U124" s="529"/>
      <c r="V124" s="529"/>
      <c r="W124" s="529"/>
      <c r="X124" s="529"/>
      <c r="Y124" s="529"/>
      <c r="Z124" s="529"/>
      <c r="AA124" s="529"/>
      <c r="AB124" s="529"/>
      <c r="AC124" s="529"/>
      <c r="AD124" s="529"/>
      <c r="AE124" s="529"/>
      <c r="AF124" s="529"/>
      <c r="AG124" s="529"/>
      <c r="AH124" s="529"/>
    </row>
    <row r="125" spans="1:34">
      <c r="A125" s="529"/>
      <c r="B125" s="533"/>
      <c r="C125" s="528"/>
      <c r="D125" s="528"/>
      <c r="E125" s="529"/>
      <c r="F125" s="529"/>
      <c r="G125" s="529"/>
      <c r="H125" s="529"/>
      <c r="I125" s="529"/>
      <c r="J125" s="529"/>
      <c r="K125" s="529"/>
      <c r="L125" s="529"/>
      <c r="M125" s="529"/>
      <c r="N125" s="529"/>
      <c r="O125" s="529"/>
      <c r="P125" s="529"/>
      <c r="Q125" s="529"/>
      <c r="R125" s="529"/>
      <c r="S125" s="529"/>
      <c r="T125" s="529"/>
      <c r="U125" s="529"/>
      <c r="V125" s="529"/>
      <c r="W125" s="529"/>
      <c r="X125" s="529"/>
      <c r="Y125" s="529"/>
      <c r="Z125" s="529"/>
      <c r="AA125" s="529"/>
      <c r="AB125" s="529"/>
      <c r="AC125" s="529"/>
      <c r="AD125" s="529"/>
      <c r="AE125" s="529"/>
      <c r="AF125" s="529"/>
      <c r="AG125" s="529"/>
      <c r="AH125" s="529"/>
    </row>
    <row r="126" spans="1:34">
      <c r="A126" s="529"/>
      <c r="B126" s="533"/>
      <c r="C126" s="528"/>
      <c r="D126" s="528"/>
      <c r="E126" s="529"/>
      <c r="F126" s="529"/>
      <c r="G126" s="529"/>
      <c r="H126" s="529"/>
      <c r="I126" s="529"/>
      <c r="J126" s="529"/>
      <c r="K126" s="529"/>
      <c r="L126" s="529"/>
      <c r="M126" s="529"/>
      <c r="N126" s="529"/>
      <c r="O126" s="529"/>
      <c r="P126" s="529"/>
      <c r="Q126" s="529"/>
      <c r="R126" s="529"/>
      <c r="S126" s="529"/>
      <c r="T126" s="529"/>
      <c r="U126" s="529"/>
      <c r="V126" s="529"/>
      <c r="W126" s="529"/>
      <c r="X126" s="529"/>
      <c r="Y126" s="529"/>
      <c r="Z126" s="529"/>
      <c r="AA126" s="529"/>
      <c r="AB126" s="529"/>
      <c r="AC126" s="529"/>
      <c r="AD126" s="529"/>
      <c r="AE126" s="529"/>
      <c r="AF126" s="529"/>
      <c r="AG126" s="529"/>
      <c r="AH126" s="529"/>
    </row>
    <row r="127" spans="1:34">
      <c r="A127" s="529"/>
      <c r="B127" s="533"/>
      <c r="C127" s="528"/>
      <c r="D127" s="528"/>
      <c r="E127" s="529"/>
      <c r="F127" s="529"/>
      <c r="G127" s="529"/>
      <c r="H127" s="529"/>
      <c r="I127" s="529"/>
      <c r="J127" s="529"/>
      <c r="K127" s="529"/>
      <c r="L127" s="529"/>
      <c r="M127" s="529"/>
      <c r="N127" s="529"/>
      <c r="O127" s="529"/>
      <c r="P127" s="529"/>
      <c r="Q127" s="529"/>
      <c r="R127" s="529"/>
      <c r="S127" s="529"/>
      <c r="T127" s="529"/>
      <c r="U127" s="529"/>
      <c r="V127" s="529"/>
      <c r="W127" s="529"/>
      <c r="X127" s="529"/>
      <c r="Y127" s="529"/>
      <c r="Z127" s="529"/>
      <c r="AA127" s="529"/>
      <c r="AB127" s="529"/>
      <c r="AC127" s="529"/>
      <c r="AD127" s="529"/>
      <c r="AE127" s="529"/>
      <c r="AF127" s="529"/>
      <c r="AG127" s="529"/>
      <c r="AH127" s="529"/>
    </row>
    <row r="128" spans="1:34">
      <c r="A128" s="529"/>
      <c r="B128" s="533"/>
      <c r="C128" s="528"/>
      <c r="D128" s="528"/>
      <c r="E128" s="529"/>
      <c r="F128" s="529"/>
      <c r="G128" s="529"/>
      <c r="H128" s="529"/>
      <c r="I128" s="529"/>
      <c r="J128" s="529"/>
      <c r="K128" s="529"/>
      <c r="L128" s="529"/>
      <c r="M128" s="529"/>
      <c r="N128" s="529"/>
      <c r="O128" s="529"/>
      <c r="P128" s="529"/>
      <c r="Q128" s="529"/>
      <c r="R128" s="529"/>
      <c r="S128" s="529"/>
      <c r="T128" s="529"/>
      <c r="U128" s="529"/>
      <c r="V128" s="529"/>
      <c r="W128" s="529"/>
      <c r="X128" s="529"/>
      <c r="Y128" s="529"/>
      <c r="Z128" s="529"/>
      <c r="AA128" s="529"/>
      <c r="AB128" s="529"/>
      <c r="AC128" s="529"/>
      <c r="AD128" s="529"/>
      <c r="AE128" s="529"/>
      <c r="AF128" s="529"/>
      <c r="AG128" s="529"/>
      <c r="AH128" s="529"/>
    </row>
    <row r="129" spans="1:34">
      <c r="A129" s="529"/>
      <c r="B129" s="533"/>
      <c r="C129" s="528"/>
      <c r="D129" s="528"/>
      <c r="E129" s="529"/>
      <c r="F129" s="529"/>
      <c r="G129" s="529"/>
      <c r="H129" s="529"/>
      <c r="I129" s="529"/>
      <c r="J129" s="529"/>
      <c r="K129" s="529"/>
      <c r="L129" s="529"/>
      <c r="M129" s="529"/>
      <c r="N129" s="529"/>
      <c r="O129" s="529"/>
      <c r="P129" s="529"/>
      <c r="Q129" s="529"/>
      <c r="R129" s="529"/>
      <c r="S129" s="529"/>
      <c r="T129" s="529"/>
      <c r="U129" s="529"/>
      <c r="V129" s="529"/>
      <c r="W129" s="529"/>
      <c r="X129" s="529"/>
      <c r="Y129" s="529"/>
      <c r="Z129" s="529"/>
      <c r="AA129" s="529"/>
      <c r="AB129" s="529"/>
      <c r="AC129" s="529"/>
      <c r="AD129" s="529"/>
      <c r="AE129" s="529"/>
      <c r="AF129" s="529"/>
      <c r="AG129" s="529"/>
      <c r="AH129" s="529"/>
    </row>
    <row r="130" spans="1:34">
      <c r="A130" s="529"/>
      <c r="B130" s="533"/>
      <c r="C130" s="528"/>
      <c r="D130" s="528"/>
      <c r="E130" s="529"/>
      <c r="F130" s="529"/>
      <c r="G130" s="529"/>
      <c r="H130" s="529"/>
      <c r="I130" s="529"/>
      <c r="J130" s="529"/>
      <c r="K130" s="529"/>
      <c r="L130" s="529"/>
      <c r="M130" s="529"/>
      <c r="N130" s="529"/>
      <c r="O130" s="529"/>
      <c r="P130" s="529"/>
      <c r="Q130" s="529"/>
      <c r="R130" s="529"/>
      <c r="S130" s="529"/>
      <c r="T130" s="529"/>
      <c r="U130" s="529"/>
      <c r="V130" s="529"/>
      <c r="W130" s="529"/>
      <c r="X130" s="529"/>
      <c r="Y130" s="529"/>
      <c r="Z130" s="529"/>
      <c r="AA130" s="529"/>
      <c r="AB130" s="529"/>
      <c r="AC130" s="529"/>
      <c r="AD130" s="529"/>
      <c r="AE130" s="529"/>
      <c r="AF130" s="529"/>
      <c r="AG130" s="529"/>
      <c r="AH130" s="529"/>
    </row>
    <row r="131" spans="1:34">
      <c r="A131" s="529"/>
      <c r="B131" s="533"/>
      <c r="C131" s="528"/>
      <c r="D131" s="528"/>
      <c r="E131" s="529"/>
      <c r="F131" s="529"/>
      <c r="G131" s="529"/>
      <c r="H131" s="529"/>
      <c r="I131" s="529"/>
      <c r="J131" s="529"/>
      <c r="K131" s="529"/>
      <c r="L131" s="529"/>
      <c r="M131" s="529"/>
      <c r="N131" s="529"/>
      <c r="O131" s="529"/>
      <c r="P131" s="529"/>
      <c r="Q131" s="529"/>
      <c r="R131" s="529"/>
      <c r="S131" s="529"/>
      <c r="T131" s="529"/>
      <c r="U131" s="529"/>
      <c r="V131" s="529"/>
      <c r="W131" s="529"/>
      <c r="X131" s="529"/>
      <c r="Y131" s="529"/>
      <c r="Z131" s="529"/>
      <c r="AA131" s="529"/>
      <c r="AB131" s="529"/>
      <c r="AC131" s="529"/>
      <c r="AD131" s="529"/>
      <c r="AE131" s="529"/>
      <c r="AF131" s="529"/>
      <c r="AG131" s="529"/>
      <c r="AH131" s="529"/>
    </row>
    <row r="132" spans="1:34">
      <c r="A132" s="529"/>
      <c r="B132" s="533"/>
      <c r="C132" s="528"/>
      <c r="D132" s="528"/>
      <c r="E132" s="529"/>
      <c r="F132" s="529"/>
      <c r="G132" s="529"/>
      <c r="H132" s="529"/>
      <c r="I132" s="529"/>
      <c r="J132" s="529"/>
      <c r="K132" s="529"/>
      <c r="L132" s="529"/>
      <c r="M132" s="529"/>
      <c r="N132" s="529"/>
      <c r="O132" s="529"/>
      <c r="P132" s="529"/>
      <c r="Q132" s="529"/>
      <c r="R132" s="529"/>
      <c r="S132" s="529"/>
      <c r="T132" s="529"/>
      <c r="U132" s="529"/>
      <c r="V132" s="529"/>
      <c r="W132" s="529"/>
      <c r="X132" s="529"/>
      <c r="Y132" s="529"/>
      <c r="Z132" s="529"/>
      <c r="AA132" s="529"/>
      <c r="AB132" s="529"/>
      <c r="AC132" s="529"/>
      <c r="AD132" s="529"/>
      <c r="AE132" s="529"/>
      <c r="AF132" s="529"/>
      <c r="AG132" s="529"/>
      <c r="AH132" s="529"/>
    </row>
    <row r="133" spans="1:34">
      <c r="A133" s="529"/>
      <c r="B133" s="533"/>
      <c r="C133" s="528"/>
      <c r="D133" s="528"/>
      <c r="E133" s="529"/>
      <c r="F133" s="529"/>
      <c r="G133" s="529"/>
      <c r="H133" s="529"/>
      <c r="I133" s="529"/>
      <c r="J133" s="529"/>
      <c r="K133" s="529"/>
      <c r="L133" s="529"/>
      <c r="M133" s="529"/>
      <c r="N133" s="529"/>
      <c r="O133" s="529"/>
      <c r="P133" s="529"/>
      <c r="Q133" s="529"/>
      <c r="R133" s="529"/>
      <c r="S133" s="529"/>
      <c r="T133" s="529"/>
      <c r="U133" s="529"/>
      <c r="V133" s="529"/>
      <c r="W133" s="529"/>
      <c r="X133" s="529"/>
      <c r="Y133" s="529"/>
      <c r="Z133" s="529"/>
      <c r="AA133" s="529"/>
      <c r="AB133" s="529"/>
      <c r="AC133" s="529"/>
      <c r="AD133" s="529"/>
      <c r="AE133" s="529"/>
      <c r="AF133" s="529"/>
      <c r="AG133" s="529"/>
      <c r="AH133" s="529"/>
    </row>
    <row r="134" spans="1:34">
      <c r="A134" s="529"/>
      <c r="B134" s="533"/>
      <c r="C134" s="528"/>
      <c r="D134" s="528"/>
      <c r="E134" s="529"/>
      <c r="F134" s="529"/>
      <c r="G134" s="529"/>
      <c r="H134" s="529"/>
      <c r="I134" s="529"/>
      <c r="J134" s="529"/>
      <c r="K134" s="529"/>
      <c r="L134" s="529"/>
      <c r="M134" s="529"/>
      <c r="N134" s="529"/>
      <c r="O134" s="529"/>
      <c r="P134" s="529"/>
      <c r="Q134" s="529"/>
      <c r="R134" s="529"/>
      <c r="S134" s="529"/>
      <c r="T134" s="529"/>
      <c r="U134" s="529"/>
      <c r="V134" s="529"/>
      <c r="W134" s="529"/>
      <c r="X134" s="529"/>
      <c r="Y134" s="529"/>
      <c r="Z134" s="529"/>
      <c r="AA134" s="529"/>
      <c r="AB134" s="529"/>
      <c r="AC134" s="529"/>
      <c r="AD134" s="529"/>
      <c r="AE134" s="529"/>
      <c r="AF134" s="529"/>
      <c r="AG134" s="529"/>
      <c r="AH134" s="529"/>
    </row>
    <row r="135" spans="1:34">
      <c r="A135" s="529"/>
      <c r="B135" s="533"/>
      <c r="C135" s="528"/>
      <c r="D135" s="528"/>
      <c r="E135" s="529"/>
      <c r="F135" s="529"/>
      <c r="G135" s="529"/>
      <c r="H135" s="529"/>
      <c r="I135" s="529"/>
      <c r="J135" s="529"/>
      <c r="K135" s="529"/>
      <c r="L135" s="529"/>
      <c r="M135" s="529"/>
      <c r="N135" s="529"/>
      <c r="O135" s="529"/>
      <c r="P135" s="529"/>
      <c r="Q135" s="529"/>
      <c r="R135" s="529"/>
      <c r="S135" s="529"/>
      <c r="T135" s="529"/>
      <c r="U135" s="529"/>
      <c r="V135" s="529"/>
      <c r="W135" s="529"/>
      <c r="X135" s="529"/>
      <c r="Y135" s="529"/>
      <c r="Z135" s="529"/>
      <c r="AA135" s="529"/>
      <c r="AB135" s="529"/>
      <c r="AC135" s="529"/>
      <c r="AD135" s="529"/>
      <c r="AE135" s="529"/>
      <c r="AF135" s="529"/>
      <c r="AG135" s="529"/>
      <c r="AH135" s="529"/>
    </row>
    <row r="136" spans="1:34">
      <c r="A136" s="529"/>
      <c r="B136" s="533"/>
      <c r="C136" s="528"/>
      <c r="D136" s="528"/>
      <c r="E136" s="529"/>
      <c r="F136" s="529"/>
      <c r="G136" s="529"/>
      <c r="H136" s="529"/>
      <c r="I136" s="529"/>
      <c r="J136" s="529"/>
      <c r="K136" s="529"/>
      <c r="L136" s="529"/>
      <c r="M136" s="529"/>
      <c r="N136" s="529"/>
      <c r="O136" s="529"/>
      <c r="P136" s="529"/>
      <c r="Q136" s="529"/>
      <c r="R136" s="529"/>
      <c r="S136" s="529"/>
      <c r="T136" s="529"/>
      <c r="U136" s="529"/>
      <c r="V136" s="529"/>
      <c r="W136" s="529"/>
      <c r="X136" s="529"/>
      <c r="Y136" s="529"/>
      <c r="Z136" s="529"/>
      <c r="AA136" s="529"/>
      <c r="AB136" s="529"/>
      <c r="AC136" s="529"/>
      <c r="AD136" s="529"/>
      <c r="AE136" s="529"/>
      <c r="AF136" s="529"/>
      <c r="AG136" s="529"/>
      <c r="AH136" s="529"/>
    </row>
    <row r="137" spans="1:34">
      <c r="A137" s="529"/>
      <c r="B137" s="533"/>
      <c r="C137" s="528"/>
      <c r="D137" s="528"/>
      <c r="E137" s="529"/>
      <c r="F137" s="529"/>
      <c r="G137" s="529"/>
      <c r="H137" s="529"/>
      <c r="I137" s="529"/>
      <c r="J137" s="529"/>
      <c r="K137" s="529"/>
      <c r="L137" s="529"/>
      <c r="M137" s="529"/>
      <c r="N137" s="529"/>
      <c r="O137" s="529"/>
      <c r="P137" s="529"/>
      <c r="Q137" s="529"/>
      <c r="R137" s="529"/>
      <c r="S137" s="529"/>
      <c r="T137" s="529"/>
      <c r="U137" s="529"/>
      <c r="V137" s="529"/>
      <c r="W137" s="529"/>
      <c r="X137" s="529"/>
      <c r="Y137" s="529"/>
      <c r="Z137" s="529"/>
      <c r="AA137" s="529"/>
      <c r="AB137" s="529"/>
      <c r="AC137" s="529"/>
      <c r="AD137" s="529"/>
      <c r="AE137" s="529"/>
      <c r="AF137" s="529"/>
      <c r="AG137" s="529"/>
      <c r="AH137" s="529"/>
    </row>
    <row r="138" spans="1:34">
      <c r="A138" s="529"/>
      <c r="B138" s="533"/>
      <c r="C138" s="528"/>
      <c r="D138" s="528"/>
      <c r="E138" s="529"/>
      <c r="F138" s="529"/>
      <c r="G138" s="529"/>
      <c r="H138" s="529"/>
      <c r="I138" s="529"/>
      <c r="J138" s="529"/>
      <c r="K138" s="529"/>
      <c r="L138" s="529"/>
      <c r="M138" s="529"/>
      <c r="N138" s="529"/>
      <c r="O138" s="529"/>
      <c r="P138" s="529"/>
      <c r="Q138" s="529"/>
      <c r="R138" s="529"/>
      <c r="S138" s="529"/>
      <c r="T138" s="529"/>
      <c r="U138" s="529"/>
      <c r="V138" s="529"/>
      <c r="W138" s="529"/>
      <c r="X138" s="529"/>
      <c r="Y138" s="529"/>
      <c r="Z138" s="529"/>
      <c r="AA138" s="529"/>
      <c r="AB138" s="529"/>
      <c r="AC138" s="529"/>
      <c r="AD138" s="529"/>
      <c r="AE138" s="529"/>
      <c r="AF138" s="529"/>
      <c r="AG138" s="529"/>
      <c r="AH138" s="529"/>
    </row>
    <row r="139" spans="1:34">
      <c r="A139" s="529"/>
      <c r="B139" s="533"/>
      <c r="C139" s="528"/>
      <c r="D139" s="528"/>
      <c r="E139" s="529"/>
      <c r="F139" s="529"/>
      <c r="G139" s="529"/>
      <c r="H139" s="529"/>
      <c r="I139" s="529"/>
      <c r="J139" s="529"/>
      <c r="K139" s="529"/>
      <c r="L139" s="529"/>
      <c r="M139" s="529"/>
      <c r="N139" s="529"/>
      <c r="O139" s="529"/>
      <c r="P139" s="529"/>
      <c r="Q139" s="529"/>
      <c r="R139" s="529"/>
      <c r="S139" s="529"/>
      <c r="T139" s="529"/>
      <c r="U139" s="529"/>
      <c r="V139" s="529"/>
      <c r="W139" s="529"/>
      <c r="X139" s="529"/>
      <c r="Y139" s="529"/>
      <c r="Z139" s="529"/>
      <c r="AA139" s="529"/>
      <c r="AB139" s="529"/>
      <c r="AC139" s="529"/>
      <c r="AD139" s="529"/>
      <c r="AE139" s="529"/>
      <c r="AF139" s="529"/>
      <c r="AG139" s="529"/>
      <c r="AH139" s="529"/>
    </row>
    <row r="140" spans="1:34">
      <c r="A140" s="529"/>
      <c r="B140" s="533"/>
      <c r="C140" s="528"/>
      <c r="D140" s="528"/>
      <c r="E140" s="529"/>
      <c r="F140" s="529"/>
      <c r="G140" s="529"/>
      <c r="H140" s="529"/>
      <c r="I140" s="529"/>
      <c r="J140" s="529"/>
      <c r="K140" s="529"/>
      <c r="L140" s="529"/>
      <c r="M140" s="529"/>
      <c r="N140" s="529"/>
      <c r="O140" s="529"/>
      <c r="P140" s="529"/>
      <c r="Q140" s="529"/>
      <c r="R140" s="529"/>
      <c r="S140" s="529"/>
      <c r="T140" s="529"/>
      <c r="U140" s="529"/>
      <c r="V140" s="529"/>
      <c r="W140" s="529"/>
      <c r="X140" s="529"/>
      <c r="Y140" s="529"/>
      <c r="Z140" s="529"/>
      <c r="AA140" s="529"/>
      <c r="AB140" s="529"/>
      <c r="AC140" s="529"/>
      <c r="AD140" s="529"/>
      <c r="AE140" s="529"/>
      <c r="AF140" s="529"/>
      <c r="AG140" s="529"/>
      <c r="AH140" s="529"/>
    </row>
    <row r="141" spans="1:34">
      <c r="A141" s="529"/>
      <c r="B141" s="533"/>
      <c r="C141" s="528"/>
      <c r="D141" s="528"/>
      <c r="E141" s="529"/>
      <c r="F141" s="529"/>
      <c r="G141" s="529"/>
      <c r="H141" s="529"/>
      <c r="I141" s="529"/>
      <c r="J141" s="529"/>
      <c r="K141" s="529"/>
      <c r="L141" s="529"/>
      <c r="M141" s="529"/>
      <c r="N141" s="529"/>
      <c r="O141" s="529"/>
      <c r="P141" s="529"/>
      <c r="Q141" s="529"/>
      <c r="R141" s="529"/>
      <c r="S141" s="529"/>
      <c r="T141" s="529"/>
      <c r="U141" s="529"/>
      <c r="V141" s="529"/>
      <c r="W141" s="529"/>
      <c r="X141" s="529"/>
      <c r="Y141" s="529"/>
      <c r="Z141" s="529"/>
      <c r="AA141" s="529"/>
      <c r="AB141" s="529"/>
      <c r="AC141" s="529"/>
      <c r="AD141" s="529"/>
      <c r="AE141" s="529"/>
      <c r="AF141" s="529"/>
      <c r="AG141" s="529"/>
      <c r="AH141" s="529"/>
    </row>
    <row r="142" spans="1:34">
      <c r="A142" s="529"/>
      <c r="B142" s="533"/>
      <c r="C142" s="528"/>
      <c r="D142" s="528"/>
      <c r="E142" s="529"/>
      <c r="F142" s="529"/>
      <c r="G142" s="529"/>
      <c r="H142" s="529"/>
      <c r="I142" s="529"/>
      <c r="J142" s="529"/>
      <c r="K142" s="529"/>
      <c r="L142" s="529"/>
      <c r="M142" s="529"/>
      <c r="N142" s="529"/>
      <c r="O142" s="529"/>
      <c r="P142" s="529"/>
      <c r="Q142" s="529"/>
      <c r="R142" s="529"/>
      <c r="S142" s="529"/>
      <c r="T142" s="529"/>
      <c r="U142" s="529"/>
      <c r="V142" s="529"/>
      <c r="W142" s="529"/>
      <c r="X142" s="529"/>
      <c r="Y142" s="529"/>
      <c r="Z142" s="529"/>
      <c r="AA142" s="529"/>
      <c r="AB142" s="529"/>
      <c r="AC142" s="529"/>
      <c r="AD142" s="529"/>
      <c r="AE142" s="529"/>
      <c r="AF142" s="529"/>
      <c r="AG142" s="529"/>
      <c r="AH142" s="529"/>
    </row>
    <row r="143" spans="1:34">
      <c r="A143" s="529"/>
      <c r="B143" s="533"/>
      <c r="C143" s="528"/>
      <c r="D143" s="528"/>
      <c r="E143" s="529"/>
      <c r="F143" s="529"/>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row>
    <row r="144" spans="1:34">
      <c r="A144" s="529"/>
      <c r="B144" s="533"/>
      <c r="C144" s="528"/>
      <c r="D144" s="528"/>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row>
    <row r="145" spans="1:34">
      <c r="A145" s="529"/>
      <c r="B145" s="533"/>
      <c r="C145" s="528"/>
      <c r="D145" s="528"/>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row>
    <row r="146" spans="1:34">
      <c r="A146" s="529"/>
      <c r="B146" s="533"/>
      <c r="C146" s="528"/>
      <c r="D146" s="528"/>
      <c r="E146" s="529"/>
      <c r="F146" s="529"/>
      <c r="G146" s="529"/>
      <c r="H146" s="529"/>
      <c r="I146" s="529"/>
      <c r="J146" s="529"/>
      <c r="K146" s="529"/>
      <c r="L146" s="529"/>
      <c r="M146" s="529"/>
      <c r="N146" s="529"/>
      <c r="O146" s="529"/>
      <c r="P146" s="529"/>
      <c r="Q146" s="529"/>
      <c r="R146" s="529"/>
      <c r="S146" s="529"/>
      <c r="T146" s="529"/>
      <c r="U146" s="529"/>
      <c r="V146" s="529"/>
      <c r="W146" s="529"/>
      <c r="X146" s="529"/>
      <c r="Y146" s="529"/>
      <c r="Z146" s="529"/>
      <c r="AA146" s="529"/>
      <c r="AB146" s="529"/>
      <c r="AC146" s="529"/>
      <c r="AD146" s="529"/>
      <c r="AE146" s="529"/>
      <c r="AF146" s="529"/>
      <c r="AG146" s="529"/>
      <c r="AH146" s="529"/>
    </row>
    <row r="147" spans="1:34">
      <c r="A147" s="529"/>
      <c r="B147" s="533"/>
      <c r="C147" s="528"/>
      <c r="D147" s="528"/>
      <c r="E147" s="529"/>
      <c r="F147" s="529"/>
      <c r="G147" s="529"/>
      <c r="H147" s="529"/>
      <c r="I147" s="529"/>
      <c r="J147" s="529"/>
      <c r="K147" s="529"/>
      <c r="L147" s="529"/>
      <c r="M147" s="529"/>
      <c r="N147" s="529"/>
      <c r="O147" s="529"/>
      <c r="P147" s="529"/>
      <c r="Q147" s="529"/>
      <c r="R147" s="529"/>
      <c r="S147" s="529"/>
      <c r="T147" s="529"/>
      <c r="U147" s="529"/>
      <c r="V147" s="529"/>
      <c r="W147" s="529"/>
      <c r="X147" s="529"/>
      <c r="Y147" s="529"/>
      <c r="Z147" s="529"/>
      <c r="AA147" s="529"/>
      <c r="AB147" s="529"/>
      <c r="AC147" s="529"/>
      <c r="AD147" s="529"/>
      <c r="AE147" s="529"/>
      <c r="AF147" s="529"/>
      <c r="AG147" s="529"/>
      <c r="AH147" s="529"/>
    </row>
    <row r="148" spans="1:34">
      <c r="A148" s="529"/>
      <c r="B148" s="533"/>
      <c r="C148" s="528"/>
      <c r="D148" s="528"/>
      <c r="E148" s="529"/>
      <c r="F148" s="529"/>
      <c r="G148" s="529"/>
      <c r="H148" s="529"/>
      <c r="I148" s="529"/>
      <c r="J148" s="529"/>
      <c r="K148" s="529"/>
      <c r="L148" s="529"/>
      <c r="M148" s="529"/>
      <c r="N148" s="529"/>
      <c r="O148" s="529"/>
      <c r="P148" s="529"/>
      <c r="Q148" s="529"/>
      <c r="R148" s="529"/>
      <c r="S148" s="529"/>
      <c r="T148" s="529"/>
      <c r="U148" s="529"/>
      <c r="V148" s="529"/>
      <c r="W148" s="529"/>
      <c r="X148" s="529"/>
      <c r="Y148" s="529"/>
      <c r="Z148" s="529"/>
      <c r="AA148" s="529"/>
      <c r="AB148" s="529"/>
      <c r="AC148" s="529"/>
      <c r="AD148" s="529"/>
      <c r="AE148" s="529"/>
      <c r="AF148" s="529"/>
      <c r="AG148" s="529"/>
      <c r="AH148" s="529"/>
    </row>
    <row r="149" spans="1:34">
      <c r="A149" s="529"/>
      <c r="B149" s="533"/>
      <c r="C149" s="528"/>
      <c r="D149" s="528"/>
      <c r="E149" s="529"/>
      <c r="F149" s="529"/>
      <c r="G149" s="529"/>
      <c r="H149" s="529"/>
      <c r="I149" s="529"/>
      <c r="J149" s="529"/>
      <c r="K149" s="529"/>
      <c r="L149" s="529"/>
      <c r="M149" s="529"/>
      <c r="N149" s="529"/>
      <c r="O149" s="529"/>
      <c r="P149" s="529"/>
      <c r="Q149" s="529"/>
      <c r="R149" s="529"/>
      <c r="S149" s="529"/>
      <c r="T149" s="529"/>
      <c r="U149" s="529"/>
      <c r="V149" s="529"/>
      <c r="W149" s="529"/>
      <c r="X149" s="529"/>
      <c r="Y149" s="529"/>
      <c r="Z149" s="529"/>
      <c r="AA149" s="529"/>
      <c r="AB149" s="529"/>
      <c r="AC149" s="529"/>
      <c r="AD149" s="529"/>
      <c r="AE149" s="529"/>
      <c r="AF149" s="529"/>
      <c r="AG149" s="529"/>
      <c r="AH149" s="529"/>
    </row>
    <row r="150" spans="1:34">
      <c r="A150" s="529"/>
      <c r="B150" s="533"/>
      <c r="C150" s="528"/>
      <c r="D150" s="528"/>
      <c r="E150" s="529"/>
      <c r="F150" s="529"/>
      <c r="G150" s="529"/>
      <c r="H150" s="529"/>
      <c r="I150" s="529"/>
      <c r="J150" s="529"/>
      <c r="K150" s="529"/>
      <c r="L150" s="529"/>
      <c r="M150" s="529"/>
      <c r="N150" s="529"/>
      <c r="O150" s="529"/>
      <c r="P150" s="529"/>
      <c r="Q150" s="529"/>
      <c r="R150" s="529"/>
      <c r="S150" s="529"/>
      <c r="T150" s="529"/>
      <c r="U150" s="529"/>
      <c r="V150" s="529"/>
      <c r="W150" s="529"/>
      <c r="X150" s="529"/>
      <c r="Y150" s="529"/>
      <c r="Z150" s="529"/>
      <c r="AA150" s="529"/>
      <c r="AB150" s="529"/>
      <c r="AC150" s="529"/>
      <c r="AD150" s="529"/>
      <c r="AE150" s="529"/>
      <c r="AF150" s="529"/>
      <c r="AG150" s="529"/>
      <c r="AH150" s="529"/>
    </row>
    <row r="151" spans="1:34">
      <c r="A151" s="529"/>
      <c r="B151" s="533"/>
      <c r="C151" s="528"/>
      <c r="D151" s="528"/>
      <c r="E151" s="529"/>
      <c r="F151" s="529"/>
      <c r="G151" s="529"/>
      <c r="H151" s="529"/>
      <c r="I151" s="529"/>
      <c r="J151" s="529"/>
      <c r="K151" s="529"/>
      <c r="L151" s="529"/>
      <c r="M151" s="529"/>
      <c r="N151" s="529"/>
      <c r="O151" s="529"/>
      <c r="P151" s="529"/>
      <c r="Q151" s="529"/>
      <c r="R151" s="529"/>
      <c r="S151" s="529"/>
      <c r="T151" s="529"/>
      <c r="U151" s="529"/>
      <c r="V151" s="529"/>
      <c r="W151" s="529"/>
      <c r="X151" s="529"/>
      <c r="Y151" s="529"/>
      <c r="Z151" s="529"/>
      <c r="AA151" s="529"/>
      <c r="AB151" s="529"/>
      <c r="AC151" s="529"/>
      <c r="AD151" s="529"/>
      <c r="AE151" s="529"/>
      <c r="AF151" s="529"/>
      <c r="AG151" s="529"/>
      <c r="AH151" s="529"/>
    </row>
    <row r="152" spans="1:34">
      <c r="A152" s="529"/>
      <c r="B152" s="533"/>
      <c r="C152" s="528"/>
      <c r="D152" s="528"/>
      <c r="E152" s="529"/>
      <c r="F152" s="529"/>
      <c r="G152" s="529"/>
      <c r="H152" s="529"/>
      <c r="I152" s="529"/>
      <c r="J152" s="529"/>
      <c r="K152" s="529"/>
      <c r="L152" s="529"/>
      <c r="M152" s="529"/>
      <c r="N152" s="529"/>
      <c r="O152" s="529"/>
      <c r="P152" s="529"/>
      <c r="Q152" s="529"/>
      <c r="R152" s="529"/>
      <c r="S152" s="529"/>
      <c r="T152" s="529"/>
      <c r="U152" s="529"/>
      <c r="V152" s="529"/>
      <c r="W152" s="529"/>
      <c r="X152" s="529"/>
      <c r="Y152" s="529"/>
      <c r="Z152" s="529"/>
      <c r="AA152" s="529"/>
      <c r="AB152" s="529"/>
      <c r="AC152" s="529"/>
      <c r="AD152" s="529"/>
      <c r="AE152" s="529"/>
      <c r="AF152" s="529"/>
      <c r="AG152" s="529"/>
      <c r="AH152" s="529"/>
    </row>
    <row r="153" spans="1:34">
      <c r="A153" s="529"/>
      <c r="B153" s="533"/>
      <c r="C153" s="528"/>
      <c r="D153" s="528"/>
      <c r="E153" s="529"/>
      <c r="F153" s="529"/>
      <c r="G153" s="529"/>
      <c r="H153" s="529"/>
      <c r="I153" s="529"/>
      <c r="J153" s="529"/>
      <c r="K153" s="529"/>
      <c r="L153" s="529"/>
      <c r="M153" s="529"/>
      <c r="N153" s="529"/>
      <c r="O153" s="529"/>
      <c r="P153" s="529"/>
      <c r="Q153" s="529"/>
      <c r="R153" s="529"/>
      <c r="S153" s="529"/>
      <c r="T153" s="529"/>
      <c r="U153" s="529"/>
      <c r="V153" s="529"/>
      <c r="W153" s="529"/>
      <c r="X153" s="529"/>
      <c r="Y153" s="529"/>
      <c r="Z153" s="529"/>
      <c r="AA153" s="529"/>
      <c r="AB153" s="529"/>
      <c r="AC153" s="529"/>
      <c r="AD153" s="529"/>
      <c r="AE153" s="529"/>
      <c r="AF153" s="529"/>
      <c r="AG153" s="529"/>
      <c r="AH153" s="529"/>
    </row>
    <row r="154" spans="1:34">
      <c r="A154" s="529"/>
      <c r="B154" s="533"/>
      <c r="C154" s="528"/>
      <c r="D154" s="528"/>
      <c r="E154" s="529"/>
      <c r="F154" s="529"/>
      <c r="G154" s="529"/>
      <c r="H154" s="529"/>
      <c r="I154" s="529"/>
      <c r="J154" s="529"/>
      <c r="K154" s="529"/>
      <c r="L154" s="529"/>
      <c r="M154" s="529"/>
      <c r="N154" s="529"/>
      <c r="O154" s="529"/>
      <c r="P154" s="529"/>
      <c r="Q154" s="529"/>
      <c r="R154" s="529"/>
      <c r="S154" s="529"/>
      <c r="T154" s="529"/>
      <c r="U154" s="529"/>
      <c r="V154" s="529"/>
      <c r="W154" s="529"/>
      <c r="X154" s="529"/>
      <c r="Y154" s="529"/>
      <c r="Z154" s="529"/>
      <c r="AA154" s="529"/>
      <c r="AB154" s="529"/>
      <c r="AC154" s="529"/>
      <c r="AD154" s="529"/>
      <c r="AE154" s="529"/>
      <c r="AF154" s="529"/>
      <c r="AG154" s="529"/>
      <c r="AH154" s="529"/>
    </row>
    <row r="155" spans="1:34">
      <c r="A155" s="529"/>
      <c r="B155" s="533"/>
      <c r="C155" s="528"/>
      <c r="D155" s="528"/>
      <c r="E155" s="529"/>
      <c r="F155" s="529"/>
      <c r="G155" s="529"/>
      <c r="H155" s="529"/>
      <c r="I155" s="529"/>
      <c r="J155" s="529"/>
      <c r="K155" s="529"/>
      <c r="L155" s="529"/>
      <c r="M155" s="529"/>
      <c r="N155" s="529"/>
      <c r="O155" s="529"/>
      <c r="P155" s="529"/>
      <c r="Q155" s="529"/>
      <c r="R155" s="529"/>
      <c r="S155" s="529"/>
      <c r="T155" s="529"/>
      <c r="U155" s="529"/>
      <c r="V155" s="529"/>
      <c r="W155" s="529"/>
      <c r="X155" s="529"/>
      <c r="Y155" s="529"/>
      <c r="Z155" s="529"/>
      <c r="AA155" s="529"/>
      <c r="AB155" s="529"/>
      <c r="AC155" s="529"/>
      <c r="AD155" s="529"/>
      <c r="AE155" s="529"/>
      <c r="AF155" s="529"/>
      <c r="AG155" s="529"/>
      <c r="AH155" s="529"/>
    </row>
    <row r="156" spans="1:34">
      <c r="A156" s="529"/>
      <c r="B156" s="533"/>
      <c r="C156" s="528"/>
      <c r="D156" s="528"/>
      <c r="E156" s="529"/>
      <c r="F156" s="529"/>
      <c r="G156" s="529"/>
      <c r="H156" s="529"/>
      <c r="I156" s="529"/>
      <c r="J156" s="529"/>
      <c r="K156" s="529"/>
      <c r="L156" s="529"/>
      <c r="M156" s="529"/>
      <c r="N156" s="529"/>
      <c r="O156" s="529"/>
      <c r="P156" s="529"/>
      <c r="Q156" s="529"/>
      <c r="R156" s="529"/>
      <c r="S156" s="529"/>
      <c r="T156" s="529"/>
      <c r="U156" s="529"/>
      <c r="V156" s="529"/>
      <c r="W156" s="529"/>
      <c r="X156" s="529"/>
      <c r="Y156" s="529"/>
      <c r="Z156" s="529"/>
      <c r="AA156" s="529"/>
      <c r="AB156" s="529"/>
      <c r="AC156" s="529"/>
      <c r="AD156" s="529"/>
      <c r="AE156" s="529"/>
      <c r="AF156" s="529"/>
      <c r="AG156" s="529"/>
      <c r="AH156" s="529"/>
    </row>
    <row r="157" spans="1:34">
      <c r="A157" s="529"/>
      <c r="B157" s="533"/>
      <c r="C157" s="528"/>
      <c r="D157" s="528"/>
      <c r="E157" s="529"/>
      <c r="F157" s="529"/>
      <c r="G157" s="529"/>
      <c r="H157" s="529"/>
      <c r="I157" s="529"/>
      <c r="J157" s="529"/>
      <c r="K157" s="529"/>
      <c r="L157" s="529"/>
      <c r="M157" s="529"/>
      <c r="N157" s="529"/>
      <c r="O157" s="529"/>
      <c r="P157" s="529"/>
      <c r="Q157" s="529"/>
      <c r="R157" s="529"/>
      <c r="S157" s="529"/>
      <c r="T157" s="529"/>
      <c r="U157" s="529"/>
      <c r="V157" s="529"/>
      <c r="W157" s="529"/>
      <c r="X157" s="529"/>
      <c r="Y157" s="529"/>
      <c r="Z157" s="529"/>
      <c r="AA157" s="529"/>
      <c r="AB157" s="529"/>
      <c r="AC157" s="529"/>
      <c r="AD157" s="529"/>
      <c r="AE157" s="529"/>
      <c r="AF157" s="529"/>
      <c r="AG157" s="529"/>
      <c r="AH157" s="529"/>
    </row>
    <row r="158" spans="1:34">
      <c r="A158" s="529"/>
      <c r="B158" s="533"/>
      <c r="C158" s="528"/>
      <c r="D158" s="528"/>
      <c r="E158" s="529"/>
      <c r="F158" s="529"/>
      <c r="G158" s="529"/>
      <c r="H158" s="529"/>
      <c r="I158" s="529"/>
      <c r="J158" s="529"/>
      <c r="K158" s="529"/>
      <c r="L158" s="529"/>
      <c r="M158" s="529"/>
      <c r="N158" s="529"/>
      <c r="O158" s="529"/>
      <c r="P158" s="529"/>
      <c r="Q158" s="529"/>
      <c r="R158" s="529"/>
      <c r="S158" s="529"/>
      <c r="T158" s="529"/>
      <c r="U158" s="529"/>
      <c r="V158" s="529"/>
      <c r="W158" s="529"/>
      <c r="X158" s="529"/>
      <c r="Y158" s="529"/>
      <c r="Z158" s="529"/>
      <c r="AA158" s="529"/>
      <c r="AB158" s="529"/>
      <c r="AC158" s="529"/>
      <c r="AD158" s="529"/>
      <c r="AE158" s="529"/>
      <c r="AF158" s="529"/>
      <c r="AG158" s="529"/>
      <c r="AH158" s="529"/>
    </row>
    <row r="159" spans="1:34">
      <c r="A159" s="529"/>
      <c r="B159" s="533"/>
      <c r="C159" s="528"/>
      <c r="D159" s="528"/>
      <c r="E159" s="529"/>
      <c r="F159" s="529"/>
      <c r="G159" s="529"/>
      <c r="H159" s="529"/>
      <c r="I159" s="529"/>
      <c r="J159" s="529"/>
      <c r="K159" s="529"/>
      <c r="L159" s="529"/>
      <c r="M159" s="529"/>
      <c r="N159" s="529"/>
      <c r="O159" s="529"/>
      <c r="P159" s="529"/>
      <c r="Q159" s="529"/>
      <c r="R159" s="529"/>
      <c r="S159" s="529"/>
      <c r="T159" s="529"/>
      <c r="U159" s="529"/>
      <c r="V159" s="529"/>
      <c r="W159" s="529"/>
      <c r="X159" s="529"/>
      <c r="Y159" s="529"/>
      <c r="Z159" s="529"/>
      <c r="AA159" s="529"/>
      <c r="AB159" s="529"/>
      <c r="AC159" s="529"/>
      <c r="AD159" s="529"/>
      <c r="AE159" s="529"/>
      <c r="AF159" s="529"/>
      <c r="AG159" s="529"/>
      <c r="AH159" s="529"/>
    </row>
    <row r="160" spans="1:34">
      <c r="A160" s="529"/>
      <c r="B160" s="533"/>
      <c r="C160" s="528"/>
      <c r="D160" s="528"/>
      <c r="E160" s="529"/>
      <c r="F160" s="529"/>
      <c r="G160" s="529"/>
      <c r="H160" s="529"/>
      <c r="I160" s="529"/>
      <c r="J160" s="529"/>
      <c r="K160" s="529"/>
      <c r="L160" s="529"/>
      <c r="M160" s="529"/>
      <c r="N160" s="529"/>
      <c r="O160" s="529"/>
      <c r="P160" s="529"/>
      <c r="Q160" s="529"/>
      <c r="R160" s="529"/>
      <c r="S160" s="529"/>
      <c r="T160" s="529"/>
      <c r="U160" s="529"/>
      <c r="V160" s="529"/>
      <c r="W160" s="529"/>
      <c r="X160" s="529"/>
      <c r="Y160" s="529"/>
      <c r="Z160" s="529"/>
      <c r="AA160" s="529"/>
      <c r="AB160" s="529"/>
      <c r="AC160" s="529"/>
      <c r="AD160" s="529"/>
      <c r="AE160" s="529"/>
      <c r="AF160" s="529"/>
      <c r="AG160" s="529"/>
      <c r="AH160" s="529"/>
    </row>
    <row r="161" spans="1:34">
      <c r="A161" s="529"/>
      <c r="B161" s="533"/>
      <c r="C161" s="528"/>
      <c r="D161" s="528"/>
      <c r="E161" s="529"/>
      <c r="F161" s="529"/>
      <c r="G161" s="529"/>
      <c r="H161" s="529"/>
      <c r="I161" s="529"/>
      <c r="J161" s="529"/>
      <c r="K161" s="529"/>
      <c r="L161" s="529"/>
      <c r="M161" s="529"/>
      <c r="N161" s="529"/>
      <c r="O161" s="529"/>
      <c r="P161" s="529"/>
      <c r="Q161" s="529"/>
      <c r="R161" s="529"/>
      <c r="S161" s="529"/>
      <c r="T161" s="529"/>
      <c r="U161" s="529"/>
      <c r="V161" s="529"/>
      <c r="W161" s="529"/>
      <c r="X161" s="529"/>
      <c r="Y161" s="529"/>
      <c r="Z161" s="529"/>
      <c r="AA161" s="529"/>
      <c r="AB161" s="529"/>
      <c r="AC161" s="529"/>
      <c r="AD161" s="529"/>
      <c r="AE161" s="529"/>
      <c r="AF161" s="529"/>
      <c r="AG161" s="529"/>
      <c r="AH161" s="529"/>
    </row>
    <row r="162" spans="1:34">
      <c r="A162" s="529"/>
      <c r="B162" s="533"/>
      <c r="C162" s="528"/>
      <c r="D162" s="528"/>
      <c r="E162" s="529"/>
      <c r="F162" s="529"/>
      <c r="G162" s="529"/>
      <c r="H162" s="529"/>
      <c r="I162" s="529"/>
      <c r="J162" s="529"/>
      <c r="K162" s="529"/>
      <c r="L162" s="529"/>
      <c r="M162" s="529"/>
      <c r="N162" s="529"/>
      <c r="O162" s="529"/>
      <c r="P162" s="529"/>
      <c r="Q162" s="529"/>
      <c r="R162" s="529"/>
      <c r="S162" s="529"/>
      <c r="T162" s="529"/>
      <c r="U162" s="529"/>
      <c r="V162" s="529"/>
      <c r="W162" s="529"/>
      <c r="X162" s="529"/>
      <c r="Y162" s="529"/>
      <c r="Z162" s="529"/>
      <c r="AA162" s="529"/>
      <c r="AB162" s="529"/>
      <c r="AC162" s="529"/>
      <c r="AD162" s="529"/>
      <c r="AE162" s="529"/>
      <c r="AF162" s="529"/>
      <c r="AG162" s="529"/>
      <c r="AH162" s="529"/>
    </row>
    <row r="163" spans="1:34">
      <c r="A163" s="529"/>
      <c r="B163" s="533"/>
      <c r="C163" s="528"/>
      <c r="D163" s="528"/>
      <c r="E163" s="529"/>
      <c r="F163" s="529"/>
      <c r="G163" s="529"/>
      <c r="H163" s="529"/>
      <c r="I163" s="529"/>
      <c r="J163" s="529"/>
      <c r="K163" s="529"/>
      <c r="L163" s="529"/>
      <c r="M163" s="529"/>
      <c r="N163" s="529"/>
      <c r="O163" s="529"/>
      <c r="P163" s="529"/>
      <c r="Q163" s="529"/>
      <c r="R163" s="529"/>
      <c r="S163" s="529"/>
      <c r="T163" s="529"/>
      <c r="U163" s="529"/>
      <c r="V163" s="529"/>
      <c r="W163" s="529"/>
      <c r="X163" s="529"/>
      <c r="Y163" s="529"/>
      <c r="Z163" s="529"/>
      <c r="AA163" s="529"/>
      <c r="AB163" s="529"/>
      <c r="AC163" s="529"/>
      <c r="AD163" s="529"/>
      <c r="AE163" s="529"/>
      <c r="AF163" s="529"/>
      <c r="AG163" s="529"/>
      <c r="AH163" s="529"/>
    </row>
    <row r="164" spans="1:34">
      <c r="A164" s="529"/>
      <c r="B164" s="533"/>
      <c r="C164" s="528"/>
      <c r="D164" s="528"/>
      <c r="E164" s="529"/>
      <c r="F164" s="529"/>
      <c r="G164" s="529"/>
      <c r="H164" s="529"/>
      <c r="I164" s="529"/>
      <c r="J164" s="529"/>
      <c r="K164" s="529"/>
      <c r="L164" s="529"/>
      <c r="M164" s="529"/>
      <c r="N164" s="529"/>
      <c r="O164" s="529"/>
      <c r="P164" s="529"/>
      <c r="Q164" s="529"/>
      <c r="R164" s="529"/>
      <c r="S164" s="529"/>
      <c r="T164" s="529"/>
      <c r="U164" s="529"/>
      <c r="V164" s="529"/>
      <c r="W164" s="529"/>
      <c r="X164" s="529"/>
      <c r="Y164" s="529"/>
      <c r="Z164" s="529"/>
      <c r="AA164" s="529"/>
      <c r="AB164" s="529"/>
      <c r="AC164" s="529"/>
      <c r="AD164" s="529"/>
      <c r="AE164" s="529"/>
      <c r="AF164" s="529"/>
      <c r="AG164" s="529"/>
      <c r="AH164" s="529"/>
    </row>
    <row r="165" spans="1:34">
      <c r="A165" s="529"/>
      <c r="B165" s="533"/>
      <c r="C165" s="528"/>
      <c r="D165" s="528"/>
      <c r="E165" s="529"/>
      <c r="F165" s="529"/>
      <c r="G165" s="529"/>
      <c r="H165" s="529"/>
      <c r="I165" s="529"/>
      <c r="J165" s="529"/>
      <c r="K165" s="529"/>
      <c r="L165" s="529"/>
      <c r="M165" s="529"/>
      <c r="N165" s="529"/>
      <c r="O165" s="529"/>
      <c r="P165" s="529"/>
      <c r="Q165" s="529"/>
      <c r="R165" s="529"/>
      <c r="S165" s="529"/>
      <c r="T165" s="529"/>
      <c r="U165" s="529"/>
      <c r="V165" s="529"/>
      <c r="W165" s="529"/>
      <c r="X165" s="529"/>
      <c r="Y165" s="529"/>
      <c r="Z165" s="529"/>
      <c r="AA165" s="529"/>
      <c r="AB165" s="529"/>
      <c r="AC165" s="529"/>
      <c r="AD165" s="529"/>
      <c r="AE165" s="529"/>
      <c r="AF165" s="529"/>
      <c r="AG165" s="529"/>
      <c r="AH165" s="529"/>
    </row>
    <row r="166" spans="1:34">
      <c r="A166" s="529"/>
      <c r="B166" s="533"/>
      <c r="C166" s="528"/>
      <c r="D166" s="528"/>
      <c r="E166" s="529"/>
      <c r="F166" s="529"/>
      <c r="G166" s="529"/>
      <c r="H166" s="529"/>
      <c r="I166" s="529"/>
      <c r="J166" s="529"/>
      <c r="K166" s="529"/>
      <c r="L166" s="529"/>
      <c r="M166" s="529"/>
      <c r="N166" s="529"/>
      <c r="O166" s="529"/>
      <c r="P166" s="529"/>
      <c r="Q166" s="529"/>
      <c r="R166" s="529"/>
      <c r="S166" s="529"/>
      <c r="T166" s="529"/>
      <c r="U166" s="529"/>
      <c r="V166" s="529"/>
      <c r="W166" s="529"/>
      <c r="X166" s="529"/>
      <c r="Y166" s="529"/>
      <c r="Z166" s="529"/>
      <c r="AA166" s="529"/>
      <c r="AB166" s="529"/>
      <c r="AC166" s="529"/>
      <c r="AD166" s="529"/>
      <c r="AE166" s="529"/>
      <c r="AF166" s="529"/>
      <c r="AG166" s="529"/>
      <c r="AH166" s="529"/>
    </row>
    <row r="167" spans="1:34">
      <c r="A167" s="529"/>
      <c r="B167" s="533"/>
      <c r="C167" s="528"/>
      <c r="D167" s="528"/>
      <c r="E167" s="529"/>
      <c r="F167" s="529"/>
      <c r="G167" s="529"/>
      <c r="H167" s="529"/>
      <c r="I167" s="529"/>
      <c r="J167" s="529"/>
      <c r="K167" s="529"/>
      <c r="L167" s="529"/>
      <c r="M167" s="529"/>
      <c r="N167" s="529"/>
      <c r="O167" s="529"/>
      <c r="P167" s="529"/>
      <c r="Q167" s="529"/>
      <c r="R167" s="529"/>
      <c r="S167" s="529"/>
      <c r="T167" s="529"/>
      <c r="U167" s="529"/>
      <c r="V167" s="529"/>
      <c r="W167" s="529"/>
      <c r="X167" s="529"/>
      <c r="Y167" s="529"/>
      <c r="Z167" s="529"/>
      <c r="AA167" s="529"/>
      <c r="AB167" s="529"/>
      <c r="AC167" s="529"/>
      <c r="AD167" s="529"/>
      <c r="AE167" s="529"/>
      <c r="AF167" s="529"/>
      <c r="AG167" s="529"/>
      <c r="AH167" s="529"/>
    </row>
    <row r="168" spans="1:34">
      <c r="A168" s="529"/>
      <c r="B168" s="533"/>
      <c r="C168" s="528"/>
      <c r="D168" s="528"/>
      <c r="E168" s="529"/>
      <c r="F168" s="529"/>
      <c r="G168" s="529"/>
      <c r="H168" s="529"/>
      <c r="I168" s="529"/>
      <c r="J168" s="529"/>
      <c r="K168" s="529"/>
      <c r="L168" s="529"/>
      <c r="M168" s="529"/>
      <c r="N168" s="529"/>
      <c r="O168" s="529"/>
      <c r="P168" s="529"/>
      <c r="Q168" s="529"/>
      <c r="R168" s="529"/>
      <c r="S168" s="529"/>
      <c r="T168" s="529"/>
      <c r="U168" s="529"/>
      <c r="V168" s="529"/>
      <c r="W168" s="529"/>
      <c r="X168" s="529"/>
      <c r="Y168" s="529"/>
      <c r="Z168" s="529"/>
      <c r="AA168" s="529"/>
      <c r="AB168" s="529"/>
      <c r="AC168" s="529"/>
      <c r="AD168" s="529"/>
      <c r="AE168" s="529"/>
      <c r="AF168" s="529"/>
      <c r="AG168" s="529"/>
      <c r="AH168" s="529"/>
    </row>
    <row r="169" spans="1:34">
      <c r="A169" s="529"/>
      <c r="B169" s="533"/>
      <c r="C169" s="528"/>
      <c r="D169" s="528"/>
      <c r="E169" s="529"/>
      <c r="F169" s="529"/>
      <c r="G169" s="529"/>
      <c r="H169" s="529"/>
      <c r="I169" s="529"/>
      <c r="J169" s="529"/>
      <c r="K169" s="529"/>
      <c r="L169" s="529"/>
      <c r="M169" s="529"/>
      <c r="N169" s="529"/>
      <c r="O169" s="529"/>
      <c r="P169" s="529"/>
      <c r="Q169" s="529"/>
      <c r="R169" s="529"/>
      <c r="S169" s="529"/>
      <c r="T169" s="529"/>
      <c r="U169" s="529"/>
      <c r="V169" s="529"/>
      <c r="W169" s="529"/>
      <c r="X169" s="529"/>
      <c r="Y169" s="529"/>
      <c r="Z169" s="529"/>
      <c r="AA169" s="529"/>
      <c r="AB169" s="529"/>
      <c r="AC169" s="529"/>
      <c r="AD169" s="529"/>
      <c r="AE169" s="529"/>
      <c r="AF169" s="529"/>
      <c r="AG169" s="529"/>
      <c r="AH169" s="529"/>
    </row>
    <row r="170" spans="1:34">
      <c r="A170" s="529"/>
      <c r="B170" s="533"/>
      <c r="C170" s="528"/>
      <c r="D170" s="528"/>
      <c r="E170" s="529"/>
      <c r="F170" s="529"/>
      <c r="G170" s="529"/>
      <c r="H170" s="529"/>
      <c r="I170" s="529"/>
      <c r="J170" s="529"/>
      <c r="K170" s="529"/>
      <c r="L170" s="529"/>
      <c r="M170" s="529"/>
      <c r="N170" s="529"/>
      <c r="O170" s="529"/>
      <c r="P170" s="529"/>
      <c r="Q170" s="529"/>
      <c r="R170" s="529"/>
      <c r="S170" s="529"/>
      <c r="T170" s="529"/>
      <c r="U170" s="529"/>
      <c r="V170" s="529"/>
      <c r="W170" s="529"/>
      <c r="X170" s="529"/>
      <c r="Y170" s="529"/>
      <c r="Z170" s="529"/>
      <c r="AA170" s="529"/>
      <c r="AB170" s="529"/>
      <c r="AC170" s="529"/>
      <c r="AD170" s="529"/>
      <c r="AE170" s="529"/>
      <c r="AF170" s="529"/>
      <c r="AG170" s="529"/>
      <c r="AH170" s="529"/>
    </row>
    <row r="171" spans="1:34">
      <c r="A171" s="529"/>
      <c r="B171" s="533"/>
      <c r="C171" s="528"/>
      <c r="D171" s="528"/>
      <c r="E171" s="529"/>
      <c r="F171" s="529"/>
      <c r="G171" s="529"/>
      <c r="H171" s="529"/>
      <c r="I171" s="529"/>
      <c r="J171" s="529"/>
      <c r="K171" s="529"/>
      <c r="L171" s="529"/>
      <c r="M171" s="529"/>
      <c r="N171" s="529"/>
      <c r="O171" s="529"/>
      <c r="P171" s="529"/>
      <c r="Q171" s="529"/>
      <c r="R171" s="529"/>
      <c r="S171" s="529"/>
      <c r="T171" s="529"/>
      <c r="U171" s="529"/>
      <c r="V171" s="529"/>
      <c r="W171" s="529"/>
      <c r="X171" s="529"/>
      <c r="Y171" s="529"/>
      <c r="Z171" s="529"/>
      <c r="AA171" s="529"/>
      <c r="AB171" s="529"/>
      <c r="AC171" s="529"/>
      <c r="AD171" s="529"/>
      <c r="AE171" s="529"/>
      <c r="AF171" s="529"/>
      <c r="AG171" s="529"/>
      <c r="AH171" s="529"/>
    </row>
    <row r="172" spans="1:34">
      <c r="A172" s="529"/>
      <c r="B172" s="533"/>
      <c r="C172" s="528"/>
      <c r="D172" s="528"/>
      <c r="E172" s="529"/>
      <c r="F172" s="529"/>
      <c r="G172" s="529"/>
      <c r="H172" s="529"/>
      <c r="I172" s="529"/>
      <c r="J172" s="529"/>
      <c r="K172" s="529"/>
      <c r="L172" s="529"/>
      <c r="M172" s="529"/>
      <c r="N172" s="529"/>
      <c r="O172" s="529"/>
      <c r="P172" s="529"/>
      <c r="Q172" s="529"/>
      <c r="R172" s="529"/>
      <c r="S172" s="529"/>
      <c r="T172" s="529"/>
      <c r="U172" s="529"/>
      <c r="V172" s="529"/>
      <c r="W172" s="529"/>
      <c r="X172" s="529"/>
      <c r="Y172" s="529"/>
      <c r="Z172" s="529"/>
      <c r="AA172" s="529"/>
      <c r="AB172" s="529"/>
      <c r="AC172" s="529"/>
      <c r="AD172" s="529"/>
      <c r="AE172" s="529"/>
      <c r="AF172" s="529"/>
      <c r="AG172" s="529"/>
      <c r="AH172" s="529"/>
    </row>
    <row r="173" spans="1:34">
      <c r="A173" s="529"/>
      <c r="B173" s="533"/>
      <c r="C173" s="528"/>
      <c r="D173" s="528"/>
      <c r="E173" s="529"/>
      <c r="F173" s="529"/>
      <c r="G173" s="529"/>
      <c r="H173" s="529"/>
      <c r="I173" s="529"/>
      <c r="J173" s="529"/>
      <c r="K173" s="529"/>
      <c r="L173" s="529"/>
      <c r="M173" s="529"/>
      <c r="N173" s="529"/>
      <c r="O173" s="529"/>
      <c r="P173" s="529"/>
      <c r="Q173" s="529"/>
      <c r="R173" s="529"/>
      <c r="S173" s="529"/>
      <c r="T173" s="529"/>
      <c r="U173" s="529"/>
      <c r="V173" s="529"/>
      <c r="W173" s="529"/>
      <c r="X173" s="529"/>
      <c r="Y173" s="529"/>
      <c r="Z173" s="529"/>
      <c r="AA173" s="529"/>
      <c r="AB173" s="529"/>
      <c r="AC173" s="529"/>
      <c r="AD173" s="529"/>
      <c r="AE173" s="529"/>
      <c r="AF173" s="529"/>
      <c r="AG173" s="529"/>
      <c r="AH173" s="529"/>
    </row>
    <row r="174" spans="1:34">
      <c r="A174" s="529"/>
      <c r="B174" s="533"/>
      <c r="C174" s="528"/>
      <c r="D174" s="528"/>
      <c r="E174" s="529"/>
      <c r="F174" s="529"/>
      <c r="G174" s="529"/>
      <c r="H174" s="529"/>
      <c r="I174" s="529"/>
      <c r="J174" s="529"/>
      <c r="K174" s="529"/>
      <c r="L174" s="529"/>
      <c r="M174" s="529"/>
      <c r="N174" s="529"/>
      <c r="O174" s="529"/>
      <c r="P174" s="529"/>
      <c r="Q174" s="529"/>
      <c r="R174" s="529"/>
      <c r="S174" s="529"/>
      <c r="T174" s="529"/>
      <c r="U174" s="529"/>
      <c r="V174" s="529"/>
      <c r="W174" s="529"/>
      <c r="X174" s="529"/>
      <c r="Y174" s="529"/>
      <c r="Z174" s="529"/>
      <c r="AA174" s="529"/>
      <c r="AB174" s="529"/>
      <c r="AC174" s="529"/>
      <c r="AD174" s="529"/>
      <c r="AE174" s="529"/>
      <c r="AF174" s="529"/>
      <c r="AG174" s="529"/>
      <c r="AH174" s="529"/>
    </row>
    <row r="175" spans="1:34">
      <c r="A175" s="529"/>
      <c r="B175" s="533"/>
      <c r="C175" s="528"/>
      <c r="D175" s="528"/>
      <c r="E175" s="529"/>
      <c r="F175" s="529"/>
      <c r="G175" s="529"/>
      <c r="H175" s="529"/>
      <c r="I175" s="529"/>
      <c r="J175" s="529"/>
      <c r="K175" s="529"/>
      <c r="L175" s="529"/>
      <c r="M175" s="529"/>
      <c r="N175" s="529"/>
      <c r="O175" s="529"/>
      <c r="P175" s="529"/>
      <c r="Q175" s="529"/>
      <c r="R175" s="529"/>
      <c r="S175" s="529"/>
      <c r="T175" s="529"/>
      <c r="U175" s="529"/>
      <c r="V175" s="529"/>
      <c r="W175" s="529"/>
      <c r="X175" s="529"/>
      <c r="Y175" s="529"/>
      <c r="Z175" s="529"/>
      <c r="AA175" s="529"/>
      <c r="AB175" s="529"/>
      <c r="AC175" s="529"/>
      <c r="AD175" s="529"/>
      <c r="AE175" s="529"/>
      <c r="AF175" s="529"/>
      <c r="AG175" s="529"/>
      <c r="AH175" s="529"/>
    </row>
    <row r="176" spans="1:34">
      <c r="A176" s="529"/>
      <c r="B176" s="533"/>
      <c r="C176" s="528"/>
      <c r="D176" s="528"/>
      <c r="E176" s="529"/>
      <c r="F176" s="529"/>
      <c r="G176" s="529"/>
      <c r="H176" s="529"/>
      <c r="I176" s="529"/>
      <c r="J176" s="529"/>
      <c r="K176" s="529"/>
      <c r="L176" s="529"/>
      <c r="M176" s="529"/>
      <c r="N176" s="529"/>
      <c r="O176" s="529"/>
      <c r="P176" s="529"/>
      <c r="Q176" s="529"/>
      <c r="R176" s="529"/>
      <c r="S176" s="529"/>
      <c r="T176" s="529"/>
      <c r="U176" s="529"/>
      <c r="V176" s="529"/>
      <c r="W176" s="529"/>
      <c r="X176" s="529"/>
      <c r="Y176" s="529"/>
      <c r="Z176" s="529"/>
      <c r="AA176" s="529"/>
      <c r="AB176" s="529"/>
      <c r="AC176" s="529"/>
      <c r="AD176" s="529"/>
      <c r="AE176" s="529"/>
      <c r="AF176" s="529"/>
      <c r="AG176" s="529"/>
      <c r="AH176" s="529"/>
    </row>
    <row r="177" spans="1:34">
      <c r="A177" s="529"/>
      <c r="B177" s="533"/>
      <c r="C177" s="528"/>
      <c r="D177" s="528"/>
      <c r="E177" s="529"/>
      <c r="F177" s="529"/>
      <c r="G177" s="529"/>
      <c r="H177" s="529"/>
      <c r="I177" s="529"/>
      <c r="J177" s="529"/>
      <c r="K177" s="529"/>
      <c r="L177" s="529"/>
      <c r="M177" s="529"/>
      <c r="N177" s="529"/>
      <c r="O177" s="529"/>
      <c r="P177" s="529"/>
      <c r="Q177" s="529"/>
      <c r="R177" s="529"/>
      <c r="S177" s="529"/>
      <c r="T177" s="529"/>
      <c r="U177" s="529"/>
      <c r="V177" s="529"/>
      <c r="W177" s="529"/>
      <c r="X177" s="529"/>
      <c r="Y177" s="529"/>
      <c r="Z177" s="529"/>
      <c r="AA177" s="529"/>
      <c r="AB177" s="529"/>
      <c r="AC177" s="529"/>
      <c r="AD177" s="529"/>
      <c r="AE177" s="529"/>
      <c r="AF177" s="529"/>
      <c r="AG177" s="529"/>
      <c r="AH177" s="529"/>
    </row>
    <row r="178" spans="1:34">
      <c r="A178" s="529"/>
      <c r="B178" s="533"/>
      <c r="C178" s="528"/>
      <c r="D178" s="528"/>
      <c r="E178" s="529"/>
      <c r="F178" s="529"/>
      <c r="G178" s="529"/>
      <c r="H178" s="529"/>
      <c r="I178" s="529"/>
      <c r="J178" s="529"/>
      <c r="K178" s="529"/>
      <c r="L178" s="529"/>
      <c r="M178" s="529"/>
      <c r="N178" s="529"/>
      <c r="O178" s="529"/>
      <c r="P178" s="529"/>
      <c r="Q178" s="529"/>
      <c r="R178" s="529"/>
      <c r="S178" s="529"/>
      <c r="T178" s="529"/>
      <c r="U178" s="529"/>
      <c r="V178" s="529"/>
      <c r="W178" s="529"/>
      <c r="X178" s="529"/>
      <c r="Y178" s="529"/>
      <c r="Z178" s="529"/>
      <c r="AA178" s="529"/>
      <c r="AB178" s="529"/>
      <c r="AC178" s="529"/>
      <c r="AD178" s="529"/>
      <c r="AE178" s="529"/>
      <c r="AF178" s="529"/>
      <c r="AG178" s="529"/>
      <c r="AH178" s="529"/>
    </row>
    <row r="179" spans="1:34">
      <c r="A179" s="529"/>
      <c r="B179" s="533"/>
      <c r="C179" s="528"/>
      <c r="D179" s="528"/>
      <c r="E179" s="529"/>
      <c r="F179" s="529"/>
      <c r="G179" s="529"/>
      <c r="H179" s="529"/>
      <c r="I179" s="529"/>
      <c r="J179" s="529"/>
      <c r="K179" s="529"/>
      <c r="L179" s="529"/>
      <c r="M179" s="529"/>
      <c r="N179" s="529"/>
      <c r="O179" s="529"/>
      <c r="P179" s="529"/>
      <c r="Q179" s="529"/>
      <c r="R179" s="529"/>
      <c r="S179" s="529"/>
      <c r="T179" s="529"/>
      <c r="U179" s="529"/>
      <c r="V179" s="529"/>
      <c r="W179" s="529"/>
      <c r="X179" s="529"/>
      <c r="Y179" s="529"/>
      <c r="Z179" s="529"/>
      <c r="AA179" s="529"/>
      <c r="AB179" s="529"/>
      <c r="AC179" s="529"/>
      <c r="AD179" s="529"/>
      <c r="AE179" s="529"/>
      <c r="AF179" s="529"/>
      <c r="AG179" s="529"/>
      <c r="AH179" s="529"/>
    </row>
    <row r="180" spans="1:34">
      <c r="A180" s="529"/>
      <c r="B180" s="533"/>
      <c r="C180" s="528"/>
      <c r="D180" s="528"/>
      <c r="E180" s="529"/>
      <c r="F180" s="529"/>
      <c r="G180" s="529"/>
      <c r="H180" s="529"/>
      <c r="I180" s="529"/>
      <c r="J180" s="529"/>
      <c r="K180" s="529"/>
      <c r="L180" s="529"/>
      <c r="M180" s="529"/>
      <c r="N180" s="529"/>
      <c r="O180" s="529"/>
      <c r="P180" s="529"/>
      <c r="Q180" s="529"/>
      <c r="R180" s="529"/>
      <c r="S180" s="529"/>
      <c r="T180" s="529"/>
      <c r="U180" s="529"/>
      <c r="V180" s="529"/>
      <c r="W180" s="529"/>
      <c r="X180" s="529"/>
      <c r="Y180" s="529"/>
      <c r="Z180" s="529"/>
      <c r="AA180" s="529"/>
      <c r="AB180" s="529"/>
      <c r="AC180" s="529"/>
      <c r="AD180" s="529"/>
      <c r="AE180" s="529"/>
      <c r="AF180" s="529"/>
      <c r="AG180" s="529"/>
      <c r="AH180" s="529"/>
    </row>
    <row r="181" spans="1:34">
      <c r="A181" s="529"/>
      <c r="B181" s="533"/>
      <c r="C181" s="528"/>
      <c r="D181" s="528"/>
      <c r="E181" s="529"/>
      <c r="F181" s="529"/>
      <c r="G181" s="529"/>
      <c r="H181" s="529"/>
      <c r="I181" s="529"/>
      <c r="J181" s="529"/>
      <c r="K181" s="529"/>
      <c r="L181" s="529"/>
      <c r="M181" s="529"/>
      <c r="N181" s="529"/>
      <c r="O181" s="529"/>
      <c r="P181" s="529"/>
      <c r="Q181" s="529"/>
      <c r="R181" s="529"/>
      <c r="S181" s="529"/>
      <c r="T181" s="529"/>
      <c r="U181" s="529"/>
      <c r="V181" s="529"/>
      <c r="W181" s="529"/>
      <c r="X181" s="529"/>
      <c r="Y181" s="529"/>
      <c r="Z181" s="529"/>
      <c r="AA181" s="529"/>
      <c r="AB181" s="529"/>
      <c r="AC181" s="529"/>
      <c r="AD181" s="529"/>
      <c r="AE181" s="529"/>
      <c r="AF181" s="529"/>
      <c r="AG181" s="529"/>
      <c r="AH181" s="529"/>
    </row>
    <row r="182" spans="1:34">
      <c r="A182" s="529"/>
      <c r="B182" s="533"/>
      <c r="C182" s="528"/>
      <c r="D182" s="528"/>
      <c r="E182" s="529"/>
      <c r="F182" s="529"/>
      <c r="G182" s="529"/>
      <c r="H182" s="529"/>
      <c r="I182" s="529"/>
      <c r="J182" s="529"/>
      <c r="K182" s="529"/>
      <c r="L182" s="529"/>
      <c r="M182" s="529"/>
      <c r="N182" s="529"/>
      <c r="O182" s="529"/>
      <c r="P182" s="529"/>
      <c r="Q182" s="529"/>
      <c r="R182" s="529"/>
      <c r="S182" s="529"/>
      <c r="T182" s="529"/>
      <c r="U182" s="529"/>
      <c r="V182" s="529"/>
      <c r="W182" s="529"/>
      <c r="X182" s="529"/>
      <c r="Y182" s="529"/>
      <c r="Z182" s="529"/>
      <c r="AA182" s="529"/>
      <c r="AB182" s="529"/>
      <c r="AC182" s="529"/>
      <c r="AD182" s="529"/>
      <c r="AE182" s="529"/>
      <c r="AF182" s="529"/>
      <c r="AG182" s="529"/>
      <c r="AH182" s="529"/>
    </row>
    <row r="183" spans="1:34">
      <c r="A183" s="529"/>
      <c r="B183" s="533"/>
      <c r="C183" s="528"/>
      <c r="D183" s="528"/>
      <c r="E183" s="529"/>
      <c r="F183" s="529"/>
      <c r="G183" s="529"/>
      <c r="H183" s="529"/>
      <c r="I183" s="529"/>
      <c r="J183" s="529"/>
      <c r="K183" s="529"/>
      <c r="L183" s="529"/>
      <c r="M183" s="529"/>
      <c r="N183" s="529"/>
      <c r="O183" s="529"/>
      <c r="P183" s="529"/>
      <c r="Q183" s="529"/>
      <c r="R183" s="529"/>
      <c r="S183" s="529"/>
      <c r="T183" s="529"/>
      <c r="U183" s="529"/>
      <c r="V183" s="529"/>
      <c r="W183" s="529"/>
      <c r="X183" s="529"/>
      <c r="Y183" s="529"/>
      <c r="Z183" s="529"/>
      <c r="AA183" s="529"/>
      <c r="AB183" s="529"/>
      <c r="AC183" s="529"/>
      <c r="AD183" s="529"/>
      <c r="AE183" s="529"/>
      <c r="AF183" s="529"/>
      <c r="AG183" s="529"/>
      <c r="AH183" s="529"/>
    </row>
    <row r="184" spans="1:34">
      <c r="A184" s="529"/>
      <c r="B184" s="533"/>
      <c r="C184" s="528"/>
      <c r="D184" s="528"/>
      <c r="E184" s="529"/>
      <c r="F184" s="529"/>
      <c r="G184" s="529"/>
      <c r="H184" s="529"/>
      <c r="I184" s="529"/>
      <c r="J184" s="529"/>
      <c r="K184" s="529"/>
      <c r="L184" s="529"/>
      <c r="M184" s="529"/>
      <c r="N184" s="529"/>
      <c r="O184" s="529"/>
      <c r="P184" s="529"/>
      <c r="Q184" s="529"/>
      <c r="R184" s="529"/>
      <c r="S184" s="529"/>
      <c r="T184" s="529"/>
      <c r="U184" s="529"/>
      <c r="V184" s="529"/>
      <c r="W184" s="529"/>
      <c r="X184" s="529"/>
      <c r="Y184" s="529"/>
      <c r="Z184" s="529"/>
      <c r="AA184" s="529"/>
      <c r="AB184" s="529"/>
      <c r="AC184" s="529"/>
      <c r="AD184" s="529"/>
      <c r="AE184" s="529"/>
      <c r="AF184" s="529"/>
      <c r="AG184" s="529"/>
      <c r="AH184" s="529"/>
    </row>
    <row r="185" spans="1:34">
      <c r="A185" s="529"/>
      <c r="B185" s="533"/>
      <c r="C185" s="528"/>
      <c r="D185" s="528"/>
      <c r="E185" s="529"/>
      <c r="F185" s="529"/>
      <c r="G185" s="529"/>
      <c r="H185" s="529"/>
      <c r="I185" s="529"/>
      <c r="J185" s="529"/>
      <c r="K185" s="529"/>
      <c r="L185" s="529"/>
      <c r="M185" s="529"/>
      <c r="N185" s="529"/>
      <c r="O185" s="529"/>
      <c r="P185" s="529"/>
      <c r="Q185" s="529"/>
      <c r="R185" s="529"/>
      <c r="S185" s="529"/>
      <c r="T185" s="529"/>
      <c r="U185" s="529"/>
      <c r="V185" s="529"/>
      <c r="W185" s="529"/>
      <c r="X185" s="529"/>
      <c r="Y185" s="529"/>
      <c r="Z185" s="529"/>
      <c r="AA185" s="529"/>
      <c r="AB185" s="529"/>
      <c r="AC185" s="529"/>
      <c r="AD185" s="529"/>
      <c r="AE185" s="529"/>
      <c r="AF185" s="529"/>
      <c r="AG185" s="529"/>
      <c r="AH185" s="529"/>
    </row>
    <row r="186" spans="1:34">
      <c r="A186" s="529"/>
      <c r="B186" s="533"/>
      <c r="C186" s="528"/>
      <c r="D186" s="528"/>
      <c r="E186" s="529"/>
      <c r="F186" s="529"/>
      <c r="G186" s="529"/>
      <c r="H186" s="529"/>
      <c r="I186" s="529"/>
      <c r="J186" s="529"/>
      <c r="K186" s="529"/>
      <c r="L186" s="529"/>
      <c r="M186" s="529"/>
      <c r="N186" s="529"/>
      <c r="O186" s="529"/>
      <c r="P186" s="529"/>
      <c r="Q186" s="529"/>
      <c r="R186" s="529"/>
      <c r="S186" s="529"/>
      <c r="T186" s="529"/>
      <c r="U186" s="529"/>
      <c r="V186" s="529"/>
      <c r="W186" s="529"/>
      <c r="X186" s="529"/>
      <c r="Y186" s="529"/>
      <c r="Z186" s="529"/>
      <c r="AA186" s="529"/>
      <c r="AB186" s="529"/>
      <c r="AC186" s="529"/>
      <c r="AD186" s="529"/>
      <c r="AE186" s="529"/>
      <c r="AF186" s="529"/>
      <c r="AG186" s="529"/>
      <c r="AH186" s="529"/>
    </row>
    <row r="187" spans="1:34">
      <c r="A187" s="529"/>
      <c r="B187" s="533"/>
      <c r="C187" s="528"/>
      <c r="D187" s="528"/>
      <c r="E187" s="529"/>
      <c r="F187" s="529"/>
      <c r="G187" s="529"/>
      <c r="H187" s="529"/>
      <c r="I187" s="529"/>
      <c r="J187" s="529"/>
      <c r="K187" s="529"/>
      <c r="L187" s="529"/>
      <c r="M187" s="529"/>
      <c r="N187" s="529"/>
      <c r="O187" s="529"/>
      <c r="P187" s="529"/>
      <c r="Q187" s="529"/>
      <c r="R187" s="529"/>
      <c r="S187" s="529"/>
      <c r="T187" s="529"/>
      <c r="U187" s="529"/>
      <c r="V187" s="529"/>
      <c r="W187" s="529"/>
      <c r="X187" s="529"/>
      <c r="Y187" s="529"/>
      <c r="Z187" s="529"/>
      <c r="AA187" s="529"/>
      <c r="AB187" s="529"/>
      <c r="AC187" s="529"/>
      <c r="AD187" s="529"/>
      <c r="AE187" s="529"/>
      <c r="AF187" s="529"/>
      <c r="AG187" s="529"/>
      <c r="AH187" s="529"/>
    </row>
    <row r="188" spans="1:34">
      <c r="A188" s="529"/>
      <c r="B188" s="533"/>
      <c r="C188" s="528"/>
      <c r="D188" s="528"/>
      <c r="E188" s="529"/>
      <c r="F188" s="529"/>
      <c r="G188" s="529"/>
      <c r="H188" s="529"/>
      <c r="I188" s="529"/>
      <c r="J188" s="529"/>
      <c r="K188" s="529"/>
      <c r="L188" s="529"/>
      <c r="M188" s="529"/>
      <c r="N188" s="529"/>
      <c r="O188" s="529"/>
      <c r="P188" s="529"/>
      <c r="Q188" s="529"/>
      <c r="R188" s="529"/>
      <c r="S188" s="529"/>
      <c r="T188" s="529"/>
      <c r="U188" s="529"/>
      <c r="V188" s="529"/>
      <c r="W188" s="529"/>
      <c r="X188" s="529"/>
      <c r="Y188" s="529"/>
      <c r="Z188" s="529"/>
      <c r="AA188" s="529"/>
      <c r="AB188" s="529"/>
      <c r="AC188" s="529"/>
      <c r="AD188" s="529"/>
      <c r="AE188" s="529"/>
      <c r="AF188" s="529"/>
      <c r="AG188" s="529"/>
      <c r="AH188" s="529"/>
    </row>
    <row r="189" spans="1:34">
      <c r="A189" s="529"/>
      <c r="B189" s="533"/>
      <c r="C189" s="528"/>
      <c r="D189" s="528"/>
      <c r="E189" s="529"/>
      <c r="F189" s="529"/>
      <c r="G189" s="529"/>
      <c r="H189" s="529"/>
      <c r="I189" s="529"/>
      <c r="J189" s="529"/>
      <c r="K189" s="529"/>
      <c r="L189" s="529"/>
      <c r="M189" s="529"/>
      <c r="N189" s="529"/>
      <c r="O189" s="529"/>
      <c r="P189" s="529"/>
      <c r="Q189" s="529"/>
      <c r="R189" s="529"/>
      <c r="S189" s="529"/>
      <c r="T189" s="529"/>
      <c r="U189" s="529"/>
      <c r="V189" s="529"/>
      <c r="W189" s="529"/>
      <c r="X189" s="529"/>
      <c r="Y189" s="529"/>
      <c r="Z189" s="529"/>
      <c r="AA189" s="529"/>
      <c r="AB189" s="529"/>
      <c r="AC189" s="529"/>
      <c r="AD189" s="529"/>
      <c r="AE189" s="529"/>
      <c r="AF189" s="529"/>
      <c r="AG189" s="529"/>
      <c r="AH189" s="529"/>
    </row>
    <row r="190" spans="1:34">
      <c r="A190" s="529"/>
      <c r="B190" s="533"/>
      <c r="C190" s="528"/>
      <c r="D190" s="528"/>
      <c r="E190" s="529"/>
      <c r="F190" s="529"/>
      <c r="G190" s="529"/>
      <c r="H190" s="529"/>
      <c r="I190" s="529"/>
      <c r="J190" s="529"/>
      <c r="K190" s="529"/>
      <c r="L190" s="529"/>
      <c r="M190" s="529"/>
      <c r="N190" s="529"/>
      <c r="O190" s="529"/>
      <c r="P190" s="529"/>
      <c r="Q190" s="529"/>
      <c r="R190" s="529"/>
      <c r="S190" s="529"/>
      <c r="T190" s="529"/>
      <c r="U190" s="529"/>
      <c r="V190" s="529"/>
      <c r="W190" s="529"/>
      <c r="X190" s="529"/>
      <c r="Y190" s="529"/>
      <c r="Z190" s="529"/>
      <c r="AA190" s="529"/>
      <c r="AB190" s="529"/>
      <c r="AC190" s="529"/>
      <c r="AD190" s="529"/>
      <c r="AE190" s="529"/>
      <c r="AF190" s="529"/>
      <c r="AG190" s="529"/>
      <c r="AH190" s="529"/>
    </row>
    <row r="191" spans="1:34">
      <c r="A191" s="529"/>
      <c r="B191" s="533"/>
      <c r="C191" s="528"/>
      <c r="D191" s="528"/>
      <c r="E191" s="529"/>
      <c r="F191" s="529"/>
      <c r="G191" s="529"/>
      <c r="H191" s="529"/>
      <c r="I191" s="529"/>
      <c r="J191" s="529"/>
      <c r="K191" s="529"/>
      <c r="L191" s="529"/>
      <c r="M191" s="529"/>
      <c r="N191" s="529"/>
      <c r="O191" s="529"/>
      <c r="P191" s="529"/>
      <c r="Q191" s="529"/>
      <c r="R191" s="529"/>
      <c r="S191" s="529"/>
      <c r="T191" s="529"/>
      <c r="U191" s="529"/>
      <c r="V191" s="529"/>
      <c r="W191" s="529"/>
      <c r="X191" s="529"/>
      <c r="Y191" s="529"/>
      <c r="Z191" s="529"/>
      <c r="AA191" s="529"/>
      <c r="AB191" s="529"/>
      <c r="AC191" s="529"/>
      <c r="AD191" s="529"/>
      <c r="AE191" s="529"/>
      <c r="AF191" s="529"/>
      <c r="AG191" s="529"/>
      <c r="AH191" s="529"/>
    </row>
    <row r="192" spans="1:34">
      <c r="A192" s="529"/>
      <c r="B192" s="533"/>
      <c r="C192" s="528"/>
      <c r="D192" s="528"/>
      <c r="E192" s="529"/>
      <c r="F192" s="529"/>
      <c r="G192" s="529"/>
      <c r="H192" s="529"/>
      <c r="I192" s="529"/>
      <c r="J192" s="529"/>
      <c r="K192" s="529"/>
      <c r="L192" s="529"/>
      <c r="M192" s="529"/>
      <c r="N192" s="529"/>
      <c r="O192" s="529"/>
      <c r="P192" s="529"/>
      <c r="Q192" s="529"/>
      <c r="R192" s="529"/>
      <c r="S192" s="529"/>
      <c r="T192" s="529"/>
      <c r="U192" s="529"/>
      <c r="V192" s="529"/>
      <c r="W192" s="529"/>
      <c r="X192" s="529"/>
      <c r="Y192" s="529"/>
      <c r="Z192" s="529"/>
      <c r="AA192" s="529"/>
      <c r="AB192" s="529"/>
      <c r="AC192" s="529"/>
      <c r="AD192" s="529"/>
      <c r="AE192" s="529"/>
      <c r="AF192" s="529"/>
      <c r="AG192" s="529"/>
      <c r="AH192" s="529"/>
    </row>
    <row r="193" spans="1:34">
      <c r="A193" s="529"/>
      <c r="B193" s="533"/>
      <c r="C193" s="528"/>
      <c r="D193" s="528"/>
      <c r="E193" s="529"/>
      <c r="F193" s="529"/>
      <c r="G193" s="529"/>
      <c r="H193" s="529"/>
      <c r="I193" s="529"/>
      <c r="J193" s="529"/>
      <c r="K193" s="529"/>
      <c r="L193" s="529"/>
      <c r="M193" s="529"/>
      <c r="N193" s="529"/>
      <c r="O193" s="529"/>
      <c r="P193" s="529"/>
      <c r="Q193" s="529"/>
      <c r="R193" s="529"/>
      <c r="S193" s="529"/>
      <c r="T193" s="529"/>
      <c r="U193" s="529"/>
      <c r="V193" s="529"/>
      <c r="W193" s="529"/>
      <c r="X193" s="529"/>
      <c r="Y193" s="529"/>
      <c r="Z193" s="529"/>
      <c r="AA193" s="529"/>
      <c r="AB193" s="529"/>
      <c r="AC193" s="529"/>
      <c r="AD193" s="529"/>
      <c r="AE193" s="529"/>
      <c r="AF193" s="529"/>
      <c r="AG193" s="529"/>
      <c r="AH193" s="529"/>
    </row>
    <row r="194" spans="1:34">
      <c r="A194" s="529"/>
      <c r="B194" s="533"/>
      <c r="C194" s="528"/>
      <c r="D194" s="528"/>
      <c r="E194" s="529"/>
      <c r="F194" s="529"/>
      <c r="G194" s="529"/>
      <c r="H194" s="529"/>
      <c r="I194" s="529"/>
      <c r="J194" s="529"/>
      <c r="K194" s="529"/>
      <c r="L194" s="529"/>
      <c r="M194" s="529"/>
      <c r="N194" s="529"/>
      <c r="O194" s="529"/>
      <c r="P194" s="529"/>
      <c r="Q194" s="529"/>
      <c r="R194" s="529"/>
      <c r="S194" s="529"/>
      <c r="T194" s="529"/>
      <c r="U194" s="529"/>
      <c r="V194" s="529"/>
      <c r="W194" s="529"/>
      <c r="X194" s="529"/>
      <c r="Y194" s="529"/>
      <c r="Z194" s="529"/>
      <c r="AA194" s="529"/>
      <c r="AB194" s="529"/>
      <c r="AC194" s="529"/>
      <c r="AD194" s="529"/>
      <c r="AE194" s="529"/>
      <c r="AF194" s="529"/>
      <c r="AG194" s="529"/>
      <c r="AH194" s="529"/>
    </row>
    <row r="195" spans="1:34">
      <c r="A195" s="529"/>
      <c r="B195" s="533"/>
      <c r="C195" s="528"/>
      <c r="D195" s="528"/>
      <c r="E195" s="529"/>
      <c r="F195" s="529"/>
      <c r="G195" s="529"/>
      <c r="H195" s="529"/>
      <c r="I195" s="529"/>
      <c r="J195" s="529"/>
      <c r="K195" s="529"/>
      <c r="L195" s="529"/>
      <c r="M195" s="529"/>
      <c r="N195" s="529"/>
      <c r="O195" s="529"/>
      <c r="P195" s="529"/>
      <c r="Q195" s="529"/>
      <c r="R195" s="529"/>
      <c r="S195" s="529"/>
      <c r="T195" s="529"/>
      <c r="U195" s="529"/>
      <c r="V195" s="529"/>
      <c r="W195" s="529"/>
      <c r="X195" s="529"/>
      <c r="Y195" s="529"/>
      <c r="Z195" s="529"/>
      <c r="AA195" s="529"/>
      <c r="AB195" s="529"/>
      <c r="AC195" s="529"/>
      <c r="AD195" s="529"/>
      <c r="AE195" s="529"/>
      <c r="AF195" s="529"/>
      <c r="AG195" s="529"/>
      <c r="AH195" s="529"/>
    </row>
    <row r="196" spans="1:34">
      <c r="A196" s="529"/>
      <c r="B196" s="533"/>
      <c r="C196" s="528"/>
      <c r="D196" s="528"/>
      <c r="E196" s="529"/>
      <c r="F196" s="529"/>
      <c r="G196" s="529"/>
      <c r="H196" s="529"/>
      <c r="I196" s="529"/>
      <c r="J196" s="529"/>
      <c r="K196" s="529"/>
      <c r="L196" s="529"/>
      <c r="M196" s="529"/>
      <c r="N196" s="529"/>
      <c r="O196" s="529"/>
      <c r="P196" s="529"/>
      <c r="Q196" s="529"/>
      <c r="R196" s="529"/>
      <c r="S196" s="529"/>
      <c r="T196" s="529"/>
      <c r="U196" s="529"/>
      <c r="V196" s="529"/>
      <c r="W196" s="529"/>
      <c r="X196" s="529"/>
      <c r="Y196" s="529"/>
      <c r="Z196" s="529"/>
      <c r="AA196" s="529"/>
      <c r="AB196" s="529"/>
      <c r="AC196" s="529"/>
      <c r="AD196" s="529"/>
      <c r="AE196" s="529"/>
      <c r="AF196" s="529"/>
      <c r="AG196" s="529"/>
      <c r="AH196" s="529"/>
    </row>
    <row r="197" spans="1:34">
      <c r="A197" s="529"/>
      <c r="B197" s="533"/>
      <c r="C197" s="528"/>
      <c r="D197" s="528"/>
      <c r="E197" s="529"/>
      <c r="F197" s="529"/>
      <c r="G197" s="529"/>
      <c r="H197" s="529"/>
      <c r="I197" s="529"/>
      <c r="J197" s="529"/>
      <c r="K197" s="529"/>
      <c r="L197" s="529"/>
      <c r="M197" s="529"/>
      <c r="N197" s="529"/>
      <c r="O197" s="529"/>
      <c r="P197" s="529"/>
      <c r="Q197" s="529"/>
      <c r="R197" s="529"/>
      <c r="S197" s="529"/>
      <c r="T197" s="529"/>
      <c r="U197" s="529"/>
      <c r="V197" s="529"/>
      <c r="W197" s="529"/>
      <c r="X197" s="529"/>
      <c r="Y197" s="529"/>
      <c r="Z197" s="529"/>
      <c r="AA197" s="529"/>
      <c r="AB197" s="529"/>
      <c r="AC197" s="529"/>
      <c r="AD197" s="529"/>
      <c r="AE197" s="529"/>
      <c r="AF197" s="529"/>
      <c r="AG197" s="529"/>
      <c r="AH197" s="529"/>
    </row>
    <row r="198" spans="1:34">
      <c r="A198" s="529"/>
      <c r="B198" s="533"/>
      <c r="C198" s="528"/>
      <c r="D198" s="528"/>
      <c r="E198" s="529"/>
      <c r="F198" s="529"/>
      <c r="G198" s="529"/>
      <c r="H198" s="529"/>
      <c r="I198" s="529"/>
      <c r="J198" s="529"/>
      <c r="K198" s="529"/>
      <c r="L198" s="529"/>
      <c r="M198" s="529"/>
      <c r="N198" s="529"/>
      <c r="O198" s="529"/>
      <c r="P198" s="529"/>
      <c r="Q198" s="529"/>
      <c r="R198" s="529"/>
      <c r="S198" s="529"/>
      <c r="T198" s="529"/>
      <c r="U198" s="529"/>
      <c r="V198" s="529"/>
      <c r="W198" s="529"/>
      <c r="X198" s="529"/>
      <c r="Y198" s="529"/>
      <c r="Z198" s="529"/>
      <c r="AA198" s="529"/>
      <c r="AB198" s="529"/>
      <c r="AC198" s="529"/>
      <c r="AD198" s="529"/>
      <c r="AE198" s="529"/>
      <c r="AF198" s="529"/>
      <c r="AG198" s="529"/>
      <c r="AH198" s="529"/>
    </row>
    <row r="199" spans="1:34">
      <c r="A199" s="529"/>
      <c r="B199" s="533"/>
      <c r="C199" s="528"/>
      <c r="D199" s="528"/>
      <c r="E199" s="529"/>
      <c r="F199" s="529"/>
      <c r="G199" s="529"/>
      <c r="H199" s="529"/>
      <c r="I199" s="529"/>
      <c r="J199" s="529"/>
      <c r="K199" s="529"/>
      <c r="L199" s="529"/>
      <c r="M199" s="529"/>
      <c r="N199" s="529"/>
      <c r="O199" s="529"/>
      <c r="P199" s="529"/>
      <c r="Q199" s="529"/>
      <c r="R199" s="529"/>
      <c r="S199" s="529"/>
      <c r="T199" s="529"/>
      <c r="U199" s="529"/>
      <c r="V199" s="529"/>
      <c r="W199" s="529"/>
      <c r="X199" s="529"/>
      <c r="Y199" s="529"/>
      <c r="Z199" s="529"/>
      <c r="AA199" s="529"/>
      <c r="AB199" s="529"/>
      <c r="AC199" s="529"/>
      <c r="AD199" s="529"/>
      <c r="AE199" s="529"/>
      <c r="AF199" s="529"/>
      <c r="AG199" s="529"/>
      <c r="AH199" s="529"/>
    </row>
    <row r="200" spans="1:34">
      <c r="A200" s="529"/>
      <c r="B200" s="533"/>
      <c r="C200" s="528"/>
      <c r="D200" s="528"/>
      <c r="E200" s="529"/>
      <c r="F200" s="529"/>
      <c r="G200" s="529"/>
      <c r="H200" s="529"/>
      <c r="I200" s="529"/>
      <c r="J200" s="529"/>
      <c r="K200" s="529"/>
      <c r="L200" s="529"/>
      <c r="M200" s="529"/>
      <c r="N200" s="529"/>
      <c r="O200" s="529"/>
      <c r="P200" s="529"/>
      <c r="Q200" s="529"/>
      <c r="R200" s="529"/>
      <c r="S200" s="529"/>
      <c r="T200" s="529"/>
      <c r="U200" s="529"/>
      <c r="V200" s="529"/>
      <c r="W200" s="529"/>
      <c r="X200" s="529"/>
      <c r="Y200" s="529"/>
      <c r="Z200" s="529"/>
      <c r="AA200" s="529"/>
      <c r="AB200" s="529"/>
      <c r="AC200" s="529"/>
      <c r="AD200" s="529"/>
      <c r="AE200" s="529"/>
      <c r="AF200" s="529"/>
      <c r="AG200" s="529"/>
      <c r="AH200" s="529"/>
    </row>
    <row r="201" spans="1:34">
      <c r="A201" s="529"/>
      <c r="B201" s="533"/>
      <c r="C201" s="528"/>
      <c r="D201" s="528"/>
      <c r="E201" s="529"/>
      <c r="F201" s="529"/>
      <c r="G201" s="529"/>
      <c r="H201" s="529"/>
      <c r="I201" s="529"/>
      <c r="J201" s="529"/>
      <c r="K201" s="529"/>
      <c r="L201" s="529"/>
      <c r="M201" s="529"/>
      <c r="N201" s="529"/>
      <c r="O201" s="529"/>
      <c r="P201" s="529"/>
      <c r="Q201" s="529"/>
      <c r="R201" s="529"/>
      <c r="S201" s="529"/>
      <c r="T201" s="529"/>
      <c r="U201" s="529"/>
      <c r="V201" s="529"/>
      <c r="W201" s="529"/>
      <c r="X201" s="529"/>
      <c r="Y201" s="529"/>
      <c r="Z201" s="529"/>
      <c r="AA201" s="529"/>
      <c r="AB201" s="529"/>
      <c r="AC201" s="529"/>
      <c r="AD201" s="529"/>
      <c r="AE201" s="529"/>
      <c r="AF201" s="529"/>
      <c r="AG201" s="529"/>
      <c r="AH201" s="529"/>
    </row>
    <row r="202" spans="1:34">
      <c r="A202" s="529"/>
      <c r="B202" s="533"/>
      <c r="C202" s="528"/>
      <c r="D202" s="528"/>
      <c r="E202" s="529"/>
      <c r="F202" s="529"/>
      <c r="G202" s="529"/>
      <c r="H202" s="529"/>
      <c r="I202" s="529"/>
      <c r="J202" s="529"/>
      <c r="K202" s="529"/>
      <c r="L202" s="529"/>
      <c r="M202" s="529"/>
      <c r="N202" s="529"/>
      <c r="O202" s="529"/>
      <c r="P202" s="529"/>
      <c r="Q202" s="529"/>
      <c r="R202" s="529"/>
      <c r="S202" s="529"/>
      <c r="T202" s="529"/>
      <c r="U202" s="529"/>
      <c r="V202" s="529"/>
      <c r="W202" s="529"/>
      <c r="X202" s="529"/>
      <c r="Y202" s="529"/>
      <c r="Z202" s="529"/>
      <c r="AA202" s="529"/>
      <c r="AB202" s="529"/>
      <c r="AC202" s="529"/>
      <c r="AD202" s="529"/>
      <c r="AE202" s="529"/>
      <c r="AF202" s="529"/>
      <c r="AG202" s="529"/>
      <c r="AH202" s="529"/>
    </row>
    <row r="203" spans="1:34">
      <c r="A203" s="529"/>
      <c r="B203" s="533"/>
      <c r="C203" s="528"/>
      <c r="D203" s="528"/>
      <c r="E203" s="529"/>
      <c r="F203" s="529"/>
      <c r="G203" s="529"/>
      <c r="H203" s="529"/>
      <c r="I203" s="529"/>
      <c r="J203" s="529"/>
      <c r="K203" s="529"/>
      <c r="L203" s="529"/>
      <c r="M203" s="529"/>
      <c r="N203" s="529"/>
      <c r="O203" s="529"/>
      <c r="P203" s="529"/>
      <c r="Q203" s="529"/>
      <c r="R203" s="529"/>
      <c r="S203" s="529"/>
      <c r="T203" s="529"/>
      <c r="U203" s="529"/>
      <c r="V203" s="529"/>
      <c r="W203" s="529"/>
      <c r="X203" s="529"/>
      <c r="Y203" s="529"/>
      <c r="Z203" s="529"/>
      <c r="AA203" s="529"/>
      <c r="AB203" s="529"/>
      <c r="AC203" s="529"/>
      <c r="AD203" s="529"/>
      <c r="AE203" s="529"/>
      <c r="AF203" s="529"/>
      <c r="AG203" s="529"/>
      <c r="AH203" s="529"/>
    </row>
    <row r="204" spans="1:34">
      <c r="A204" s="529"/>
      <c r="B204" s="533"/>
      <c r="C204" s="528"/>
      <c r="D204" s="528"/>
      <c r="E204" s="529"/>
      <c r="F204" s="529"/>
      <c r="G204" s="529"/>
      <c r="H204" s="529"/>
      <c r="I204" s="529"/>
      <c r="J204" s="529"/>
      <c r="K204" s="529"/>
      <c r="L204" s="529"/>
      <c r="M204" s="529"/>
      <c r="N204" s="529"/>
      <c r="O204" s="529"/>
      <c r="P204" s="529"/>
      <c r="Q204" s="529"/>
      <c r="R204" s="529"/>
      <c r="S204" s="529"/>
      <c r="T204" s="529"/>
      <c r="U204" s="529"/>
      <c r="V204" s="529"/>
      <c r="W204" s="529"/>
      <c r="X204" s="529"/>
      <c r="Y204" s="529"/>
      <c r="Z204" s="529"/>
      <c r="AA204" s="529"/>
      <c r="AB204" s="529"/>
      <c r="AC204" s="529"/>
      <c r="AD204" s="529"/>
      <c r="AE204" s="529"/>
      <c r="AF204" s="529"/>
      <c r="AG204" s="529"/>
      <c r="AH204" s="529"/>
    </row>
    <row r="205" spans="1:34">
      <c r="A205" s="529"/>
      <c r="B205" s="533"/>
      <c r="C205" s="528"/>
      <c r="D205" s="528"/>
      <c r="E205" s="529"/>
      <c r="F205" s="529"/>
      <c r="G205" s="529"/>
      <c r="H205" s="529"/>
      <c r="I205" s="529"/>
      <c r="J205" s="529"/>
      <c r="K205" s="529"/>
      <c r="L205" s="529"/>
      <c r="M205" s="529"/>
      <c r="N205" s="529"/>
      <c r="O205" s="529"/>
      <c r="P205" s="529"/>
      <c r="Q205" s="529"/>
      <c r="R205" s="529"/>
      <c r="S205" s="529"/>
      <c r="T205" s="529"/>
      <c r="U205" s="529"/>
      <c r="V205" s="529"/>
      <c r="W205" s="529"/>
      <c r="X205" s="529"/>
      <c r="Y205" s="529"/>
      <c r="Z205" s="529"/>
      <c r="AA205" s="529"/>
      <c r="AB205" s="529"/>
      <c r="AC205" s="529"/>
      <c r="AD205" s="529"/>
      <c r="AE205" s="529"/>
      <c r="AF205" s="529"/>
      <c r="AG205" s="529"/>
      <c r="AH205" s="529"/>
    </row>
    <row r="206" spans="1:34">
      <c r="A206" s="529"/>
      <c r="B206" s="533"/>
      <c r="C206" s="528"/>
      <c r="D206" s="528"/>
      <c r="E206" s="529"/>
      <c r="F206" s="529"/>
      <c r="G206" s="529"/>
      <c r="H206" s="529"/>
      <c r="I206" s="529"/>
      <c r="J206" s="529"/>
      <c r="K206" s="529"/>
      <c r="L206" s="529"/>
      <c r="M206" s="529"/>
      <c r="N206" s="529"/>
      <c r="O206" s="529"/>
      <c r="P206" s="529"/>
      <c r="Q206" s="529"/>
      <c r="R206" s="529"/>
      <c r="S206" s="529"/>
      <c r="T206" s="529"/>
      <c r="U206" s="529"/>
      <c r="V206" s="529"/>
      <c r="W206" s="529"/>
      <c r="X206" s="529"/>
      <c r="Y206" s="529"/>
      <c r="Z206" s="529"/>
      <c r="AA206" s="529"/>
      <c r="AB206" s="529"/>
      <c r="AC206" s="529"/>
      <c r="AD206" s="529"/>
      <c r="AE206" s="529"/>
      <c r="AF206" s="529"/>
      <c r="AG206" s="529"/>
      <c r="AH206" s="529"/>
    </row>
    <row r="207" spans="1:34">
      <c r="A207" s="529"/>
      <c r="B207" s="533"/>
      <c r="C207" s="528"/>
      <c r="D207" s="528"/>
      <c r="E207" s="529"/>
      <c r="F207" s="529"/>
      <c r="G207" s="529"/>
      <c r="H207" s="529"/>
      <c r="I207" s="529"/>
      <c r="J207" s="529"/>
      <c r="K207" s="529"/>
      <c r="L207" s="529"/>
      <c r="M207" s="529"/>
      <c r="N207" s="529"/>
      <c r="O207" s="529"/>
      <c r="P207" s="529"/>
      <c r="Q207" s="529"/>
      <c r="R207" s="529"/>
      <c r="S207" s="529"/>
      <c r="T207" s="529"/>
      <c r="U207" s="529"/>
      <c r="V207" s="529"/>
      <c r="W207" s="529"/>
      <c r="X207" s="529"/>
      <c r="Y207" s="529"/>
      <c r="Z207" s="529"/>
      <c r="AA207" s="529"/>
      <c r="AB207" s="529"/>
      <c r="AC207" s="529"/>
      <c r="AD207" s="529"/>
      <c r="AE207" s="529"/>
      <c r="AF207" s="529"/>
      <c r="AG207" s="529"/>
      <c r="AH207" s="529"/>
    </row>
    <row r="208" spans="1:34">
      <c r="A208" s="529"/>
      <c r="B208" s="533"/>
      <c r="C208" s="528"/>
      <c r="D208" s="528"/>
      <c r="E208" s="529"/>
      <c r="F208" s="529"/>
      <c r="G208" s="529"/>
      <c r="H208" s="529"/>
      <c r="I208" s="529"/>
      <c r="J208" s="529"/>
      <c r="K208" s="529"/>
      <c r="L208" s="529"/>
      <c r="M208" s="529"/>
      <c r="N208" s="529"/>
      <c r="O208" s="529"/>
      <c r="P208" s="529"/>
      <c r="Q208" s="529"/>
      <c r="R208" s="529"/>
      <c r="S208" s="529"/>
      <c r="T208" s="529"/>
      <c r="U208" s="529"/>
      <c r="V208" s="529"/>
      <c r="W208" s="529"/>
      <c r="X208" s="529"/>
      <c r="Y208" s="529"/>
      <c r="Z208" s="529"/>
      <c r="AA208" s="529"/>
      <c r="AB208" s="529"/>
      <c r="AC208" s="529"/>
      <c r="AD208" s="529"/>
      <c r="AE208" s="529"/>
      <c r="AF208" s="529"/>
      <c r="AG208" s="529"/>
      <c r="AH208" s="529"/>
    </row>
    <row r="209" spans="1:34">
      <c r="A209" s="529"/>
      <c r="B209" s="533"/>
      <c r="C209" s="528"/>
      <c r="D209" s="528"/>
      <c r="E209" s="529"/>
      <c r="F209" s="529"/>
      <c r="G209" s="529"/>
      <c r="H209" s="529"/>
      <c r="I209" s="529"/>
      <c r="J209" s="529"/>
      <c r="K209" s="529"/>
      <c r="L209" s="529"/>
      <c r="M209" s="529"/>
      <c r="N209" s="529"/>
      <c r="O209" s="529"/>
      <c r="P209" s="529"/>
      <c r="Q209" s="529"/>
      <c r="R209" s="529"/>
      <c r="S209" s="529"/>
      <c r="T209" s="529"/>
      <c r="U209" s="529"/>
      <c r="V209" s="529"/>
      <c r="W209" s="529"/>
      <c r="X209" s="529"/>
      <c r="Y209" s="529"/>
      <c r="Z209" s="529"/>
      <c r="AA209" s="529"/>
      <c r="AB209" s="529"/>
      <c r="AC209" s="529"/>
      <c r="AD209" s="529"/>
      <c r="AE209" s="529"/>
      <c r="AF209" s="529"/>
      <c r="AG209" s="529"/>
      <c r="AH209" s="529"/>
    </row>
    <row r="210" spans="1:34">
      <c r="A210" s="529"/>
      <c r="B210" s="533"/>
      <c r="C210" s="528"/>
      <c r="D210" s="528"/>
      <c r="E210" s="529"/>
      <c r="F210" s="529"/>
      <c r="G210" s="529"/>
      <c r="H210" s="529"/>
      <c r="I210" s="529"/>
      <c r="J210" s="529"/>
      <c r="K210" s="529"/>
      <c r="L210" s="529"/>
      <c r="M210" s="529"/>
      <c r="N210" s="529"/>
      <c r="O210" s="529"/>
      <c r="P210" s="529"/>
      <c r="Q210" s="529"/>
      <c r="R210" s="529"/>
      <c r="S210" s="529"/>
      <c r="T210" s="529"/>
      <c r="U210" s="529"/>
      <c r="V210" s="529"/>
      <c r="W210" s="529"/>
      <c r="X210" s="529"/>
      <c r="Y210" s="529"/>
      <c r="Z210" s="529"/>
      <c r="AA210" s="529"/>
      <c r="AB210" s="529"/>
      <c r="AC210" s="529"/>
      <c r="AD210" s="529"/>
      <c r="AE210" s="529"/>
      <c r="AF210" s="529"/>
      <c r="AG210" s="529"/>
      <c r="AH210" s="529"/>
    </row>
    <row r="211" spans="1:34">
      <c r="A211" s="529"/>
      <c r="B211" s="533"/>
      <c r="C211" s="528"/>
      <c r="D211" s="528"/>
      <c r="E211" s="529"/>
      <c r="F211" s="529"/>
      <c r="G211" s="529"/>
      <c r="H211" s="529"/>
      <c r="I211" s="529"/>
      <c r="J211" s="529"/>
      <c r="K211" s="529"/>
      <c r="L211" s="529"/>
      <c r="M211" s="529"/>
      <c r="N211" s="529"/>
      <c r="O211" s="529"/>
      <c r="P211" s="529"/>
      <c r="Q211" s="529"/>
      <c r="R211" s="529"/>
      <c r="S211" s="529"/>
      <c r="T211" s="529"/>
      <c r="U211" s="529"/>
      <c r="V211" s="529"/>
      <c r="W211" s="529"/>
      <c r="X211" s="529"/>
      <c r="Y211" s="529"/>
      <c r="Z211" s="529"/>
      <c r="AA211" s="529"/>
      <c r="AB211" s="529"/>
      <c r="AC211" s="529"/>
      <c r="AD211" s="529"/>
      <c r="AE211" s="529"/>
      <c r="AF211" s="529"/>
      <c r="AG211" s="529"/>
      <c r="AH211" s="529"/>
    </row>
    <row r="212" spans="1:34">
      <c r="A212" s="529"/>
      <c r="B212" s="533"/>
      <c r="C212" s="528"/>
      <c r="D212" s="528"/>
      <c r="E212" s="529"/>
      <c r="F212" s="529"/>
      <c r="G212" s="529"/>
      <c r="H212" s="529"/>
      <c r="I212" s="529"/>
      <c r="J212" s="529"/>
      <c r="K212" s="529"/>
      <c r="L212" s="529"/>
      <c r="M212" s="529"/>
      <c r="N212" s="529"/>
      <c r="O212" s="529"/>
      <c r="P212" s="529"/>
      <c r="Q212" s="529"/>
      <c r="R212" s="529"/>
      <c r="S212" s="529"/>
      <c r="T212" s="529"/>
      <c r="U212" s="529"/>
      <c r="V212" s="529"/>
      <c r="W212" s="529"/>
      <c r="X212" s="529"/>
      <c r="Y212" s="529"/>
      <c r="Z212" s="529"/>
      <c r="AA212" s="529"/>
      <c r="AB212" s="529"/>
      <c r="AC212" s="529"/>
      <c r="AD212" s="529"/>
      <c r="AE212" s="529"/>
      <c r="AF212" s="529"/>
      <c r="AG212" s="529"/>
      <c r="AH212" s="529"/>
    </row>
    <row r="213" spans="1:34">
      <c r="A213" s="529"/>
      <c r="B213" s="533"/>
      <c r="C213" s="528"/>
      <c r="D213" s="528"/>
      <c r="E213" s="529"/>
      <c r="F213" s="529"/>
      <c r="G213" s="529"/>
      <c r="H213" s="529"/>
      <c r="I213" s="529"/>
      <c r="J213" s="529"/>
      <c r="K213" s="529"/>
      <c r="L213" s="529"/>
      <c r="M213" s="529"/>
      <c r="N213" s="529"/>
      <c r="O213" s="529"/>
      <c r="P213" s="529"/>
      <c r="Q213" s="529"/>
      <c r="R213" s="529"/>
      <c r="S213" s="529"/>
      <c r="T213" s="529"/>
      <c r="U213" s="529"/>
      <c r="V213" s="529"/>
      <c r="W213" s="529"/>
      <c r="X213" s="529"/>
      <c r="Y213" s="529"/>
      <c r="Z213" s="529"/>
      <c r="AA213" s="529"/>
      <c r="AB213" s="529"/>
      <c r="AC213" s="529"/>
      <c r="AD213" s="529"/>
      <c r="AE213" s="529"/>
      <c r="AF213" s="529"/>
      <c r="AG213" s="529"/>
      <c r="AH213" s="529"/>
    </row>
    <row r="214" spans="1:34">
      <c r="A214" s="529"/>
      <c r="B214" s="533"/>
      <c r="C214" s="528"/>
      <c r="D214" s="528"/>
      <c r="E214" s="529"/>
      <c r="F214" s="529"/>
      <c r="G214" s="529"/>
      <c r="H214" s="529"/>
      <c r="I214" s="529"/>
      <c r="J214" s="529"/>
      <c r="K214" s="529"/>
      <c r="L214" s="529"/>
      <c r="M214" s="529"/>
      <c r="N214" s="529"/>
      <c r="O214" s="529"/>
      <c r="P214" s="529"/>
      <c r="Q214" s="529"/>
      <c r="R214" s="529"/>
      <c r="S214" s="529"/>
      <c r="T214" s="529"/>
      <c r="U214" s="529"/>
      <c r="V214" s="529"/>
      <c r="W214" s="529"/>
      <c r="X214" s="529"/>
      <c r="Y214" s="529"/>
      <c r="Z214" s="529"/>
      <c r="AA214" s="529"/>
      <c r="AB214" s="529"/>
      <c r="AC214" s="529"/>
      <c r="AD214" s="529"/>
      <c r="AE214" s="529"/>
      <c r="AF214" s="529"/>
      <c r="AG214" s="529"/>
      <c r="AH214" s="529"/>
    </row>
    <row r="215" spans="1:34">
      <c r="A215" s="529"/>
      <c r="B215" s="533"/>
      <c r="C215" s="528"/>
      <c r="D215" s="528"/>
      <c r="E215" s="529"/>
      <c r="F215" s="529"/>
      <c r="G215" s="529"/>
      <c r="H215" s="529"/>
      <c r="I215" s="529"/>
      <c r="J215" s="529"/>
      <c r="K215" s="529"/>
      <c r="L215" s="529"/>
      <c r="M215" s="529"/>
      <c r="N215" s="529"/>
      <c r="O215" s="529"/>
      <c r="P215" s="529"/>
      <c r="Q215" s="529"/>
      <c r="R215" s="529"/>
      <c r="S215" s="529"/>
      <c r="T215" s="529"/>
      <c r="U215" s="529"/>
      <c r="V215" s="529"/>
      <c r="W215" s="529"/>
      <c r="X215" s="529"/>
      <c r="Y215" s="529"/>
      <c r="Z215" s="529"/>
      <c r="AA215" s="529"/>
      <c r="AB215" s="529"/>
      <c r="AC215" s="529"/>
      <c r="AD215" s="529"/>
      <c r="AE215" s="529"/>
      <c r="AF215" s="529"/>
      <c r="AG215" s="529"/>
      <c r="AH215" s="529"/>
    </row>
    <row r="216" spans="1:34">
      <c r="A216" s="529"/>
      <c r="B216" s="533"/>
      <c r="C216" s="528"/>
      <c r="D216" s="528"/>
      <c r="E216" s="529"/>
      <c r="F216" s="529"/>
      <c r="G216" s="529"/>
      <c r="H216" s="529"/>
      <c r="I216" s="529"/>
      <c r="J216" s="529"/>
      <c r="K216" s="529"/>
      <c r="L216" s="529"/>
      <c r="M216" s="529"/>
      <c r="N216" s="529"/>
      <c r="O216" s="529"/>
      <c r="P216" s="529"/>
      <c r="Q216" s="529"/>
      <c r="R216" s="529"/>
      <c r="S216" s="529"/>
      <c r="T216" s="529"/>
      <c r="U216" s="529"/>
      <c r="V216" s="529"/>
      <c r="W216" s="529"/>
      <c r="X216" s="529"/>
      <c r="Y216" s="529"/>
      <c r="Z216" s="529"/>
      <c r="AA216" s="529"/>
      <c r="AB216" s="529"/>
      <c r="AC216" s="529"/>
      <c r="AD216" s="529"/>
      <c r="AE216" s="529"/>
      <c r="AF216" s="529"/>
      <c r="AG216" s="529"/>
      <c r="AH216" s="529"/>
    </row>
    <row r="217" spans="1:34">
      <c r="A217" s="529"/>
      <c r="B217" s="533"/>
      <c r="C217" s="528"/>
      <c r="D217" s="528"/>
      <c r="E217" s="529"/>
      <c r="F217" s="529"/>
      <c r="G217" s="529"/>
      <c r="H217" s="529"/>
      <c r="I217" s="529"/>
      <c r="J217" s="529"/>
      <c r="K217" s="529"/>
      <c r="L217" s="529"/>
      <c r="M217" s="529"/>
      <c r="N217" s="529"/>
      <c r="O217" s="529"/>
      <c r="P217" s="529"/>
      <c r="Q217" s="529"/>
      <c r="R217" s="529"/>
      <c r="S217" s="529"/>
      <c r="T217" s="529"/>
      <c r="U217" s="529"/>
      <c r="V217" s="529"/>
      <c r="W217" s="529"/>
      <c r="X217" s="529"/>
      <c r="Y217" s="529"/>
      <c r="Z217" s="529"/>
      <c r="AA217" s="529"/>
      <c r="AB217" s="529"/>
      <c r="AC217" s="529"/>
      <c r="AD217" s="529"/>
      <c r="AE217" s="529"/>
      <c r="AF217" s="529"/>
      <c r="AG217" s="529"/>
      <c r="AH217" s="529"/>
    </row>
    <row r="218" spans="1:34">
      <c r="A218" s="529"/>
      <c r="B218" s="533"/>
      <c r="C218" s="528"/>
      <c r="D218" s="528"/>
      <c r="E218" s="529"/>
      <c r="F218" s="529"/>
      <c r="G218" s="529"/>
      <c r="H218" s="529"/>
      <c r="I218" s="529"/>
      <c r="J218" s="529"/>
      <c r="K218" s="529"/>
      <c r="L218" s="529"/>
      <c r="M218" s="529"/>
      <c r="N218" s="529"/>
      <c r="O218" s="529"/>
      <c r="P218" s="529"/>
      <c r="Q218" s="529"/>
      <c r="R218" s="529"/>
      <c r="S218" s="529"/>
      <c r="T218" s="529"/>
      <c r="U218" s="529"/>
      <c r="V218" s="529"/>
      <c r="W218" s="529"/>
      <c r="X218" s="529"/>
      <c r="Y218" s="529"/>
      <c r="Z218" s="529"/>
      <c r="AA218" s="529"/>
      <c r="AB218" s="529"/>
      <c r="AC218" s="529"/>
      <c r="AD218" s="529"/>
      <c r="AE218" s="529"/>
      <c r="AF218" s="529"/>
      <c r="AG218" s="529"/>
      <c r="AH218" s="529"/>
    </row>
    <row r="219" spans="1:34">
      <c r="A219" s="529"/>
      <c r="B219" s="533"/>
      <c r="C219" s="528"/>
      <c r="D219" s="528"/>
      <c r="E219" s="529"/>
      <c r="F219" s="529"/>
      <c r="G219" s="529"/>
      <c r="H219" s="529"/>
      <c r="I219" s="529"/>
      <c r="J219" s="529"/>
      <c r="K219" s="529"/>
      <c r="L219" s="529"/>
      <c r="M219" s="529"/>
      <c r="N219" s="529"/>
      <c r="O219" s="529"/>
      <c r="P219" s="529"/>
      <c r="Q219" s="529"/>
      <c r="R219" s="529"/>
      <c r="S219" s="529"/>
      <c r="T219" s="529"/>
      <c r="U219" s="529"/>
      <c r="V219" s="529"/>
      <c r="W219" s="529"/>
      <c r="X219" s="529"/>
      <c r="Y219" s="529"/>
      <c r="Z219" s="529"/>
      <c r="AA219" s="529"/>
      <c r="AB219" s="529"/>
      <c r="AC219" s="529"/>
      <c r="AD219" s="529"/>
      <c r="AE219" s="529"/>
      <c r="AF219" s="529"/>
      <c r="AG219" s="529"/>
      <c r="AH219" s="529"/>
    </row>
    <row r="220" spans="1:34">
      <c r="A220" s="529"/>
      <c r="B220" s="533"/>
      <c r="C220" s="528"/>
      <c r="D220" s="528"/>
      <c r="E220" s="529"/>
      <c r="F220" s="529"/>
      <c r="G220" s="529"/>
      <c r="H220" s="529"/>
      <c r="I220" s="529"/>
      <c r="J220" s="529"/>
      <c r="K220" s="529"/>
      <c r="L220" s="529"/>
      <c r="M220" s="529"/>
      <c r="N220" s="529"/>
      <c r="O220" s="529"/>
      <c r="P220" s="529"/>
      <c r="Q220" s="529"/>
      <c r="R220" s="529"/>
      <c r="S220" s="529"/>
      <c r="T220" s="529"/>
      <c r="U220" s="529"/>
      <c r="V220" s="529"/>
      <c r="W220" s="529"/>
      <c r="X220" s="529"/>
      <c r="Y220" s="529"/>
      <c r="Z220" s="529"/>
      <c r="AA220" s="529"/>
      <c r="AB220" s="529"/>
      <c r="AC220" s="529"/>
      <c r="AD220" s="529"/>
      <c r="AE220" s="529"/>
      <c r="AF220" s="529"/>
      <c r="AG220" s="529"/>
      <c r="AH220" s="529"/>
    </row>
    <row r="221" spans="1:34">
      <c r="A221" s="529"/>
      <c r="B221" s="533"/>
      <c r="C221" s="528"/>
      <c r="D221" s="528"/>
      <c r="E221" s="529"/>
      <c r="F221" s="529"/>
      <c r="G221" s="529"/>
      <c r="H221" s="529"/>
      <c r="I221" s="529"/>
      <c r="J221" s="529"/>
      <c r="K221" s="529"/>
      <c r="L221" s="529"/>
      <c r="M221" s="529"/>
      <c r="N221" s="529"/>
      <c r="O221" s="529"/>
      <c r="P221" s="529"/>
      <c r="Q221" s="529"/>
      <c r="R221" s="529"/>
      <c r="S221" s="529"/>
      <c r="T221" s="529"/>
      <c r="U221" s="529"/>
      <c r="V221" s="529"/>
      <c r="W221" s="529"/>
      <c r="X221" s="529"/>
      <c r="Y221" s="529"/>
      <c r="Z221" s="529"/>
      <c r="AA221" s="529"/>
      <c r="AB221" s="529"/>
      <c r="AC221" s="529"/>
      <c r="AD221" s="529"/>
      <c r="AE221" s="529"/>
      <c r="AF221" s="529"/>
      <c r="AG221" s="529"/>
      <c r="AH221" s="529"/>
    </row>
    <row r="222" spans="1:34">
      <c r="A222" s="529"/>
      <c r="B222" s="533"/>
      <c r="C222" s="528"/>
      <c r="D222" s="528"/>
      <c r="E222" s="529"/>
      <c r="F222" s="529"/>
      <c r="G222" s="529"/>
      <c r="H222" s="529"/>
      <c r="I222" s="529"/>
      <c r="J222" s="529"/>
      <c r="K222" s="529"/>
      <c r="L222" s="529"/>
      <c r="M222" s="529"/>
      <c r="N222" s="529"/>
      <c r="O222" s="529"/>
      <c r="P222" s="529"/>
      <c r="Q222" s="529"/>
      <c r="R222" s="529"/>
      <c r="S222" s="529"/>
      <c r="T222" s="529"/>
      <c r="U222" s="529"/>
      <c r="V222" s="529"/>
      <c r="W222" s="529"/>
      <c r="X222" s="529"/>
      <c r="Y222" s="529"/>
      <c r="Z222" s="529"/>
      <c r="AA222" s="529"/>
      <c r="AB222" s="529"/>
      <c r="AC222" s="529"/>
      <c r="AD222" s="529"/>
      <c r="AE222" s="529"/>
      <c r="AF222" s="529"/>
      <c r="AG222" s="529"/>
      <c r="AH222" s="529"/>
    </row>
    <row r="223" spans="1:34">
      <c r="A223" s="529"/>
      <c r="B223" s="533"/>
      <c r="C223" s="528"/>
      <c r="D223" s="528"/>
      <c r="E223" s="529"/>
      <c r="F223" s="529"/>
      <c r="G223" s="529"/>
      <c r="H223" s="529"/>
      <c r="I223" s="529"/>
      <c r="J223" s="529"/>
      <c r="K223" s="529"/>
      <c r="L223" s="529"/>
      <c r="M223" s="529"/>
      <c r="N223" s="529"/>
      <c r="O223" s="529"/>
      <c r="P223" s="529"/>
      <c r="Q223" s="529"/>
      <c r="R223" s="529"/>
      <c r="S223" s="529"/>
      <c r="T223" s="529"/>
      <c r="U223" s="529"/>
      <c r="V223" s="529"/>
      <c r="W223" s="529"/>
      <c r="X223" s="529"/>
      <c r="Y223" s="529"/>
      <c r="Z223" s="529"/>
      <c r="AA223" s="529"/>
      <c r="AB223" s="529"/>
      <c r="AC223" s="529"/>
      <c r="AD223" s="529"/>
      <c r="AE223" s="529"/>
      <c r="AF223" s="529"/>
      <c r="AG223" s="529"/>
      <c r="AH223" s="529"/>
    </row>
    <row r="224" spans="1:34">
      <c r="A224" s="529"/>
      <c r="B224" s="533"/>
      <c r="C224" s="528"/>
      <c r="D224" s="528"/>
      <c r="E224" s="529"/>
      <c r="F224" s="529"/>
      <c r="G224" s="529"/>
      <c r="H224" s="529"/>
      <c r="I224" s="529"/>
      <c r="J224" s="529"/>
      <c r="K224" s="529"/>
      <c r="L224" s="529"/>
      <c r="M224" s="529"/>
      <c r="N224" s="529"/>
      <c r="O224" s="529"/>
      <c r="P224" s="529"/>
      <c r="Q224" s="529"/>
      <c r="R224" s="529"/>
      <c r="S224" s="529"/>
      <c r="T224" s="529"/>
      <c r="U224" s="529"/>
      <c r="V224" s="529"/>
      <c r="W224" s="529"/>
      <c r="X224" s="529"/>
      <c r="Y224" s="529"/>
      <c r="Z224" s="529"/>
      <c r="AA224" s="529"/>
      <c r="AB224" s="529"/>
      <c r="AC224" s="529"/>
      <c r="AD224" s="529"/>
      <c r="AE224" s="529"/>
      <c r="AF224" s="529"/>
      <c r="AG224" s="529"/>
      <c r="AH224" s="529"/>
    </row>
    <row r="225" spans="1:34">
      <c r="A225" s="529"/>
      <c r="B225" s="533"/>
      <c r="C225" s="528"/>
      <c r="D225" s="528"/>
      <c r="E225" s="529"/>
      <c r="F225" s="529"/>
      <c r="G225" s="529"/>
      <c r="H225" s="529"/>
      <c r="I225" s="529"/>
      <c r="J225" s="529"/>
      <c r="K225" s="529"/>
      <c r="L225" s="529"/>
      <c r="M225" s="529"/>
      <c r="N225" s="529"/>
      <c r="O225" s="529"/>
      <c r="P225" s="529"/>
      <c r="Q225" s="529"/>
      <c r="R225" s="529"/>
      <c r="S225" s="529"/>
      <c r="T225" s="529"/>
      <c r="U225" s="529"/>
      <c r="V225" s="529"/>
      <c r="W225" s="529"/>
      <c r="X225" s="529"/>
      <c r="Y225" s="529"/>
      <c r="Z225" s="529"/>
      <c r="AA225" s="529"/>
      <c r="AB225" s="529"/>
      <c r="AC225" s="529"/>
      <c r="AD225" s="529"/>
      <c r="AE225" s="529"/>
      <c r="AF225" s="529"/>
      <c r="AG225" s="529"/>
      <c r="AH225" s="529"/>
    </row>
    <row r="226" spans="1:34">
      <c r="A226" s="529"/>
      <c r="B226" s="533"/>
      <c r="C226" s="528"/>
      <c r="D226" s="528"/>
      <c r="E226" s="529"/>
      <c r="F226" s="529"/>
      <c r="G226" s="529"/>
      <c r="H226" s="529"/>
      <c r="I226" s="529"/>
      <c r="J226" s="529"/>
      <c r="K226" s="529"/>
      <c r="L226" s="529"/>
      <c r="M226" s="529"/>
      <c r="N226" s="529"/>
      <c r="O226" s="529"/>
      <c r="P226" s="529"/>
      <c r="Q226" s="529"/>
      <c r="R226" s="529"/>
      <c r="S226" s="529"/>
      <c r="T226" s="529"/>
      <c r="U226" s="529"/>
      <c r="V226" s="529"/>
      <c r="W226" s="529"/>
      <c r="X226" s="529"/>
      <c r="Y226" s="529"/>
      <c r="Z226" s="529"/>
      <c r="AA226" s="529"/>
      <c r="AB226" s="529"/>
      <c r="AC226" s="529"/>
      <c r="AD226" s="529"/>
      <c r="AE226" s="529"/>
      <c r="AF226" s="529"/>
      <c r="AG226" s="529"/>
      <c r="AH226" s="529"/>
    </row>
    <row r="227" spans="1:34">
      <c r="A227" s="529"/>
      <c r="B227" s="533"/>
      <c r="C227" s="528"/>
      <c r="D227" s="528"/>
      <c r="E227" s="529"/>
      <c r="F227" s="529"/>
      <c r="G227" s="529"/>
      <c r="H227" s="529"/>
      <c r="I227" s="529"/>
      <c r="J227" s="529"/>
      <c r="K227" s="529"/>
      <c r="L227" s="529"/>
      <c r="M227" s="529"/>
      <c r="N227" s="529"/>
      <c r="O227" s="529"/>
      <c r="P227" s="529"/>
      <c r="Q227" s="529"/>
      <c r="R227" s="529"/>
      <c r="S227" s="529"/>
      <c r="T227" s="529"/>
      <c r="U227" s="529"/>
      <c r="V227" s="529"/>
      <c r="W227" s="529"/>
      <c r="X227" s="529"/>
      <c r="Y227" s="529"/>
      <c r="Z227" s="529"/>
      <c r="AA227" s="529"/>
      <c r="AB227" s="529"/>
      <c r="AC227" s="529"/>
      <c r="AD227" s="529"/>
      <c r="AE227" s="529"/>
      <c r="AF227" s="529"/>
      <c r="AG227" s="529"/>
      <c r="AH227" s="529"/>
    </row>
    <row r="228" spans="1:34">
      <c r="A228" s="529"/>
      <c r="B228" s="533"/>
      <c r="C228" s="528"/>
      <c r="D228" s="528"/>
      <c r="E228" s="529"/>
      <c r="F228" s="529"/>
      <c r="G228" s="529"/>
      <c r="H228" s="529"/>
      <c r="I228" s="529"/>
      <c r="J228" s="529"/>
      <c r="K228" s="529"/>
      <c r="L228" s="529"/>
      <c r="M228" s="529"/>
      <c r="N228" s="529"/>
      <c r="O228" s="529"/>
      <c r="P228" s="529"/>
      <c r="Q228" s="529"/>
      <c r="R228" s="529"/>
      <c r="S228" s="529"/>
      <c r="T228" s="529"/>
      <c r="U228" s="529"/>
      <c r="V228" s="529"/>
      <c r="W228" s="529"/>
      <c r="X228" s="529"/>
      <c r="Y228" s="529"/>
      <c r="Z228" s="529"/>
      <c r="AA228" s="529"/>
      <c r="AB228" s="529"/>
      <c r="AC228" s="529"/>
      <c r="AD228" s="529"/>
      <c r="AE228" s="529"/>
      <c r="AF228" s="529"/>
      <c r="AG228" s="529"/>
      <c r="AH228" s="529"/>
    </row>
    <row r="229" spans="1:34">
      <c r="A229" s="529"/>
      <c r="B229" s="533"/>
      <c r="C229" s="528"/>
      <c r="D229" s="528"/>
      <c r="E229" s="529"/>
      <c r="F229" s="529"/>
      <c r="G229" s="529"/>
      <c r="H229" s="529"/>
      <c r="I229" s="529"/>
      <c r="J229" s="529"/>
      <c r="K229" s="529"/>
      <c r="L229" s="529"/>
      <c r="M229" s="529"/>
      <c r="N229" s="529"/>
      <c r="O229" s="529"/>
      <c r="P229" s="529"/>
      <c r="Q229" s="529"/>
      <c r="R229" s="529"/>
      <c r="S229" s="529"/>
      <c r="T229" s="529"/>
      <c r="U229" s="529"/>
      <c r="V229" s="529"/>
      <c r="W229" s="529"/>
      <c r="X229" s="529"/>
      <c r="Y229" s="529"/>
      <c r="Z229" s="529"/>
      <c r="AA229" s="529"/>
      <c r="AB229" s="529"/>
      <c r="AC229" s="529"/>
      <c r="AD229" s="529"/>
      <c r="AE229" s="529"/>
      <c r="AF229" s="529"/>
      <c r="AG229" s="529"/>
      <c r="AH229" s="529"/>
    </row>
    <row r="230" spans="1:34">
      <c r="A230" s="529"/>
      <c r="B230" s="533"/>
      <c r="C230" s="528"/>
      <c r="D230" s="528"/>
      <c r="E230" s="529"/>
      <c r="F230" s="529"/>
      <c r="G230" s="529"/>
      <c r="H230" s="529"/>
      <c r="I230" s="529"/>
      <c r="J230" s="529"/>
      <c r="K230" s="529"/>
      <c r="L230" s="529"/>
      <c r="M230" s="529"/>
      <c r="N230" s="529"/>
      <c r="O230" s="529"/>
      <c r="P230" s="529"/>
      <c r="Q230" s="529"/>
      <c r="R230" s="529"/>
      <c r="S230" s="529"/>
      <c r="T230" s="529"/>
      <c r="U230" s="529"/>
      <c r="V230" s="529"/>
      <c r="W230" s="529"/>
      <c r="X230" s="529"/>
      <c r="Y230" s="529"/>
      <c r="Z230" s="529"/>
      <c r="AA230" s="529"/>
      <c r="AB230" s="529"/>
      <c r="AC230" s="529"/>
      <c r="AD230" s="529"/>
      <c r="AE230" s="529"/>
      <c r="AF230" s="529"/>
      <c r="AG230" s="529"/>
      <c r="AH230" s="529"/>
    </row>
    <row r="231" spans="1:34">
      <c r="A231" s="529"/>
      <c r="B231" s="533"/>
      <c r="C231" s="528"/>
      <c r="D231" s="528"/>
      <c r="E231" s="529"/>
      <c r="F231" s="529"/>
      <c r="G231" s="529"/>
      <c r="H231" s="529"/>
      <c r="I231" s="529"/>
      <c r="J231" s="529"/>
      <c r="K231" s="529"/>
      <c r="L231" s="529"/>
      <c r="M231" s="529"/>
      <c r="N231" s="529"/>
      <c r="O231" s="529"/>
      <c r="P231" s="529"/>
      <c r="Q231" s="529"/>
      <c r="R231" s="529"/>
      <c r="S231" s="529"/>
      <c r="T231" s="529"/>
      <c r="U231" s="529"/>
      <c r="V231" s="529"/>
      <c r="W231" s="529"/>
      <c r="X231" s="529"/>
      <c r="Y231" s="529"/>
      <c r="Z231" s="529"/>
      <c r="AA231" s="529"/>
      <c r="AB231" s="529"/>
      <c r="AC231" s="529"/>
      <c r="AD231" s="529"/>
      <c r="AE231" s="529"/>
      <c r="AF231" s="529"/>
      <c r="AG231" s="529"/>
      <c r="AH231" s="529"/>
    </row>
    <row r="232" spans="1:34">
      <c r="A232" s="529"/>
      <c r="B232" s="533"/>
      <c r="C232" s="528"/>
      <c r="D232" s="528"/>
      <c r="E232" s="529"/>
      <c r="F232" s="529"/>
      <c r="G232" s="529"/>
      <c r="H232" s="529"/>
      <c r="I232" s="529"/>
      <c r="J232" s="529"/>
      <c r="K232" s="529"/>
      <c r="L232" s="529"/>
      <c r="M232" s="529"/>
      <c r="N232" s="529"/>
      <c r="O232" s="529"/>
      <c r="P232" s="529"/>
      <c r="Q232" s="529"/>
      <c r="R232" s="529"/>
      <c r="S232" s="529"/>
      <c r="T232" s="529"/>
      <c r="U232" s="529"/>
      <c r="V232" s="529"/>
      <c r="W232" s="529"/>
      <c r="X232" s="529"/>
      <c r="Y232" s="529"/>
      <c r="Z232" s="529"/>
      <c r="AA232" s="529"/>
      <c r="AB232" s="529"/>
      <c r="AC232" s="529"/>
      <c r="AD232" s="529"/>
      <c r="AE232" s="529"/>
      <c r="AF232" s="529"/>
      <c r="AG232" s="529"/>
      <c r="AH232" s="529"/>
    </row>
    <row r="233" spans="1:34">
      <c r="A233" s="529"/>
      <c r="B233" s="533"/>
      <c r="C233" s="528"/>
      <c r="D233" s="528"/>
      <c r="E233" s="529"/>
      <c r="F233" s="529"/>
      <c r="G233" s="529"/>
      <c r="H233" s="529"/>
      <c r="I233" s="529"/>
      <c r="J233" s="529"/>
      <c r="K233" s="529"/>
      <c r="L233" s="529"/>
      <c r="M233" s="529"/>
      <c r="N233" s="529"/>
      <c r="O233" s="529"/>
      <c r="P233" s="529"/>
      <c r="Q233" s="529"/>
      <c r="R233" s="529"/>
      <c r="S233" s="529"/>
      <c r="T233" s="529"/>
      <c r="U233" s="529"/>
      <c r="V233" s="529"/>
      <c r="W233" s="529"/>
      <c r="X233" s="529"/>
      <c r="Y233" s="529"/>
      <c r="Z233" s="529"/>
      <c r="AA233" s="529"/>
      <c r="AB233" s="529"/>
      <c r="AC233" s="529"/>
      <c r="AD233" s="529"/>
      <c r="AE233" s="529"/>
      <c r="AF233" s="529"/>
      <c r="AG233" s="529"/>
      <c r="AH233" s="529"/>
    </row>
    <row r="234" spans="1:34">
      <c r="A234" s="529"/>
      <c r="B234" s="533"/>
      <c r="C234" s="528"/>
      <c r="D234" s="528"/>
      <c r="E234" s="529"/>
      <c r="F234" s="529"/>
      <c r="G234" s="529"/>
      <c r="H234" s="529"/>
      <c r="I234" s="529"/>
      <c r="J234" s="529"/>
      <c r="K234" s="529"/>
      <c r="L234" s="529"/>
      <c r="M234" s="529"/>
      <c r="N234" s="529"/>
      <c r="O234" s="529"/>
      <c r="P234" s="529"/>
      <c r="Q234" s="529"/>
      <c r="R234" s="529"/>
      <c r="S234" s="529"/>
      <c r="T234" s="529"/>
      <c r="U234" s="529"/>
      <c r="V234" s="529"/>
      <c r="W234" s="529"/>
      <c r="X234" s="529"/>
      <c r="Y234" s="529"/>
      <c r="Z234" s="529"/>
      <c r="AA234" s="529"/>
      <c r="AB234" s="529"/>
      <c r="AC234" s="529"/>
      <c r="AD234" s="529"/>
      <c r="AE234" s="529"/>
      <c r="AF234" s="529"/>
      <c r="AG234" s="529"/>
      <c r="AH234" s="529"/>
    </row>
    <row r="235" spans="1:34">
      <c r="A235" s="529"/>
      <c r="B235" s="533"/>
      <c r="C235" s="528"/>
      <c r="D235" s="528"/>
      <c r="E235" s="529"/>
      <c r="F235" s="529"/>
      <c r="G235" s="529"/>
      <c r="H235" s="529"/>
      <c r="I235" s="529"/>
      <c r="J235" s="529"/>
      <c r="K235" s="529"/>
      <c r="L235" s="529"/>
      <c r="M235" s="529"/>
      <c r="N235" s="529"/>
      <c r="O235" s="529"/>
      <c r="P235" s="529"/>
      <c r="Q235" s="529"/>
      <c r="R235" s="529"/>
      <c r="S235" s="529"/>
      <c r="T235" s="529"/>
      <c r="U235" s="529"/>
      <c r="V235" s="529"/>
      <c r="W235" s="529"/>
      <c r="X235" s="529"/>
      <c r="Y235" s="529"/>
      <c r="Z235" s="529"/>
      <c r="AA235" s="529"/>
      <c r="AB235" s="529"/>
      <c r="AC235" s="529"/>
      <c r="AD235" s="529"/>
      <c r="AE235" s="529"/>
      <c r="AF235" s="529"/>
      <c r="AG235" s="529"/>
      <c r="AH235" s="529"/>
    </row>
    <row r="236" spans="1:34">
      <c r="A236" s="529"/>
      <c r="B236" s="533"/>
      <c r="C236" s="528"/>
      <c r="D236" s="528"/>
      <c r="E236" s="529"/>
      <c r="F236" s="529"/>
      <c r="G236" s="529"/>
      <c r="H236" s="529"/>
      <c r="I236" s="529"/>
      <c r="J236" s="529"/>
      <c r="K236" s="529"/>
      <c r="L236" s="529"/>
      <c r="M236" s="529"/>
      <c r="N236" s="529"/>
      <c r="O236" s="529"/>
      <c r="P236" s="529"/>
      <c r="Q236" s="529"/>
      <c r="R236" s="529"/>
      <c r="S236" s="529"/>
      <c r="T236" s="529"/>
      <c r="U236" s="529"/>
      <c r="V236" s="529"/>
      <c r="W236" s="529"/>
      <c r="X236" s="529"/>
      <c r="Y236" s="529"/>
      <c r="Z236" s="529"/>
      <c r="AA236" s="529"/>
      <c r="AB236" s="529"/>
      <c r="AC236" s="529"/>
      <c r="AD236" s="529"/>
      <c r="AE236" s="529"/>
      <c r="AF236" s="529"/>
      <c r="AG236" s="529"/>
      <c r="AH236" s="529"/>
    </row>
    <row r="237" spans="1:34">
      <c r="A237" s="529"/>
      <c r="B237" s="533"/>
      <c r="C237" s="528"/>
      <c r="D237" s="528"/>
      <c r="E237" s="529"/>
      <c r="F237" s="529"/>
      <c r="G237" s="529"/>
      <c r="H237" s="529"/>
      <c r="I237" s="529"/>
      <c r="J237" s="529"/>
      <c r="K237" s="529"/>
      <c r="L237" s="529"/>
      <c r="M237" s="529"/>
      <c r="N237" s="529"/>
      <c r="O237" s="529"/>
      <c r="P237" s="529"/>
      <c r="Q237" s="529"/>
      <c r="R237" s="529"/>
      <c r="S237" s="529"/>
      <c r="T237" s="529"/>
      <c r="U237" s="529"/>
      <c r="V237" s="529"/>
      <c r="W237" s="529"/>
      <c r="X237" s="529"/>
      <c r="Y237" s="529"/>
      <c r="Z237" s="529"/>
      <c r="AA237" s="529"/>
      <c r="AB237" s="529"/>
      <c r="AC237" s="529"/>
      <c r="AD237" s="529"/>
      <c r="AE237" s="529"/>
      <c r="AF237" s="529"/>
      <c r="AG237" s="529"/>
      <c r="AH237" s="529"/>
    </row>
    <row r="238" spans="1:34">
      <c r="A238" s="529"/>
      <c r="B238" s="533"/>
      <c r="C238" s="528"/>
      <c r="D238" s="528"/>
      <c r="E238" s="529"/>
      <c r="F238" s="529"/>
      <c r="G238" s="529"/>
      <c r="H238" s="529"/>
      <c r="I238" s="529"/>
      <c r="J238" s="529"/>
      <c r="K238" s="529"/>
      <c r="L238" s="529"/>
      <c r="M238" s="529"/>
      <c r="N238" s="529"/>
      <c r="O238" s="529"/>
      <c r="P238" s="529"/>
      <c r="Q238" s="529"/>
      <c r="R238" s="529"/>
      <c r="S238" s="529"/>
      <c r="T238" s="529"/>
      <c r="U238" s="529"/>
      <c r="V238" s="529"/>
      <c r="W238" s="529"/>
      <c r="X238" s="529"/>
      <c r="Y238" s="529"/>
      <c r="Z238" s="529"/>
      <c r="AA238" s="529"/>
      <c r="AB238" s="529"/>
      <c r="AC238" s="529"/>
      <c r="AD238" s="529"/>
      <c r="AE238" s="529"/>
      <c r="AF238" s="529"/>
      <c r="AG238" s="529"/>
      <c r="AH238" s="529"/>
    </row>
    <row r="239" spans="1:34">
      <c r="A239" s="529"/>
      <c r="B239" s="533"/>
      <c r="C239" s="528"/>
      <c r="D239" s="528"/>
      <c r="E239" s="529"/>
      <c r="F239" s="529"/>
      <c r="G239" s="529"/>
      <c r="H239" s="529"/>
      <c r="I239" s="529"/>
      <c r="J239" s="529"/>
      <c r="K239" s="529"/>
      <c r="L239" s="529"/>
      <c r="M239" s="529"/>
      <c r="N239" s="529"/>
      <c r="O239" s="529"/>
      <c r="P239" s="529"/>
      <c r="Q239" s="529"/>
      <c r="R239" s="529"/>
      <c r="S239" s="529"/>
      <c r="T239" s="529"/>
      <c r="U239" s="529"/>
      <c r="V239" s="529"/>
      <c r="W239" s="529"/>
      <c r="X239" s="529"/>
      <c r="Y239" s="529"/>
      <c r="Z239" s="529"/>
      <c r="AA239" s="529"/>
      <c r="AB239" s="529"/>
      <c r="AC239" s="529"/>
      <c r="AD239" s="529"/>
      <c r="AE239" s="529"/>
      <c r="AF239" s="529"/>
      <c r="AG239" s="529"/>
      <c r="AH239" s="529"/>
    </row>
    <row r="240" spans="1:34">
      <c r="A240" s="529"/>
      <c r="B240" s="533"/>
      <c r="C240" s="528"/>
      <c r="D240" s="528"/>
      <c r="E240" s="529"/>
      <c r="F240" s="529"/>
      <c r="G240" s="529"/>
      <c r="H240" s="529"/>
      <c r="I240" s="529"/>
      <c r="J240" s="529"/>
      <c r="K240" s="529"/>
      <c r="L240" s="529"/>
      <c r="M240" s="529"/>
      <c r="N240" s="529"/>
      <c r="O240" s="529"/>
      <c r="P240" s="529"/>
      <c r="Q240" s="529"/>
      <c r="R240" s="529"/>
      <c r="S240" s="529"/>
      <c r="T240" s="529"/>
      <c r="U240" s="529"/>
      <c r="V240" s="529"/>
      <c r="W240" s="529"/>
      <c r="X240" s="529"/>
      <c r="Y240" s="529"/>
      <c r="Z240" s="529"/>
      <c r="AA240" s="529"/>
      <c r="AB240" s="529"/>
      <c r="AC240" s="529"/>
      <c r="AD240" s="529"/>
      <c r="AE240" s="529"/>
      <c r="AF240" s="529"/>
      <c r="AG240" s="529"/>
      <c r="AH240" s="529"/>
    </row>
    <row r="241" spans="1:34">
      <c r="A241" s="529"/>
      <c r="B241" s="533"/>
      <c r="C241" s="528"/>
      <c r="D241" s="528"/>
      <c r="E241" s="529"/>
      <c r="F241" s="529"/>
      <c r="G241" s="529"/>
      <c r="H241" s="529"/>
      <c r="I241" s="529"/>
      <c r="J241" s="529"/>
      <c r="K241" s="529"/>
      <c r="L241" s="529"/>
      <c r="M241" s="529"/>
      <c r="N241" s="529"/>
      <c r="O241" s="529"/>
      <c r="P241" s="529"/>
      <c r="Q241" s="529"/>
      <c r="R241" s="529"/>
      <c r="S241" s="529"/>
      <c r="T241" s="529"/>
      <c r="U241" s="529"/>
      <c r="V241" s="529"/>
      <c r="W241" s="529"/>
      <c r="X241" s="529"/>
      <c r="Y241" s="529"/>
      <c r="Z241" s="529"/>
      <c r="AA241" s="529"/>
      <c r="AB241" s="529"/>
      <c r="AC241" s="529"/>
      <c r="AD241" s="529"/>
      <c r="AE241" s="529"/>
      <c r="AF241" s="529"/>
      <c r="AG241" s="529"/>
      <c r="AH241" s="529"/>
    </row>
    <row r="242" spans="1:34">
      <c r="A242" s="529"/>
      <c r="B242" s="533"/>
      <c r="C242" s="528"/>
      <c r="D242" s="528"/>
      <c r="E242" s="529"/>
      <c r="F242" s="529"/>
      <c r="G242" s="529"/>
      <c r="H242" s="529"/>
      <c r="I242" s="529"/>
      <c r="J242" s="529"/>
      <c r="K242" s="529"/>
      <c r="L242" s="529"/>
      <c r="M242" s="529"/>
      <c r="N242" s="529"/>
      <c r="O242" s="529"/>
      <c r="P242" s="529"/>
      <c r="Q242" s="529"/>
      <c r="R242" s="529"/>
      <c r="S242" s="529"/>
      <c r="T242" s="529"/>
      <c r="U242" s="529"/>
      <c r="V242" s="529"/>
      <c r="W242" s="529"/>
      <c r="X242" s="529"/>
      <c r="Y242" s="529"/>
      <c r="Z242" s="529"/>
      <c r="AA242" s="529"/>
      <c r="AB242" s="529"/>
      <c r="AC242" s="529"/>
      <c r="AD242" s="529"/>
      <c r="AE242" s="529"/>
      <c r="AF242" s="529"/>
      <c r="AG242" s="529"/>
      <c r="AH242" s="529"/>
    </row>
    <row r="243" spans="1:34">
      <c r="A243" s="529"/>
      <c r="B243" s="533"/>
      <c r="C243" s="528"/>
      <c r="D243" s="528"/>
      <c r="E243" s="529"/>
      <c r="F243" s="529"/>
      <c r="G243" s="529"/>
      <c r="H243" s="529"/>
      <c r="I243" s="529"/>
      <c r="J243" s="529"/>
      <c r="K243" s="529"/>
      <c r="L243" s="529"/>
      <c r="M243" s="529"/>
      <c r="N243" s="529"/>
      <c r="O243" s="529"/>
      <c r="P243" s="529"/>
      <c r="Q243" s="529"/>
      <c r="R243" s="529"/>
      <c r="S243" s="529"/>
      <c r="T243" s="529"/>
      <c r="U243" s="529"/>
      <c r="V243" s="529"/>
      <c r="W243" s="529"/>
      <c r="X243" s="529"/>
      <c r="Y243" s="529"/>
      <c r="Z243" s="529"/>
      <c r="AA243" s="529"/>
      <c r="AB243" s="529"/>
      <c r="AC243" s="529"/>
      <c r="AD243" s="529"/>
      <c r="AE243" s="529"/>
      <c r="AF243" s="529"/>
      <c r="AG243" s="529"/>
      <c r="AH243" s="529"/>
    </row>
    <row r="244" spans="1:34">
      <c r="A244" s="529"/>
      <c r="B244" s="533"/>
      <c r="C244" s="528"/>
      <c r="D244" s="528"/>
      <c r="E244" s="529"/>
      <c r="F244" s="529"/>
      <c r="G244" s="529"/>
      <c r="H244" s="529"/>
      <c r="I244" s="529"/>
      <c r="J244" s="529"/>
      <c r="K244" s="529"/>
      <c r="L244" s="529"/>
      <c r="M244" s="529"/>
      <c r="N244" s="529"/>
      <c r="O244" s="529"/>
      <c r="P244" s="529"/>
      <c r="Q244" s="529"/>
      <c r="R244" s="529"/>
      <c r="S244" s="529"/>
      <c r="T244" s="529"/>
      <c r="U244" s="529"/>
      <c r="V244" s="529"/>
      <c r="W244" s="529"/>
      <c r="X244" s="529"/>
      <c r="Y244" s="529"/>
      <c r="Z244" s="529"/>
      <c r="AA244" s="529"/>
      <c r="AB244" s="529"/>
      <c r="AC244" s="529"/>
      <c r="AD244" s="529"/>
      <c r="AE244" s="529"/>
      <c r="AF244" s="529"/>
      <c r="AG244" s="529"/>
      <c r="AH244" s="529"/>
    </row>
    <row r="245" spans="1:34">
      <c r="A245" s="529"/>
      <c r="B245" s="533"/>
      <c r="C245" s="528"/>
      <c r="D245" s="528"/>
      <c r="E245" s="529"/>
      <c r="F245" s="529"/>
      <c r="G245" s="529"/>
      <c r="H245" s="529"/>
      <c r="I245" s="529"/>
      <c r="J245" s="529"/>
      <c r="K245" s="529"/>
      <c r="L245" s="529"/>
      <c r="M245" s="529"/>
      <c r="N245" s="529"/>
      <c r="O245" s="529"/>
      <c r="P245" s="529"/>
      <c r="Q245" s="529"/>
      <c r="R245" s="529"/>
      <c r="S245" s="529"/>
      <c r="T245" s="529"/>
      <c r="U245" s="529"/>
      <c r="V245" s="529"/>
      <c r="W245" s="529"/>
      <c r="X245" s="529"/>
      <c r="Y245" s="529"/>
      <c r="Z245" s="529"/>
      <c r="AA245" s="529"/>
      <c r="AB245" s="529"/>
      <c r="AC245" s="529"/>
      <c r="AD245" s="529"/>
      <c r="AE245" s="529"/>
      <c r="AF245" s="529"/>
      <c r="AG245" s="529"/>
      <c r="AH245" s="529"/>
    </row>
    <row r="246" spans="1:34">
      <c r="A246" s="529"/>
      <c r="B246" s="533"/>
      <c r="C246" s="528"/>
      <c r="D246" s="528"/>
      <c r="E246" s="529"/>
      <c r="F246" s="529"/>
      <c r="G246" s="529"/>
      <c r="H246" s="529"/>
      <c r="I246" s="529"/>
      <c r="J246" s="529"/>
      <c r="K246" s="529"/>
      <c r="L246" s="529"/>
      <c r="M246" s="529"/>
      <c r="N246" s="529"/>
      <c r="O246" s="529"/>
      <c r="P246" s="529"/>
      <c r="Q246" s="529"/>
      <c r="R246" s="529"/>
      <c r="S246" s="529"/>
      <c r="T246" s="529"/>
      <c r="U246" s="529"/>
      <c r="V246" s="529"/>
      <c r="W246" s="529"/>
      <c r="X246" s="529"/>
      <c r="Y246" s="529"/>
      <c r="Z246" s="529"/>
      <c r="AA246" s="529"/>
      <c r="AB246" s="529"/>
      <c r="AC246" s="529"/>
      <c r="AD246" s="529"/>
      <c r="AE246" s="529"/>
      <c r="AF246" s="529"/>
      <c r="AG246" s="529"/>
      <c r="AH246" s="529"/>
    </row>
    <row r="247" spans="1:34">
      <c r="A247" s="529"/>
      <c r="B247" s="533"/>
      <c r="C247" s="528"/>
      <c r="D247" s="528"/>
      <c r="E247" s="529"/>
      <c r="F247" s="529"/>
      <c r="G247" s="529"/>
      <c r="H247" s="529"/>
      <c r="I247" s="529"/>
      <c r="J247" s="529"/>
      <c r="K247" s="529"/>
      <c r="L247" s="529"/>
      <c r="M247" s="529"/>
      <c r="N247" s="529"/>
      <c r="O247" s="529"/>
      <c r="P247" s="529"/>
      <c r="Q247" s="529"/>
      <c r="R247" s="529"/>
      <c r="S247" s="529"/>
      <c r="T247" s="529"/>
      <c r="U247" s="529"/>
      <c r="V247" s="529"/>
      <c r="W247" s="529"/>
      <c r="X247" s="529"/>
      <c r="Y247" s="529"/>
      <c r="Z247" s="529"/>
      <c r="AA247" s="529"/>
      <c r="AB247" s="529"/>
      <c r="AC247" s="529"/>
      <c r="AD247" s="529"/>
      <c r="AE247" s="529"/>
      <c r="AF247" s="529"/>
      <c r="AG247" s="529"/>
      <c r="AH247" s="529"/>
    </row>
    <row r="248" spans="1:34">
      <c r="A248" s="529"/>
      <c r="B248" s="533"/>
      <c r="C248" s="528"/>
      <c r="D248" s="528"/>
      <c r="E248" s="529"/>
      <c r="F248" s="529"/>
      <c r="G248" s="529"/>
      <c r="H248" s="529"/>
      <c r="I248" s="529"/>
      <c r="J248" s="529"/>
      <c r="K248" s="529"/>
      <c r="L248" s="529"/>
      <c r="M248" s="529"/>
      <c r="N248" s="529"/>
      <c r="O248" s="529"/>
      <c r="P248" s="529"/>
      <c r="Q248" s="529"/>
      <c r="R248" s="529"/>
      <c r="S248" s="529"/>
      <c r="T248" s="529"/>
      <c r="U248" s="529"/>
      <c r="V248" s="529"/>
      <c r="W248" s="529"/>
      <c r="X248" s="529"/>
      <c r="Y248" s="529"/>
      <c r="Z248" s="529"/>
      <c r="AA248" s="529"/>
      <c r="AB248" s="529"/>
      <c r="AC248" s="529"/>
      <c r="AD248" s="529"/>
      <c r="AE248" s="529"/>
      <c r="AF248" s="529"/>
      <c r="AG248" s="529"/>
      <c r="AH248" s="529"/>
    </row>
    <row r="249" spans="1:34">
      <c r="A249" s="529"/>
      <c r="B249" s="533"/>
      <c r="C249" s="528"/>
      <c r="D249" s="528"/>
      <c r="E249" s="529"/>
      <c r="F249" s="529"/>
      <c r="G249" s="529"/>
      <c r="H249" s="529"/>
      <c r="I249" s="529"/>
      <c r="J249" s="529"/>
      <c r="K249" s="529"/>
      <c r="L249" s="529"/>
      <c r="M249" s="529"/>
      <c r="N249" s="529"/>
      <c r="O249" s="529"/>
      <c r="P249" s="529"/>
      <c r="Q249" s="529"/>
      <c r="R249" s="529"/>
      <c r="S249" s="529"/>
      <c r="T249" s="529"/>
      <c r="U249" s="529"/>
      <c r="V249" s="529"/>
      <c r="W249" s="529"/>
      <c r="X249" s="529"/>
      <c r="Y249" s="529"/>
      <c r="Z249" s="529"/>
      <c r="AA249" s="529"/>
      <c r="AB249" s="529"/>
      <c r="AC249" s="529"/>
      <c r="AD249" s="529"/>
      <c r="AE249" s="529"/>
      <c r="AF249" s="529"/>
      <c r="AG249" s="529"/>
      <c r="AH249" s="529"/>
    </row>
    <row r="250" spans="1:34">
      <c r="A250" s="529"/>
      <c r="B250" s="533"/>
      <c r="C250" s="528"/>
      <c r="D250" s="528"/>
      <c r="E250" s="529"/>
      <c r="F250" s="529"/>
      <c r="G250" s="529"/>
      <c r="H250" s="529"/>
      <c r="I250" s="529"/>
      <c r="J250" s="529"/>
      <c r="K250" s="529"/>
      <c r="L250" s="529"/>
      <c r="M250" s="529"/>
      <c r="N250" s="529"/>
      <c r="O250" s="529"/>
      <c r="P250" s="529"/>
      <c r="Q250" s="529"/>
      <c r="R250" s="529"/>
      <c r="S250" s="529"/>
      <c r="T250" s="529"/>
      <c r="U250" s="529"/>
      <c r="V250" s="529"/>
      <c r="W250" s="529"/>
      <c r="X250" s="529"/>
      <c r="Y250" s="529"/>
      <c r="Z250" s="529"/>
      <c r="AA250" s="529"/>
      <c r="AB250" s="529"/>
      <c r="AC250" s="529"/>
      <c r="AD250" s="529"/>
      <c r="AE250" s="529"/>
      <c r="AF250" s="529"/>
      <c r="AG250" s="529"/>
      <c r="AH250" s="529"/>
    </row>
    <row r="251" spans="1:34">
      <c r="A251" s="529"/>
      <c r="B251" s="533"/>
      <c r="C251" s="528"/>
      <c r="D251" s="528"/>
      <c r="E251" s="529"/>
      <c r="F251" s="529"/>
      <c r="G251" s="529"/>
      <c r="H251" s="529"/>
      <c r="I251" s="529"/>
      <c r="J251" s="529"/>
      <c r="K251" s="529"/>
      <c r="L251" s="529"/>
      <c r="M251" s="529"/>
      <c r="N251" s="529"/>
      <c r="O251" s="529"/>
      <c r="P251" s="529"/>
      <c r="Q251" s="529"/>
      <c r="R251" s="529"/>
      <c r="S251" s="529"/>
      <c r="T251" s="529"/>
      <c r="U251" s="529"/>
      <c r="V251" s="529"/>
      <c r="W251" s="529"/>
      <c r="X251" s="529"/>
      <c r="Y251" s="529"/>
      <c r="Z251" s="529"/>
      <c r="AA251" s="529"/>
      <c r="AB251" s="529"/>
      <c r="AC251" s="529"/>
      <c r="AD251" s="529"/>
      <c r="AE251" s="529"/>
      <c r="AF251" s="529"/>
      <c r="AG251" s="529"/>
      <c r="AH251" s="529"/>
    </row>
    <row r="252" spans="1:34">
      <c r="A252" s="529"/>
      <c r="B252" s="533"/>
      <c r="C252" s="528"/>
      <c r="D252" s="528"/>
      <c r="E252" s="529"/>
      <c r="F252" s="529"/>
      <c r="G252" s="529"/>
      <c r="H252" s="529"/>
      <c r="I252" s="529"/>
      <c r="J252" s="529"/>
      <c r="K252" s="529"/>
      <c r="L252" s="529"/>
      <c r="M252" s="529"/>
      <c r="N252" s="529"/>
      <c r="O252" s="529"/>
      <c r="P252" s="529"/>
      <c r="Q252" s="529"/>
      <c r="R252" s="529"/>
      <c r="S252" s="529"/>
      <c r="T252" s="529"/>
      <c r="U252" s="529"/>
      <c r="V252" s="529"/>
      <c r="W252" s="529"/>
      <c r="X252" s="529"/>
      <c r="Y252" s="529"/>
      <c r="Z252" s="529"/>
      <c r="AA252" s="529"/>
      <c r="AB252" s="529"/>
      <c r="AC252" s="529"/>
      <c r="AD252" s="529"/>
      <c r="AE252" s="529"/>
      <c r="AF252" s="529"/>
      <c r="AG252" s="529"/>
      <c r="AH252" s="529"/>
    </row>
    <row r="253" spans="1:34">
      <c r="A253" s="529"/>
      <c r="B253" s="533"/>
      <c r="C253" s="528"/>
      <c r="D253" s="528"/>
      <c r="E253" s="529"/>
      <c r="F253" s="529"/>
      <c r="G253" s="529"/>
      <c r="H253" s="529"/>
      <c r="I253" s="529"/>
      <c r="J253" s="529"/>
      <c r="K253" s="529"/>
      <c r="L253" s="529"/>
      <c r="M253" s="529"/>
      <c r="N253" s="529"/>
      <c r="O253" s="529"/>
      <c r="P253" s="529"/>
      <c r="Q253" s="529"/>
      <c r="R253" s="529"/>
      <c r="S253" s="529"/>
      <c r="T253" s="529"/>
      <c r="U253" s="529"/>
      <c r="V253" s="529"/>
      <c r="W253" s="529"/>
      <c r="X253" s="529"/>
      <c r="Y253" s="529"/>
      <c r="Z253" s="529"/>
      <c r="AA253" s="529"/>
      <c r="AB253" s="529"/>
      <c r="AC253" s="529"/>
      <c r="AD253" s="529"/>
      <c r="AE253" s="529"/>
      <c r="AF253" s="529"/>
      <c r="AG253" s="529"/>
      <c r="AH253" s="529"/>
    </row>
    <row r="254" spans="1:34">
      <c r="A254" s="529"/>
      <c r="B254" s="533"/>
      <c r="C254" s="528"/>
      <c r="D254" s="528"/>
      <c r="E254" s="529"/>
      <c r="F254" s="529"/>
      <c r="G254" s="529"/>
      <c r="H254" s="529"/>
      <c r="I254" s="529"/>
      <c r="J254" s="529"/>
      <c r="K254" s="529"/>
      <c r="L254" s="529"/>
      <c r="M254" s="529"/>
      <c r="N254" s="529"/>
      <c r="O254" s="529"/>
      <c r="P254" s="529"/>
      <c r="Q254" s="529"/>
      <c r="R254" s="529"/>
      <c r="S254" s="529"/>
      <c r="T254" s="529"/>
      <c r="U254" s="529"/>
      <c r="V254" s="529"/>
      <c r="W254" s="529"/>
      <c r="X254" s="529"/>
      <c r="Y254" s="529"/>
      <c r="Z254" s="529"/>
      <c r="AA254" s="529"/>
      <c r="AB254" s="529"/>
      <c r="AC254" s="529"/>
      <c r="AD254" s="529"/>
      <c r="AE254" s="529"/>
      <c r="AF254" s="529"/>
      <c r="AG254" s="529"/>
      <c r="AH254" s="529"/>
    </row>
    <row r="255" spans="1:34">
      <c r="A255" s="529"/>
      <c r="B255" s="533"/>
      <c r="C255" s="528"/>
      <c r="D255" s="528"/>
      <c r="E255" s="529"/>
      <c r="F255" s="529"/>
      <c r="G255" s="529"/>
      <c r="H255" s="529"/>
      <c r="I255" s="529"/>
      <c r="J255" s="529"/>
      <c r="K255" s="529"/>
      <c r="L255" s="529"/>
      <c r="M255" s="529"/>
      <c r="N255" s="529"/>
      <c r="O255" s="529"/>
      <c r="P255" s="529"/>
      <c r="Q255" s="529"/>
      <c r="R255" s="529"/>
      <c r="S255" s="529"/>
      <c r="T255" s="529"/>
      <c r="U255" s="529"/>
      <c r="V255" s="529"/>
      <c r="W255" s="529"/>
      <c r="X255" s="529"/>
      <c r="Y255" s="529"/>
      <c r="Z255" s="529"/>
      <c r="AA255" s="529"/>
      <c r="AB255" s="529"/>
      <c r="AC255" s="529"/>
      <c r="AD255" s="529"/>
      <c r="AE255" s="529"/>
      <c r="AF255" s="529"/>
      <c r="AG255" s="529"/>
      <c r="AH255" s="529"/>
    </row>
    <row r="256" spans="1:34">
      <c r="A256" s="529"/>
      <c r="B256" s="533"/>
      <c r="C256" s="528"/>
      <c r="D256" s="528"/>
      <c r="E256" s="529"/>
      <c r="F256" s="529"/>
      <c r="G256" s="529"/>
      <c r="H256" s="529"/>
      <c r="I256" s="529"/>
      <c r="J256" s="529"/>
      <c r="K256" s="529"/>
      <c r="L256" s="529"/>
      <c r="M256" s="529"/>
      <c r="N256" s="529"/>
      <c r="O256" s="529"/>
      <c r="P256" s="529"/>
      <c r="Q256" s="529"/>
      <c r="R256" s="529"/>
      <c r="S256" s="529"/>
      <c r="T256" s="529"/>
      <c r="U256" s="529"/>
      <c r="V256" s="529"/>
      <c r="W256" s="529"/>
      <c r="X256" s="529"/>
      <c r="Y256" s="529"/>
      <c r="Z256" s="529"/>
      <c r="AA256" s="529"/>
      <c r="AB256" s="529"/>
      <c r="AC256" s="529"/>
      <c r="AD256" s="529"/>
      <c r="AE256" s="529"/>
      <c r="AF256" s="529"/>
      <c r="AG256" s="529"/>
      <c r="AH256" s="529"/>
    </row>
    <row r="257" spans="1:34">
      <c r="A257" s="529"/>
      <c r="B257" s="533"/>
      <c r="C257" s="528"/>
      <c r="D257" s="528"/>
      <c r="E257" s="529"/>
      <c r="F257" s="529"/>
      <c r="G257" s="529"/>
      <c r="H257" s="529"/>
      <c r="I257" s="529"/>
      <c r="J257" s="529"/>
      <c r="K257" s="529"/>
      <c r="L257" s="529"/>
      <c r="M257" s="529"/>
      <c r="N257" s="529"/>
      <c r="O257" s="529"/>
      <c r="P257" s="529"/>
      <c r="Q257" s="529"/>
      <c r="R257" s="529"/>
      <c r="S257" s="529"/>
      <c r="T257" s="529"/>
      <c r="U257" s="529"/>
      <c r="V257" s="529"/>
      <c r="W257" s="529"/>
      <c r="X257" s="529"/>
      <c r="Y257" s="529"/>
      <c r="Z257" s="529"/>
      <c r="AA257" s="529"/>
      <c r="AB257" s="529"/>
      <c r="AC257" s="529"/>
      <c r="AD257" s="529"/>
      <c r="AE257" s="529"/>
      <c r="AF257" s="529"/>
      <c r="AG257" s="529"/>
      <c r="AH257" s="529"/>
    </row>
    <row r="258" spans="1:34">
      <c r="A258" s="529"/>
      <c r="B258" s="533"/>
      <c r="C258" s="528"/>
      <c r="D258" s="528"/>
      <c r="E258" s="529"/>
      <c r="F258" s="529"/>
      <c r="G258" s="529"/>
      <c r="H258" s="529"/>
      <c r="I258" s="529"/>
      <c r="J258" s="529"/>
      <c r="K258" s="529"/>
      <c r="L258" s="529"/>
      <c r="M258" s="529"/>
      <c r="N258" s="529"/>
      <c r="O258" s="529"/>
      <c r="P258" s="529"/>
      <c r="Q258" s="529"/>
      <c r="R258" s="529"/>
      <c r="S258" s="529"/>
      <c r="T258" s="529"/>
      <c r="U258" s="529"/>
      <c r="V258" s="529"/>
      <c r="W258" s="529"/>
      <c r="X258" s="529"/>
      <c r="Y258" s="529"/>
      <c r="Z258" s="529"/>
      <c r="AA258" s="529"/>
      <c r="AB258" s="529"/>
      <c r="AC258" s="529"/>
      <c r="AD258" s="529"/>
      <c r="AE258" s="529"/>
      <c r="AF258" s="529"/>
      <c r="AG258" s="529"/>
      <c r="AH258" s="529"/>
    </row>
    <row r="259" spans="1:34">
      <c r="A259" s="529"/>
      <c r="B259" s="533"/>
      <c r="C259" s="528"/>
      <c r="D259" s="528"/>
      <c r="E259" s="529"/>
      <c r="F259" s="529"/>
      <c r="G259" s="529"/>
      <c r="H259" s="529"/>
      <c r="I259" s="529"/>
      <c r="J259" s="529"/>
      <c r="K259" s="529"/>
      <c r="L259" s="529"/>
      <c r="M259" s="529"/>
      <c r="N259" s="529"/>
      <c r="O259" s="529"/>
      <c r="P259" s="529"/>
      <c r="Q259" s="529"/>
      <c r="R259" s="529"/>
      <c r="S259" s="529"/>
      <c r="T259" s="529"/>
      <c r="U259" s="529"/>
      <c r="V259" s="529"/>
      <c r="W259" s="529"/>
      <c r="X259" s="529"/>
      <c r="Y259" s="529"/>
      <c r="Z259" s="529"/>
      <c r="AA259" s="529"/>
      <c r="AB259" s="529"/>
      <c r="AC259" s="529"/>
      <c r="AD259" s="529"/>
      <c r="AE259" s="529"/>
      <c r="AF259" s="529"/>
      <c r="AG259" s="529"/>
      <c r="AH259" s="529"/>
    </row>
    <row r="260" spans="1:34">
      <c r="A260" s="529"/>
      <c r="B260" s="533"/>
      <c r="C260" s="528"/>
      <c r="D260" s="528"/>
      <c r="E260" s="529"/>
      <c r="F260" s="529"/>
      <c r="G260" s="529"/>
      <c r="H260" s="529"/>
      <c r="I260" s="529"/>
      <c r="J260" s="529"/>
      <c r="K260" s="529"/>
      <c r="L260" s="529"/>
      <c r="M260" s="529"/>
      <c r="N260" s="529"/>
      <c r="O260" s="529"/>
      <c r="P260" s="529"/>
      <c r="Q260" s="529"/>
      <c r="R260" s="529"/>
      <c r="S260" s="529"/>
      <c r="T260" s="529"/>
      <c r="U260" s="529"/>
      <c r="V260" s="529"/>
      <c r="W260" s="529"/>
      <c r="X260" s="529"/>
      <c r="Y260" s="529"/>
      <c r="Z260" s="529"/>
      <c r="AA260" s="529"/>
      <c r="AB260" s="529"/>
      <c r="AC260" s="529"/>
      <c r="AD260" s="529"/>
      <c r="AE260" s="529"/>
      <c r="AF260" s="529"/>
      <c r="AG260" s="529"/>
      <c r="AH260" s="529"/>
    </row>
    <row r="261" spans="1:34">
      <c r="A261" s="529"/>
      <c r="B261" s="533"/>
      <c r="C261" s="528"/>
      <c r="D261" s="528"/>
      <c r="E261" s="529"/>
      <c r="F261" s="529"/>
      <c r="G261" s="529"/>
      <c r="H261" s="529"/>
      <c r="I261" s="529"/>
      <c r="J261" s="529"/>
      <c r="K261" s="529"/>
      <c r="L261" s="529"/>
      <c r="M261" s="529"/>
      <c r="N261" s="529"/>
      <c r="O261" s="529"/>
      <c r="P261" s="529"/>
      <c r="Q261" s="529"/>
      <c r="R261" s="529"/>
      <c r="S261" s="529"/>
      <c r="T261" s="529"/>
      <c r="U261" s="529"/>
      <c r="V261" s="529"/>
      <c r="W261" s="529"/>
      <c r="X261" s="529"/>
      <c r="Y261" s="529"/>
      <c r="Z261" s="529"/>
      <c r="AA261" s="529"/>
      <c r="AB261" s="529"/>
      <c r="AC261" s="529"/>
      <c r="AD261" s="529"/>
      <c r="AE261" s="529"/>
      <c r="AF261" s="529"/>
      <c r="AG261" s="529"/>
      <c r="AH261" s="529"/>
    </row>
    <row r="262" spans="1:34">
      <c r="A262" s="529"/>
      <c r="B262" s="533"/>
      <c r="C262" s="528"/>
      <c r="D262" s="528"/>
      <c r="E262" s="529"/>
      <c r="F262" s="529"/>
      <c r="G262" s="529"/>
      <c r="H262" s="529"/>
      <c r="I262" s="529"/>
      <c r="J262" s="529"/>
      <c r="K262" s="529"/>
      <c r="L262" s="529"/>
      <c r="M262" s="529"/>
      <c r="N262" s="529"/>
      <c r="O262" s="529"/>
      <c r="P262" s="529"/>
      <c r="Q262" s="529"/>
      <c r="R262" s="529"/>
      <c r="S262" s="529"/>
      <c r="T262" s="529"/>
      <c r="U262" s="529"/>
      <c r="V262" s="529"/>
      <c r="W262" s="529"/>
      <c r="X262" s="529"/>
      <c r="Y262" s="529"/>
      <c r="Z262" s="529"/>
      <c r="AA262" s="529"/>
      <c r="AB262" s="529"/>
      <c r="AC262" s="529"/>
      <c r="AD262" s="529"/>
      <c r="AE262" s="529"/>
      <c r="AF262" s="529"/>
      <c r="AG262" s="529"/>
      <c r="AH262" s="529"/>
    </row>
    <row r="263" spans="1:34">
      <c r="A263" s="529"/>
      <c r="B263" s="533"/>
      <c r="C263" s="528"/>
      <c r="D263" s="528"/>
      <c r="E263" s="529"/>
      <c r="F263" s="529"/>
      <c r="G263" s="529"/>
      <c r="H263" s="529"/>
      <c r="I263" s="529"/>
      <c r="J263" s="529"/>
      <c r="K263" s="529"/>
      <c r="L263" s="529"/>
      <c r="M263" s="529"/>
      <c r="N263" s="529"/>
      <c r="O263" s="529"/>
      <c r="P263" s="529"/>
      <c r="Q263" s="529"/>
      <c r="R263" s="529"/>
      <c r="S263" s="529"/>
      <c r="T263" s="529"/>
      <c r="U263" s="529"/>
      <c r="V263" s="529"/>
      <c r="W263" s="529"/>
      <c r="X263" s="529"/>
      <c r="Y263" s="529"/>
      <c r="Z263" s="529"/>
      <c r="AA263" s="529"/>
      <c r="AB263" s="529"/>
      <c r="AC263" s="529"/>
      <c r="AD263" s="529"/>
      <c r="AE263" s="529"/>
      <c r="AF263" s="529"/>
      <c r="AG263" s="529"/>
      <c r="AH263" s="529"/>
    </row>
    <row r="264" spans="1:34">
      <c r="A264" s="529"/>
      <c r="B264" s="533"/>
      <c r="C264" s="528"/>
      <c r="D264" s="528"/>
      <c r="E264" s="529"/>
      <c r="F264" s="529"/>
      <c r="G264" s="529"/>
      <c r="H264" s="529"/>
      <c r="I264" s="529"/>
      <c r="J264" s="529"/>
      <c r="K264" s="529"/>
      <c r="L264" s="529"/>
      <c r="M264" s="529"/>
      <c r="N264" s="529"/>
      <c r="O264" s="529"/>
      <c r="P264" s="529"/>
      <c r="Q264" s="529"/>
      <c r="R264" s="529"/>
      <c r="S264" s="529"/>
      <c r="T264" s="529"/>
      <c r="U264" s="529"/>
      <c r="V264" s="529"/>
      <c r="W264" s="529"/>
      <c r="X264" s="529"/>
      <c r="Y264" s="529"/>
      <c r="Z264" s="529"/>
      <c r="AA264" s="529"/>
      <c r="AB264" s="529"/>
      <c r="AC264" s="529"/>
      <c r="AD264" s="529"/>
      <c r="AE264" s="529"/>
      <c r="AF264" s="529"/>
      <c r="AG264" s="529"/>
      <c r="AH264" s="529"/>
    </row>
    <row r="265" spans="1:34">
      <c r="A265" s="529"/>
      <c r="B265" s="533"/>
      <c r="C265" s="528"/>
      <c r="D265" s="528"/>
      <c r="E265" s="529"/>
      <c r="F265" s="529"/>
      <c r="G265" s="529"/>
      <c r="H265" s="529"/>
      <c r="I265" s="529"/>
      <c r="J265" s="529"/>
      <c r="K265" s="529"/>
      <c r="L265" s="529"/>
      <c r="M265" s="529"/>
      <c r="N265" s="529"/>
      <c r="O265" s="529"/>
      <c r="P265" s="529"/>
      <c r="Q265" s="529"/>
      <c r="R265" s="529"/>
      <c r="S265" s="529"/>
      <c r="T265" s="529"/>
      <c r="U265" s="529"/>
      <c r="V265" s="529"/>
      <c r="W265" s="529"/>
      <c r="X265" s="529"/>
      <c r="Y265" s="529"/>
      <c r="Z265" s="529"/>
      <c r="AA265" s="529"/>
      <c r="AB265" s="529"/>
      <c r="AC265" s="529"/>
      <c r="AD265" s="529"/>
      <c r="AE265" s="529"/>
      <c r="AF265" s="529"/>
      <c r="AG265" s="529"/>
      <c r="AH265" s="529"/>
    </row>
    <row r="266" spans="1:34">
      <c r="A266" s="529"/>
      <c r="B266" s="533"/>
      <c r="C266" s="528"/>
      <c r="D266" s="528"/>
      <c r="E266" s="529"/>
      <c r="F266" s="529"/>
      <c r="G266" s="529"/>
      <c r="H266" s="529"/>
      <c r="I266" s="529"/>
      <c r="J266" s="529"/>
      <c r="K266" s="529"/>
      <c r="L266" s="529"/>
      <c r="M266" s="529"/>
      <c r="N266" s="529"/>
      <c r="O266" s="529"/>
      <c r="P266" s="529"/>
      <c r="Q266" s="529"/>
      <c r="R266" s="529"/>
      <c r="S266" s="529"/>
      <c r="T266" s="529"/>
      <c r="U266" s="529"/>
      <c r="V266" s="529"/>
      <c r="W266" s="529"/>
      <c r="X266" s="529"/>
      <c r="Y266" s="529"/>
      <c r="Z266" s="529"/>
      <c r="AA266" s="529"/>
      <c r="AB266" s="529"/>
      <c r="AC266" s="529"/>
      <c r="AD266" s="529"/>
      <c r="AE266" s="529"/>
      <c r="AF266" s="529"/>
      <c r="AG266" s="529"/>
      <c r="AH266" s="529"/>
    </row>
    <row r="267" spans="1:34">
      <c r="A267" s="529"/>
      <c r="B267" s="533"/>
      <c r="C267" s="528"/>
      <c r="D267" s="528"/>
      <c r="E267" s="529"/>
      <c r="F267" s="529"/>
      <c r="G267" s="529"/>
      <c r="H267" s="529"/>
      <c r="I267" s="529"/>
      <c r="J267" s="529"/>
      <c r="K267" s="529"/>
      <c r="L267" s="529"/>
      <c r="M267" s="529"/>
      <c r="N267" s="529"/>
      <c r="O267" s="529"/>
      <c r="P267" s="529"/>
      <c r="Q267" s="529"/>
      <c r="R267" s="529"/>
      <c r="S267" s="529"/>
      <c r="T267" s="529"/>
      <c r="U267" s="529"/>
      <c r="V267" s="529"/>
      <c r="W267" s="529"/>
      <c r="X267" s="529"/>
      <c r="Y267" s="529"/>
      <c r="Z267" s="529"/>
      <c r="AA267" s="529"/>
      <c r="AB267" s="529"/>
      <c r="AC267" s="529"/>
      <c r="AD267" s="529"/>
      <c r="AE267" s="529"/>
      <c r="AF267" s="529"/>
      <c r="AG267" s="529"/>
      <c r="AH267" s="529"/>
    </row>
    <row r="268" spans="1:34">
      <c r="A268" s="529"/>
      <c r="B268" s="533"/>
      <c r="C268" s="528"/>
      <c r="D268" s="528"/>
      <c r="E268" s="529"/>
      <c r="F268" s="529"/>
      <c r="G268" s="529"/>
      <c r="H268" s="529"/>
      <c r="I268" s="529"/>
      <c r="J268" s="529"/>
      <c r="K268" s="529"/>
      <c r="L268" s="529"/>
      <c r="M268" s="529"/>
      <c r="N268" s="529"/>
      <c r="O268" s="529"/>
      <c r="P268" s="529"/>
      <c r="Q268" s="529"/>
      <c r="R268" s="529"/>
      <c r="S268" s="529"/>
      <c r="T268" s="529"/>
      <c r="U268" s="529"/>
      <c r="V268" s="529"/>
      <c r="W268" s="529"/>
      <c r="X268" s="529"/>
      <c r="Y268" s="529"/>
      <c r="Z268" s="529"/>
      <c r="AA268" s="529"/>
      <c r="AB268" s="529"/>
      <c r="AC268" s="529"/>
      <c r="AD268" s="529"/>
      <c r="AE268" s="529"/>
      <c r="AF268" s="529"/>
      <c r="AG268" s="529"/>
      <c r="AH268" s="529"/>
    </row>
    <row r="269" spans="1:34">
      <c r="A269" s="529"/>
      <c r="B269" s="533"/>
      <c r="C269" s="528"/>
      <c r="D269" s="528"/>
      <c r="E269" s="529"/>
      <c r="F269" s="529"/>
      <c r="G269" s="529"/>
      <c r="H269" s="529"/>
      <c r="I269" s="529"/>
      <c r="J269" s="529"/>
      <c r="K269" s="529"/>
      <c r="L269" s="529"/>
      <c r="M269" s="529"/>
      <c r="N269" s="529"/>
      <c r="O269" s="529"/>
      <c r="P269" s="529"/>
      <c r="Q269" s="529"/>
      <c r="R269" s="529"/>
      <c r="S269" s="529"/>
      <c r="T269" s="529"/>
      <c r="U269" s="529"/>
      <c r="V269" s="529"/>
      <c r="W269" s="529"/>
      <c r="X269" s="529"/>
      <c r="Y269" s="529"/>
      <c r="Z269" s="529"/>
      <c r="AA269" s="529"/>
      <c r="AB269" s="529"/>
      <c r="AC269" s="529"/>
      <c r="AD269" s="529"/>
      <c r="AE269" s="529"/>
      <c r="AF269" s="529"/>
      <c r="AG269" s="529"/>
      <c r="AH269" s="529"/>
    </row>
    <row r="270" spans="1:34">
      <c r="A270" s="529"/>
      <c r="B270" s="533"/>
      <c r="C270" s="528"/>
      <c r="D270" s="528"/>
      <c r="E270" s="529"/>
      <c r="F270" s="529"/>
      <c r="G270" s="529"/>
      <c r="H270" s="529"/>
      <c r="I270" s="529"/>
      <c r="J270" s="529"/>
      <c r="K270" s="529"/>
      <c r="L270" s="529"/>
      <c r="M270" s="529"/>
      <c r="N270" s="529"/>
      <c r="O270" s="529"/>
      <c r="P270" s="529"/>
      <c r="Q270" s="529"/>
      <c r="R270" s="529"/>
      <c r="S270" s="529"/>
      <c r="T270" s="529"/>
      <c r="U270" s="529"/>
      <c r="V270" s="529"/>
      <c r="W270" s="529"/>
      <c r="X270" s="529"/>
      <c r="Y270" s="529"/>
      <c r="Z270" s="529"/>
      <c r="AA270" s="529"/>
      <c r="AB270" s="529"/>
      <c r="AC270" s="529"/>
      <c r="AD270" s="529"/>
      <c r="AE270" s="529"/>
      <c r="AF270" s="529"/>
      <c r="AG270" s="529"/>
      <c r="AH270" s="529"/>
    </row>
    <row r="271" spans="1:34">
      <c r="A271" s="529"/>
      <c r="B271" s="533"/>
      <c r="C271" s="528"/>
      <c r="D271" s="528"/>
      <c r="E271" s="529"/>
      <c r="F271" s="529"/>
      <c r="G271" s="529"/>
      <c r="H271" s="529"/>
      <c r="I271" s="529"/>
      <c r="J271" s="529"/>
      <c r="K271" s="529"/>
      <c r="L271" s="529"/>
      <c r="M271" s="529"/>
      <c r="N271" s="529"/>
      <c r="O271" s="529"/>
      <c r="P271" s="529"/>
      <c r="Q271" s="529"/>
      <c r="R271" s="529"/>
      <c r="S271" s="529"/>
      <c r="T271" s="529"/>
      <c r="U271" s="529"/>
      <c r="V271" s="529"/>
      <c r="W271" s="529"/>
      <c r="X271" s="529"/>
      <c r="Y271" s="529"/>
      <c r="Z271" s="529"/>
      <c r="AA271" s="529"/>
      <c r="AB271" s="529"/>
      <c r="AC271" s="529"/>
      <c r="AD271" s="529"/>
      <c r="AE271" s="529"/>
      <c r="AF271" s="529"/>
      <c r="AG271" s="529"/>
      <c r="AH271" s="529"/>
    </row>
    <row r="272" spans="1:34">
      <c r="A272" s="529"/>
      <c r="B272" s="533"/>
      <c r="C272" s="528"/>
      <c r="D272" s="528"/>
      <c r="E272" s="529"/>
      <c r="F272" s="529"/>
      <c r="G272" s="529"/>
      <c r="H272" s="529"/>
      <c r="I272" s="529"/>
      <c r="J272" s="529"/>
      <c r="K272" s="529"/>
      <c r="L272" s="529"/>
      <c r="M272" s="529"/>
      <c r="N272" s="529"/>
      <c r="O272" s="529"/>
      <c r="P272" s="529"/>
      <c r="Q272" s="529"/>
      <c r="R272" s="529"/>
      <c r="S272" s="529"/>
      <c r="T272" s="529"/>
      <c r="U272" s="529"/>
      <c r="V272" s="529"/>
      <c r="W272" s="529"/>
      <c r="X272" s="529"/>
      <c r="Y272" s="529"/>
      <c r="Z272" s="529"/>
      <c r="AA272" s="529"/>
      <c r="AB272" s="529"/>
      <c r="AC272" s="529"/>
      <c r="AD272" s="529"/>
      <c r="AE272" s="529"/>
      <c r="AF272" s="529"/>
      <c r="AG272" s="529"/>
      <c r="AH272" s="529"/>
    </row>
    <row r="273" spans="1:34">
      <c r="A273" s="529"/>
      <c r="B273" s="533"/>
      <c r="C273" s="528"/>
      <c r="D273" s="528"/>
      <c r="E273" s="529"/>
      <c r="F273" s="529"/>
      <c r="G273" s="529"/>
      <c r="H273" s="529"/>
      <c r="I273" s="529"/>
      <c r="J273" s="529"/>
      <c r="K273" s="529"/>
      <c r="L273" s="529"/>
      <c r="M273" s="529"/>
      <c r="N273" s="529"/>
      <c r="O273" s="529"/>
      <c r="P273" s="529"/>
      <c r="Q273" s="529"/>
      <c r="R273" s="529"/>
      <c r="S273" s="529"/>
      <c r="T273" s="529"/>
      <c r="U273" s="529"/>
      <c r="V273" s="529"/>
      <c r="W273" s="529"/>
      <c r="X273" s="529"/>
      <c r="Y273" s="529"/>
      <c r="Z273" s="529"/>
      <c r="AA273" s="529"/>
      <c r="AB273" s="529"/>
      <c r="AC273" s="529"/>
      <c r="AD273" s="529"/>
      <c r="AE273" s="529"/>
      <c r="AF273" s="529"/>
      <c r="AG273" s="529"/>
      <c r="AH273" s="529"/>
    </row>
    <row r="274" spans="1:34">
      <c r="A274" s="529"/>
      <c r="B274" s="533"/>
      <c r="C274" s="528"/>
      <c r="D274" s="528"/>
      <c r="E274" s="529"/>
      <c r="F274" s="529"/>
      <c r="G274" s="529"/>
      <c r="H274" s="529"/>
      <c r="I274" s="529"/>
      <c r="J274" s="529"/>
      <c r="K274" s="529"/>
      <c r="L274" s="529"/>
      <c r="M274" s="529"/>
      <c r="N274" s="529"/>
      <c r="O274" s="529"/>
      <c r="P274" s="529"/>
      <c r="Q274" s="529"/>
      <c r="R274" s="529"/>
      <c r="S274" s="529"/>
      <c r="T274" s="529"/>
      <c r="U274" s="529"/>
      <c r="V274" s="529"/>
      <c r="W274" s="529"/>
      <c r="X274" s="529"/>
      <c r="Y274" s="529"/>
      <c r="Z274" s="529"/>
      <c r="AA274" s="529"/>
      <c r="AB274" s="529"/>
      <c r="AC274" s="529"/>
      <c r="AD274" s="529"/>
      <c r="AE274" s="529"/>
      <c r="AF274" s="529"/>
      <c r="AG274" s="529"/>
      <c r="AH274" s="529"/>
    </row>
    <row r="275" spans="1:34">
      <c r="A275" s="529"/>
      <c r="B275" s="533"/>
      <c r="C275" s="528"/>
      <c r="D275" s="528"/>
      <c r="E275" s="529"/>
      <c r="F275" s="529"/>
      <c r="G275" s="529"/>
      <c r="H275" s="529"/>
      <c r="I275" s="529"/>
      <c r="J275" s="529"/>
      <c r="K275" s="529"/>
      <c r="L275" s="529"/>
      <c r="M275" s="529"/>
      <c r="N275" s="529"/>
      <c r="O275" s="529"/>
      <c r="P275" s="529"/>
      <c r="Q275" s="529"/>
      <c r="R275" s="529"/>
      <c r="S275" s="529"/>
      <c r="T275" s="529"/>
      <c r="U275" s="529"/>
      <c r="V275" s="529"/>
      <c r="W275" s="529"/>
      <c r="X275" s="529"/>
      <c r="Y275" s="529"/>
      <c r="Z275" s="529"/>
      <c r="AA275" s="529"/>
      <c r="AB275" s="529"/>
      <c r="AC275" s="529"/>
      <c r="AD275" s="529"/>
      <c r="AE275" s="529"/>
      <c r="AF275" s="529"/>
      <c r="AG275" s="529"/>
      <c r="AH275" s="529"/>
    </row>
    <row r="276" spans="1:34">
      <c r="A276" s="529"/>
      <c r="B276" s="533"/>
      <c r="C276" s="528"/>
      <c r="D276" s="528"/>
      <c r="E276" s="529"/>
      <c r="F276" s="529"/>
      <c r="G276" s="529"/>
      <c r="H276" s="529"/>
      <c r="I276" s="529"/>
      <c r="J276" s="529"/>
      <c r="K276" s="529"/>
      <c r="L276" s="529"/>
      <c r="M276" s="529"/>
      <c r="N276" s="529"/>
      <c r="O276" s="529"/>
      <c r="P276" s="529"/>
      <c r="Q276" s="529"/>
      <c r="R276" s="529"/>
      <c r="S276" s="529"/>
      <c r="T276" s="529"/>
      <c r="U276" s="529"/>
      <c r="V276" s="529"/>
      <c r="W276" s="529"/>
      <c r="X276" s="529"/>
      <c r="Y276" s="529"/>
      <c r="Z276" s="529"/>
      <c r="AA276" s="529"/>
      <c r="AB276" s="529"/>
      <c r="AC276" s="529"/>
      <c r="AD276" s="529"/>
      <c r="AE276" s="529"/>
      <c r="AF276" s="529"/>
      <c r="AG276" s="529"/>
      <c r="AH276" s="529"/>
    </row>
    <row r="277" spans="1:34">
      <c r="A277" s="529"/>
      <c r="B277" s="533"/>
      <c r="C277" s="528"/>
      <c r="D277" s="528"/>
      <c r="E277" s="529"/>
      <c r="F277" s="529"/>
      <c r="G277" s="529"/>
      <c r="H277" s="529"/>
      <c r="I277" s="529"/>
      <c r="J277" s="529"/>
      <c r="K277" s="529"/>
      <c r="L277" s="529"/>
      <c r="M277" s="529"/>
      <c r="N277" s="529"/>
      <c r="O277" s="529"/>
      <c r="P277" s="529"/>
      <c r="Q277" s="529"/>
      <c r="R277" s="529"/>
      <c r="S277" s="529"/>
      <c r="T277" s="529"/>
      <c r="U277" s="529"/>
      <c r="V277" s="529"/>
      <c r="W277" s="529"/>
      <c r="X277" s="529"/>
      <c r="Y277" s="529"/>
      <c r="Z277" s="529"/>
      <c r="AA277" s="529"/>
      <c r="AB277" s="529"/>
      <c r="AC277" s="529"/>
      <c r="AD277" s="529"/>
      <c r="AE277" s="529"/>
      <c r="AF277" s="529"/>
      <c r="AG277" s="529"/>
      <c r="AH277" s="529"/>
    </row>
    <row r="278" spans="1:34">
      <c r="A278" s="529"/>
      <c r="B278" s="533"/>
      <c r="C278" s="528"/>
      <c r="D278" s="528"/>
      <c r="E278" s="529"/>
      <c r="F278" s="529"/>
      <c r="G278" s="529"/>
      <c r="H278" s="529"/>
      <c r="I278" s="529"/>
      <c r="J278" s="529"/>
      <c r="K278" s="529"/>
      <c r="L278" s="529"/>
      <c r="M278" s="529"/>
      <c r="N278" s="529"/>
      <c r="O278" s="529"/>
      <c r="P278" s="529"/>
      <c r="Q278" s="529"/>
      <c r="R278" s="529"/>
      <c r="S278" s="529"/>
      <c r="T278" s="529"/>
      <c r="U278" s="529"/>
      <c r="V278" s="529"/>
      <c r="W278" s="529"/>
      <c r="X278" s="529"/>
      <c r="Y278" s="529"/>
      <c r="Z278" s="529"/>
      <c r="AA278" s="529"/>
      <c r="AB278" s="529"/>
      <c r="AC278" s="529"/>
      <c r="AD278" s="529"/>
      <c r="AE278" s="529"/>
      <c r="AF278" s="529"/>
      <c r="AG278" s="529"/>
      <c r="AH278" s="529"/>
    </row>
    <row r="279" spans="1:34">
      <c r="A279" s="529"/>
      <c r="B279" s="533"/>
      <c r="C279" s="528"/>
      <c r="D279" s="528"/>
      <c r="E279" s="529"/>
      <c r="F279" s="529"/>
      <c r="G279" s="529"/>
      <c r="H279" s="529"/>
      <c r="I279" s="529"/>
      <c r="J279" s="529"/>
      <c r="K279" s="529"/>
      <c r="L279" s="529"/>
      <c r="M279" s="529"/>
      <c r="N279" s="529"/>
      <c r="O279" s="529"/>
      <c r="P279" s="529"/>
      <c r="Q279" s="529"/>
      <c r="R279" s="529"/>
      <c r="S279" s="529"/>
      <c r="T279" s="529"/>
      <c r="U279" s="529"/>
      <c r="V279" s="529"/>
      <c r="W279" s="529"/>
      <c r="X279" s="529"/>
      <c r="Y279" s="529"/>
      <c r="Z279" s="529"/>
      <c r="AA279" s="529"/>
      <c r="AB279" s="529"/>
      <c r="AC279" s="529"/>
      <c r="AD279" s="529"/>
      <c r="AE279" s="529"/>
      <c r="AF279" s="529"/>
      <c r="AG279" s="529"/>
      <c r="AH279" s="529"/>
    </row>
    <row r="280" spans="1:34">
      <c r="A280" s="529"/>
      <c r="B280" s="533"/>
      <c r="C280" s="528"/>
      <c r="D280" s="528"/>
      <c r="E280" s="529"/>
      <c r="F280" s="529"/>
      <c r="G280" s="529"/>
      <c r="H280" s="529"/>
      <c r="I280" s="529"/>
      <c r="J280" s="529"/>
      <c r="K280" s="529"/>
      <c r="L280" s="529"/>
      <c r="M280" s="529"/>
      <c r="N280" s="529"/>
      <c r="O280" s="529"/>
      <c r="P280" s="529"/>
      <c r="Q280" s="529"/>
      <c r="R280" s="529"/>
      <c r="S280" s="529"/>
      <c r="T280" s="529"/>
      <c r="U280" s="529"/>
      <c r="V280" s="529"/>
      <c r="W280" s="529"/>
      <c r="X280" s="529"/>
      <c r="Y280" s="529"/>
      <c r="Z280" s="529"/>
      <c r="AA280" s="529"/>
      <c r="AB280" s="529"/>
      <c r="AC280" s="529"/>
      <c r="AD280" s="529"/>
      <c r="AE280" s="529"/>
      <c r="AF280" s="529"/>
      <c r="AG280" s="529"/>
      <c r="AH280" s="529"/>
    </row>
    <row r="281" spans="1:34">
      <c r="A281" s="529"/>
      <c r="B281" s="533"/>
      <c r="C281" s="528"/>
      <c r="D281" s="528"/>
      <c r="E281" s="529"/>
      <c r="F281" s="529"/>
      <c r="G281" s="529"/>
      <c r="H281" s="529"/>
      <c r="I281" s="529"/>
      <c r="J281" s="529"/>
      <c r="K281" s="529"/>
      <c r="L281" s="529"/>
      <c r="M281" s="529"/>
      <c r="N281" s="529"/>
      <c r="O281" s="529"/>
      <c r="P281" s="529"/>
      <c r="Q281" s="529"/>
      <c r="R281" s="529"/>
      <c r="S281" s="529"/>
      <c r="T281" s="529"/>
      <c r="U281" s="529"/>
      <c r="V281" s="529"/>
      <c r="W281" s="529"/>
      <c r="X281" s="529"/>
      <c r="Y281" s="529"/>
      <c r="Z281" s="529"/>
      <c r="AA281" s="529"/>
      <c r="AB281" s="529"/>
      <c r="AC281" s="529"/>
      <c r="AD281" s="529"/>
      <c r="AE281" s="529"/>
      <c r="AF281" s="529"/>
      <c r="AG281" s="529"/>
      <c r="AH281" s="529"/>
    </row>
    <row r="282" spans="1:34">
      <c r="A282" s="529"/>
      <c r="B282" s="533"/>
      <c r="C282" s="528"/>
      <c r="D282" s="528"/>
      <c r="E282" s="529"/>
      <c r="F282" s="529"/>
      <c r="G282" s="529"/>
      <c r="H282" s="529"/>
      <c r="I282" s="529"/>
      <c r="J282" s="529"/>
      <c r="K282" s="529"/>
      <c r="L282" s="529"/>
      <c r="M282" s="529"/>
      <c r="N282" s="529"/>
      <c r="O282" s="529"/>
      <c r="P282" s="529"/>
      <c r="Q282" s="529"/>
      <c r="R282" s="529"/>
      <c r="S282" s="529"/>
      <c r="T282" s="529"/>
      <c r="U282" s="529"/>
      <c r="V282" s="529"/>
      <c r="W282" s="529"/>
      <c r="X282" s="529"/>
      <c r="Y282" s="529"/>
      <c r="Z282" s="529"/>
      <c r="AA282" s="529"/>
      <c r="AB282" s="529"/>
      <c r="AC282" s="529"/>
      <c r="AD282" s="529"/>
      <c r="AE282" s="529"/>
      <c r="AF282" s="529"/>
      <c r="AG282" s="529"/>
      <c r="AH282" s="529"/>
    </row>
    <row r="283" spans="1:34">
      <c r="A283" s="529"/>
      <c r="B283" s="533"/>
      <c r="C283" s="528"/>
      <c r="D283" s="528"/>
      <c r="E283" s="529"/>
      <c r="F283" s="529"/>
      <c r="G283" s="529"/>
      <c r="H283" s="529"/>
      <c r="I283" s="529"/>
      <c r="J283" s="529"/>
      <c r="K283" s="529"/>
      <c r="L283" s="529"/>
      <c r="M283" s="529"/>
      <c r="N283" s="529"/>
      <c r="O283" s="529"/>
      <c r="P283" s="529"/>
      <c r="Q283" s="529"/>
      <c r="R283" s="529"/>
      <c r="S283" s="529"/>
      <c r="T283" s="529"/>
      <c r="U283" s="529"/>
      <c r="V283" s="529"/>
      <c r="W283" s="529"/>
      <c r="X283" s="529"/>
      <c r="Y283" s="529"/>
      <c r="Z283" s="529"/>
      <c r="AA283" s="529"/>
      <c r="AB283" s="529"/>
      <c r="AC283" s="529"/>
      <c r="AD283" s="529"/>
      <c r="AE283" s="529"/>
      <c r="AF283" s="529"/>
      <c r="AG283" s="529"/>
      <c r="AH283" s="529"/>
    </row>
    <row r="284" spans="1:34">
      <c r="A284" s="529"/>
      <c r="B284" s="533"/>
      <c r="C284" s="528"/>
      <c r="D284" s="528"/>
      <c r="E284" s="529"/>
      <c r="F284" s="529"/>
      <c r="G284" s="529"/>
      <c r="H284" s="529"/>
      <c r="I284" s="529"/>
      <c r="J284" s="529"/>
      <c r="K284" s="529"/>
      <c r="L284" s="529"/>
      <c r="M284" s="529"/>
      <c r="N284" s="529"/>
      <c r="O284" s="529"/>
      <c r="P284" s="529"/>
      <c r="Q284" s="529"/>
      <c r="R284" s="529"/>
      <c r="S284" s="529"/>
      <c r="T284" s="529"/>
      <c r="U284" s="529"/>
      <c r="V284" s="529"/>
      <c r="W284" s="529"/>
      <c r="X284" s="529"/>
      <c r="Y284" s="529"/>
      <c r="Z284" s="529"/>
      <c r="AA284" s="529"/>
      <c r="AB284" s="529"/>
      <c r="AC284" s="529"/>
      <c r="AD284" s="529"/>
      <c r="AE284" s="529"/>
      <c r="AF284" s="529"/>
      <c r="AG284" s="529"/>
      <c r="AH284" s="529"/>
    </row>
    <row r="285" spans="1:34">
      <c r="A285" s="529"/>
      <c r="B285" s="533"/>
      <c r="C285" s="528"/>
      <c r="D285" s="528"/>
      <c r="E285" s="529"/>
      <c r="F285" s="529"/>
      <c r="G285" s="529"/>
      <c r="H285" s="529"/>
      <c r="I285" s="529"/>
      <c r="J285" s="529"/>
      <c r="K285" s="529"/>
      <c r="L285" s="529"/>
      <c r="M285" s="529"/>
      <c r="N285" s="529"/>
      <c r="O285" s="529"/>
      <c r="P285" s="529"/>
      <c r="Q285" s="529"/>
      <c r="R285" s="529"/>
      <c r="S285" s="529"/>
      <c r="T285" s="529"/>
      <c r="U285" s="529"/>
      <c r="V285" s="529"/>
      <c r="W285" s="529"/>
      <c r="X285" s="529"/>
      <c r="Y285" s="529"/>
      <c r="Z285" s="529"/>
      <c r="AA285" s="529"/>
      <c r="AB285" s="529"/>
      <c r="AC285" s="529"/>
      <c r="AD285" s="529"/>
      <c r="AE285" s="529"/>
      <c r="AF285" s="529"/>
      <c r="AG285" s="529"/>
      <c r="AH285" s="529"/>
    </row>
    <row r="286" spans="1:34">
      <c r="A286" s="529"/>
      <c r="B286" s="533"/>
      <c r="C286" s="528"/>
      <c r="D286" s="528"/>
      <c r="E286" s="529"/>
      <c r="F286" s="529"/>
      <c r="G286" s="529"/>
      <c r="H286" s="529"/>
      <c r="I286" s="529"/>
      <c r="J286" s="529"/>
      <c r="K286" s="529"/>
      <c r="L286" s="529"/>
      <c r="M286" s="529"/>
      <c r="N286" s="529"/>
      <c r="O286" s="529"/>
      <c r="P286" s="529"/>
      <c r="Q286" s="529"/>
      <c r="R286" s="529"/>
      <c r="S286" s="529"/>
      <c r="T286" s="529"/>
      <c r="U286" s="529"/>
      <c r="V286" s="529"/>
      <c r="W286" s="529"/>
      <c r="X286" s="529"/>
      <c r="Y286" s="529"/>
      <c r="Z286" s="529"/>
      <c r="AA286" s="529"/>
      <c r="AB286" s="529"/>
      <c r="AC286" s="529"/>
      <c r="AD286" s="529"/>
      <c r="AE286" s="529"/>
      <c r="AF286" s="529"/>
      <c r="AG286" s="529"/>
      <c r="AH286" s="529"/>
    </row>
    <row r="287" spans="1:34">
      <c r="A287" s="529"/>
      <c r="B287" s="533"/>
      <c r="C287" s="528"/>
      <c r="D287" s="528"/>
      <c r="E287" s="529"/>
      <c r="F287" s="529"/>
      <c r="G287" s="529"/>
      <c r="H287" s="529"/>
      <c r="I287" s="529"/>
      <c r="J287" s="529"/>
      <c r="K287" s="529"/>
      <c r="L287" s="529"/>
      <c r="M287" s="529"/>
      <c r="N287" s="529"/>
      <c r="O287" s="529"/>
      <c r="P287" s="529"/>
      <c r="Q287" s="529"/>
      <c r="R287" s="529"/>
      <c r="S287" s="529"/>
      <c r="T287" s="529"/>
      <c r="U287" s="529"/>
      <c r="V287" s="529"/>
      <c r="W287" s="529"/>
      <c r="X287" s="529"/>
      <c r="Y287" s="529"/>
      <c r="Z287" s="529"/>
      <c r="AA287" s="529"/>
      <c r="AB287" s="529"/>
      <c r="AC287" s="529"/>
      <c r="AD287" s="529"/>
      <c r="AE287" s="529"/>
      <c r="AF287" s="529"/>
      <c r="AG287" s="529"/>
      <c r="AH287" s="529"/>
    </row>
    <row r="288" spans="1:34">
      <c r="A288" s="529"/>
      <c r="B288" s="533"/>
      <c r="C288" s="528"/>
      <c r="D288" s="528"/>
      <c r="E288" s="529"/>
      <c r="F288" s="529"/>
      <c r="G288" s="529"/>
      <c r="H288" s="529"/>
      <c r="I288" s="529"/>
      <c r="J288" s="529"/>
      <c r="K288" s="529"/>
      <c r="L288" s="529"/>
      <c r="M288" s="529"/>
      <c r="N288" s="529"/>
      <c r="O288" s="529"/>
      <c r="P288" s="529"/>
      <c r="Q288" s="529"/>
      <c r="R288" s="529"/>
      <c r="S288" s="529"/>
      <c r="T288" s="529"/>
      <c r="U288" s="529"/>
      <c r="V288" s="529"/>
      <c r="W288" s="529"/>
      <c r="X288" s="529"/>
      <c r="Y288" s="529"/>
      <c r="Z288" s="529"/>
      <c r="AA288" s="529"/>
      <c r="AB288" s="529"/>
      <c r="AC288" s="529"/>
      <c r="AD288" s="529"/>
      <c r="AE288" s="529"/>
      <c r="AF288" s="529"/>
      <c r="AG288" s="529"/>
      <c r="AH288" s="529"/>
    </row>
    <row r="289" spans="1:34">
      <c r="A289" s="529"/>
      <c r="B289" s="533"/>
      <c r="C289" s="528"/>
      <c r="D289" s="528"/>
      <c r="E289" s="529"/>
      <c r="F289" s="529"/>
      <c r="G289" s="529"/>
      <c r="H289" s="529"/>
      <c r="I289" s="529"/>
      <c r="J289" s="529"/>
      <c r="K289" s="529"/>
      <c r="L289" s="529"/>
      <c r="M289" s="529"/>
      <c r="N289" s="529"/>
      <c r="O289" s="529"/>
      <c r="P289" s="529"/>
      <c r="Q289" s="529"/>
      <c r="R289" s="529"/>
      <c r="S289" s="529"/>
      <c r="T289" s="529"/>
      <c r="U289" s="529"/>
      <c r="V289" s="529"/>
      <c r="W289" s="529"/>
      <c r="X289" s="529"/>
      <c r="Y289" s="529"/>
      <c r="Z289" s="529"/>
      <c r="AA289" s="529"/>
      <c r="AB289" s="529"/>
      <c r="AC289" s="529"/>
      <c r="AD289" s="529"/>
      <c r="AE289" s="529"/>
      <c r="AF289" s="529"/>
      <c r="AG289" s="529"/>
      <c r="AH289" s="529"/>
    </row>
    <row r="290" spans="1:34">
      <c r="A290" s="529"/>
      <c r="B290" s="533"/>
      <c r="C290" s="528"/>
      <c r="D290" s="528"/>
      <c r="E290" s="529"/>
      <c r="F290" s="529"/>
      <c r="G290" s="529"/>
      <c r="H290" s="529"/>
      <c r="I290" s="529"/>
      <c r="J290" s="529"/>
      <c r="K290" s="529"/>
      <c r="L290" s="529"/>
      <c r="M290" s="529"/>
      <c r="N290" s="529"/>
      <c r="O290" s="529"/>
      <c r="P290" s="529"/>
      <c r="Q290" s="529"/>
      <c r="R290" s="529"/>
      <c r="S290" s="529"/>
      <c r="T290" s="529"/>
      <c r="U290" s="529"/>
      <c r="V290" s="529"/>
      <c r="W290" s="529"/>
      <c r="X290" s="529"/>
      <c r="Y290" s="529"/>
      <c r="Z290" s="529"/>
      <c r="AA290" s="529"/>
      <c r="AB290" s="529"/>
      <c r="AC290" s="529"/>
      <c r="AD290" s="529"/>
      <c r="AE290" s="529"/>
      <c r="AF290" s="529"/>
      <c r="AG290" s="529"/>
      <c r="AH290" s="529"/>
    </row>
    <row r="291" spans="1:34">
      <c r="A291" s="529"/>
      <c r="B291" s="533"/>
      <c r="C291" s="528"/>
      <c r="D291" s="528"/>
      <c r="E291" s="529"/>
      <c r="F291" s="529"/>
      <c r="G291" s="529"/>
      <c r="H291" s="529"/>
      <c r="I291" s="529"/>
      <c r="J291" s="529"/>
      <c r="K291" s="529"/>
      <c r="L291" s="529"/>
      <c r="M291" s="529"/>
      <c r="N291" s="529"/>
      <c r="O291" s="529"/>
      <c r="P291" s="529"/>
      <c r="Q291" s="529"/>
      <c r="R291" s="529"/>
      <c r="S291" s="529"/>
      <c r="T291" s="529"/>
      <c r="U291" s="529"/>
      <c r="V291" s="529"/>
      <c r="W291" s="529"/>
      <c r="X291" s="529"/>
      <c r="Y291" s="529"/>
      <c r="Z291" s="529"/>
      <c r="AA291" s="529"/>
      <c r="AB291" s="529"/>
      <c r="AC291" s="529"/>
      <c r="AD291" s="529"/>
      <c r="AE291" s="529"/>
      <c r="AF291" s="529"/>
      <c r="AG291" s="529"/>
      <c r="AH291" s="529"/>
    </row>
    <row r="292" spans="1:34">
      <c r="A292" s="529"/>
      <c r="B292" s="533"/>
      <c r="C292" s="528"/>
      <c r="D292" s="528"/>
      <c r="E292" s="529"/>
      <c r="F292" s="529"/>
      <c r="G292" s="529"/>
      <c r="H292" s="529"/>
      <c r="I292" s="529"/>
      <c r="J292" s="529"/>
      <c r="K292" s="529"/>
      <c r="L292" s="529"/>
      <c r="M292" s="529"/>
      <c r="N292" s="529"/>
      <c r="O292" s="529"/>
      <c r="P292" s="529"/>
      <c r="Q292" s="529"/>
      <c r="R292" s="529"/>
      <c r="S292" s="529"/>
      <c r="T292" s="529"/>
      <c r="U292" s="529"/>
      <c r="V292" s="529"/>
      <c r="W292" s="529"/>
      <c r="X292" s="529"/>
      <c r="Y292" s="529"/>
      <c r="Z292" s="529"/>
      <c r="AA292" s="529"/>
      <c r="AB292" s="529"/>
      <c r="AC292" s="529"/>
      <c r="AD292" s="529"/>
      <c r="AE292" s="529"/>
      <c r="AF292" s="529"/>
      <c r="AG292" s="529"/>
      <c r="AH292" s="529"/>
    </row>
    <row r="293" spans="1:34">
      <c r="A293" s="529"/>
      <c r="B293" s="533"/>
      <c r="C293" s="528"/>
      <c r="D293" s="528"/>
      <c r="E293" s="529"/>
      <c r="F293" s="529"/>
      <c r="G293" s="529"/>
      <c r="H293" s="529"/>
      <c r="I293" s="529"/>
      <c r="J293" s="529"/>
      <c r="K293" s="529"/>
      <c r="L293" s="529"/>
      <c r="M293" s="529"/>
      <c r="N293" s="529"/>
      <c r="O293" s="529"/>
      <c r="P293" s="529"/>
      <c r="Q293" s="529"/>
      <c r="R293" s="529"/>
      <c r="S293" s="529"/>
      <c r="T293" s="529"/>
      <c r="U293" s="529"/>
      <c r="V293" s="529"/>
      <c r="W293" s="529"/>
      <c r="X293" s="529"/>
      <c r="Y293" s="529"/>
      <c r="Z293" s="529"/>
      <c r="AA293" s="529"/>
      <c r="AB293" s="529"/>
      <c r="AC293" s="529"/>
      <c r="AD293" s="529"/>
      <c r="AE293" s="529"/>
      <c r="AF293" s="529"/>
      <c r="AG293" s="529"/>
      <c r="AH293" s="529"/>
    </row>
    <row r="294" spans="1:34">
      <c r="A294" s="529"/>
      <c r="B294" s="533"/>
      <c r="C294" s="528"/>
      <c r="D294" s="528"/>
      <c r="E294" s="529"/>
      <c r="F294" s="529"/>
      <c r="G294" s="529"/>
      <c r="H294" s="529"/>
      <c r="I294" s="529"/>
      <c r="J294" s="529"/>
      <c r="K294" s="529"/>
      <c r="L294" s="529"/>
      <c r="M294" s="529"/>
      <c r="N294" s="529"/>
      <c r="O294" s="529"/>
      <c r="P294" s="529"/>
      <c r="Q294" s="529"/>
      <c r="R294" s="529"/>
      <c r="S294" s="529"/>
      <c r="T294" s="529"/>
      <c r="U294" s="529"/>
      <c r="V294" s="529"/>
      <c r="W294" s="529"/>
      <c r="X294" s="529"/>
      <c r="Y294" s="529"/>
      <c r="Z294" s="529"/>
      <c r="AA294" s="529"/>
      <c r="AB294" s="529"/>
      <c r="AC294" s="529"/>
      <c r="AD294" s="529"/>
      <c r="AE294" s="529"/>
      <c r="AF294" s="529"/>
      <c r="AG294" s="529"/>
      <c r="AH294" s="529"/>
    </row>
    <row r="295" spans="1:34">
      <c r="A295" s="529"/>
      <c r="B295" s="533"/>
      <c r="C295" s="528"/>
      <c r="D295" s="528"/>
      <c r="E295" s="529"/>
      <c r="F295" s="529"/>
      <c r="G295" s="529"/>
      <c r="H295" s="529"/>
      <c r="I295" s="529"/>
      <c r="J295" s="529"/>
      <c r="K295" s="529"/>
      <c r="L295" s="529"/>
      <c r="M295" s="529"/>
      <c r="N295" s="529"/>
      <c r="O295" s="529"/>
      <c r="P295" s="529"/>
      <c r="Q295" s="529"/>
      <c r="R295" s="529"/>
      <c r="S295" s="529"/>
      <c r="T295" s="529"/>
      <c r="U295" s="529"/>
      <c r="V295" s="529"/>
      <c r="W295" s="529"/>
      <c r="X295" s="529"/>
      <c r="Y295" s="529"/>
      <c r="Z295" s="529"/>
      <c r="AA295" s="529"/>
      <c r="AB295" s="529"/>
      <c r="AC295" s="529"/>
      <c r="AD295" s="529"/>
      <c r="AE295" s="529"/>
      <c r="AF295" s="529"/>
      <c r="AG295" s="529"/>
      <c r="AH295" s="529"/>
    </row>
    <row r="296" spans="1:34">
      <c r="A296" s="529"/>
      <c r="B296" s="533"/>
      <c r="C296" s="528"/>
      <c r="D296" s="528"/>
      <c r="E296" s="529"/>
      <c r="F296" s="529"/>
      <c r="G296" s="529"/>
      <c r="H296" s="529"/>
      <c r="I296" s="529"/>
      <c r="J296" s="529"/>
      <c r="K296" s="529"/>
      <c r="L296" s="529"/>
      <c r="M296" s="529"/>
      <c r="N296" s="529"/>
      <c r="O296" s="529"/>
      <c r="P296" s="529"/>
      <c r="Q296" s="529"/>
      <c r="R296" s="529"/>
      <c r="S296" s="529"/>
      <c r="T296" s="529"/>
      <c r="U296" s="529"/>
      <c r="V296" s="529"/>
      <c r="W296" s="529"/>
      <c r="X296" s="529"/>
      <c r="Y296" s="529"/>
      <c r="Z296" s="529"/>
      <c r="AA296" s="529"/>
      <c r="AB296" s="529"/>
      <c r="AC296" s="529"/>
      <c r="AD296" s="529"/>
      <c r="AE296" s="529"/>
      <c r="AF296" s="529"/>
      <c r="AG296" s="529"/>
      <c r="AH296" s="529"/>
    </row>
    <row r="297" spans="1:34">
      <c r="A297" s="529"/>
      <c r="B297" s="533"/>
      <c r="C297" s="528"/>
      <c r="D297" s="528"/>
      <c r="E297" s="529"/>
      <c r="F297" s="529"/>
      <c r="G297" s="529"/>
      <c r="H297" s="529"/>
      <c r="I297" s="529"/>
      <c r="J297" s="529"/>
      <c r="K297" s="529"/>
      <c r="L297" s="529"/>
      <c r="M297" s="529"/>
      <c r="N297" s="529"/>
      <c r="O297" s="529"/>
      <c r="P297" s="529"/>
      <c r="Q297" s="529"/>
      <c r="R297" s="529"/>
      <c r="S297" s="529"/>
      <c r="T297" s="529"/>
      <c r="U297" s="529"/>
      <c r="V297" s="529"/>
      <c r="W297" s="529"/>
      <c r="X297" s="529"/>
      <c r="Y297" s="529"/>
      <c r="Z297" s="529"/>
      <c r="AA297" s="529"/>
      <c r="AB297" s="529"/>
      <c r="AC297" s="529"/>
      <c r="AD297" s="529"/>
      <c r="AE297" s="529"/>
      <c r="AF297" s="529"/>
      <c r="AG297" s="529"/>
      <c r="AH297" s="529"/>
    </row>
    <row r="298" spans="1:34">
      <c r="A298" s="529"/>
      <c r="B298" s="533"/>
      <c r="C298" s="528"/>
      <c r="D298" s="528"/>
      <c r="E298" s="529"/>
      <c r="F298" s="529"/>
      <c r="G298" s="529"/>
      <c r="H298" s="529"/>
      <c r="I298" s="529"/>
      <c r="J298" s="529"/>
      <c r="K298" s="529"/>
      <c r="L298" s="529"/>
      <c r="M298" s="529"/>
      <c r="N298" s="529"/>
      <c r="O298" s="529"/>
      <c r="P298" s="529"/>
      <c r="Q298" s="529"/>
      <c r="R298" s="529"/>
      <c r="S298" s="529"/>
      <c r="T298" s="529"/>
      <c r="U298" s="529"/>
      <c r="V298" s="529"/>
      <c r="W298" s="529"/>
      <c r="X298" s="529"/>
      <c r="Y298" s="529"/>
      <c r="Z298" s="529"/>
      <c r="AA298" s="529"/>
      <c r="AB298" s="529"/>
      <c r="AC298" s="529"/>
      <c r="AD298" s="529"/>
      <c r="AE298" s="529"/>
      <c r="AF298" s="529"/>
      <c r="AG298" s="529"/>
      <c r="AH298" s="529"/>
    </row>
    <row r="299" spans="1:34">
      <c r="A299" s="529"/>
      <c r="B299" s="533"/>
      <c r="C299" s="528"/>
      <c r="D299" s="528"/>
      <c r="E299" s="529"/>
      <c r="F299" s="529"/>
      <c r="G299" s="529"/>
      <c r="H299" s="529"/>
      <c r="I299" s="529"/>
      <c r="J299" s="529"/>
      <c r="K299" s="529"/>
      <c r="L299" s="529"/>
      <c r="M299" s="529"/>
      <c r="N299" s="529"/>
      <c r="O299" s="529"/>
      <c r="P299" s="529"/>
      <c r="Q299" s="529"/>
      <c r="R299" s="529"/>
      <c r="S299" s="529"/>
      <c r="T299" s="529"/>
      <c r="U299" s="529"/>
      <c r="V299" s="529"/>
      <c r="W299" s="529"/>
      <c r="X299" s="529"/>
      <c r="Y299" s="529"/>
      <c r="Z299" s="529"/>
      <c r="AA299" s="529"/>
      <c r="AB299" s="529"/>
      <c r="AC299" s="529"/>
      <c r="AD299" s="529"/>
      <c r="AE299" s="529"/>
      <c r="AF299" s="529"/>
      <c r="AG299" s="529"/>
      <c r="AH299" s="529"/>
    </row>
    <row r="300" spans="1:34">
      <c r="A300" s="529"/>
      <c r="B300" s="533"/>
      <c r="C300" s="528"/>
      <c r="D300" s="528"/>
      <c r="E300" s="529"/>
      <c r="F300" s="529"/>
      <c r="G300" s="529"/>
      <c r="H300" s="529"/>
      <c r="I300" s="529"/>
      <c r="J300" s="529"/>
      <c r="K300" s="529"/>
      <c r="L300" s="529"/>
      <c r="M300" s="529"/>
      <c r="N300" s="529"/>
      <c r="O300" s="529"/>
      <c r="P300" s="529"/>
      <c r="Q300" s="529"/>
      <c r="R300" s="529"/>
      <c r="S300" s="529"/>
      <c r="T300" s="529"/>
      <c r="U300" s="529"/>
      <c r="V300" s="529"/>
      <c r="W300" s="529"/>
      <c r="X300" s="529"/>
      <c r="Y300" s="529"/>
      <c r="Z300" s="529"/>
      <c r="AA300" s="529"/>
      <c r="AB300" s="529"/>
      <c r="AC300" s="529"/>
      <c r="AD300" s="529"/>
      <c r="AE300" s="529"/>
      <c r="AF300" s="529"/>
      <c r="AG300" s="529"/>
      <c r="AH300" s="529"/>
    </row>
    <row r="301" spans="1:34">
      <c r="A301" s="529"/>
      <c r="B301" s="533"/>
      <c r="C301" s="528"/>
      <c r="D301" s="528"/>
      <c r="E301" s="529"/>
      <c r="F301" s="529"/>
      <c r="G301" s="529"/>
      <c r="H301" s="529"/>
      <c r="I301" s="529"/>
      <c r="J301" s="529"/>
      <c r="K301" s="529"/>
      <c r="L301" s="529"/>
      <c r="M301" s="529"/>
      <c r="N301" s="529"/>
      <c r="O301" s="529"/>
      <c r="P301" s="529"/>
      <c r="Q301" s="529"/>
      <c r="R301" s="529"/>
      <c r="S301" s="529"/>
      <c r="T301" s="529"/>
      <c r="U301" s="529"/>
      <c r="V301" s="529"/>
      <c r="W301" s="529"/>
      <c r="X301" s="529"/>
      <c r="Y301" s="529"/>
      <c r="Z301" s="529"/>
      <c r="AA301" s="529"/>
      <c r="AB301" s="529"/>
      <c r="AC301" s="529"/>
      <c r="AD301" s="529"/>
      <c r="AE301" s="529"/>
      <c r="AF301" s="529"/>
      <c r="AG301" s="529"/>
      <c r="AH301" s="529"/>
    </row>
    <row r="302" spans="1:34">
      <c r="A302" s="529"/>
      <c r="B302" s="533"/>
      <c r="C302" s="528"/>
      <c r="D302" s="528"/>
      <c r="E302" s="529"/>
      <c r="F302" s="529"/>
      <c r="G302" s="529"/>
      <c r="H302" s="529"/>
      <c r="I302" s="529"/>
      <c r="J302" s="529"/>
      <c r="K302" s="529"/>
      <c r="L302" s="529"/>
      <c r="M302" s="529"/>
      <c r="N302" s="529"/>
      <c r="O302" s="529"/>
      <c r="P302" s="529"/>
      <c r="Q302" s="529"/>
      <c r="R302" s="529"/>
      <c r="S302" s="529"/>
      <c r="T302" s="529"/>
      <c r="U302" s="529"/>
      <c r="V302" s="529"/>
      <c r="W302" s="529"/>
      <c r="X302" s="529"/>
      <c r="Y302" s="529"/>
      <c r="Z302" s="529"/>
      <c r="AA302" s="529"/>
      <c r="AB302" s="529"/>
      <c r="AC302" s="529"/>
      <c r="AD302" s="529"/>
      <c r="AE302" s="529"/>
      <c r="AF302" s="529"/>
      <c r="AG302" s="529"/>
      <c r="AH302" s="529"/>
    </row>
    <row r="303" spans="1:34">
      <c r="A303" s="529"/>
      <c r="B303" s="533"/>
      <c r="C303" s="528"/>
      <c r="D303" s="528"/>
      <c r="E303" s="529"/>
      <c r="F303" s="529"/>
      <c r="G303" s="529"/>
      <c r="H303" s="529"/>
      <c r="I303" s="529"/>
      <c r="J303" s="529"/>
      <c r="K303" s="529"/>
      <c r="L303" s="529"/>
      <c r="M303" s="529"/>
      <c r="N303" s="529"/>
      <c r="O303" s="529"/>
      <c r="P303" s="529"/>
      <c r="Q303" s="529"/>
      <c r="R303" s="529"/>
      <c r="S303" s="529"/>
      <c r="T303" s="529"/>
      <c r="U303" s="529"/>
      <c r="V303" s="529"/>
      <c r="W303" s="529"/>
      <c r="X303" s="529"/>
      <c r="Y303" s="529"/>
      <c r="Z303" s="529"/>
      <c r="AA303" s="529"/>
      <c r="AB303" s="529"/>
      <c r="AC303" s="529"/>
      <c r="AD303" s="529"/>
      <c r="AE303" s="529"/>
      <c r="AF303" s="529"/>
      <c r="AG303" s="529"/>
      <c r="AH303" s="529"/>
    </row>
    <row r="304" spans="1:34">
      <c r="A304" s="529"/>
      <c r="B304" s="533"/>
      <c r="C304" s="528"/>
      <c r="D304" s="528"/>
      <c r="E304" s="529"/>
      <c r="F304" s="529"/>
      <c r="G304" s="529"/>
      <c r="H304" s="529"/>
      <c r="I304" s="529"/>
      <c r="J304" s="529"/>
      <c r="K304" s="529"/>
      <c r="L304" s="529"/>
      <c r="M304" s="529"/>
      <c r="N304" s="529"/>
      <c r="O304" s="529"/>
      <c r="P304" s="529"/>
      <c r="Q304" s="529"/>
      <c r="R304" s="529"/>
      <c r="S304" s="529"/>
      <c r="T304" s="529"/>
      <c r="U304" s="529"/>
      <c r="V304" s="529"/>
      <c r="W304" s="529"/>
      <c r="X304" s="529"/>
      <c r="Y304" s="529"/>
      <c r="Z304" s="529"/>
      <c r="AA304" s="529"/>
      <c r="AB304" s="529"/>
      <c r="AC304" s="529"/>
      <c r="AD304" s="529"/>
      <c r="AE304" s="529"/>
      <c r="AF304" s="529"/>
      <c r="AG304" s="529"/>
      <c r="AH304" s="529"/>
    </row>
    <row r="305" spans="1:34">
      <c r="A305" s="529"/>
      <c r="B305" s="533"/>
      <c r="C305" s="528"/>
      <c r="D305" s="528"/>
      <c r="E305" s="529"/>
      <c r="F305" s="529"/>
      <c r="G305" s="529"/>
      <c r="H305" s="529"/>
      <c r="I305" s="529"/>
      <c r="J305" s="529"/>
      <c r="K305" s="529"/>
      <c r="L305" s="529"/>
      <c r="M305" s="529"/>
      <c r="N305" s="529"/>
      <c r="O305" s="529"/>
      <c r="P305" s="529"/>
      <c r="Q305" s="529"/>
      <c r="R305" s="529"/>
      <c r="S305" s="529"/>
      <c r="T305" s="529"/>
      <c r="U305" s="529"/>
      <c r="V305" s="529"/>
      <c r="W305" s="529"/>
      <c r="X305" s="529"/>
      <c r="Y305" s="529"/>
      <c r="Z305" s="529"/>
      <c r="AA305" s="529"/>
      <c r="AB305" s="529"/>
      <c r="AC305" s="529"/>
      <c r="AD305" s="529"/>
      <c r="AE305" s="529"/>
      <c r="AF305" s="529"/>
      <c r="AG305" s="529"/>
      <c r="AH305" s="529"/>
    </row>
    <row r="306" spans="1:34">
      <c r="A306" s="529"/>
      <c r="B306" s="533"/>
      <c r="C306" s="528"/>
      <c r="D306" s="528"/>
      <c r="E306" s="529"/>
      <c r="F306" s="529"/>
      <c r="G306" s="529"/>
      <c r="H306" s="529"/>
      <c r="I306" s="529"/>
      <c r="J306" s="529"/>
      <c r="K306" s="529"/>
      <c r="L306" s="529"/>
      <c r="M306" s="529"/>
      <c r="N306" s="529"/>
      <c r="O306" s="529"/>
      <c r="P306" s="529"/>
      <c r="Q306" s="529"/>
      <c r="R306" s="529"/>
      <c r="S306" s="529"/>
      <c r="T306" s="529"/>
      <c r="U306" s="529"/>
      <c r="V306" s="529"/>
      <c r="W306" s="529"/>
      <c r="X306" s="529"/>
      <c r="Y306" s="529"/>
      <c r="Z306" s="529"/>
      <c r="AA306" s="529"/>
      <c r="AB306" s="529"/>
      <c r="AC306" s="529"/>
      <c r="AD306" s="529"/>
      <c r="AE306" s="529"/>
      <c r="AF306" s="529"/>
      <c r="AG306" s="529"/>
      <c r="AH306" s="529"/>
    </row>
    <row r="307" spans="1:34">
      <c r="A307" s="529"/>
      <c r="B307" s="533"/>
      <c r="C307" s="528"/>
      <c r="D307" s="528"/>
      <c r="E307" s="529"/>
      <c r="F307" s="529"/>
      <c r="G307" s="529"/>
      <c r="H307" s="529"/>
      <c r="I307" s="529"/>
      <c r="J307" s="529"/>
      <c r="K307" s="529"/>
      <c r="L307" s="529"/>
      <c r="M307" s="529"/>
      <c r="N307" s="529"/>
      <c r="O307" s="529"/>
      <c r="P307" s="529"/>
      <c r="Q307" s="529"/>
      <c r="R307" s="529"/>
      <c r="S307" s="529"/>
      <c r="T307" s="529"/>
      <c r="U307" s="529"/>
      <c r="V307" s="529"/>
      <c r="W307" s="529"/>
      <c r="X307" s="529"/>
      <c r="Y307" s="529"/>
      <c r="Z307" s="529"/>
      <c r="AA307" s="529"/>
      <c r="AB307" s="529"/>
      <c r="AC307" s="529"/>
      <c r="AD307" s="529"/>
      <c r="AE307" s="529"/>
      <c r="AF307" s="529"/>
      <c r="AG307" s="529"/>
      <c r="AH307" s="529"/>
    </row>
    <row r="308" spans="1:34">
      <c r="A308" s="529"/>
      <c r="B308" s="533"/>
      <c r="C308" s="528"/>
      <c r="D308" s="528"/>
      <c r="E308" s="529"/>
      <c r="F308" s="529"/>
      <c r="G308" s="529"/>
      <c r="H308" s="529"/>
      <c r="I308" s="529"/>
      <c r="J308" s="529"/>
      <c r="K308" s="529"/>
      <c r="L308" s="529"/>
      <c r="M308" s="529"/>
      <c r="N308" s="529"/>
      <c r="O308" s="529"/>
      <c r="P308" s="529"/>
      <c r="Q308" s="529"/>
      <c r="R308" s="529"/>
      <c r="S308" s="529"/>
      <c r="T308" s="529"/>
      <c r="U308" s="529"/>
      <c r="V308" s="529"/>
      <c r="W308" s="529"/>
      <c r="X308" s="529"/>
      <c r="Y308" s="529"/>
      <c r="Z308" s="529"/>
      <c r="AA308" s="529"/>
      <c r="AB308" s="529"/>
      <c r="AC308" s="529"/>
      <c r="AD308" s="529"/>
      <c r="AE308" s="529"/>
      <c r="AF308" s="529"/>
      <c r="AG308" s="529"/>
      <c r="AH308" s="529"/>
    </row>
    <row r="309" spans="1:34">
      <c r="A309" s="529"/>
      <c r="B309" s="533"/>
      <c r="C309" s="528"/>
      <c r="D309" s="528"/>
      <c r="E309" s="529"/>
      <c r="F309" s="529"/>
      <c r="G309" s="529"/>
      <c r="H309" s="529"/>
      <c r="I309" s="529"/>
      <c r="J309" s="529"/>
      <c r="K309" s="529"/>
      <c r="L309" s="529"/>
      <c r="M309" s="529"/>
      <c r="N309" s="529"/>
      <c r="O309" s="529"/>
      <c r="P309" s="529"/>
      <c r="Q309" s="529"/>
      <c r="R309" s="529"/>
      <c r="S309" s="529"/>
      <c r="T309" s="529"/>
      <c r="U309" s="529"/>
      <c r="V309" s="529"/>
      <c r="W309" s="529"/>
      <c r="X309" s="529"/>
      <c r="Y309" s="529"/>
      <c r="Z309" s="529"/>
      <c r="AA309" s="529"/>
      <c r="AB309" s="529"/>
      <c r="AC309" s="529"/>
      <c r="AD309" s="529"/>
      <c r="AE309" s="529"/>
      <c r="AF309" s="529"/>
      <c r="AG309" s="529"/>
      <c r="AH309" s="529"/>
    </row>
    <row r="310" spans="1:34">
      <c r="A310" s="529"/>
      <c r="B310" s="533"/>
      <c r="C310" s="528"/>
      <c r="D310" s="528"/>
      <c r="E310" s="529"/>
      <c r="F310" s="529"/>
      <c r="G310" s="529"/>
      <c r="H310" s="529"/>
      <c r="I310" s="529"/>
      <c r="J310" s="529"/>
      <c r="K310" s="529"/>
      <c r="L310" s="529"/>
      <c r="M310" s="529"/>
      <c r="N310" s="529"/>
      <c r="O310" s="529"/>
      <c r="P310" s="529"/>
      <c r="Q310" s="529"/>
      <c r="R310" s="529"/>
      <c r="S310" s="529"/>
      <c r="T310" s="529"/>
      <c r="U310" s="529"/>
      <c r="V310" s="529"/>
      <c r="W310" s="529"/>
      <c r="X310" s="529"/>
      <c r="Y310" s="529"/>
      <c r="Z310" s="529"/>
      <c r="AA310" s="529"/>
      <c r="AB310" s="529"/>
      <c r="AC310" s="529"/>
      <c r="AD310" s="529"/>
      <c r="AE310" s="529"/>
      <c r="AF310" s="529"/>
      <c r="AG310" s="529"/>
      <c r="AH310" s="529"/>
    </row>
    <row r="311" spans="1:34">
      <c r="A311" s="529"/>
      <c r="B311" s="533"/>
      <c r="C311" s="528"/>
      <c r="D311" s="528"/>
      <c r="E311" s="529"/>
      <c r="F311" s="529"/>
      <c r="G311" s="529"/>
      <c r="H311" s="529"/>
      <c r="I311" s="529"/>
      <c r="J311" s="529"/>
      <c r="K311" s="529"/>
      <c r="L311" s="529"/>
      <c r="M311" s="529"/>
      <c r="N311" s="529"/>
      <c r="O311" s="529"/>
      <c r="P311" s="529"/>
      <c r="Q311" s="529"/>
      <c r="R311" s="529"/>
      <c r="S311" s="529"/>
      <c r="T311" s="529"/>
      <c r="U311" s="529"/>
      <c r="V311" s="529"/>
      <c r="W311" s="529"/>
      <c r="X311" s="529"/>
      <c r="Y311" s="529"/>
      <c r="Z311" s="529"/>
      <c r="AA311" s="529"/>
      <c r="AB311" s="529"/>
      <c r="AC311" s="529"/>
      <c r="AD311" s="529"/>
      <c r="AE311" s="529"/>
      <c r="AF311" s="529"/>
      <c r="AG311" s="529"/>
      <c r="AH311" s="529"/>
    </row>
    <row r="312" spans="1:34">
      <c r="A312" s="529"/>
      <c r="B312" s="533"/>
      <c r="C312" s="528"/>
      <c r="D312" s="528"/>
      <c r="E312" s="529"/>
      <c r="F312" s="529"/>
      <c r="G312" s="529"/>
      <c r="H312" s="529"/>
      <c r="I312" s="529"/>
      <c r="J312" s="529"/>
      <c r="K312" s="529"/>
      <c r="L312" s="529"/>
      <c r="M312" s="529"/>
      <c r="N312" s="529"/>
      <c r="O312" s="529"/>
      <c r="P312" s="529"/>
      <c r="Q312" s="529"/>
      <c r="R312" s="529"/>
      <c r="S312" s="529"/>
      <c r="T312" s="529"/>
      <c r="U312" s="529"/>
      <c r="V312" s="529"/>
      <c r="W312" s="529"/>
      <c r="X312" s="529"/>
      <c r="Y312" s="529"/>
      <c r="Z312" s="529"/>
      <c r="AA312" s="529"/>
      <c r="AB312" s="529"/>
      <c r="AC312" s="529"/>
      <c r="AD312" s="529"/>
      <c r="AE312" s="529"/>
      <c r="AF312" s="529"/>
      <c r="AG312" s="529"/>
      <c r="AH312" s="529"/>
    </row>
    <row r="313" spans="1:34">
      <c r="A313" s="529"/>
      <c r="B313" s="533"/>
      <c r="C313" s="528"/>
      <c r="D313" s="528"/>
      <c r="E313" s="529"/>
      <c r="F313" s="529"/>
      <c r="G313" s="529"/>
      <c r="H313" s="529"/>
      <c r="I313" s="529"/>
      <c r="J313" s="529"/>
      <c r="K313" s="529"/>
      <c r="L313" s="529"/>
      <c r="M313" s="529"/>
      <c r="N313" s="529"/>
      <c r="O313" s="529"/>
      <c r="P313" s="529"/>
      <c r="Q313" s="529"/>
      <c r="R313" s="529"/>
      <c r="S313" s="529"/>
      <c r="T313" s="529"/>
      <c r="U313" s="529"/>
      <c r="V313" s="529"/>
      <c r="W313" s="529"/>
      <c r="X313" s="529"/>
      <c r="Y313" s="529"/>
      <c r="Z313" s="529"/>
      <c r="AA313" s="529"/>
      <c r="AB313" s="529"/>
      <c r="AC313" s="529"/>
      <c r="AD313" s="529"/>
      <c r="AE313" s="529"/>
      <c r="AF313" s="529"/>
      <c r="AG313" s="529"/>
      <c r="AH313" s="529"/>
    </row>
    <row r="314" spans="1:34">
      <c r="A314" s="529"/>
      <c r="B314" s="533"/>
      <c r="C314" s="528"/>
      <c r="D314" s="528"/>
      <c r="E314" s="529"/>
      <c r="F314" s="529"/>
      <c r="G314" s="529"/>
      <c r="H314" s="529"/>
      <c r="I314" s="529"/>
      <c r="J314" s="529"/>
      <c r="K314" s="529"/>
      <c r="L314" s="529"/>
      <c r="M314" s="529"/>
      <c r="N314" s="529"/>
      <c r="O314" s="529"/>
      <c r="P314" s="529"/>
      <c r="Q314" s="529"/>
      <c r="R314" s="529"/>
      <c r="S314" s="529"/>
      <c r="T314" s="529"/>
      <c r="U314" s="529"/>
      <c r="V314" s="529"/>
      <c r="W314" s="529"/>
      <c r="X314" s="529"/>
      <c r="Y314" s="529"/>
      <c r="Z314" s="529"/>
      <c r="AA314" s="529"/>
      <c r="AB314" s="529"/>
      <c r="AC314" s="529"/>
      <c r="AD314" s="529"/>
      <c r="AE314" s="529"/>
      <c r="AF314" s="529"/>
      <c r="AG314" s="529"/>
      <c r="AH314" s="529"/>
    </row>
    <row r="315" spans="1:34">
      <c r="A315" s="529"/>
      <c r="B315" s="533"/>
      <c r="C315" s="528"/>
      <c r="D315" s="528"/>
      <c r="E315" s="529"/>
      <c r="F315" s="529"/>
      <c r="G315" s="529"/>
      <c r="H315" s="529"/>
      <c r="I315" s="529"/>
      <c r="J315" s="529"/>
      <c r="K315" s="529"/>
      <c r="L315" s="529"/>
      <c r="M315" s="529"/>
      <c r="N315" s="529"/>
      <c r="O315" s="529"/>
      <c r="P315" s="529"/>
      <c r="Q315" s="529"/>
      <c r="R315" s="529"/>
      <c r="S315" s="529"/>
      <c r="T315" s="529"/>
      <c r="U315" s="529"/>
      <c r="V315" s="529"/>
      <c r="W315" s="529"/>
      <c r="X315" s="529"/>
      <c r="Y315" s="529"/>
      <c r="Z315" s="529"/>
      <c r="AA315" s="529"/>
      <c r="AB315" s="529"/>
      <c r="AC315" s="529"/>
      <c r="AD315" s="529"/>
      <c r="AE315" s="529"/>
      <c r="AF315" s="529"/>
      <c r="AG315" s="529"/>
      <c r="AH315" s="529"/>
    </row>
    <row r="316" spans="1:34">
      <c r="A316" s="529"/>
      <c r="B316" s="533"/>
      <c r="C316" s="528"/>
      <c r="D316" s="528"/>
      <c r="E316" s="529"/>
      <c r="F316" s="529"/>
      <c r="G316" s="529"/>
      <c r="H316" s="529"/>
      <c r="I316" s="529"/>
      <c r="J316" s="529"/>
      <c r="K316" s="529"/>
      <c r="L316" s="529"/>
      <c r="M316" s="529"/>
      <c r="N316" s="529"/>
      <c r="O316" s="529"/>
      <c r="P316" s="529"/>
      <c r="Q316" s="529"/>
      <c r="R316" s="529"/>
      <c r="S316" s="529"/>
      <c r="T316" s="529"/>
      <c r="U316" s="529"/>
      <c r="V316" s="529"/>
      <c r="W316" s="529"/>
      <c r="X316" s="529"/>
      <c r="Y316" s="529"/>
      <c r="Z316" s="529"/>
      <c r="AA316" s="529"/>
      <c r="AB316" s="529"/>
      <c r="AC316" s="529"/>
      <c r="AD316" s="529"/>
      <c r="AE316" s="529"/>
      <c r="AF316" s="529"/>
      <c r="AG316" s="529"/>
      <c r="AH316" s="529"/>
    </row>
    <row r="317" spans="1:34">
      <c r="A317" s="529"/>
      <c r="B317" s="533"/>
      <c r="C317" s="528"/>
      <c r="D317" s="528"/>
      <c r="E317" s="529"/>
      <c r="F317" s="529"/>
      <c r="G317" s="529"/>
      <c r="H317" s="529"/>
      <c r="I317" s="529"/>
      <c r="J317" s="529"/>
      <c r="K317" s="529"/>
      <c r="L317" s="529"/>
      <c r="M317" s="529"/>
      <c r="N317" s="529"/>
      <c r="O317" s="529"/>
      <c r="P317" s="529"/>
      <c r="Q317" s="529"/>
      <c r="R317" s="529"/>
      <c r="S317" s="529"/>
      <c r="T317" s="529"/>
      <c r="U317" s="529"/>
      <c r="V317" s="529"/>
      <c r="W317" s="529"/>
      <c r="X317" s="529"/>
      <c r="Y317" s="529"/>
      <c r="Z317" s="529"/>
      <c r="AA317" s="529"/>
      <c r="AB317" s="529"/>
      <c r="AC317" s="529"/>
      <c r="AD317" s="529"/>
      <c r="AE317" s="529"/>
      <c r="AF317" s="529"/>
      <c r="AG317" s="529"/>
      <c r="AH317" s="529"/>
    </row>
    <row r="318" spans="1:34">
      <c r="A318" s="529"/>
      <c r="B318" s="533"/>
      <c r="C318" s="528"/>
      <c r="D318" s="528"/>
      <c r="E318" s="529"/>
      <c r="F318" s="529"/>
      <c r="G318" s="529"/>
      <c r="H318" s="529"/>
      <c r="I318" s="529"/>
      <c r="J318" s="529"/>
      <c r="K318" s="529"/>
      <c r="L318" s="529"/>
      <c r="M318" s="529"/>
      <c r="N318" s="529"/>
      <c r="O318" s="529"/>
      <c r="P318" s="529"/>
      <c r="Q318" s="529"/>
      <c r="R318" s="529"/>
      <c r="S318" s="529"/>
      <c r="T318" s="529"/>
      <c r="U318" s="529"/>
      <c r="V318" s="529"/>
      <c r="W318" s="529"/>
      <c r="X318" s="529"/>
      <c r="Y318" s="529"/>
      <c r="Z318" s="529"/>
      <c r="AA318" s="529"/>
      <c r="AB318" s="529"/>
      <c r="AC318" s="529"/>
      <c r="AD318" s="529"/>
      <c r="AE318" s="529"/>
      <c r="AF318" s="529"/>
      <c r="AG318" s="529"/>
      <c r="AH318" s="529"/>
    </row>
    <row r="319" spans="1:34">
      <c r="A319" s="529"/>
      <c r="B319" s="533"/>
      <c r="C319" s="528"/>
      <c r="D319" s="528"/>
      <c r="E319" s="529"/>
      <c r="F319" s="529"/>
      <c r="G319" s="529"/>
      <c r="H319" s="529"/>
      <c r="I319" s="529"/>
      <c r="J319" s="529"/>
      <c r="K319" s="529"/>
      <c r="L319" s="529"/>
      <c r="M319" s="529"/>
      <c r="N319" s="529"/>
      <c r="O319" s="529"/>
      <c r="P319" s="529"/>
      <c r="Q319" s="529"/>
      <c r="R319" s="529"/>
      <c r="S319" s="529"/>
      <c r="T319" s="529"/>
      <c r="U319" s="529"/>
      <c r="V319" s="529"/>
      <c r="W319" s="529"/>
      <c r="X319" s="529"/>
      <c r="Y319" s="529"/>
      <c r="Z319" s="529"/>
      <c r="AA319" s="529"/>
      <c r="AB319" s="529"/>
      <c r="AC319" s="529"/>
      <c r="AD319" s="529"/>
      <c r="AE319" s="529"/>
      <c r="AF319" s="529"/>
      <c r="AG319" s="529"/>
      <c r="AH319" s="529"/>
    </row>
    <row r="320" spans="1:34">
      <c r="A320" s="529"/>
      <c r="B320" s="533"/>
      <c r="C320" s="528"/>
      <c r="D320" s="528"/>
      <c r="E320" s="529"/>
      <c r="F320" s="529"/>
      <c r="G320" s="529"/>
      <c r="H320" s="529"/>
      <c r="I320" s="529"/>
      <c r="J320" s="529"/>
      <c r="K320" s="529"/>
      <c r="L320" s="529"/>
      <c r="M320" s="529"/>
      <c r="N320" s="529"/>
      <c r="O320" s="529"/>
      <c r="P320" s="529"/>
      <c r="Q320" s="529"/>
      <c r="R320" s="529"/>
      <c r="S320" s="529"/>
      <c r="T320" s="529"/>
      <c r="U320" s="529"/>
      <c r="V320" s="529"/>
      <c r="W320" s="529"/>
      <c r="X320" s="529"/>
      <c r="Y320" s="529"/>
      <c r="Z320" s="529"/>
      <c r="AA320" s="529"/>
      <c r="AB320" s="529"/>
      <c r="AC320" s="529"/>
      <c r="AD320" s="529"/>
      <c r="AE320" s="529"/>
      <c r="AF320" s="529"/>
      <c r="AG320" s="529"/>
      <c r="AH320" s="529"/>
    </row>
    <row r="321" spans="1:34">
      <c r="A321" s="529"/>
      <c r="B321" s="533"/>
      <c r="C321" s="528"/>
      <c r="D321" s="528"/>
      <c r="E321" s="529"/>
      <c r="F321" s="529"/>
      <c r="G321" s="529"/>
      <c r="H321" s="529"/>
      <c r="I321" s="529"/>
      <c r="J321" s="529"/>
      <c r="K321" s="529"/>
      <c r="L321" s="529"/>
      <c r="M321" s="529"/>
      <c r="N321" s="529"/>
      <c r="O321" s="529"/>
      <c r="P321" s="529"/>
      <c r="Q321" s="529"/>
      <c r="R321" s="529"/>
      <c r="S321" s="529"/>
      <c r="T321" s="529"/>
      <c r="U321" s="529"/>
      <c r="V321" s="529"/>
      <c r="W321" s="529"/>
      <c r="X321" s="529"/>
      <c r="Y321" s="529"/>
      <c r="Z321" s="529"/>
      <c r="AA321" s="529"/>
      <c r="AB321" s="529"/>
      <c r="AC321" s="529"/>
      <c r="AD321" s="529"/>
      <c r="AE321" s="529"/>
      <c r="AF321" s="529"/>
      <c r="AG321" s="529"/>
      <c r="AH321" s="529"/>
    </row>
    <row r="322" spans="1:34">
      <c r="A322" s="529"/>
      <c r="B322" s="533"/>
      <c r="C322" s="528"/>
      <c r="D322" s="528"/>
      <c r="E322" s="529"/>
      <c r="F322" s="529"/>
      <c r="G322" s="529"/>
      <c r="H322" s="529"/>
      <c r="I322" s="529"/>
      <c r="J322" s="529"/>
      <c r="K322" s="529"/>
      <c r="L322" s="529"/>
      <c r="M322" s="529"/>
      <c r="N322" s="529"/>
      <c r="O322" s="529"/>
      <c r="P322" s="529"/>
      <c r="Q322" s="529"/>
      <c r="R322" s="529"/>
      <c r="S322" s="529"/>
      <c r="T322" s="529"/>
      <c r="U322" s="529"/>
      <c r="V322" s="529"/>
      <c r="W322" s="529"/>
      <c r="X322" s="529"/>
      <c r="Y322" s="529"/>
      <c r="Z322" s="529"/>
      <c r="AA322" s="529"/>
      <c r="AB322" s="529"/>
      <c r="AC322" s="529"/>
      <c r="AD322" s="529"/>
      <c r="AE322" s="529"/>
      <c r="AF322" s="529"/>
      <c r="AG322" s="529"/>
      <c r="AH322" s="529"/>
    </row>
    <row r="323" spans="1:34">
      <c r="A323" s="529"/>
      <c r="B323" s="533"/>
      <c r="C323" s="528"/>
      <c r="D323" s="528"/>
      <c r="E323" s="529"/>
      <c r="F323" s="529"/>
      <c r="G323" s="529"/>
      <c r="H323" s="529"/>
      <c r="I323" s="529"/>
      <c r="J323" s="529"/>
      <c r="K323" s="529"/>
      <c r="L323" s="529"/>
      <c r="M323" s="529"/>
      <c r="N323" s="529"/>
      <c r="O323" s="529"/>
      <c r="P323" s="529"/>
      <c r="Q323" s="529"/>
      <c r="R323" s="529"/>
      <c r="S323" s="529"/>
      <c r="T323" s="529"/>
      <c r="U323" s="529"/>
      <c r="V323" s="529"/>
      <c r="W323" s="529"/>
      <c r="X323" s="529"/>
      <c r="Y323" s="529"/>
      <c r="Z323" s="529"/>
      <c r="AA323" s="529"/>
      <c r="AB323" s="529"/>
      <c r="AC323" s="529"/>
      <c r="AD323" s="529"/>
      <c r="AE323" s="529"/>
      <c r="AF323" s="529"/>
      <c r="AG323" s="529"/>
      <c r="AH323" s="529"/>
    </row>
    <row r="324" spans="1:34">
      <c r="A324" s="529"/>
      <c r="B324" s="533"/>
      <c r="C324" s="528"/>
      <c r="D324" s="528"/>
      <c r="E324" s="529"/>
      <c r="F324" s="529"/>
      <c r="G324" s="529"/>
      <c r="H324" s="529"/>
      <c r="I324" s="529"/>
      <c r="J324" s="529"/>
      <c r="K324" s="529"/>
      <c r="L324" s="529"/>
      <c r="M324" s="529"/>
      <c r="N324" s="529"/>
      <c r="O324" s="529"/>
      <c r="P324" s="529"/>
      <c r="Q324" s="529"/>
      <c r="R324" s="529"/>
      <c r="S324" s="529"/>
      <c r="T324" s="529"/>
      <c r="U324" s="529"/>
      <c r="V324" s="529"/>
      <c r="W324" s="529"/>
      <c r="X324" s="529"/>
      <c r="Y324" s="529"/>
      <c r="Z324" s="529"/>
      <c r="AA324" s="529"/>
      <c r="AB324" s="529"/>
      <c r="AC324" s="529"/>
      <c r="AD324" s="529"/>
      <c r="AE324" s="529"/>
      <c r="AF324" s="529"/>
      <c r="AG324" s="529"/>
      <c r="AH324" s="529"/>
    </row>
    <row r="325" spans="1:34">
      <c r="A325" s="529"/>
      <c r="B325" s="533"/>
      <c r="C325" s="528"/>
      <c r="D325" s="528"/>
      <c r="E325" s="529"/>
      <c r="F325" s="529"/>
      <c r="G325" s="529"/>
      <c r="H325" s="529"/>
      <c r="I325" s="529"/>
      <c r="J325" s="529"/>
      <c r="K325" s="529"/>
      <c r="L325" s="529"/>
      <c r="M325" s="529"/>
      <c r="N325" s="529"/>
      <c r="O325" s="529"/>
      <c r="P325" s="529"/>
      <c r="Q325" s="529"/>
      <c r="R325" s="529"/>
      <c r="S325" s="529"/>
      <c r="T325" s="529"/>
      <c r="U325" s="529"/>
      <c r="V325" s="529"/>
      <c r="W325" s="529"/>
      <c r="X325" s="529"/>
      <c r="Y325" s="529"/>
      <c r="Z325" s="529"/>
      <c r="AA325" s="529"/>
      <c r="AB325" s="529"/>
      <c r="AC325" s="529"/>
      <c r="AD325" s="529"/>
      <c r="AE325" s="529"/>
      <c r="AF325" s="529"/>
      <c r="AG325" s="529"/>
      <c r="AH325" s="529"/>
    </row>
    <row r="326" spans="1:34">
      <c r="A326" s="529"/>
      <c r="B326" s="533"/>
      <c r="C326" s="528"/>
      <c r="D326" s="528"/>
      <c r="E326" s="529"/>
      <c r="F326" s="529"/>
      <c r="G326" s="529"/>
      <c r="H326" s="529"/>
      <c r="I326" s="529"/>
      <c r="J326" s="529"/>
      <c r="K326" s="529"/>
      <c r="L326" s="529"/>
      <c r="M326" s="529"/>
      <c r="N326" s="529"/>
      <c r="O326" s="529"/>
      <c r="P326" s="529"/>
      <c r="Q326" s="529"/>
      <c r="R326" s="529"/>
      <c r="S326" s="529"/>
      <c r="T326" s="529"/>
      <c r="U326" s="529"/>
      <c r="V326" s="529"/>
      <c r="W326" s="529"/>
      <c r="X326" s="529"/>
      <c r="Y326" s="529"/>
      <c r="Z326" s="529"/>
      <c r="AA326" s="529"/>
      <c r="AB326" s="529"/>
      <c r="AC326" s="529"/>
      <c r="AD326" s="529"/>
      <c r="AE326" s="529"/>
      <c r="AF326" s="529"/>
      <c r="AG326" s="529"/>
      <c r="AH326" s="529"/>
    </row>
    <row r="327" spans="1:34">
      <c r="A327" s="529"/>
      <c r="B327" s="533"/>
      <c r="C327" s="528"/>
      <c r="D327" s="528"/>
      <c r="E327" s="529"/>
      <c r="F327" s="529"/>
      <c r="G327" s="529"/>
      <c r="H327" s="529"/>
      <c r="I327" s="529"/>
      <c r="J327" s="529"/>
      <c r="K327" s="529"/>
      <c r="L327" s="529"/>
      <c r="M327" s="529"/>
      <c r="N327" s="529"/>
      <c r="O327" s="529"/>
      <c r="P327" s="529"/>
      <c r="Q327" s="529"/>
      <c r="R327" s="529"/>
      <c r="S327" s="529"/>
      <c r="T327" s="529"/>
      <c r="U327" s="529"/>
      <c r="V327" s="529"/>
      <c r="W327" s="529"/>
      <c r="X327" s="529"/>
      <c r="Y327" s="529"/>
      <c r="Z327" s="529"/>
      <c r="AA327" s="529"/>
      <c r="AB327" s="529"/>
      <c r="AC327" s="529"/>
      <c r="AD327" s="529"/>
      <c r="AE327" s="529"/>
      <c r="AF327" s="529"/>
      <c r="AG327" s="529"/>
      <c r="AH327" s="529"/>
    </row>
    <row r="328" spans="1:34">
      <c r="A328" s="529"/>
      <c r="B328" s="533"/>
      <c r="C328" s="528"/>
      <c r="D328" s="528"/>
      <c r="E328" s="529"/>
      <c r="F328" s="529"/>
      <c r="G328" s="529"/>
      <c r="H328" s="529"/>
      <c r="I328" s="529"/>
      <c r="J328" s="529"/>
      <c r="K328" s="529"/>
      <c r="L328" s="529"/>
      <c r="M328" s="529"/>
      <c r="N328" s="529"/>
      <c r="O328" s="529"/>
      <c r="P328" s="529"/>
      <c r="Q328" s="529"/>
      <c r="R328" s="529"/>
      <c r="S328" s="529"/>
      <c r="T328" s="529"/>
      <c r="U328" s="529"/>
      <c r="V328" s="529"/>
      <c r="W328" s="529"/>
      <c r="X328" s="529"/>
      <c r="Y328" s="529"/>
      <c r="Z328" s="529"/>
      <c r="AA328" s="529"/>
      <c r="AB328" s="529"/>
      <c r="AC328" s="529"/>
      <c r="AD328" s="529"/>
      <c r="AE328" s="529"/>
      <c r="AF328" s="529"/>
      <c r="AG328" s="529"/>
      <c r="AH328" s="529"/>
    </row>
    <row r="329" spans="1:34">
      <c r="A329" s="529"/>
      <c r="B329" s="533"/>
      <c r="C329" s="528"/>
      <c r="D329" s="528"/>
      <c r="E329" s="529"/>
      <c r="F329" s="529"/>
      <c r="G329" s="529"/>
      <c r="H329" s="529"/>
      <c r="I329" s="529"/>
      <c r="J329" s="529"/>
      <c r="K329" s="529"/>
      <c r="L329" s="529"/>
      <c r="M329" s="529"/>
      <c r="N329" s="529"/>
      <c r="O329" s="529"/>
      <c r="P329" s="529"/>
      <c r="Q329" s="529"/>
      <c r="R329" s="529"/>
      <c r="S329" s="529"/>
      <c r="T329" s="529"/>
      <c r="U329" s="529"/>
      <c r="V329" s="529"/>
      <c r="W329" s="529"/>
      <c r="X329" s="529"/>
      <c r="Y329" s="529"/>
      <c r="Z329" s="529"/>
      <c r="AA329" s="529"/>
      <c r="AB329" s="529"/>
      <c r="AC329" s="529"/>
      <c r="AD329" s="529"/>
      <c r="AE329" s="529"/>
      <c r="AF329" s="529"/>
      <c r="AG329" s="529"/>
      <c r="AH329" s="529"/>
    </row>
    <row r="330" spans="1:34">
      <c r="A330" s="529"/>
      <c r="B330" s="533"/>
      <c r="C330" s="528"/>
      <c r="D330" s="528"/>
      <c r="E330" s="529"/>
      <c r="F330" s="529"/>
      <c r="G330" s="529"/>
      <c r="H330" s="529"/>
      <c r="I330" s="529"/>
      <c r="J330" s="529"/>
      <c r="K330" s="529"/>
      <c r="L330" s="529"/>
      <c r="M330" s="529"/>
      <c r="N330" s="529"/>
      <c r="O330" s="529"/>
      <c r="P330" s="529"/>
      <c r="Q330" s="529"/>
      <c r="R330" s="529"/>
      <c r="S330" s="529"/>
      <c r="T330" s="529"/>
      <c r="U330" s="529"/>
      <c r="V330" s="529"/>
      <c r="W330" s="529"/>
      <c r="X330" s="529"/>
      <c r="Y330" s="529"/>
      <c r="Z330" s="529"/>
      <c r="AA330" s="529"/>
      <c r="AB330" s="529"/>
      <c r="AC330" s="529"/>
      <c r="AD330" s="529"/>
      <c r="AE330" s="529"/>
      <c r="AF330" s="529"/>
      <c r="AG330" s="529"/>
      <c r="AH330" s="529"/>
    </row>
    <row r="331" spans="1:34">
      <c r="A331" s="529"/>
      <c r="B331" s="533"/>
      <c r="C331" s="528"/>
      <c r="D331" s="528"/>
      <c r="E331" s="529"/>
      <c r="F331" s="529"/>
      <c r="G331" s="529"/>
      <c r="H331" s="529"/>
      <c r="I331" s="529"/>
      <c r="J331" s="529"/>
      <c r="K331" s="529"/>
      <c r="L331" s="529"/>
      <c r="M331" s="529"/>
      <c r="N331" s="529"/>
      <c r="O331" s="529"/>
      <c r="P331" s="529"/>
      <c r="Q331" s="529"/>
      <c r="R331" s="529"/>
      <c r="S331" s="529"/>
      <c r="T331" s="529"/>
      <c r="U331" s="529"/>
      <c r="V331" s="529"/>
      <c r="W331" s="529"/>
      <c r="X331" s="529"/>
      <c r="Y331" s="529"/>
      <c r="Z331" s="529"/>
      <c r="AA331" s="529"/>
      <c r="AB331" s="529"/>
      <c r="AC331" s="529"/>
      <c r="AD331" s="529"/>
      <c r="AE331" s="529"/>
      <c r="AF331" s="529"/>
      <c r="AG331" s="529"/>
      <c r="AH331" s="529"/>
    </row>
    <row r="332" spans="1:34">
      <c r="A332" s="529"/>
      <c r="B332" s="533"/>
      <c r="C332" s="528"/>
      <c r="D332" s="528"/>
      <c r="E332" s="529"/>
      <c r="F332" s="529"/>
      <c r="G332" s="529"/>
      <c r="H332" s="529"/>
      <c r="I332" s="529"/>
      <c r="J332" s="529"/>
      <c r="K332" s="529"/>
      <c r="L332" s="529"/>
      <c r="M332" s="529"/>
      <c r="N332" s="529"/>
      <c r="O332" s="529"/>
      <c r="P332" s="529"/>
      <c r="Q332" s="529"/>
      <c r="R332" s="529"/>
      <c r="S332" s="529"/>
      <c r="T332" s="529"/>
      <c r="U332" s="529"/>
      <c r="V332" s="529"/>
      <c r="W332" s="529"/>
      <c r="X332" s="529"/>
      <c r="Y332" s="529"/>
      <c r="Z332" s="529"/>
      <c r="AA332" s="529"/>
      <c r="AB332" s="529"/>
      <c r="AC332" s="529"/>
      <c r="AD332" s="529"/>
      <c r="AE332" s="529"/>
      <c r="AF332" s="529"/>
      <c r="AG332" s="529"/>
      <c r="AH332" s="529"/>
    </row>
    <row r="333" spans="1:34">
      <c r="A333" s="529"/>
      <c r="B333" s="533"/>
      <c r="C333" s="528"/>
      <c r="D333" s="528"/>
      <c r="E333" s="529"/>
      <c r="F333" s="529"/>
      <c r="G333" s="529"/>
      <c r="H333" s="529"/>
      <c r="I333" s="529"/>
      <c r="J333" s="529"/>
      <c r="K333" s="529"/>
      <c r="L333" s="529"/>
      <c r="M333" s="529"/>
      <c r="N333" s="529"/>
      <c r="O333" s="529"/>
      <c r="P333" s="529"/>
      <c r="Q333" s="529"/>
      <c r="R333" s="529"/>
      <c r="S333" s="529"/>
      <c r="T333" s="529"/>
      <c r="U333" s="529"/>
      <c r="V333" s="529"/>
      <c r="W333" s="529"/>
      <c r="X333" s="529"/>
      <c r="Y333" s="529"/>
      <c r="Z333" s="529"/>
      <c r="AA333" s="529"/>
      <c r="AB333" s="529"/>
      <c r="AC333" s="529"/>
      <c r="AD333" s="529"/>
      <c r="AE333" s="529"/>
      <c r="AF333" s="529"/>
      <c r="AG333" s="529"/>
      <c r="AH333" s="529"/>
    </row>
    <row r="334" spans="1:34">
      <c r="A334" s="529"/>
      <c r="B334" s="533"/>
      <c r="C334" s="528"/>
      <c r="D334" s="528"/>
      <c r="E334" s="529"/>
      <c r="F334" s="529"/>
      <c r="G334" s="529"/>
      <c r="H334" s="529"/>
      <c r="I334" s="529"/>
      <c r="J334" s="529"/>
      <c r="K334" s="529"/>
      <c r="L334" s="529"/>
      <c r="M334" s="529"/>
      <c r="N334" s="529"/>
      <c r="O334" s="529"/>
      <c r="P334" s="529"/>
      <c r="Q334" s="529"/>
      <c r="R334" s="529"/>
      <c r="S334" s="529"/>
      <c r="T334" s="529"/>
      <c r="U334" s="529"/>
      <c r="V334" s="529"/>
      <c r="W334" s="529"/>
      <c r="X334" s="529"/>
      <c r="Y334" s="529"/>
      <c r="Z334" s="529"/>
      <c r="AA334" s="529"/>
      <c r="AB334" s="529"/>
      <c r="AC334" s="529"/>
      <c r="AD334" s="529"/>
      <c r="AE334" s="529"/>
      <c r="AF334" s="529"/>
      <c r="AG334" s="529"/>
      <c r="AH334" s="529"/>
    </row>
    <row r="335" spans="1:34">
      <c r="A335" s="529"/>
      <c r="B335" s="533"/>
      <c r="C335" s="528"/>
      <c r="D335" s="528"/>
      <c r="E335" s="529"/>
      <c r="F335" s="529"/>
      <c r="G335" s="529"/>
      <c r="H335" s="529"/>
      <c r="I335" s="529"/>
      <c r="J335" s="529"/>
      <c r="K335" s="529"/>
      <c r="L335" s="529"/>
      <c r="M335" s="529"/>
      <c r="N335" s="529"/>
      <c r="O335" s="529"/>
      <c r="P335" s="529"/>
      <c r="Q335" s="529"/>
      <c r="R335" s="529"/>
      <c r="S335" s="529"/>
      <c r="T335" s="529"/>
      <c r="U335" s="529"/>
      <c r="V335" s="529"/>
      <c r="W335" s="529"/>
      <c r="X335" s="529"/>
      <c r="Y335" s="529"/>
      <c r="Z335" s="529"/>
      <c r="AA335" s="529"/>
      <c r="AB335" s="529"/>
      <c r="AC335" s="529"/>
      <c r="AD335" s="529"/>
      <c r="AE335" s="529"/>
      <c r="AF335" s="529"/>
      <c r="AG335" s="529"/>
      <c r="AH335" s="529"/>
    </row>
    <row r="336" spans="1:34">
      <c r="A336" s="529"/>
      <c r="B336" s="533"/>
      <c r="C336" s="528"/>
      <c r="D336" s="528"/>
      <c r="E336" s="529"/>
      <c r="F336" s="529"/>
      <c r="G336" s="529"/>
      <c r="H336" s="529"/>
      <c r="I336" s="529"/>
      <c r="J336" s="529"/>
      <c r="K336" s="529"/>
      <c r="L336" s="529"/>
      <c r="M336" s="529"/>
      <c r="N336" s="529"/>
      <c r="O336" s="529"/>
      <c r="P336" s="529"/>
      <c r="Q336" s="529"/>
      <c r="R336" s="529"/>
      <c r="S336" s="529"/>
      <c r="T336" s="529"/>
      <c r="U336" s="529"/>
      <c r="V336" s="529"/>
      <c r="W336" s="529"/>
      <c r="X336" s="529"/>
      <c r="Y336" s="529"/>
      <c r="Z336" s="529"/>
      <c r="AA336" s="529"/>
      <c r="AB336" s="529"/>
      <c r="AC336" s="529"/>
      <c r="AD336" s="529"/>
      <c r="AE336" s="529"/>
      <c r="AF336" s="529"/>
      <c r="AG336" s="529"/>
      <c r="AH336" s="529"/>
    </row>
    <row r="337" spans="1:34">
      <c r="A337" s="529"/>
      <c r="B337" s="533"/>
      <c r="C337" s="528"/>
      <c r="D337" s="528"/>
      <c r="E337" s="529"/>
      <c r="F337" s="529"/>
      <c r="G337" s="529"/>
      <c r="H337" s="529"/>
      <c r="I337" s="529"/>
      <c r="J337" s="529"/>
      <c r="K337" s="529"/>
      <c r="L337" s="529"/>
      <c r="M337" s="529"/>
      <c r="N337" s="529"/>
      <c r="O337" s="529"/>
      <c r="P337" s="529"/>
      <c r="Q337" s="529"/>
      <c r="R337" s="529"/>
      <c r="S337" s="529"/>
      <c r="T337" s="529"/>
      <c r="U337" s="529"/>
      <c r="V337" s="529"/>
      <c r="W337" s="529"/>
      <c r="X337" s="529"/>
      <c r="Y337" s="529"/>
      <c r="Z337" s="529"/>
      <c r="AA337" s="529"/>
      <c r="AB337" s="529"/>
      <c r="AC337" s="529"/>
      <c r="AD337" s="529"/>
      <c r="AE337" s="529"/>
      <c r="AF337" s="529"/>
      <c r="AG337" s="529"/>
      <c r="AH337" s="529"/>
    </row>
    <row r="338" spans="1:34">
      <c r="A338" s="529"/>
      <c r="B338" s="533"/>
      <c r="C338" s="528"/>
      <c r="D338" s="528"/>
      <c r="E338" s="529"/>
      <c r="F338" s="529"/>
      <c r="G338" s="529"/>
      <c r="H338" s="529"/>
      <c r="I338" s="529"/>
      <c r="J338" s="529"/>
      <c r="K338" s="529"/>
      <c r="L338" s="529"/>
      <c r="M338" s="529"/>
      <c r="N338" s="529"/>
      <c r="O338" s="529"/>
      <c r="P338" s="529"/>
      <c r="Q338" s="529"/>
      <c r="R338" s="529"/>
      <c r="S338" s="529"/>
      <c r="T338" s="529"/>
      <c r="U338" s="529"/>
      <c r="V338" s="529"/>
      <c r="W338" s="529"/>
      <c r="X338" s="529"/>
      <c r="Y338" s="529"/>
      <c r="Z338" s="529"/>
      <c r="AA338" s="529"/>
      <c r="AB338" s="529"/>
      <c r="AC338" s="529"/>
      <c r="AD338" s="529"/>
      <c r="AE338" s="529"/>
      <c r="AF338" s="529"/>
      <c r="AG338" s="529"/>
      <c r="AH338" s="529"/>
    </row>
    <row r="339" spans="1:34">
      <c r="A339" s="529"/>
      <c r="B339" s="533"/>
      <c r="C339" s="528"/>
      <c r="D339" s="528"/>
      <c r="E339" s="529"/>
      <c r="F339" s="529"/>
      <c r="G339" s="529"/>
      <c r="H339" s="529"/>
      <c r="I339" s="529"/>
      <c r="J339" s="529"/>
      <c r="K339" s="529"/>
      <c r="L339" s="529"/>
      <c r="M339" s="529"/>
      <c r="N339" s="529"/>
      <c r="O339" s="529"/>
      <c r="P339" s="529"/>
      <c r="Q339" s="529"/>
      <c r="R339" s="529"/>
      <c r="S339" s="529"/>
      <c r="T339" s="529"/>
      <c r="U339" s="529"/>
      <c r="V339" s="529"/>
      <c r="W339" s="529"/>
      <c r="X339" s="529"/>
      <c r="Y339" s="529"/>
      <c r="Z339" s="529"/>
      <c r="AA339" s="529"/>
      <c r="AB339" s="529"/>
      <c r="AC339" s="529"/>
      <c r="AD339" s="529"/>
      <c r="AE339" s="529"/>
      <c r="AF339" s="529"/>
      <c r="AG339" s="529"/>
      <c r="AH339" s="529"/>
    </row>
    <row r="340" spans="1:34">
      <c r="A340" s="529"/>
      <c r="B340" s="533"/>
      <c r="C340" s="528"/>
      <c r="D340" s="528"/>
      <c r="E340" s="529"/>
      <c r="F340" s="529"/>
      <c r="G340" s="529"/>
      <c r="H340" s="529"/>
      <c r="I340" s="529"/>
      <c r="J340" s="529"/>
      <c r="K340" s="529"/>
      <c r="L340" s="529"/>
      <c r="M340" s="529"/>
      <c r="N340" s="529"/>
      <c r="O340" s="529"/>
      <c r="P340" s="529"/>
      <c r="Q340" s="529"/>
      <c r="R340" s="529"/>
      <c r="S340" s="529"/>
      <c r="T340" s="529"/>
      <c r="U340" s="529"/>
      <c r="V340" s="529"/>
      <c r="W340" s="529"/>
      <c r="X340" s="529"/>
      <c r="Y340" s="529"/>
      <c r="Z340" s="529"/>
      <c r="AA340" s="529"/>
      <c r="AB340" s="529"/>
      <c r="AC340" s="529"/>
      <c r="AD340" s="529"/>
      <c r="AE340" s="529"/>
      <c r="AF340" s="529"/>
      <c r="AG340" s="529"/>
      <c r="AH340" s="529"/>
    </row>
    <row r="341" spans="1:34">
      <c r="A341" s="529"/>
      <c r="B341" s="533"/>
      <c r="C341" s="528"/>
      <c r="D341" s="528"/>
      <c r="E341" s="529"/>
      <c r="F341" s="529"/>
      <c r="G341" s="529"/>
      <c r="H341" s="529"/>
      <c r="I341" s="529"/>
      <c r="J341" s="529"/>
      <c r="K341" s="529"/>
      <c r="L341" s="529"/>
      <c r="M341" s="529"/>
      <c r="N341" s="529"/>
      <c r="O341" s="529"/>
      <c r="P341" s="529"/>
      <c r="Q341" s="529"/>
      <c r="R341" s="529"/>
      <c r="S341" s="529"/>
      <c r="T341" s="529"/>
      <c r="U341" s="529"/>
      <c r="V341" s="529"/>
      <c r="W341" s="529"/>
      <c r="X341" s="529"/>
      <c r="Y341" s="529"/>
      <c r="Z341" s="529"/>
      <c r="AA341" s="529"/>
      <c r="AB341" s="529"/>
      <c r="AC341" s="529"/>
      <c r="AD341" s="529"/>
      <c r="AE341" s="529"/>
      <c r="AF341" s="529"/>
      <c r="AG341" s="529"/>
      <c r="AH341" s="529"/>
    </row>
    <row r="342" spans="1:34">
      <c r="A342" s="529"/>
      <c r="B342" s="533"/>
      <c r="C342" s="528"/>
      <c r="D342" s="528"/>
      <c r="E342" s="529"/>
      <c r="F342" s="529"/>
      <c r="G342" s="529"/>
      <c r="H342" s="529"/>
      <c r="I342" s="529"/>
      <c r="J342" s="529"/>
      <c r="K342" s="529"/>
      <c r="L342" s="529"/>
      <c r="M342" s="529"/>
      <c r="N342" s="529"/>
      <c r="O342" s="529"/>
      <c r="P342" s="529"/>
      <c r="Q342" s="529"/>
      <c r="R342" s="529"/>
      <c r="S342" s="529"/>
      <c r="T342" s="529"/>
      <c r="U342" s="529"/>
      <c r="V342" s="529"/>
      <c r="W342" s="529"/>
      <c r="X342" s="529"/>
      <c r="Y342" s="529"/>
      <c r="Z342" s="529"/>
      <c r="AA342" s="529"/>
      <c r="AB342" s="529"/>
      <c r="AC342" s="529"/>
      <c r="AD342" s="529"/>
      <c r="AE342" s="529"/>
      <c r="AF342" s="529"/>
      <c r="AG342" s="529"/>
      <c r="AH342" s="529"/>
    </row>
    <row r="343" spans="1:34">
      <c r="A343" s="529"/>
      <c r="B343" s="533"/>
      <c r="C343" s="528"/>
      <c r="D343" s="528"/>
      <c r="E343" s="529"/>
      <c r="F343" s="529"/>
      <c r="G343" s="529"/>
      <c r="H343" s="529"/>
      <c r="I343" s="529"/>
      <c r="J343" s="529"/>
      <c r="K343" s="529"/>
      <c r="L343" s="529"/>
      <c r="M343" s="529"/>
      <c r="N343" s="529"/>
      <c r="O343" s="529"/>
      <c r="P343" s="529"/>
      <c r="Q343" s="529"/>
      <c r="R343" s="529"/>
      <c r="S343" s="529"/>
      <c r="T343" s="529"/>
      <c r="U343" s="529"/>
      <c r="V343" s="529"/>
      <c r="W343" s="529"/>
      <c r="X343" s="529"/>
      <c r="Y343" s="529"/>
      <c r="Z343" s="529"/>
      <c r="AA343" s="529"/>
      <c r="AB343" s="529"/>
      <c r="AC343" s="529"/>
      <c r="AD343" s="529"/>
      <c r="AE343" s="529"/>
      <c r="AF343" s="529"/>
      <c r="AG343" s="529"/>
      <c r="AH343" s="529"/>
    </row>
    <row r="344" spans="1:34">
      <c r="A344" s="529"/>
      <c r="B344" s="533"/>
      <c r="C344" s="528"/>
      <c r="D344" s="528"/>
      <c r="E344" s="529"/>
      <c r="F344" s="529"/>
      <c r="G344" s="529"/>
      <c r="H344" s="529"/>
      <c r="I344" s="529"/>
      <c r="J344" s="529"/>
      <c r="K344" s="529"/>
      <c r="L344" s="529"/>
      <c r="M344" s="529"/>
      <c r="N344" s="529"/>
      <c r="O344" s="529"/>
      <c r="P344" s="529"/>
      <c r="Q344" s="529"/>
      <c r="R344" s="529"/>
      <c r="S344" s="529"/>
      <c r="T344" s="529"/>
      <c r="U344" s="529"/>
      <c r="V344" s="529"/>
      <c r="W344" s="529"/>
      <c r="X344" s="529"/>
      <c r="Y344" s="529"/>
      <c r="Z344" s="529"/>
      <c r="AA344" s="529"/>
      <c r="AB344" s="529"/>
      <c r="AC344" s="529"/>
      <c r="AD344" s="529"/>
      <c r="AE344" s="529"/>
      <c r="AF344" s="529"/>
      <c r="AG344" s="529"/>
      <c r="AH344" s="529"/>
    </row>
    <row r="345" spans="1:34">
      <c r="A345" s="529"/>
      <c r="B345" s="533"/>
      <c r="C345" s="528"/>
      <c r="D345" s="528"/>
      <c r="E345" s="529"/>
      <c r="F345" s="529"/>
      <c r="G345" s="529"/>
      <c r="H345" s="529"/>
      <c r="I345" s="529"/>
      <c r="J345" s="529"/>
      <c r="K345" s="529"/>
      <c r="L345" s="529"/>
      <c r="M345" s="529"/>
      <c r="N345" s="529"/>
      <c r="O345" s="529"/>
      <c r="P345" s="529"/>
      <c r="Q345" s="529"/>
      <c r="R345" s="529"/>
      <c r="S345" s="529"/>
      <c r="T345" s="529"/>
      <c r="U345" s="529"/>
      <c r="V345" s="529"/>
      <c r="W345" s="529"/>
      <c r="X345" s="529"/>
      <c r="Y345" s="529"/>
      <c r="Z345" s="529"/>
      <c r="AA345" s="529"/>
      <c r="AB345" s="529"/>
      <c r="AC345" s="529"/>
      <c r="AD345" s="529"/>
      <c r="AE345" s="529"/>
      <c r="AF345" s="529"/>
      <c r="AG345" s="529"/>
      <c r="AH345" s="529"/>
    </row>
    <row r="346" spans="1:34">
      <c r="A346" s="529"/>
      <c r="B346" s="533"/>
      <c r="C346" s="528"/>
      <c r="D346" s="528"/>
      <c r="E346" s="529"/>
      <c r="F346" s="529"/>
      <c r="G346" s="529"/>
      <c r="H346" s="529"/>
      <c r="I346" s="529"/>
      <c r="J346" s="529"/>
      <c r="K346" s="529"/>
      <c r="L346" s="529"/>
      <c r="M346" s="529"/>
      <c r="N346" s="529"/>
      <c r="O346" s="529"/>
      <c r="P346" s="529"/>
      <c r="Q346" s="529"/>
      <c r="R346" s="529"/>
      <c r="S346" s="529"/>
      <c r="T346" s="529"/>
      <c r="U346" s="529"/>
      <c r="V346" s="529"/>
      <c r="W346" s="529"/>
      <c r="X346" s="529"/>
      <c r="Y346" s="529"/>
      <c r="Z346" s="529"/>
      <c r="AA346" s="529"/>
      <c r="AB346" s="529"/>
      <c r="AC346" s="529"/>
      <c r="AD346" s="529"/>
      <c r="AE346" s="529"/>
      <c r="AF346" s="529"/>
      <c r="AG346" s="529"/>
      <c r="AH346" s="529"/>
    </row>
    <row r="347" spans="1:34">
      <c r="A347" s="529"/>
      <c r="B347" s="533"/>
      <c r="C347" s="528"/>
      <c r="D347" s="528"/>
      <c r="E347" s="529"/>
      <c r="F347" s="529"/>
      <c r="G347" s="529"/>
      <c r="H347" s="529"/>
      <c r="I347" s="529"/>
      <c r="J347" s="529"/>
      <c r="K347" s="529"/>
      <c r="L347" s="529"/>
      <c r="M347" s="529"/>
      <c r="N347" s="529"/>
      <c r="O347" s="529"/>
      <c r="P347" s="529"/>
      <c r="Q347" s="529"/>
      <c r="R347" s="529"/>
      <c r="S347" s="529"/>
      <c r="T347" s="529"/>
      <c r="U347" s="529"/>
      <c r="V347" s="529"/>
      <c r="W347" s="529"/>
      <c r="X347" s="529"/>
      <c r="Y347" s="529"/>
      <c r="Z347" s="529"/>
      <c r="AA347" s="529"/>
      <c r="AB347" s="529"/>
      <c r="AC347" s="529"/>
      <c r="AD347" s="529"/>
      <c r="AE347" s="529"/>
      <c r="AF347" s="529"/>
      <c r="AG347" s="529"/>
      <c r="AH347" s="529"/>
    </row>
    <row r="348" spans="1:34">
      <c r="A348" s="529"/>
      <c r="B348" s="533"/>
      <c r="C348" s="528"/>
      <c r="D348" s="528"/>
      <c r="E348" s="529"/>
      <c r="F348" s="529"/>
      <c r="G348" s="529"/>
      <c r="H348" s="529"/>
      <c r="I348" s="529"/>
      <c r="J348" s="529"/>
      <c r="K348" s="529"/>
      <c r="L348" s="529"/>
      <c r="M348" s="529"/>
      <c r="N348" s="529"/>
      <c r="O348" s="529"/>
      <c r="P348" s="529"/>
      <c r="Q348" s="529"/>
      <c r="R348" s="529"/>
      <c r="S348" s="529"/>
      <c r="T348" s="529"/>
      <c r="U348" s="529"/>
      <c r="V348" s="529"/>
      <c r="W348" s="529"/>
      <c r="X348" s="529"/>
      <c r="Y348" s="529"/>
      <c r="Z348" s="529"/>
      <c r="AA348" s="529"/>
      <c r="AB348" s="529"/>
      <c r="AC348" s="529"/>
      <c r="AD348" s="529"/>
      <c r="AE348" s="529"/>
      <c r="AF348" s="529"/>
      <c r="AG348" s="529"/>
      <c r="AH348" s="529"/>
    </row>
    <row r="349" spans="1:34">
      <c r="A349" s="529"/>
      <c r="B349" s="533"/>
      <c r="C349" s="528"/>
      <c r="D349" s="528"/>
      <c r="E349" s="529"/>
      <c r="F349" s="529"/>
      <c r="G349" s="529"/>
      <c r="H349" s="529"/>
      <c r="I349" s="529"/>
      <c r="J349" s="529"/>
      <c r="K349" s="529"/>
      <c r="L349" s="529"/>
      <c r="M349" s="529"/>
      <c r="N349" s="529"/>
      <c r="O349" s="529"/>
      <c r="P349" s="529"/>
      <c r="Q349" s="529"/>
      <c r="R349" s="529"/>
      <c r="S349" s="529"/>
      <c r="T349" s="529"/>
      <c r="U349" s="529"/>
      <c r="V349" s="529"/>
      <c r="W349" s="529"/>
      <c r="X349" s="529"/>
      <c r="Y349" s="529"/>
      <c r="Z349" s="529"/>
      <c r="AA349" s="529"/>
      <c r="AB349" s="529"/>
      <c r="AC349" s="529"/>
      <c r="AD349" s="529"/>
      <c r="AE349" s="529"/>
      <c r="AF349" s="529"/>
      <c r="AG349" s="529"/>
      <c r="AH349" s="529"/>
    </row>
    <row r="350" spans="1:34">
      <c r="A350" s="529"/>
      <c r="B350" s="533"/>
      <c r="C350" s="528"/>
      <c r="D350" s="528"/>
      <c r="E350" s="529"/>
      <c r="F350" s="529"/>
      <c r="G350" s="529"/>
      <c r="H350" s="529"/>
      <c r="I350" s="529"/>
      <c r="J350" s="529"/>
      <c r="K350" s="529"/>
      <c r="L350" s="529"/>
      <c r="M350" s="529"/>
      <c r="N350" s="529"/>
      <c r="O350" s="529"/>
      <c r="P350" s="529"/>
      <c r="Q350" s="529"/>
      <c r="R350" s="529"/>
      <c r="S350" s="529"/>
      <c r="T350" s="529"/>
      <c r="U350" s="529"/>
      <c r="V350" s="529"/>
      <c r="W350" s="529"/>
      <c r="X350" s="529"/>
      <c r="Y350" s="529"/>
      <c r="Z350" s="529"/>
      <c r="AA350" s="529"/>
      <c r="AB350" s="529"/>
      <c r="AC350" s="529"/>
      <c r="AD350" s="529"/>
      <c r="AE350" s="529"/>
      <c r="AF350" s="529"/>
      <c r="AG350" s="529"/>
      <c r="AH350" s="529"/>
    </row>
    <row r="351" spans="1:34">
      <c r="A351" s="529"/>
      <c r="B351" s="533"/>
      <c r="C351" s="528"/>
      <c r="D351" s="528"/>
      <c r="E351" s="529"/>
      <c r="F351" s="529"/>
      <c r="G351" s="529"/>
      <c r="H351" s="529"/>
      <c r="I351" s="529"/>
      <c r="J351" s="529"/>
      <c r="K351" s="529"/>
      <c r="L351" s="529"/>
      <c r="M351" s="529"/>
      <c r="N351" s="529"/>
      <c r="O351" s="529"/>
      <c r="P351" s="529"/>
      <c r="Q351" s="529"/>
      <c r="R351" s="529"/>
      <c r="S351" s="529"/>
      <c r="T351" s="529"/>
      <c r="U351" s="529"/>
      <c r="V351" s="529"/>
      <c r="W351" s="529"/>
      <c r="X351" s="529"/>
      <c r="Y351" s="529"/>
      <c r="Z351" s="529"/>
      <c r="AA351" s="529"/>
      <c r="AB351" s="529"/>
      <c r="AC351" s="529"/>
      <c r="AD351" s="529"/>
      <c r="AE351" s="529"/>
      <c r="AF351" s="529"/>
      <c r="AG351" s="529"/>
      <c r="AH351" s="529"/>
    </row>
    <row r="352" spans="1:34">
      <c r="A352" s="529"/>
      <c r="B352" s="533"/>
      <c r="C352" s="528"/>
      <c r="D352" s="528"/>
      <c r="E352" s="529"/>
      <c r="F352" s="529"/>
      <c r="G352" s="529"/>
      <c r="H352" s="529"/>
      <c r="I352" s="529"/>
      <c r="J352" s="529"/>
      <c r="K352" s="529"/>
      <c r="L352" s="529"/>
      <c r="M352" s="529"/>
      <c r="N352" s="529"/>
      <c r="O352" s="529"/>
      <c r="P352" s="529"/>
      <c r="Q352" s="529"/>
      <c r="R352" s="529"/>
      <c r="S352" s="529"/>
      <c r="T352" s="529"/>
      <c r="U352" s="529"/>
      <c r="V352" s="529"/>
      <c r="W352" s="529"/>
      <c r="X352" s="529"/>
      <c r="Y352" s="529"/>
      <c r="Z352" s="529"/>
      <c r="AA352" s="529"/>
      <c r="AB352" s="529"/>
      <c r="AC352" s="529"/>
      <c r="AD352" s="529"/>
      <c r="AE352" s="529"/>
      <c r="AF352" s="529"/>
      <c r="AG352" s="529"/>
      <c r="AH352" s="529"/>
    </row>
    <row r="353" spans="1:34">
      <c r="A353" s="529"/>
      <c r="B353" s="533"/>
      <c r="C353" s="528"/>
      <c r="D353" s="528"/>
      <c r="E353" s="529"/>
      <c r="F353" s="529"/>
      <c r="G353" s="529"/>
      <c r="H353" s="529"/>
      <c r="I353" s="529"/>
      <c r="J353" s="529"/>
      <c r="K353" s="529"/>
      <c r="L353" s="529"/>
      <c r="M353" s="529"/>
      <c r="N353" s="529"/>
      <c r="O353" s="529"/>
      <c r="P353" s="529"/>
      <c r="Q353" s="529"/>
      <c r="R353" s="529"/>
      <c r="S353" s="529"/>
      <c r="T353" s="529"/>
      <c r="U353" s="529"/>
      <c r="V353" s="529"/>
      <c r="W353" s="529"/>
      <c r="X353" s="529"/>
      <c r="Y353" s="529"/>
      <c r="Z353" s="529"/>
      <c r="AA353" s="529"/>
      <c r="AB353" s="529"/>
      <c r="AC353" s="529"/>
      <c r="AD353" s="529"/>
      <c r="AE353" s="529"/>
      <c r="AF353" s="529"/>
      <c r="AG353" s="529"/>
      <c r="AH353" s="529"/>
    </row>
    <row r="354" spans="1:34">
      <c r="A354" s="529"/>
      <c r="B354" s="533"/>
      <c r="C354" s="528"/>
      <c r="D354" s="528"/>
      <c r="E354" s="529"/>
      <c r="F354" s="529"/>
      <c r="G354" s="529"/>
      <c r="H354" s="529"/>
      <c r="I354" s="529"/>
      <c r="J354" s="529"/>
      <c r="K354" s="529"/>
      <c r="L354" s="529"/>
      <c r="M354" s="529"/>
      <c r="N354" s="529"/>
      <c r="O354" s="529"/>
      <c r="P354" s="529"/>
      <c r="Q354" s="529"/>
      <c r="R354" s="529"/>
      <c r="S354" s="529"/>
      <c r="T354" s="529"/>
      <c r="U354" s="529"/>
      <c r="V354" s="529"/>
      <c r="W354" s="529"/>
      <c r="X354" s="529"/>
      <c r="Y354" s="529"/>
      <c r="Z354" s="529"/>
      <c r="AA354" s="529"/>
      <c r="AB354" s="529"/>
      <c r="AC354" s="529"/>
      <c r="AD354" s="529"/>
      <c r="AE354" s="529"/>
      <c r="AF354" s="529"/>
      <c r="AG354" s="529"/>
      <c r="AH354" s="529"/>
    </row>
    <row r="355" spans="1:34">
      <c r="A355" s="529"/>
      <c r="B355" s="533"/>
      <c r="C355" s="528"/>
      <c r="D355" s="528"/>
      <c r="E355" s="529"/>
      <c r="F355" s="529"/>
      <c r="G355" s="529"/>
      <c r="H355" s="529"/>
      <c r="I355" s="529"/>
      <c r="J355" s="529"/>
      <c r="K355" s="529"/>
      <c r="L355" s="529"/>
      <c r="M355" s="529"/>
      <c r="N355" s="529"/>
      <c r="O355" s="529"/>
      <c r="P355" s="529"/>
      <c r="Q355" s="529"/>
      <c r="R355" s="529"/>
      <c r="S355" s="529"/>
      <c r="T355" s="529"/>
      <c r="U355" s="529"/>
      <c r="V355" s="529"/>
      <c r="W355" s="529"/>
      <c r="X355" s="529"/>
      <c r="Y355" s="529"/>
      <c r="Z355" s="529"/>
      <c r="AA355" s="529"/>
      <c r="AB355" s="529"/>
      <c r="AC355" s="529"/>
      <c r="AD355" s="529"/>
      <c r="AE355" s="529"/>
      <c r="AF355" s="529"/>
      <c r="AG355" s="529"/>
      <c r="AH355" s="529"/>
    </row>
    <row r="356" spans="1:34">
      <c r="A356" s="529"/>
      <c r="B356" s="533"/>
      <c r="C356" s="528"/>
      <c r="D356" s="528"/>
      <c r="E356" s="529"/>
      <c r="F356" s="529"/>
      <c r="G356" s="529"/>
      <c r="H356" s="529"/>
      <c r="I356" s="529"/>
      <c r="J356" s="529"/>
      <c r="K356" s="529"/>
      <c r="L356" s="529"/>
      <c r="M356" s="529"/>
      <c r="N356" s="529"/>
      <c r="O356" s="529"/>
      <c r="P356" s="529"/>
      <c r="Q356" s="529"/>
      <c r="R356" s="529"/>
      <c r="S356" s="529"/>
      <c r="T356" s="529"/>
      <c r="U356" s="529"/>
      <c r="V356" s="529"/>
      <c r="W356" s="529"/>
      <c r="X356" s="529"/>
      <c r="Y356" s="529"/>
      <c r="Z356" s="529"/>
      <c r="AA356" s="529"/>
      <c r="AB356" s="529"/>
      <c r="AC356" s="529"/>
      <c r="AD356" s="529"/>
      <c r="AE356" s="529"/>
      <c r="AF356" s="529"/>
      <c r="AG356" s="529"/>
      <c r="AH356" s="529"/>
    </row>
    <row r="357" spans="1:34">
      <c r="A357" s="529"/>
      <c r="B357" s="533"/>
      <c r="C357" s="528"/>
      <c r="D357" s="528"/>
      <c r="E357" s="529"/>
      <c r="F357" s="529"/>
      <c r="G357" s="529"/>
      <c r="H357" s="529"/>
      <c r="I357" s="529"/>
      <c r="J357" s="529"/>
      <c r="K357" s="529"/>
      <c r="L357" s="529"/>
      <c r="M357" s="529"/>
      <c r="N357" s="529"/>
      <c r="O357" s="529"/>
      <c r="P357" s="529"/>
      <c r="Q357" s="529"/>
      <c r="R357" s="529"/>
      <c r="S357" s="529"/>
      <c r="T357" s="529"/>
      <c r="U357" s="529"/>
      <c r="V357" s="529"/>
      <c r="W357" s="529"/>
      <c r="X357" s="529"/>
      <c r="Y357" s="529"/>
      <c r="Z357" s="529"/>
      <c r="AA357" s="529"/>
      <c r="AB357" s="529"/>
      <c r="AC357" s="529"/>
      <c r="AD357" s="529"/>
      <c r="AE357" s="529"/>
      <c r="AF357" s="529"/>
      <c r="AG357" s="529"/>
      <c r="AH357" s="529"/>
    </row>
    <row r="358" spans="1:34">
      <c r="A358" s="529"/>
      <c r="B358" s="533"/>
      <c r="C358" s="528"/>
      <c r="D358" s="528"/>
      <c r="E358" s="529"/>
      <c r="F358" s="529"/>
      <c r="G358" s="529"/>
      <c r="H358" s="529"/>
      <c r="I358" s="529"/>
      <c r="J358" s="529"/>
      <c r="K358" s="529"/>
      <c r="L358" s="529"/>
      <c r="M358" s="529"/>
      <c r="N358" s="529"/>
      <c r="O358" s="529"/>
      <c r="P358" s="529"/>
      <c r="Q358" s="529"/>
      <c r="R358" s="529"/>
      <c r="S358" s="529"/>
      <c r="T358" s="529"/>
      <c r="U358" s="529"/>
      <c r="V358" s="529"/>
      <c r="W358" s="529"/>
      <c r="X358" s="529"/>
      <c r="Y358" s="529"/>
      <c r="Z358" s="529"/>
      <c r="AA358" s="529"/>
      <c r="AB358" s="529"/>
      <c r="AC358" s="529"/>
      <c r="AD358" s="529"/>
      <c r="AE358" s="529"/>
      <c r="AF358" s="529"/>
      <c r="AG358" s="529"/>
      <c r="AH358" s="529"/>
    </row>
    <row r="359" spans="1:34">
      <c r="A359" s="529"/>
      <c r="B359" s="533"/>
      <c r="C359" s="528"/>
      <c r="D359" s="528"/>
      <c r="E359" s="529"/>
      <c r="F359" s="529"/>
      <c r="G359" s="529"/>
      <c r="H359" s="529"/>
      <c r="I359" s="529"/>
      <c r="J359" s="529"/>
      <c r="K359" s="529"/>
      <c r="L359" s="529"/>
      <c r="M359" s="529"/>
      <c r="N359" s="529"/>
      <c r="O359" s="529"/>
      <c r="P359" s="529"/>
      <c r="Q359" s="529"/>
      <c r="R359" s="529"/>
      <c r="S359" s="529"/>
      <c r="T359" s="529"/>
      <c r="U359" s="529"/>
      <c r="V359" s="529"/>
      <c r="W359" s="529"/>
      <c r="X359" s="529"/>
      <c r="Y359" s="529"/>
      <c r="Z359" s="529"/>
      <c r="AA359" s="529"/>
      <c r="AB359" s="529"/>
      <c r="AC359" s="529"/>
      <c r="AD359" s="529"/>
      <c r="AE359" s="529"/>
      <c r="AF359" s="529"/>
      <c r="AG359" s="529"/>
      <c r="AH359" s="529"/>
    </row>
    <row r="360" spans="1:34">
      <c r="A360" s="529"/>
      <c r="B360" s="533"/>
      <c r="C360" s="528"/>
      <c r="D360" s="528"/>
      <c r="E360" s="529"/>
      <c r="F360" s="529"/>
      <c r="G360" s="529"/>
      <c r="H360" s="529"/>
      <c r="I360" s="529"/>
      <c r="J360" s="529"/>
      <c r="K360" s="529"/>
      <c r="L360" s="529"/>
      <c r="M360" s="529"/>
      <c r="N360" s="529"/>
      <c r="O360" s="529"/>
      <c r="P360" s="529"/>
      <c r="Q360" s="529"/>
      <c r="R360" s="529"/>
      <c r="S360" s="529"/>
      <c r="T360" s="529"/>
      <c r="U360" s="529"/>
      <c r="V360" s="529"/>
      <c r="W360" s="529"/>
      <c r="X360" s="529"/>
      <c r="Y360" s="529"/>
      <c r="Z360" s="529"/>
      <c r="AA360" s="529"/>
      <c r="AB360" s="529"/>
      <c r="AC360" s="529"/>
      <c r="AD360" s="529"/>
      <c r="AE360" s="529"/>
      <c r="AF360" s="529"/>
      <c r="AG360" s="529"/>
      <c r="AH360" s="529"/>
    </row>
    <row r="361" spans="1:34">
      <c r="A361" s="529"/>
      <c r="B361" s="533"/>
      <c r="C361" s="528"/>
      <c r="D361" s="528"/>
      <c r="E361" s="529"/>
      <c r="F361" s="529"/>
      <c r="G361" s="529"/>
      <c r="H361" s="529"/>
      <c r="I361" s="529"/>
      <c r="J361" s="529"/>
      <c r="K361" s="529"/>
      <c r="L361" s="529"/>
      <c r="M361" s="529"/>
      <c r="N361" s="529"/>
      <c r="O361" s="529"/>
      <c r="P361" s="529"/>
      <c r="Q361" s="529"/>
      <c r="R361" s="529"/>
      <c r="S361" s="529"/>
      <c r="T361" s="529"/>
      <c r="U361" s="529"/>
      <c r="V361" s="529"/>
      <c r="W361" s="529"/>
      <c r="X361" s="529"/>
      <c r="Y361" s="529"/>
      <c r="Z361" s="529"/>
      <c r="AA361" s="529"/>
      <c r="AB361" s="529"/>
      <c r="AC361" s="529"/>
      <c r="AD361" s="529"/>
      <c r="AE361" s="529"/>
      <c r="AF361" s="529"/>
      <c r="AG361" s="529"/>
      <c r="AH361" s="529"/>
    </row>
    <row r="362" spans="1:34">
      <c r="A362" s="529"/>
      <c r="B362" s="533"/>
      <c r="C362" s="528"/>
      <c r="D362" s="528"/>
      <c r="E362" s="529"/>
      <c r="F362" s="529"/>
      <c r="G362" s="529"/>
      <c r="H362" s="529"/>
      <c r="I362" s="529"/>
      <c r="J362" s="529"/>
      <c r="K362" s="529"/>
      <c r="L362" s="529"/>
      <c r="M362" s="529"/>
      <c r="N362" s="529"/>
      <c r="O362" s="529"/>
      <c r="P362" s="529"/>
      <c r="Q362" s="529"/>
      <c r="R362" s="529"/>
      <c r="S362" s="529"/>
      <c r="T362" s="529"/>
      <c r="U362" s="529"/>
      <c r="V362" s="529"/>
      <c r="W362" s="529"/>
      <c r="X362" s="529"/>
      <c r="Y362" s="529"/>
      <c r="Z362" s="529"/>
      <c r="AA362" s="529"/>
      <c r="AB362" s="529"/>
      <c r="AC362" s="529"/>
      <c r="AD362" s="529"/>
      <c r="AE362" s="529"/>
      <c r="AF362" s="529"/>
      <c r="AG362" s="529"/>
      <c r="AH362" s="529"/>
    </row>
    <row r="363" spans="1:34">
      <c r="A363" s="529"/>
      <c r="B363" s="533"/>
      <c r="C363" s="528"/>
      <c r="D363" s="528"/>
      <c r="E363" s="529"/>
      <c r="F363" s="529"/>
      <c r="G363" s="529"/>
      <c r="H363" s="529"/>
      <c r="I363" s="529"/>
      <c r="J363" s="529"/>
      <c r="K363" s="529"/>
      <c r="L363" s="529"/>
      <c r="M363" s="529"/>
      <c r="N363" s="529"/>
      <c r="O363" s="529"/>
      <c r="P363" s="529"/>
      <c r="Q363" s="529"/>
      <c r="R363" s="529"/>
      <c r="S363" s="529"/>
      <c r="T363" s="529"/>
      <c r="U363" s="529"/>
      <c r="V363" s="529"/>
      <c r="W363" s="529"/>
      <c r="X363" s="529"/>
      <c r="Y363" s="529"/>
      <c r="Z363" s="529"/>
      <c r="AA363" s="529"/>
      <c r="AB363" s="529"/>
      <c r="AC363" s="529"/>
      <c r="AD363" s="529"/>
      <c r="AE363" s="529"/>
      <c r="AF363" s="529"/>
      <c r="AG363" s="529"/>
      <c r="AH363" s="529"/>
    </row>
    <row r="364" spans="1:34">
      <c r="A364" s="529"/>
      <c r="B364" s="533"/>
      <c r="C364" s="528"/>
      <c r="D364" s="528"/>
      <c r="E364" s="529"/>
      <c r="F364" s="529"/>
      <c r="G364" s="529"/>
      <c r="H364" s="529"/>
      <c r="I364" s="529"/>
      <c r="J364" s="529"/>
      <c r="K364" s="529"/>
      <c r="L364" s="529"/>
      <c r="M364" s="529"/>
      <c r="N364" s="529"/>
      <c r="O364" s="529"/>
      <c r="P364" s="529"/>
      <c r="Q364" s="529"/>
      <c r="R364" s="529"/>
      <c r="S364" s="529"/>
      <c r="T364" s="529"/>
      <c r="U364" s="529"/>
      <c r="V364" s="529"/>
      <c r="W364" s="529"/>
      <c r="X364" s="529"/>
      <c r="Y364" s="529"/>
      <c r="Z364" s="529"/>
      <c r="AA364" s="529"/>
      <c r="AB364" s="529"/>
      <c r="AC364" s="529"/>
      <c r="AD364" s="529"/>
      <c r="AE364" s="529"/>
      <c r="AF364" s="529"/>
      <c r="AG364" s="529"/>
      <c r="AH364" s="529"/>
    </row>
    <row r="365" spans="1:34">
      <c r="A365" s="529"/>
      <c r="B365" s="533"/>
      <c r="C365" s="528"/>
      <c r="D365" s="528"/>
      <c r="E365" s="529"/>
      <c r="F365" s="529"/>
      <c r="G365" s="529"/>
      <c r="H365" s="529"/>
      <c r="I365" s="529"/>
      <c r="J365" s="529"/>
      <c r="K365" s="529"/>
      <c r="L365" s="529"/>
      <c r="M365" s="529"/>
      <c r="N365" s="529"/>
      <c r="O365" s="529"/>
      <c r="P365" s="529"/>
      <c r="Q365" s="529"/>
      <c r="R365" s="529"/>
      <c r="S365" s="529"/>
      <c r="T365" s="529"/>
      <c r="U365" s="529"/>
      <c r="V365" s="529"/>
      <c r="W365" s="529"/>
      <c r="X365" s="529"/>
      <c r="Y365" s="529"/>
      <c r="Z365" s="529"/>
      <c r="AA365" s="529"/>
      <c r="AB365" s="529"/>
      <c r="AC365" s="529"/>
      <c r="AD365" s="529"/>
      <c r="AE365" s="529"/>
      <c r="AF365" s="529"/>
      <c r="AG365" s="529"/>
      <c r="AH365" s="529"/>
    </row>
    <row r="366" spans="1:34">
      <c r="A366" s="529"/>
      <c r="B366" s="533"/>
      <c r="C366" s="528"/>
      <c r="D366" s="528"/>
      <c r="E366" s="529"/>
      <c r="F366" s="529"/>
      <c r="G366" s="529"/>
      <c r="H366" s="529"/>
      <c r="I366" s="529"/>
      <c r="J366" s="529"/>
      <c r="K366" s="529"/>
      <c r="L366" s="529"/>
      <c r="M366" s="529"/>
      <c r="N366" s="529"/>
      <c r="O366" s="529"/>
      <c r="P366" s="529"/>
      <c r="Q366" s="529"/>
      <c r="R366" s="529"/>
      <c r="S366" s="529"/>
      <c r="T366" s="529"/>
      <c r="U366" s="529"/>
      <c r="V366" s="529"/>
      <c r="W366" s="529"/>
      <c r="X366" s="529"/>
      <c r="Y366" s="529"/>
      <c r="Z366" s="529"/>
      <c r="AA366" s="529"/>
      <c r="AB366" s="529"/>
      <c r="AC366" s="529"/>
      <c r="AD366" s="529"/>
      <c r="AE366" s="529"/>
      <c r="AF366" s="529"/>
      <c r="AG366" s="529"/>
      <c r="AH366" s="529"/>
    </row>
    <row r="367" spans="1:34">
      <c r="A367" s="529"/>
      <c r="B367" s="533"/>
      <c r="C367" s="528"/>
      <c r="D367" s="528"/>
      <c r="E367" s="529"/>
      <c r="F367" s="529"/>
      <c r="G367" s="529"/>
      <c r="H367" s="529"/>
      <c r="I367" s="529"/>
      <c r="J367" s="529"/>
      <c r="K367" s="529"/>
      <c r="L367" s="529"/>
      <c r="M367" s="529"/>
      <c r="N367" s="529"/>
      <c r="O367" s="529"/>
      <c r="P367" s="529"/>
      <c r="Q367" s="529"/>
      <c r="R367" s="529"/>
      <c r="S367" s="529"/>
      <c r="T367" s="529"/>
      <c r="U367" s="529"/>
      <c r="V367" s="529"/>
      <c r="W367" s="529"/>
      <c r="X367" s="529"/>
      <c r="Y367" s="529"/>
      <c r="Z367" s="529"/>
      <c r="AA367" s="529"/>
      <c r="AB367" s="529"/>
      <c r="AC367" s="529"/>
      <c r="AD367" s="529"/>
      <c r="AE367" s="529"/>
      <c r="AF367" s="529"/>
      <c r="AG367" s="529"/>
      <c r="AH367" s="529"/>
    </row>
    <row r="368" spans="1:34">
      <c r="A368" s="529"/>
      <c r="B368" s="533"/>
      <c r="C368" s="528"/>
      <c r="D368" s="528"/>
      <c r="E368" s="529"/>
      <c r="F368" s="529"/>
      <c r="G368" s="529"/>
      <c r="H368" s="529"/>
      <c r="I368" s="529"/>
      <c r="J368" s="529"/>
      <c r="K368" s="529"/>
      <c r="L368" s="529"/>
      <c r="M368" s="529"/>
      <c r="N368" s="529"/>
      <c r="O368" s="529"/>
      <c r="P368" s="529"/>
      <c r="Q368" s="529"/>
      <c r="R368" s="529"/>
      <c r="S368" s="529"/>
      <c r="T368" s="529"/>
      <c r="U368" s="529"/>
      <c r="V368" s="529"/>
      <c r="W368" s="529"/>
      <c r="X368" s="529"/>
      <c r="Y368" s="529"/>
      <c r="Z368" s="529"/>
      <c r="AA368" s="529"/>
      <c r="AB368" s="529"/>
      <c r="AC368" s="529"/>
      <c r="AD368" s="529"/>
      <c r="AE368" s="529"/>
      <c r="AF368" s="529"/>
      <c r="AG368" s="529"/>
      <c r="AH368" s="529"/>
    </row>
    <row r="369" spans="1:34">
      <c r="A369" s="529"/>
      <c r="B369" s="533"/>
      <c r="C369" s="528"/>
      <c r="D369" s="528"/>
      <c r="E369" s="529"/>
      <c r="F369" s="529"/>
      <c r="G369" s="529"/>
      <c r="H369" s="529"/>
      <c r="I369" s="529"/>
      <c r="J369" s="529"/>
      <c r="K369" s="529"/>
      <c r="L369" s="529"/>
      <c r="M369" s="529"/>
      <c r="N369" s="529"/>
      <c r="O369" s="529"/>
      <c r="P369" s="529"/>
      <c r="Q369" s="529"/>
      <c r="R369" s="529"/>
      <c r="S369" s="529"/>
      <c r="T369" s="529"/>
      <c r="U369" s="529"/>
      <c r="V369" s="529"/>
      <c r="W369" s="529"/>
      <c r="X369" s="529"/>
      <c r="Y369" s="529"/>
      <c r="Z369" s="529"/>
      <c r="AA369" s="529"/>
      <c r="AB369" s="529"/>
      <c r="AC369" s="529"/>
      <c r="AD369" s="529"/>
      <c r="AE369" s="529"/>
      <c r="AF369" s="529"/>
      <c r="AG369" s="529"/>
      <c r="AH369" s="529"/>
    </row>
  </sheetData>
  <hyperlinks>
    <hyperlink ref="A1" location="Content!A1" display="&lt;&lt;"/>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A52"/>
  <sheetViews>
    <sheetView showGridLines="0" zoomScaleNormal="100" workbookViewId="0">
      <selection activeCell="E19" sqref="E19:E22"/>
    </sheetView>
  </sheetViews>
  <sheetFormatPr defaultColWidth="9.140625" defaultRowHeight="12.75"/>
  <cols>
    <col min="1" max="1" width="7.140625" style="7" bestFit="1" customWidth="1"/>
    <col min="2" max="2" width="10.5703125" style="7" customWidth="1"/>
    <col min="3" max="3" width="11.85546875" style="7" customWidth="1"/>
    <col min="4" max="4" width="12" style="7" customWidth="1"/>
    <col min="5" max="5" width="10.28515625" style="7" customWidth="1"/>
    <col min="6" max="6" width="13.85546875" style="7" bestFit="1" customWidth="1"/>
    <col min="7" max="8" width="12.140625" style="7" customWidth="1"/>
    <col min="9" max="9" width="20.28515625" style="7" customWidth="1"/>
    <col min="10" max="17" width="9.140625" style="7"/>
    <col min="18" max="18" width="9.140625" style="9"/>
    <col min="19" max="16384" width="9.140625" style="7"/>
  </cols>
  <sheetData>
    <row r="1" spans="1:27">
      <c r="A1" s="19" t="s">
        <v>102</v>
      </c>
      <c r="B1" t="str">
        <f>IF(Content!$E$1=1,B2,B3)</f>
        <v>Оплата праці в Україні</v>
      </c>
      <c r="C1" t="str">
        <f>IF(Content!$E$1=1,C2,C3)</f>
        <v>Оплата праці з-за кордону</v>
      </c>
      <c r="D1" t="str">
        <f>IF(Content!$E$1=1,D2,D3)</f>
        <v>Прибуток та зміш. дохід</v>
      </c>
      <c r="E1" t="str">
        <f>IF(Content!$E$1=1,E2,E3)</f>
        <v>Доходи від власності</v>
      </c>
      <c r="F1" t="str">
        <f>IF(Content!$E$1=1,F2,F3)</f>
        <v>Cоц. допомоги</v>
      </c>
      <c r="G1" t="str">
        <f>IF(Content!$E$1=1,G2,G3)</f>
        <v>Інші поточні трансф.</v>
      </c>
      <c r="H1" t="str">
        <f>IF(Content!$E$1=1,H2,H3)</f>
        <v>Соц. трансф. в натурі</v>
      </c>
      <c r="I1" t="str">
        <f>IF(Content!$E$1=1,I2,I3)</f>
        <v>Номінальні доходи, % р/р</v>
      </c>
      <c r="J1"/>
      <c r="K1" t="str">
        <f>IF(Content!$E$1=1,K2,K3)</f>
        <v>Внески в річну зміну номінальних доходів населення, в.п.</v>
      </c>
      <c r="S1" s="9" t="s">
        <v>17</v>
      </c>
      <c r="T1" s="9" t="s">
        <v>7</v>
      </c>
      <c r="U1" s="9" t="s">
        <v>21</v>
      </c>
      <c r="V1" s="9" t="s">
        <v>25</v>
      </c>
      <c r="W1" s="9" t="s">
        <v>23</v>
      </c>
      <c r="X1" s="9" t="s">
        <v>7</v>
      </c>
      <c r="Y1" s="9" t="s">
        <v>21</v>
      </c>
      <c r="Z1" s="9" t="s">
        <v>22</v>
      </c>
      <c r="AA1" s="9" t="s">
        <v>23</v>
      </c>
    </row>
    <row r="2" spans="1:27" hidden="1">
      <c r="A2" s="19"/>
      <c r="B2" s="7" t="s">
        <v>1383</v>
      </c>
      <c r="C2" s="7" t="s">
        <v>1384</v>
      </c>
      <c r="D2" s="7" t="s">
        <v>483</v>
      </c>
      <c r="E2" s="7" t="s">
        <v>481</v>
      </c>
      <c r="F2" s="7" t="s">
        <v>484</v>
      </c>
      <c r="G2" s="7" t="s">
        <v>485</v>
      </c>
      <c r="H2" s="7" t="s">
        <v>487</v>
      </c>
      <c r="I2" s="7" t="s">
        <v>1551</v>
      </c>
      <c r="J2"/>
      <c r="K2" s="1" t="s">
        <v>780</v>
      </c>
      <c r="S2" s="9"/>
      <c r="T2" s="9"/>
      <c r="U2" s="9"/>
      <c r="V2" s="9"/>
      <c r="W2" s="9"/>
      <c r="X2" s="9"/>
      <c r="Y2" s="9"/>
      <c r="Z2" s="9"/>
      <c r="AA2" s="9"/>
    </row>
    <row r="3" spans="1:27" ht="51" hidden="1">
      <c r="B3" s="206" t="s">
        <v>1385</v>
      </c>
      <c r="C3" s="206" t="s">
        <v>1386</v>
      </c>
      <c r="D3" s="206" t="s">
        <v>857</v>
      </c>
      <c r="E3" s="7" t="s">
        <v>482</v>
      </c>
      <c r="F3" s="7" t="s">
        <v>162</v>
      </c>
      <c r="G3" s="7" t="s">
        <v>486</v>
      </c>
      <c r="H3" s="7" t="s">
        <v>163</v>
      </c>
      <c r="I3" s="7" t="s">
        <v>1552</v>
      </c>
      <c r="J3"/>
      <c r="K3" s="1" t="s">
        <v>480</v>
      </c>
      <c r="S3" s="9" t="s">
        <v>26</v>
      </c>
      <c r="T3" s="9" t="s">
        <v>6</v>
      </c>
      <c r="U3" s="9" t="s">
        <v>18</v>
      </c>
      <c r="V3" s="9" t="s">
        <v>19</v>
      </c>
      <c r="W3" s="9" t="s">
        <v>20</v>
      </c>
      <c r="X3" s="9"/>
      <c r="Y3" s="9"/>
      <c r="Z3" s="9"/>
      <c r="AA3" s="9"/>
    </row>
    <row r="4" spans="1:27">
      <c r="A4" s="7" t="s">
        <v>31</v>
      </c>
      <c r="B4" s="270">
        <v>-0.52</v>
      </c>
      <c r="C4" s="270">
        <v>2.91</v>
      </c>
      <c r="D4" s="270">
        <v>2.58</v>
      </c>
      <c r="E4" s="270">
        <v>0.06</v>
      </c>
      <c r="F4" s="270">
        <v>-0.12</v>
      </c>
      <c r="G4" s="270">
        <v>2.56</v>
      </c>
      <c r="H4" s="270">
        <v>1.47</v>
      </c>
      <c r="I4" s="270">
        <v>8.93</v>
      </c>
      <c r="J4" s="270"/>
      <c r="Q4" s="9"/>
      <c r="S4" s="9"/>
      <c r="T4" s="10">
        <v>3.8972989703122591</v>
      </c>
      <c r="U4" s="10">
        <v>4.7650000226401019</v>
      </c>
      <c r="V4" s="10">
        <v>7.3829920798972628</v>
      </c>
      <c r="W4" s="10">
        <v>7.7</v>
      </c>
      <c r="X4" s="10">
        <v>0</v>
      </c>
      <c r="Y4" s="10">
        <v>0</v>
      </c>
      <c r="Z4" s="10">
        <v>0</v>
      </c>
      <c r="AA4" s="10">
        <v>0</v>
      </c>
    </row>
    <row r="5" spans="1:27">
      <c r="A5" s="7" t="s">
        <v>32</v>
      </c>
      <c r="B5" s="270">
        <v>1.26</v>
      </c>
      <c r="C5" s="270">
        <v>2.46</v>
      </c>
      <c r="D5" s="270">
        <v>2.61</v>
      </c>
      <c r="E5" s="270">
        <v>0.19</v>
      </c>
      <c r="F5" s="270">
        <v>-0.61</v>
      </c>
      <c r="G5" s="270">
        <v>3.44</v>
      </c>
      <c r="H5" s="270">
        <v>1.07</v>
      </c>
      <c r="I5" s="270">
        <v>10.41</v>
      </c>
      <c r="J5" s="270"/>
      <c r="Q5" s="9" t="s">
        <v>164</v>
      </c>
      <c r="R5" s="9" t="s">
        <v>32</v>
      </c>
      <c r="S5" s="9"/>
      <c r="T5" s="10">
        <v>4.6220892313166093</v>
      </c>
      <c r="U5" s="10">
        <v>7.925962554312715</v>
      </c>
      <c r="V5" s="10">
        <v>11.42051329394911</v>
      </c>
      <c r="W5" s="10">
        <v>11.9</v>
      </c>
      <c r="X5" s="10">
        <v>0</v>
      </c>
      <c r="Y5" s="10">
        <v>0</v>
      </c>
      <c r="Z5" s="10">
        <v>0</v>
      </c>
      <c r="AA5" s="10">
        <v>0</v>
      </c>
    </row>
    <row r="6" spans="1:27">
      <c r="A6" s="7" t="s">
        <v>33</v>
      </c>
      <c r="B6" s="270">
        <v>1.04</v>
      </c>
      <c r="C6" s="270">
        <v>2.38</v>
      </c>
      <c r="D6" s="270">
        <v>6.62</v>
      </c>
      <c r="E6" s="270">
        <v>-0.15</v>
      </c>
      <c r="F6" s="270">
        <v>1.77</v>
      </c>
      <c r="G6" s="270">
        <v>1.1200000000000001</v>
      </c>
      <c r="H6" s="270">
        <v>1.26</v>
      </c>
      <c r="I6" s="270">
        <v>14.04</v>
      </c>
      <c r="J6" s="270"/>
      <c r="Q6" s="9"/>
      <c r="S6" s="9"/>
      <c r="T6" s="10">
        <v>4.4857066572499216</v>
      </c>
      <c r="U6" s="10">
        <v>4.4857066572499216</v>
      </c>
      <c r="V6" s="10">
        <v>6.4489591765162295</v>
      </c>
      <c r="W6" s="10">
        <v>6.9055356885797812</v>
      </c>
      <c r="X6" s="10">
        <v>0</v>
      </c>
      <c r="Y6" s="10">
        <v>-1.0415440020880369</v>
      </c>
      <c r="Z6" s="10">
        <v>-1.0415440020880369</v>
      </c>
      <c r="AA6" s="10">
        <v>-1.0415440020880369</v>
      </c>
    </row>
    <row r="7" spans="1:27">
      <c r="A7" s="7" t="s">
        <v>34</v>
      </c>
      <c r="B7" s="270">
        <v>2.91</v>
      </c>
      <c r="C7" s="270">
        <v>4.13</v>
      </c>
      <c r="D7" s="270">
        <v>5.14</v>
      </c>
      <c r="E7" s="270">
        <v>-0.05</v>
      </c>
      <c r="F7" s="270">
        <v>5.48</v>
      </c>
      <c r="G7" s="270">
        <v>1.1100000000000001</v>
      </c>
      <c r="H7" s="270">
        <v>7.47</v>
      </c>
      <c r="I7" s="270">
        <v>26.18</v>
      </c>
      <c r="J7" s="270"/>
      <c r="Q7" s="9" t="s">
        <v>34</v>
      </c>
      <c r="R7" s="9" t="s">
        <v>34</v>
      </c>
      <c r="S7" s="9"/>
      <c r="T7" s="10">
        <v>3.8271266482284938</v>
      </c>
      <c r="U7" s="10">
        <v>3.8271266482284938</v>
      </c>
      <c r="V7" s="10">
        <v>5.2533809322228979</v>
      </c>
      <c r="W7" s="10">
        <v>5.7138395442738759</v>
      </c>
      <c r="X7" s="10">
        <v>0</v>
      </c>
      <c r="Y7" s="10">
        <v>-1.1536040086327783</v>
      </c>
      <c r="Z7" s="10">
        <v>-1.1536040086327783</v>
      </c>
      <c r="AA7" s="10">
        <v>-1.1536040086327783</v>
      </c>
    </row>
    <row r="8" spans="1:27">
      <c r="A8" s="7" t="s">
        <v>35</v>
      </c>
      <c r="B8" s="270">
        <v>7.66</v>
      </c>
      <c r="C8" s="270">
        <v>3.56</v>
      </c>
      <c r="D8" s="270">
        <v>2.2000000000000002</v>
      </c>
      <c r="E8" s="270">
        <v>-0.17</v>
      </c>
      <c r="F8" s="270">
        <v>-3.04</v>
      </c>
      <c r="G8" s="270">
        <v>0.9</v>
      </c>
      <c r="H8" s="270">
        <v>3.26</v>
      </c>
      <c r="I8" s="270">
        <v>14.37</v>
      </c>
      <c r="J8" s="270"/>
      <c r="Q8" s="9"/>
      <c r="S8" s="9"/>
      <c r="T8" s="10">
        <v>2.5697116149835035</v>
      </c>
      <c r="U8" s="10">
        <v>2.5697116149835035</v>
      </c>
      <c r="V8" s="10">
        <v>3.3222379697106836</v>
      </c>
      <c r="W8" s="10">
        <v>3.5059644155284904</v>
      </c>
      <c r="X8" s="10">
        <v>0</v>
      </c>
      <c r="Y8" s="10">
        <v>-2.2044705092652213</v>
      </c>
      <c r="Z8" s="10">
        <v>-2.2044705092652213</v>
      </c>
      <c r="AA8" s="10">
        <v>-2.2044705092652213</v>
      </c>
    </row>
    <row r="9" spans="1:27">
      <c r="A9" s="7" t="s">
        <v>36</v>
      </c>
      <c r="B9" s="270">
        <v>7</v>
      </c>
      <c r="C9" s="270">
        <v>3.08</v>
      </c>
      <c r="D9" s="270">
        <v>1.48</v>
      </c>
      <c r="E9" s="270">
        <v>-0.66</v>
      </c>
      <c r="F9" s="270">
        <v>1.32</v>
      </c>
      <c r="G9" s="270">
        <v>0.87</v>
      </c>
      <c r="H9" s="270">
        <v>2.83</v>
      </c>
      <c r="I9" s="270">
        <v>15.92</v>
      </c>
      <c r="J9" s="270"/>
      <c r="Q9" s="9" t="s">
        <v>610</v>
      </c>
      <c r="R9" s="9" t="s">
        <v>36</v>
      </c>
      <c r="S9" s="9"/>
      <c r="T9" s="10">
        <v>1.6913636963288452</v>
      </c>
      <c r="U9" s="10">
        <v>1.6913636963288452</v>
      </c>
      <c r="V9" s="10">
        <v>1.6913636963288452</v>
      </c>
      <c r="W9" s="10">
        <v>1.8196411357714195</v>
      </c>
      <c r="X9" s="10">
        <v>0</v>
      </c>
      <c r="Y9" s="10">
        <v>-3.6633053138484435</v>
      </c>
      <c r="Z9" s="10">
        <v>-3.7541576677520578</v>
      </c>
      <c r="AA9" s="10">
        <v>-3.7541576677520578</v>
      </c>
    </row>
    <row r="10" spans="1:27">
      <c r="A10" s="7" t="s">
        <v>37</v>
      </c>
      <c r="B10" s="270">
        <v>7.41</v>
      </c>
      <c r="C10" s="270">
        <v>2.65</v>
      </c>
      <c r="D10" s="270">
        <v>2.52</v>
      </c>
      <c r="E10" s="270">
        <v>1.1299999999999999</v>
      </c>
      <c r="F10" s="270">
        <v>1.27</v>
      </c>
      <c r="G10" s="270">
        <v>1.28</v>
      </c>
      <c r="H10" s="270">
        <v>2.8</v>
      </c>
      <c r="I10" s="270">
        <v>19.05</v>
      </c>
      <c r="J10" s="270"/>
      <c r="Q10" s="9"/>
      <c r="S10" s="9"/>
      <c r="T10" s="10">
        <v>0.71516204757338808</v>
      </c>
      <c r="U10" s="10">
        <v>0.71516204757338808</v>
      </c>
      <c r="V10" s="10">
        <v>0.71516204757338808</v>
      </c>
      <c r="W10" s="10">
        <v>0.84179819774162823</v>
      </c>
      <c r="X10" s="10">
        <v>0</v>
      </c>
      <c r="Y10" s="10">
        <v>-1.4793631846644792</v>
      </c>
      <c r="Z10" s="10">
        <v>-1.5252335279842397</v>
      </c>
      <c r="AA10" s="10">
        <v>-1.5252335279842397</v>
      </c>
    </row>
    <row r="11" spans="1:27">
      <c r="A11" s="7" t="s">
        <v>38</v>
      </c>
      <c r="B11" s="270">
        <v>6.13</v>
      </c>
      <c r="C11" s="270">
        <v>1.1399999999999999</v>
      </c>
      <c r="D11" s="270">
        <v>2.71</v>
      </c>
      <c r="E11" s="270">
        <v>0.2</v>
      </c>
      <c r="F11" s="270">
        <v>-0.45</v>
      </c>
      <c r="G11" s="270">
        <v>0.59</v>
      </c>
      <c r="H11" s="270">
        <v>2.72</v>
      </c>
      <c r="I11" s="270">
        <v>13.05</v>
      </c>
      <c r="J11" s="270"/>
      <c r="Q11" s="9" t="s">
        <v>38</v>
      </c>
      <c r="R11" s="9" t="s">
        <v>38</v>
      </c>
      <c r="S11" s="9"/>
      <c r="T11" s="10">
        <v>0.60199764158351521</v>
      </c>
      <c r="U11" s="10">
        <v>0.60199764158351521</v>
      </c>
      <c r="V11" s="10">
        <v>1.1389087475857353</v>
      </c>
      <c r="W11" s="10">
        <v>1.2740930920503692</v>
      </c>
      <c r="X11" s="10">
        <v>0</v>
      </c>
      <c r="Y11" s="10">
        <v>-1.7288467629220954</v>
      </c>
      <c r="Z11" s="10">
        <v>-1.7288467629220954</v>
      </c>
      <c r="AA11" s="10">
        <v>-1.7288467629220954</v>
      </c>
    </row>
    <row r="12" spans="1:27">
      <c r="A12" s="7" t="s">
        <v>39</v>
      </c>
      <c r="B12" s="270">
        <v>12.36</v>
      </c>
      <c r="C12" s="270">
        <v>2.2999999999999998</v>
      </c>
      <c r="D12" s="270">
        <v>2.0299999999999998</v>
      </c>
      <c r="E12" s="270">
        <v>-0.62</v>
      </c>
      <c r="F12" s="270">
        <v>2.71</v>
      </c>
      <c r="G12" s="270">
        <v>0.64</v>
      </c>
      <c r="H12" s="270">
        <v>9.64</v>
      </c>
      <c r="I12" s="270">
        <v>29.06</v>
      </c>
      <c r="J12" s="270"/>
      <c r="Q12" s="9"/>
      <c r="S12" s="9"/>
      <c r="T12" s="10">
        <v>0.18382201467314918</v>
      </c>
      <c r="U12" s="10">
        <v>0.18382201467314918</v>
      </c>
      <c r="V12" s="10">
        <v>0.67750400060190175</v>
      </c>
      <c r="W12" s="10">
        <v>0.70924693294606911</v>
      </c>
      <c r="X12" s="10">
        <v>0</v>
      </c>
      <c r="Y12" s="10">
        <v>-2.138517245463941</v>
      </c>
      <c r="Z12" s="10">
        <v>-2.138517245463941</v>
      </c>
      <c r="AA12" s="10">
        <v>-2.138517245463941</v>
      </c>
    </row>
    <row r="13" spans="1:27">
      <c r="A13" s="7" t="s">
        <v>40</v>
      </c>
      <c r="B13" s="270">
        <v>12.11</v>
      </c>
      <c r="C13" s="270">
        <v>3.13</v>
      </c>
      <c r="D13" s="270">
        <v>2.33</v>
      </c>
      <c r="E13" s="270">
        <v>-0.36</v>
      </c>
      <c r="F13" s="270">
        <v>1.93</v>
      </c>
      <c r="G13" s="270">
        <v>0.39</v>
      </c>
      <c r="H13" s="270">
        <v>4.25</v>
      </c>
      <c r="I13" s="270">
        <v>23.78</v>
      </c>
      <c r="J13" s="270"/>
      <c r="Q13" s="9" t="s">
        <v>607</v>
      </c>
      <c r="R13" s="9" t="s">
        <v>40</v>
      </c>
      <c r="S13" s="9"/>
      <c r="T13" s="10">
        <v>4.9499676863453052E-2</v>
      </c>
      <c r="U13" s="10">
        <v>4.9499676863453052E-2</v>
      </c>
      <c r="V13" s="10">
        <v>0.65893506961580928</v>
      </c>
      <c r="W13" s="10">
        <v>0.65893506961580928</v>
      </c>
      <c r="X13" s="10">
        <v>0</v>
      </c>
      <c r="Y13" s="10">
        <v>-1.1943950323003425</v>
      </c>
      <c r="Z13" s="10">
        <v>-1.1943950323003425</v>
      </c>
      <c r="AA13" s="10">
        <v>-1.2059509648077524</v>
      </c>
    </row>
    <row r="14" spans="1:27">
      <c r="A14" s="7" t="s">
        <v>41</v>
      </c>
      <c r="B14" s="270">
        <v>10.76</v>
      </c>
      <c r="C14" s="270">
        <v>3.13</v>
      </c>
      <c r="D14" s="270">
        <v>3.32</v>
      </c>
      <c r="E14" s="270">
        <v>0.09</v>
      </c>
      <c r="F14" s="270">
        <v>1.76</v>
      </c>
      <c r="G14" s="270">
        <v>0.18</v>
      </c>
      <c r="H14" s="270">
        <v>5.36</v>
      </c>
      <c r="I14" s="270">
        <v>24.59</v>
      </c>
      <c r="J14" s="270"/>
      <c r="Q14" s="9"/>
      <c r="S14" s="9"/>
      <c r="T14" s="10">
        <v>6.997380015533132E-2</v>
      </c>
      <c r="U14" s="10">
        <v>6.997380015533132E-2</v>
      </c>
      <c r="V14" s="10">
        <v>0.77766771102384735</v>
      </c>
      <c r="W14" s="10">
        <v>0.77766771102384735</v>
      </c>
      <c r="X14" s="10">
        <v>0</v>
      </c>
      <c r="Y14" s="10">
        <v>-1.5271805234632929</v>
      </c>
      <c r="Z14" s="10">
        <v>-1.5271805234632929</v>
      </c>
      <c r="AA14" s="10">
        <v>-1.5363998384781943</v>
      </c>
    </row>
    <row r="15" spans="1:27">
      <c r="A15" s="7" t="s">
        <v>42</v>
      </c>
      <c r="B15" s="270">
        <v>11</v>
      </c>
      <c r="C15" s="270">
        <v>3.44</v>
      </c>
      <c r="D15" s="270">
        <v>2.6</v>
      </c>
      <c r="E15" s="270">
        <v>0.28999999999999998</v>
      </c>
      <c r="F15" s="270">
        <v>4.2699999999999996</v>
      </c>
      <c r="G15" s="270">
        <v>0.86</v>
      </c>
      <c r="H15" s="270">
        <v>3.79</v>
      </c>
      <c r="I15" s="270">
        <v>26.25</v>
      </c>
      <c r="J15" s="270"/>
      <c r="K15" s="1"/>
      <c r="Q15" s="9" t="s">
        <v>42</v>
      </c>
      <c r="R15" s="9" t="s">
        <v>42</v>
      </c>
      <c r="S15" s="9"/>
      <c r="T15" s="10">
        <v>5.5121712062286381E-2</v>
      </c>
      <c r="U15" s="10">
        <v>5.5121712062286381E-2</v>
      </c>
      <c r="V15" s="10">
        <v>0.85441911395379444</v>
      </c>
      <c r="W15" s="10">
        <v>0.85441911395379444</v>
      </c>
      <c r="X15" s="10">
        <v>0</v>
      </c>
      <c r="Y15" s="10">
        <v>-0.62293381732751418</v>
      </c>
      <c r="Z15" s="10">
        <v>-0.62293381732751418</v>
      </c>
      <c r="AA15" s="10">
        <v>-0.66472179170074874</v>
      </c>
    </row>
    <row r="16" spans="1:27">
      <c r="A16" s="7" t="s">
        <v>43</v>
      </c>
      <c r="B16" s="270">
        <v>11.52</v>
      </c>
      <c r="C16" s="270">
        <v>3.81</v>
      </c>
      <c r="D16" s="270">
        <v>2.72</v>
      </c>
      <c r="E16" s="270">
        <v>-7.0000000000000007E-2</v>
      </c>
      <c r="F16" s="270">
        <v>5.12</v>
      </c>
      <c r="G16" s="270">
        <v>0.55000000000000004</v>
      </c>
      <c r="H16" s="270">
        <v>2.1800000000000002</v>
      </c>
      <c r="I16" s="270">
        <v>25.83</v>
      </c>
      <c r="J16" s="270"/>
      <c r="Q16" s="9"/>
      <c r="S16" s="9"/>
      <c r="T16" s="10">
        <v>1.0494492628665166</v>
      </c>
      <c r="U16" s="10">
        <v>2.0805217335758357</v>
      </c>
      <c r="V16" s="10">
        <v>2.9478682943966832</v>
      </c>
      <c r="W16" s="10">
        <v>3.1137926607362072</v>
      </c>
      <c r="X16" s="10">
        <v>0</v>
      </c>
      <c r="Y16" s="10">
        <v>0</v>
      </c>
      <c r="Z16" s="10">
        <v>0</v>
      </c>
      <c r="AA16" s="10">
        <v>0</v>
      </c>
    </row>
    <row r="17" spans="1:27">
      <c r="A17" s="7" t="s">
        <v>44</v>
      </c>
      <c r="B17" s="270">
        <v>10.78</v>
      </c>
      <c r="C17" s="270">
        <v>1.85</v>
      </c>
      <c r="D17" s="270">
        <v>2.7</v>
      </c>
      <c r="E17" s="270">
        <v>-0.09</v>
      </c>
      <c r="F17" s="270">
        <v>4.57</v>
      </c>
      <c r="G17" s="270">
        <v>0.23</v>
      </c>
      <c r="H17" s="270">
        <v>5.41</v>
      </c>
      <c r="I17" s="270">
        <v>25.45</v>
      </c>
      <c r="J17" s="270"/>
      <c r="Q17" s="9" t="s">
        <v>608</v>
      </c>
      <c r="R17" s="9" t="s">
        <v>44</v>
      </c>
      <c r="S17" s="9"/>
      <c r="T17" s="10">
        <v>4.3770543238985127</v>
      </c>
      <c r="U17" s="10">
        <v>8.0701030423357558</v>
      </c>
      <c r="V17" s="10">
        <v>11.133419637827409</v>
      </c>
      <c r="W17" s="10">
        <v>11.944017473054497</v>
      </c>
      <c r="X17" s="10">
        <v>0</v>
      </c>
      <c r="Y17" s="10">
        <v>0</v>
      </c>
      <c r="Z17" s="10">
        <v>0</v>
      </c>
      <c r="AA17" s="10">
        <v>0</v>
      </c>
    </row>
    <row r="18" spans="1:27">
      <c r="A18" s="6" t="s">
        <v>45</v>
      </c>
      <c r="B18" s="270">
        <v>8.5299999999999994</v>
      </c>
      <c r="C18" s="270">
        <v>2.4700000000000002</v>
      </c>
      <c r="D18" s="270">
        <v>3.55</v>
      </c>
      <c r="E18" s="270">
        <v>0.09</v>
      </c>
      <c r="F18" s="270">
        <v>3.43</v>
      </c>
      <c r="G18" s="270">
        <v>0.64</v>
      </c>
      <c r="H18" s="270">
        <v>-0.08</v>
      </c>
      <c r="I18" s="270">
        <v>18.63</v>
      </c>
      <c r="J18" s="270"/>
      <c r="K18" t="str">
        <f>IF(Content!$E$1=1,K19,K20)</f>
        <v>Джерело: ДССУ, розрахунки НБУ.</v>
      </c>
      <c r="Q18" s="9"/>
      <c r="S18" s="9"/>
      <c r="T18" s="10">
        <v>11.119695852294868</v>
      </c>
      <c r="U18" s="10">
        <v>17.014728352213154</v>
      </c>
      <c r="V18" s="10">
        <v>23.70287809402118</v>
      </c>
      <c r="W18" s="10">
        <v>24.888421617417507</v>
      </c>
      <c r="X18" s="10">
        <v>0</v>
      </c>
      <c r="Y18" s="10">
        <v>0</v>
      </c>
      <c r="Z18" s="10">
        <v>0</v>
      </c>
      <c r="AA18" s="10">
        <v>0</v>
      </c>
    </row>
    <row r="19" spans="1:27">
      <c r="A19" s="7" t="s">
        <v>214</v>
      </c>
      <c r="B19" s="270">
        <v>7.69</v>
      </c>
      <c r="C19" s="270">
        <v>1.87</v>
      </c>
      <c r="D19" s="270">
        <v>2.89</v>
      </c>
      <c r="E19" s="270">
        <v>0.51</v>
      </c>
      <c r="F19" s="270">
        <v>-0.61</v>
      </c>
      <c r="G19" s="270">
        <v>2</v>
      </c>
      <c r="H19" s="270">
        <v>1.41</v>
      </c>
      <c r="I19" s="270">
        <v>15.75</v>
      </c>
      <c r="K19" s="2" t="s">
        <v>46</v>
      </c>
      <c r="L19"/>
      <c r="M19"/>
      <c r="N19"/>
      <c r="O19"/>
      <c r="P19"/>
      <c r="Q19" s="9" t="s">
        <v>214</v>
      </c>
      <c r="R19" s="10"/>
      <c r="S19" s="9"/>
      <c r="T19" s="10">
        <v>21.6719903168263</v>
      </c>
      <c r="U19" s="10">
        <v>35.065855713775306</v>
      </c>
      <c r="V19" s="10">
        <v>44.386165294556413</v>
      </c>
      <c r="W19" s="10">
        <v>46.019064527618703</v>
      </c>
      <c r="X19" s="10">
        <v>0</v>
      </c>
      <c r="Y19" s="10">
        <v>0</v>
      </c>
      <c r="Z19" s="10">
        <v>0</v>
      </c>
      <c r="AA19" s="10">
        <v>0</v>
      </c>
    </row>
    <row r="20" spans="1:27">
      <c r="A20" s="7" t="s">
        <v>260</v>
      </c>
      <c r="B20" s="270">
        <v>7.04</v>
      </c>
      <c r="C20" s="270">
        <v>1.74</v>
      </c>
      <c r="D20" s="270">
        <v>2.59</v>
      </c>
      <c r="E20" s="270">
        <v>0.13</v>
      </c>
      <c r="F20" s="270">
        <v>3.34</v>
      </c>
      <c r="G20" s="270">
        <v>0.67</v>
      </c>
      <c r="H20" s="270">
        <v>-0.08</v>
      </c>
      <c r="I20" s="270">
        <v>15.43</v>
      </c>
      <c r="K20" s="2" t="s">
        <v>47</v>
      </c>
      <c r="L20"/>
      <c r="M20"/>
      <c r="N20"/>
      <c r="O20"/>
      <c r="P20"/>
      <c r="R20" s="10"/>
      <c r="S20" s="9"/>
      <c r="T20" s="10">
        <v>21.189054492900848</v>
      </c>
      <c r="U20" s="10">
        <v>35.141832826371285</v>
      </c>
      <c r="V20" s="10">
        <v>56.759938763425787</v>
      </c>
      <c r="W20" s="10">
        <v>57.677982549327801</v>
      </c>
      <c r="X20" s="10">
        <v>0</v>
      </c>
      <c r="Y20" s="10">
        <v>0</v>
      </c>
      <c r="Z20" s="10">
        <v>0</v>
      </c>
      <c r="AA20" s="10">
        <v>0</v>
      </c>
    </row>
    <row r="21" spans="1:27">
      <c r="B21" s="271"/>
      <c r="C21" s="271"/>
      <c r="D21" s="271"/>
      <c r="E21" s="271"/>
      <c r="F21" s="271"/>
      <c r="G21" s="271"/>
      <c r="H21" s="271"/>
      <c r="I21" s="271"/>
      <c r="K21"/>
      <c r="L21"/>
      <c r="M21"/>
      <c r="N21"/>
      <c r="O21"/>
      <c r="P21"/>
      <c r="R21" s="10"/>
      <c r="S21" s="9"/>
      <c r="T21" s="10">
        <v>20.211980425017401</v>
      </c>
      <c r="U21" s="10">
        <v>31.191419655655409</v>
      </c>
      <c r="V21" s="10">
        <v>51.612149513527157</v>
      </c>
      <c r="W21" s="10">
        <v>52.03401485511057</v>
      </c>
      <c r="X21" s="10">
        <v>0</v>
      </c>
      <c r="Y21" s="10">
        <v>0</v>
      </c>
      <c r="Z21" s="10">
        <v>0</v>
      </c>
      <c r="AA21" s="10">
        <v>0</v>
      </c>
    </row>
    <row r="22" spans="1:27">
      <c r="B22" s="271"/>
      <c r="C22" s="271"/>
      <c r="D22" s="271"/>
      <c r="E22" s="271"/>
      <c r="F22" s="271"/>
      <c r="G22" s="271"/>
      <c r="H22" s="271"/>
      <c r="I22" s="271"/>
      <c r="K22"/>
      <c r="L22"/>
      <c r="M22"/>
      <c r="N22"/>
      <c r="O22"/>
      <c r="P22"/>
      <c r="R22" s="10"/>
      <c r="S22" s="9"/>
      <c r="T22" s="10">
        <v>16.502857250798083</v>
      </c>
      <c r="U22" s="10">
        <v>27.758937934395092</v>
      </c>
      <c r="V22" s="10">
        <v>42.944000093137234</v>
      </c>
      <c r="W22" s="10">
        <v>43.272653908721736</v>
      </c>
      <c r="X22" s="10">
        <v>0</v>
      </c>
      <c r="Y22" s="10">
        <v>0</v>
      </c>
      <c r="Z22" s="10">
        <v>0</v>
      </c>
      <c r="AA22" s="10">
        <v>0</v>
      </c>
    </row>
    <row r="23" spans="1:27">
      <c r="B23" s="271"/>
      <c r="C23" s="271"/>
      <c r="D23" s="271"/>
      <c r="E23" s="271"/>
      <c r="F23" s="271"/>
      <c r="G23" s="271"/>
      <c r="H23" s="271"/>
      <c r="I23" s="271"/>
      <c r="K23"/>
      <c r="L23"/>
      <c r="M23"/>
      <c r="N23"/>
      <c r="O23"/>
      <c r="P23"/>
      <c r="R23" s="10"/>
      <c r="S23" s="9"/>
      <c r="T23" s="10">
        <v>7.0014979371594217</v>
      </c>
      <c r="U23" s="10">
        <v>9.6079280435785339</v>
      </c>
      <c r="V23" s="10">
        <v>21.353279992902166</v>
      </c>
      <c r="W23" s="10">
        <v>21.353279992902166</v>
      </c>
      <c r="X23" s="10">
        <v>0</v>
      </c>
      <c r="Y23" s="10">
        <v>0</v>
      </c>
      <c r="Z23" s="10">
        <v>0</v>
      </c>
      <c r="AA23" s="10">
        <v>-0.42389024749271492</v>
      </c>
    </row>
    <row r="24" spans="1:27">
      <c r="B24" s="271"/>
      <c r="C24" s="271"/>
      <c r="D24" s="271"/>
      <c r="E24" s="271"/>
      <c r="F24" s="271"/>
      <c r="G24" s="271"/>
      <c r="H24" s="271"/>
      <c r="I24" s="271"/>
      <c r="K24"/>
      <c r="L24"/>
      <c r="M24"/>
      <c r="N24"/>
      <c r="O24"/>
      <c r="P24"/>
      <c r="R24" s="10"/>
      <c r="S24" s="9"/>
      <c r="T24" s="10">
        <v>3.5585882321080216</v>
      </c>
      <c r="U24" s="10">
        <v>3.7898706623823113</v>
      </c>
      <c r="V24" s="10">
        <v>6.7766261201565428</v>
      </c>
      <c r="W24" s="10">
        <v>6.9190961910742743</v>
      </c>
      <c r="X24" s="10">
        <v>0</v>
      </c>
      <c r="Y24" s="10">
        <v>0</v>
      </c>
      <c r="Z24" s="10">
        <v>0</v>
      </c>
      <c r="AA24" s="10">
        <v>0</v>
      </c>
    </row>
    <row r="25" spans="1:27">
      <c r="C25" s="271"/>
      <c r="D25" s="271"/>
      <c r="E25" s="271"/>
      <c r="F25" s="271"/>
      <c r="G25" s="271"/>
      <c r="H25" s="271"/>
      <c r="I25" s="271"/>
      <c r="K25"/>
      <c r="L25"/>
      <c r="M25"/>
      <c r="N25"/>
      <c r="O25"/>
      <c r="P25"/>
      <c r="R25" s="10"/>
      <c r="S25" s="9"/>
      <c r="T25" s="10">
        <v>2.8003502379237153</v>
      </c>
      <c r="U25" s="10">
        <v>3.7126824013289923</v>
      </c>
      <c r="V25" s="10">
        <v>7.6001204392093058</v>
      </c>
      <c r="W25" s="10">
        <v>7.8988042705623087</v>
      </c>
      <c r="X25" s="10">
        <v>0</v>
      </c>
      <c r="Y25" s="10">
        <v>0</v>
      </c>
      <c r="Z25" s="10">
        <v>0</v>
      </c>
      <c r="AA25" s="10">
        <v>0</v>
      </c>
    </row>
    <row r="26" spans="1:27">
      <c r="B26" s="271"/>
      <c r="C26" s="271"/>
      <c r="D26" s="271"/>
      <c r="E26" s="271"/>
      <c r="F26" s="271"/>
      <c r="G26" s="271"/>
      <c r="H26" s="271"/>
      <c r="I26" s="271"/>
      <c r="K26"/>
      <c r="L26"/>
      <c r="M26"/>
      <c r="N26"/>
      <c r="O26"/>
      <c r="P26"/>
      <c r="R26" s="10"/>
      <c r="S26" s="9"/>
      <c r="T26" s="10">
        <v>2.6009194463199892</v>
      </c>
      <c r="U26" s="10">
        <v>2.9269793472043224</v>
      </c>
      <c r="V26" s="10">
        <v>12.009830934325318</v>
      </c>
      <c r="W26" s="10">
        <v>12.400000000000002</v>
      </c>
      <c r="X26" s="10">
        <v>0</v>
      </c>
      <c r="Y26" s="10">
        <v>0</v>
      </c>
      <c r="Z26" s="10">
        <v>0</v>
      </c>
      <c r="AA26" s="10">
        <v>0</v>
      </c>
    </row>
    <row r="27" spans="1:27">
      <c r="B27" s="271"/>
      <c r="C27" s="271"/>
      <c r="D27" s="271"/>
      <c r="E27" s="271"/>
      <c r="F27" s="271"/>
      <c r="G27" s="271"/>
      <c r="H27" s="271"/>
      <c r="I27" s="271"/>
      <c r="K27"/>
      <c r="L27"/>
      <c r="M27"/>
      <c r="N27"/>
      <c r="O27"/>
      <c r="P27"/>
      <c r="Q27" s="8"/>
      <c r="R27" s="10"/>
      <c r="S27" s="10"/>
      <c r="T27" s="10">
        <v>3.7998661221680825</v>
      </c>
      <c r="U27" s="10">
        <v>5.2132960880597743</v>
      </c>
      <c r="V27" s="10">
        <v>13.736626676688237</v>
      </c>
      <c r="W27" s="10">
        <v>15.070966115611242</v>
      </c>
      <c r="X27" s="10">
        <v>0</v>
      </c>
      <c r="Y27" s="10">
        <v>0</v>
      </c>
      <c r="Z27" s="10">
        <v>0</v>
      </c>
      <c r="AA27" s="10">
        <v>0</v>
      </c>
    </row>
    <row r="28" spans="1:27">
      <c r="B28" s="271"/>
      <c r="C28" s="271"/>
      <c r="D28" s="271"/>
      <c r="E28" s="271"/>
      <c r="F28" s="271"/>
      <c r="G28" s="271"/>
      <c r="H28" s="271"/>
      <c r="I28" s="271"/>
      <c r="K28"/>
      <c r="L28"/>
      <c r="M28"/>
      <c r="N28"/>
      <c r="O28"/>
      <c r="P28"/>
      <c r="Q28" s="8"/>
      <c r="R28" s="10"/>
      <c r="S28" s="10"/>
      <c r="T28" s="10">
        <v>4.2370555651851296</v>
      </c>
      <c r="U28" s="10">
        <v>9.1170635017728898</v>
      </c>
      <c r="V28" s="10">
        <v>14.949487932072273</v>
      </c>
      <c r="W28" s="10">
        <v>15.572660350561392</v>
      </c>
      <c r="X28" s="10">
        <v>0</v>
      </c>
      <c r="Y28" s="10">
        <v>0</v>
      </c>
      <c r="Z28" s="10">
        <v>0</v>
      </c>
      <c r="AA28" s="10">
        <v>0</v>
      </c>
    </row>
    <row r="29" spans="1:27">
      <c r="B29" s="271"/>
      <c r="C29" s="271"/>
      <c r="D29" s="271"/>
      <c r="E29" s="271"/>
      <c r="F29" s="271"/>
      <c r="G29" s="271"/>
      <c r="H29" s="271"/>
      <c r="I29" s="271"/>
      <c r="R29" s="10"/>
      <c r="S29" s="9"/>
      <c r="T29" s="10">
        <v>4.536476807844819</v>
      </c>
      <c r="U29" s="10">
        <v>9.6196629714126942</v>
      </c>
      <c r="V29" s="10">
        <v>15.739975142431541</v>
      </c>
      <c r="W29" s="10">
        <v>16.380459437928522</v>
      </c>
      <c r="X29" s="10">
        <v>0</v>
      </c>
      <c r="Y29" s="10">
        <v>0</v>
      </c>
      <c r="Z29" s="10">
        <v>0</v>
      </c>
      <c r="AA29" s="10">
        <v>0</v>
      </c>
    </row>
    <row r="30" spans="1:27">
      <c r="B30" s="48"/>
      <c r="C30" s="48"/>
      <c r="D30" s="48"/>
      <c r="E30" s="48"/>
      <c r="F30" s="48"/>
      <c r="G30" s="48"/>
      <c r="H30" s="48"/>
      <c r="I30" s="48"/>
      <c r="R30" s="10"/>
      <c r="S30" s="9"/>
      <c r="T30" s="10">
        <v>5.1692584753180455</v>
      </c>
      <c r="U30" s="10">
        <v>9.1492602433367534</v>
      </c>
      <c r="V30" s="10">
        <v>12.712739605232034</v>
      </c>
      <c r="W30" s="10">
        <v>13.66874393284256</v>
      </c>
      <c r="X30" s="10">
        <v>0</v>
      </c>
      <c r="Y30" s="10">
        <v>0</v>
      </c>
      <c r="Z30" s="10">
        <v>0</v>
      </c>
      <c r="AA30" s="10">
        <v>0</v>
      </c>
    </row>
    <row r="31" spans="1:27">
      <c r="B31" s="48"/>
      <c r="C31" s="48"/>
      <c r="D31" s="48"/>
      <c r="E31" s="48"/>
      <c r="F31" s="48"/>
      <c r="G31" s="48"/>
      <c r="H31" s="48"/>
      <c r="I31" s="48"/>
      <c r="R31" s="10"/>
      <c r="S31" s="9"/>
      <c r="T31" s="10">
        <v>5.0912218167629444</v>
      </c>
      <c r="U31" s="10">
        <v>9.5800143237616879</v>
      </c>
      <c r="V31" s="10">
        <v>12.389873976919556</v>
      </c>
      <c r="W31" s="10">
        <v>13.2</v>
      </c>
      <c r="X31" s="10">
        <v>0</v>
      </c>
      <c r="Y31" s="10">
        <v>0</v>
      </c>
      <c r="Z31" s="10">
        <v>0</v>
      </c>
      <c r="AA31" s="10">
        <v>0</v>
      </c>
    </row>
    <row r="32" spans="1:27">
      <c r="B32" s="48"/>
      <c r="C32" s="48"/>
      <c r="D32" s="48"/>
      <c r="E32" s="48"/>
      <c r="F32" s="48"/>
      <c r="G32" s="48"/>
      <c r="H32" s="48"/>
      <c r="I32" s="48"/>
      <c r="R32" s="10"/>
      <c r="S32" s="9"/>
      <c r="T32" s="10">
        <v>4.914180236899174</v>
      </c>
      <c r="U32" s="10">
        <v>6.3309242921047328</v>
      </c>
      <c r="V32" s="10">
        <v>9.0371785121311667</v>
      </c>
      <c r="W32" s="10">
        <v>9.9000000000000021</v>
      </c>
      <c r="X32" s="10">
        <v>0</v>
      </c>
      <c r="Y32" s="10">
        <v>0</v>
      </c>
      <c r="Z32" s="10">
        <v>0</v>
      </c>
      <c r="AA32" s="10">
        <v>0</v>
      </c>
    </row>
    <row r="33" spans="2:27">
      <c r="B33" s="48"/>
      <c r="C33" s="48"/>
      <c r="D33" s="48"/>
      <c r="E33" s="48"/>
      <c r="F33" s="48"/>
      <c r="G33" s="48"/>
      <c r="H33" s="48"/>
      <c r="I33" s="48"/>
      <c r="R33" s="10"/>
      <c r="S33" s="9"/>
      <c r="T33" s="10">
        <v>4.6305752665633593</v>
      </c>
      <c r="U33" s="10">
        <v>5.3162272503442702</v>
      </c>
      <c r="V33" s="10">
        <v>7.880868546650265</v>
      </c>
      <c r="W33" s="10">
        <v>8.9144195318705641</v>
      </c>
      <c r="X33" s="10">
        <v>0</v>
      </c>
      <c r="Y33" s="10">
        <v>0</v>
      </c>
      <c r="Z33" s="10">
        <v>0</v>
      </c>
      <c r="AA33" s="10">
        <v>0</v>
      </c>
    </row>
    <row r="34" spans="2:27">
      <c r="B34" s="48"/>
      <c r="C34" s="48"/>
      <c r="D34" s="48"/>
      <c r="E34" s="48"/>
      <c r="F34" s="48"/>
      <c r="G34" s="48"/>
      <c r="H34" s="48"/>
      <c r="I34" s="48"/>
    </row>
    <row r="35" spans="2:27">
      <c r="B35" s="48"/>
      <c r="C35" s="48"/>
      <c r="D35" s="48"/>
      <c r="E35" s="48"/>
      <c r="F35" s="48"/>
      <c r="G35" s="48"/>
      <c r="H35" s="48"/>
      <c r="I35" s="48"/>
    </row>
    <row r="36" spans="2:27">
      <c r="B36" s="48"/>
      <c r="C36" s="48"/>
      <c r="D36" s="48"/>
      <c r="E36" s="48"/>
      <c r="F36" s="48"/>
      <c r="G36" s="48"/>
      <c r="H36" s="48"/>
      <c r="I36" s="48"/>
    </row>
    <row r="37" spans="2:27">
      <c r="B37" s="48"/>
      <c r="C37" s="48"/>
      <c r="D37" s="48"/>
      <c r="E37" s="48"/>
      <c r="F37" s="48"/>
      <c r="G37" s="48"/>
      <c r="H37" s="48"/>
      <c r="I37" s="48"/>
    </row>
    <row r="38" spans="2:27">
      <c r="B38" s="48"/>
      <c r="C38" s="48"/>
      <c r="D38" s="48"/>
      <c r="E38" s="48"/>
      <c r="F38" s="48"/>
      <c r="G38" s="48"/>
      <c r="H38" s="48"/>
      <c r="I38" s="48"/>
    </row>
    <row r="39" spans="2:27">
      <c r="B39" s="48"/>
      <c r="C39" s="48"/>
      <c r="D39" s="48"/>
      <c r="E39" s="48"/>
      <c r="F39" s="48"/>
      <c r="G39" s="48"/>
      <c r="H39" s="48"/>
      <c r="I39" s="48"/>
    </row>
    <row r="40" spans="2:27">
      <c r="B40" s="48"/>
      <c r="C40" s="48"/>
      <c r="D40" s="48"/>
      <c r="E40" s="48"/>
      <c r="F40" s="48"/>
      <c r="G40" s="48"/>
      <c r="H40" s="48"/>
      <c r="I40" s="48"/>
    </row>
    <row r="41" spans="2:27">
      <c r="B41" s="48"/>
      <c r="C41" s="48"/>
      <c r="D41" s="48"/>
      <c r="E41" s="48"/>
      <c r="F41" s="48"/>
      <c r="G41" s="48"/>
      <c r="H41" s="48"/>
      <c r="I41" s="48"/>
    </row>
    <row r="42" spans="2:27">
      <c r="B42" s="48"/>
      <c r="C42" s="48"/>
      <c r="D42" s="48"/>
      <c r="E42" s="48"/>
      <c r="F42" s="48"/>
      <c r="G42" s="48"/>
      <c r="H42" s="48"/>
      <c r="I42" s="48"/>
    </row>
    <row r="43" spans="2:27">
      <c r="B43" s="48"/>
      <c r="C43" s="48"/>
      <c r="D43" s="48"/>
      <c r="E43" s="48"/>
      <c r="F43" s="48"/>
      <c r="G43" s="48"/>
      <c r="H43" s="48"/>
      <c r="I43" s="48"/>
    </row>
    <row r="44" spans="2:27">
      <c r="B44" s="48"/>
      <c r="C44" s="48"/>
      <c r="D44" s="48"/>
      <c r="E44" s="48"/>
      <c r="F44" s="48"/>
      <c r="G44" s="48"/>
      <c r="H44" s="48"/>
      <c r="I44" s="48"/>
    </row>
    <row r="45" spans="2:27">
      <c r="B45" s="48"/>
      <c r="C45" s="48"/>
      <c r="D45" s="48"/>
      <c r="E45" s="48"/>
      <c r="F45" s="48"/>
      <c r="G45" s="48"/>
      <c r="H45" s="48"/>
      <c r="I45" s="48"/>
    </row>
    <row r="46" spans="2:27">
      <c r="B46" s="48"/>
      <c r="C46" s="48"/>
      <c r="D46" s="48"/>
      <c r="E46" s="48"/>
      <c r="F46" s="48"/>
      <c r="G46" s="48"/>
      <c r="H46" s="48"/>
      <c r="I46" s="48"/>
    </row>
    <row r="47" spans="2:27">
      <c r="B47" s="48"/>
      <c r="C47" s="48"/>
      <c r="D47" s="48"/>
      <c r="E47" s="48"/>
      <c r="F47" s="48"/>
      <c r="G47" s="48"/>
      <c r="H47" s="48"/>
      <c r="I47" s="48"/>
    </row>
    <row r="48" spans="2:27">
      <c r="B48" s="48"/>
      <c r="C48" s="48"/>
      <c r="D48" s="48"/>
      <c r="E48" s="48"/>
      <c r="F48" s="48"/>
      <c r="G48" s="48"/>
      <c r="H48" s="48"/>
      <c r="I48" s="48"/>
    </row>
    <row r="49" spans="2:9">
      <c r="B49" s="48"/>
      <c r="C49" s="48"/>
      <c r="D49" s="48"/>
      <c r="E49" s="48"/>
      <c r="F49" s="48"/>
      <c r="G49" s="48"/>
      <c r="H49" s="48"/>
      <c r="I49" s="48"/>
    </row>
    <row r="50" spans="2:9">
      <c r="B50" s="48"/>
      <c r="C50" s="48"/>
      <c r="D50" s="48"/>
      <c r="E50" s="48"/>
      <c r="F50" s="48"/>
      <c r="G50" s="48"/>
      <c r="H50" s="48"/>
      <c r="I50" s="48"/>
    </row>
    <row r="51" spans="2:9">
      <c r="B51" s="48"/>
      <c r="C51" s="48"/>
      <c r="D51" s="48"/>
      <c r="E51" s="48"/>
      <c r="F51" s="48"/>
      <c r="G51" s="48"/>
      <c r="H51" s="48"/>
      <c r="I51" s="48"/>
    </row>
    <row r="52" spans="2:9">
      <c r="B52" s="48"/>
      <c r="C52" s="48"/>
      <c r="D52" s="48"/>
      <c r="E52" s="48"/>
      <c r="F52" s="48"/>
      <c r="G52" s="48"/>
      <c r="H52" s="48"/>
      <c r="I52" s="4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tabColor theme="2"/>
  </sheetPr>
  <dimension ref="A1:J76"/>
  <sheetViews>
    <sheetView showGridLines="0" zoomScaleNormal="100" workbookViewId="0">
      <selection activeCell="A3" sqref="A2:XFD3"/>
    </sheetView>
  </sheetViews>
  <sheetFormatPr defaultRowHeight="12.75"/>
  <cols>
    <col min="1" max="1" width="10.140625" bestFit="1" customWidth="1"/>
  </cols>
  <sheetData>
    <row r="1" spans="1:10">
      <c r="A1" s="19" t="s">
        <v>102</v>
      </c>
      <c r="F1" t="str">
        <f>IF(Content!$E$1=1,F2,F3)</f>
        <v>РМІ промисловості окремих країн світу</v>
      </c>
    </row>
    <row r="2" spans="1:10" hidden="1">
      <c r="A2" s="19"/>
      <c r="F2" s="1" t="s">
        <v>1227</v>
      </c>
      <c r="J2" s="1"/>
    </row>
    <row r="3" spans="1:10" hidden="1">
      <c r="F3" s="1" t="s">
        <v>398</v>
      </c>
      <c r="J3" s="1"/>
    </row>
    <row r="4" spans="1:10">
      <c r="A4" s="60"/>
      <c r="B4" s="13"/>
      <c r="C4" s="61"/>
      <c r="D4" s="61"/>
    </row>
    <row r="5" spans="1:10">
      <c r="A5" s="60"/>
      <c r="B5" s="13"/>
      <c r="C5" s="13"/>
      <c r="D5" s="13"/>
      <c r="E5" s="13"/>
      <c r="F5" s="13"/>
      <c r="G5" s="13"/>
      <c r="H5" s="13"/>
    </row>
    <row r="6" spans="1:10">
      <c r="A6" s="60"/>
      <c r="B6" s="13"/>
      <c r="C6" s="13"/>
      <c r="D6" s="13"/>
      <c r="E6" s="13"/>
      <c r="F6" s="13"/>
      <c r="G6" s="13"/>
      <c r="H6" s="13"/>
    </row>
    <row r="7" spans="1:10">
      <c r="A7" s="60"/>
      <c r="B7" s="175" t="str">
        <f>IF(Content!$E$1=1,B8,B9)</f>
        <v>немає дозволу</v>
      </c>
      <c r="C7" s="13"/>
      <c r="D7" s="13"/>
      <c r="E7" s="13"/>
      <c r="F7" s="13"/>
      <c r="G7" s="13"/>
      <c r="H7" s="13"/>
    </row>
    <row r="8" spans="1:10">
      <c r="A8" s="60"/>
      <c r="B8" s="125" t="s">
        <v>464</v>
      </c>
      <c r="C8" s="13"/>
      <c r="D8" s="13"/>
      <c r="E8" s="13"/>
      <c r="F8" s="13"/>
      <c r="G8" s="13"/>
      <c r="H8" s="13"/>
    </row>
    <row r="9" spans="1:10">
      <c r="A9" s="60"/>
      <c r="B9" s="125" t="s">
        <v>465</v>
      </c>
      <c r="C9" s="13"/>
      <c r="D9" s="13"/>
      <c r="E9" s="13"/>
      <c r="F9" s="13"/>
      <c r="G9" s="13"/>
      <c r="H9" s="13"/>
    </row>
    <row r="10" spans="1:10">
      <c r="A10" s="60"/>
      <c r="B10" s="13"/>
      <c r="C10" s="13"/>
      <c r="D10" s="13"/>
      <c r="E10" s="13"/>
      <c r="F10" s="13"/>
      <c r="G10" s="13"/>
      <c r="H10" s="13"/>
    </row>
    <row r="11" spans="1:10">
      <c r="A11" s="60"/>
      <c r="B11" s="13"/>
      <c r="C11" s="13"/>
      <c r="D11" s="13"/>
      <c r="E11" s="13"/>
      <c r="F11" s="13"/>
      <c r="G11" s="13"/>
      <c r="H11" s="13"/>
    </row>
    <row r="12" spans="1:10">
      <c r="A12" s="60"/>
      <c r="B12" s="13"/>
      <c r="C12" s="13"/>
      <c r="D12" s="13"/>
      <c r="E12" s="13"/>
      <c r="F12" s="13"/>
      <c r="G12" s="13"/>
      <c r="H12" s="13"/>
    </row>
    <row r="13" spans="1:10">
      <c r="A13" s="60"/>
      <c r="B13" s="13"/>
      <c r="C13" s="13"/>
      <c r="D13" s="13"/>
      <c r="E13" s="13"/>
      <c r="F13" s="13"/>
      <c r="G13" s="13"/>
      <c r="H13" s="13"/>
    </row>
    <row r="14" spans="1:10">
      <c r="A14" s="60"/>
      <c r="B14" s="13"/>
      <c r="C14" s="13"/>
      <c r="D14" s="13"/>
      <c r="E14" s="13"/>
      <c r="F14" s="13"/>
      <c r="G14" s="13"/>
      <c r="H14" s="13"/>
    </row>
    <row r="15" spans="1:10">
      <c r="A15" s="60"/>
      <c r="B15" s="13"/>
      <c r="C15" s="13"/>
      <c r="D15" s="13"/>
      <c r="E15" s="13"/>
      <c r="F15" s="13"/>
      <c r="G15" s="13"/>
      <c r="H15" s="13"/>
    </row>
    <row r="16" spans="1:10">
      <c r="A16" s="60"/>
      <c r="B16" s="13"/>
      <c r="C16" s="13"/>
      <c r="D16" s="13"/>
      <c r="E16" s="13"/>
      <c r="F16" t="str">
        <f>IF(Content!$E$1=1,F17,F18)</f>
        <v xml:space="preserve">Джерело: HIS Markit. </v>
      </c>
      <c r="G16" s="13"/>
      <c r="H16" s="13"/>
    </row>
    <row r="17" spans="1:10">
      <c r="A17" s="60"/>
      <c r="B17" s="13"/>
      <c r="C17" s="13"/>
      <c r="D17" s="13"/>
      <c r="E17" s="13"/>
      <c r="F17" s="2" t="s">
        <v>1228</v>
      </c>
      <c r="G17" s="13"/>
      <c r="H17" s="13"/>
    </row>
    <row r="18" spans="1:10">
      <c r="A18" s="60"/>
      <c r="B18" s="13"/>
      <c r="C18" s="13"/>
      <c r="D18" s="13"/>
      <c r="E18" s="13"/>
      <c r="F18" s="2" t="s">
        <v>1229</v>
      </c>
      <c r="G18" s="13"/>
      <c r="H18" s="13"/>
    </row>
    <row r="19" spans="1:10">
      <c r="A19" s="60"/>
      <c r="B19" s="13"/>
      <c r="C19" s="13"/>
      <c r="D19" s="13"/>
      <c r="E19" s="13"/>
      <c r="F19" s="13"/>
      <c r="G19" s="13"/>
      <c r="H19" s="13"/>
      <c r="J19" s="2"/>
    </row>
    <row r="20" spans="1:10">
      <c r="A20" s="60"/>
      <c r="B20" s="13"/>
      <c r="C20" s="13"/>
      <c r="D20" s="13"/>
      <c r="E20" s="13"/>
      <c r="F20" s="13"/>
      <c r="G20" s="13"/>
      <c r="H20" s="13"/>
      <c r="J20" s="2"/>
    </row>
    <row r="21" spans="1:10">
      <c r="A21" s="60"/>
      <c r="B21" s="13"/>
      <c r="C21" s="13"/>
      <c r="D21" s="13"/>
      <c r="E21" s="13"/>
      <c r="F21" s="13"/>
      <c r="G21" s="13"/>
      <c r="H21" s="13"/>
    </row>
    <row r="22" spans="1:10">
      <c r="A22" s="60"/>
      <c r="B22" s="13"/>
      <c r="C22" s="13"/>
      <c r="D22" s="13"/>
      <c r="E22" s="13"/>
      <c r="F22" s="13"/>
      <c r="G22" s="13"/>
      <c r="H22" s="13"/>
    </row>
    <row r="23" spans="1:10">
      <c r="A23" s="60"/>
      <c r="B23" s="13"/>
      <c r="C23" s="13"/>
      <c r="D23" s="13"/>
      <c r="E23" s="13"/>
      <c r="F23" s="13"/>
      <c r="G23" s="13"/>
      <c r="H23" s="13"/>
    </row>
    <row r="24" spans="1:10">
      <c r="A24" s="12"/>
      <c r="B24" s="13"/>
      <c r="C24" s="13"/>
      <c r="D24" s="13"/>
      <c r="E24" s="13"/>
      <c r="F24" s="13"/>
      <c r="G24" s="13"/>
      <c r="H24" s="13"/>
    </row>
    <row r="25" spans="1:10">
      <c r="A25" s="12"/>
      <c r="B25" s="13"/>
      <c r="C25" s="13"/>
      <c r="D25" s="13"/>
      <c r="E25" s="13"/>
      <c r="F25" s="13"/>
      <c r="G25" s="13"/>
      <c r="H25" s="13"/>
    </row>
    <row r="26" spans="1:10">
      <c r="A26" s="12"/>
      <c r="B26" s="13"/>
      <c r="C26" s="13"/>
      <c r="D26" s="13"/>
      <c r="E26" s="13"/>
      <c r="F26" s="13"/>
      <c r="G26" s="13"/>
      <c r="H26" s="13"/>
    </row>
    <row r="27" spans="1:10">
      <c r="A27" s="12"/>
      <c r="B27" s="13"/>
      <c r="C27" s="13"/>
      <c r="D27" s="13"/>
    </row>
    <row r="28" spans="1:10">
      <c r="A28" s="12"/>
      <c r="B28" s="13"/>
      <c r="C28" s="13"/>
      <c r="D28" s="13"/>
    </row>
    <row r="29" spans="1:10">
      <c r="A29" s="12"/>
      <c r="B29" s="13"/>
      <c r="C29" s="13"/>
      <c r="D29" s="13"/>
    </row>
    <row r="30" spans="1:10">
      <c r="A30" s="12"/>
      <c r="B30" s="13"/>
      <c r="C30" s="13"/>
      <c r="D30" s="13"/>
    </row>
    <row r="31" spans="1:10">
      <c r="A31" s="12"/>
      <c r="B31" s="13"/>
      <c r="C31" s="13"/>
      <c r="D31" s="13"/>
    </row>
    <row r="32" spans="1:10">
      <c r="A32" s="12"/>
      <c r="B32" s="13"/>
      <c r="C32" s="13"/>
      <c r="D32" s="13"/>
    </row>
    <row r="33" spans="1:4">
      <c r="A33" s="12"/>
      <c r="B33" s="13"/>
      <c r="C33" s="13"/>
      <c r="D33" s="13"/>
    </row>
    <row r="34" spans="1:4">
      <c r="A34" s="12"/>
      <c r="B34" s="13"/>
      <c r="C34" s="13"/>
      <c r="D34" s="13"/>
    </row>
    <row r="35" spans="1:4">
      <c r="A35" s="12"/>
      <c r="B35" s="13"/>
      <c r="C35" s="13"/>
      <c r="D35" s="13"/>
    </row>
    <row r="36" spans="1:4">
      <c r="A36" s="12"/>
      <c r="B36" s="13"/>
      <c r="C36" s="13"/>
      <c r="D36" s="13"/>
    </row>
    <row r="37" spans="1:4">
      <c r="A37" s="12"/>
      <c r="C37" s="13"/>
    </row>
    <row r="38" spans="1:4">
      <c r="A38" s="64"/>
      <c r="C38" s="13"/>
    </row>
    <row r="39" spans="1:4">
      <c r="C39" s="13"/>
    </row>
    <row r="40" spans="1:4">
      <c r="B40" s="13"/>
      <c r="C40" s="13"/>
      <c r="D40" s="13"/>
    </row>
    <row r="41" spans="1:4">
      <c r="B41" s="13"/>
      <c r="C41" s="13"/>
      <c r="D41" s="13"/>
    </row>
    <row r="42" spans="1:4">
      <c r="B42" s="13"/>
      <c r="C42" s="13"/>
      <c r="D42" s="13"/>
    </row>
    <row r="43" spans="1:4">
      <c r="B43" s="13"/>
      <c r="C43" s="13"/>
      <c r="D43" s="13"/>
    </row>
    <row r="44" spans="1:4">
      <c r="B44" s="13"/>
      <c r="C44" s="13"/>
      <c r="D44" s="13"/>
    </row>
    <row r="45" spans="1:4">
      <c r="B45" s="13"/>
      <c r="C45" s="13"/>
      <c r="D45" s="13"/>
    </row>
    <row r="46" spans="1:4">
      <c r="B46" s="13"/>
      <c r="C46" s="13"/>
      <c r="D46" s="13"/>
    </row>
    <row r="47" spans="1:4">
      <c r="B47" s="13"/>
      <c r="C47" s="13"/>
      <c r="D47" s="13"/>
    </row>
    <row r="48" spans="1:4">
      <c r="B48" s="13"/>
      <c r="C48" s="13"/>
      <c r="D48" s="13"/>
    </row>
    <row r="49" spans="2:4">
      <c r="B49" s="13"/>
      <c r="C49" s="13"/>
      <c r="D49" s="13"/>
    </row>
    <row r="50" spans="2:4">
      <c r="B50" s="13"/>
      <c r="C50" s="13"/>
      <c r="D50" s="13"/>
    </row>
    <row r="51" spans="2:4">
      <c r="B51" s="13"/>
      <c r="C51" s="13"/>
      <c r="D51" s="13"/>
    </row>
    <row r="52" spans="2:4">
      <c r="B52" s="13"/>
      <c r="C52" s="13"/>
      <c r="D52" s="13"/>
    </row>
    <row r="53" spans="2:4">
      <c r="B53" s="13"/>
      <c r="C53" s="13"/>
      <c r="D53" s="13"/>
    </row>
    <row r="54" spans="2:4">
      <c r="B54" s="13"/>
      <c r="C54" s="13"/>
      <c r="D54" s="13"/>
    </row>
    <row r="55" spans="2:4">
      <c r="B55" s="13"/>
      <c r="C55" s="13"/>
      <c r="D55" s="13"/>
    </row>
    <row r="56" spans="2:4">
      <c r="B56" s="13"/>
      <c r="C56" s="13"/>
      <c r="D56" s="13"/>
    </row>
    <row r="57" spans="2:4">
      <c r="B57" s="13"/>
      <c r="C57" s="13"/>
      <c r="D57" s="13"/>
    </row>
    <row r="58" spans="2:4">
      <c r="B58" s="13"/>
      <c r="C58" s="13"/>
      <c r="D58" s="13"/>
    </row>
    <row r="59" spans="2:4">
      <c r="B59" s="13"/>
      <c r="C59" s="13"/>
      <c r="D59" s="13"/>
    </row>
    <row r="60" spans="2:4">
      <c r="B60" s="13"/>
      <c r="C60" s="13"/>
      <c r="D60" s="13"/>
    </row>
    <row r="61" spans="2:4">
      <c r="B61" s="13"/>
      <c r="C61" s="13"/>
      <c r="D61" s="13"/>
    </row>
    <row r="62" spans="2:4">
      <c r="B62" s="13"/>
      <c r="C62" s="13"/>
      <c r="D62" s="13"/>
    </row>
    <row r="63" spans="2:4">
      <c r="B63" s="13"/>
      <c r="C63" s="13"/>
      <c r="D63" s="13"/>
    </row>
    <row r="64" spans="2:4">
      <c r="B64" s="13"/>
      <c r="C64" s="13"/>
      <c r="D64" s="13"/>
    </row>
    <row r="65" spans="2:4">
      <c r="B65" s="13"/>
      <c r="C65" s="13"/>
      <c r="D65" s="13"/>
    </row>
    <row r="66" spans="2:4">
      <c r="B66" s="13"/>
      <c r="C66" s="13"/>
      <c r="D66" s="13"/>
    </row>
    <row r="67" spans="2:4">
      <c r="B67" s="13"/>
      <c r="C67" s="13"/>
      <c r="D67" s="13"/>
    </row>
    <row r="68" spans="2:4">
      <c r="B68" s="13"/>
      <c r="C68" s="13"/>
      <c r="D68" s="13"/>
    </row>
    <row r="69" spans="2:4">
      <c r="B69" s="13"/>
      <c r="C69" s="13"/>
      <c r="D69" s="13"/>
    </row>
    <row r="70" spans="2:4">
      <c r="B70" s="13"/>
      <c r="C70" s="13"/>
      <c r="D70" s="13"/>
    </row>
    <row r="71" spans="2:4">
      <c r="B71" s="13"/>
      <c r="C71" s="13"/>
      <c r="D71" s="13"/>
    </row>
    <row r="72" spans="2:4">
      <c r="B72" s="13"/>
      <c r="C72" s="13"/>
      <c r="D72" s="13"/>
    </row>
    <row r="73" spans="2:4">
      <c r="B73" s="13"/>
      <c r="C73" s="13"/>
      <c r="D73" s="13"/>
    </row>
    <row r="74" spans="2:4">
      <c r="B74" s="13"/>
      <c r="C74" s="13"/>
      <c r="D74" s="13"/>
    </row>
    <row r="75" spans="2:4">
      <c r="B75" s="13"/>
      <c r="C75" s="13"/>
      <c r="D75" s="13"/>
    </row>
    <row r="76" spans="2:4">
      <c r="B76" s="13"/>
      <c r="C76" s="13"/>
      <c r="D76" s="13"/>
    </row>
  </sheetData>
  <hyperlinks>
    <hyperlink ref="A1" location="Content!A1" display="&lt;&lt;"/>
  </hyperlinks>
  <pageMargins left="0.7" right="0.7" top="0.75" bottom="0.75" header="0.3" footer="0.3"/>
  <pageSetup paperSize="9" orientation="portrait" horizontalDpi="4294967294"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N275"/>
  <sheetViews>
    <sheetView showGridLines="0" zoomScaleNormal="100" workbookViewId="0">
      <selection activeCell="F21" sqref="F21:F22"/>
    </sheetView>
  </sheetViews>
  <sheetFormatPr defaultColWidth="9.140625" defaultRowHeight="12.75"/>
  <cols>
    <col min="1" max="1" width="9.140625" style="7"/>
    <col min="2" max="2" width="24.5703125" style="7" customWidth="1"/>
    <col min="3" max="3" width="45.42578125" style="7" bestFit="1" customWidth="1"/>
    <col min="4" max="4" width="35.7109375" style="7" bestFit="1" customWidth="1"/>
    <col min="5" max="5" width="10.140625" style="7" bestFit="1" customWidth="1"/>
    <col min="6" max="10" width="9.140625" style="7"/>
    <col min="11" max="12" width="9.140625" style="309"/>
    <col min="13" max="13" width="9.140625" style="313"/>
    <col min="14" max="14" width="9.140625" style="7"/>
    <col min="15" max="16384" width="9.140625" style="309"/>
  </cols>
  <sheetData>
    <row r="1" spans="1:14">
      <c r="A1" s="19" t="s">
        <v>102</v>
      </c>
      <c r="B1" s="309" t="str">
        <f>IF(Content!$E$1=1,B2,B3)</f>
        <v>Продуктивність</v>
      </c>
      <c r="C1" s="309" t="str">
        <f>IF(Content!$E$1=1,C2,C3)</f>
        <v>Реальна зарплата (дефльована на дефлятор ВВП)</v>
      </c>
      <c r="D1" s="309" t="str">
        <f>IF(Content!$E$1=1,D2,D3)</f>
        <v>Реальна зарплата (дефльована на ІСЦ)</v>
      </c>
      <c r="F1" s="309" t="str">
        <f>IF(Content!$E$1=1,F2,F3)</f>
        <v>Індекси продуктивності праці та реальної зарплати штатних працівників, с/с, I квартал 2010=100</v>
      </c>
      <c r="N1" s="309"/>
    </row>
    <row r="2" spans="1:14" hidden="1">
      <c r="A2" s="19"/>
      <c r="B2" s="309" t="s">
        <v>1398</v>
      </c>
      <c r="C2" s="309" t="s">
        <v>1399</v>
      </c>
      <c r="D2" s="309" t="s">
        <v>1400</v>
      </c>
      <c r="F2" s="310" t="s">
        <v>1536</v>
      </c>
      <c r="N2" s="309"/>
    </row>
    <row r="3" spans="1:14" ht="12" hidden="1" customHeight="1">
      <c r="B3" s="309" t="s">
        <v>1401</v>
      </c>
      <c r="C3" s="309" t="s">
        <v>1402</v>
      </c>
      <c r="D3" s="309" t="s">
        <v>1535</v>
      </c>
      <c r="F3" s="310" t="s">
        <v>1534</v>
      </c>
      <c r="N3" s="309"/>
    </row>
    <row r="4" spans="1:14">
      <c r="A4" s="7" t="s">
        <v>1403</v>
      </c>
      <c r="B4" s="538">
        <v>81.5</v>
      </c>
      <c r="C4" s="538">
        <v>67.400000000000006</v>
      </c>
      <c r="D4" s="538">
        <v>48.9</v>
      </c>
      <c r="N4" s="9" t="s">
        <v>31</v>
      </c>
    </row>
    <row r="5" spans="1:14">
      <c r="A5" s="7" t="s">
        <v>1404</v>
      </c>
      <c r="B5" s="538">
        <v>83.9</v>
      </c>
      <c r="C5" s="538">
        <v>70</v>
      </c>
      <c r="D5" s="538">
        <v>50.9</v>
      </c>
      <c r="M5" s="313" t="s">
        <v>32</v>
      </c>
      <c r="N5" s="9"/>
    </row>
    <row r="6" spans="1:14">
      <c r="A6" s="7" t="s">
        <v>1405</v>
      </c>
      <c r="B6" s="538">
        <v>86.8</v>
      </c>
      <c r="C6" s="538">
        <v>72.400000000000006</v>
      </c>
      <c r="D6" s="538">
        <v>54.6</v>
      </c>
      <c r="K6" s="7"/>
      <c r="N6" s="9" t="s">
        <v>33</v>
      </c>
    </row>
    <row r="7" spans="1:14">
      <c r="A7" s="7" t="s">
        <v>1406</v>
      </c>
      <c r="B7" s="538">
        <v>87.8</v>
      </c>
      <c r="C7" s="538">
        <v>74.3</v>
      </c>
      <c r="D7" s="538">
        <v>56.1</v>
      </c>
      <c r="K7" s="310"/>
      <c r="M7" s="313" t="s">
        <v>34</v>
      </c>
      <c r="N7" s="9"/>
    </row>
    <row r="8" spans="1:14">
      <c r="A8" s="7" t="s">
        <v>1407</v>
      </c>
      <c r="B8" s="538">
        <v>91.9</v>
      </c>
      <c r="C8" s="538">
        <v>76.900000000000006</v>
      </c>
      <c r="D8" s="538">
        <v>58.5</v>
      </c>
      <c r="N8" s="9" t="s">
        <v>35</v>
      </c>
    </row>
    <row r="9" spans="1:14">
      <c r="A9" s="7" t="s">
        <v>1408</v>
      </c>
      <c r="B9" s="538">
        <v>94</v>
      </c>
      <c r="C9" s="538">
        <v>77.7</v>
      </c>
      <c r="D9" s="538">
        <v>60.2</v>
      </c>
      <c r="M9" s="313" t="s">
        <v>36</v>
      </c>
      <c r="N9" s="9"/>
    </row>
    <row r="10" spans="1:14">
      <c r="A10" s="7" t="s">
        <v>1409</v>
      </c>
      <c r="B10" s="538">
        <v>96.9</v>
      </c>
      <c r="C10" s="538">
        <v>79.099999999999994</v>
      </c>
      <c r="D10" s="538">
        <v>62.7</v>
      </c>
      <c r="N10" s="9" t="s">
        <v>37</v>
      </c>
    </row>
    <row r="11" spans="1:14">
      <c r="A11" s="7" t="s">
        <v>1410</v>
      </c>
      <c r="B11" s="538">
        <v>95.8</v>
      </c>
      <c r="C11" s="538">
        <v>81.400000000000006</v>
      </c>
      <c r="D11" s="538">
        <v>64.8</v>
      </c>
      <c r="M11" s="313" t="s">
        <v>38</v>
      </c>
      <c r="N11" s="9"/>
    </row>
    <row r="12" spans="1:14">
      <c r="A12" s="7" t="s">
        <v>1411</v>
      </c>
      <c r="B12" s="538">
        <v>96.1</v>
      </c>
      <c r="C12" s="538">
        <v>80.3</v>
      </c>
      <c r="D12" s="538">
        <v>67.400000000000006</v>
      </c>
      <c r="N12" s="9" t="s">
        <v>39</v>
      </c>
    </row>
    <row r="13" spans="1:14">
      <c r="A13" s="7" t="s">
        <v>1412</v>
      </c>
      <c r="B13" s="538">
        <v>95.8</v>
      </c>
      <c r="C13" s="538">
        <v>85</v>
      </c>
      <c r="D13" s="538">
        <v>71.599999999999994</v>
      </c>
      <c r="M13" s="313" t="s">
        <v>40</v>
      </c>
      <c r="N13" s="9"/>
    </row>
    <row r="14" spans="1:14">
      <c r="A14" s="7" t="s">
        <v>1413</v>
      </c>
      <c r="B14" s="538">
        <v>95</v>
      </c>
      <c r="C14" s="538">
        <v>89.2</v>
      </c>
      <c r="D14" s="538">
        <v>75.099999999999994</v>
      </c>
      <c r="N14" s="9" t="s">
        <v>41</v>
      </c>
    </row>
    <row r="15" spans="1:14">
      <c r="A15" s="7" t="s">
        <v>1414</v>
      </c>
      <c r="B15" s="538">
        <v>96</v>
      </c>
      <c r="C15" s="538">
        <v>91.3</v>
      </c>
      <c r="D15" s="538">
        <v>81.8</v>
      </c>
      <c r="M15" s="313" t="s">
        <v>42</v>
      </c>
      <c r="N15" s="9"/>
    </row>
    <row r="16" spans="1:14">
      <c r="A16" s="7" t="s">
        <v>1415</v>
      </c>
      <c r="B16" s="538">
        <v>98.5</v>
      </c>
      <c r="C16" s="538">
        <v>94.4</v>
      </c>
      <c r="D16" s="538">
        <v>83.3</v>
      </c>
      <c r="N16" s="9" t="s">
        <v>43</v>
      </c>
    </row>
    <row r="17" spans="1:14">
      <c r="A17" s="7" t="s">
        <v>1416</v>
      </c>
      <c r="B17" s="538">
        <v>100.6</v>
      </c>
      <c r="C17" s="538">
        <v>96.2</v>
      </c>
      <c r="D17" s="538">
        <v>87.6</v>
      </c>
      <c r="M17" s="313" t="s">
        <v>44</v>
      </c>
      <c r="N17" s="9"/>
    </row>
    <row r="18" spans="1:14">
      <c r="A18" s="7" t="s">
        <v>1417</v>
      </c>
      <c r="B18" s="538">
        <v>104.8</v>
      </c>
      <c r="C18" s="538">
        <v>99.4</v>
      </c>
      <c r="D18" s="538">
        <v>89.3</v>
      </c>
      <c r="E18" s="47"/>
      <c r="F18" s="309"/>
      <c r="N18" s="9" t="s">
        <v>45</v>
      </c>
    </row>
    <row r="19" spans="1:14">
      <c r="A19" s="7" t="s">
        <v>1418</v>
      </c>
      <c r="B19" s="538">
        <v>106.4</v>
      </c>
      <c r="C19" s="538">
        <v>100.6</v>
      </c>
      <c r="D19" s="538">
        <v>91.1</v>
      </c>
      <c r="E19" s="47"/>
      <c r="F19" s="309" t="str">
        <f>IF(Content!$E$1=1,F21,F22)</f>
        <v>Джерело: ДССУ, розрахунки НБУ.</v>
      </c>
      <c r="M19" s="313" t="s">
        <v>214</v>
      </c>
      <c r="N19" s="9"/>
    </row>
    <row r="20" spans="1:14">
      <c r="A20" s="7" t="s">
        <v>1419</v>
      </c>
      <c r="B20" s="538">
        <v>107.2</v>
      </c>
      <c r="C20" s="538">
        <v>100.2</v>
      </c>
      <c r="D20" s="538">
        <v>95.6</v>
      </c>
      <c r="E20" s="47"/>
      <c r="F20" s="309"/>
      <c r="G20" s="309"/>
      <c r="H20" s="309"/>
      <c r="I20" s="309"/>
      <c r="J20" s="309"/>
      <c r="N20" s="9"/>
    </row>
    <row r="21" spans="1:14">
      <c r="A21" s="7" t="s">
        <v>1420</v>
      </c>
      <c r="B21" s="538">
        <v>109</v>
      </c>
      <c r="C21" s="538">
        <v>101.3</v>
      </c>
      <c r="D21" s="538">
        <v>99.9</v>
      </c>
      <c r="E21" s="47"/>
      <c r="F21" s="313" t="s">
        <v>46</v>
      </c>
      <c r="G21" s="309"/>
      <c r="H21" s="309"/>
      <c r="I21" s="309"/>
      <c r="J21" s="309"/>
      <c r="N21" s="9"/>
    </row>
    <row r="22" spans="1:14">
      <c r="A22" s="7" t="s">
        <v>1421</v>
      </c>
      <c r="B22" s="538">
        <v>108.6</v>
      </c>
      <c r="C22" s="538">
        <v>104.2</v>
      </c>
      <c r="D22" s="538">
        <v>102.8</v>
      </c>
      <c r="E22" s="47"/>
      <c r="F22" s="313" t="s">
        <v>47</v>
      </c>
      <c r="G22" s="309"/>
      <c r="H22" s="309"/>
      <c r="I22" s="309"/>
      <c r="J22" s="309"/>
      <c r="N22" s="9"/>
    </row>
    <row r="23" spans="1:14">
      <c r="A23" s="7" t="s">
        <v>1422</v>
      </c>
      <c r="B23" s="538">
        <v>113</v>
      </c>
      <c r="C23" s="538">
        <v>106.5</v>
      </c>
      <c r="D23" s="538">
        <v>105.5</v>
      </c>
      <c r="E23" s="47"/>
      <c r="F23" s="309"/>
      <c r="G23" s="309"/>
      <c r="H23" s="309"/>
      <c r="I23" s="309"/>
      <c r="J23" s="309"/>
      <c r="N23" s="9"/>
    </row>
    <row r="24" spans="1:14">
      <c r="A24" s="7" t="s">
        <v>1423</v>
      </c>
      <c r="B24" s="538">
        <v>114.3</v>
      </c>
      <c r="C24" s="538">
        <v>109.9</v>
      </c>
      <c r="D24" s="538">
        <v>108.8</v>
      </c>
      <c r="E24" s="47"/>
      <c r="F24" s="309"/>
      <c r="G24" s="309"/>
      <c r="H24" s="309"/>
      <c r="I24" s="309"/>
      <c r="J24" s="309"/>
      <c r="N24" s="9"/>
    </row>
    <row r="25" spans="1:14">
      <c r="A25" s="7" t="s">
        <v>1424</v>
      </c>
      <c r="B25" s="538">
        <v>113.1</v>
      </c>
      <c r="C25" s="538">
        <v>105.7</v>
      </c>
      <c r="D25" s="538">
        <v>107</v>
      </c>
      <c r="E25" s="47"/>
      <c r="F25" s="309"/>
      <c r="G25" s="309"/>
      <c r="H25" s="309"/>
      <c r="I25" s="309"/>
      <c r="J25" s="309"/>
      <c r="N25" s="9"/>
    </row>
    <row r="26" spans="1:14">
      <c r="A26" s="7" t="s">
        <v>1425</v>
      </c>
      <c r="B26" s="538">
        <v>113.4</v>
      </c>
      <c r="C26" s="538">
        <v>106</v>
      </c>
      <c r="D26" s="538">
        <v>110.1</v>
      </c>
      <c r="E26" s="47"/>
      <c r="F26" s="309"/>
      <c r="G26" s="309"/>
      <c r="H26" s="309"/>
      <c r="I26" s="309"/>
      <c r="J26" s="309"/>
      <c r="N26" s="9"/>
    </row>
    <row r="27" spans="1:14">
      <c r="A27" s="7" t="s">
        <v>1426</v>
      </c>
      <c r="B27" s="538">
        <v>105.4</v>
      </c>
      <c r="C27" s="538">
        <v>107.3</v>
      </c>
      <c r="D27" s="538">
        <v>106.6</v>
      </c>
      <c r="E27" s="47"/>
      <c r="F27" s="309"/>
      <c r="G27" s="309"/>
      <c r="H27" s="309"/>
      <c r="I27" s="309"/>
      <c r="J27" s="309"/>
      <c r="N27" s="10"/>
    </row>
    <row r="28" spans="1:14">
      <c r="A28" s="7" t="s">
        <v>1427</v>
      </c>
      <c r="B28" s="538">
        <v>95.7</v>
      </c>
      <c r="C28" s="538">
        <v>95.8</v>
      </c>
      <c r="D28" s="538">
        <v>96.9</v>
      </c>
      <c r="E28" s="47"/>
      <c r="F28" s="309"/>
      <c r="G28" s="309"/>
      <c r="H28" s="309"/>
      <c r="I28" s="309"/>
      <c r="J28" s="309"/>
      <c r="N28" s="10"/>
    </row>
    <row r="29" spans="1:14">
      <c r="A29" s="7" t="s">
        <v>1428</v>
      </c>
      <c r="B29" s="538">
        <v>98.4</v>
      </c>
      <c r="C29" s="538">
        <v>101.1</v>
      </c>
      <c r="D29" s="538">
        <v>97.8</v>
      </c>
      <c r="E29" s="47"/>
      <c r="F29" s="309"/>
      <c r="G29" s="309"/>
      <c r="H29" s="309"/>
      <c r="I29" s="309"/>
      <c r="J29" s="309"/>
      <c r="N29" s="9"/>
    </row>
    <row r="30" spans="1:14">
      <c r="A30" s="7" t="s">
        <v>1429</v>
      </c>
      <c r="B30" s="538">
        <v>99.9</v>
      </c>
      <c r="C30" s="538">
        <v>101.8</v>
      </c>
      <c r="D30" s="538">
        <v>98.5</v>
      </c>
      <c r="E30" s="47"/>
      <c r="F30" s="309"/>
      <c r="G30" s="309"/>
      <c r="H30" s="309"/>
      <c r="I30" s="309"/>
      <c r="J30" s="309"/>
      <c r="N30" s="9"/>
    </row>
    <row r="31" spans="1:14">
      <c r="A31" s="7" t="s">
        <v>1430</v>
      </c>
      <c r="B31" s="538">
        <v>101.3</v>
      </c>
      <c r="C31" s="538">
        <v>100.8</v>
      </c>
      <c r="D31" s="538">
        <v>100.4</v>
      </c>
      <c r="E31" s="47"/>
      <c r="N31" s="9"/>
    </row>
    <row r="32" spans="1:14">
      <c r="A32" s="7" t="s">
        <v>1431</v>
      </c>
      <c r="B32" s="538">
        <v>100</v>
      </c>
      <c r="C32" s="538">
        <v>100</v>
      </c>
      <c r="D32" s="538">
        <v>100</v>
      </c>
      <c r="E32" s="47"/>
      <c r="N32" s="9"/>
    </row>
    <row r="33" spans="1:14">
      <c r="A33" s="7" t="s">
        <v>1432</v>
      </c>
      <c r="B33" s="538">
        <v>102</v>
      </c>
      <c r="C33" s="538">
        <v>104.4</v>
      </c>
      <c r="D33" s="538">
        <v>106.1</v>
      </c>
      <c r="E33" s="47"/>
      <c r="N33" s="9"/>
    </row>
    <row r="34" spans="1:14">
      <c r="A34" s="7" t="s">
        <v>1433</v>
      </c>
      <c r="B34" s="538">
        <v>102.9</v>
      </c>
      <c r="C34" s="538">
        <v>104</v>
      </c>
      <c r="D34" s="538">
        <v>108</v>
      </c>
    </row>
    <row r="35" spans="1:14">
      <c r="A35" s="7" t="s">
        <v>1434</v>
      </c>
      <c r="B35" s="538">
        <v>104.5</v>
      </c>
      <c r="C35" s="538">
        <v>105.3</v>
      </c>
      <c r="D35" s="538">
        <v>109</v>
      </c>
    </row>
    <row r="36" spans="1:14">
      <c r="A36" s="7" t="s">
        <v>1435</v>
      </c>
      <c r="B36" s="538">
        <v>105.8</v>
      </c>
      <c r="C36" s="538">
        <v>105.8</v>
      </c>
      <c r="D36" s="538">
        <v>111.1</v>
      </c>
    </row>
    <row r="37" spans="1:14">
      <c r="A37" s="7" t="s">
        <v>1436</v>
      </c>
      <c r="B37" s="538">
        <v>106.9</v>
      </c>
      <c r="C37" s="538">
        <v>104.6</v>
      </c>
      <c r="D37" s="538">
        <v>112</v>
      </c>
    </row>
    <row r="38" spans="1:14">
      <c r="A38" s="7" t="s">
        <v>1437</v>
      </c>
      <c r="B38" s="538">
        <v>108.8</v>
      </c>
      <c r="C38" s="538">
        <v>105.8</v>
      </c>
      <c r="D38" s="538">
        <v>116.6</v>
      </c>
    </row>
    <row r="39" spans="1:14">
      <c r="A39" s="7" t="s">
        <v>1438</v>
      </c>
      <c r="B39" s="538">
        <v>109.3</v>
      </c>
      <c r="C39" s="538">
        <v>109.1</v>
      </c>
      <c r="D39" s="538">
        <v>120.8</v>
      </c>
    </row>
    <row r="40" spans="1:14">
      <c r="A40" s="7" t="s">
        <v>1100</v>
      </c>
      <c r="B40" s="538">
        <v>108.6</v>
      </c>
      <c r="C40" s="538">
        <v>112.2</v>
      </c>
      <c r="D40" s="538">
        <v>127.1</v>
      </c>
    </row>
    <row r="41" spans="1:14">
      <c r="A41" s="7" t="s">
        <v>1101</v>
      </c>
      <c r="B41" s="538">
        <v>108.3</v>
      </c>
      <c r="C41" s="538">
        <v>111.7</v>
      </c>
      <c r="D41" s="538">
        <v>130.69999999999999</v>
      </c>
    </row>
    <row r="42" spans="1:14">
      <c r="A42" s="7" t="s">
        <v>1439</v>
      </c>
      <c r="B42" s="538">
        <v>107.2</v>
      </c>
      <c r="C42" s="538">
        <v>112.9</v>
      </c>
      <c r="D42" s="538">
        <v>132.9</v>
      </c>
    </row>
    <row r="43" spans="1:14">
      <c r="A43" s="7" t="s">
        <v>1103</v>
      </c>
      <c r="B43" s="538">
        <v>106.9</v>
      </c>
      <c r="C43" s="538">
        <v>114.8</v>
      </c>
      <c r="D43" s="538">
        <v>136.30000000000001</v>
      </c>
    </row>
    <row r="44" spans="1:14">
      <c r="A44" s="7" t="s">
        <v>1104</v>
      </c>
      <c r="B44" s="538">
        <v>107</v>
      </c>
      <c r="C44" s="538">
        <v>117.5</v>
      </c>
      <c r="D44" s="538">
        <v>139.9</v>
      </c>
    </row>
    <row r="45" spans="1:14">
      <c r="A45" s="7" t="s">
        <v>1105</v>
      </c>
      <c r="B45" s="538">
        <v>106.2</v>
      </c>
      <c r="C45" s="538">
        <v>118</v>
      </c>
      <c r="D45" s="538">
        <v>143</v>
      </c>
    </row>
    <row r="46" spans="1:14">
      <c r="A46" s="7" t="s">
        <v>1440</v>
      </c>
      <c r="B46" s="538">
        <v>105</v>
      </c>
      <c r="C46" s="538">
        <v>118.4</v>
      </c>
      <c r="D46" s="538">
        <v>143.9</v>
      </c>
    </row>
    <row r="47" spans="1:14">
      <c r="A47" s="7" t="s">
        <v>1107</v>
      </c>
      <c r="B47" s="538">
        <v>111.8</v>
      </c>
      <c r="C47" s="538">
        <v>118.7</v>
      </c>
      <c r="D47" s="538">
        <v>144.30000000000001</v>
      </c>
    </row>
    <row r="48" spans="1:14">
      <c r="A48" s="7" t="s">
        <v>27</v>
      </c>
      <c r="B48" s="538">
        <v>111.7</v>
      </c>
      <c r="C48" s="538">
        <v>118.1</v>
      </c>
      <c r="D48" s="538">
        <v>145.5</v>
      </c>
    </row>
    <row r="49" spans="1:4">
      <c r="A49" s="7" t="s">
        <v>28</v>
      </c>
      <c r="B49" s="538">
        <v>108.2</v>
      </c>
      <c r="C49" s="538">
        <v>110.8</v>
      </c>
      <c r="D49" s="538">
        <v>138</v>
      </c>
    </row>
    <row r="50" spans="1:4">
      <c r="A50" s="7" t="s">
        <v>29</v>
      </c>
      <c r="B50" s="538">
        <v>107.8</v>
      </c>
      <c r="C50" s="538">
        <v>105.2</v>
      </c>
      <c r="D50" s="538">
        <v>130.6</v>
      </c>
    </row>
    <row r="51" spans="1:4">
      <c r="A51" s="7" t="s">
        <v>30</v>
      </c>
      <c r="B51" s="538">
        <v>105.2</v>
      </c>
      <c r="C51" s="538">
        <v>101.3</v>
      </c>
      <c r="D51" s="538">
        <v>128.1</v>
      </c>
    </row>
    <row r="52" spans="1:4">
      <c r="A52" s="7" t="s">
        <v>31</v>
      </c>
      <c r="B52" s="538">
        <v>108.1</v>
      </c>
      <c r="C52" s="538">
        <v>93.8</v>
      </c>
      <c r="D52" s="538">
        <v>119.5</v>
      </c>
    </row>
    <row r="53" spans="1:4">
      <c r="A53" s="7" t="s">
        <v>32</v>
      </c>
      <c r="B53" s="538">
        <v>106.5</v>
      </c>
      <c r="C53" s="538">
        <v>93.3</v>
      </c>
      <c r="D53" s="538">
        <v>102.3</v>
      </c>
    </row>
    <row r="54" spans="1:4">
      <c r="A54" s="7" t="s">
        <v>33</v>
      </c>
      <c r="B54" s="538">
        <v>107.3</v>
      </c>
      <c r="C54" s="538">
        <v>94.6</v>
      </c>
      <c r="D54" s="538">
        <v>106</v>
      </c>
    </row>
    <row r="55" spans="1:4">
      <c r="A55" s="7" t="s">
        <v>34</v>
      </c>
      <c r="B55" s="538">
        <v>107.7</v>
      </c>
      <c r="C55" s="538">
        <v>97.1</v>
      </c>
      <c r="D55" s="538">
        <v>113.6</v>
      </c>
    </row>
    <row r="56" spans="1:4">
      <c r="A56" s="7" t="s">
        <v>35</v>
      </c>
      <c r="B56" s="538">
        <v>108.6</v>
      </c>
      <c r="C56" s="538">
        <v>98.3</v>
      </c>
      <c r="D56" s="538">
        <v>115.6</v>
      </c>
    </row>
    <row r="57" spans="1:4">
      <c r="A57" s="7" t="s">
        <v>36</v>
      </c>
      <c r="B57" s="538">
        <v>109.8</v>
      </c>
      <c r="C57" s="538">
        <v>99.3</v>
      </c>
      <c r="D57" s="538">
        <v>116.8</v>
      </c>
    </row>
    <row r="58" spans="1:4">
      <c r="A58" s="7" t="s">
        <v>37</v>
      </c>
      <c r="B58" s="538">
        <v>111.7</v>
      </c>
      <c r="C58" s="538">
        <v>100.9</v>
      </c>
      <c r="D58" s="538">
        <v>120.9</v>
      </c>
    </row>
    <row r="59" spans="1:4">
      <c r="A59" s="7" t="s">
        <v>38</v>
      </c>
      <c r="B59" s="538">
        <v>113.8</v>
      </c>
      <c r="C59" s="538">
        <v>100.4</v>
      </c>
      <c r="D59" s="538">
        <v>122.2</v>
      </c>
    </row>
    <row r="60" spans="1:4">
      <c r="A60" s="7" t="s">
        <v>39</v>
      </c>
      <c r="B60" s="538">
        <v>114.6</v>
      </c>
      <c r="C60" s="538">
        <v>106.4</v>
      </c>
      <c r="D60" s="538">
        <v>138.6</v>
      </c>
    </row>
    <row r="61" spans="1:4">
      <c r="A61" s="7" t="s">
        <v>40</v>
      </c>
      <c r="B61" s="538">
        <v>115.3</v>
      </c>
      <c r="C61" s="538">
        <v>112.2</v>
      </c>
      <c r="D61" s="538">
        <v>140.5</v>
      </c>
    </row>
    <row r="62" spans="1:4">
      <c r="A62" s="7" t="s">
        <v>41</v>
      </c>
      <c r="B62" s="538">
        <v>116</v>
      </c>
      <c r="C62" s="538">
        <v>113.5</v>
      </c>
      <c r="D62" s="538">
        <v>142.19999999999999</v>
      </c>
    </row>
    <row r="63" spans="1:4">
      <c r="A63" s="7" t="s">
        <v>42</v>
      </c>
      <c r="B63" s="538">
        <v>116.5</v>
      </c>
      <c r="C63" s="538">
        <v>114.3</v>
      </c>
      <c r="D63" s="538">
        <v>147</v>
      </c>
    </row>
    <row r="64" spans="1:4">
      <c r="A64" s="7" t="s">
        <v>43</v>
      </c>
      <c r="B64" s="538">
        <v>116.8</v>
      </c>
      <c r="C64" s="538">
        <v>116.7</v>
      </c>
      <c r="D64" s="538">
        <v>153.4</v>
      </c>
    </row>
    <row r="65" spans="1:4">
      <c r="A65" s="7" t="s">
        <v>44</v>
      </c>
      <c r="B65" s="538">
        <v>117.7</v>
      </c>
      <c r="C65" s="538">
        <v>120.5</v>
      </c>
      <c r="D65" s="538">
        <v>159</v>
      </c>
    </row>
    <row r="66" spans="1:4">
      <c r="A66" s="7" t="s">
        <v>45</v>
      </c>
      <c r="B66" s="538">
        <v>118</v>
      </c>
      <c r="C66" s="538">
        <v>121.9</v>
      </c>
      <c r="D66" s="538">
        <v>162.6</v>
      </c>
    </row>
    <row r="67" spans="1:4">
      <c r="A67" s="7" t="s">
        <v>214</v>
      </c>
      <c r="B67" s="538">
        <v>118.8</v>
      </c>
      <c r="C67" s="538">
        <v>123.4</v>
      </c>
      <c r="D67" s="538">
        <v>164.1</v>
      </c>
    </row>
    <row r="68" spans="1:4">
      <c r="A68" s="7" t="s">
        <v>260</v>
      </c>
      <c r="B68" s="538">
        <v>118.1</v>
      </c>
      <c r="C68" s="538">
        <v>126.2</v>
      </c>
      <c r="D68" s="538">
        <v>170</v>
      </c>
    </row>
    <row r="69" spans="1:4">
      <c r="A69" s="7" t="s">
        <v>261</v>
      </c>
      <c r="B69" s="538"/>
      <c r="C69" s="538">
        <v>131.6</v>
      </c>
      <c r="D69" s="538">
        <v>173.4</v>
      </c>
    </row>
    <row r="74" spans="1:4">
      <c r="B74" s="8"/>
      <c r="C74" s="8"/>
      <c r="D74" s="8"/>
    </row>
    <row r="75" spans="1:4">
      <c r="B75" s="8"/>
      <c r="C75" s="8"/>
      <c r="D75" s="8"/>
    </row>
    <row r="76" spans="1:4">
      <c r="B76" s="8"/>
      <c r="C76" s="8"/>
      <c r="D76" s="8"/>
    </row>
    <row r="77" spans="1:4">
      <c r="B77" s="8"/>
      <c r="C77" s="8"/>
      <c r="D77" s="8"/>
    </row>
    <row r="78" spans="1:4">
      <c r="B78" s="8"/>
      <c r="C78" s="8"/>
      <c r="D78" s="8"/>
    </row>
    <row r="79" spans="1:4">
      <c r="B79" s="8"/>
      <c r="C79" s="8"/>
      <c r="D79" s="8"/>
    </row>
    <row r="80" spans="1:4">
      <c r="B80" s="8"/>
      <c r="C80" s="8"/>
      <c r="D80" s="8"/>
    </row>
    <row r="81" spans="2:4">
      <c r="B81" s="8"/>
      <c r="C81" s="8"/>
      <c r="D81" s="8"/>
    </row>
    <row r="82" spans="2:4">
      <c r="B82" s="8"/>
      <c r="C82" s="8"/>
      <c r="D82" s="8"/>
    </row>
    <row r="83" spans="2:4">
      <c r="B83" s="8"/>
      <c r="C83" s="8"/>
      <c r="D83" s="8"/>
    </row>
    <row r="84" spans="2:4">
      <c r="B84" s="8"/>
      <c r="C84" s="8"/>
      <c r="D84" s="8"/>
    </row>
    <row r="85" spans="2:4">
      <c r="B85" s="8"/>
      <c r="C85" s="8"/>
      <c r="D85" s="8"/>
    </row>
    <row r="86" spans="2:4">
      <c r="B86" s="8"/>
      <c r="C86" s="8"/>
      <c r="D86" s="8"/>
    </row>
    <row r="87" spans="2:4">
      <c r="B87" s="8"/>
      <c r="C87" s="8"/>
      <c r="D87" s="8"/>
    </row>
    <row r="88" spans="2:4">
      <c r="B88" s="8"/>
      <c r="C88" s="8"/>
      <c r="D88" s="8"/>
    </row>
    <row r="89" spans="2:4">
      <c r="B89" s="8"/>
      <c r="C89" s="8"/>
      <c r="D89" s="8"/>
    </row>
    <row r="90" spans="2:4">
      <c r="B90" s="8"/>
      <c r="C90" s="8"/>
      <c r="D90" s="8"/>
    </row>
    <row r="91" spans="2:4">
      <c r="B91" s="8"/>
      <c r="C91" s="8"/>
      <c r="D91" s="8"/>
    </row>
    <row r="92" spans="2:4">
      <c r="B92" s="8"/>
      <c r="C92" s="8"/>
      <c r="D92" s="8"/>
    </row>
    <row r="93" spans="2:4">
      <c r="B93" s="8"/>
      <c r="C93" s="8"/>
      <c r="D93" s="8"/>
    </row>
    <row r="94" spans="2:4">
      <c r="B94" s="8"/>
      <c r="C94" s="8"/>
      <c r="D94" s="8"/>
    </row>
    <row r="95" spans="2:4">
      <c r="B95" s="8"/>
      <c r="C95" s="8"/>
      <c r="D95" s="8"/>
    </row>
    <row r="96" spans="2:4">
      <c r="B96" s="8"/>
      <c r="C96" s="8"/>
      <c r="D96" s="8"/>
    </row>
    <row r="97" spans="2:4">
      <c r="B97" s="8"/>
      <c r="C97" s="8"/>
      <c r="D97" s="8"/>
    </row>
    <row r="98" spans="2:4">
      <c r="B98" s="8"/>
      <c r="C98" s="8"/>
      <c r="D98" s="8"/>
    </row>
    <row r="99" spans="2:4">
      <c r="B99" s="8"/>
      <c r="C99" s="8"/>
      <c r="D99" s="8"/>
    </row>
    <row r="100" spans="2:4">
      <c r="B100" s="8"/>
      <c r="C100" s="8"/>
      <c r="D100" s="8"/>
    </row>
    <row r="101" spans="2:4">
      <c r="B101" s="8"/>
      <c r="C101" s="8"/>
      <c r="D101" s="8"/>
    </row>
    <row r="102" spans="2:4">
      <c r="B102" s="8"/>
      <c r="C102" s="8"/>
      <c r="D102" s="8"/>
    </row>
    <row r="103" spans="2:4">
      <c r="B103" s="8"/>
      <c r="C103" s="8"/>
      <c r="D103" s="8"/>
    </row>
    <row r="104" spans="2:4">
      <c r="B104" s="8"/>
      <c r="C104" s="8"/>
      <c r="D104" s="8"/>
    </row>
    <row r="105" spans="2:4">
      <c r="B105" s="8"/>
      <c r="C105" s="8"/>
      <c r="D105" s="8"/>
    </row>
    <row r="106" spans="2:4">
      <c r="B106" s="8"/>
      <c r="C106" s="8"/>
      <c r="D106" s="8"/>
    </row>
    <row r="107" spans="2:4">
      <c r="B107" s="8"/>
      <c r="C107" s="8"/>
      <c r="D107" s="8"/>
    </row>
    <row r="108" spans="2:4">
      <c r="B108" s="8"/>
      <c r="C108" s="8"/>
      <c r="D108" s="8"/>
    </row>
    <row r="109" spans="2:4">
      <c r="B109" s="8"/>
      <c r="C109" s="8"/>
      <c r="D109" s="8"/>
    </row>
    <row r="110" spans="2:4">
      <c r="B110" s="8"/>
      <c r="C110" s="8"/>
      <c r="D110" s="8"/>
    </row>
    <row r="111" spans="2:4">
      <c r="B111" s="8"/>
      <c r="C111" s="8"/>
      <c r="D111" s="8"/>
    </row>
    <row r="112" spans="2:4">
      <c r="B112" s="8"/>
      <c r="C112" s="8"/>
      <c r="D112" s="8"/>
    </row>
    <row r="113" spans="2:4">
      <c r="B113" s="8"/>
      <c r="C113" s="8"/>
      <c r="D113" s="8"/>
    </row>
    <row r="114" spans="2:4">
      <c r="B114" s="8"/>
      <c r="C114" s="8"/>
      <c r="D114" s="8"/>
    </row>
    <row r="115" spans="2:4">
      <c r="B115" s="8"/>
      <c r="C115" s="8"/>
      <c r="D115" s="8"/>
    </row>
    <row r="116" spans="2:4">
      <c r="B116" s="8"/>
      <c r="C116" s="8"/>
      <c r="D116" s="8"/>
    </row>
    <row r="117" spans="2:4">
      <c r="B117" s="8"/>
      <c r="C117" s="8"/>
      <c r="D117" s="8"/>
    </row>
    <row r="118" spans="2:4">
      <c r="B118" s="8"/>
      <c r="C118" s="8"/>
      <c r="D118" s="8"/>
    </row>
    <row r="119" spans="2:4">
      <c r="B119" s="8"/>
      <c r="C119" s="8"/>
      <c r="D119" s="8"/>
    </row>
    <row r="120" spans="2:4">
      <c r="B120" s="8"/>
      <c r="C120" s="8"/>
      <c r="D120" s="8"/>
    </row>
    <row r="121" spans="2:4">
      <c r="B121" s="8"/>
      <c r="C121" s="8"/>
      <c r="D121" s="8"/>
    </row>
    <row r="122" spans="2:4">
      <c r="B122" s="8"/>
      <c r="C122" s="8"/>
      <c r="D122" s="8"/>
    </row>
    <row r="123" spans="2:4">
      <c r="B123" s="8"/>
      <c r="C123" s="8"/>
      <c r="D123" s="8"/>
    </row>
    <row r="124" spans="2:4">
      <c r="B124" s="8"/>
      <c r="C124" s="8"/>
      <c r="D124" s="8"/>
    </row>
    <row r="125" spans="2:4">
      <c r="B125" s="8"/>
      <c r="C125" s="8"/>
      <c r="D125" s="8"/>
    </row>
    <row r="126" spans="2:4">
      <c r="B126" s="8"/>
      <c r="C126" s="8"/>
      <c r="D126" s="8"/>
    </row>
    <row r="127" spans="2:4">
      <c r="B127" s="8"/>
      <c r="C127" s="8"/>
      <c r="D127" s="8"/>
    </row>
    <row r="128" spans="2:4">
      <c r="B128" s="8"/>
      <c r="C128" s="8"/>
      <c r="D128" s="8"/>
    </row>
    <row r="129" spans="2:4">
      <c r="B129" s="8"/>
      <c r="C129" s="8"/>
      <c r="D129" s="8"/>
    </row>
    <row r="130" spans="2:4">
      <c r="B130" s="8"/>
      <c r="C130" s="8"/>
      <c r="D130" s="8"/>
    </row>
    <row r="131" spans="2:4">
      <c r="B131" s="8"/>
      <c r="C131" s="8"/>
      <c r="D131" s="8"/>
    </row>
    <row r="132" spans="2:4">
      <c r="B132" s="8"/>
      <c r="C132" s="8"/>
      <c r="D132" s="8"/>
    </row>
    <row r="133" spans="2:4">
      <c r="B133" s="8"/>
      <c r="C133" s="8"/>
      <c r="D133" s="8"/>
    </row>
    <row r="134" spans="2:4">
      <c r="B134" s="8"/>
      <c r="C134" s="8"/>
      <c r="D134" s="8"/>
    </row>
    <row r="135" spans="2:4">
      <c r="B135" s="8"/>
      <c r="C135" s="8"/>
      <c r="D135" s="8"/>
    </row>
    <row r="136" spans="2:4">
      <c r="B136" s="8"/>
      <c r="C136" s="8"/>
      <c r="D136" s="8"/>
    </row>
    <row r="137" spans="2:4">
      <c r="B137" s="8"/>
      <c r="C137" s="8"/>
      <c r="D137" s="8"/>
    </row>
    <row r="138" spans="2:4">
      <c r="B138" s="8"/>
      <c r="C138" s="8"/>
      <c r="D138" s="8"/>
    </row>
    <row r="139" spans="2:4">
      <c r="B139" s="8"/>
      <c r="C139" s="8"/>
      <c r="D139" s="8"/>
    </row>
    <row r="140" spans="2:4">
      <c r="B140" s="8"/>
      <c r="C140" s="8"/>
      <c r="D140" s="8"/>
    </row>
    <row r="141" spans="2:4">
      <c r="B141" s="8"/>
      <c r="C141" s="8"/>
      <c r="D141" s="8"/>
    </row>
    <row r="142" spans="2:4">
      <c r="B142" s="8"/>
      <c r="C142" s="8"/>
      <c r="D142" s="8"/>
    </row>
    <row r="143" spans="2:4">
      <c r="B143" s="8"/>
      <c r="C143" s="8"/>
      <c r="D143" s="8"/>
    </row>
    <row r="144" spans="2:4">
      <c r="B144" s="8"/>
      <c r="C144" s="8"/>
      <c r="D144" s="8"/>
    </row>
    <row r="145" spans="2:4">
      <c r="B145" s="8"/>
      <c r="C145" s="8"/>
      <c r="D145" s="8"/>
    </row>
    <row r="146" spans="2:4">
      <c r="B146" s="8"/>
      <c r="C146" s="8"/>
      <c r="D146" s="8"/>
    </row>
    <row r="147" spans="2:4">
      <c r="B147" s="8"/>
      <c r="C147" s="8"/>
      <c r="D147" s="8"/>
    </row>
    <row r="148" spans="2:4">
      <c r="B148" s="8"/>
      <c r="C148" s="8"/>
      <c r="D148" s="8"/>
    </row>
    <row r="149" spans="2:4">
      <c r="B149" s="8"/>
      <c r="C149" s="8"/>
      <c r="D149" s="8"/>
    </row>
    <row r="150" spans="2:4">
      <c r="B150" s="8"/>
      <c r="C150" s="8"/>
      <c r="D150" s="8"/>
    </row>
    <row r="151" spans="2:4">
      <c r="B151" s="8"/>
      <c r="C151" s="8"/>
      <c r="D151" s="8"/>
    </row>
    <row r="152" spans="2:4">
      <c r="B152" s="8"/>
      <c r="C152" s="8"/>
      <c r="D152" s="8"/>
    </row>
    <row r="153" spans="2:4">
      <c r="B153" s="8"/>
      <c r="C153" s="8"/>
      <c r="D153" s="8"/>
    </row>
    <row r="154" spans="2:4">
      <c r="B154" s="8"/>
      <c r="C154" s="8"/>
      <c r="D154" s="8"/>
    </row>
    <row r="155" spans="2:4">
      <c r="B155" s="8"/>
      <c r="C155" s="8"/>
      <c r="D155" s="8"/>
    </row>
    <row r="156" spans="2:4">
      <c r="B156" s="8"/>
      <c r="C156" s="8"/>
      <c r="D156" s="8"/>
    </row>
    <row r="157" spans="2:4">
      <c r="B157" s="8"/>
      <c r="C157" s="8"/>
      <c r="D157" s="8"/>
    </row>
    <row r="158" spans="2:4">
      <c r="B158" s="8"/>
      <c r="C158" s="8"/>
      <c r="D158" s="8"/>
    </row>
    <row r="159" spans="2:4">
      <c r="B159" s="8"/>
      <c r="C159" s="8"/>
      <c r="D159" s="8"/>
    </row>
    <row r="160" spans="2:4">
      <c r="B160" s="8"/>
      <c r="C160" s="8"/>
      <c r="D160" s="8"/>
    </row>
    <row r="161" spans="2:4">
      <c r="B161" s="8"/>
      <c r="C161" s="8"/>
      <c r="D161" s="8"/>
    </row>
    <row r="162" spans="2:4">
      <c r="B162" s="8"/>
      <c r="C162" s="8"/>
      <c r="D162" s="8"/>
    </row>
    <row r="163" spans="2:4">
      <c r="B163" s="8"/>
      <c r="C163" s="8"/>
      <c r="D163" s="8"/>
    </row>
    <row r="164" spans="2:4">
      <c r="B164" s="8"/>
      <c r="C164" s="8"/>
      <c r="D164" s="8"/>
    </row>
    <row r="165" spans="2:4">
      <c r="B165" s="8"/>
      <c r="C165" s="8"/>
      <c r="D165" s="8"/>
    </row>
    <row r="166" spans="2:4">
      <c r="B166" s="8"/>
      <c r="C166" s="8"/>
      <c r="D166" s="8"/>
    </row>
    <row r="167" spans="2:4">
      <c r="B167" s="8"/>
      <c r="C167" s="8"/>
      <c r="D167" s="8"/>
    </row>
    <row r="168" spans="2:4">
      <c r="B168" s="8"/>
      <c r="C168" s="8"/>
      <c r="D168" s="8"/>
    </row>
    <row r="169" spans="2:4">
      <c r="B169" s="8"/>
      <c r="C169" s="8"/>
      <c r="D169" s="8"/>
    </row>
    <row r="170" spans="2:4">
      <c r="B170" s="8"/>
      <c r="C170" s="8"/>
      <c r="D170" s="8"/>
    </row>
    <row r="171" spans="2:4">
      <c r="B171" s="8"/>
      <c r="C171" s="8"/>
      <c r="D171" s="8"/>
    </row>
    <row r="172" spans="2:4">
      <c r="B172" s="8"/>
      <c r="C172" s="8"/>
      <c r="D172" s="8"/>
    </row>
    <row r="173" spans="2:4">
      <c r="B173" s="8"/>
      <c r="C173" s="8"/>
      <c r="D173" s="8"/>
    </row>
    <row r="174" spans="2:4">
      <c r="B174" s="8"/>
      <c r="C174" s="8"/>
      <c r="D174" s="8"/>
    </row>
    <row r="175" spans="2:4">
      <c r="B175" s="8"/>
      <c r="C175" s="8"/>
      <c r="D175" s="8"/>
    </row>
    <row r="176" spans="2:4">
      <c r="B176" s="8"/>
      <c r="C176" s="8"/>
      <c r="D176" s="8"/>
    </row>
    <row r="177" spans="2:4">
      <c r="B177" s="8"/>
      <c r="C177" s="8"/>
      <c r="D177" s="8"/>
    </row>
    <row r="178" spans="2:4">
      <c r="B178" s="8"/>
      <c r="C178" s="8"/>
      <c r="D178" s="8"/>
    </row>
    <row r="179" spans="2:4">
      <c r="B179" s="8"/>
      <c r="C179" s="8"/>
      <c r="D179" s="8"/>
    </row>
    <row r="180" spans="2:4">
      <c r="B180" s="8"/>
      <c r="C180" s="8"/>
      <c r="D180" s="8"/>
    </row>
    <row r="181" spans="2:4">
      <c r="B181" s="8"/>
      <c r="C181" s="8"/>
      <c r="D181" s="8"/>
    </row>
    <row r="182" spans="2:4">
      <c r="B182" s="8"/>
      <c r="C182" s="8"/>
      <c r="D182" s="8"/>
    </row>
    <row r="183" spans="2:4">
      <c r="B183" s="8"/>
      <c r="C183" s="8"/>
      <c r="D183" s="8"/>
    </row>
    <row r="184" spans="2:4">
      <c r="B184" s="8"/>
      <c r="C184" s="8"/>
      <c r="D184" s="8"/>
    </row>
    <row r="185" spans="2:4">
      <c r="B185" s="8"/>
      <c r="C185" s="8"/>
      <c r="D185" s="8"/>
    </row>
    <row r="186" spans="2:4">
      <c r="B186" s="8"/>
      <c r="C186" s="8"/>
      <c r="D186" s="8"/>
    </row>
    <row r="187" spans="2:4">
      <c r="B187" s="8"/>
      <c r="C187" s="8"/>
      <c r="D187" s="8"/>
    </row>
    <row r="188" spans="2:4">
      <c r="B188" s="8"/>
      <c r="C188" s="8"/>
      <c r="D188" s="8"/>
    </row>
    <row r="189" spans="2:4">
      <c r="B189" s="8"/>
      <c r="C189" s="8"/>
      <c r="D189" s="8"/>
    </row>
    <row r="190" spans="2:4">
      <c r="B190" s="8"/>
      <c r="C190" s="8"/>
      <c r="D190" s="8"/>
    </row>
    <row r="191" spans="2:4">
      <c r="B191" s="8"/>
      <c r="C191" s="8"/>
      <c r="D191" s="8"/>
    </row>
    <row r="192" spans="2:4">
      <c r="B192" s="8"/>
      <c r="C192" s="8"/>
      <c r="D192" s="8"/>
    </row>
    <row r="193" spans="2:4">
      <c r="B193" s="8"/>
      <c r="C193" s="8"/>
      <c r="D193" s="8"/>
    </row>
    <row r="194" spans="2:4">
      <c r="B194" s="8"/>
      <c r="C194" s="8"/>
      <c r="D194" s="8"/>
    </row>
    <row r="195" spans="2:4">
      <c r="B195" s="8"/>
      <c r="C195" s="8"/>
      <c r="D195" s="8"/>
    </row>
    <row r="196" spans="2:4">
      <c r="B196" s="8"/>
      <c r="C196" s="8"/>
      <c r="D196" s="8"/>
    </row>
    <row r="197" spans="2:4">
      <c r="B197" s="8"/>
      <c r="C197" s="8"/>
      <c r="D197" s="8"/>
    </row>
    <row r="198" spans="2:4">
      <c r="B198" s="8"/>
      <c r="C198" s="8"/>
      <c r="D198" s="8"/>
    </row>
    <row r="199" spans="2:4">
      <c r="B199" s="8"/>
      <c r="C199" s="8"/>
      <c r="D199" s="8"/>
    </row>
    <row r="200" spans="2:4">
      <c r="B200" s="8"/>
      <c r="C200" s="8"/>
      <c r="D200" s="8"/>
    </row>
    <row r="201" spans="2:4">
      <c r="B201" s="8"/>
      <c r="C201" s="8"/>
      <c r="D201" s="8"/>
    </row>
    <row r="202" spans="2:4">
      <c r="B202" s="8"/>
      <c r="C202" s="8"/>
      <c r="D202" s="8"/>
    </row>
    <row r="203" spans="2:4">
      <c r="B203" s="8"/>
      <c r="C203" s="8"/>
      <c r="D203" s="8"/>
    </row>
    <row r="204" spans="2:4">
      <c r="B204" s="8"/>
      <c r="C204" s="8"/>
      <c r="D204" s="8"/>
    </row>
    <row r="205" spans="2:4">
      <c r="B205" s="8"/>
      <c r="C205" s="8"/>
      <c r="D205" s="8"/>
    </row>
    <row r="206" spans="2:4">
      <c r="B206" s="8"/>
      <c r="C206" s="8"/>
      <c r="D206" s="8"/>
    </row>
    <row r="207" spans="2:4">
      <c r="B207" s="8"/>
      <c r="C207" s="8"/>
      <c r="D207" s="8"/>
    </row>
    <row r="208" spans="2:4">
      <c r="B208" s="8"/>
      <c r="C208" s="8"/>
      <c r="D208" s="8"/>
    </row>
    <row r="209" spans="2:4">
      <c r="B209" s="8"/>
      <c r="C209" s="8"/>
      <c r="D209" s="8"/>
    </row>
    <row r="210" spans="2:4">
      <c r="B210" s="8"/>
      <c r="C210" s="8"/>
      <c r="D210" s="8"/>
    </row>
    <row r="211" spans="2:4">
      <c r="B211" s="8"/>
      <c r="C211" s="8"/>
      <c r="D211" s="8"/>
    </row>
    <row r="212" spans="2:4">
      <c r="B212" s="8"/>
      <c r="C212" s="8"/>
      <c r="D212" s="8"/>
    </row>
    <row r="213" spans="2:4">
      <c r="B213" s="8"/>
      <c r="C213" s="8"/>
      <c r="D213" s="8"/>
    </row>
    <row r="214" spans="2:4">
      <c r="B214" s="8"/>
      <c r="C214" s="8"/>
      <c r="D214" s="8"/>
    </row>
    <row r="215" spans="2:4">
      <c r="B215" s="8"/>
      <c r="C215" s="8"/>
      <c r="D215" s="8"/>
    </row>
    <row r="216" spans="2:4">
      <c r="B216" s="8"/>
      <c r="C216" s="8"/>
      <c r="D216" s="8"/>
    </row>
    <row r="217" spans="2:4">
      <c r="B217" s="8"/>
      <c r="C217" s="8"/>
      <c r="D217" s="8"/>
    </row>
    <row r="218" spans="2:4">
      <c r="B218" s="8"/>
      <c r="C218" s="8"/>
      <c r="D218" s="8"/>
    </row>
    <row r="219" spans="2:4">
      <c r="B219" s="8"/>
      <c r="C219" s="8"/>
      <c r="D219" s="8"/>
    </row>
    <row r="220" spans="2:4">
      <c r="B220" s="8"/>
      <c r="C220" s="8"/>
      <c r="D220" s="8"/>
    </row>
    <row r="221" spans="2:4">
      <c r="B221" s="8"/>
      <c r="C221" s="8"/>
      <c r="D221" s="8"/>
    </row>
    <row r="222" spans="2:4">
      <c r="B222" s="8"/>
      <c r="C222" s="8"/>
      <c r="D222" s="8"/>
    </row>
    <row r="223" spans="2:4">
      <c r="B223" s="8"/>
      <c r="C223" s="8"/>
      <c r="D223" s="8"/>
    </row>
    <row r="224" spans="2:4">
      <c r="B224" s="8"/>
      <c r="C224" s="8"/>
      <c r="D224" s="8"/>
    </row>
    <row r="225" spans="2:4">
      <c r="B225" s="8"/>
      <c r="C225" s="8"/>
      <c r="D225" s="8"/>
    </row>
    <row r="226" spans="2:4">
      <c r="B226" s="8"/>
      <c r="C226" s="8"/>
      <c r="D226" s="8"/>
    </row>
    <row r="227" spans="2:4">
      <c r="B227" s="8"/>
      <c r="C227" s="8"/>
      <c r="D227" s="8"/>
    </row>
    <row r="228" spans="2:4">
      <c r="B228" s="8"/>
      <c r="C228" s="8"/>
      <c r="D228" s="8"/>
    </row>
    <row r="229" spans="2:4">
      <c r="B229" s="8"/>
      <c r="C229" s="8"/>
      <c r="D229" s="8"/>
    </row>
    <row r="230" spans="2:4">
      <c r="B230" s="8"/>
      <c r="C230" s="8"/>
      <c r="D230" s="8"/>
    </row>
    <row r="231" spans="2:4">
      <c r="B231" s="8"/>
      <c r="C231" s="8"/>
      <c r="D231" s="8"/>
    </row>
    <row r="232" spans="2:4">
      <c r="B232" s="8"/>
      <c r="C232" s="8"/>
      <c r="D232" s="8"/>
    </row>
    <row r="233" spans="2:4">
      <c r="B233" s="8"/>
      <c r="C233" s="8"/>
      <c r="D233" s="8"/>
    </row>
    <row r="234" spans="2:4">
      <c r="B234" s="8"/>
      <c r="C234" s="8"/>
      <c r="D234" s="8"/>
    </row>
    <row r="235" spans="2:4">
      <c r="B235" s="8"/>
      <c r="C235" s="8"/>
      <c r="D235" s="8"/>
    </row>
    <row r="236" spans="2:4">
      <c r="B236" s="8"/>
      <c r="C236" s="8"/>
      <c r="D236" s="8"/>
    </row>
    <row r="237" spans="2:4">
      <c r="B237" s="8"/>
      <c r="C237" s="8"/>
      <c r="D237" s="8"/>
    </row>
    <row r="238" spans="2:4">
      <c r="B238" s="8"/>
      <c r="C238" s="8"/>
      <c r="D238" s="8"/>
    </row>
    <row r="239" spans="2:4">
      <c r="B239" s="8"/>
      <c r="C239" s="8"/>
      <c r="D239" s="8"/>
    </row>
    <row r="240" spans="2:4">
      <c r="B240" s="8"/>
      <c r="C240" s="8"/>
      <c r="D240" s="8"/>
    </row>
    <row r="241" spans="2:4">
      <c r="B241" s="8"/>
      <c r="C241" s="8"/>
      <c r="D241" s="8"/>
    </row>
    <row r="242" spans="2:4">
      <c r="B242" s="8"/>
      <c r="C242" s="8"/>
      <c r="D242" s="8"/>
    </row>
    <row r="243" spans="2:4">
      <c r="B243" s="8"/>
      <c r="C243" s="8"/>
      <c r="D243" s="8"/>
    </row>
    <row r="244" spans="2:4">
      <c r="B244" s="8"/>
      <c r="C244" s="8"/>
      <c r="D244" s="8"/>
    </row>
    <row r="245" spans="2:4">
      <c r="B245" s="8"/>
      <c r="C245" s="8"/>
      <c r="D245" s="8"/>
    </row>
    <row r="246" spans="2:4">
      <c r="B246" s="8"/>
      <c r="C246" s="8"/>
      <c r="D246" s="8"/>
    </row>
    <row r="247" spans="2:4">
      <c r="B247" s="8"/>
      <c r="C247" s="8"/>
      <c r="D247" s="8"/>
    </row>
    <row r="248" spans="2:4">
      <c r="B248" s="8"/>
      <c r="C248" s="8"/>
      <c r="D248" s="8"/>
    </row>
    <row r="249" spans="2:4">
      <c r="B249" s="8"/>
      <c r="C249" s="8"/>
      <c r="D249" s="8"/>
    </row>
    <row r="250" spans="2:4">
      <c r="B250" s="8"/>
      <c r="C250" s="8"/>
      <c r="D250" s="8"/>
    </row>
    <row r="251" spans="2:4">
      <c r="B251" s="8"/>
      <c r="C251" s="8"/>
      <c r="D251" s="8"/>
    </row>
    <row r="252" spans="2:4">
      <c r="B252" s="8"/>
      <c r="C252" s="8"/>
      <c r="D252" s="8"/>
    </row>
    <row r="253" spans="2:4">
      <c r="B253" s="8"/>
      <c r="C253" s="8"/>
      <c r="D253" s="8"/>
    </row>
    <row r="254" spans="2:4">
      <c r="B254" s="8"/>
      <c r="C254" s="8"/>
      <c r="D254" s="8"/>
    </row>
    <row r="255" spans="2:4">
      <c r="B255" s="8"/>
      <c r="C255" s="8"/>
      <c r="D255" s="8"/>
    </row>
    <row r="256" spans="2:4">
      <c r="B256" s="8"/>
      <c r="C256" s="8"/>
      <c r="D256" s="8"/>
    </row>
    <row r="257" spans="2:4">
      <c r="B257" s="8"/>
      <c r="C257" s="8"/>
      <c r="D257" s="8"/>
    </row>
    <row r="258" spans="2:4">
      <c r="B258" s="8"/>
      <c r="C258" s="8"/>
      <c r="D258" s="8"/>
    </row>
    <row r="259" spans="2:4">
      <c r="B259" s="8"/>
      <c r="C259" s="8"/>
      <c r="D259" s="8"/>
    </row>
    <row r="260" spans="2:4">
      <c r="B260" s="8"/>
      <c r="C260" s="8"/>
      <c r="D260" s="8"/>
    </row>
    <row r="261" spans="2:4">
      <c r="B261" s="8"/>
      <c r="C261" s="8"/>
      <c r="D261" s="8"/>
    </row>
    <row r="262" spans="2:4">
      <c r="B262" s="8"/>
      <c r="C262" s="8"/>
      <c r="D262" s="8"/>
    </row>
    <row r="263" spans="2:4">
      <c r="B263" s="8"/>
      <c r="C263" s="8"/>
      <c r="D263" s="8"/>
    </row>
    <row r="264" spans="2:4">
      <c r="B264" s="8"/>
      <c r="C264" s="8"/>
      <c r="D264" s="8"/>
    </row>
    <row r="265" spans="2:4">
      <c r="B265" s="8"/>
      <c r="C265" s="8"/>
      <c r="D265" s="8"/>
    </row>
    <row r="266" spans="2:4">
      <c r="B266" s="8"/>
      <c r="C266" s="8"/>
      <c r="D266" s="8"/>
    </row>
    <row r="267" spans="2:4">
      <c r="B267" s="8"/>
      <c r="C267" s="8"/>
      <c r="D267" s="8"/>
    </row>
    <row r="268" spans="2:4">
      <c r="B268" s="8"/>
      <c r="C268" s="8"/>
      <c r="D268" s="8"/>
    </row>
    <row r="269" spans="2:4">
      <c r="B269" s="8"/>
      <c r="C269" s="8"/>
      <c r="D269" s="8"/>
    </row>
    <row r="270" spans="2:4">
      <c r="B270" s="8"/>
      <c r="C270" s="8"/>
      <c r="D270" s="8"/>
    </row>
    <row r="271" spans="2:4">
      <c r="B271" s="8"/>
      <c r="C271" s="8"/>
      <c r="D271" s="8"/>
    </row>
    <row r="272" spans="2:4">
      <c r="B272" s="8"/>
      <c r="C272" s="8"/>
      <c r="D272" s="8"/>
    </row>
    <row r="273" spans="2:4">
      <c r="B273" s="8"/>
      <c r="C273" s="8"/>
      <c r="D273" s="8"/>
    </row>
    <row r="274" spans="2:4">
      <c r="B274" s="8"/>
      <c r="C274" s="8"/>
      <c r="D274" s="8"/>
    </row>
    <row r="275" spans="2:4">
      <c r="B275" s="8"/>
      <c r="C275" s="8"/>
      <c r="D275" s="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N57"/>
  <sheetViews>
    <sheetView showGridLines="0" zoomScaleNormal="100" workbookViewId="0">
      <selection activeCell="F21" sqref="F21:F22"/>
    </sheetView>
  </sheetViews>
  <sheetFormatPr defaultColWidth="9.140625" defaultRowHeight="12.75"/>
  <cols>
    <col min="1" max="1" width="9.140625" style="7"/>
    <col min="2" max="2" width="24.5703125" style="7" customWidth="1"/>
    <col min="3" max="3" width="20" style="7" bestFit="1" customWidth="1"/>
    <col min="4" max="4" width="20" style="7" customWidth="1"/>
    <col min="5" max="5" width="10.140625" style="7" bestFit="1" customWidth="1"/>
    <col min="6" max="10" width="9.140625" style="7"/>
    <col min="11" max="12" width="9.140625" style="309"/>
    <col min="13" max="13" width="9.140625" style="313"/>
    <col min="14" max="14" width="9.140625" style="7"/>
    <col min="15" max="16384" width="9.140625" style="309"/>
  </cols>
  <sheetData>
    <row r="1" spans="1:14">
      <c r="A1" s="19" t="s">
        <v>102</v>
      </c>
      <c r="B1" s="309" t="str">
        <f>IF(Content!$E$1=1,B2,B3)</f>
        <v>Відкритий</v>
      </c>
      <c r="C1" s="309" t="str">
        <f>IF(Content!$E$1=1,C2,C3)</f>
        <v>Внутрішній</v>
      </c>
      <c r="D1" s="309" t="str">
        <f>IF(Content!$E$1=1,D2,D3)</f>
        <v>Бюджетний</v>
      </c>
      <c r="F1" s="309" t="str">
        <f>IF(Content!$E$1=1,F2,F3)</f>
        <v>Індекси продуктивності праці за секторами, 2002=100</v>
      </c>
      <c r="N1" s="309"/>
    </row>
    <row r="2" spans="1:14" hidden="1">
      <c r="A2" s="19"/>
      <c r="B2" s="309" t="s">
        <v>1441</v>
      </c>
      <c r="C2" s="309" t="s">
        <v>1442</v>
      </c>
      <c r="D2" s="309" t="s">
        <v>1443</v>
      </c>
      <c r="F2" s="310" t="s">
        <v>1651</v>
      </c>
      <c r="N2" s="309"/>
    </row>
    <row r="3" spans="1:14" ht="12" hidden="1" customHeight="1">
      <c r="B3" s="309" t="s">
        <v>1550</v>
      </c>
      <c r="C3" s="309" t="s">
        <v>1549</v>
      </c>
      <c r="D3" s="309" t="s">
        <v>1444</v>
      </c>
      <c r="F3" s="310" t="s">
        <v>1650</v>
      </c>
      <c r="N3" s="309"/>
    </row>
    <row r="4" spans="1:14">
      <c r="A4" s="7">
        <v>2002</v>
      </c>
      <c r="B4" s="538">
        <v>100</v>
      </c>
      <c r="C4" s="538">
        <v>100</v>
      </c>
      <c r="D4" s="538">
        <v>100</v>
      </c>
      <c r="N4" s="9" t="s">
        <v>31</v>
      </c>
    </row>
    <row r="5" spans="1:14">
      <c r="A5" s="7">
        <v>2003</v>
      </c>
      <c r="B5" s="538">
        <v>107.9</v>
      </c>
      <c r="C5" s="538">
        <v>116.2</v>
      </c>
      <c r="D5" s="538">
        <v>106.8</v>
      </c>
      <c r="M5" s="313" t="s">
        <v>32</v>
      </c>
      <c r="N5" s="9"/>
    </row>
    <row r="6" spans="1:14">
      <c r="A6" s="7">
        <v>2004</v>
      </c>
      <c r="B6" s="538">
        <v>123.2</v>
      </c>
      <c r="C6" s="538">
        <v>130.30000000000001</v>
      </c>
      <c r="D6" s="538">
        <v>115.2</v>
      </c>
      <c r="K6" s="7"/>
      <c r="N6" s="9" t="s">
        <v>33</v>
      </c>
    </row>
    <row r="7" spans="1:14">
      <c r="A7" s="7">
        <v>2005</v>
      </c>
      <c r="B7" s="538">
        <v>123.6</v>
      </c>
      <c r="C7" s="538">
        <v>121.6</v>
      </c>
      <c r="D7" s="538">
        <v>115.1</v>
      </c>
      <c r="K7" s="310"/>
      <c r="M7" s="313" t="s">
        <v>34</v>
      </c>
      <c r="N7" s="9"/>
    </row>
    <row r="8" spans="1:14">
      <c r="A8" s="7">
        <v>2006</v>
      </c>
      <c r="B8" s="538">
        <v>139.30000000000001</v>
      </c>
      <c r="C8" s="538">
        <v>126.9</v>
      </c>
      <c r="D8" s="538">
        <v>112</v>
      </c>
      <c r="N8" s="9" t="s">
        <v>35</v>
      </c>
    </row>
    <row r="9" spans="1:14">
      <c r="A9" s="7">
        <v>2007</v>
      </c>
      <c r="B9" s="538">
        <v>149.9</v>
      </c>
      <c r="C9" s="538">
        <v>138.6</v>
      </c>
      <c r="D9" s="538">
        <v>112.5</v>
      </c>
      <c r="M9" s="313" t="s">
        <v>36</v>
      </c>
      <c r="N9" s="9"/>
    </row>
    <row r="10" spans="1:14">
      <c r="A10" s="7">
        <v>2008</v>
      </c>
      <c r="B10" s="538">
        <v>158.4</v>
      </c>
      <c r="C10" s="538">
        <v>135.5</v>
      </c>
      <c r="D10" s="538">
        <v>110.2</v>
      </c>
      <c r="N10" s="9" t="s">
        <v>37</v>
      </c>
    </row>
    <row r="11" spans="1:14">
      <c r="A11" s="7">
        <v>2009</v>
      </c>
      <c r="B11" s="538">
        <v>145.1</v>
      </c>
      <c r="C11" s="538">
        <v>111.7</v>
      </c>
      <c r="D11" s="538">
        <v>114.6</v>
      </c>
      <c r="M11" s="313" t="s">
        <v>38</v>
      </c>
      <c r="N11" s="9"/>
    </row>
    <row r="12" spans="1:14">
      <c r="A12" s="7">
        <v>2010</v>
      </c>
      <c r="B12" s="538">
        <v>152.5</v>
      </c>
      <c r="C12" s="538">
        <v>119</v>
      </c>
      <c r="D12" s="538">
        <v>111.3</v>
      </c>
      <c r="N12" s="9" t="s">
        <v>39</v>
      </c>
    </row>
    <row r="13" spans="1:14">
      <c r="A13" s="7">
        <v>2011</v>
      </c>
      <c r="B13" s="538">
        <v>160.80000000000001</v>
      </c>
      <c r="C13" s="538">
        <v>123.7</v>
      </c>
      <c r="D13" s="538">
        <v>116.7</v>
      </c>
      <c r="M13" s="313" t="s">
        <v>40</v>
      </c>
      <c r="N13" s="9"/>
    </row>
    <row r="14" spans="1:14">
      <c r="A14" s="7">
        <v>2012</v>
      </c>
      <c r="B14" s="538">
        <v>155.80000000000001</v>
      </c>
      <c r="C14" s="538">
        <v>122.9</v>
      </c>
      <c r="D14" s="538">
        <v>120.6</v>
      </c>
      <c r="N14" s="9" t="s">
        <v>41</v>
      </c>
    </row>
    <row r="15" spans="1:14">
      <c r="A15" s="7">
        <v>2013</v>
      </c>
      <c r="B15" s="538">
        <v>155.69999999999999</v>
      </c>
      <c r="C15" s="538">
        <v>120.9</v>
      </c>
      <c r="D15" s="538">
        <v>123.2</v>
      </c>
      <c r="M15" s="313" t="s">
        <v>42</v>
      </c>
      <c r="N15" s="9"/>
    </row>
    <row r="16" spans="1:14">
      <c r="A16" s="7">
        <v>2014</v>
      </c>
      <c r="B16" s="538">
        <v>159.69999999999999</v>
      </c>
      <c r="C16" s="538">
        <v>118.6</v>
      </c>
      <c r="D16" s="538">
        <v>124.3</v>
      </c>
      <c r="N16" s="9" t="s">
        <v>43</v>
      </c>
    </row>
    <row r="17" spans="1:14">
      <c r="A17" s="7">
        <v>2015</v>
      </c>
      <c r="B17" s="538">
        <v>156.1</v>
      </c>
      <c r="C17" s="538">
        <v>120.5</v>
      </c>
      <c r="D17" s="538">
        <v>130.30000000000001</v>
      </c>
      <c r="M17" s="313" t="s">
        <v>44</v>
      </c>
      <c r="N17" s="9"/>
    </row>
    <row r="18" spans="1:14">
      <c r="A18" s="7">
        <v>2016</v>
      </c>
      <c r="B18" s="538">
        <v>164.5</v>
      </c>
      <c r="C18" s="538">
        <v>124.2</v>
      </c>
      <c r="D18" s="538">
        <v>130</v>
      </c>
      <c r="E18" s="47"/>
      <c r="F18" s="309" t="str">
        <f>IF(Content!$E$1=1,F20,F21)</f>
        <v>Джерело: ДССУ, розрахунки НБУ.</v>
      </c>
      <c r="N18" s="9" t="s">
        <v>45</v>
      </c>
    </row>
    <row r="19" spans="1:14">
      <c r="A19" s="7">
        <v>2017</v>
      </c>
      <c r="B19" s="538">
        <v>165.4</v>
      </c>
      <c r="C19" s="538">
        <v>131.80000000000001</v>
      </c>
      <c r="D19" s="538">
        <v>128.80000000000001</v>
      </c>
      <c r="E19" s="47"/>
      <c r="M19" s="313" t="s">
        <v>214</v>
      </c>
      <c r="N19" s="9"/>
    </row>
    <row r="20" spans="1:14">
      <c r="A20" s="7">
        <v>2018</v>
      </c>
      <c r="B20" s="538">
        <v>169.3</v>
      </c>
      <c r="C20" s="538">
        <v>134.69999999999999</v>
      </c>
      <c r="D20" s="538">
        <v>130.69999999999999</v>
      </c>
      <c r="E20" s="47"/>
      <c r="F20" s="313" t="s">
        <v>46</v>
      </c>
      <c r="N20" s="9"/>
    </row>
    <row r="21" spans="1:14">
      <c r="B21" s="8"/>
      <c r="C21" s="8"/>
      <c r="D21" s="8"/>
      <c r="E21" s="47"/>
      <c r="F21" s="9" t="s">
        <v>47</v>
      </c>
      <c r="N21" s="9"/>
    </row>
    <row r="22" spans="1:14">
      <c r="B22" s="8"/>
      <c r="C22" s="8"/>
      <c r="D22" s="8"/>
      <c r="E22" s="47"/>
      <c r="F22" s="313"/>
      <c r="N22" s="9"/>
    </row>
    <row r="23" spans="1:14">
      <c r="B23" s="8"/>
      <c r="C23" s="8"/>
      <c r="D23" s="8"/>
      <c r="E23" s="47"/>
      <c r="F23" s="313"/>
      <c r="N23" s="9"/>
    </row>
    <row r="24" spans="1:14">
      <c r="B24" s="8"/>
      <c r="C24" s="8"/>
      <c r="D24" s="8"/>
      <c r="E24" s="47"/>
      <c r="F24" s="313"/>
      <c r="N24" s="9"/>
    </row>
    <row r="25" spans="1:14">
      <c r="B25" s="8"/>
      <c r="C25" s="8"/>
      <c r="D25" s="8"/>
      <c r="E25" s="47"/>
      <c r="F25" s="9"/>
      <c r="N25" s="9"/>
    </row>
    <row r="26" spans="1:14">
      <c r="B26" s="8"/>
      <c r="C26" s="8"/>
      <c r="D26" s="8"/>
      <c r="E26" s="47"/>
      <c r="N26" s="9"/>
    </row>
    <row r="27" spans="1:14">
      <c r="B27" s="8"/>
      <c r="C27" s="8"/>
      <c r="D27" s="8"/>
      <c r="E27" s="47"/>
      <c r="J27" s="8"/>
      <c r="N27" s="10"/>
    </row>
    <row r="28" spans="1:14">
      <c r="B28" s="8"/>
      <c r="C28" s="8"/>
      <c r="D28" s="8"/>
      <c r="E28" s="47"/>
      <c r="J28" s="8"/>
      <c r="N28" s="10"/>
    </row>
    <row r="29" spans="1:14">
      <c r="B29" s="8"/>
      <c r="C29" s="8"/>
      <c r="D29" s="8"/>
      <c r="E29" s="47"/>
      <c r="N29" s="9"/>
    </row>
    <row r="30" spans="1:14">
      <c r="B30" s="8"/>
      <c r="C30" s="8"/>
      <c r="D30" s="8"/>
      <c r="E30" s="47"/>
      <c r="N30" s="9"/>
    </row>
    <row r="31" spans="1:14">
      <c r="B31" s="8"/>
      <c r="C31" s="8"/>
      <c r="D31" s="8"/>
      <c r="E31" s="47"/>
      <c r="N31" s="9"/>
    </row>
    <row r="32" spans="1:14">
      <c r="B32" s="8"/>
      <c r="C32" s="8"/>
      <c r="D32" s="8"/>
      <c r="E32" s="47"/>
      <c r="N32" s="9"/>
    </row>
    <row r="33" spans="2:14">
      <c r="B33" s="8"/>
      <c r="C33" s="8"/>
      <c r="D33" s="8"/>
      <c r="E33" s="47"/>
      <c r="N33" s="9"/>
    </row>
    <row r="34" spans="2:14">
      <c r="B34" s="8"/>
      <c r="C34" s="8"/>
      <c r="D34" s="8"/>
    </row>
    <row r="35" spans="2:14">
      <c r="B35" s="8"/>
      <c r="C35" s="8"/>
      <c r="D35" s="8"/>
    </row>
    <row r="36" spans="2:14">
      <c r="B36" s="8"/>
      <c r="C36" s="8"/>
      <c r="D36" s="8"/>
    </row>
    <row r="37" spans="2:14">
      <c r="B37" s="8"/>
      <c r="C37" s="8"/>
      <c r="D37" s="8"/>
    </row>
    <row r="38" spans="2:14">
      <c r="B38" s="8"/>
      <c r="C38" s="8"/>
      <c r="D38" s="8"/>
    </row>
    <row r="39" spans="2:14">
      <c r="B39" s="8"/>
      <c r="C39" s="8"/>
      <c r="D39" s="8"/>
    </row>
    <row r="40" spans="2:14">
      <c r="B40" s="8"/>
      <c r="C40" s="8"/>
      <c r="D40" s="8"/>
    </row>
    <row r="41" spans="2:14">
      <c r="B41" s="8"/>
      <c r="C41" s="8"/>
      <c r="D41" s="8"/>
    </row>
    <row r="42" spans="2:14">
      <c r="B42" s="8"/>
      <c r="C42" s="8"/>
      <c r="D42" s="8"/>
    </row>
    <row r="43" spans="2:14">
      <c r="B43" s="8"/>
      <c r="C43" s="8"/>
      <c r="D43" s="8"/>
    </row>
    <row r="44" spans="2:14">
      <c r="B44" s="8"/>
      <c r="C44" s="8"/>
      <c r="D44" s="8"/>
    </row>
    <row r="45" spans="2:14">
      <c r="B45" s="8"/>
      <c r="C45" s="8"/>
      <c r="D45" s="8"/>
    </row>
    <row r="46" spans="2:14">
      <c r="B46" s="8"/>
      <c r="C46" s="8"/>
      <c r="D46" s="8"/>
    </row>
    <row r="47" spans="2:14">
      <c r="B47" s="8"/>
      <c r="C47" s="8"/>
      <c r="D47" s="8"/>
    </row>
    <row r="48" spans="2:14">
      <c r="B48" s="8"/>
      <c r="C48" s="8"/>
      <c r="D48" s="8"/>
    </row>
    <row r="49" spans="2:4">
      <c r="B49" s="8"/>
      <c r="C49" s="8"/>
      <c r="D49" s="8"/>
    </row>
    <row r="50" spans="2:4">
      <c r="B50" s="8"/>
      <c r="C50" s="8"/>
      <c r="D50" s="8"/>
    </row>
    <row r="51" spans="2:4">
      <c r="B51" s="8"/>
      <c r="C51" s="8"/>
      <c r="D51" s="8"/>
    </row>
    <row r="52" spans="2:4">
      <c r="B52" s="8"/>
      <c r="C52" s="8"/>
      <c r="D52" s="8"/>
    </row>
    <row r="53" spans="2:4">
      <c r="B53" s="8"/>
      <c r="C53" s="8"/>
      <c r="D53" s="8"/>
    </row>
    <row r="54" spans="2:4">
      <c r="B54" s="8"/>
      <c r="C54" s="8"/>
      <c r="D54" s="8"/>
    </row>
    <row r="55" spans="2:4">
      <c r="B55" s="8"/>
      <c r="C55" s="8"/>
      <c r="D55" s="8"/>
    </row>
    <row r="56" spans="2:4">
      <c r="B56" s="8"/>
      <c r="C56" s="8"/>
      <c r="D56" s="8"/>
    </row>
    <row r="57" spans="2:4">
      <c r="B57" s="8"/>
      <c r="C57" s="8"/>
      <c r="D57" s="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S113"/>
  <sheetViews>
    <sheetView showGridLines="0" zoomScaleNormal="100" workbookViewId="0">
      <selection activeCell="F21" sqref="F21:F22"/>
    </sheetView>
  </sheetViews>
  <sheetFormatPr defaultColWidth="9.140625" defaultRowHeight="12.75"/>
  <cols>
    <col min="1" max="1" width="9.140625" style="7"/>
    <col min="2" max="2" width="24.5703125" style="7" customWidth="1"/>
    <col min="3" max="3" width="45.42578125" style="7" bestFit="1" customWidth="1"/>
    <col min="4" max="4" width="35.7109375" style="7" bestFit="1" customWidth="1"/>
    <col min="5" max="5" width="10.140625" style="7" bestFit="1" customWidth="1"/>
    <col min="6" max="10" width="9.140625" style="7"/>
    <col min="11" max="12" width="9.140625" style="309"/>
    <col min="13" max="13" width="9.140625" style="313"/>
    <col min="14" max="14" width="9.140625" style="7"/>
    <col min="15" max="16384" width="9.140625" style="309"/>
  </cols>
  <sheetData>
    <row r="1" spans="1:14">
      <c r="A1" s="19" t="s">
        <v>102</v>
      </c>
      <c r="B1" s="309" t="str">
        <f>IF(Content!$E$1=1,C1,D1)</f>
        <v>Відкритий сектор</v>
      </c>
      <c r="C1" s="9" t="s">
        <v>1446</v>
      </c>
      <c r="D1" s="9" t="s">
        <v>1448</v>
      </c>
      <c r="F1" s="309" t="str">
        <f>IF(Content!$E$1=1,F3,F4)</f>
        <v>Індекси реальної зарплати штатних працівників та продуктивності в окремих секторах, 2010=100</v>
      </c>
      <c r="N1" s="309"/>
    </row>
    <row r="2" spans="1:14">
      <c r="A2" s="19"/>
      <c r="B2" s="309" t="str">
        <f>IF(Content!$E$1=1,B3,B4)</f>
        <v>Продуктивність</v>
      </c>
      <c r="C2" s="309" t="str">
        <f>IF(Content!$E$1=1,C3,C4)</f>
        <v>Реальна зарплата (дефльована на дефлятор ВВП)</v>
      </c>
      <c r="D2" s="309" t="str">
        <f>IF(Content!$E$1=1,D3,D4)</f>
        <v>Реальна зарплата (дефльована на ІСЦ)</v>
      </c>
      <c r="N2" s="309"/>
    </row>
    <row r="3" spans="1:14" ht="12" hidden="1" customHeight="1">
      <c r="B3" s="309" t="s">
        <v>1398</v>
      </c>
      <c r="C3" s="309" t="s">
        <v>1399</v>
      </c>
      <c r="D3" s="309" t="s">
        <v>1400</v>
      </c>
      <c r="F3" s="310" t="s">
        <v>1654</v>
      </c>
      <c r="N3" s="309"/>
    </row>
    <row r="4" spans="1:14" ht="12" hidden="1" customHeight="1">
      <c r="B4" s="309" t="s">
        <v>1401</v>
      </c>
      <c r="C4" s="309" t="s">
        <v>1402</v>
      </c>
      <c r="D4" s="309" t="s">
        <v>1535</v>
      </c>
      <c r="F4" s="310" t="s">
        <v>1655</v>
      </c>
      <c r="N4" s="309"/>
    </row>
    <row r="5" spans="1:14">
      <c r="A5" s="276">
        <v>2002</v>
      </c>
      <c r="B5" s="538">
        <v>65.599999999999994</v>
      </c>
      <c r="C5" s="538">
        <v>64.5</v>
      </c>
      <c r="D5" s="538">
        <v>45.4</v>
      </c>
      <c r="N5" s="9" t="s">
        <v>31</v>
      </c>
    </row>
    <row r="6" spans="1:14">
      <c r="A6" s="276">
        <v>2003</v>
      </c>
      <c r="B6" s="538">
        <v>70.7</v>
      </c>
      <c r="C6" s="538">
        <v>73.3</v>
      </c>
      <c r="D6" s="538">
        <v>53.1</v>
      </c>
      <c r="M6" s="313" t="s">
        <v>32</v>
      </c>
      <c r="N6" s="9"/>
    </row>
    <row r="7" spans="1:14">
      <c r="A7" s="276">
        <v>2004</v>
      </c>
      <c r="B7" s="538">
        <v>80.8</v>
      </c>
      <c r="C7" s="538">
        <v>82</v>
      </c>
      <c r="D7" s="538">
        <v>62.7</v>
      </c>
      <c r="K7" s="7"/>
      <c r="N7" s="9" t="s">
        <v>33</v>
      </c>
    </row>
    <row r="8" spans="1:14">
      <c r="A8" s="276">
        <v>2005</v>
      </c>
      <c r="B8" s="538">
        <v>81.099999999999994</v>
      </c>
      <c r="C8" s="538">
        <v>86.9</v>
      </c>
      <c r="D8" s="538">
        <v>72.7</v>
      </c>
      <c r="K8" s="310"/>
      <c r="M8" s="313" t="s">
        <v>34</v>
      </c>
      <c r="N8" s="9"/>
    </row>
    <row r="9" spans="1:14">
      <c r="A9" s="276">
        <v>2006</v>
      </c>
      <c r="B9" s="538">
        <v>91.4</v>
      </c>
      <c r="C9" s="538">
        <v>95.6</v>
      </c>
      <c r="D9" s="538">
        <v>84.1</v>
      </c>
      <c r="N9" s="9" t="s">
        <v>35</v>
      </c>
    </row>
    <row r="10" spans="1:14">
      <c r="A10" s="276">
        <v>2007</v>
      </c>
      <c r="B10" s="538">
        <v>98.3</v>
      </c>
      <c r="C10" s="538">
        <v>100</v>
      </c>
      <c r="D10" s="538">
        <v>95.9</v>
      </c>
      <c r="M10" s="313" t="s">
        <v>36</v>
      </c>
      <c r="N10" s="9"/>
    </row>
    <row r="11" spans="1:14">
      <c r="A11" s="276">
        <v>2008</v>
      </c>
      <c r="B11" s="538">
        <v>103.9</v>
      </c>
      <c r="C11" s="538">
        <v>101.7</v>
      </c>
      <c r="D11" s="538">
        <v>100.3</v>
      </c>
      <c r="N11" s="9" t="s">
        <v>37</v>
      </c>
    </row>
    <row r="12" spans="1:14">
      <c r="A12" s="276">
        <v>2009</v>
      </c>
      <c r="B12" s="538">
        <v>95.2</v>
      </c>
      <c r="C12" s="538">
        <v>93.2</v>
      </c>
      <c r="D12" s="538">
        <v>89.6</v>
      </c>
      <c r="M12" s="313" t="s">
        <v>38</v>
      </c>
      <c r="N12" s="9"/>
    </row>
    <row r="13" spans="1:14">
      <c r="A13" s="276">
        <v>2010</v>
      </c>
      <c r="B13" s="538">
        <v>100</v>
      </c>
      <c r="C13" s="538">
        <v>100</v>
      </c>
      <c r="D13" s="538">
        <v>100</v>
      </c>
      <c r="N13" s="9" t="s">
        <v>39</v>
      </c>
    </row>
    <row r="14" spans="1:14">
      <c r="A14" s="276">
        <v>2011</v>
      </c>
      <c r="B14" s="538">
        <v>105.5</v>
      </c>
      <c r="C14" s="538">
        <v>106.7</v>
      </c>
      <c r="D14" s="538">
        <v>113</v>
      </c>
      <c r="M14" s="313" t="s">
        <v>40</v>
      </c>
      <c r="N14" s="9"/>
    </row>
    <row r="15" spans="1:14">
      <c r="A15" s="276">
        <v>2012</v>
      </c>
      <c r="B15" s="538">
        <v>102.2</v>
      </c>
      <c r="C15" s="538">
        <v>110.5</v>
      </c>
      <c r="D15" s="538">
        <v>125.7</v>
      </c>
      <c r="N15" s="9" t="s">
        <v>41</v>
      </c>
    </row>
    <row r="16" spans="1:14">
      <c r="A16" s="276">
        <v>2013</v>
      </c>
      <c r="B16" s="538">
        <v>102.1</v>
      </c>
      <c r="C16" s="538">
        <v>115.2</v>
      </c>
      <c r="D16" s="538">
        <v>137.19999999999999</v>
      </c>
      <c r="M16" s="313" t="s">
        <v>42</v>
      </c>
      <c r="N16" s="9"/>
    </row>
    <row r="17" spans="1:19">
      <c r="A17" s="276">
        <v>2014</v>
      </c>
      <c r="B17" s="538">
        <v>104.7</v>
      </c>
      <c r="C17" s="538">
        <v>106.4</v>
      </c>
      <c r="D17" s="538">
        <v>130.9</v>
      </c>
      <c r="F17" s="309"/>
      <c r="N17" s="9" t="s">
        <v>43</v>
      </c>
    </row>
    <row r="18" spans="1:19">
      <c r="A18" s="276">
        <v>2015</v>
      </c>
      <c r="B18" s="538">
        <v>102.4</v>
      </c>
      <c r="C18" s="538">
        <v>95.6</v>
      </c>
      <c r="D18" s="538">
        <v>109.8</v>
      </c>
      <c r="M18" s="313" t="s">
        <v>44</v>
      </c>
      <c r="N18" s="9"/>
    </row>
    <row r="19" spans="1:19">
      <c r="A19" s="276">
        <v>2016</v>
      </c>
      <c r="B19" s="538">
        <v>107.9</v>
      </c>
      <c r="C19" s="538">
        <v>100.7</v>
      </c>
      <c r="D19" s="538">
        <v>118.8</v>
      </c>
      <c r="E19" s="47"/>
      <c r="N19" s="9" t="s">
        <v>45</v>
      </c>
    </row>
    <row r="20" spans="1:19">
      <c r="A20" s="276">
        <v>2017</v>
      </c>
      <c r="B20" s="538">
        <v>108.5</v>
      </c>
      <c r="C20" s="538">
        <v>110.4</v>
      </c>
      <c r="D20" s="538">
        <v>138.9</v>
      </c>
      <c r="E20" s="47"/>
      <c r="M20" s="313" t="s">
        <v>214</v>
      </c>
      <c r="N20" s="9"/>
    </row>
    <row r="21" spans="1:19">
      <c r="A21" s="276">
        <v>2018</v>
      </c>
      <c r="B21" s="538">
        <v>111</v>
      </c>
      <c r="C21" s="538">
        <v>120.5</v>
      </c>
      <c r="D21" s="538">
        <v>157.5</v>
      </c>
      <c r="E21" s="47"/>
      <c r="N21" s="9"/>
    </row>
    <row r="22" spans="1:19">
      <c r="A22" s="276" t="s">
        <v>1445</v>
      </c>
      <c r="B22" s="538"/>
      <c r="C22" s="538">
        <v>131.9</v>
      </c>
      <c r="D22" s="538">
        <v>177</v>
      </c>
      <c r="E22" s="47"/>
      <c r="F22" s="310" t="str">
        <f>IF(Content!$E$1=1,F26,F27)</f>
        <v>* За січень ‒ травень 2019 року.</v>
      </c>
      <c r="N22" s="9"/>
    </row>
    <row r="23" spans="1:19">
      <c r="A23" s="276"/>
      <c r="B23" s="538"/>
      <c r="C23" s="538"/>
      <c r="D23" s="538"/>
      <c r="E23" s="47"/>
      <c r="F23" s="310" t="str">
        <f>IF(Content!$E$1=1,F24,F25)</f>
        <v>Джерело: ДССУ, розрахунки НБУ.</v>
      </c>
      <c r="N23" s="9"/>
    </row>
    <row r="24" spans="1:19">
      <c r="A24" s="276"/>
      <c r="B24" s="309" t="str">
        <f>IF(Content!$E$1=1,C24,D24)</f>
        <v>Внутрішній сектор</v>
      </c>
      <c r="C24" s="555" t="s">
        <v>1447</v>
      </c>
      <c r="D24" s="555" t="s">
        <v>1449</v>
      </c>
      <c r="E24" s="47"/>
      <c r="F24" s="313" t="s">
        <v>46</v>
      </c>
      <c r="N24" s="9"/>
    </row>
    <row r="25" spans="1:19">
      <c r="A25" s="276">
        <v>2002</v>
      </c>
      <c r="B25" s="538">
        <v>84.1</v>
      </c>
      <c r="C25" s="538">
        <v>75.099999999999994</v>
      </c>
      <c r="D25" s="538">
        <v>52.9</v>
      </c>
      <c r="E25" s="47"/>
      <c r="F25" s="9" t="s">
        <v>47</v>
      </c>
      <c r="N25" s="9"/>
      <c r="S25" s="7"/>
    </row>
    <row r="26" spans="1:19">
      <c r="A26" s="276">
        <v>2003</v>
      </c>
      <c r="B26" s="538">
        <v>97.7</v>
      </c>
      <c r="C26" s="538">
        <v>81.8</v>
      </c>
      <c r="D26" s="538">
        <v>59.2</v>
      </c>
      <c r="E26" s="47"/>
      <c r="F26" s="313" t="s">
        <v>1553</v>
      </c>
      <c r="N26" s="9"/>
      <c r="S26" s="9">
        <v>2003</v>
      </c>
    </row>
    <row r="27" spans="1:19">
      <c r="A27" s="276">
        <v>2004</v>
      </c>
      <c r="B27" s="538">
        <v>109.5</v>
      </c>
      <c r="C27" s="538">
        <v>87.6</v>
      </c>
      <c r="D27" s="538">
        <v>67</v>
      </c>
      <c r="E27" s="47"/>
      <c r="F27" s="313" t="s">
        <v>1554</v>
      </c>
      <c r="N27" s="9"/>
      <c r="S27" s="9"/>
    </row>
    <row r="28" spans="1:19">
      <c r="A28" s="276">
        <v>2005</v>
      </c>
      <c r="B28" s="538">
        <v>102.2</v>
      </c>
      <c r="C28" s="538">
        <v>90.9</v>
      </c>
      <c r="D28" s="538">
        <v>76.099999999999994</v>
      </c>
      <c r="E28" s="47"/>
      <c r="F28" s="310"/>
      <c r="J28" s="8"/>
      <c r="N28" s="10"/>
      <c r="S28" s="9">
        <v>2005</v>
      </c>
    </row>
    <row r="29" spans="1:19">
      <c r="A29" s="276">
        <v>2006</v>
      </c>
      <c r="B29" s="538">
        <v>106.7</v>
      </c>
      <c r="C29" s="538">
        <v>101.1</v>
      </c>
      <c r="D29" s="538">
        <v>88.9</v>
      </c>
      <c r="E29" s="47"/>
      <c r="J29" s="8"/>
      <c r="N29" s="10"/>
      <c r="S29" s="9"/>
    </row>
    <row r="30" spans="1:19">
      <c r="A30" s="276">
        <v>2007</v>
      </c>
      <c r="B30" s="538">
        <v>116.5</v>
      </c>
      <c r="C30" s="538">
        <v>103.4</v>
      </c>
      <c r="D30" s="538">
        <v>99.2</v>
      </c>
      <c r="E30" s="47"/>
      <c r="N30" s="9"/>
      <c r="S30" s="9">
        <v>2007</v>
      </c>
    </row>
    <row r="31" spans="1:19">
      <c r="A31" s="276">
        <v>2008</v>
      </c>
      <c r="B31" s="538">
        <v>113.9</v>
      </c>
      <c r="C31" s="538">
        <v>105.8</v>
      </c>
      <c r="D31" s="538">
        <v>104.3</v>
      </c>
      <c r="E31" s="47"/>
      <c r="N31" s="9"/>
      <c r="S31" s="9"/>
    </row>
    <row r="32" spans="1:19">
      <c r="A32" s="276">
        <v>2009</v>
      </c>
      <c r="B32" s="538">
        <v>93.9</v>
      </c>
      <c r="C32" s="538">
        <v>98.4</v>
      </c>
      <c r="D32" s="538">
        <v>94.6</v>
      </c>
      <c r="E32" s="47"/>
      <c r="N32" s="9"/>
      <c r="S32" s="9">
        <v>2009</v>
      </c>
    </row>
    <row r="33" spans="1:19">
      <c r="A33" s="276">
        <v>2010</v>
      </c>
      <c r="B33" s="538">
        <v>100</v>
      </c>
      <c r="C33" s="538">
        <v>100</v>
      </c>
      <c r="D33" s="538">
        <v>100</v>
      </c>
      <c r="E33" s="47"/>
      <c r="N33" s="9"/>
      <c r="S33" s="9"/>
    </row>
    <row r="34" spans="1:19">
      <c r="A34" s="276">
        <v>2011</v>
      </c>
      <c r="B34" s="538">
        <v>104</v>
      </c>
      <c r="C34" s="538">
        <v>108.5</v>
      </c>
      <c r="D34" s="538">
        <v>114.8</v>
      </c>
      <c r="E34" s="47"/>
      <c r="N34" s="9"/>
      <c r="S34" s="9">
        <v>2011</v>
      </c>
    </row>
    <row r="35" spans="1:19">
      <c r="A35" s="276">
        <v>2012</v>
      </c>
      <c r="B35" s="538">
        <v>103.3</v>
      </c>
      <c r="C35" s="538">
        <v>113.4</v>
      </c>
      <c r="D35" s="538">
        <v>129</v>
      </c>
      <c r="S35" s="9"/>
    </row>
    <row r="36" spans="1:19">
      <c r="A36" s="276">
        <v>2013</v>
      </c>
      <c r="B36" s="538">
        <v>101.6</v>
      </c>
      <c r="C36" s="538">
        <v>114.8</v>
      </c>
      <c r="D36" s="538">
        <v>136.69999999999999</v>
      </c>
      <c r="S36" s="9">
        <v>2013</v>
      </c>
    </row>
    <row r="37" spans="1:19">
      <c r="A37" s="276">
        <v>2014</v>
      </c>
      <c r="B37" s="538">
        <v>99.7</v>
      </c>
      <c r="C37" s="538">
        <v>107.2</v>
      </c>
      <c r="D37" s="538">
        <v>131.80000000000001</v>
      </c>
      <c r="S37" s="9"/>
    </row>
    <row r="38" spans="1:19">
      <c r="A38" s="276">
        <v>2015</v>
      </c>
      <c r="B38" s="538">
        <v>101.3</v>
      </c>
      <c r="C38" s="538">
        <v>97.1</v>
      </c>
      <c r="D38" s="538">
        <v>111.6</v>
      </c>
      <c r="S38" s="9">
        <v>2015</v>
      </c>
    </row>
    <row r="39" spans="1:19">
      <c r="A39" s="276">
        <v>2016</v>
      </c>
      <c r="B39" s="538">
        <v>104.4</v>
      </c>
      <c r="C39" s="538">
        <v>102.8</v>
      </c>
      <c r="D39" s="538">
        <v>121.3</v>
      </c>
      <c r="S39" s="9"/>
    </row>
    <row r="40" spans="1:19">
      <c r="A40" s="276">
        <v>2017</v>
      </c>
      <c r="B40" s="538">
        <v>110.8</v>
      </c>
      <c r="C40" s="538">
        <v>109.1</v>
      </c>
      <c r="D40" s="538">
        <v>137.19999999999999</v>
      </c>
      <c r="S40" s="9">
        <v>2017</v>
      </c>
    </row>
    <row r="41" spans="1:19">
      <c r="A41" s="276">
        <v>2018</v>
      </c>
      <c r="B41" s="538">
        <v>113.2</v>
      </c>
      <c r="C41" s="538">
        <v>118.4</v>
      </c>
      <c r="D41" s="538">
        <v>154.80000000000001</v>
      </c>
      <c r="S41" s="9"/>
    </row>
    <row r="42" spans="1:19">
      <c r="A42" s="276" t="s">
        <v>1445</v>
      </c>
      <c r="B42" s="538"/>
      <c r="C42" s="538">
        <v>127.8</v>
      </c>
      <c r="D42" s="538">
        <v>171.5</v>
      </c>
      <c r="S42" s="9" t="s">
        <v>1445</v>
      </c>
    </row>
    <row r="43" spans="1:19">
      <c r="B43" s="538"/>
      <c r="C43" s="538"/>
      <c r="D43" s="538"/>
    </row>
    <row r="44" spans="1:19">
      <c r="B44" s="538"/>
      <c r="C44" s="538"/>
      <c r="D44" s="538"/>
    </row>
    <row r="70" spans="2:4">
      <c r="B70" s="8"/>
      <c r="C70" s="8"/>
      <c r="D70" s="8"/>
    </row>
    <row r="71" spans="2:4">
      <c r="B71" s="8"/>
      <c r="C71" s="8"/>
      <c r="D71" s="8"/>
    </row>
    <row r="72" spans="2:4">
      <c r="B72" s="8"/>
      <c r="C72" s="8"/>
      <c r="D72" s="8"/>
    </row>
    <row r="73" spans="2:4">
      <c r="B73" s="8"/>
      <c r="C73" s="8"/>
      <c r="D73" s="8"/>
    </row>
    <row r="74" spans="2:4">
      <c r="B74" s="8"/>
      <c r="C74" s="8"/>
      <c r="D74" s="8"/>
    </row>
    <row r="75" spans="2:4">
      <c r="B75" s="8"/>
      <c r="C75" s="8"/>
      <c r="D75" s="8"/>
    </row>
    <row r="76" spans="2:4">
      <c r="B76" s="8"/>
      <c r="C76" s="8"/>
      <c r="D76" s="8"/>
    </row>
    <row r="77" spans="2:4">
      <c r="B77" s="8"/>
      <c r="C77" s="8"/>
      <c r="D77" s="8"/>
    </row>
    <row r="78" spans="2:4">
      <c r="B78" s="8"/>
      <c r="C78" s="8"/>
      <c r="D78" s="8"/>
    </row>
    <row r="79" spans="2:4">
      <c r="B79" s="8"/>
      <c r="C79" s="8"/>
      <c r="D79" s="8"/>
    </row>
    <row r="80" spans="2:4">
      <c r="B80" s="8"/>
      <c r="C80" s="8"/>
      <c r="D80" s="8"/>
    </row>
    <row r="81" spans="2:4">
      <c r="B81" s="8"/>
      <c r="C81" s="8"/>
      <c r="D81" s="8"/>
    </row>
    <row r="82" spans="2:4">
      <c r="B82" s="8"/>
      <c r="C82" s="8"/>
      <c r="D82" s="8"/>
    </row>
    <row r="83" spans="2:4">
      <c r="B83" s="8"/>
      <c r="C83" s="8"/>
      <c r="D83" s="8"/>
    </row>
    <row r="84" spans="2:4">
      <c r="B84" s="8"/>
      <c r="C84" s="8"/>
      <c r="D84" s="8"/>
    </row>
    <row r="85" spans="2:4">
      <c r="B85" s="8"/>
      <c r="C85" s="8"/>
      <c r="D85" s="8"/>
    </row>
    <row r="86" spans="2:4">
      <c r="B86" s="8"/>
      <c r="C86" s="8"/>
      <c r="D86" s="8"/>
    </row>
    <row r="87" spans="2:4">
      <c r="B87" s="8"/>
      <c r="C87" s="8"/>
      <c r="D87" s="8"/>
    </row>
    <row r="88" spans="2:4">
      <c r="B88" s="8"/>
      <c r="C88" s="8"/>
      <c r="D88" s="8"/>
    </row>
    <row r="89" spans="2:4">
      <c r="B89" s="8"/>
      <c r="C89" s="8"/>
      <c r="D89" s="8"/>
    </row>
    <row r="90" spans="2:4">
      <c r="B90" s="8"/>
      <c r="C90" s="8"/>
      <c r="D90" s="8"/>
    </row>
    <row r="91" spans="2:4">
      <c r="B91" s="8"/>
      <c r="C91" s="8"/>
      <c r="D91" s="8"/>
    </row>
    <row r="92" spans="2:4">
      <c r="B92" s="8"/>
      <c r="C92" s="8"/>
      <c r="D92" s="8"/>
    </row>
    <row r="93" spans="2:4">
      <c r="B93" s="8"/>
      <c r="C93" s="8"/>
      <c r="D93" s="8"/>
    </row>
    <row r="94" spans="2:4">
      <c r="B94" s="8"/>
      <c r="C94" s="8"/>
      <c r="D94" s="8"/>
    </row>
    <row r="95" spans="2:4">
      <c r="B95" s="8"/>
      <c r="C95" s="8"/>
      <c r="D95" s="8"/>
    </row>
    <row r="96" spans="2:4">
      <c r="B96" s="8"/>
      <c r="C96" s="8"/>
      <c r="D96" s="8"/>
    </row>
    <row r="97" spans="2:4">
      <c r="B97" s="8"/>
      <c r="C97" s="8"/>
      <c r="D97" s="8"/>
    </row>
    <row r="98" spans="2:4">
      <c r="B98" s="8"/>
      <c r="C98" s="8"/>
      <c r="D98" s="8"/>
    </row>
    <row r="99" spans="2:4">
      <c r="B99" s="8"/>
      <c r="C99" s="8"/>
      <c r="D99" s="8"/>
    </row>
    <row r="100" spans="2:4">
      <c r="B100" s="8"/>
      <c r="C100" s="8"/>
      <c r="D100" s="8"/>
    </row>
    <row r="101" spans="2:4">
      <c r="B101" s="8"/>
      <c r="C101" s="8"/>
      <c r="D101" s="8"/>
    </row>
    <row r="102" spans="2:4">
      <c r="B102" s="8"/>
      <c r="C102" s="8"/>
      <c r="D102" s="8"/>
    </row>
    <row r="103" spans="2:4">
      <c r="B103" s="8"/>
      <c r="C103" s="8"/>
      <c r="D103" s="8"/>
    </row>
    <row r="104" spans="2:4">
      <c r="B104" s="8"/>
      <c r="C104" s="8"/>
      <c r="D104" s="8"/>
    </row>
    <row r="105" spans="2:4">
      <c r="B105" s="8"/>
      <c r="C105" s="8"/>
      <c r="D105" s="8"/>
    </row>
    <row r="106" spans="2:4">
      <c r="B106" s="8"/>
      <c r="C106" s="8"/>
      <c r="D106" s="8"/>
    </row>
    <row r="107" spans="2:4">
      <c r="B107" s="8"/>
      <c r="C107" s="8"/>
      <c r="D107" s="8"/>
    </row>
    <row r="108" spans="2:4">
      <c r="B108" s="8"/>
      <c r="C108" s="8"/>
      <c r="D108" s="8"/>
    </row>
    <row r="109" spans="2:4">
      <c r="B109" s="8"/>
      <c r="C109" s="8"/>
      <c r="D109" s="8"/>
    </row>
    <row r="110" spans="2:4">
      <c r="B110" s="8"/>
      <c r="C110" s="8"/>
      <c r="D110" s="8"/>
    </row>
    <row r="111" spans="2:4">
      <c r="B111" s="8"/>
      <c r="C111" s="8"/>
      <c r="D111" s="8"/>
    </row>
    <row r="112" spans="2:4">
      <c r="B112" s="8"/>
      <c r="C112" s="8"/>
      <c r="D112" s="8"/>
    </row>
    <row r="113" spans="2:4">
      <c r="B113" s="8"/>
      <c r="C113" s="8"/>
      <c r="D113" s="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T42"/>
  <sheetViews>
    <sheetView showGridLines="0" zoomScaleNormal="100" workbookViewId="0">
      <selection activeCell="F21" sqref="F21:F22"/>
    </sheetView>
  </sheetViews>
  <sheetFormatPr defaultColWidth="9.140625" defaultRowHeight="12.75"/>
  <cols>
    <col min="1" max="1" width="9.140625" style="7"/>
    <col min="2" max="2" width="11.28515625" style="7" bestFit="1" customWidth="1"/>
    <col min="3" max="3" width="9.5703125" style="7" bestFit="1" customWidth="1"/>
    <col min="4" max="4" width="8" style="7" bestFit="1" customWidth="1"/>
    <col min="5" max="5" width="8.28515625" style="7" bestFit="1" customWidth="1"/>
    <col min="6" max="6" width="6.7109375" style="7" bestFit="1" customWidth="1"/>
    <col min="7" max="7" width="8.7109375" style="7" bestFit="1" customWidth="1"/>
    <col min="8" max="8" width="7.42578125" style="7" bestFit="1" customWidth="1"/>
    <col min="9" max="9" width="8.7109375" style="7" bestFit="1" customWidth="1"/>
    <col min="10" max="10" width="24.5703125" style="7" customWidth="1"/>
    <col min="11" max="11" width="10.140625" style="7" bestFit="1" customWidth="1"/>
    <col min="12" max="16" width="9.140625" style="7"/>
    <col min="17" max="18" width="9.140625" style="309"/>
    <col min="19" max="19" width="9.140625" style="313"/>
    <col min="20" max="20" width="9.140625" style="7"/>
    <col min="21" max="16384" width="9.140625" style="309"/>
  </cols>
  <sheetData>
    <row r="1" spans="1:20">
      <c r="A1" s="19" t="s">
        <v>102</v>
      </c>
      <c r="B1" s="309" t="str">
        <f>IF(Content!$E$1=1,B2,B3)</f>
        <v>Словаччина</v>
      </c>
      <c r="C1" s="309" t="str">
        <f>IF(Content!$E$1=1,C2,C3)</f>
        <v>Угорщина</v>
      </c>
      <c r="D1" s="309" t="str">
        <f>IF(Content!$E$1=1,D2,D3)</f>
        <v>Польща</v>
      </c>
      <c r="E1" s="309" t="str">
        <f>IF(Content!$E$1=1,E2,E3)</f>
        <v>Румунія</v>
      </c>
      <c r="F1" s="309" t="str">
        <f>IF(Content!$E$1=1,F2,F3)</f>
        <v>Росія</v>
      </c>
      <c r="G1" s="309" t="str">
        <f>IF(Content!$E$1=1,G2,G3)</f>
        <v>Білорусь</v>
      </c>
      <c r="H1" s="309" t="str">
        <f>IF(Content!$E$1=1,H2,H3)</f>
        <v>Україна</v>
      </c>
      <c r="I1" s="309" t="str">
        <f>IF(Content!$E$1=1,I2,I3)</f>
        <v>Молдова</v>
      </c>
      <c r="J1" s="309"/>
      <c r="L1" s="309" t="str">
        <f>IF(Content!$E$1=1,L2,L3)</f>
        <v>Продуктивність праці* в окремих країнах, 2018 рік</v>
      </c>
      <c r="T1" s="309"/>
    </row>
    <row r="2" spans="1:20" hidden="1">
      <c r="A2" s="19"/>
      <c r="B2" s="309" t="s">
        <v>1450</v>
      </c>
      <c r="C2" s="309" t="s">
        <v>196</v>
      </c>
      <c r="D2" s="309" t="s">
        <v>123</v>
      </c>
      <c r="E2" s="309" t="s">
        <v>192</v>
      </c>
      <c r="F2" s="309" t="s">
        <v>124</v>
      </c>
      <c r="G2" s="309" t="s">
        <v>242</v>
      </c>
      <c r="H2" s="309" t="s">
        <v>174</v>
      </c>
      <c r="I2" s="309" t="s">
        <v>1033</v>
      </c>
      <c r="J2" s="309"/>
      <c r="L2" s="310" t="s">
        <v>1640</v>
      </c>
      <c r="T2" s="309"/>
    </row>
    <row r="3" spans="1:20" ht="12" hidden="1" customHeight="1">
      <c r="B3" s="309" t="s">
        <v>1451</v>
      </c>
      <c r="C3" s="309" t="s">
        <v>197</v>
      </c>
      <c r="D3" s="309" t="s">
        <v>122</v>
      </c>
      <c r="E3" s="309" t="s">
        <v>193</v>
      </c>
      <c r="F3" s="310" t="s">
        <v>117</v>
      </c>
      <c r="G3" s="309" t="s">
        <v>245</v>
      </c>
      <c r="H3" s="309" t="s">
        <v>175</v>
      </c>
      <c r="I3" s="310" t="s">
        <v>1060</v>
      </c>
      <c r="J3" s="309"/>
      <c r="L3" s="310" t="s">
        <v>1641</v>
      </c>
      <c r="T3" s="309"/>
    </row>
    <row r="4" spans="1:20">
      <c r="A4" s="7">
        <v>2018</v>
      </c>
      <c r="B4" s="538">
        <v>43.545000000000002</v>
      </c>
      <c r="C4" s="538">
        <v>35.396999999999998</v>
      </c>
      <c r="D4" s="538">
        <v>34.984999999999999</v>
      </c>
      <c r="E4" s="538">
        <v>25.738</v>
      </c>
      <c r="F4" s="538">
        <v>24.489000000000001</v>
      </c>
      <c r="G4" s="538">
        <v>13.276999999999999</v>
      </c>
      <c r="H4" s="538">
        <v>7.2350000000000003</v>
      </c>
      <c r="I4" s="538">
        <v>5.7969999999999997</v>
      </c>
      <c r="J4" s="538"/>
      <c r="T4" s="9" t="s">
        <v>31</v>
      </c>
    </row>
    <row r="5" spans="1:20">
      <c r="B5" s="538"/>
      <c r="C5" s="538"/>
      <c r="D5" s="538"/>
      <c r="E5" s="538"/>
      <c r="F5" s="538"/>
      <c r="G5" s="538"/>
      <c r="H5" s="538"/>
      <c r="I5" s="538"/>
      <c r="J5" s="538"/>
      <c r="S5" s="313" t="s">
        <v>32</v>
      </c>
      <c r="T5" s="9"/>
    </row>
    <row r="6" spans="1:20">
      <c r="B6" s="538"/>
      <c r="C6" s="538"/>
      <c r="D6" s="538"/>
      <c r="E6" s="538"/>
      <c r="F6" s="538"/>
      <c r="G6" s="538"/>
      <c r="H6" s="538"/>
      <c r="I6" s="538"/>
      <c r="J6" s="538"/>
      <c r="Q6" s="7"/>
      <c r="T6" s="9" t="s">
        <v>33</v>
      </c>
    </row>
    <row r="7" spans="1:20">
      <c r="B7" s="538"/>
      <c r="C7" s="538"/>
      <c r="D7" s="538"/>
      <c r="E7" s="538"/>
      <c r="F7" s="538"/>
      <c r="G7" s="538"/>
      <c r="H7" s="538"/>
      <c r="I7" s="538"/>
      <c r="J7" s="538"/>
      <c r="Q7" s="310"/>
      <c r="S7" s="313" t="s">
        <v>34</v>
      </c>
      <c r="T7" s="9"/>
    </row>
    <row r="8" spans="1:20">
      <c r="B8" s="538"/>
      <c r="C8" s="538"/>
      <c r="D8" s="538"/>
      <c r="E8" s="538"/>
      <c r="F8" s="538"/>
      <c r="G8" s="538"/>
      <c r="H8" s="538"/>
      <c r="I8" s="538"/>
      <c r="J8" s="538"/>
      <c r="T8" s="9" t="s">
        <v>35</v>
      </c>
    </row>
    <row r="9" spans="1:20">
      <c r="B9" s="538"/>
      <c r="C9" s="538"/>
      <c r="D9" s="538"/>
      <c r="E9" s="538"/>
      <c r="F9" s="538"/>
      <c r="G9" s="538"/>
      <c r="H9" s="538"/>
      <c r="I9" s="538"/>
      <c r="J9" s="538"/>
      <c r="S9" s="313" t="s">
        <v>36</v>
      </c>
      <c r="T9" s="9"/>
    </row>
    <row r="10" spans="1:20">
      <c r="B10" s="538"/>
      <c r="C10" s="538"/>
      <c r="D10" s="538"/>
      <c r="E10" s="538"/>
      <c r="F10" s="538"/>
      <c r="G10" s="538"/>
      <c r="H10" s="538"/>
      <c r="I10" s="538"/>
      <c r="J10" s="538"/>
      <c r="T10" s="9" t="s">
        <v>37</v>
      </c>
    </row>
    <row r="11" spans="1:20">
      <c r="B11" s="538"/>
      <c r="C11" s="538"/>
      <c r="D11" s="538"/>
      <c r="E11" s="538"/>
      <c r="F11" s="538"/>
      <c r="G11" s="538"/>
      <c r="H11" s="538"/>
      <c r="I11" s="538"/>
      <c r="J11" s="538"/>
      <c r="S11" s="313" t="s">
        <v>38</v>
      </c>
      <c r="T11" s="9"/>
    </row>
    <row r="12" spans="1:20">
      <c r="B12" s="538"/>
      <c r="C12" s="538"/>
      <c r="D12" s="538"/>
      <c r="E12" s="538"/>
      <c r="F12" s="538"/>
      <c r="G12" s="538"/>
      <c r="H12" s="538"/>
      <c r="I12" s="538"/>
      <c r="J12" s="538"/>
      <c r="T12" s="9" t="s">
        <v>39</v>
      </c>
    </row>
    <row r="13" spans="1:20">
      <c r="B13" s="538"/>
      <c r="C13" s="538"/>
      <c r="D13" s="538"/>
      <c r="E13" s="538"/>
      <c r="F13" s="538"/>
      <c r="G13" s="538"/>
      <c r="H13" s="538"/>
      <c r="I13" s="538"/>
      <c r="J13" s="538"/>
      <c r="S13" s="313" t="s">
        <v>40</v>
      </c>
      <c r="T13" s="9"/>
    </row>
    <row r="14" spans="1:20">
      <c r="B14" s="538"/>
      <c r="C14" s="538"/>
      <c r="D14" s="538"/>
      <c r="E14" s="538"/>
      <c r="F14" s="538"/>
      <c r="G14" s="538"/>
      <c r="H14" s="538"/>
      <c r="I14" s="538"/>
      <c r="J14" s="538"/>
      <c r="T14" s="9" t="s">
        <v>41</v>
      </c>
    </row>
    <row r="15" spans="1:20">
      <c r="B15" s="538"/>
      <c r="C15" s="538"/>
      <c r="D15" s="538"/>
      <c r="E15" s="538"/>
      <c r="F15" s="538"/>
      <c r="G15" s="538"/>
      <c r="H15" s="538"/>
      <c r="I15" s="538"/>
      <c r="J15" s="538"/>
      <c r="L15" s="1" t="str">
        <f>IF(Content!$E$1=1,L17,L18)</f>
        <v>* У постійних цінах 2010 року, тис. дол.</v>
      </c>
      <c r="S15" s="313" t="s">
        <v>42</v>
      </c>
      <c r="T15" s="9"/>
    </row>
    <row r="16" spans="1:20">
      <c r="B16" s="538"/>
      <c r="C16" s="538"/>
      <c r="D16" s="538"/>
      <c r="E16" s="538"/>
      <c r="F16" s="538"/>
      <c r="G16" s="538"/>
      <c r="H16" s="538"/>
      <c r="I16" s="538"/>
      <c r="J16" s="538"/>
      <c r="L16" s="1" t="str">
        <f>IF(Content!$E$1=1,L19,L20)</f>
        <v>Джерело: МОП.</v>
      </c>
      <c r="T16" s="9" t="s">
        <v>43</v>
      </c>
    </row>
    <row r="17" spans="2:20">
      <c r="B17" s="538"/>
      <c r="C17" s="538"/>
      <c r="D17" s="538"/>
      <c r="E17" s="538"/>
      <c r="F17" s="538"/>
      <c r="G17" s="538"/>
      <c r="H17" s="538"/>
      <c r="I17" s="538"/>
      <c r="J17" s="538"/>
      <c r="L17" s="2" t="s">
        <v>1642</v>
      </c>
      <c r="S17" s="313" t="s">
        <v>44</v>
      </c>
      <c r="T17" s="9"/>
    </row>
    <row r="18" spans="2:20">
      <c r="B18" s="538"/>
      <c r="C18" s="538"/>
      <c r="D18" s="538"/>
      <c r="E18" s="538"/>
      <c r="F18" s="538"/>
      <c r="G18" s="538"/>
      <c r="H18" s="538"/>
      <c r="I18" s="538"/>
      <c r="J18" s="538"/>
      <c r="K18" s="47"/>
      <c r="L18" s="2" t="s">
        <v>1643</v>
      </c>
      <c r="T18" s="9" t="s">
        <v>45</v>
      </c>
    </row>
    <row r="19" spans="2:20">
      <c r="B19" s="538"/>
      <c r="C19" s="538"/>
      <c r="D19" s="538"/>
      <c r="E19" s="538"/>
      <c r="F19" s="538"/>
      <c r="G19" s="538"/>
      <c r="H19" s="538"/>
      <c r="I19" s="538"/>
      <c r="J19" s="538"/>
      <c r="K19" s="47"/>
      <c r="L19" s="2" t="s">
        <v>1452</v>
      </c>
      <c r="S19" s="313" t="s">
        <v>214</v>
      </c>
      <c r="T19" s="9"/>
    </row>
    <row r="20" spans="2:20">
      <c r="B20" s="538"/>
      <c r="C20" s="538"/>
      <c r="D20" s="538"/>
      <c r="E20" s="538"/>
      <c r="F20" s="538"/>
      <c r="G20" s="538"/>
      <c r="H20" s="538"/>
      <c r="I20" s="538"/>
      <c r="J20" s="538"/>
      <c r="K20" s="47"/>
      <c r="L20" s="9" t="s">
        <v>1453</v>
      </c>
      <c r="T20" s="9"/>
    </row>
    <row r="21" spans="2:20">
      <c r="B21" s="8"/>
      <c r="C21" s="8"/>
      <c r="D21" s="8"/>
      <c r="E21" s="8"/>
      <c r="F21" s="8"/>
      <c r="G21" s="8"/>
      <c r="H21" s="8"/>
      <c r="I21" s="8"/>
      <c r="J21" s="8"/>
      <c r="K21" s="47"/>
      <c r="T21" s="9"/>
    </row>
    <row r="22" spans="2:20">
      <c r="B22" s="8"/>
      <c r="C22" s="8"/>
      <c r="D22" s="8"/>
      <c r="E22" s="8"/>
      <c r="F22" s="8"/>
      <c r="G22" s="8"/>
      <c r="H22" s="8"/>
      <c r="I22" s="8"/>
      <c r="J22" s="8"/>
      <c r="K22" s="47"/>
      <c r="T22" s="9"/>
    </row>
    <row r="23" spans="2:20">
      <c r="B23" s="8"/>
      <c r="C23" s="8"/>
      <c r="D23" s="8"/>
      <c r="E23" s="8"/>
      <c r="F23" s="8"/>
      <c r="G23" s="8"/>
      <c r="H23" s="8"/>
      <c r="I23" s="8"/>
      <c r="J23" s="8"/>
      <c r="K23" s="47"/>
      <c r="T23" s="9"/>
    </row>
    <row r="24" spans="2:20">
      <c r="B24" s="8"/>
      <c r="C24" s="8"/>
      <c r="D24" s="8"/>
      <c r="E24" s="8"/>
      <c r="F24" s="8"/>
      <c r="G24" s="8"/>
      <c r="H24" s="8"/>
      <c r="I24" s="8"/>
      <c r="J24" s="8"/>
      <c r="K24" s="47"/>
      <c r="T24" s="9"/>
    </row>
    <row r="25" spans="2:20">
      <c r="B25" s="8"/>
      <c r="C25" s="8"/>
      <c r="D25" s="8"/>
      <c r="E25" s="8"/>
      <c r="F25" s="8"/>
      <c r="G25" s="8"/>
      <c r="H25" s="8"/>
      <c r="I25" s="8"/>
      <c r="J25" s="8"/>
      <c r="K25" s="47"/>
      <c r="T25" s="9"/>
    </row>
    <row r="26" spans="2:20">
      <c r="B26" s="8"/>
      <c r="C26" s="8"/>
      <c r="D26" s="8"/>
      <c r="E26" s="8"/>
      <c r="F26" s="8"/>
      <c r="G26" s="8"/>
      <c r="H26" s="8"/>
      <c r="I26" s="8"/>
      <c r="J26" s="8"/>
      <c r="K26" s="47"/>
      <c r="T26" s="9"/>
    </row>
    <row r="27" spans="2:20">
      <c r="B27" s="8"/>
      <c r="C27" s="8"/>
      <c r="D27" s="8"/>
      <c r="E27" s="8"/>
      <c r="F27" s="8"/>
      <c r="G27" s="8"/>
      <c r="H27" s="8"/>
      <c r="I27" s="8"/>
      <c r="J27" s="8"/>
      <c r="K27" s="47"/>
      <c r="P27" s="8"/>
      <c r="T27" s="10"/>
    </row>
    <row r="28" spans="2:20">
      <c r="B28" s="8"/>
      <c r="C28" s="8"/>
      <c r="D28" s="8"/>
      <c r="E28" s="8"/>
      <c r="F28" s="8"/>
      <c r="G28" s="8"/>
      <c r="H28" s="8"/>
      <c r="I28" s="8"/>
      <c r="J28" s="8"/>
      <c r="K28" s="47"/>
      <c r="P28" s="8"/>
      <c r="T28" s="10"/>
    </row>
    <row r="29" spans="2:20">
      <c r="B29" s="8"/>
      <c r="C29" s="8"/>
      <c r="D29" s="8"/>
      <c r="E29" s="8"/>
      <c r="F29" s="8"/>
      <c r="G29" s="8"/>
      <c r="H29" s="8"/>
      <c r="I29" s="8"/>
      <c r="J29" s="8"/>
      <c r="K29" s="47"/>
      <c r="T29" s="9"/>
    </row>
    <row r="30" spans="2:20">
      <c r="B30" s="8"/>
      <c r="C30" s="8"/>
      <c r="D30" s="8"/>
      <c r="E30" s="8"/>
      <c r="F30" s="8"/>
      <c r="G30" s="8"/>
      <c r="H30" s="8"/>
      <c r="I30" s="8"/>
      <c r="J30" s="8"/>
      <c r="K30" s="47"/>
      <c r="T30" s="9"/>
    </row>
    <row r="31" spans="2:20">
      <c r="B31" s="8"/>
      <c r="C31" s="8"/>
      <c r="D31" s="8"/>
      <c r="E31" s="8"/>
      <c r="F31" s="8"/>
      <c r="G31" s="8"/>
      <c r="H31" s="8"/>
      <c r="I31" s="8"/>
      <c r="J31" s="8"/>
      <c r="K31" s="47"/>
      <c r="T31" s="9"/>
    </row>
    <row r="32" spans="2:20">
      <c r="B32" s="8"/>
      <c r="C32" s="8"/>
      <c r="D32" s="8"/>
      <c r="E32" s="8"/>
      <c r="F32" s="8"/>
      <c r="G32" s="8"/>
      <c r="H32" s="8"/>
      <c r="I32" s="8"/>
      <c r="J32" s="8"/>
      <c r="K32" s="47"/>
      <c r="T32" s="9"/>
    </row>
    <row r="33" spans="2:20">
      <c r="B33" s="8"/>
      <c r="C33" s="8"/>
      <c r="D33" s="8"/>
      <c r="E33" s="8"/>
      <c r="F33" s="8"/>
      <c r="G33" s="8"/>
      <c r="H33" s="8"/>
      <c r="I33" s="8"/>
      <c r="J33" s="8"/>
      <c r="K33" s="47"/>
      <c r="T33" s="9"/>
    </row>
    <row r="34" spans="2:20">
      <c r="B34" s="8"/>
      <c r="C34" s="8"/>
      <c r="D34" s="8"/>
      <c r="E34" s="8"/>
      <c r="F34" s="8"/>
      <c r="G34" s="8"/>
      <c r="H34" s="8"/>
      <c r="I34" s="8"/>
      <c r="J34" s="8"/>
    </row>
    <row r="35" spans="2:20">
      <c r="B35" s="8"/>
      <c r="C35" s="8"/>
      <c r="D35" s="8"/>
      <c r="E35" s="8"/>
      <c r="F35" s="8"/>
      <c r="G35" s="8"/>
      <c r="H35" s="8"/>
      <c r="I35" s="8"/>
      <c r="J35" s="8"/>
    </row>
    <row r="36" spans="2:20">
      <c r="B36" s="8"/>
      <c r="C36" s="8"/>
      <c r="D36" s="8"/>
      <c r="E36" s="8"/>
      <c r="F36" s="8"/>
      <c r="G36" s="8"/>
      <c r="H36" s="8"/>
      <c r="I36" s="8"/>
      <c r="J36" s="8"/>
    </row>
    <row r="37" spans="2:20">
      <c r="B37" s="8"/>
      <c r="C37" s="8"/>
      <c r="D37" s="8"/>
      <c r="E37" s="8"/>
      <c r="F37" s="8"/>
      <c r="G37" s="8"/>
      <c r="H37" s="8"/>
      <c r="I37" s="8"/>
      <c r="J37" s="8"/>
    </row>
    <row r="38" spans="2:20">
      <c r="B38" s="8"/>
      <c r="C38" s="8"/>
      <c r="D38" s="8"/>
      <c r="E38" s="8"/>
      <c r="F38" s="8"/>
      <c r="G38" s="8"/>
      <c r="H38" s="8"/>
      <c r="I38" s="8"/>
      <c r="J38" s="8"/>
    </row>
    <row r="39" spans="2:20">
      <c r="B39" s="8"/>
      <c r="C39" s="8"/>
      <c r="D39" s="8"/>
      <c r="E39" s="8"/>
      <c r="F39" s="8"/>
      <c r="G39" s="8"/>
      <c r="H39" s="8"/>
      <c r="I39" s="8"/>
      <c r="J39" s="8"/>
    </row>
    <row r="40" spans="2:20">
      <c r="B40" s="8"/>
      <c r="C40" s="8"/>
      <c r="D40" s="8"/>
      <c r="E40" s="8"/>
      <c r="F40" s="8"/>
      <c r="G40" s="8"/>
      <c r="H40" s="8"/>
      <c r="I40" s="8"/>
      <c r="J40" s="8"/>
    </row>
    <row r="41" spans="2:20">
      <c r="B41" s="8"/>
      <c r="C41" s="8"/>
      <c r="D41" s="8"/>
      <c r="E41" s="8"/>
      <c r="F41" s="8"/>
      <c r="G41" s="8"/>
      <c r="H41" s="8"/>
      <c r="I41" s="8"/>
      <c r="J41" s="8"/>
    </row>
    <row r="42" spans="2:20">
      <c r="B42" s="8"/>
      <c r="C42" s="8"/>
      <c r="D42" s="8"/>
      <c r="E42" s="8"/>
      <c r="F42" s="8"/>
      <c r="G42" s="8"/>
      <c r="H42" s="8"/>
      <c r="I42" s="8"/>
      <c r="J42" s="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I49"/>
  <sheetViews>
    <sheetView showGridLines="0" zoomScaleNormal="100" workbookViewId="0">
      <selection activeCell="B22" sqref="B22"/>
    </sheetView>
  </sheetViews>
  <sheetFormatPr defaultColWidth="9.140625" defaultRowHeight="12.75"/>
  <cols>
    <col min="1" max="1" width="9.140625" style="36"/>
    <col min="2" max="2" width="17.28515625" style="36" customWidth="1"/>
    <col min="3" max="16384" width="9.140625" style="36"/>
  </cols>
  <sheetData>
    <row r="1" spans="1:7">
      <c r="A1" s="19" t="s">
        <v>102</v>
      </c>
      <c r="B1" s="488" t="str">
        <f>IF(Content!$E$1=1,B2,B3)</f>
        <v>Загальне сальдо**</v>
      </c>
      <c r="C1" s="309" t="str">
        <f>IF(Content!$E$1=1,C2,C3)</f>
        <v>Скориговане первинне сальдо**</v>
      </c>
      <c r="G1" s="309" t="str">
        <f>IF(Content!$E$1=1,G2,G3)</f>
        <v>Сальдо СЗДУ за різними вимірами</v>
      </c>
    </row>
    <row r="2" spans="1:7" ht="0.75" customHeight="1">
      <c r="A2" s="19"/>
      <c r="B2" s="26" t="s">
        <v>1273</v>
      </c>
      <c r="C2" s="26" t="s">
        <v>1274</v>
      </c>
      <c r="G2" s="489" t="s">
        <v>1275</v>
      </c>
    </row>
    <row r="3" spans="1:7" hidden="1">
      <c r="B3" s="490" t="s">
        <v>1276</v>
      </c>
      <c r="C3" s="310" t="s">
        <v>1277</v>
      </c>
      <c r="G3" s="36" t="s">
        <v>1278</v>
      </c>
    </row>
    <row r="4" spans="1:7">
      <c r="A4" s="36" t="s">
        <v>31</v>
      </c>
      <c r="B4" s="38">
        <v>3.7</v>
      </c>
      <c r="C4" s="38">
        <v>7.1</v>
      </c>
      <c r="D4" s="26"/>
    </row>
    <row r="5" spans="1:7">
      <c r="A5" s="36" t="s">
        <v>164</v>
      </c>
      <c r="B5" s="38">
        <v>-0.4</v>
      </c>
      <c r="C5" s="38">
        <v>6.6</v>
      </c>
      <c r="D5" s="35" t="s">
        <v>32</v>
      </c>
    </row>
    <row r="6" spans="1:7">
      <c r="A6" s="36" t="s">
        <v>33</v>
      </c>
      <c r="B6" s="38">
        <v>3.6</v>
      </c>
      <c r="C6" s="38">
        <v>8.8000000000000007</v>
      </c>
      <c r="D6" s="35"/>
    </row>
    <row r="7" spans="1:7">
      <c r="A7" s="36" t="s">
        <v>34</v>
      </c>
      <c r="B7" s="38">
        <v>-10.8</v>
      </c>
      <c r="C7" s="38">
        <v>1.3</v>
      </c>
      <c r="D7" s="35" t="s">
        <v>34</v>
      </c>
    </row>
    <row r="8" spans="1:7">
      <c r="A8" s="36" t="s">
        <v>136</v>
      </c>
      <c r="B8" s="38">
        <v>0.8</v>
      </c>
      <c r="C8" s="38">
        <v>4.0999999999999996</v>
      </c>
      <c r="D8" s="35"/>
    </row>
    <row r="9" spans="1:7">
      <c r="A9" s="36" t="s">
        <v>111</v>
      </c>
      <c r="B9" s="38">
        <v>-2.8</v>
      </c>
      <c r="C9" s="38">
        <v>1.6</v>
      </c>
      <c r="D9" s="35" t="s">
        <v>610</v>
      </c>
    </row>
    <row r="10" spans="1:7">
      <c r="A10" s="36" t="s">
        <v>37</v>
      </c>
      <c r="B10" s="38">
        <v>-3</v>
      </c>
      <c r="C10" s="38">
        <v>0.5</v>
      </c>
      <c r="D10" s="35"/>
    </row>
    <row r="11" spans="1:7">
      <c r="A11" s="36" t="s">
        <v>38</v>
      </c>
      <c r="B11" s="38">
        <v>-3.2</v>
      </c>
      <c r="C11" s="38">
        <v>7.3</v>
      </c>
      <c r="D11" s="35" t="s">
        <v>38</v>
      </c>
    </row>
    <row r="12" spans="1:7">
      <c r="A12" s="36" t="s">
        <v>138</v>
      </c>
      <c r="B12" s="38">
        <v>0.7</v>
      </c>
      <c r="C12" s="38">
        <v>2.8</v>
      </c>
      <c r="D12" s="35"/>
    </row>
    <row r="13" spans="1:7">
      <c r="A13" s="36" t="s">
        <v>209</v>
      </c>
      <c r="B13" s="38">
        <v>7.2</v>
      </c>
      <c r="C13" s="38">
        <v>7</v>
      </c>
      <c r="D13" s="35" t="s">
        <v>112</v>
      </c>
    </row>
    <row r="14" spans="1:7">
      <c r="A14" s="36" t="s">
        <v>359</v>
      </c>
      <c r="B14" s="38">
        <v>-1.3</v>
      </c>
      <c r="C14" s="38">
        <v>2.2000000000000002</v>
      </c>
      <c r="D14" s="35"/>
    </row>
    <row r="15" spans="1:7">
      <c r="A15" s="36" t="s">
        <v>42</v>
      </c>
      <c r="B15" s="38">
        <v>-9.4</v>
      </c>
      <c r="C15" s="38">
        <v>-0.4</v>
      </c>
      <c r="D15" s="35" t="s">
        <v>1279</v>
      </c>
    </row>
    <row r="16" spans="1:7">
      <c r="A16" s="36" t="s">
        <v>121</v>
      </c>
      <c r="B16" s="38">
        <v>-0.6</v>
      </c>
      <c r="C16" s="38">
        <v>-1.6</v>
      </c>
      <c r="D16" s="35"/>
    </row>
    <row r="17" spans="1:35">
      <c r="A17" s="36" t="s">
        <v>143</v>
      </c>
      <c r="B17" s="38">
        <v>1.1000000000000001</v>
      </c>
      <c r="C17" s="38">
        <v>0.4</v>
      </c>
      <c r="D17" s="35" t="s">
        <v>608</v>
      </c>
      <c r="G17" s="310" t="str">
        <f>IF(Content!$E$1=1,G24,G31)</f>
        <v>Джерело: ДКСУ, розрахунки НБУ.</v>
      </c>
      <c r="H17" s="26"/>
      <c r="I17" s="26"/>
      <c r="J17" s="26"/>
      <c r="K17" s="26"/>
      <c r="L17" s="26"/>
      <c r="M17" s="26"/>
      <c r="N17" s="26"/>
      <c r="O17" s="26"/>
      <c r="P17" s="26"/>
      <c r="Q17" s="26"/>
      <c r="R17" s="26"/>
      <c r="S17" s="26"/>
      <c r="T17" s="26"/>
      <c r="U17" s="26"/>
      <c r="V17" s="26"/>
      <c r="W17" s="26"/>
      <c r="X17" s="26"/>
      <c r="Y17" s="26"/>
    </row>
    <row r="18" spans="1:35">
      <c r="A18" s="36" t="s">
        <v>225</v>
      </c>
      <c r="B18" s="38">
        <v>-0.1</v>
      </c>
      <c r="C18" s="38">
        <v>3.2</v>
      </c>
      <c r="D18" s="35"/>
      <c r="G18" s="310" t="str">
        <f>IF(Content!$E$1=1,G25,G33)</f>
        <v>* Оцінка НБУ на основі оперативних даних та власних прогнозів.</v>
      </c>
      <c r="H18" s="26"/>
      <c r="I18" s="26"/>
      <c r="J18" s="26"/>
      <c r="K18" s="26"/>
      <c r="L18" s="26"/>
      <c r="M18" s="26"/>
      <c r="N18" s="26"/>
      <c r="O18" s="26"/>
      <c r="P18" s="26"/>
      <c r="Q18" s="26"/>
      <c r="R18" s="26"/>
      <c r="S18" s="26"/>
      <c r="T18" s="26"/>
      <c r="U18" s="26"/>
      <c r="V18" s="26"/>
      <c r="W18" s="26"/>
      <c r="X18" s="26"/>
      <c r="Y18" s="26"/>
    </row>
    <row r="19" spans="1:35">
      <c r="A19" s="36" t="s">
        <v>214</v>
      </c>
      <c r="B19" s="38">
        <v>-7.2</v>
      </c>
      <c r="C19" s="38">
        <v>0.6</v>
      </c>
      <c r="D19" s="35" t="s">
        <v>1280</v>
      </c>
      <c r="G19" s="310" t="str">
        <f>IF(Content!$E$1=1,G26,G34)</f>
        <v>** Загальне сальдо (% до ВВП) – сальдо зведеного бюджету з урахуванням позичок, наданих Пенсійному фонду з ЄКР</v>
      </c>
      <c r="H19" s="26"/>
      <c r="I19" s="26"/>
      <c r="J19" s="26"/>
      <c r="K19" s="26"/>
      <c r="L19" s="26"/>
      <c r="M19" s="26"/>
      <c r="N19" s="26"/>
      <c r="O19" s="26"/>
      <c r="P19" s="26"/>
      <c r="Q19" s="26"/>
      <c r="R19" s="26"/>
      <c r="S19" s="26"/>
      <c r="T19" s="26"/>
      <c r="U19" s="26"/>
      <c r="V19" s="26"/>
      <c r="W19" s="26"/>
      <c r="X19" s="26"/>
      <c r="Y19" s="26"/>
    </row>
    <row r="20" spans="1:35">
      <c r="A20" s="36" t="s">
        <v>215</v>
      </c>
      <c r="B20" s="38">
        <v>-1.7</v>
      </c>
      <c r="C20" s="38">
        <v>-0.4</v>
      </c>
      <c r="D20" s="35"/>
      <c r="G20" s="310" t="str">
        <f>IF(Content!$E$1=1,G27,G35)</f>
        <v xml:space="preserve">** Циклічно скориговане первинне сальдо СЗДУ (% від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v>
      </c>
      <c r="H20" s="26"/>
      <c r="I20" s="26"/>
      <c r="J20" s="26"/>
      <c r="K20" s="26"/>
      <c r="L20" s="26"/>
      <c r="M20" s="26"/>
      <c r="N20" s="26"/>
      <c r="O20" s="26"/>
      <c r="P20" s="26"/>
      <c r="Q20" s="26"/>
      <c r="R20" s="26"/>
      <c r="S20" s="26"/>
      <c r="T20" s="26"/>
      <c r="U20" s="26"/>
      <c r="V20" s="26"/>
      <c r="W20" s="26"/>
      <c r="X20" s="26"/>
      <c r="Y20" s="26"/>
    </row>
    <row r="21" spans="1:35">
      <c r="A21" s="36" t="s">
        <v>1281</v>
      </c>
      <c r="B21" s="38">
        <v>3.4</v>
      </c>
      <c r="C21" s="38">
        <v>-1.9</v>
      </c>
      <c r="D21" s="35" t="s">
        <v>1282</v>
      </c>
      <c r="G21" s="310" t="str">
        <f>IF(Content!$E$1=1,G28,G36)</f>
        <v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v>
      </c>
      <c r="H21" s="26"/>
      <c r="I21" s="26"/>
      <c r="J21" s="26"/>
      <c r="K21" s="26"/>
      <c r="L21" s="26"/>
      <c r="M21" s="26"/>
      <c r="N21" s="26"/>
      <c r="O21" s="26"/>
      <c r="P21" s="26"/>
      <c r="Q21" s="26"/>
      <c r="R21" s="26"/>
      <c r="S21" s="26"/>
      <c r="T21" s="26"/>
      <c r="U21" s="26"/>
      <c r="V21" s="26"/>
      <c r="W21" s="26"/>
      <c r="X21" s="26"/>
      <c r="Y21" s="26"/>
      <c r="Z21" s="411"/>
      <c r="AA21" s="411"/>
      <c r="AB21" s="411"/>
      <c r="AC21" s="411"/>
      <c r="AD21" s="411"/>
      <c r="AE21" s="411"/>
      <c r="AF21" s="411"/>
      <c r="AG21" s="411"/>
      <c r="AH21" s="411"/>
      <c r="AI21" s="411"/>
    </row>
    <row r="22" spans="1:35">
      <c r="B22" s="38"/>
      <c r="C22" s="38"/>
      <c r="D22" s="35"/>
      <c r="F22" s="26"/>
      <c r="G22" s="310"/>
      <c r="H22" s="26"/>
      <c r="I22" s="26"/>
      <c r="J22" s="26"/>
      <c r="K22" s="26"/>
      <c r="L22" s="26"/>
      <c r="M22" s="26"/>
      <c r="N22" s="26"/>
      <c r="O22" s="26"/>
      <c r="P22" s="26"/>
      <c r="Q22" s="26"/>
      <c r="R22" s="26"/>
      <c r="S22" s="26"/>
      <c r="T22" s="26"/>
      <c r="U22" s="26"/>
      <c r="V22" s="26"/>
      <c r="W22" s="26"/>
      <c r="X22" s="26"/>
      <c r="Y22" s="26"/>
      <c r="Z22" s="411"/>
      <c r="AA22" s="411"/>
      <c r="AB22" s="411"/>
      <c r="AC22" s="411"/>
      <c r="AD22" s="411"/>
      <c r="AE22" s="411"/>
      <c r="AF22" s="411"/>
      <c r="AG22" s="411"/>
      <c r="AH22" s="411"/>
      <c r="AI22" s="411"/>
    </row>
    <row r="23" spans="1:35">
      <c r="B23" s="38"/>
      <c r="C23" s="38"/>
      <c r="D23" s="26"/>
      <c r="F23" s="26"/>
      <c r="G23" s="313"/>
      <c r="H23" s="35"/>
      <c r="I23" s="35"/>
      <c r="J23" s="35"/>
      <c r="K23" s="35"/>
      <c r="L23" s="35"/>
      <c r="M23" s="35"/>
      <c r="N23" s="35"/>
      <c r="O23" s="35"/>
      <c r="P23" s="35"/>
      <c r="Q23" s="35"/>
      <c r="R23" s="35"/>
      <c r="S23" s="35"/>
      <c r="T23" s="35"/>
      <c r="U23" s="35"/>
      <c r="V23" s="35"/>
      <c r="W23" s="35"/>
      <c r="X23" s="35"/>
      <c r="Y23" s="35"/>
      <c r="Z23" s="35"/>
      <c r="AA23" s="35"/>
      <c r="AB23" s="411"/>
      <c r="AC23" s="411"/>
      <c r="AD23" s="411"/>
      <c r="AE23" s="411"/>
      <c r="AF23" s="411"/>
      <c r="AG23" s="411"/>
      <c r="AH23" s="411"/>
      <c r="AI23" s="411"/>
    </row>
    <row r="24" spans="1:35">
      <c r="B24" s="38"/>
      <c r="C24" s="38"/>
      <c r="D24" s="26"/>
      <c r="F24" s="26"/>
      <c r="G24" s="35" t="s">
        <v>336</v>
      </c>
      <c r="H24" s="35"/>
      <c r="I24" s="35"/>
      <c r="J24" s="35"/>
      <c r="K24" s="35"/>
      <c r="L24" s="35"/>
      <c r="M24" s="35"/>
      <c r="N24" s="35"/>
      <c r="O24" s="35"/>
      <c r="P24" s="35"/>
      <c r="Q24" s="35"/>
      <c r="R24" s="35"/>
      <c r="S24" s="35"/>
      <c r="T24" s="35"/>
      <c r="U24" s="35"/>
      <c r="V24" s="35"/>
      <c r="W24" s="35"/>
      <c r="X24" s="35"/>
      <c r="Y24" s="35"/>
      <c r="Z24" s="35"/>
      <c r="AA24" s="35"/>
      <c r="AB24" s="411"/>
      <c r="AC24" s="411"/>
      <c r="AD24" s="411"/>
      <c r="AE24" s="411"/>
      <c r="AF24" s="411"/>
      <c r="AG24" s="411"/>
      <c r="AH24" s="411"/>
      <c r="AI24" s="411"/>
    </row>
    <row r="25" spans="1:35">
      <c r="B25" s="38"/>
      <c r="C25" s="38"/>
      <c r="D25" s="26"/>
      <c r="F25" s="26"/>
      <c r="G25" s="491" t="s">
        <v>1283</v>
      </c>
      <c r="H25" s="35"/>
      <c r="I25" s="35"/>
      <c r="J25" s="35"/>
      <c r="K25" s="35"/>
      <c r="L25" s="35"/>
      <c r="M25" s="35"/>
      <c r="N25" s="35"/>
      <c r="O25" s="35"/>
      <c r="P25" s="35"/>
      <c r="Q25" s="35"/>
      <c r="R25" s="35"/>
      <c r="S25" s="35"/>
      <c r="T25" s="35"/>
      <c r="U25" s="35"/>
      <c r="V25" s="35"/>
      <c r="W25" s="35"/>
      <c r="X25" s="35"/>
      <c r="Y25" s="35"/>
      <c r="Z25" s="35"/>
      <c r="AA25" s="35"/>
      <c r="AB25" s="411"/>
      <c r="AC25" s="411"/>
      <c r="AD25" s="411"/>
      <c r="AE25" s="411"/>
      <c r="AF25" s="411"/>
      <c r="AG25" s="411"/>
      <c r="AH25" s="411"/>
      <c r="AI25" s="411"/>
    </row>
    <row r="26" spans="1:35">
      <c r="B26" s="38"/>
      <c r="C26" s="38"/>
      <c r="D26" s="26"/>
      <c r="F26" s="26"/>
      <c r="G26" s="491" t="s">
        <v>1284</v>
      </c>
      <c r="H26" s="35"/>
      <c r="I26" s="35"/>
      <c r="J26" s="35"/>
      <c r="K26" s="35"/>
      <c r="L26" s="35"/>
      <c r="M26" s="35"/>
      <c r="N26" s="35"/>
      <c r="O26" s="35"/>
      <c r="P26" s="35"/>
      <c r="Q26" s="35"/>
      <c r="R26" s="35"/>
      <c r="S26" s="35"/>
      <c r="T26" s="35"/>
      <c r="U26" s="35"/>
      <c r="V26" s="35"/>
      <c r="W26" s="35"/>
      <c r="X26" s="35"/>
      <c r="Y26" s="35"/>
      <c r="Z26" s="35"/>
      <c r="AA26" s="35"/>
      <c r="AB26" s="411"/>
      <c r="AC26" s="411"/>
      <c r="AD26" s="411"/>
      <c r="AE26" s="411"/>
      <c r="AF26" s="411"/>
      <c r="AG26" s="411"/>
      <c r="AH26" s="411"/>
      <c r="AI26" s="411"/>
    </row>
    <row r="27" spans="1:35">
      <c r="B27" s="38"/>
      <c r="C27" s="38"/>
      <c r="D27" s="26"/>
      <c r="F27" s="26"/>
      <c r="G27" s="35" t="s">
        <v>1285</v>
      </c>
      <c r="H27" s="35"/>
      <c r="I27" s="35"/>
      <c r="J27" s="35"/>
      <c r="K27" s="35"/>
      <c r="L27" s="35"/>
      <c r="M27" s="35"/>
      <c r="N27" s="35"/>
      <c r="O27" s="35"/>
      <c r="P27" s="35"/>
      <c r="Q27" s="35"/>
      <c r="R27" s="35"/>
      <c r="S27" s="35"/>
      <c r="T27" s="35"/>
      <c r="U27" s="35"/>
      <c r="V27" s="35"/>
      <c r="W27" s="35"/>
      <c r="X27" s="35"/>
      <c r="Y27" s="35"/>
      <c r="Z27" s="35"/>
      <c r="AA27" s="35"/>
      <c r="AB27" s="411"/>
      <c r="AC27" s="411"/>
      <c r="AD27" s="411"/>
      <c r="AE27" s="411"/>
      <c r="AF27" s="411"/>
      <c r="AG27" s="411"/>
      <c r="AH27" s="411"/>
      <c r="AI27" s="411"/>
    </row>
    <row r="28" spans="1:35">
      <c r="B28" s="38"/>
      <c r="C28" s="38"/>
      <c r="F28" s="26"/>
      <c r="G28" s="35" t="s">
        <v>1286</v>
      </c>
      <c r="H28" s="35"/>
      <c r="I28" s="35"/>
      <c r="J28" s="35"/>
      <c r="K28" s="35"/>
      <c r="L28" s="35"/>
      <c r="M28" s="35"/>
      <c r="N28" s="35"/>
      <c r="O28" s="35"/>
      <c r="P28" s="35"/>
      <c r="Q28" s="35"/>
      <c r="R28" s="35"/>
      <c r="S28" s="35"/>
      <c r="T28" s="35"/>
      <c r="U28" s="35"/>
      <c r="V28" s="35"/>
      <c r="W28" s="35"/>
      <c r="X28" s="35"/>
      <c r="Y28" s="35"/>
      <c r="Z28" s="35"/>
      <c r="AA28" s="35"/>
      <c r="AB28" s="411"/>
      <c r="AC28" s="411"/>
      <c r="AD28" s="411"/>
      <c r="AE28" s="411"/>
      <c r="AF28" s="411"/>
      <c r="AG28" s="411"/>
      <c r="AH28" s="411"/>
      <c r="AI28" s="411"/>
    </row>
    <row r="29" spans="1:35">
      <c r="B29" s="38"/>
      <c r="C29" s="38"/>
      <c r="F29" s="26"/>
      <c r="G29" s="35"/>
      <c r="H29" s="35"/>
      <c r="I29" s="35"/>
      <c r="J29" s="35"/>
      <c r="K29" s="35"/>
      <c r="L29" s="35"/>
      <c r="M29" s="35"/>
      <c r="N29" s="35"/>
      <c r="O29" s="35"/>
      <c r="P29" s="35"/>
      <c r="Q29" s="35"/>
      <c r="R29" s="35"/>
      <c r="S29" s="35"/>
      <c r="T29" s="35"/>
      <c r="U29" s="35"/>
      <c r="V29" s="35"/>
      <c r="W29" s="35"/>
      <c r="X29" s="35"/>
      <c r="Y29" s="35"/>
      <c r="Z29" s="35"/>
      <c r="AA29" s="35"/>
      <c r="AB29" s="411"/>
      <c r="AC29" s="411"/>
      <c r="AD29" s="411"/>
      <c r="AE29" s="411"/>
      <c r="AF29" s="411"/>
      <c r="AG29" s="411"/>
      <c r="AH29" s="411"/>
      <c r="AI29" s="411"/>
    </row>
    <row r="30" spans="1:35">
      <c r="B30" s="38"/>
      <c r="C30" s="38"/>
      <c r="F30" s="26"/>
      <c r="G30" s="35"/>
      <c r="H30" s="35"/>
      <c r="I30" s="35"/>
      <c r="J30" s="35"/>
      <c r="K30" s="35"/>
      <c r="L30" s="35"/>
      <c r="M30" s="35"/>
      <c r="N30" s="35"/>
      <c r="O30" s="35"/>
      <c r="P30" s="35"/>
      <c r="Q30" s="35"/>
      <c r="R30" s="35"/>
      <c r="S30" s="35"/>
      <c r="T30" s="35"/>
      <c r="U30" s="35"/>
      <c r="V30" s="35"/>
      <c r="W30" s="35"/>
      <c r="X30" s="35"/>
      <c r="Y30" s="35"/>
      <c r="Z30" s="35"/>
      <c r="AA30" s="35"/>
      <c r="AB30" s="411"/>
      <c r="AC30" s="411"/>
      <c r="AD30" s="411"/>
      <c r="AE30" s="411"/>
      <c r="AF30" s="411"/>
      <c r="AG30" s="411"/>
      <c r="AH30" s="411"/>
      <c r="AI30" s="411"/>
    </row>
    <row r="31" spans="1:35">
      <c r="B31" s="38"/>
      <c r="C31" s="38"/>
      <c r="F31" s="26"/>
      <c r="G31" s="121" t="s">
        <v>337</v>
      </c>
      <c r="H31" s="35"/>
      <c r="I31" s="35"/>
      <c r="J31" s="35"/>
      <c r="K31" s="35"/>
      <c r="L31" s="35"/>
      <c r="M31" s="35"/>
      <c r="N31" s="35"/>
      <c r="O31" s="35"/>
      <c r="P31" s="35"/>
      <c r="Q31" s="35"/>
      <c r="R31" s="35"/>
      <c r="S31" s="35"/>
      <c r="T31" s="35"/>
      <c r="U31" s="35"/>
      <c r="V31" s="35"/>
      <c r="W31" s="35"/>
      <c r="X31" s="35"/>
      <c r="Y31" s="35"/>
      <c r="Z31" s="35"/>
      <c r="AA31" s="35"/>
      <c r="AB31" s="411"/>
      <c r="AC31" s="411"/>
      <c r="AD31" s="411"/>
      <c r="AE31" s="411"/>
      <c r="AF31" s="411"/>
      <c r="AG31" s="411"/>
      <c r="AH31" s="411"/>
      <c r="AI31" s="411"/>
    </row>
    <row r="32" spans="1:35">
      <c r="B32" s="38"/>
      <c r="C32" s="38"/>
      <c r="F32" s="26"/>
      <c r="G32" s="313" t="s">
        <v>1287</v>
      </c>
      <c r="H32" s="35"/>
      <c r="I32" s="35"/>
      <c r="J32" s="35"/>
      <c r="K32" s="35"/>
      <c r="L32" s="35"/>
      <c r="M32" s="35"/>
      <c r="N32" s="35"/>
      <c r="O32" s="35"/>
      <c r="P32" s="35"/>
      <c r="Q32" s="35"/>
      <c r="R32" s="35"/>
      <c r="S32" s="35"/>
      <c r="T32" s="35"/>
      <c r="U32" s="35"/>
      <c r="V32" s="35"/>
      <c r="W32" s="35"/>
      <c r="X32" s="35"/>
      <c r="Y32" s="35"/>
      <c r="Z32" s="35"/>
      <c r="AA32" s="35"/>
      <c r="AB32" s="411"/>
      <c r="AC32" s="411"/>
      <c r="AD32" s="411"/>
      <c r="AE32" s="411"/>
      <c r="AF32" s="411"/>
      <c r="AG32" s="411"/>
      <c r="AH32" s="411"/>
      <c r="AI32" s="411"/>
    </row>
    <row r="33" spans="2:35">
      <c r="B33" s="38"/>
      <c r="C33" s="38"/>
      <c r="F33" s="26"/>
      <c r="G33" s="35" t="s">
        <v>1288</v>
      </c>
      <c r="H33" s="35"/>
      <c r="I33" s="35"/>
      <c r="J33" s="35"/>
      <c r="K33" s="35"/>
      <c r="L33" s="35"/>
      <c r="M33" s="35"/>
      <c r="N33" s="35"/>
      <c r="O33" s="35"/>
      <c r="P33" s="35"/>
      <c r="Q33" s="35"/>
      <c r="R33" s="35"/>
      <c r="S33" s="35"/>
      <c r="T33" s="35"/>
      <c r="U33" s="35"/>
      <c r="V33" s="35"/>
      <c r="W33" s="35"/>
      <c r="X33" s="35"/>
      <c r="Y33" s="35"/>
      <c r="Z33" s="35"/>
      <c r="AA33" s="35"/>
      <c r="AB33" s="411"/>
      <c r="AC33" s="411"/>
      <c r="AD33" s="411"/>
      <c r="AE33" s="411"/>
      <c r="AF33" s="411"/>
      <c r="AG33" s="411"/>
      <c r="AH33" s="411"/>
      <c r="AI33" s="411"/>
    </row>
    <row r="34" spans="2:35">
      <c r="B34" s="38"/>
      <c r="C34" s="38"/>
      <c r="F34" s="26"/>
      <c r="G34" s="35" t="s">
        <v>1289</v>
      </c>
      <c r="H34" s="35"/>
      <c r="I34" s="35"/>
      <c r="J34" s="35"/>
      <c r="K34" s="35"/>
      <c r="L34" s="35"/>
      <c r="M34" s="35"/>
      <c r="N34" s="35"/>
      <c r="O34" s="35"/>
      <c r="P34" s="35"/>
      <c r="Q34" s="35"/>
      <c r="R34" s="35"/>
      <c r="S34" s="35"/>
      <c r="T34" s="35"/>
      <c r="U34" s="35"/>
      <c r="V34" s="35"/>
      <c r="W34" s="35"/>
      <c r="X34" s="35"/>
      <c r="Y34" s="35"/>
      <c r="Z34" s="35"/>
      <c r="AA34" s="35"/>
      <c r="AB34" s="411"/>
      <c r="AC34" s="411"/>
      <c r="AD34" s="411"/>
      <c r="AE34" s="411"/>
      <c r="AF34" s="411"/>
      <c r="AG34" s="411"/>
      <c r="AH34" s="411"/>
      <c r="AI34" s="411"/>
    </row>
    <row r="35" spans="2:35">
      <c r="B35" s="38"/>
      <c r="C35" s="38"/>
      <c r="F35" s="26"/>
      <c r="G35" s="35" t="s">
        <v>1290</v>
      </c>
      <c r="H35" s="35"/>
      <c r="I35" s="35"/>
      <c r="J35" s="35"/>
      <c r="K35" s="35"/>
      <c r="L35" s="35"/>
      <c r="M35" s="35"/>
      <c r="N35" s="35"/>
      <c r="O35" s="35"/>
      <c r="P35" s="35"/>
      <c r="Q35" s="35"/>
      <c r="R35" s="35"/>
      <c r="S35" s="35"/>
      <c r="T35" s="35"/>
      <c r="U35" s="35"/>
      <c r="V35" s="35"/>
      <c r="W35" s="35"/>
      <c r="X35" s="35"/>
      <c r="Y35" s="35"/>
      <c r="Z35" s="35"/>
      <c r="AA35" s="35"/>
      <c r="AB35" s="411"/>
      <c r="AC35" s="411"/>
      <c r="AD35" s="411"/>
      <c r="AE35" s="411"/>
      <c r="AF35" s="411"/>
      <c r="AG35" s="411"/>
      <c r="AH35" s="411"/>
      <c r="AI35" s="411"/>
    </row>
    <row r="36" spans="2:35">
      <c r="B36" s="38"/>
      <c r="C36" s="38"/>
      <c r="F36" s="26"/>
      <c r="G36" s="35" t="s">
        <v>1546</v>
      </c>
      <c r="H36" s="35"/>
      <c r="I36" s="35"/>
      <c r="J36" s="35"/>
      <c r="K36" s="35"/>
      <c r="L36" s="35"/>
      <c r="M36" s="35"/>
      <c r="N36" s="35"/>
      <c r="O36" s="35"/>
      <c r="P36" s="35"/>
      <c r="Q36" s="35"/>
      <c r="R36" s="35"/>
      <c r="S36" s="35"/>
      <c r="T36" s="35"/>
      <c r="U36" s="35"/>
      <c r="V36" s="35"/>
      <c r="W36" s="35"/>
      <c r="X36" s="35"/>
      <c r="Y36" s="35"/>
      <c r="Z36" s="35"/>
      <c r="AA36" s="35"/>
      <c r="AB36" s="411"/>
      <c r="AC36" s="411"/>
      <c r="AD36" s="411"/>
      <c r="AE36" s="411"/>
      <c r="AF36" s="411"/>
      <c r="AG36" s="411"/>
      <c r="AH36" s="411"/>
      <c r="AI36" s="411"/>
    </row>
    <row r="37" spans="2:35">
      <c r="B37" s="38"/>
      <c r="C37" s="38"/>
      <c r="F37" s="26"/>
      <c r="G37" s="35"/>
      <c r="H37" s="35"/>
      <c r="I37" s="35"/>
      <c r="J37" s="35"/>
      <c r="K37" s="35"/>
      <c r="L37" s="35"/>
      <c r="M37" s="35"/>
      <c r="N37" s="35"/>
      <c r="O37" s="35"/>
      <c r="P37" s="35"/>
      <c r="Q37" s="35"/>
      <c r="R37" s="35"/>
      <c r="S37" s="35"/>
      <c r="T37" s="35"/>
      <c r="U37" s="35"/>
      <c r="V37" s="35"/>
      <c r="W37" s="35"/>
      <c r="X37" s="35"/>
      <c r="Y37" s="35"/>
      <c r="Z37" s="35"/>
      <c r="AA37" s="35"/>
      <c r="AB37" s="411"/>
      <c r="AC37" s="411"/>
      <c r="AD37" s="411"/>
      <c r="AE37" s="411"/>
      <c r="AF37" s="411"/>
      <c r="AG37" s="411"/>
      <c r="AH37" s="411"/>
      <c r="AI37" s="411"/>
    </row>
    <row r="38" spans="2:35">
      <c r="B38" s="38"/>
      <c r="C38" s="38"/>
      <c r="F38" s="26"/>
      <c r="G38" s="26"/>
      <c r="H38" s="26"/>
      <c r="I38" s="26"/>
      <c r="J38" s="26"/>
      <c r="K38" s="26"/>
      <c r="L38" s="26"/>
      <c r="M38" s="26"/>
      <c r="N38" s="26"/>
      <c r="O38" s="26"/>
      <c r="P38" s="26"/>
      <c r="Q38" s="26"/>
      <c r="R38" s="26"/>
      <c r="S38" s="26"/>
      <c r="T38" s="26"/>
      <c r="U38" s="26"/>
      <c r="V38" s="26"/>
      <c r="W38" s="26"/>
      <c r="X38" s="26"/>
      <c r="Y38" s="26"/>
      <c r="Z38" s="411"/>
      <c r="AA38" s="411"/>
      <c r="AB38" s="411"/>
      <c r="AC38" s="411"/>
      <c r="AD38" s="411"/>
      <c r="AE38" s="411"/>
      <c r="AF38" s="411"/>
      <c r="AG38" s="411"/>
      <c r="AH38" s="411"/>
      <c r="AI38" s="411"/>
    </row>
    <row r="39" spans="2:35">
      <c r="B39" s="38"/>
      <c r="C39" s="38"/>
      <c r="F39" s="26"/>
      <c r="G39" s="26"/>
      <c r="H39" s="26"/>
      <c r="I39" s="26"/>
      <c r="J39" s="26"/>
      <c r="K39" s="26"/>
      <c r="L39" s="26"/>
      <c r="M39" s="26"/>
      <c r="N39" s="26"/>
      <c r="O39" s="26"/>
      <c r="P39" s="26"/>
      <c r="Q39" s="26"/>
      <c r="R39" s="26"/>
      <c r="S39" s="26"/>
      <c r="T39" s="26"/>
      <c r="U39" s="26"/>
      <c r="V39" s="26"/>
      <c r="W39" s="26"/>
      <c r="X39" s="26"/>
      <c r="Y39" s="26"/>
      <c r="Z39" s="411"/>
      <c r="AA39" s="411"/>
      <c r="AB39" s="411"/>
      <c r="AC39" s="411"/>
      <c r="AD39" s="411"/>
      <c r="AE39" s="411"/>
      <c r="AF39" s="411"/>
      <c r="AG39" s="411"/>
      <c r="AH39" s="411"/>
      <c r="AI39" s="411"/>
    </row>
    <row r="40" spans="2:35">
      <c r="B40" s="38"/>
      <c r="C40" s="38"/>
      <c r="F40" s="26"/>
      <c r="G40" s="26"/>
      <c r="H40" s="26"/>
      <c r="I40" s="26"/>
      <c r="J40" s="26"/>
      <c r="K40" s="26"/>
      <c r="L40" s="26"/>
      <c r="M40" s="26"/>
      <c r="N40" s="26"/>
      <c r="O40" s="26"/>
      <c r="P40" s="26"/>
      <c r="Q40" s="26"/>
      <c r="R40" s="26"/>
      <c r="S40" s="26"/>
      <c r="T40" s="26"/>
      <c r="U40" s="26"/>
      <c r="V40" s="26"/>
      <c r="W40" s="26"/>
      <c r="X40" s="26"/>
      <c r="Y40" s="26"/>
      <c r="Z40" s="411"/>
      <c r="AA40" s="411"/>
      <c r="AB40" s="411"/>
      <c r="AC40" s="411"/>
      <c r="AD40" s="411"/>
      <c r="AE40" s="411"/>
      <c r="AF40" s="411"/>
      <c r="AG40" s="411"/>
      <c r="AH40" s="411"/>
      <c r="AI40" s="411"/>
    </row>
    <row r="41" spans="2:35">
      <c r="B41" s="38"/>
      <c r="C41" s="38"/>
      <c r="F41" s="26"/>
      <c r="G41" s="492"/>
      <c r="H41" s="26"/>
      <c r="I41" s="26"/>
      <c r="J41" s="26"/>
      <c r="K41" s="26"/>
      <c r="L41" s="26"/>
      <c r="M41" s="26"/>
      <c r="N41" s="26"/>
      <c r="O41" s="26"/>
      <c r="P41" s="26"/>
      <c r="Q41" s="26"/>
      <c r="R41" s="26"/>
      <c r="S41" s="26"/>
      <c r="T41" s="26"/>
      <c r="U41" s="26"/>
      <c r="V41" s="26"/>
      <c r="W41" s="26"/>
      <c r="X41" s="26"/>
      <c r="Y41" s="26"/>
      <c r="Z41" s="411"/>
      <c r="AA41" s="411"/>
      <c r="AB41" s="411"/>
      <c r="AC41" s="411"/>
      <c r="AD41" s="411"/>
      <c r="AE41" s="411"/>
      <c r="AF41" s="411"/>
      <c r="AG41" s="411"/>
      <c r="AH41" s="411"/>
      <c r="AI41" s="411"/>
    </row>
    <row r="42" spans="2:35">
      <c r="B42" s="38"/>
      <c r="C42" s="38"/>
      <c r="F42" s="26"/>
      <c r="G42" s="26"/>
      <c r="H42" s="26"/>
      <c r="I42" s="26"/>
      <c r="J42" s="26"/>
      <c r="K42" s="26"/>
      <c r="L42" s="26"/>
      <c r="M42" s="26"/>
      <c r="N42" s="26"/>
      <c r="O42" s="26"/>
      <c r="P42" s="26"/>
      <c r="Q42" s="26"/>
      <c r="R42" s="26"/>
      <c r="S42" s="26"/>
      <c r="T42" s="26"/>
      <c r="U42" s="26"/>
      <c r="V42" s="26"/>
      <c r="W42" s="26"/>
      <c r="X42" s="411"/>
      <c r="Y42" s="411"/>
      <c r="Z42" s="411"/>
      <c r="AA42" s="411"/>
      <c r="AB42" s="411"/>
      <c r="AC42" s="411"/>
      <c r="AD42" s="411"/>
      <c r="AE42" s="411"/>
      <c r="AF42" s="411"/>
      <c r="AG42" s="411"/>
      <c r="AH42" s="411"/>
      <c r="AI42" s="411"/>
    </row>
    <row r="43" spans="2:35">
      <c r="B43" s="38"/>
      <c r="C43" s="38"/>
      <c r="F43" s="26"/>
      <c r="G43" s="26"/>
      <c r="H43" s="26"/>
      <c r="I43" s="26"/>
      <c r="J43" s="26"/>
      <c r="K43" s="26"/>
      <c r="L43" s="26"/>
      <c r="M43" s="26"/>
      <c r="N43" s="26"/>
      <c r="O43" s="26"/>
      <c r="P43" s="26"/>
      <c r="Q43" s="26"/>
      <c r="R43" s="26"/>
      <c r="S43" s="26"/>
      <c r="T43" s="26"/>
      <c r="U43" s="26"/>
      <c r="V43" s="26"/>
      <c r="W43" s="26"/>
      <c r="X43" s="411"/>
      <c r="Y43" s="411"/>
      <c r="Z43" s="411"/>
      <c r="AA43" s="411"/>
      <c r="AB43" s="411"/>
      <c r="AC43" s="411"/>
      <c r="AD43" s="411"/>
      <c r="AE43" s="411"/>
      <c r="AF43" s="411"/>
      <c r="AG43" s="411"/>
      <c r="AH43" s="411"/>
      <c r="AI43" s="411"/>
    </row>
    <row r="44" spans="2:35">
      <c r="B44" s="38"/>
      <c r="C44" s="38"/>
      <c r="F44" s="26"/>
      <c r="G44" s="26"/>
      <c r="H44" s="26"/>
      <c r="I44" s="26"/>
      <c r="J44" s="26"/>
      <c r="K44" s="26"/>
      <c r="L44" s="26"/>
      <c r="M44" s="26"/>
      <c r="N44" s="26"/>
      <c r="O44" s="26"/>
      <c r="P44" s="26"/>
      <c r="Q44" s="26"/>
      <c r="R44" s="26"/>
      <c r="S44" s="26"/>
      <c r="T44" s="26"/>
      <c r="U44" s="26"/>
      <c r="V44" s="26"/>
      <c r="W44" s="26"/>
      <c r="X44" s="411"/>
      <c r="Y44" s="411"/>
      <c r="Z44" s="411"/>
      <c r="AA44" s="411"/>
      <c r="AB44" s="411"/>
      <c r="AC44" s="411"/>
      <c r="AD44" s="411"/>
      <c r="AE44" s="411"/>
      <c r="AF44" s="411"/>
      <c r="AG44" s="411"/>
      <c r="AH44" s="411"/>
      <c r="AI44" s="411"/>
    </row>
    <row r="45" spans="2:35">
      <c r="B45" s="38"/>
      <c r="C45" s="38"/>
      <c r="G45" s="411"/>
      <c r="H45" s="411"/>
      <c r="I45" s="411"/>
      <c r="J45" s="411"/>
      <c r="K45" s="411"/>
      <c r="L45" s="411"/>
      <c r="M45" s="411"/>
      <c r="N45" s="411"/>
      <c r="O45" s="411"/>
      <c r="P45" s="411"/>
      <c r="Q45" s="411"/>
      <c r="R45" s="411"/>
      <c r="S45" s="411"/>
      <c r="T45" s="411"/>
      <c r="U45" s="411"/>
      <c r="V45" s="411"/>
      <c r="W45" s="411"/>
      <c r="X45" s="411"/>
      <c r="Y45" s="411"/>
      <c r="Z45" s="411"/>
      <c r="AA45" s="411"/>
      <c r="AB45" s="411"/>
      <c r="AC45" s="411"/>
      <c r="AD45" s="411"/>
      <c r="AE45" s="411"/>
      <c r="AF45" s="411"/>
      <c r="AG45" s="411"/>
      <c r="AH45" s="411"/>
      <c r="AI45" s="411"/>
    </row>
    <row r="46" spans="2:35">
      <c r="B46" s="38"/>
      <c r="C46" s="38"/>
      <c r="G46" s="411"/>
      <c r="H46" s="411"/>
      <c r="I46" s="411"/>
      <c r="J46" s="411"/>
      <c r="K46" s="411"/>
      <c r="L46" s="411"/>
      <c r="M46" s="411"/>
      <c r="N46" s="411"/>
      <c r="O46" s="411"/>
      <c r="P46" s="411"/>
      <c r="Q46" s="411"/>
      <c r="R46" s="411"/>
      <c r="S46" s="411"/>
      <c r="T46" s="411"/>
      <c r="U46" s="411"/>
      <c r="V46" s="411"/>
      <c r="W46" s="411"/>
      <c r="X46" s="411"/>
      <c r="Y46" s="411"/>
      <c r="Z46" s="411"/>
      <c r="AA46" s="411"/>
      <c r="AB46" s="411"/>
      <c r="AC46" s="411"/>
      <c r="AD46" s="411"/>
      <c r="AE46" s="411"/>
      <c r="AF46" s="411"/>
      <c r="AG46" s="411"/>
      <c r="AH46" s="411"/>
      <c r="AI46" s="411"/>
    </row>
    <row r="47" spans="2:35">
      <c r="B47" s="38"/>
      <c r="C47" s="38"/>
      <c r="G47" s="411"/>
      <c r="H47" s="411"/>
      <c r="I47" s="411"/>
      <c r="J47" s="411"/>
      <c r="K47" s="411"/>
      <c r="L47" s="411"/>
      <c r="M47" s="411"/>
      <c r="N47" s="411"/>
      <c r="O47" s="411"/>
      <c r="P47" s="411"/>
      <c r="Q47" s="411"/>
      <c r="R47" s="411"/>
      <c r="S47" s="411"/>
      <c r="T47" s="411"/>
      <c r="U47" s="411"/>
      <c r="V47" s="411"/>
      <c r="W47" s="411"/>
      <c r="X47" s="411"/>
      <c r="Y47" s="411"/>
      <c r="Z47" s="411"/>
      <c r="AA47" s="411"/>
      <c r="AB47" s="411"/>
      <c r="AC47" s="411"/>
      <c r="AD47" s="411"/>
      <c r="AE47" s="411"/>
      <c r="AF47" s="411"/>
      <c r="AG47" s="411"/>
      <c r="AH47" s="411"/>
      <c r="AI47" s="411"/>
    </row>
    <row r="48" spans="2:35">
      <c r="B48" s="38"/>
      <c r="C48" s="38"/>
    </row>
    <row r="49" spans="2:3">
      <c r="B49" s="38"/>
      <c r="C49" s="3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X53"/>
  <sheetViews>
    <sheetView showGridLines="0" zoomScaleNormal="100" workbookViewId="0">
      <selection activeCell="G21" sqref="G21"/>
    </sheetView>
  </sheetViews>
  <sheetFormatPr defaultColWidth="9.140625" defaultRowHeight="12.75"/>
  <cols>
    <col min="1" max="1" width="14.140625" style="493" customWidth="1"/>
    <col min="2" max="2" width="25.85546875" style="493" hidden="1" customWidth="1"/>
    <col min="3" max="3" width="18.28515625" style="493" hidden="1" customWidth="1"/>
    <col min="4" max="4" width="10" style="493" customWidth="1"/>
    <col min="5" max="5" width="9.5703125" style="493" bestFit="1" customWidth="1"/>
    <col min="6" max="31" width="9.140625" style="493"/>
    <col min="32" max="32" width="42.42578125" style="493" bestFit="1" customWidth="1"/>
    <col min="33" max="33" width="9.140625" style="493"/>
    <col min="34" max="34" width="11.140625" style="493" bestFit="1" customWidth="1"/>
    <col min="35" max="35" width="10.140625" style="493" bestFit="1" customWidth="1"/>
    <col min="36" max="16384" width="9.140625" style="493"/>
  </cols>
  <sheetData>
    <row r="1" spans="1:14" ht="12" customHeight="1">
      <c r="A1" s="114" t="s">
        <v>102</v>
      </c>
      <c r="B1" s="357"/>
      <c r="D1" s="357" t="str">
        <f>IF(Content!$E$1=1,D2,D3)</f>
        <v>млрд грн</v>
      </c>
      <c r="E1" s="357" t="str">
        <f>IF(Content!$E$1=1,E2,E3)</f>
        <v>%</v>
      </c>
      <c r="G1" s="357" t="str">
        <f>IF(Content!$E$1=1,G2,G3)</f>
        <v>Абсолютна та відносна річні зміни доходів зведеного бюджету в січні - травні 2019 року, млрд грн (% р/р)</v>
      </c>
    </row>
    <row r="2" spans="1:14" ht="13.5" hidden="1" customHeight="1">
      <c r="D2" s="494" t="s">
        <v>375</v>
      </c>
      <c r="E2" s="494" t="s">
        <v>144</v>
      </c>
      <c r="G2" s="495" t="s">
        <v>1291</v>
      </c>
    </row>
    <row r="3" spans="1:14" ht="13.5" hidden="1" customHeight="1">
      <c r="D3" s="496" t="s">
        <v>376</v>
      </c>
      <c r="E3" s="494" t="s">
        <v>144</v>
      </c>
      <c r="G3" s="495" t="s">
        <v>1292</v>
      </c>
      <c r="H3" s="495"/>
      <c r="I3" s="495"/>
      <c r="J3" s="495"/>
      <c r="K3" s="495"/>
      <c r="L3" s="495"/>
      <c r="M3" s="495"/>
      <c r="N3" s="495"/>
    </row>
    <row r="4" spans="1:14" ht="13.5" customHeight="1">
      <c r="A4" s="357" t="str">
        <f>IF(Content!$E$1=1,B4,C4)</f>
        <v>Інші доходи</v>
      </c>
      <c r="B4" s="493" t="s">
        <v>339</v>
      </c>
      <c r="C4" s="493" t="s">
        <v>338</v>
      </c>
      <c r="D4" s="497">
        <v>1.4</v>
      </c>
      <c r="E4" s="497">
        <v>77.900000000000006</v>
      </c>
    </row>
    <row r="5" spans="1:14">
      <c r="A5" s="357" t="str">
        <f>IF(Content!$E$1=1,B5,C5)</f>
        <v>Неподаткові 
надходження</v>
      </c>
      <c r="B5" s="493" t="s">
        <v>341</v>
      </c>
      <c r="C5" s="493" t="s">
        <v>340</v>
      </c>
      <c r="D5" s="497">
        <v>29.4</v>
      </c>
      <c r="E5" s="497">
        <v>37.4</v>
      </c>
      <c r="F5" s="497"/>
      <c r="L5" s="498"/>
    </row>
    <row r="6" spans="1:14">
      <c r="A6" s="357" t="str">
        <f>IF(Content!$E$1=1,B6,C6)</f>
        <v>Інші податкові
 надходження</v>
      </c>
      <c r="B6" s="493" t="s">
        <v>343</v>
      </c>
      <c r="C6" s="493" t="s">
        <v>342</v>
      </c>
      <c r="D6" s="497">
        <v>8.4</v>
      </c>
      <c r="E6" s="497">
        <v>22.7</v>
      </c>
      <c r="F6" s="497"/>
      <c r="L6" s="498"/>
    </row>
    <row r="7" spans="1:14">
      <c r="A7" s="357" t="str">
        <f>IF(Content!$E$1=1,B7,C7)</f>
        <v>Рентна плата</v>
      </c>
      <c r="B7" s="493" t="s">
        <v>345</v>
      </c>
      <c r="C7" s="493" t="s">
        <v>344</v>
      </c>
      <c r="D7" s="497">
        <v>6.4</v>
      </c>
      <c r="E7" s="497">
        <v>37.200000000000003</v>
      </c>
      <c r="F7" s="497"/>
    </row>
    <row r="8" spans="1:14">
      <c r="A8" s="357" t="str">
        <f>IF(Content!$E$1=1,B8,C8)</f>
        <v>Акцизний
 податок</v>
      </c>
      <c r="B8" s="493" t="s">
        <v>347</v>
      </c>
      <c r="C8" s="493" t="s">
        <v>346</v>
      </c>
      <c r="D8" s="497">
        <v>7.7</v>
      </c>
      <c r="E8" s="497">
        <v>16.8</v>
      </c>
      <c r="F8" s="497"/>
    </row>
    <row r="9" spans="1:14">
      <c r="A9" s="357" t="str">
        <f>IF(Content!$E$1=1,B9,C9)</f>
        <v>ППП</v>
      </c>
      <c r="B9" s="493" t="s">
        <v>349</v>
      </c>
      <c r="C9" s="493" t="s">
        <v>348</v>
      </c>
      <c r="D9" s="497">
        <v>-0.2</v>
      </c>
      <c r="E9" s="497">
        <v>-0.4</v>
      </c>
      <c r="F9" s="497"/>
    </row>
    <row r="10" spans="1:14">
      <c r="A10" s="357" t="str">
        <f>IF(Content!$E$1=1,B10,C10)</f>
        <v>ПДФО</v>
      </c>
      <c r="B10" s="493" t="s">
        <v>351</v>
      </c>
      <c r="C10" s="493" t="s">
        <v>350</v>
      </c>
      <c r="D10" s="497">
        <v>19.100000000000001</v>
      </c>
      <c r="E10" s="497">
        <v>22.5</v>
      </c>
      <c r="F10" s="497"/>
    </row>
    <row r="11" spans="1:14">
      <c r="A11" s="357" t="str">
        <f>IF(Content!$E$1=1,B11,C11)</f>
        <v>ПДВ</v>
      </c>
      <c r="B11" s="493" t="s">
        <v>353</v>
      </c>
      <c r="C11" s="493" t="s">
        <v>352</v>
      </c>
      <c r="D11" s="497">
        <v>0.5</v>
      </c>
      <c r="E11" s="497">
        <v>0.3</v>
      </c>
      <c r="F11" s="497"/>
    </row>
    <row r="12" spans="1:14">
      <c r="A12" s="357" t="str">
        <f>IF(Content!$E$1=1,B12,C12)</f>
        <v>Податкові 
надходження</v>
      </c>
      <c r="B12" s="493" t="s">
        <v>466</v>
      </c>
      <c r="C12" s="493" t="s">
        <v>354</v>
      </c>
      <c r="D12" s="497">
        <v>41.9</v>
      </c>
      <c r="E12" s="497">
        <v>10.8</v>
      </c>
      <c r="F12" s="497"/>
    </row>
    <row r="13" spans="1:14" ht="24.75" customHeight="1">
      <c r="A13" s="357" t="str">
        <f>IF(Content!$E$1=1,B13,C13)</f>
        <v>Доходи</v>
      </c>
      <c r="B13" s="493" t="s">
        <v>355</v>
      </c>
      <c r="C13" s="499" t="s">
        <v>859</v>
      </c>
      <c r="D13" s="497">
        <v>72.7</v>
      </c>
      <c r="E13" s="497">
        <v>15.5</v>
      </c>
      <c r="F13" s="497"/>
    </row>
    <row r="14" spans="1:14">
      <c r="D14" s="497"/>
      <c r="E14" s="497"/>
      <c r="F14" s="497"/>
    </row>
    <row r="15" spans="1:14">
      <c r="D15" s="497"/>
      <c r="E15" s="497"/>
    </row>
    <row r="16" spans="1:14">
      <c r="D16" s="497"/>
      <c r="E16" s="497"/>
    </row>
    <row r="17" spans="4:24">
      <c r="D17" s="497"/>
      <c r="E17" s="497"/>
    </row>
    <row r="18" spans="4:24">
      <c r="D18" s="497"/>
      <c r="E18" s="497"/>
      <c r="G18" s="357" t="str">
        <f>IF(Content!$E$1=1,G19,G20)</f>
        <v>Джерело: ДКСУ, розрахунки НБУ.</v>
      </c>
    </row>
    <row r="19" spans="4:24">
      <c r="D19" s="497"/>
      <c r="E19" s="497"/>
      <c r="G19" s="122" t="s">
        <v>336</v>
      </c>
    </row>
    <row r="20" spans="4:24">
      <c r="D20" s="497"/>
      <c r="E20" s="497"/>
      <c r="F20" s="500"/>
      <c r="G20" s="123" t="s">
        <v>337</v>
      </c>
      <c r="H20" s="500"/>
      <c r="I20" s="500"/>
      <c r="J20" s="500"/>
      <c r="K20" s="500"/>
      <c r="L20" s="500"/>
      <c r="M20" s="500"/>
      <c r="N20" s="500"/>
      <c r="O20" s="500"/>
      <c r="P20" s="500"/>
      <c r="Q20" s="500"/>
      <c r="R20" s="500"/>
      <c r="S20" s="500"/>
      <c r="T20" s="500"/>
      <c r="U20" s="500"/>
      <c r="V20" s="500"/>
      <c r="W20" s="500"/>
      <c r="X20" s="500"/>
    </row>
    <row r="21" spans="4:24">
      <c r="D21" s="497"/>
      <c r="E21" s="497"/>
      <c r="F21" s="500"/>
      <c r="G21" s="500"/>
      <c r="H21" s="500"/>
      <c r="I21" s="500"/>
      <c r="J21" s="500"/>
      <c r="K21" s="500"/>
      <c r="L21" s="500"/>
      <c r="M21" s="500"/>
      <c r="N21" s="500"/>
      <c r="O21" s="500"/>
      <c r="P21" s="500"/>
      <c r="Q21" s="500"/>
      <c r="R21" s="500"/>
      <c r="S21" s="500"/>
      <c r="T21" s="500"/>
      <c r="U21" s="500"/>
      <c r="V21" s="500"/>
      <c r="W21" s="500"/>
      <c r="X21" s="500"/>
    </row>
    <row r="22" spans="4:24">
      <c r="D22" s="497"/>
      <c r="E22" s="497"/>
      <c r="F22" s="500"/>
      <c r="G22" s="500"/>
      <c r="H22" s="500"/>
      <c r="I22" s="500"/>
      <c r="J22" s="500"/>
      <c r="K22" s="500"/>
      <c r="L22" s="500"/>
      <c r="M22" s="500"/>
      <c r="N22" s="500"/>
      <c r="O22" s="500"/>
      <c r="P22" s="500"/>
      <c r="Q22" s="500"/>
      <c r="R22" s="500"/>
      <c r="S22" s="500"/>
      <c r="T22" s="500"/>
      <c r="U22" s="500"/>
      <c r="V22" s="500"/>
      <c r="W22" s="500"/>
      <c r="X22" s="500"/>
    </row>
    <row r="23" spans="4:24">
      <c r="D23" s="497"/>
      <c r="E23" s="497"/>
      <c r="F23" s="500"/>
      <c r="G23" s="500"/>
      <c r="H23" s="500"/>
      <c r="I23" s="500"/>
      <c r="J23" s="500"/>
      <c r="K23" s="500"/>
      <c r="L23" s="500"/>
      <c r="M23" s="500"/>
      <c r="N23" s="500"/>
      <c r="O23" s="500"/>
      <c r="P23" s="500"/>
      <c r="Q23" s="500"/>
      <c r="R23" s="500"/>
      <c r="S23" s="500"/>
      <c r="T23" s="500"/>
      <c r="U23" s="500"/>
      <c r="V23" s="500"/>
      <c r="W23" s="500"/>
      <c r="X23" s="500"/>
    </row>
    <row r="24" spans="4:24">
      <c r="D24" s="497"/>
      <c r="E24" s="497"/>
      <c r="F24" s="500"/>
      <c r="G24" s="500"/>
      <c r="H24" s="500"/>
      <c r="I24" s="500"/>
      <c r="J24" s="500"/>
      <c r="K24" s="500"/>
      <c r="L24" s="500"/>
      <c r="M24" s="500"/>
      <c r="N24" s="500"/>
      <c r="O24" s="500"/>
      <c r="P24" s="500"/>
      <c r="Q24" s="500"/>
      <c r="R24" s="500"/>
      <c r="S24" s="500"/>
      <c r="T24" s="500"/>
      <c r="U24" s="500"/>
      <c r="V24" s="500"/>
      <c r="W24" s="500"/>
      <c r="X24" s="500"/>
    </row>
    <row r="25" spans="4:24">
      <c r="D25" s="497"/>
      <c r="E25" s="497"/>
      <c r="F25" s="500"/>
      <c r="G25" s="500"/>
      <c r="H25" s="500"/>
      <c r="I25" s="500"/>
      <c r="J25" s="500"/>
      <c r="K25" s="500"/>
      <c r="L25" s="500"/>
      <c r="M25" s="500"/>
      <c r="N25" s="500"/>
      <c r="O25" s="500"/>
      <c r="P25" s="500"/>
      <c r="Q25" s="500"/>
      <c r="R25" s="500"/>
      <c r="S25" s="500"/>
      <c r="T25" s="500"/>
      <c r="U25" s="500"/>
      <c r="V25" s="500"/>
      <c r="W25" s="500"/>
      <c r="X25" s="500"/>
    </row>
    <row r="26" spans="4:24">
      <c r="D26" s="497"/>
      <c r="E26" s="497"/>
      <c r="F26" s="500"/>
      <c r="G26" s="500"/>
      <c r="H26" s="500"/>
      <c r="I26" s="500"/>
      <c r="J26" s="500"/>
      <c r="K26" s="500"/>
      <c r="L26" s="500"/>
      <c r="M26" s="500"/>
      <c r="N26" s="500"/>
      <c r="O26" s="500"/>
      <c r="P26" s="500"/>
      <c r="Q26" s="500"/>
      <c r="R26" s="500"/>
      <c r="S26" s="500"/>
      <c r="T26" s="500"/>
      <c r="U26" s="500"/>
      <c r="V26" s="500"/>
      <c r="W26" s="500"/>
      <c r="X26" s="500"/>
    </row>
    <row r="27" spans="4:24">
      <c r="D27" s="497"/>
      <c r="E27" s="497"/>
      <c r="F27" s="500"/>
      <c r="G27" s="500"/>
      <c r="H27" s="500"/>
      <c r="I27" s="500"/>
      <c r="J27" s="500"/>
      <c r="K27" s="500"/>
      <c r="L27" s="500"/>
      <c r="M27" s="500"/>
      <c r="N27" s="500"/>
      <c r="O27" s="500"/>
      <c r="P27" s="500"/>
      <c r="Q27" s="500"/>
      <c r="R27" s="500"/>
      <c r="S27" s="500"/>
      <c r="T27" s="500"/>
      <c r="U27" s="500"/>
      <c r="V27" s="500"/>
      <c r="W27" s="500"/>
      <c r="X27" s="500"/>
    </row>
    <row r="28" spans="4:24">
      <c r="F28" s="500"/>
      <c r="G28" s="500"/>
      <c r="H28" s="500"/>
      <c r="I28" s="500"/>
      <c r="J28" s="500"/>
      <c r="K28" s="500"/>
      <c r="L28" s="500"/>
      <c r="M28" s="500"/>
      <c r="N28" s="500"/>
      <c r="O28" s="500"/>
      <c r="P28" s="500"/>
      <c r="Q28" s="500"/>
      <c r="R28" s="500"/>
      <c r="S28" s="500"/>
      <c r="T28" s="500"/>
      <c r="U28" s="500"/>
      <c r="V28" s="500"/>
      <c r="W28" s="500"/>
      <c r="X28" s="500"/>
    </row>
    <row r="29" spans="4:24">
      <c r="F29" s="500"/>
      <c r="G29" s="500"/>
      <c r="H29" s="500"/>
      <c r="I29" s="500"/>
      <c r="J29" s="500"/>
      <c r="K29" s="500"/>
      <c r="L29" s="500"/>
      <c r="M29" s="500"/>
      <c r="N29" s="500"/>
      <c r="O29" s="500"/>
      <c r="P29" s="500"/>
      <c r="Q29" s="500"/>
      <c r="R29" s="500"/>
      <c r="S29" s="500"/>
      <c r="T29" s="500"/>
      <c r="U29" s="500"/>
      <c r="V29" s="500"/>
      <c r="W29" s="500"/>
      <c r="X29" s="500"/>
    </row>
    <row r="30" spans="4:24">
      <c r="F30" s="500"/>
      <c r="G30" s="500"/>
      <c r="H30" s="500"/>
      <c r="I30" s="500"/>
      <c r="J30" s="500"/>
      <c r="K30" s="500"/>
      <c r="L30" s="500"/>
      <c r="M30" s="500"/>
      <c r="N30" s="500"/>
      <c r="O30" s="500"/>
      <c r="P30" s="500"/>
      <c r="Q30" s="500"/>
      <c r="R30" s="500"/>
      <c r="S30" s="500"/>
      <c r="T30" s="500"/>
      <c r="U30" s="500"/>
      <c r="V30" s="500"/>
      <c r="W30" s="500"/>
      <c r="X30" s="500"/>
    </row>
    <row r="31" spans="4:24">
      <c r="F31" s="500"/>
      <c r="G31" s="500"/>
      <c r="H31" s="500"/>
      <c r="I31" s="500"/>
      <c r="J31" s="500"/>
      <c r="K31" s="500"/>
      <c r="L31" s="500"/>
      <c r="M31" s="500"/>
      <c r="N31" s="500"/>
      <c r="O31" s="500"/>
      <c r="P31" s="500"/>
      <c r="Q31" s="500"/>
      <c r="R31" s="500"/>
      <c r="S31" s="500"/>
      <c r="T31" s="500"/>
      <c r="U31" s="500"/>
      <c r="V31" s="500"/>
      <c r="W31" s="500"/>
      <c r="X31" s="500"/>
    </row>
    <row r="32" spans="4:24">
      <c r="F32" s="500"/>
      <c r="G32" s="500"/>
      <c r="H32" s="500"/>
      <c r="I32" s="500"/>
      <c r="J32" s="500"/>
      <c r="K32" s="500"/>
      <c r="L32" s="500"/>
      <c r="M32" s="500"/>
      <c r="N32" s="500"/>
      <c r="O32" s="500"/>
      <c r="P32" s="500"/>
      <c r="Q32" s="500"/>
      <c r="R32" s="500"/>
      <c r="S32" s="500"/>
      <c r="T32" s="500"/>
      <c r="U32" s="500"/>
      <c r="V32" s="500"/>
      <c r="W32" s="500"/>
      <c r="X32" s="500"/>
    </row>
    <row r="33" spans="6:24">
      <c r="F33" s="500"/>
      <c r="G33" s="500"/>
      <c r="H33" s="500"/>
      <c r="I33" s="500"/>
      <c r="J33" s="500"/>
      <c r="K33" s="500"/>
      <c r="L33" s="500"/>
      <c r="M33" s="500"/>
      <c r="N33" s="500"/>
      <c r="O33" s="500"/>
      <c r="P33" s="500"/>
      <c r="Q33" s="500"/>
      <c r="R33" s="500"/>
      <c r="S33" s="500"/>
      <c r="T33" s="500"/>
      <c r="U33" s="500"/>
      <c r="V33" s="500"/>
      <c r="W33" s="500"/>
      <c r="X33" s="500"/>
    </row>
    <row r="34" spans="6:24">
      <c r="F34" s="500"/>
      <c r="G34" s="500"/>
      <c r="H34" s="500"/>
      <c r="I34" s="500"/>
      <c r="J34" s="500"/>
      <c r="K34" s="500"/>
      <c r="L34" s="500"/>
      <c r="M34" s="500"/>
      <c r="N34" s="500"/>
      <c r="O34" s="500"/>
      <c r="P34" s="500"/>
      <c r="Q34" s="500"/>
      <c r="R34" s="500"/>
      <c r="S34" s="500"/>
      <c r="T34" s="500"/>
      <c r="U34" s="500"/>
      <c r="V34" s="500"/>
      <c r="W34" s="500"/>
      <c r="X34" s="500"/>
    </row>
    <row r="35" spans="6:24">
      <c r="F35" s="500"/>
      <c r="G35" s="500"/>
      <c r="H35" s="500"/>
      <c r="I35" s="500"/>
      <c r="J35" s="500"/>
      <c r="K35" s="500"/>
      <c r="L35" s="500"/>
      <c r="M35" s="500"/>
      <c r="N35" s="500"/>
      <c r="O35" s="500"/>
      <c r="P35" s="500"/>
      <c r="Q35" s="500"/>
      <c r="R35" s="500"/>
      <c r="S35" s="500"/>
      <c r="T35" s="500"/>
      <c r="U35" s="500"/>
      <c r="V35" s="500"/>
      <c r="W35" s="500"/>
      <c r="X35" s="500"/>
    </row>
    <row r="36" spans="6:24">
      <c r="F36" s="500"/>
      <c r="G36" s="500"/>
      <c r="H36" s="500"/>
      <c r="I36" s="500"/>
      <c r="J36" s="500"/>
      <c r="K36" s="500"/>
      <c r="L36" s="500"/>
      <c r="M36" s="500"/>
      <c r="N36" s="500"/>
      <c r="O36" s="500"/>
      <c r="P36" s="500"/>
      <c r="Q36" s="500"/>
      <c r="R36" s="500"/>
      <c r="S36" s="500"/>
      <c r="T36" s="500"/>
      <c r="U36" s="500"/>
      <c r="V36" s="500"/>
      <c r="W36" s="500"/>
      <c r="X36" s="500"/>
    </row>
    <row r="37" spans="6:24">
      <c r="F37" s="500"/>
      <c r="G37" s="500"/>
      <c r="H37" s="500"/>
      <c r="I37" s="500"/>
      <c r="J37" s="500"/>
      <c r="K37" s="500"/>
      <c r="L37" s="500"/>
      <c r="M37" s="500"/>
      <c r="N37" s="500"/>
      <c r="O37" s="500"/>
      <c r="P37" s="500"/>
      <c r="Q37" s="500"/>
      <c r="R37" s="500"/>
      <c r="S37" s="500"/>
      <c r="T37" s="500"/>
      <c r="U37" s="500"/>
      <c r="V37" s="500"/>
      <c r="W37" s="500"/>
      <c r="X37" s="500"/>
    </row>
    <row r="38" spans="6:24">
      <c r="F38" s="500"/>
      <c r="G38" s="500"/>
      <c r="H38" s="500"/>
      <c r="I38" s="500"/>
      <c r="J38" s="500"/>
      <c r="K38" s="500"/>
      <c r="L38" s="500"/>
      <c r="M38" s="500"/>
      <c r="N38" s="500"/>
      <c r="O38" s="500"/>
      <c r="P38" s="500"/>
      <c r="Q38" s="500"/>
      <c r="R38" s="500"/>
      <c r="S38" s="500"/>
      <c r="T38" s="500"/>
      <c r="U38" s="500"/>
      <c r="V38" s="500"/>
      <c r="W38" s="500"/>
      <c r="X38" s="500"/>
    </row>
    <row r="39" spans="6:24">
      <c r="F39" s="500"/>
      <c r="G39" s="500"/>
      <c r="H39" s="500"/>
      <c r="I39" s="500"/>
      <c r="J39" s="500"/>
      <c r="K39" s="500"/>
      <c r="L39" s="500"/>
      <c r="M39" s="500"/>
      <c r="N39" s="500"/>
      <c r="O39" s="500"/>
      <c r="P39" s="500"/>
      <c r="Q39" s="500"/>
      <c r="R39" s="500"/>
      <c r="S39" s="500"/>
      <c r="T39" s="500"/>
      <c r="U39" s="500"/>
      <c r="V39" s="500"/>
      <c r="W39" s="500"/>
      <c r="X39" s="500"/>
    </row>
    <row r="40" spans="6:24">
      <c r="F40" s="500"/>
      <c r="G40" s="500"/>
      <c r="H40" s="500"/>
      <c r="I40" s="500"/>
      <c r="J40" s="500"/>
      <c r="K40" s="500"/>
      <c r="L40" s="500"/>
      <c r="M40" s="500"/>
      <c r="N40" s="500"/>
      <c r="O40" s="500"/>
      <c r="P40" s="500"/>
      <c r="Q40" s="500"/>
      <c r="R40" s="500"/>
      <c r="S40" s="500"/>
      <c r="T40" s="500"/>
      <c r="U40" s="500"/>
      <c r="V40" s="500"/>
      <c r="W40" s="500"/>
      <c r="X40" s="500"/>
    </row>
    <row r="41" spans="6:24">
      <c r="F41" s="500"/>
      <c r="G41" s="500"/>
      <c r="H41" s="500"/>
      <c r="I41" s="500"/>
      <c r="J41" s="500"/>
      <c r="K41" s="500"/>
      <c r="L41" s="500"/>
      <c r="M41" s="500"/>
      <c r="N41" s="500"/>
      <c r="O41" s="500"/>
      <c r="P41" s="500"/>
      <c r="Q41" s="500"/>
      <c r="R41" s="500"/>
      <c r="S41" s="500"/>
      <c r="T41" s="500"/>
      <c r="U41" s="500"/>
      <c r="V41" s="500"/>
      <c r="W41" s="500"/>
      <c r="X41" s="500"/>
    </row>
    <row r="42" spans="6:24">
      <c r="F42" s="500"/>
      <c r="G42" s="500"/>
      <c r="H42" s="500"/>
      <c r="I42" s="500"/>
      <c r="J42" s="500"/>
      <c r="K42" s="500"/>
      <c r="L42" s="500"/>
      <c r="M42" s="500"/>
      <c r="N42" s="500"/>
      <c r="O42" s="500"/>
      <c r="P42" s="500"/>
      <c r="Q42" s="500"/>
      <c r="R42" s="500"/>
      <c r="S42" s="500"/>
      <c r="T42" s="500"/>
      <c r="U42" s="500"/>
      <c r="V42" s="500"/>
      <c r="W42" s="500"/>
      <c r="X42" s="500"/>
    </row>
    <row r="43" spans="6:24">
      <c r="F43" s="500"/>
      <c r="G43" s="500"/>
      <c r="H43" s="500"/>
      <c r="I43" s="500"/>
      <c r="J43" s="500"/>
      <c r="K43" s="500"/>
      <c r="L43" s="500"/>
      <c r="M43" s="500"/>
      <c r="N43" s="500"/>
      <c r="O43" s="500"/>
      <c r="P43" s="500"/>
      <c r="Q43" s="500"/>
      <c r="R43" s="500"/>
      <c r="S43" s="500"/>
      <c r="T43" s="500"/>
      <c r="U43" s="500"/>
      <c r="V43" s="500"/>
      <c r="W43" s="500"/>
      <c r="X43" s="500"/>
    </row>
    <row r="44" spans="6:24">
      <c r="F44" s="500"/>
      <c r="G44" s="500"/>
      <c r="H44" s="500"/>
      <c r="I44" s="500"/>
      <c r="J44" s="500"/>
      <c r="K44" s="500"/>
      <c r="L44" s="500"/>
      <c r="M44" s="500"/>
      <c r="N44" s="500"/>
      <c r="O44" s="500"/>
      <c r="P44" s="500"/>
      <c r="Q44" s="500"/>
      <c r="R44" s="500"/>
      <c r="S44" s="500"/>
      <c r="T44" s="500"/>
      <c r="U44" s="500"/>
      <c r="V44" s="500"/>
      <c r="W44" s="500"/>
      <c r="X44" s="500"/>
    </row>
    <row r="45" spans="6:24">
      <c r="F45" s="500"/>
      <c r="G45" s="500"/>
      <c r="H45" s="500"/>
      <c r="I45" s="500"/>
      <c r="J45" s="500"/>
      <c r="K45" s="500"/>
      <c r="L45" s="500"/>
      <c r="M45" s="500"/>
      <c r="N45" s="500"/>
      <c r="O45" s="500"/>
      <c r="P45" s="500"/>
      <c r="Q45" s="500"/>
      <c r="R45" s="500"/>
      <c r="S45" s="500"/>
      <c r="T45" s="500"/>
      <c r="U45" s="500"/>
      <c r="V45" s="500"/>
      <c r="W45" s="500"/>
      <c r="X45" s="500"/>
    </row>
    <row r="46" spans="6:24">
      <c r="F46" s="500"/>
      <c r="G46" s="500"/>
      <c r="H46" s="500"/>
      <c r="I46" s="500"/>
      <c r="J46" s="500"/>
      <c r="K46" s="500"/>
      <c r="L46" s="500"/>
      <c r="M46" s="500"/>
      <c r="N46" s="500"/>
      <c r="O46" s="500"/>
      <c r="P46" s="500"/>
      <c r="Q46" s="500"/>
      <c r="R46" s="500"/>
      <c r="S46" s="500"/>
      <c r="T46" s="500"/>
      <c r="U46" s="500"/>
      <c r="V46" s="500"/>
      <c r="W46" s="500"/>
      <c r="X46" s="500"/>
    </row>
    <row r="47" spans="6:24">
      <c r="F47" s="500"/>
      <c r="G47" s="500"/>
      <c r="H47" s="500"/>
      <c r="I47" s="500"/>
      <c r="J47" s="500"/>
      <c r="K47" s="500"/>
      <c r="L47" s="500"/>
      <c r="M47" s="500"/>
      <c r="N47" s="500"/>
      <c r="O47" s="500"/>
      <c r="P47" s="500"/>
      <c r="Q47" s="500"/>
      <c r="R47" s="500"/>
      <c r="S47" s="500"/>
      <c r="T47" s="500"/>
      <c r="U47" s="500"/>
      <c r="V47" s="500"/>
      <c r="W47" s="500"/>
      <c r="X47" s="500"/>
    </row>
    <row r="48" spans="6:24">
      <c r="F48" s="500"/>
      <c r="G48" s="500"/>
      <c r="H48" s="500"/>
      <c r="I48" s="500"/>
      <c r="J48" s="500"/>
      <c r="K48" s="500"/>
      <c r="L48" s="500"/>
      <c r="M48" s="500"/>
      <c r="N48" s="500"/>
      <c r="O48" s="500"/>
      <c r="P48" s="500"/>
      <c r="Q48" s="500"/>
      <c r="R48" s="500"/>
      <c r="S48" s="500"/>
      <c r="T48" s="500"/>
      <c r="U48" s="500"/>
      <c r="V48" s="500"/>
      <c r="W48" s="500"/>
      <c r="X48" s="500"/>
    </row>
    <row r="49" spans="6:24">
      <c r="F49" s="500"/>
      <c r="G49" s="500"/>
      <c r="H49" s="500"/>
      <c r="I49" s="500"/>
      <c r="J49" s="500"/>
      <c r="K49" s="500"/>
      <c r="L49" s="500"/>
      <c r="M49" s="500"/>
      <c r="N49" s="500"/>
      <c r="O49" s="500"/>
      <c r="P49" s="500"/>
      <c r="Q49" s="500"/>
      <c r="R49" s="500"/>
      <c r="S49" s="500"/>
      <c r="T49" s="500"/>
      <c r="U49" s="500"/>
      <c r="V49" s="500"/>
      <c r="W49" s="500"/>
      <c r="X49" s="500"/>
    </row>
    <row r="50" spans="6:24">
      <c r="F50" s="500"/>
      <c r="G50" s="500"/>
      <c r="H50" s="500"/>
      <c r="I50" s="500"/>
      <c r="J50" s="500"/>
      <c r="K50" s="500"/>
      <c r="L50" s="500"/>
      <c r="M50" s="500"/>
      <c r="N50" s="500"/>
      <c r="O50" s="500"/>
      <c r="P50" s="500"/>
      <c r="Q50" s="500"/>
      <c r="R50" s="500"/>
      <c r="S50" s="500"/>
      <c r="T50" s="500"/>
      <c r="U50" s="500"/>
      <c r="V50" s="500"/>
      <c r="W50" s="500"/>
      <c r="X50" s="500"/>
    </row>
    <row r="51" spans="6:24">
      <c r="F51" s="500"/>
      <c r="G51" s="500"/>
      <c r="H51" s="500"/>
      <c r="I51" s="500"/>
      <c r="J51" s="500"/>
      <c r="K51" s="500"/>
      <c r="L51" s="500"/>
      <c r="M51" s="500"/>
      <c r="N51" s="500"/>
      <c r="O51" s="500"/>
      <c r="P51" s="500"/>
      <c r="Q51" s="500"/>
      <c r="R51" s="500"/>
      <c r="S51" s="500"/>
      <c r="T51" s="500"/>
      <c r="U51" s="500"/>
      <c r="V51" s="500"/>
      <c r="W51" s="500"/>
      <c r="X51" s="500"/>
    </row>
    <row r="52" spans="6:24">
      <c r="F52" s="500"/>
      <c r="G52" s="500"/>
      <c r="H52" s="500"/>
      <c r="I52" s="500"/>
      <c r="J52" s="500"/>
      <c r="K52" s="500"/>
      <c r="L52" s="500"/>
      <c r="M52" s="500"/>
      <c r="N52" s="500"/>
      <c r="O52" s="500"/>
      <c r="P52" s="500"/>
      <c r="Q52" s="500"/>
      <c r="R52" s="500"/>
      <c r="S52" s="500"/>
      <c r="T52" s="500"/>
      <c r="U52" s="500"/>
      <c r="V52" s="500"/>
      <c r="W52" s="500"/>
      <c r="X52" s="500"/>
    </row>
    <row r="53" spans="6:24">
      <c r="F53" s="500"/>
      <c r="G53" s="500"/>
      <c r="H53" s="500"/>
      <c r="I53" s="500"/>
      <c r="J53" s="500"/>
      <c r="K53" s="500"/>
      <c r="L53" s="500"/>
      <c r="M53" s="500"/>
      <c r="N53" s="500"/>
      <c r="O53" s="500"/>
      <c r="P53" s="500"/>
      <c r="Q53" s="500"/>
      <c r="R53" s="500"/>
      <c r="S53" s="500"/>
      <c r="T53" s="500"/>
      <c r="U53" s="500"/>
      <c r="V53" s="500"/>
      <c r="W53" s="500"/>
      <c r="X53" s="500"/>
    </row>
  </sheetData>
  <hyperlinks>
    <hyperlink ref="A1" location="Content!A1" display="&lt;&lt;"/>
  </hyperlinks>
  <pageMargins left="0.7" right="0.7" top="0.75" bottom="0.75" header="0.3" footer="0.3"/>
  <pageSetup paperSize="9" orientation="portrait" horizontalDpi="4294967294"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W53"/>
  <sheetViews>
    <sheetView showGridLines="0" zoomScaleNormal="100" workbookViewId="0">
      <selection activeCell="G21" sqref="G21"/>
    </sheetView>
  </sheetViews>
  <sheetFormatPr defaultColWidth="9.140625" defaultRowHeight="12.75"/>
  <cols>
    <col min="1" max="1" width="14.140625" style="493" customWidth="1"/>
    <col min="2" max="2" width="12" style="493" hidden="1" customWidth="1"/>
    <col min="3" max="3" width="11" style="493" hidden="1" customWidth="1"/>
    <col min="4" max="4" width="10" style="493" customWidth="1"/>
    <col min="5" max="30" width="9.140625" style="493"/>
    <col min="31" max="31" width="42.42578125" style="493" bestFit="1" customWidth="1"/>
    <col min="32" max="32" width="9.140625" style="493"/>
    <col min="33" max="33" width="11.140625" style="493" bestFit="1" customWidth="1"/>
    <col min="34" max="34" width="10.140625" style="493" bestFit="1" customWidth="1"/>
    <col min="35" max="16384" width="9.140625" style="493"/>
  </cols>
  <sheetData>
    <row r="1" spans="1:13">
      <c r="A1" s="114" t="s">
        <v>102</v>
      </c>
      <c r="B1" s="357"/>
      <c r="D1" s="357"/>
      <c r="F1" s="357" t="str">
        <f>IF(Content!$E$1=1,F2,F3)</f>
        <v xml:space="preserve">Відхилення виконання від плану податкових надходжень загального фонду державного бюджету в січні – травні 2019 року, млрд грн </v>
      </c>
    </row>
    <row r="2" spans="1:13" ht="10.5" hidden="1" customHeight="1">
      <c r="D2" s="494"/>
      <c r="F2" s="501" t="s">
        <v>1293</v>
      </c>
    </row>
    <row r="3" spans="1:13" hidden="1">
      <c r="D3" s="496"/>
      <c r="F3" s="357" t="s">
        <v>1547</v>
      </c>
      <c r="G3" s="495"/>
      <c r="H3" s="495"/>
      <c r="I3" s="495"/>
      <c r="J3" s="495"/>
      <c r="K3" s="495"/>
      <c r="L3" s="495"/>
      <c r="M3" s="495"/>
    </row>
    <row r="4" spans="1:13" ht="25.5">
      <c r="A4" s="357" t="str">
        <f>IF(Content!$E$1=1,B4,C4)</f>
        <v>Інші
податки</v>
      </c>
      <c r="B4" s="502" t="s">
        <v>1294</v>
      </c>
      <c r="C4" s="309" t="s">
        <v>1295</v>
      </c>
      <c r="D4" s="503">
        <v>-1.8</v>
      </c>
    </row>
    <row r="5" spans="1:13" ht="25.5">
      <c r="A5" s="357" t="str">
        <f>IF(Content!$E$1=1,B5,C5)</f>
        <v>Акцизний
податок</v>
      </c>
      <c r="B5" s="502" t="s">
        <v>1296</v>
      </c>
      <c r="C5" s="309" t="s">
        <v>346</v>
      </c>
      <c r="D5" s="379">
        <v>-6.9</v>
      </c>
      <c r="E5" s="497"/>
      <c r="K5" s="498"/>
    </row>
    <row r="6" spans="1:13">
      <c r="A6" s="357" t="str">
        <f>IF(Content!$E$1=1,B6,C6)</f>
        <v>ПДВ</v>
      </c>
      <c r="B6" s="309" t="s">
        <v>353</v>
      </c>
      <c r="C6" s="309" t="s">
        <v>352</v>
      </c>
      <c r="D6" s="379">
        <v>-22.8</v>
      </c>
      <c r="E6" s="497"/>
      <c r="K6" s="498"/>
    </row>
    <row r="7" spans="1:13">
      <c r="A7" s="357" t="str">
        <f>IF(Content!$E$1=1,B7,C7)</f>
        <v>ППП</v>
      </c>
      <c r="B7" s="502" t="s">
        <v>349</v>
      </c>
      <c r="C7" s="504" t="s">
        <v>348</v>
      </c>
      <c r="D7" s="503">
        <v>0.9</v>
      </c>
      <c r="E7" s="497"/>
    </row>
    <row r="8" spans="1:13">
      <c r="A8" s="357" t="str">
        <f>IF(Content!$E$1=1,B8,C8)</f>
        <v>ПДФО</v>
      </c>
      <c r="B8" s="502" t="s">
        <v>351</v>
      </c>
      <c r="C8" s="309" t="s">
        <v>350</v>
      </c>
      <c r="D8" s="503">
        <v>2.2000000000000002</v>
      </c>
      <c r="E8" s="497"/>
    </row>
    <row r="9" spans="1:13">
      <c r="A9" s="357"/>
      <c r="D9" s="497"/>
      <c r="E9" s="497"/>
    </row>
    <row r="10" spans="1:13">
      <c r="A10" s="357"/>
      <c r="D10" s="497"/>
      <c r="E10" s="497"/>
    </row>
    <row r="11" spans="1:13">
      <c r="A11" s="357"/>
      <c r="D11" s="497"/>
      <c r="E11" s="497"/>
    </row>
    <row r="12" spans="1:13">
      <c r="A12" s="357"/>
      <c r="D12" s="497"/>
      <c r="E12" s="497"/>
    </row>
    <row r="13" spans="1:13" ht="24.75" customHeight="1">
      <c r="A13" s="357"/>
      <c r="C13" s="499"/>
      <c r="D13" s="497"/>
      <c r="E13" s="497"/>
    </row>
    <row r="14" spans="1:13">
      <c r="D14" s="497"/>
      <c r="E14" s="497"/>
    </row>
    <row r="15" spans="1:13">
      <c r="D15" s="497"/>
    </row>
    <row r="16" spans="1:13">
      <c r="D16" s="497"/>
    </row>
    <row r="17" spans="4:23">
      <c r="D17" s="497"/>
    </row>
    <row r="18" spans="4:23">
      <c r="D18" s="497"/>
      <c r="F18" s="357" t="str">
        <f>IF(Content!$E$1=1,F19,F20)</f>
        <v>Джерело: ДКСУ, розрахунки НБУ.</v>
      </c>
    </row>
    <row r="19" spans="4:23">
      <c r="D19" s="497"/>
      <c r="F19" s="122" t="s">
        <v>336</v>
      </c>
    </row>
    <row r="20" spans="4:23">
      <c r="D20" s="497"/>
      <c r="E20" s="500"/>
      <c r="F20" s="123" t="s">
        <v>337</v>
      </c>
      <c r="G20" s="500"/>
      <c r="H20" s="500"/>
      <c r="I20" s="500"/>
      <c r="J20" s="500"/>
      <c r="K20" s="500"/>
      <c r="L20" s="500"/>
      <c r="M20" s="500"/>
      <c r="N20" s="500"/>
      <c r="O20" s="500"/>
      <c r="P20" s="500"/>
      <c r="Q20" s="500"/>
      <c r="R20" s="500"/>
      <c r="S20" s="500"/>
      <c r="T20" s="500"/>
      <c r="U20" s="500"/>
      <c r="V20" s="500"/>
      <c r="W20" s="500"/>
    </row>
    <row r="21" spans="4:23">
      <c r="D21" s="497"/>
      <c r="E21" s="500"/>
      <c r="F21" s="500"/>
      <c r="G21" s="500"/>
      <c r="H21" s="500"/>
      <c r="I21" s="500"/>
      <c r="J21" s="500"/>
      <c r="K21" s="500"/>
      <c r="L21" s="500"/>
      <c r="M21" s="500"/>
      <c r="N21" s="500"/>
      <c r="O21" s="500"/>
      <c r="P21" s="500"/>
      <c r="Q21" s="500"/>
      <c r="R21" s="500"/>
      <c r="S21" s="500"/>
      <c r="T21" s="500"/>
      <c r="U21" s="500"/>
      <c r="V21" s="500"/>
      <c r="W21" s="500"/>
    </row>
    <row r="22" spans="4:23">
      <c r="D22" s="497"/>
      <c r="E22" s="500"/>
      <c r="F22" s="500"/>
      <c r="G22" s="500"/>
      <c r="H22" s="500"/>
      <c r="I22" s="500"/>
      <c r="J22" s="500"/>
      <c r="K22" s="500"/>
      <c r="L22" s="500"/>
      <c r="M22" s="500"/>
      <c r="N22" s="500"/>
      <c r="O22" s="500"/>
      <c r="P22" s="500"/>
      <c r="Q22" s="500"/>
      <c r="R22" s="500"/>
      <c r="S22" s="500"/>
      <c r="T22" s="500"/>
      <c r="U22" s="500"/>
      <c r="V22" s="500"/>
      <c r="W22" s="500"/>
    </row>
    <row r="23" spans="4:23">
      <c r="D23" s="497"/>
      <c r="E23" s="500"/>
      <c r="F23" s="500"/>
      <c r="G23" s="500"/>
      <c r="H23" s="500"/>
      <c r="I23" s="500"/>
      <c r="J23" s="500"/>
      <c r="K23" s="500"/>
      <c r="L23" s="500"/>
      <c r="M23" s="500"/>
      <c r="N23" s="500"/>
      <c r="O23" s="500"/>
      <c r="P23" s="500"/>
      <c r="Q23" s="500"/>
      <c r="R23" s="500"/>
      <c r="S23" s="500"/>
      <c r="T23" s="500"/>
      <c r="U23" s="500"/>
      <c r="V23" s="500"/>
      <c r="W23" s="500"/>
    </row>
    <row r="24" spans="4:23">
      <c r="D24" s="497"/>
      <c r="E24" s="500"/>
      <c r="F24" s="500"/>
      <c r="G24" s="500"/>
      <c r="H24" s="500"/>
      <c r="I24" s="500"/>
      <c r="J24" s="500"/>
      <c r="K24" s="500"/>
      <c r="L24" s="500"/>
      <c r="M24" s="500"/>
      <c r="N24" s="500"/>
      <c r="O24" s="500"/>
      <c r="P24" s="500"/>
      <c r="Q24" s="500"/>
      <c r="R24" s="500"/>
      <c r="S24" s="500"/>
      <c r="T24" s="500"/>
      <c r="U24" s="500"/>
      <c r="V24" s="500"/>
      <c r="W24" s="500"/>
    </row>
    <row r="25" spans="4:23">
      <c r="D25" s="497"/>
      <c r="E25" s="500"/>
      <c r="F25" s="500"/>
      <c r="G25" s="500"/>
      <c r="H25" s="500"/>
      <c r="I25" s="500"/>
      <c r="J25" s="500"/>
      <c r="K25" s="500"/>
      <c r="L25" s="500"/>
      <c r="M25" s="500"/>
      <c r="N25" s="500"/>
      <c r="O25" s="500"/>
      <c r="P25" s="500"/>
      <c r="Q25" s="500"/>
      <c r="R25" s="500"/>
      <c r="S25" s="500"/>
      <c r="T25" s="500"/>
      <c r="U25" s="500"/>
      <c r="V25" s="500"/>
      <c r="W25" s="500"/>
    </row>
    <row r="26" spans="4:23">
      <c r="D26" s="497"/>
      <c r="E26" s="500"/>
      <c r="F26" s="500"/>
      <c r="G26" s="500"/>
      <c r="H26" s="500"/>
      <c r="I26" s="500"/>
      <c r="J26" s="500"/>
      <c r="K26" s="500"/>
      <c r="L26" s="500"/>
      <c r="M26" s="500"/>
      <c r="N26" s="500"/>
      <c r="O26" s="500"/>
      <c r="P26" s="500"/>
      <c r="Q26" s="500"/>
      <c r="R26" s="500"/>
      <c r="S26" s="500"/>
      <c r="T26" s="500"/>
      <c r="U26" s="500"/>
      <c r="V26" s="500"/>
      <c r="W26" s="500"/>
    </row>
    <row r="27" spans="4:23">
      <c r="D27" s="497"/>
      <c r="E27" s="500"/>
      <c r="F27" s="500"/>
      <c r="G27" s="500"/>
      <c r="H27" s="500"/>
      <c r="I27" s="500"/>
      <c r="J27" s="500"/>
      <c r="K27" s="500"/>
      <c r="L27" s="500"/>
      <c r="M27" s="500"/>
      <c r="N27" s="500"/>
      <c r="O27" s="500"/>
      <c r="P27" s="500"/>
      <c r="Q27" s="500"/>
      <c r="R27" s="500"/>
      <c r="S27" s="500"/>
      <c r="T27" s="500"/>
      <c r="U27" s="500"/>
      <c r="V27" s="500"/>
      <c r="W27" s="500"/>
    </row>
    <row r="28" spans="4:23">
      <c r="E28" s="500"/>
      <c r="F28" s="500"/>
      <c r="G28" s="500"/>
      <c r="H28" s="500"/>
      <c r="I28" s="500"/>
      <c r="J28" s="500"/>
      <c r="K28" s="500"/>
      <c r="L28" s="500"/>
      <c r="M28" s="500"/>
      <c r="N28" s="500"/>
      <c r="O28" s="500"/>
      <c r="P28" s="500"/>
      <c r="Q28" s="500"/>
      <c r="R28" s="500"/>
      <c r="S28" s="500"/>
      <c r="T28" s="500"/>
      <c r="U28" s="500"/>
      <c r="V28" s="500"/>
      <c r="W28" s="500"/>
    </row>
    <row r="29" spans="4:23">
      <c r="E29" s="500"/>
      <c r="F29" s="500"/>
      <c r="G29" s="500"/>
      <c r="H29" s="500"/>
      <c r="I29" s="500"/>
      <c r="J29" s="500"/>
      <c r="K29" s="500"/>
      <c r="L29" s="500"/>
      <c r="M29" s="500"/>
      <c r="N29" s="500"/>
      <c r="O29" s="500"/>
      <c r="P29" s="500"/>
      <c r="Q29" s="500"/>
      <c r="R29" s="500"/>
      <c r="S29" s="500"/>
      <c r="T29" s="500"/>
      <c r="U29" s="500"/>
      <c r="V29" s="500"/>
      <c r="W29" s="500"/>
    </row>
    <row r="30" spans="4:23">
      <c r="E30" s="500"/>
      <c r="F30" s="500"/>
      <c r="G30" s="500"/>
      <c r="H30" s="500"/>
      <c r="I30" s="500"/>
      <c r="J30" s="500"/>
      <c r="K30" s="500"/>
      <c r="L30" s="500"/>
      <c r="M30" s="500"/>
      <c r="N30" s="500"/>
      <c r="O30" s="500"/>
      <c r="P30" s="500"/>
      <c r="Q30" s="500"/>
      <c r="R30" s="500"/>
      <c r="S30" s="500"/>
      <c r="T30" s="500"/>
      <c r="U30" s="500"/>
      <c r="V30" s="500"/>
      <c r="W30" s="500"/>
    </row>
    <row r="31" spans="4:23">
      <c r="E31" s="500"/>
      <c r="F31" s="500"/>
      <c r="G31" s="500"/>
      <c r="H31" s="500"/>
      <c r="I31" s="500"/>
      <c r="J31" s="500"/>
      <c r="K31" s="500"/>
      <c r="L31" s="500"/>
      <c r="M31" s="500"/>
      <c r="N31" s="500"/>
      <c r="O31" s="500"/>
      <c r="P31" s="500"/>
      <c r="Q31" s="500"/>
      <c r="R31" s="500"/>
      <c r="S31" s="500"/>
      <c r="T31" s="500"/>
      <c r="U31" s="500"/>
      <c r="V31" s="500"/>
      <c r="W31" s="500"/>
    </row>
    <row r="32" spans="4:23">
      <c r="E32" s="500"/>
      <c r="F32" s="500"/>
      <c r="G32" s="500"/>
      <c r="H32" s="500"/>
      <c r="I32" s="500"/>
      <c r="J32" s="500"/>
      <c r="K32" s="500"/>
      <c r="L32" s="500"/>
      <c r="M32" s="500"/>
      <c r="N32" s="500"/>
      <c r="O32" s="500"/>
      <c r="P32" s="500"/>
      <c r="Q32" s="500"/>
      <c r="R32" s="500"/>
      <c r="S32" s="500"/>
      <c r="T32" s="500"/>
      <c r="U32" s="500"/>
      <c r="V32" s="500"/>
      <c r="W32" s="500"/>
    </row>
    <row r="33" spans="5:23">
      <c r="E33" s="500"/>
      <c r="F33" s="500"/>
      <c r="G33" s="500"/>
      <c r="H33" s="500"/>
      <c r="I33" s="500"/>
      <c r="J33" s="500"/>
      <c r="K33" s="500"/>
      <c r="L33" s="500"/>
      <c r="M33" s="500"/>
      <c r="N33" s="500"/>
      <c r="O33" s="500"/>
      <c r="P33" s="500"/>
      <c r="Q33" s="500"/>
      <c r="R33" s="500"/>
      <c r="S33" s="500"/>
      <c r="T33" s="500"/>
      <c r="U33" s="500"/>
      <c r="V33" s="500"/>
      <c r="W33" s="500"/>
    </row>
    <row r="34" spans="5:23">
      <c r="E34" s="500"/>
      <c r="F34" s="500"/>
      <c r="G34" s="500"/>
      <c r="H34" s="500"/>
      <c r="I34" s="500"/>
      <c r="J34" s="500"/>
      <c r="K34" s="500"/>
      <c r="L34" s="500"/>
      <c r="M34" s="500"/>
      <c r="N34" s="500"/>
      <c r="O34" s="500"/>
      <c r="P34" s="500"/>
      <c r="Q34" s="500"/>
      <c r="R34" s="500"/>
      <c r="S34" s="500"/>
      <c r="T34" s="500"/>
      <c r="U34" s="500"/>
      <c r="V34" s="500"/>
      <c r="W34" s="500"/>
    </row>
    <row r="35" spans="5:23">
      <c r="E35" s="500"/>
      <c r="F35" s="500"/>
      <c r="G35" s="500"/>
      <c r="H35" s="500"/>
      <c r="I35" s="500"/>
      <c r="J35" s="500"/>
      <c r="K35" s="500"/>
      <c r="L35" s="500"/>
      <c r="M35" s="500"/>
      <c r="N35" s="500"/>
      <c r="O35" s="500"/>
      <c r="P35" s="500"/>
      <c r="Q35" s="500"/>
      <c r="R35" s="500"/>
      <c r="S35" s="500"/>
      <c r="T35" s="500"/>
      <c r="U35" s="500"/>
      <c r="V35" s="500"/>
      <c r="W35" s="500"/>
    </row>
    <row r="36" spans="5:23">
      <c r="E36" s="500"/>
      <c r="F36" s="500"/>
      <c r="G36" s="500"/>
      <c r="H36" s="500"/>
      <c r="I36" s="500"/>
      <c r="J36" s="500"/>
      <c r="K36" s="500"/>
      <c r="L36" s="500"/>
      <c r="M36" s="500"/>
      <c r="N36" s="500"/>
      <c r="O36" s="500"/>
      <c r="P36" s="500"/>
      <c r="Q36" s="500"/>
      <c r="R36" s="500"/>
      <c r="S36" s="500"/>
      <c r="T36" s="500"/>
      <c r="U36" s="500"/>
      <c r="V36" s="500"/>
      <c r="W36" s="500"/>
    </row>
    <row r="37" spans="5:23">
      <c r="E37" s="500"/>
      <c r="F37" s="500"/>
      <c r="G37" s="500"/>
      <c r="H37" s="500"/>
      <c r="I37" s="500"/>
      <c r="J37" s="500"/>
      <c r="K37" s="500"/>
      <c r="L37" s="500"/>
      <c r="M37" s="500"/>
      <c r="N37" s="500"/>
      <c r="O37" s="500"/>
      <c r="P37" s="500"/>
      <c r="Q37" s="500"/>
      <c r="R37" s="500"/>
      <c r="S37" s="500"/>
      <c r="T37" s="500"/>
      <c r="U37" s="500"/>
      <c r="V37" s="500"/>
      <c r="W37" s="500"/>
    </row>
    <row r="38" spans="5:23">
      <c r="E38" s="500"/>
      <c r="F38" s="500"/>
      <c r="G38" s="500"/>
      <c r="H38" s="500"/>
      <c r="I38" s="500"/>
      <c r="J38" s="500"/>
      <c r="K38" s="500"/>
      <c r="L38" s="500"/>
      <c r="M38" s="500"/>
      <c r="N38" s="500"/>
      <c r="O38" s="500"/>
      <c r="P38" s="500"/>
      <c r="Q38" s="500"/>
      <c r="R38" s="500"/>
      <c r="S38" s="500"/>
      <c r="T38" s="500"/>
      <c r="U38" s="500"/>
      <c r="V38" s="500"/>
      <c r="W38" s="500"/>
    </row>
    <row r="39" spans="5:23">
      <c r="E39" s="500"/>
      <c r="F39" s="500"/>
      <c r="G39" s="500"/>
      <c r="H39" s="500"/>
      <c r="I39" s="500"/>
      <c r="J39" s="500"/>
      <c r="K39" s="500"/>
      <c r="L39" s="500"/>
      <c r="M39" s="500"/>
      <c r="N39" s="500"/>
      <c r="O39" s="500"/>
      <c r="P39" s="500"/>
      <c r="Q39" s="500"/>
      <c r="R39" s="500"/>
      <c r="S39" s="500"/>
      <c r="T39" s="500"/>
      <c r="U39" s="500"/>
      <c r="V39" s="500"/>
      <c r="W39" s="500"/>
    </row>
    <row r="40" spans="5:23">
      <c r="E40" s="500"/>
      <c r="F40" s="500"/>
      <c r="G40" s="500"/>
      <c r="H40" s="500"/>
      <c r="I40" s="500"/>
      <c r="J40" s="500"/>
      <c r="K40" s="500"/>
      <c r="L40" s="500"/>
      <c r="M40" s="500"/>
      <c r="N40" s="500"/>
      <c r="O40" s="500"/>
      <c r="P40" s="500"/>
      <c r="Q40" s="500"/>
      <c r="R40" s="500"/>
      <c r="S40" s="500"/>
      <c r="T40" s="500"/>
      <c r="U40" s="500"/>
      <c r="V40" s="500"/>
      <c r="W40" s="500"/>
    </row>
    <row r="41" spans="5:23">
      <c r="E41" s="500"/>
      <c r="F41" s="500"/>
      <c r="G41" s="500"/>
      <c r="H41" s="500"/>
      <c r="I41" s="500"/>
      <c r="J41" s="500"/>
      <c r="K41" s="500"/>
      <c r="L41" s="500"/>
      <c r="M41" s="500"/>
      <c r="N41" s="500"/>
      <c r="O41" s="500"/>
      <c r="P41" s="500"/>
      <c r="Q41" s="500"/>
      <c r="R41" s="500"/>
      <c r="S41" s="500"/>
      <c r="T41" s="500"/>
      <c r="U41" s="500"/>
      <c r="V41" s="500"/>
      <c r="W41" s="500"/>
    </row>
    <row r="42" spans="5:23">
      <c r="E42" s="500"/>
      <c r="F42" s="500"/>
      <c r="G42" s="500"/>
      <c r="H42" s="500"/>
      <c r="I42" s="500"/>
      <c r="J42" s="500"/>
      <c r="K42" s="500"/>
      <c r="L42" s="500"/>
      <c r="M42" s="500"/>
      <c r="N42" s="500"/>
      <c r="O42" s="500"/>
      <c r="P42" s="500"/>
      <c r="Q42" s="500"/>
      <c r="R42" s="500"/>
      <c r="S42" s="500"/>
      <c r="T42" s="500"/>
      <c r="U42" s="500"/>
      <c r="V42" s="500"/>
      <c r="W42" s="500"/>
    </row>
    <row r="43" spans="5:23">
      <c r="E43" s="500"/>
      <c r="F43" s="500"/>
      <c r="G43" s="500"/>
      <c r="H43" s="500"/>
      <c r="I43" s="500"/>
      <c r="J43" s="500"/>
      <c r="K43" s="500"/>
      <c r="L43" s="500"/>
      <c r="M43" s="500"/>
      <c r="N43" s="500"/>
      <c r="O43" s="500"/>
      <c r="P43" s="500"/>
      <c r="Q43" s="500"/>
      <c r="R43" s="500"/>
      <c r="S43" s="500"/>
      <c r="T43" s="500"/>
      <c r="U43" s="500"/>
      <c r="V43" s="500"/>
      <c r="W43" s="500"/>
    </row>
    <row r="44" spans="5:23">
      <c r="E44" s="500"/>
      <c r="F44" s="500"/>
      <c r="G44" s="500"/>
      <c r="H44" s="500"/>
      <c r="I44" s="500"/>
      <c r="J44" s="500"/>
      <c r="K44" s="500"/>
      <c r="L44" s="500"/>
      <c r="M44" s="500"/>
      <c r="N44" s="500"/>
      <c r="O44" s="500"/>
      <c r="P44" s="500"/>
      <c r="Q44" s="500"/>
      <c r="R44" s="500"/>
      <c r="S44" s="500"/>
      <c r="T44" s="500"/>
      <c r="U44" s="500"/>
      <c r="V44" s="500"/>
      <c r="W44" s="500"/>
    </row>
    <row r="45" spans="5:23">
      <c r="E45" s="500"/>
      <c r="F45" s="500"/>
      <c r="G45" s="500"/>
      <c r="H45" s="500"/>
      <c r="I45" s="500"/>
      <c r="J45" s="500"/>
      <c r="K45" s="500"/>
      <c r="L45" s="500"/>
      <c r="M45" s="500"/>
      <c r="N45" s="500"/>
      <c r="O45" s="500"/>
      <c r="P45" s="500"/>
      <c r="Q45" s="500"/>
      <c r="R45" s="500"/>
      <c r="S45" s="500"/>
      <c r="T45" s="500"/>
      <c r="U45" s="500"/>
      <c r="V45" s="500"/>
      <c r="W45" s="500"/>
    </row>
    <row r="46" spans="5:23">
      <c r="E46" s="500"/>
      <c r="F46" s="500"/>
      <c r="G46" s="500"/>
      <c r="H46" s="500"/>
      <c r="I46" s="500"/>
      <c r="J46" s="500"/>
      <c r="K46" s="500"/>
      <c r="L46" s="500"/>
      <c r="M46" s="500"/>
      <c r="N46" s="500"/>
      <c r="O46" s="500"/>
      <c r="P46" s="500"/>
      <c r="Q46" s="500"/>
      <c r="R46" s="500"/>
      <c r="S46" s="500"/>
      <c r="T46" s="500"/>
      <c r="U46" s="500"/>
      <c r="V46" s="500"/>
      <c r="W46" s="500"/>
    </row>
    <row r="47" spans="5:23">
      <c r="E47" s="500"/>
      <c r="F47" s="500"/>
      <c r="G47" s="500"/>
      <c r="H47" s="500"/>
      <c r="I47" s="500"/>
      <c r="J47" s="500"/>
      <c r="K47" s="500"/>
      <c r="L47" s="500"/>
      <c r="M47" s="500"/>
      <c r="N47" s="500"/>
      <c r="O47" s="500"/>
      <c r="P47" s="500"/>
      <c r="Q47" s="500"/>
      <c r="R47" s="500"/>
      <c r="S47" s="500"/>
      <c r="T47" s="500"/>
      <c r="U47" s="500"/>
      <c r="V47" s="500"/>
      <c r="W47" s="500"/>
    </row>
    <row r="48" spans="5:23">
      <c r="E48" s="500"/>
      <c r="F48" s="500"/>
      <c r="G48" s="500"/>
      <c r="H48" s="500"/>
      <c r="I48" s="500"/>
      <c r="J48" s="500"/>
      <c r="K48" s="500"/>
      <c r="L48" s="500"/>
      <c r="M48" s="500"/>
      <c r="N48" s="500"/>
      <c r="O48" s="500"/>
      <c r="P48" s="500"/>
      <c r="Q48" s="500"/>
      <c r="R48" s="500"/>
      <c r="S48" s="500"/>
      <c r="T48" s="500"/>
      <c r="U48" s="500"/>
      <c r="V48" s="500"/>
      <c r="W48" s="500"/>
    </row>
    <row r="49" spans="5:23">
      <c r="E49" s="500"/>
      <c r="F49" s="500"/>
      <c r="G49" s="500"/>
      <c r="H49" s="500"/>
      <c r="I49" s="500"/>
      <c r="J49" s="500"/>
      <c r="K49" s="500"/>
      <c r="L49" s="500"/>
      <c r="M49" s="500"/>
      <c r="N49" s="500"/>
      <c r="O49" s="500"/>
      <c r="P49" s="500"/>
      <c r="Q49" s="500"/>
      <c r="R49" s="500"/>
      <c r="S49" s="500"/>
      <c r="T49" s="500"/>
      <c r="U49" s="500"/>
      <c r="V49" s="500"/>
      <c r="W49" s="500"/>
    </row>
    <row r="50" spans="5:23">
      <c r="E50" s="500"/>
      <c r="F50" s="500"/>
      <c r="G50" s="500"/>
      <c r="H50" s="500"/>
      <c r="I50" s="500"/>
      <c r="J50" s="500"/>
      <c r="K50" s="500"/>
      <c r="L50" s="500"/>
      <c r="M50" s="500"/>
      <c r="N50" s="500"/>
      <c r="O50" s="500"/>
      <c r="P50" s="500"/>
      <c r="Q50" s="500"/>
      <c r="R50" s="500"/>
      <c r="S50" s="500"/>
      <c r="T50" s="500"/>
      <c r="U50" s="500"/>
      <c r="V50" s="500"/>
      <c r="W50" s="500"/>
    </row>
    <row r="51" spans="5:23">
      <c r="E51" s="500"/>
      <c r="F51" s="500"/>
      <c r="G51" s="500"/>
      <c r="H51" s="500"/>
      <c r="I51" s="500"/>
      <c r="J51" s="500"/>
      <c r="K51" s="500"/>
      <c r="L51" s="500"/>
      <c r="M51" s="500"/>
      <c r="N51" s="500"/>
      <c r="O51" s="500"/>
      <c r="P51" s="500"/>
      <c r="Q51" s="500"/>
      <c r="R51" s="500"/>
      <c r="S51" s="500"/>
      <c r="T51" s="500"/>
      <c r="U51" s="500"/>
      <c r="V51" s="500"/>
      <c r="W51" s="500"/>
    </row>
    <row r="52" spans="5:23">
      <c r="E52" s="500"/>
      <c r="F52" s="500"/>
      <c r="G52" s="500"/>
      <c r="H52" s="500"/>
      <c r="I52" s="500"/>
      <c r="J52" s="500"/>
      <c r="K52" s="500"/>
      <c r="L52" s="500"/>
      <c r="M52" s="500"/>
      <c r="N52" s="500"/>
      <c r="O52" s="500"/>
      <c r="P52" s="500"/>
      <c r="Q52" s="500"/>
      <c r="R52" s="500"/>
      <c r="S52" s="500"/>
      <c r="T52" s="500"/>
      <c r="U52" s="500"/>
      <c r="V52" s="500"/>
      <c r="W52" s="500"/>
    </row>
    <row r="53" spans="5:23">
      <c r="E53" s="500"/>
      <c r="F53" s="500"/>
      <c r="G53" s="500"/>
      <c r="H53" s="500"/>
      <c r="I53" s="500"/>
      <c r="J53" s="500"/>
      <c r="K53" s="500"/>
      <c r="L53" s="500"/>
      <c r="M53" s="500"/>
      <c r="N53" s="500"/>
      <c r="O53" s="500"/>
      <c r="P53" s="500"/>
      <c r="Q53" s="500"/>
      <c r="R53" s="500"/>
      <c r="S53" s="500"/>
      <c r="T53" s="500"/>
      <c r="U53" s="500"/>
      <c r="V53" s="500"/>
      <c r="W53" s="500"/>
    </row>
  </sheetData>
  <hyperlinks>
    <hyperlink ref="A1" location="Content!A1" display="&lt;&lt;"/>
  </hyperlinks>
  <pageMargins left="0.7" right="0.7" top="0.75" bottom="0.75" header="0.3" footer="0.3"/>
  <pageSetup paperSize="9" orientation="portrait" horizontalDpi="4294967294"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C43"/>
  <sheetViews>
    <sheetView showGridLines="0" zoomScaleNormal="100" workbookViewId="0"/>
  </sheetViews>
  <sheetFormatPr defaultColWidth="9.140625" defaultRowHeight="12.75"/>
  <cols>
    <col min="1" max="16384" width="9.140625" style="115"/>
  </cols>
  <sheetData>
    <row r="1" spans="1:11" ht="14.25" customHeight="1">
      <c r="A1" s="114" t="s">
        <v>102</v>
      </c>
      <c r="B1" s="309" t="str">
        <f>IF(Content!$E$1=1,B2,B3)</f>
        <v>Внутрішні податки</v>
      </c>
      <c r="C1" s="309" t="str">
        <f>IF(Content!$E$1=1,C2,C3)</f>
        <v>Податки з увезених товарів</v>
      </c>
      <c r="D1" s="309" t="str">
        <f>IF(Content!$E$1=1,D2,D3)</f>
        <v>Неподаткові надходження</v>
      </c>
      <c r="E1" s="309" t="str">
        <f>IF(Content!$E$1=1,E2,E3)</f>
        <v>Інші доходи</v>
      </c>
      <c r="F1" s="309" t="str">
        <f>IF(Content!$E$1=1,F2,F3)</f>
        <v>Розмитнення автівок*</v>
      </c>
      <c r="G1" s="309" t="str">
        <f>IF(Content!$E$1=1,G2,G3)</f>
        <v>Стокгольмський арбітраж</v>
      </c>
      <c r="H1" s="309" t="str">
        <f>IF(Content!$E$1=1,H2,H3)</f>
        <v>Доходи, % р/р</v>
      </c>
      <c r="K1" s="309" t="str">
        <f>IF(Content!$E$1=1,K2,K3)</f>
        <v>Внески в річну зміну доходів зведеного бюджету, в. п.</v>
      </c>
    </row>
    <row r="2" spans="1:11" ht="0.75" customHeight="1">
      <c r="A2" s="114"/>
      <c r="B2" s="116" t="s">
        <v>360</v>
      </c>
      <c r="C2" s="116" t="s">
        <v>1309</v>
      </c>
      <c r="D2" s="115" t="s">
        <v>356</v>
      </c>
      <c r="E2" s="116" t="s">
        <v>339</v>
      </c>
      <c r="F2" s="115" t="s">
        <v>1310</v>
      </c>
      <c r="G2" s="115" t="s">
        <v>1311</v>
      </c>
      <c r="H2" s="115" t="s">
        <v>609</v>
      </c>
      <c r="K2" s="115" t="s">
        <v>395</v>
      </c>
    </row>
    <row r="3" spans="1:11" hidden="1">
      <c r="B3" s="116" t="s">
        <v>361</v>
      </c>
      <c r="C3" s="115" t="s">
        <v>362</v>
      </c>
      <c r="D3" s="115" t="s">
        <v>357</v>
      </c>
      <c r="E3" s="115" t="s">
        <v>358</v>
      </c>
      <c r="F3" s="115" t="s">
        <v>1332</v>
      </c>
      <c r="G3" s="1" t="s">
        <v>1313</v>
      </c>
      <c r="H3" s="117" t="s">
        <v>855</v>
      </c>
      <c r="K3" s="115" t="s">
        <v>396</v>
      </c>
    </row>
    <row r="4" spans="1:11" ht="12.75" customHeight="1">
      <c r="A4" s="115" t="s">
        <v>138</v>
      </c>
      <c r="B4" s="118">
        <v>20.399999999999999</v>
      </c>
      <c r="C4" s="118">
        <v>11.7</v>
      </c>
      <c r="D4" s="118">
        <v>2.5</v>
      </c>
      <c r="E4" s="118">
        <v>0.3</v>
      </c>
      <c r="F4" s="118">
        <v>0</v>
      </c>
      <c r="G4" s="118">
        <v>0</v>
      </c>
      <c r="H4" s="118">
        <v>34.9</v>
      </c>
      <c r="K4" s="358"/>
    </row>
    <row r="5" spans="1:11">
      <c r="A5" s="115" t="s">
        <v>209</v>
      </c>
      <c r="B5" s="118">
        <v>6.7</v>
      </c>
      <c r="C5" s="118">
        <v>12.3</v>
      </c>
      <c r="D5" s="118">
        <v>20.5</v>
      </c>
      <c r="E5" s="118">
        <v>17</v>
      </c>
      <c r="F5" s="118">
        <v>0</v>
      </c>
      <c r="G5" s="118">
        <v>0</v>
      </c>
      <c r="H5" s="118">
        <v>56.5</v>
      </c>
    </row>
    <row r="6" spans="1:11">
      <c r="A6" s="115" t="s">
        <v>359</v>
      </c>
      <c r="B6" s="118">
        <v>17.100000000000001</v>
      </c>
      <c r="C6" s="118">
        <v>9.4</v>
      </c>
      <c r="D6" s="118">
        <v>5.5</v>
      </c>
      <c r="E6" s="118">
        <v>0</v>
      </c>
      <c r="F6" s="118">
        <v>0</v>
      </c>
      <c r="G6" s="118">
        <v>0</v>
      </c>
      <c r="H6" s="118">
        <v>32</v>
      </c>
    </row>
    <row r="7" spans="1:11">
      <c r="A7" s="115" t="s">
        <v>42</v>
      </c>
      <c r="B7" s="118">
        <v>5.8</v>
      </c>
      <c r="C7" s="118">
        <v>10.7</v>
      </c>
      <c r="D7" s="118">
        <v>-8.3000000000000007</v>
      </c>
      <c r="E7" s="118">
        <v>-1.1000000000000001</v>
      </c>
      <c r="F7" s="118">
        <v>0</v>
      </c>
      <c r="G7" s="118">
        <v>0</v>
      </c>
      <c r="H7" s="118">
        <v>7.1</v>
      </c>
    </row>
    <row r="8" spans="1:11">
      <c r="A8" s="115" t="s">
        <v>121</v>
      </c>
      <c r="B8" s="118">
        <v>2</v>
      </c>
      <c r="C8" s="118">
        <v>5.5</v>
      </c>
      <c r="D8" s="118">
        <v>2.4</v>
      </c>
      <c r="E8" s="118">
        <v>-0.3</v>
      </c>
      <c r="F8" s="118">
        <v>0</v>
      </c>
      <c r="G8" s="118">
        <v>3.2</v>
      </c>
      <c r="H8" s="118">
        <v>12.9</v>
      </c>
    </row>
    <row r="9" spans="1:11">
      <c r="A9" s="115" t="s">
        <v>143</v>
      </c>
      <c r="B9" s="118">
        <v>12.1</v>
      </c>
      <c r="C9" s="118">
        <v>3</v>
      </c>
      <c r="D9" s="118">
        <v>9.5</v>
      </c>
      <c r="E9" s="118">
        <v>-10.7</v>
      </c>
      <c r="F9" s="118">
        <v>0</v>
      </c>
      <c r="G9" s="118">
        <v>1.7</v>
      </c>
      <c r="H9" s="118">
        <v>15.6</v>
      </c>
    </row>
    <row r="10" spans="1:11">
      <c r="A10" s="115" t="s">
        <v>225</v>
      </c>
      <c r="B10" s="118">
        <v>9.6</v>
      </c>
      <c r="C10" s="118">
        <v>8.1999999999999993</v>
      </c>
      <c r="D10" s="118">
        <v>0.2</v>
      </c>
      <c r="E10" s="118">
        <v>0.2</v>
      </c>
      <c r="F10" s="118">
        <v>0</v>
      </c>
      <c r="G10" s="118">
        <v>0</v>
      </c>
      <c r="H10" s="118">
        <v>18.2</v>
      </c>
    </row>
    <row r="11" spans="1:11">
      <c r="A11" s="115" t="s">
        <v>214</v>
      </c>
      <c r="B11" s="118">
        <v>11.3</v>
      </c>
      <c r="C11" s="118">
        <v>4.5999999999999996</v>
      </c>
      <c r="D11" s="118">
        <v>2.2000000000000002</v>
      </c>
      <c r="E11" s="118">
        <v>0.2</v>
      </c>
      <c r="F11" s="118">
        <v>0.3</v>
      </c>
      <c r="G11" s="118">
        <v>0</v>
      </c>
      <c r="H11" s="118">
        <v>18.600000000000001</v>
      </c>
    </row>
    <row r="12" spans="1:11">
      <c r="A12" s="115" t="s">
        <v>260</v>
      </c>
      <c r="B12" s="118">
        <v>8.5</v>
      </c>
      <c r="C12" s="118">
        <v>1.1000000000000001</v>
      </c>
      <c r="D12" s="118">
        <v>0.3</v>
      </c>
      <c r="E12" s="118">
        <v>0.7</v>
      </c>
      <c r="F12" s="118">
        <v>2.7</v>
      </c>
      <c r="G12" s="118">
        <v>-2.9</v>
      </c>
      <c r="H12" s="118">
        <v>10.4</v>
      </c>
    </row>
    <row r="13" spans="1:11">
      <c r="A13" s="283" t="s">
        <v>1312</v>
      </c>
      <c r="B13" s="118">
        <v>7.5</v>
      </c>
      <c r="C13" s="118">
        <v>2.9</v>
      </c>
      <c r="D13" s="118">
        <v>13.1</v>
      </c>
      <c r="E13" s="118">
        <v>-0.2</v>
      </c>
      <c r="F13" s="118">
        <v>0.1</v>
      </c>
      <c r="G13" s="118">
        <v>-2.1</v>
      </c>
      <c r="H13" s="118">
        <v>21.3</v>
      </c>
    </row>
    <row r="15" spans="1:11" s="284" customFormat="1"/>
    <row r="16" spans="1:11" s="284" customFormat="1"/>
    <row r="17" spans="2:28" s="284" customFormat="1">
      <c r="B17" s="285"/>
      <c r="C17" s="285"/>
      <c r="D17" s="285"/>
      <c r="E17" s="285"/>
      <c r="F17" s="285"/>
      <c r="G17" s="285"/>
      <c r="H17" s="285"/>
    </row>
    <row r="18" spans="2:28" s="284" customFormat="1">
      <c r="B18" s="285"/>
      <c r="C18" s="285"/>
      <c r="D18" s="285"/>
      <c r="E18" s="285"/>
      <c r="F18" s="285"/>
      <c r="G18" s="285"/>
      <c r="H18" s="285"/>
      <c r="K18" s="311"/>
    </row>
    <row r="19" spans="2:28" s="284" customFormat="1">
      <c r="B19" s="285"/>
      <c r="C19" s="285"/>
      <c r="D19" s="285"/>
      <c r="E19" s="285"/>
      <c r="F19" s="285"/>
      <c r="G19" s="285"/>
      <c r="H19" s="285"/>
      <c r="J19" s="519"/>
      <c r="K19" s="286"/>
      <c r="O19" s="519"/>
      <c r="P19" s="519"/>
      <c r="Q19" s="519"/>
      <c r="R19" s="519"/>
      <c r="S19" s="519"/>
      <c r="T19" s="519"/>
      <c r="U19" s="519"/>
      <c r="V19" s="519"/>
      <c r="W19" s="519"/>
      <c r="X19" s="519"/>
      <c r="Y19" s="519"/>
    </row>
    <row r="20" spans="2:28" s="284" customFormat="1">
      <c r="B20" s="285"/>
      <c r="C20" s="285"/>
      <c r="D20" s="285"/>
      <c r="E20" s="285"/>
      <c r="F20" s="285"/>
      <c r="G20" s="285"/>
      <c r="H20" s="285"/>
      <c r="J20" s="519"/>
      <c r="K20" s="521" t="str">
        <f>IF(Content!$E$1=1,K22,K23)</f>
        <v xml:space="preserve">*Розмитнення транспортних засобів,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v>
      </c>
      <c r="O20" s="519"/>
      <c r="P20" s="519"/>
      <c r="Q20" s="519"/>
      <c r="R20" s="519"/>
      <c r="S20" s="519"/>
      <c r="T20" s="519"/>
      <c r="U20" s="519"/>
      <c r="V20" s="519"/>
      <c r="W20" s="519"/>
      <c r="X20" s="519"/>
      <c r="Y20" s="519"/>
    </row>
    <row r="21" spans="2:28" s="284" customFormat="1">
      <c r="B21" s="285"/>
      <c r="C21" s="285"/>
      <c r="D21" s="285"/>
      <c r="E21" s="285"/>
      <c r="F21" s="285"/>
      <c r="G21" s="285"/>
      <c r="H21" s="285"/>
      <c r="J21" s="519"/>
      <c r="K21" s="521" t="str">
        <f>IF(Content!$E$1=1,K24,K25)</f>
        <v>Джерело: ДКСУ, розрахунки НБУ.</v>
      </c>
      <c r="L21" s="522"/>
      <c r="M21" s="522"/>
      <c r="N21" s="522"/>
      <c r="O21" s="522"/>
      <c r="P21" s="522"/>
      <c r="Q21" s="519"/>
      <c r="R21" s="519"/>
      <c r="S21" s="519"/>
      <c r="T21" s="519"/>
      <c r="U21" s="519"/>
      <c r="V21" s="519"/>
      <c r="W21" s="519"/>
      <c r="X21" s="519"/>
      <c r="Y21" s="519"/>
    </row>
    <row r="22" spans="2:28" s="284" customFormat="1">
      <c r="B22" s="285"/>
      <c r="C22" s="285"/>
      <c r="D22" s="285"/>
      <c r="E22" s="285"/>
      <c r="F22" s="285"/>
      <c r="G22" s="285"/>
      <c r="H22" s="285"/>
      <c r="J22" s="519"/>
      <c r="K22" s="286" t="s">
        <v>1680</v>
      </c>
      <c r="L22" s="522"/>
      <c r="M22" s="522"/>
      <c r="N22" s="522"/>
      <c r="O22" s="522"/>
      <c r="P22" s="522"/>
      <c r="Q22" s="519"/>
      <c r="R22" s="519"/>
      <c r="S22" s="519"/>
      <c r="T22" s="519"/>
      <c r="U22" s="519"/>
      <c r="V22" s="519"/>
      <c r="W22" s="519"/>
      <c r="X22" s="519"/>
      <c r="Y22" s="519"/>
    </row>
    <row r="23" spans="2:28" s="284" customFormat="1">
      <c r="B23" s="285"/>
      <c r="C23" s="285"/>
      <c r="D23" s="285"/>
      <c r="E23" s="285"/>
      <c r="F23" s="285"/>
      <c r="G23" s="285"/>
      <c r="H23" s="285"/>
      <c r="J23" s="519"/>
      <c r="K23" s="286" t="s">
        <v>1548</v>
      </c>
      <c r="L23" s="522"/>
      <c r="M23" s="522"/>
      <c r="N23" s="522"/>
      <c r="O23" s="522"/>
      <c r="P23" s="522"/>
      <c r="Q23" s="519"/>
      <c r="R23" s="519"/>
      <c r="S23" s="519"/>
      <c r="T23" s="519"/>
      <c r="U23" s="519"/>
      <c r="V23" s="519"/>
      <c r="W23" s="519"/>
      <c r="X23" s="519"/>
      <c r="Y23" s="519"/>
    </row>
    <row r="24" spans="2:28" s="284" customFormat="1">
      <c r="B24" s="285"/>
      <c r="C24" s="285"/>
      <c r="D24" s="285"/>
      <c r="E24" s="285"/>
      <c r="F24" s="285"/>
      <c r="G24" s="285"/>
      <c r="H24" s="285"/>
      <c r="J24" s="519"/>
      <c r="K24" s="286" t="s">
        <v>336</v>
      </c>
      <c r="L24" s="286"/>
      <c r="M24" s="286"/>
      <c r="N24" s="286"/>
      <c r="O24" s="286"/>
      <c r="P24" s="286"/>
      <c r="Q24" s="519"/>
      <c r="R24" s="519"/>
      <c r="S24" s="519"/>
      <c r="T24" s="519"/>
      <c r="U24" s="519"/>
      <c r="V24" s="519"/>
      <c r="W24" s="519"/>
      <c r="X24" s="519"/>
      <c r="Y24" s="519"/>
    </row>
    <row r="25" spans="2:28" s="284" customFormat="1">
      <c r="B25" s="285"/>
      <c r="C25" s="285"/>
      <c r="D25" s="285"/>
      <c r="E25" s="285"/>
      <c r="F25" s="285"/>
      <c r="G25" s="285"/>
      <c r="H25" s="285"/>
      <c r="J25" s="519"/>
      <c r="K25" s="286" t="s">
        <v>337</v>
      </c>
      <c r="L25" s="286"/>
      <c r="M25" s="286"/>
      <c r="N25" s="286"/>
      <c r="O25" s="286"/>
      <c r="P25" s="286"/>
      <c r="Q25" s="519"/>
      <c r="R25" s="519"/>
      <c r="S25" s="519"/>
      <c r="T25" s="519"/>
      <c r="U25" s="519"/>
      <c r="V25" s="519"/>
      <c r="W25" s="519"/>
      <c r="X25" s="519"/>
      <c r="Y25" s="519"/>
    </row>
    <row r="26" spans="2:28" s="284" customFormat="1">
      <c r="B26" s="285"/>
      <c r="C26" s="285"/>
      <c r="D26" s="285"/>
      <c r="E26" s="285"/>
      <c r="F26" s="285"/>
      <c r="G26" s="285"/>
      <c r="H26" s="285"/>
      <c r="J26" s="519"/>
      <c r="K26" s="122"/>
      <c r="L26" s="286"/>
      <c r="M26" s="286"/>
      <c r="N26" s="286"/>
      <c r="O26" s="286"/>
      <c r="P26" s="286"/>
      <c r="Q26" s="519"/>
      <c r="R26" s="519"/>
      <c r="S26" s="519"/>
      <c r="T26" s="519"/>
      <c r="U26" s="519"/>
      <c r="V26" s="519"/>
      <c r="W26" s="519"/>
      <c r="X26" s="519"/>
      <c r="Y26" s="519"/>
    </row>
    <row r="27" spans="2:28" s="284" customFormat="1">
      <c r="B27" s="285"/>
      <c r="C27" s="285"/>
      <c r="D27" s="285"/>
      <c r="E27" s="285"/>
      <c r="F27" s="285"/>
      <c r="G27" s="285"/>
      <c r="H27" s="285"/>
      <c r="J27" s="519"/>
      <c r="K27" s="286"/>
      <c r="L27" s="286"/>
      <c r="M27" s="286"/>
      <c r="N27" s="286"/>
      <c r="O27" s="286"/>
      <c r="P27" s="286"/>
      <c r="Q27" s="519"/>
      <c r="R27" s="519"/>
      <c r="S27" s="519"/>
      <c r="T27" s="519"/>
      <c r="U27" s="519"/>
      <c r="V27" s="519"/>
      <c r="W27" s="519"/>
      <c r="X27" s="519"/>
      <c r="Y27" s="519"/>
    </row>
    <row r="28" spans="2:28" s="284" customFormat="1">
      <c r="B28" s="285"/>
      <c r="C28" s="285"/>
      <c r="D28" s="285"/>
      <c r="E28" s="285"/>
      <c r="F28" s="285"/>
      <c r="G28" s="285"/>
      <c r="H28" s="285"/>
      <c r="J28" s="519"/>
      <c r="K28" s="286"/>
      <c r="L28" s="286"/>
      <c r="M28" s="286"/>
      <c r="N28" s="286"/>
      <c r="O28" s="286"/>
      <c r="P28" s="286"/>
      <c r="Q28" s="519"/>
      <c r="R28" s="519"/>
      <c r="S28" s="519"/>
      <c r="T28" s="519"/>
      <c r="U28" s="519"/>
      <c r="V28" s="519"/>
      <c r="W28" s="519"/>
      <c r="X28" s="519"/>
      <c r="Y28" s="519"/>
    </row>
    <row r="29" spans="2:28" s="284" customFormat="1">
      <c r="B29" s="285"/>
      <c r="C29" s="285"/>
      <c r="D29" s="285"/>
      <c r="E29" s="285"/>
      <c r="F29" s="285"/>
      <c r="G29" s="285"/>
      <c r="H29" s="285"/>
      <c r="J29" s="519"/>
      <c r="K29" s="522"/>
      <c r="L29" s="522"/>
      <c r="M29" s="522"/>
      <c r="N29" s="522"/>
      <c r="O29" s="522"/>
      <c r="P29" s="522"/>
      <c r="Q29" s="519"/>
      <c r="R29" s="519"/>
      <c r="S29" s="519"/>
      <c r="T29" s="519"/>
      <c r="U29" s="519"/>
      <c r="V29" s="519"/>
      <c r="W29" s="519"/>
      <c r="X29" s="519"/>
      <c r="Y29" s="519"/>
    </row>
    <row r="30" spans="2:28">
      <c r="B30" s="285"/>
      <c r="C30" s="285"/>
      <c r="D30" s="285"/>
      <c r="E30" s="285"/>
      <c r="F30" s="285"/>
      <c r="G30" s="285"/>
      <c r="H30" s="285"/>
      <c r="J30" s="520"/>
      <c r="K30" s="522"/>
      <c r="L30" s="522"/>
      <c r="M30" s="522"/>
      <c r="N30" s="522"/>
      <c r="O30" s="522"/>
      <c r="P30" s="522"/>
      <c r="Q30" s="519"/>
      <c r="R30" s="519"/>
      <c r="S30" s="519"/>
      <c r="T30" s="519"/>
      <c r="U30" s="519"/>
      <c r="V30" s="519"/>
      <c r="W30" s="519"/>
      <c r="X30" s="519"/>
      <c r="Y30" s="519"/>
      <c r="Z30" s="284"/>
      <c r="AA30" s="284"/>
      <c r="AB30" s="284"/>
    </row>
    <row r="31" spans="2:28">
      <c r="J31" s="520"/>
      <c r="K31" s="522"/>
      <c r="L31" s="522"/>
      <c r="M31" s="522"/>
      <c r="N31" s="522"/>
      <c r="O31" s="522"/>
      <c r="P31" s="522"/>
      <c r="Q31" s="519"/>
      <c r="R31" s="519"/>
      <c r="S31" s="519"/>
      <c r="T31" s="519"/>
      <c r="U31" s="519"/>
      <c r="V31" s="519"/>
      <c r="W31" s="519"/>
      <c r="X31" s="519"/>
      <c r="Y31" s="519"/>
      <c r="Z31" s="284"/>
      <c r="AA31" s="284"/>
      <c r="AB31" s="284"/>
    </row>
    <row r="32" spans="2:28">
      <c r="J32" s="360"/>
      <c r="K32" s="519"/>
      <c r="L32" s="519"/>
      <c r="M32" s="519"/>
      <c r="N32" s="519"/>
      <c r="O32" s="519"/>
      <c r="P32" s="519"/>
      <c r="Q32" s="519"/>
      <c r="R32" s="519"/>
      <c r="S32" s="519"/>
      <c r="T32" s="519"/>
      <c r="U32" s="519"/>
      <c r="V32" s="519"/>
      <c r="W32" s="519"/>
      <c r="X32" s="519"/>
      <c r="Y32" s="519"/>
      <c r="Z32" s="284"/>
      <c r="AA32" s="284"/>
      <c r="AB32" s="284"/>
    </row>
    <row r="33" spans="10:29">
      <c r="J33" s="360"/>
      <c r="K33" s="360"/>
      <c r="L33" s="360"/>
      <c r="M33" s="360"/>
      <c r="N33" s="360"/>
      <c r="O33" s="360"/>
      <c r="P33" s="360"/>
      <c r="Q33" s="360"/>
      <c r="R33" s="360"/>
      <c r="S33" s="360"/>
      <c r="T33" s="360"/>
      <c r="U33" s="360"/>
      <c r="V33" s="360"/>
      <c r="W33" s="360"/>
      <c r="X33" s="360"/>
      <c r="Y33" s="360"/>
    </row>
    <row r="34" spans="10:29">
      <c r="J34" s="360"/>
      <c r="K34" s="360"/>
      <c r="L34" s="360"/>
      <c r="M34" s="360"/>
      <c r="N34" s="360"/>
      <c r="O34" s="360"/>
      <c r="P34" s="360"/>
      <c r="Q34" s="360"/>
      <c r="R34" s="360"/>
      <c r="S34" s="360"/>
      <c r="T34" s="360"/>
      <c r="U34" s="360"/>
      <c r="V34" s="360"/>
      <c r="W34" s="360"/>
      <c r="X34" s="360"/>
      <c r="Y34" s="360"/>
    </row>
    <row r="35" spans="10:29">
      <c r="J35" s="360"/>
      <c r="K35" s="360"/>
      <c r="L35" s="360"/>
      <c r="M35" s="360"/>
      <c r="N35" s="360"/>
      <c r="O35" s="360"/>
      <c r="P35" s="360"/>
      <c r="Q35" s="360"/>
      <c r="R35" s="360"/>
      <c r="S35" s="360"/>
      <c r="T35" s="360"/>
      <c r="U35" s="360"/>
      <c r="V35" s="360"/>
      <c r="W35" s="360"/>
      <c r="X35" s="360"/>
      <c r="Y35" s="360"/>
    </row>
    <row r="36" spans="10:29">
      <c r="J36" s="360"/>
      <c r="K36" s="360"/>
      <c r="L36" s="360"/>
      <c r="M36" s="360"/>
      <c r="N36" s="360"/>
      <c r="O36" s="360"/>
      <c r="P36" s="360"/>
      <c r="Q36" s="360"/>
      <c r="R36" s="360"/>
      <c r="S36" s="360"/>
      <c r="T36" s="360"/>
      <c r="U36" s="360"/>
      <c r="V36" s="360"/>
      <c r="W36" s="360"/>
      <c r="X36" s="360"/>
      <c r="Y36" s="360"/>
    </row>
    <row r="37" spans="10:29">
      <c r="J37" s="360"/>
      <c r="K37" s="360"/>
      <c r="L37" s="360"/>
      <c r="M37" s="360"/>
      <c r="N37" s="360"/>
      <c r="O37" s="360"/>
      <c r="P37" s="360"/>
      <c r="Q37" s="360"/>
      <c r="R37" s="360"/>
      <c r="S37" s="360"/>
      <c r="T37" s="360"/>
      <c r="U37" s="360"/>
      <c r="V37" s="360"/>
      <c r="W37" s="360"/>
      <c r="X37" s="360"/>
      <c r="Y37" s="360"/>
    </row>
    <row r="38" spans="10:29">
      <c r="J38" s="360"/>
      <c r="K38" s="360"/>
      <c r="L38" s="360"/>
      <c r="M38" s="360"/>
      <c r="N38" s="360"/>
      <c r="O38" s="360"/>
      <c r="P38" s="360"/>
      <c r="Q38" s="360"/>
      <c r="R38" s="360"/>
      <c r="S38" s="360"/>
      <c r="T38" s="360"/>
      <c r="U38" s="360"/>
      <c r="V38" s="360"/>
      <c r="W38" s="360"/>
      <c r="X38" s="360"/>
      <c r="Y38" s="360"/>
    </row>
    <row r="39" spans="10:29">
      <c r="J39" s="360"/>
      <c r="K39" s="360"/>
      <c r="L39" s="360"/>
      <c r="M39" s="360"/>
      <c r="N39" s="360"/>
      <c r="O39" s="360"/>
      <c r="P39" s="360"/>
      <c r="Q39" s="360"/>
      <c r="R39" s="360"/>
      <c r="S39" s="360"/>
      <c r="T39" s="360"/>
      <c r="U39" s="360"/>
      <c r="V39" s="360"/>
      <c r="W39" s="360"/>
      <c r="X39" s="360"/>
      <c r="Y39" s="360"/>
    </row>
    <row r="40" spans="10:29">
      <c r="J40" s="360"/>
      <c r="K40" s="360"/>
      <c r="L40" s="360"/>
      <c r="M40" s="360"/>
      <c r="N40" s="360"/>
      <c r="O40" s="360"/>
      <c r="P40" s="360"/>
      <c r="Q40" s="360"/>
      <c r="R40" s="360"/>
      <c r="S40" s="360"/>
      <c r="T40" s="360"/>
      <c r="U40" s="360"/>
      <c r="V40" s="360"/>
      <c r="W40" s="360"/>
      <c r="X40" s="360"/>
      <c r="Y40" s="360"/>
    </row>
    <row r="41" spans="10:29">
      <c r="J41" s="360"/>
      <c r="K41" s="360"/>
      <c r="L41" s="360"/>
      <c r="M41" s="360"/>
      <c r="N41" s="360"/>
      <c r="O41" s="360"/>
      <c r="P41" s="360"/>
      <c r="Q41" s="360"/>
      <c r="R41" s="360"/>
      <c r="S41" s="360"/>
      <c r="T41" s="360"/>
      <c r="U41" s="360"/>
      <c r="V41" s="360"/>
      <c r="W41" s="360"/>
      <c r="X41" s="360"/>
      <c r="Y41" s="360"/>
      <c r="AC41" s="115">
        <v>2</v>
      </c>
    </row>
    <row r="42" spans="10:29">
      <c r="J42" s="360"/>
      <c r="K42" s="360"/>
      <c r="L42" s="360"/>
      <c r="M42" s="360"/>
      <c r="N42" s="360"/>
      <c r="O42" s="360"/>
      <c r="P42" s="360"/>
      <c r="Q42" s="360"/>
      <c r="R42" s="360"/>
      <c r="S42" s="360"/>
      <c r="T42" s="360"/>
      <c r="U42" s="360"/>
      <c r="V42" s="360"/>
      <c r="W42" s="360"/>
      <c r="X42" s="360"/>
      <c r="Y42" s="360"/>
    </row>
    <row r="43" spans="10:29">
      <c r="J43" s="360"/>
      <c r="K43" s="360"/>
      <c r="L43" s="360"/>
      <c r="M43" s="360"/>
      <c r="N43" s="360"/>
      <c r="O43" s="360"/>
      <c r="P43" s="360"/>
      <c r="Q43" s="360"/>
      <c r="R43" s="360"/>
      <c r="S43" s="360"/>
      <c r="T43" s="360"/>
      <c r="U43" s="360"/>
      <c r="V43" s="360"/>
      <c r="W43" s="360"/>
      <c r="X43" s="360"/>
      <c r="Y43" s="360"/>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Z34"/>
  <sheetViews>
    <sheetView showGridLines="0" zoomScaleNormal="100" workbookViewId="0">
      <selection activeCell="U23" sqref="U23"/>
    </sheetView>
  </sheetViews>
  <sheetFormatPr defaultColWidth="9.140625" defaultRowHeight="12.75"/>
  <cols>
    <col min="1" max="4" width="9.140625" style="115"/>
    <col min="5" max="5" width="14.85546875" style="115" customWidth="1"/>
    <col min="6" max="16384" width="9.140625" style="115"/>
  </cols>
  <sheetData>
    <row r="1" spans="1:14" ht="12.75" customHeight="1">
      <c r="A1" s="114" t="s">
        <v>102</v>
      </c>
      <c r="B1" s="309" t="str">
        <f>IF(Content!$E$1=1,B2,B3)</f>
        <v>Оплата праці</v>
      </c>
      <c r="C1" s="309" t="str">
        <f>IF(Content!$E$1=1,C2,C3)</f>
        <v>Товари і послуги</v>
      </c>
      <c r="D1" s="309" t="str">
        <f>IF(Content!$E$1=1,D2,D3)</f>
        <v xml:space="preserve">Поточні трансферти </v>
      </c>
      <c r="E1" s="309" t="str">
        <f>IF(Content!$E$1=1,E2,E3)</f>
        <v>Пенсійні виплати</v>
      </c>
      <c r="F1" s="309" t="str">
        <f>IF(Content!$E$1=1,F2,F3)</f>
        <v>Інші соціальні виплати</v>
      </c>
      <c r="G1" s="309" t="str">
        <f>IF(Content!$E$1=1,G2,G3)</f>
        <v>Обслуговування боргу</v>
      </c>
      <c r="H1" s="309" t="str">
        <f>IF(Content!$E$1=1,H2,H3)</f>
        <v>Інші поточні видатки</v>
      </c>
      <c r="I1" s="309" t="str">
        <f>IF(Content!$E$1=1,I2,I3)</f>
        <v>Капітальні видатки</v>
      </c>
      <c r="J1" s="309" t="str">
        <f>IF(Content!$E$1=1,J2,J3)</f>
        <v>Видатки, % р/р</v>
      </c>
      <c r="K1" s="116"/>
      <c r="L1" s="116"/>
      <c r="N1" s="309" t="str">
        <f>IF(Content!$E$1=1,N2,N3)</f>
        <v xml:space="preserve">Внески в річну зміну видатків зведеного бюджету, в. п. </v>
      </c>
    </row>
    <row r="2" spans="1:14" hidden="1">
      <c r="A2" s="114"/>
      <c r="B2" s="116" t="s">
        <v>363</v>
      </c>
      <c r="C2" s="116" t="s">
        <v>364</v>
      </c>
      <c r="D2" s="116" t="s">
        <v>365</v>
      </c>
      <c r="E2" s="116" t="s">
        <v>804</v>
      </c>
      <c r="F2" s="116" t="s">
        <v>805</v>
      </c>
      <c r="G2" s="116" t="s">
        <v>366</v>
      </c>
      <c r="H2" s="116" t="s">
        <v>367</v>
      </c>
      <c r="I2" s="116" t="s">
        <v>368</v>
      </c>
      <c r="J2" s="116" t="s">
        <v>612</v>
      </c>
      <c r="K2" s="116"/>
      <c r="L2" s="116"/>
      <c r="N2" s="115" t="s">
        <v>675</v>
      </c>
    </row>
    <row r="3" spans="1:14" hidden="1">
      <c r="B3" s="116" t="s">
        <v>369</v>
      </c>
      <c r="C3" s="116" t="s">
        <v>370</v>
      </c>
      <c r="D3" s="116" t="s">
        <v>371</v>
      </c>
      <c r="E3" s="116" t="s">
        <v>806</v>
      </c>
      <c r="F3" s="116" t="s">
        <v>807</v>
      </c>
      <c r="G3" s="116" t="s">
        <v>372</v>
      </c>
      <c r="H3" s="116" t="s">
        <v>373</v>
      </c>
      <c r="I3" s="116" t="s">
        <v>374</v>
      </c>
      <c r="J3" s="119" t="s">
        <v>856</v>
      </c>
      <c r="K3" s="116"/>
      <c r="L3" s="116"/>
      <c r="N3" s="115" t="s">
        <v>613</v>
      </c>
    </row>
    <row r="4" spans="1:14">
      <c r="A4" s="115" t="s">
        <v>138</v>
      </c>
      <c r="B4" s="120">
        <v>7.2640000000000002</v>
      </c>
      <c r="C4" s="120">
        <v>9.0020000000000007</v>
      </c>
      <c r="D4" s="120">
        <v>1.248</v>
      </c>
      <c r="E4" s="120">
        <v>0.42</v>
      </c>
      <c r="F4" s="120">
        <v>14.47</v>
      </c>
      <c r="G4" s="120">
        <v>2.1560000000000001</v>
      </c>
      <c r="H4" s="120">
        <v>-3.6999999999999998E-2</v>
      </c>
      <c r="I4" s="120">
        <v>0.81699999999999995</v>
      </c>
      <c r="J4" s="120">
        <v>35.299999999999997</v>
      </c>
      <c r="K4" s="116"/>
      <c r="L4" s="116"/>
    </row>
    <row r="5" spans="1:14">
      <c r="A5" s="115" t="s">
        <v>209</v>
      </c>
      <c r="B5" s="120">
        <v>5.4130000000000003</v>
      </c>
      <c r="C5" s="120">
        <v>11.74</v>
      </c>
      <c r="D5" s="120">
        <v>2.0299999999999998</v>
      </c>
      <c r="E5" s="120">
        <v>-4.5599999999999996</v>
      </c>
      <c r="F5" s="120">
        <v>0.78</v>
      </c>
      <c r="G5" s="120">
        <v>1.0489999999999999</v>
      </c>
      <c r="H5" s="120">
        <v>7.0000000000000007E-2</v>
      </c>
      <c r="I5" s="120">
        <v>2.847</v>
      </c>
      <c r="J5" s="120">
        <v>19.399999999999999</v>
      </c>
      <c r="K5" s="116"/>
      <c r="L5" s="116"/>
    </row>
    <row r="6" spans="1:14">
      <c r="A6" s="115" t="s">
        <v>359</v>
      </c>
      <c r="B6" s="120">
        <v>4.2489999999999997</v>
      </c>
      <c r="C6" s="120">
        <v>11.336</v>
      </c>
      <c r="D6" s="120">
        <v>2.8029999999999999</v>
      </c>
      <c r="E6" s="120">
        <v>-4.1500000000000004</v>
      </c>
      <c r="F6" s="120">
        <v>5.69</v>
      </c>
      <c r="G6" s="120">
        <v>2.95</v>
      </c>
      <c r="H6" s="120">
        <v>-0.58899999999999997</v>
      </c>
      <c r="I6" s="120">
        <v>1.718</v>
      </c>
      <c r="J6" s="120">
        <v>24</v>
      </c>
      <c r="K6" s="116"/>
      <c r="L6" s="116"/>
    </row>
    <row r="7" spans="1:14">
      <c r="A7" s="115" t="s">
        <v>42</v>
      </c>
      <c r="B7" s="120">
        <v>4.0670000000000002</v>
      </c>
      <c r="C7" s="120">
        <v>10.795</v>
      </c>
      <c r="D7" s="120">
        <v>3.4860000000000002</v>
      </c>
      <c r="E7" s="120">
        <v>2.58</v>
      </c>
      <c r="F7" s="120">
        <v>-0.01</v>
      </c>
      <c r="G7" s="120">
        <v>0.85099999999999998</v>
      </c>
      <c r="H7" s="120">
        <v>0.34300000000000003</v>
      </c>
      <c r="I7" s="120">
        <v>5.907</v>
      </c>
      <c r="J7" s="120">
        <v>28</v>
      </c>
      <c r="K7" s="116"/>
      <c r="L7" s="116"/>
    </row>
    <row r="8" spans="1:14">
      <c r="A8" s="115" t="s">
        <v>121</v>
      </c>
      <c r="B8" s="120">
        <v>5.6079999999999997</v>
      </c>
      <c r="C8" s="120">
        <v>4.78</v>
      </c>
      <c r="D8" s="120">
        <v>0.26500000000000001</v>
      </c>
      <c r="E8" s="120">
        <v>4.53</v>
      </c>
      <c r="F8" s="120">
        <v>0.83</v>
      </c>
      <c r="G8" s="120">
        <v>-0.52500000000000002</v>
      </c>
      <c r="H8" s="120">
        <v>-2.4E-2</v>
      </c>
      <c r="I8" s="120">
        <v>0.88900000000000001</v>
      </c>
      <c r="J8" s="120">
        <v>16.356000000000002</v>
      </c>
      <c r="K8" s="116"/>
      <c r="L8" s="116"/>
    </row>
    <row r="9" spans="1:14">
      <c r="A9" s="115" t="s">
        <v>143</v>
      </c>
      <c r="B9" s="120">
        <v>9.27</v>
      </c>
      <c r="C9" s="120">
        <v>7.0990000000000002</v>
      </c>
      <c r="D9" s="120">
        <v>0.55900000000000005</v>
      </c>
      <c r="E9" s="120">
        <v>3.68</v>
      </c>
      <c r="F9" s="120">
        <v>7.25</v>
      </c>
      <c r="G9" s="120">
        <v>1.7350000000000001</v>
      </c>
      <c r="H9" s="120">
        <v>-3.9E-2</v>
      </c>
      <c r="I9" s="120">
        <v>4.6189999999999998</v>
      </c>
      <c r="J9" s="120">
        <v>34.173999999999999</v>
      </c>
      <c r="K9" s="116"/>
      <c r="L9" s="116"/>
    </row>
    <row r="10" spans="1:14">
      <c r="A10" s="115" t="s">
        <v>225</v>
      </c>
      <c r="B10" s="120">
        <v>5.57</v>
      </c>
      <c r="C10" s="120">
        <v>3.63</v>
      </c>
      <c r="D10" s="120">
        <v>1.1499999999999999</v>
      </c>
      <c r="E10" s="120">
        <v>2.75</v>
      </c>
      <c r="F10" s="120">
        <v>-4.78</v>
      </c>
      <c r="G10" s="120">
        <v>-1.85</v>
      </c>
      <c r="H10" s="120">
        <v>0.3</v>
      </c>
      <c r="I10" s="120">
        <v>4.53</v>
      </c>
      <c r="J10" s="120">
        <v>11.29</v>
      </c>
      <c r="K10" s="116"/>
      <c r="L10" s="116"/>
    </row>
    <row r="11" spans="1:14">
      <c r="A11" s="115" t="s">
        <v>214</v>
      </c>
      <c r="B11" s="118">
        <v>4.18</v>
      </c>
      <c r="C11" s="118">
        <v>5.25</v>
      </c>
      <c r="D11" s="118">
        <v>0.38</v>
      </c>
      <c r="E11" s="118">
        <v>-2.41</v>
      </c>
      <c r="F11" s="118">
        <v>-0.54</v>
      </c>
      <c r="G11" s="118">
        <v>2.0299999999999998</v>
      </c>
      <c r="H11" s="118">
        <v>-0.23</v>
      </c>
      <c r="I11" s="118">
        <v>5.67</v>
      </c>
      <c r="J11" s="118">
        <v>14.33</v>
      </c>
      <c r="K11" s="116"/>
      <c r="L11" s="116"/>
    </row>
    <row r="12" spans="1:14">
      <c r="A12" s="115" t="s">
        <v>260</v>
      </c>
      <c r="B12" s="118">
        <v>6.1</v>
      </c>
      <c r="C12" s="118">
        <v>2.6</v>
      </c>
      <c r="D12" s="118">
        <v>2.5</v>
      </c>
      <c r="E12" s="118">
        <v>4</v>
      </c>
      <c r="F12" s="118">
        <v>-4</v>
      </c>
      <c r="G12" s="118">
        <v>0.6</v>
      </c>
      <c r="H12" s="118">
        <v>0</v>
      </c>
      <c r="I12" s="118">
        <v>1.1000000000000001</v>
      </c>
      <c r="J12" s="118">
        <v>12.8</v>
      </c>
      <c r="K12" s="116"/>
      <c r="L12" s="116"/>
    </row>
    <row r="13" spans="1:14">
      <c r="A13" s="505" t="s">
        <v>1297</v>
      </c>
      <c r="B13" s="118">
        <v>5.2</v>
      </c>
      <c r="C13" s="118">
        <v>0.3</v>
      </c>
      <c r="D13" s="118">
        <v>2.8</v>
      </c>
      <c r="E13" s="118">
        <v>2.6</v>
      </c>
      <c r="F13" s="118">
        <v>-3.6</v>
      </c>
      <c r="G13" s="118">
        <v>1.3</v>
      </c>
      <c r="H13" s="118">
        <v>0.2</v>
      </c>
      <c r="I13" s="118">
        <v>1.8</v>
      </c>
      <c r="J13" s="118">
        <v>10.6</v>
      </c>
      <c r="K13" s="116"/>
      <c r="L13" s="116"/>
    </row>
    <row r="14" spans="1:14">
      <c r="K14" s="116"/>
      <c r="L14" s="116"/>
    </row>
    <row r="15" spans="1:14">
      <c r="B15" s="118"/>
      <c r="C15" s="118"/>
      <c r="D15" s="118"/>
      <c r="E15" s="118"/>
      <c r="F15" s="118"/>
      <c r="G15" s="118"/>
      <c r="H15" s="118"/>
      <c r="I15" s="118"/>
      <c r="J15" s="118"/>
    </row>
    <row r="16" spans="1:14">
      <c r="B16" s="118"/>
      <c r="C16" s="118"/>
      <c r="D16" s="118"/>
      <c r="E16" s="118"/>
      <c r="F16" s="118"/>
      <c r="G16" s="118"/>
      <c r="H16" s="118"/>
      <c r="I16" s="118"/>
      <c r="J16" s="118"/>
    </row>
    <row r="17" spans="2:26">
      <c r="B17" s="118"/>
      <c r="C17" s="118"/>
      <c r="D17" s="118"/>
      <c r="E17" s="118"/>
      <c r="F17" s="118"/>
      <c r="G17" s="118"/>
      <c r="H17" s="118"/>
      <c r="I17" s="118"/>
      <c r="J17" s="118"/>
    </row>
    <row r="18" spans="2:26">
      <c r="B18" s="118"/>
      <c r="C18" s="118"/>
      <c r="D18" s="118"/>
      <c r="E18" s="118"/>
      <c r="F18" s="118"/>
      <c r="G18" s="118"/>
      <c r="H18" s="118"/>
      <c r="I18" s="118"/>
      <c r="J18" s="118"/>
    </row>
    <row r="19" spans="2:26">
      <c r="B19" s="118"/>
      <c r="C19" s="118"/>
      <c r="D19" s="118"/>
      <c r="E19" s="118"/>
      <c r="F19" s="118"/>
      <c r="G19" s="118"/>
      <c r="H19" s="118"/>
      <c r="I19" s="118"/>
      <c r="J19" s="118"/>
      <c r="N19" s="122" t="s">
        <v>336</v>
      </c>
    </row>
    <row r="20" spans="2:26">
      <c r="B20" s="118"/>
      <c r="C20" s="118"/>
      <c r="D20" s="118"/>
      <c r="E20" s="118"/>
      <c r="F20" s="118"/>
      <c r="G20" s="118"/>
      <c r="H20" s="118"/>
      <c r="I20" s="118"/>
      <c r="J20" s="118"/>
      <c r="M20" s="116"/>
      <c r="N20" s="123" t="s">
        <v>337</v>
      </c>
      <c r="O20" s="116"/>
      <c r="P20" s="116"/>
      <c r="Q20" s="116"/>
      <c r="R20" s="116"/>
      <c r="S20" s="116"/>
      <c r="T20" s="116"/>
      <c r="U20" s="116"/>
      <c r="V20" s="116"/>
      <c r="W20" s="116"/>
      <c r="X20" s="116"/>
      <c r="Y20" s="116"/>
      <c r="Z20" s="116"/>
    </row>
    <row r="21" spans="2:26">
      <c r="B21" s="118"/>
      <c r="C21" s="118"/>
      <c r="D21" s="118"/>
      <c r="E21" s="118"/>
      <c r="F21" s="118"/>
      <c r="G21" s="118"/>
      <c r="H21" s="118"/>
      <c r="I21" s="118"/>
      <c r="J21" s="118"/>
      <c r="M21" s="116"/>
      <c r="N21" s="310" t="str">
        <f>IF(Content!$E$1=1,N19,N20)</f>
        <v>Джерело: ДКСУ, розрахунки НБУ.</v>
      </c>
      <c r="O21" s="116"/>
      <c r="P21" s="116"/>
      <c r="Q21" s="116"/>
      <c r="R21" s="116"/>
      <c r="S21" s="116"/>
      <c r="T21" s="116"/>
      <c r="U21" s="116"/>
      <c r="V21" s="116"/>
      <c r="W21" s="116"/>
      <c r="X21" s="116"/>
      <c r="Y21" s="116"/>
      <c r="Z21" s="116"/>
    </row>
    <row r="22" spans="2:26">
      <c r="B22" s="118"/>
      <c r="C22" s="118"/>
      <c r="D22" s="118"/>
      <c r="E22" s="118"/>
      <c r="F22" s="118"/>
      <c r="G22" s="118"/>
      <c r="H22" s="118"/>
      <c r="I22" s="118"/>
      <c r="J22" s="118"/>
      <c r="M22" s="116"/>
      <c r="N22" s="116"/>
      <c r="O22" s="116"/>
      <c r="P22" s="116"/>
      <c r="Q22" s="116"/>
      <c r="R22" s="116"/>
      <c r="S22" s="116"/>
      <c r="T22" s="116"/>
      <c r="U22" s="116"/>
      <c r="V22" s="116"/>
      <c r="W22" s="116"/>
      <c r="X22" s="116"/>
      <c r="Y22" s="116"/>
      <c r="Z22" s="116"/>
    </row>
    <row r="23" spans="2:26">
      <c r="B23" s="118"/>
      <c r="C23" s="118"/>
      <c r="D23" s="118"/>
      <c r="E23" s="118"/>
      <c r="F23" s="118"/>
      <c r="G23" s="118"/>
      <c r="H23" s="118"/>
      <c r="I23" s="118"/>
      <c r="J23" s="118"/>
      <c r="M23" s="116"/>
      <c r="N23" s="116"/>
      <c r="O23" s="116"/>
      <c r="P23" s="116"/>
      <c r="Q23" s="116"/>
      <c r="R23" s="116"/>
      <c r="S23" s="116"/>
      <c r="T23" s="116"/>
      <c r="U23" s="116"/>
      <c r="V23" s="116"/>
      <c r="W23" s="116"/>
      <c r="X23" s="116"/>
      <c r="Y23" s="116"/>
      <c r="Z23" s="116"/>
    </row>
    <row r="24" spans="2:26">
      <c r="B24" s="118"/>
      <c r="C24" s="118"/>
      <c r="D24" s="118"/>
      <c r="E24" s="118"/>
      <c r="F24" s="118"/>
      <c r="G24" s="118"/>
      <c r="H24" s="118"/>
      <c r="I24" s="118"/>
      <c r="J24" s="118"/>
      <c r="M24" s="116"/>
      <c r="N24" s="116"/>
      <c r="O24" s="116"/>
      <c r="P24" s="116"/>
      <c r="Q24" s="116"/>
      <c r="R24" s="116"/>
      <c r="S24" s="116"/>
      <c r="T24" s="116"/>
      <c r="U24" s="116"/>
      <c r="V24" s="116"/>
      <c r="W24" s="116"/>
      <c r="X24" s="116"/>
      <c r="Y24" s="116"/>
      <c r="Z24" s="116"/>
    </row>
    <row r="25" spans="2:26">
      <c r="B25" s="118"/>
      <c r="C25" s="118"/>
      <c r="D25" s="118"/>
      <c r="E25" s="118"/>
      <c r="F25" s="118"/>
      <c r="G25" s="118"/>
      <c r="H25" s="118"/>
      <c r="I25" s="118"/>
      <c r="J25" s="118"/>
      <c r="M25" s="116"/>
      <c r="N25" s="116"/>
      <c r="O25" s="116"/>
      <c r="P25" s="116"/>
      <c r="Q25" s="116"/>
      <c r="R25" s="116"/>
      <c r="S25" s="116"/>
      <c r="T25" s="116"/>
      <c r="U25" s="116"/>
      <c r="V25" s="116"/>
      <c r="W25" s="116"/>
      <c r="X25" s="116"/>
      <c r="Y25" s="116"/>
      <c r="Z25" s="116"/>
    </row>
    <row r="26" spans="2:26">
      <c r="B26" s="118"/>
      <c r="C26" s="118"/>
      <c r="D26" s="118"/>
      <c r="E26" s="118"/>
      <c r="F26" s="118"/>
      <c r="G26" s="118"/>
      <c r="H26" s="118"/>
      <c r="I26" s="118"/>
      <c r="J26" s="118"/>
      <c r="M26" s="116"/>
      <c r="N26" s="116"/>
      <c r="O26" s="116"/>
      <c r="P26" s="116"/>
      <c r="Q26" s="116"/>
      <c r="R26" s="116"/>
      <c r="S26" s="116"/>
      <c r="T26" s="116"/>
      <c r="U26" s="116"/>
      <c r="V26" s="116"/>
      <c r="W26" s="116"/>
      <c r="X26" s="116"/>
      <c r="Y26" s="116"/>
      <c r="Z26" s="116"/>
    </row>
    <row r="27" spans="2:26">
      <c r="B27" s="118"/>
      <c r="C27" s="118"/>
      <c r="D27" s="118"/>
      <c r="E27" s="118"/>
      <c r="F27" s="118"/>
      <c r="G27" s="118"/>
      <c r="H27" s="118"/>
      <c r="I27" s="118"/>
      <c r="J27" s="118"/>
      <c r="M27" s="116"/>
      <c r="N27" s="116"/>
      <c r="O27" s="116"/>
      <c r="P27" s="116"/>
      <c r="Q27" s="116"/>
      <c r="R27" s="116"/>
      <c r="S27" s="116"/>
      <c r="T27" s="116"/>
      <c r="U27" s="116"/>
      <c r="V27" s="116"/>
      <c r="W27" s="116"/>
      <c r="X27" s="116"/>
      <c r="Y27" s="116"/>
      <c r="Z27" s="116"/>
    </row>
    <row r="28" spans="2:26">
      <c r="B28" s="118"/>
      <c r="C28" s="118"/>
      <c r="D28" s="118"/>
      <c r="E28" s="118"/>
      <c r="F28" s="118"/>
      <c r="G28" s="118"/>
      <c r="H28" s="118"/>
      <c r="I28" s="118"/>
      <c r="J28" s="118"/>
      <c r="M28" s="116"/>
      <c r="N28" s="116"/>
      <c r="O28" s="116"/>
      <c r="P28" s="116"/>
      <c r="Q28" s="116"/>
      <c r="R28" s="116"/>
      <c r="S28" s="116"/>
      <c r="T28" s="116"/>
      <c r="U28" s="116"/>
      <c r="V28" s="116"/>
      <c r="W28" s="116"/>
      <c r="X28" s="116"/>
      <c r="Y28" s="116"/>
      <c r="Z28" s="116"/>
    </row>
    <row r="29" spans="2:26">
      <c r="B29" s="118"/>
      <c r="C29" s="118"/>
      <c r="D29" s="118"/>
      <c r="E29" s="118"/>
      <c r="F29" s="118"/>
      <c r="G29" s="118"/>
      <c r="H29" s="118"/>
      <c r="I29" s="118"/>
      <c r="J29" s="118"/>
      <c r="M29" s="116"/>
      <c r="N29" s="116"/>
      <c r="O29" s="116"/>
      <c r="P29" s="116"/>
      <c r="Q29" s="116"/>
      <c r="R29" s="116"/>
      <c r="S29" s="116"/>
      <c r="T29" s="116"/>
      <c r="U29" s="116"/>
      <c r="V29" s="116"/>
      <c r="W29" s="116"/>
      <c r="X29" s="116"/>
      <c r="Y29" s="116"/>
      <c r="Z29" s="116"/>
    </row>
    <row r="30" spans="2:26">
      <c r="B30" s="118"/>
      <c r="C30" s="118"/>
      <c r="D30" s="118"/>
      <c r="E30" s="118"/>
      <c r="F30" s="118"/>
      <c r="G30" s="118"/>
      <c r="H30" s="118"/>
      <c r="I30" s="118"/>
      <c r="J30" s="118"/>
      <c r="M30" s="116"/>
      <c r="N30" s="116"/>
      <c r="O30" s="116"/>
      <c r="P30" s="116"/>
      <c r="Q30" s="116"/>
      <c r="R30" s="116"/>
      <c r="S30" s="116"/>
      <c r="T30" s="116"/>
      <c r="U30" s="116"/>
      <c r="V30" s="116"/>
      <c r="W30" s="116"/>
      <c r="X30" s="116"/>
      <c r="Y30" s="116"/>
      <c r="Z30" s="116"/>
    </row>
    <row r="31" spans="2:26">
      <c r="B31" s="118"/>
      <c r="C31" s="118"/>
      <c r="D31" s="118"/>
      <c r="E31" s="118"/>
      <c r="F31" s="118"/>
      <c r="G31" s="118"/>
      <c r="H31" s="118"/>
      <c r="I31" s="118"/>
      <c r="J31" s="118"/>
      <c r="M31" s="116"/>
      <c r="N31" s="116"/>
      <c r="O31" s="116"/>
      <c r="P31" s="116"/>
      <c r="Q31" s="116"/>
      <c r="R31" s="116"/>
      <c r="S31" s="116"/>
      <c r="T31" s="116"/>
      <c r="U31" s="116"/>
      <c r="V31" s="116"/>
      <c r="W31" s="116"/>
      <c r="X31" s="116"/>
      <c r="Y31" s="116"/>
      <c r="Z31" s="116"/>
    </row>
    <row r="32" spans="2:26">
      <c r="F32" s="359"/>
      <c r="M32" s="116"/>
      <c r="N32" s="116"/>
      <c r="O32" s="116"/>
      <c r="P32" s="116"/>
      <c r="Q32" s="116"/>
      <c r="R32" s="116"/>
      <c r="S32" s="116"/>
      <c r="T32" s="116"/>
      <c r="U32" s="116"/>
      <c r="V32" s="116"/>
      <c r="W32" s="116"/>
      <c r="X32" s="116"/>
      <c r="Y32" s="116"/>
      <c r="Z32" s="116"/>
    </row>
    <row r="33" spans="13:26">
      <c r="M33" s="116"/>
      <c r="N33" s="116"/>
      <c r="O33" s="116"/>
      <c r="P33" s="116"/>
      <c r="Q33" s="116"/>
      <c r="R33" s="116"/>
      <c r="S33" s="116"/>
      <c r="T33" s="116"/>
      <c r="U33" s="116"/>
      <c r="V33" s="116"/>
      <c r="W33" s="116"/>
      <c r="X33" s="116"/>
      <c r="Y33" s="116"/>
      <c r="Z33" s="116"/>
    </row>
    <row r="34" spans="13:26">
      <c r="M34" s="116"/>
      <c r="N34" s="116"/>
      <c r="O34" s="116"/>
      <c r="P34" s="116"/>
      <c r="Q34" s="116"/>
      <c r="R34" s="116"/>
      <c r="S34" s="116"/>
      <c r="T34" s="116"/>
      <c r="U34" s="116"/>
      <c r="V34" s="116"/>
      <c r="W34" s="116"/>
      <c r="X34" s="116"/>
      <c r="Y34" s="116"/>
      <c r="Z34" s="11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B49"/>
  <sheetViews>
    <sheetView showGridLines="0" zoomScaleNormal="100" workbookViewId="0"/>
  </sheetViews>
  <sheetFormatPr defaultColWidth="9.140625" defaultRowHeight="12.75"/>
  <cols>
    <col min="1" max="1" width="9.140625" style="115"/>
    <col min="2" max="4" width="9.140625" style="115" hidden="1" customWidth="1"/>
    <col min="5" max="5" width="9.140625" style="115"/>
    <col min="6" max="6" width="11.42578125" style="115" customWidth="1"/>
    <col min="7" max="16384" width="9.140625" style="115"/>
  </cols>
  <sheetData>
    <row r="1" spans="1:26" ht="11.25" customHeight="1">
      <c r="A1" s="114" t="s">
        <v>102</v>
      </c>
      <c r="B1" s="309"/>
      <c r="C1" s="309"/>
      <c r="D1" s="309"/>
      <c r="E1" s="309"/>
      <c r="F1" s="309"/>
      <c r="G1" s="310" t="str">
        <f>IF(Content!$E$1=1,G2,G3)</f>
        <v xml:space="preserve">Внутрішні запозичення            </v>
      </c>
      <c r="H1" s="310" t="str">
        <f>IF(Content!$E$1=1,H2,H3)</f>
        <v xml:space="preserve">Зовнішні запозичення                    </v>
      </c>
      <c r="I1" s="310" t="str">
        <f>IF(Content!$E$1=1,I2,I3)</f>
        <v xml:space="preserve">Внутрішні зобов'язання </v>
      </c>
      <c r="J1" s="310" t="str">
        <f>IF(Content!$E$1=1,J2,J3)</f>
        <v>Зовнішні зобов'язання</v>
      </c>
      <c r="K1" s="310" t="str">
        <f>IF(Content!$E$1=1,K2,K3)</f>
        <v>Приватизація</v>
      </c>
      <c r="L1" s="310" t="str">
        <f>IF(Content!$E$1=1,L2,L3)</f>
        <v>Фінансування за активними операціями*</v>
      </c>
      <c r="M1" s="310" t="str">
        <f>IF(Content!$E$1=1,M2,M3)</f>
        <v>Cальдо ("-" профіцит)*</v>
      </c>
      <c r="N1" s="310" t="str">
        <f>IF(Content!$E$1=1,N2,N3)</f>
        <v>Кошти НБУ</v>
      </c>
      <c r="O1" s="310" t="str">
        <f>IF(Content!$E$1=1,O2,O3)</f>
        <v>Конвертація валюти ("-" продаж)</v>
      </c>
      <c r="P1" s="116"/>
      <c r="Q1" s="116"/>
      <c r="S1" s="309" t="str">
        <f>IF(Content!$E$1=1,S2,S3)</f>
        <v xml:space="preserve">Зведений бюджет: ресурсна потреба та джерела її фінансування, млрд грн </v>
      </c>
    </row>
    <row r="2" spans="1:26" ht="11.25" hidden="1" customHeight="1">
      <c r="A2" s="114"/>
      <c r="B2" s="114"/>
      <c r="C2" s="114"/>
      <c r="D2" s="114"/>
      <c r="E2" s="114"/>
      <c r="F2" s="114"/>
      <c r="G2" s="116" t="s">
        <v>1314</v>
      </c>
      <c r="H2" s="116" t="s">
        <v>808</v>
      </c>
      <c r="I2" s="116" t="s">
        <v>809</v>
      </c>
      <c r="J2" s="116" t="s">
        <v>810</v>
      </c>
      <c r="K2" s="116" t="s">
        <v>811</v>
      </c>
      <c r="L2" s="116" t="s">
        <v>1315</v>
      </c>
      <c r="M2" s="116" t="s">
        <v>1316</v>
      </c>
      <c r="N2" s="116" t="s">
        <v>1317</v>
      </c>
      <c r="O2" s="116" t="s">
        <v>1318</v>
      </c>
      <c r="P2" s="116"/>
      <c r="Q2" s="116"/>
      <c r="S2" s="309" t="s">
        <v>1701</v>
      </c>
    </row>
    <row r="3" spans="1:26" ht="11.25" hidden="1" customHeight="1">
      <c r="G3" s="116" t="s">
        <v>1319</v>
      </c>
      <c r="H3" s="116" t="s">
        <v>812</v>
      </c>
      <c r="I3" s="116" t="s">
        <v>813</v>
      </c>
      <c r="J3" s="116" t="s">
        <v>814</v>
      </c>
      <c r="K3" s="116" t="s">
        <v>815</v>
      </c>
      <c r="L3" s="116" t="s">
        <v>816</v>
      </c>
      <c r="M3" s="116" t="s">
        <v>1320</v>
      </c>
      <c r="N3" s="116" t="s">
        <v>1321</v>
      </c>
      <c r="O3" s="116" t="s">
        <v>1322</v>
      </c>
      <c r="P3" s="116"/>
      <c r="Q3" s="116"/>
      <c r="S3" s="309" t="s">
        <v>1300</v>
      </c>
    </row>
    <row r="4" spans="1:26">
      <c r="A4" s="525" t="s">
        <v>1635</v>
      </c>
      <c r="B4" t="s">
        <v>1323</v>
      </c>
      <c r="C4" s="523" t="s">
        <v>1324</v>
      </c>
      <c r="D4" t="s">
        <v>1325</v>
      </c>
      <c r="E4" s="310" t="str">
        <f>IF(Content!$E$1=1,A4,C4)</f>
        <v xml:space="preserve">I півріччя 2018  </v>
      </c>
      <c r="F4" s="310" t="str">
        <f>IF(Content!$E$1=1,B4,D4)</f>
        <v>Потреба</v>
      </c>
      <c r="G4" s="120">
        <v>0</v>
      </c>
      <c r="H4" s="120">
        <v>0</v>
      </c>
      <c r="I4" s="120">
        <v>81.015000000000001</v>
      </c>
      <c r="J4" s="120">
        <v>23.776</v>
      </c>
      <c r="K4" s="120">
        <v>0</v>
      </c>
      <c r="L4" s="120">
        <v>0</v>
      </c>
      <c r="M4" s="120">
        <v>27.533999999999999</v>
      </c>
      <c r="N4" s="120">
        <v>0</v>
      </c>
      <c r="O4" s="120">
        <v>8.6999999999999993</v>
      </c>
      <c r="P4" s="116"/>
      <c r="Q4" s="116"/>
      <c r="R4" s="122"/>
      <c r="X4" s="118"/>
      <c r="Y4" s="118"/>
    </row>
    <row r="5" spans="1:26">
      <c r="A5" s="46"/>
      <c r="B5" t="s">
        <v>1326</v>
      </c>
      <c r="C5" s="27"/>
      <c r="D5" t="s">
        <v>1327</v>
      </c>
      <c r="E5" s="27"/>
      <c r="F5" s="310" t="str">
        <f>IF(Content!$E$1=1,B5,D5)</f>
        <v>Джерела</v>
      </c>
      <c r="G5" s="120">
        <v>84.748999999999995</v>
      </c>
      <c r="H5" s="120">
        <v>2.7440000000000002</v>
      </c>
      <c r="I5" s="120">
        <v>0</v>
      </c>
      <c r="J5" s="120">
        <v>0</v>
      </c>
      <c r="K5" s="120">
        <v>0.05</v>
      </c>
      <c r="L5" s="120">
        <v>6.782</v>
      </c>
      <c r="M5" s="120">
        <v>0</v>
      </c>
      <c r="N5" s="120">
        <v>38</v>
      </c>
      <c r="O5" s="120">
        <v>0</v>
      </c>
      <c r="P5" s="116"/>
      <c r="Q5" s="116"/>
      <c r="R5" s="122"/>
      <c r="X5" s="118"/>
      <c r="Y5" s="118"/>
      <c r="Z5" s="118"/>
    </row>
    <row r="6" spans="1:26">
      <c r="A6" s="525" t="s">
        <v>1636</v>
      </c>
      <c r="B6" t="s">
        <v>1323</v>
      </c>
      <c r="C6" s="523" t="s">
        <v>1328</v>
      </c>
      <c r="D6" t="s">
        <v>1325</v>
      </c>
      <c r="E6" s="310" t="str">
        <f>IF(Content!$E$1=1,A6,C6)</f>
        <v xml:space="preserve">II півріччя 2018 </v>
      </c>
      <c r="F6" s="310" t="str">
        <f>IF(Content!$E$1=1,B6,D6)</f>
        <v>Потреба</v>
      </c>
      <c r="G6" s="120">
        <v>0</v>
      </c>
      <c r="H6" s="120">
        <v>0</v>
      </c>
      <c r="I6" s="120">
        <v>86.025000000000006</v>
      </c>
      <c r="J6" s="120">
        <v>43.847999999999999</v>
      </c>
      <c r="K6" s="120">
        <v>0</v>
      </c>
      <c r="L6" s="120">
        <v>0</v>
      </c>
      <c r="M6" s="120">
        <v>84.872</v>
      </c>
      <c r="N6" s="120">
        <v>0</v>
      </c>
      <c r="O6" s="120">
        <v>-25.4</v>
      </c>
      <c r="P6" s="116"/>
      <c r="Q6" s="116"/>
      <c r="R6" s="122"/>
      <c r="X6" s="118"/>
      <c r="Y6" s="118"/>
      <c r="Z6" s="118"/>
    </row>
    <row r="7" spans="1:26">
      <c r="A7" s="46"/>
      <c r="B7" t="s">
        <v>1326</v>
      </c>
      <c r="C7" s="27"/>
      <c r="D7" t="s">
        <v>1327</v>
      </c>
      <c r="E7" s="27"/>
      <c r="F7" s="310" t="str">
        <f>IF(Content!$E$1=1,B7,D7)</f>
        <v>Джерела</v>
      </c>
      <c r="G7" s="120">
        <v>91.823999999999998</v>
      </c>
      <c r="H7" s="120">
        <v>109.714</v>
      </c>
      <c r="I7" s="120">
        <v>0</v>
      </c>
      <c r="J7" s="120">
        <v>0</v>
      </c>
      <c r="K7" s="120">
        <v>0.219</v>
      </c>
      <c r="L7" s="120">
        <v>6.3730000000000002</v>
      </c>
      <c r="M7" s="120">
        <v>0</v>
      </c>
      <c r="N7" s="120">
        <v>6.6139999999999999</v>
      </c>
      <c r="O7" s="120">
        <v>0</v>
      </c>
      <c r="P7" s="116"/>
      <c r="Q7" s="116"/>
      <c r="R7" s="122"/>
      <c r="X7" s="118"/>
      <c r="Y7" s="118"/>
      <c r="Z7" s="118"/>
    </row>
    <row r="8" spans="1:26">
      <c r="A8" s="525" t="s">
        <v>1637</v>
      </c>
      <c r="B8" t="s">
        <v>1323</v>
      </c>
      <c r="C8" s="523" t="s">
        <v>1329</v>
      </c>
      <c r="D8" t="s">
        <v>1325</v>
      </c>
      <c r="E8" s="310" t="str">
        <f>IF(Content!$E$1=1,A8,C8)</f>
        <v xml:space="preserve"> Січень – травень 2019</v>
      </c>
      <c r="F8" s="310" t="str">
        <f>IF(Content!$E$1=1,B8,D8)</f>
        <v>Потреба</v>
      </c>
      <c r="G8" s="120">
        <v>0</v>
      </c>
      <c r="H8" s="120">
        <v>0</v>
      </c>
      <c r="I8" s="120">
        <v>130.39599999999999</v>
      </c>
      <c r="J8" s="120">
        <v>46.057000000000002</v>
      </c>
      <c r="K8" s="120">
        <v>0</v>
      </c>
      <c r="L8" s="120">
        <v>0</v>
      </c>
      <c r="M8" s="120">
        <v>31.038</v>
      </c>
      <c r="N8" s="120">
        <v>0</v>
      </c>
      <c r="O8" s="120">
        <v>68.2</v>
      </c>
      <c r="P8" s="116"/>
      <c r="Q8" s="116"/>
      <c r="R8" s="122"/>
      <c r="X8" s="118"/>
      <c r="Y8" s="118"/>
      <c r="Z8" s="118"/>
    </row>
    <row r="9" spans="1:26">
      <c r="A9" s="27"/>
      <c r="B9" t="s">
        <v>1326</v>
      </c>
      <c r="C9" s="27"/>
      <c r="D9" t="s">
        <v>1327</v>
      </c>
      <c r="E9" s="27"/>
      <c r="F9" s="310" t="str">
        <f>IF(Content!$E$1=1,B9,D9)</f>
        <v>Джерела</v>
      </c>
      <c r="G9" s="120">
        <v>155.72300000000001</v>
      </c>
      <c r="H9" s="120">
        <v>30.384</v>
      </c>
      <c r="I9" s="120">
        <v>0</v>
      </c>
      <c r="J9" s="120">
        <v>0</v>
      </c>
      <c r="K9" s="120">
        <v>0.217</v>
      </c>
      <c r="L9" s="120">
        <v>-43.731000000000002</v>
      </c>
      <c r="M9" s="120">
        <v>0</v>
      </c>
      <c r="N9" s="120">
        <v>64.897999999999996</v>
      </c>
      <c r="O9" s="120">
        <v>0</v>
      </c>
      <c r="P9" s="116"/>
      <c r="Q9" s="116"/>
      <c r="R9" s="122"/>
      <c r="X9" s="118"/>
      <c r="Y9" s="118"/>
      <c r="Z9" s="118"/>
    </row>
    <row r="10" spans="1:26">
      <c r="G10" s="116"/>
      <c r="H10" s="116"/>
      <c r="I10" s="116"/>
      <c r="J10" s="116"/>
      <c r="K10" s="116"/>
      <c r="L10" s="116"/>
      <c r="M10" s="116"/>
      <c r="N10" s="116"/>
      <c r="O10" s="116"/>
      <c r="P10" s="116"/>
      <c r="Q10" s="116"/>
      <c r="R10" s="122"/>
      <c r="X10" s="118"/>
      <c r="Y10" s="118"/>
      <c r="Z10" s="118"/>
    </row>
    <row r="11" spans="1:26">
      <c r="G11" s="120"/>
      <c r="H11" s="120"/>
      <c r="I11" s="120"/>
      <c r="J11" s="120"/>
      <c r="K11" s="120"/>
      <c r="L11" s="120"/>
      <c r="M11" s="120"/>
      <c r="N11" s="120"/>
      <c r="O11" s="120"/>
      <c r="P11" s="116"/>
      <c r="Q11" s="116"/>
      <c r="R11" s="122"/>
      <c r="X11" s="118"/>
      <c r="Y11" s="118"/>
      <c r="Z11" s="118"/>
    </row>
    <row r="12" spans="1:26">
      <c r="G12" s="120"/>
      <c r="H12" s="120"/>
      <c r="I12" s="120"/>
      <c r="J12" s="120"/>
      <c r="K12" s="120"/>
      <c r="L12" s="120"/>
      <c r="M12" s="120"/>
      <c r="N12" s="120"/>
      <c r="O12" s="120"/>
      <c r="P12" s="116"/>
      <c r="Q12" s="116"/>
      <c r="R12" s="122"/>
      <c r="X12" s="118"/>
      <c r="Y12" s="118"/>
      <c r="Z12" s="118"/>
    </row>
    <row r="13" spans="1:26">
      <c r="G13" s="120"/>
      <c r="H13" s="120"/>
      <c r="I13" s="120"/>
      <c r="J13" s="120"/>
      <c r="K13" s="120"/>
      <c r="L13" s="120"/>
      <c r="M13" s="120"/>
      <c r="N13" s="120"/>
      <c r="O13" s="120"/>
      <c r="Q13" s="116"/>
      <c r="R13" s="122"/>
      <c r="X13" s="118"/>
      <c r="Y13" s="118"/>
      <c r="Z13" s="118"/>
    </row>
    <row r="14" spans="1:26">
      <c r="G14" s="120"/>
      <c r="H14" s="120"/>
      <c r="I14" s="120"/>
      <c r="J14" s="120"/>
      <c r="K14" s="120"/>
      <c r="L14" s="120"/>
      <c r="M14" s="120"/>
      <c r="N14" s="120"/>
      <c r="O14" s="120"/>
      <c r="Q14" s="122"/>
      <c r="R14" s="122"/>
      <c r="X14" s="118"/>
      <c r="Y14" s="118"/>
      <c r="Z14" s="118"/>
    </row>
    <row r="15" spans="1:26">
      <c r="E15" s="118"/>
      <c r="F15" s="118"/>
      <c r="G15" s="120"/>
      <c r="H15" s="120"/>
      <c r="I15" s="120"/>
      <c r="J15" s="120"/>
      <c r="K15" s="120"/>
      <c r="L15" s="120"/>
      <c r="M15" s="120"/>
      <c r="N15" s="120"/>
      <c r="O15" s="120"/>
      <c r="Q15" s="122"/>
      <c r="R15" s="122"/>
      <c r="X15" s="118"/>
      <c r="Y15" s="118"/>
      <c r="Z15" s="118"/>
    </row>
    <row r="16" spans="1:26">
      <c r="E16" s="118"/>
      <c r="F16" s="118"/>
      <c r="G16" s="120"/>
      <c r="H16" s="120"/>
      <c r="I16" s="120"/>
      <c r="J16" s="120"/>
      <c r="K16" s="120"/>
      <c r="L16" s="120"/>
      <c r="M16" s="120"/>
      <c r="N16" s="120"/>
      <c r="O16" s="120"/>
      <c r="P16" s="122"/>
      <c r="Q16" s="122"/>
      <c r="R16" s="122"/>
      <c r="S16" s="360"/>
      <c r="T16" s="360"/>
      <c r="U16" s="360"/>
      <c r="V16" s="360"/>
      <c r="W16" s="360"/>
      <c r="X16" s="361"/>
      <c r="Y16" s="361"/>
      <c r="Z16" s="118"/>
    </row>
    <row r="17" spans="5:28">
      <c r="E17" s="118"/>
      <c r="F17" s="118"/>
      <c r="G17" s="118"/>
      <c r="H17" s="118"/>
      <c r="I17" s="118"/>
      <c r="J17" s="118"/>
      <c r="K17" s="118"/>
      <c r="L17" s="122"/>
      <c r="M17" s="122"/>
      <c r="N17" s="122"/>
      <c r="O17" s="122"/>
      <c r="P17" s="122"/>
      <c r="Q17" s="122"/>
      <c r="R17" s="122"/>
      <c r="S17" s="360"/>
      <c r="T17" s="360"/>
      <c r="U17" s="360"/>
      <c r="V17" s="360"/>
      <c r="W17" s="360"/>
      <c r="X17" s="361"/>
      <c r="Y17" s="361"/>
      <c r="Z17" s="118"/>
    </row>
    <row r="18" spans="5:28">
      <c r="E18" s="118"/>
      <c r="F18" s="118"/>
      <c r="G18" s="118"/>
      <c r="H18" s="118"/>
      <c r="I18" s="118"/>
      <c r="J18" s="118"/>
      <c r="K18" s="118"/>
      <c r="L18" s="122"/>
      <c r="M18" s="122"/>
      <c r="N18" s="122"/>
      <c r="O18" s="122"/>
      <c r="P18" s="122"/>
      <c r="Q18" s="122"/>
      <c r="R18" s="122"/>
      <c r="W18" s="360"/>
      <c r="X18" s="361"/>
      <c r="Y18" s="361"/>
      <c r="Z18" s="118"/>
    </row>
    <row r="19" spans="5:28">
      <c r="E19" s="118"/>
      <c r="F19" s="118"/>
      <c r="G19" s="118"/>
      <c r="H19" s="118"/>
      <c r="I19" s="118"/>
      <c r="J19" s="118"/>
      <c r="K19" s="118"/>
      <c r="L19" s="122"/>
      <c r="M19" s="122"/>
      <c r="N19" s="122"/>
      <c r="O19" s="122"/>
      <c r="P19" s="122"/>
      <c r="Q19" s="122"/>
      <c r="R19" s="122"/>
      <c r="W19" s="360"/>
      <c r="X19" s="361"/>
      <c r="Y19" s="361"/>
      <c r="Z19" s="118"/>
    </row>
    <row r="20" spans="5:28">
      <c r="E20" s="118"/>
      <c r="F20" s="118"/>
      <c r="G20" s="118"/>
      <c r="H20" s="118"/>
      <c r="I20" s="118"/>
      <c r="J20" s="118"/>
      <c r="K20" s="118"/>
      <c r="L20" s="122"/>
      <c r="M20" s="122"/>
      <c r="N20" s="122"/>
      <c r="O20" s="116"/>
      <c r="P20" s="116"/>
      <c r="Q20" s="116"/>
      <c r="R20" s="116"/>
      <c r="S20" s="116"/>
      <c r="T20" s="116"/>
      <c r="U20" s="116"/>
      <c r="V20" s="116"/>
      <c r="W20" s="116"/>
      <c r="X20" s="120"/>
      <c r="Y20" s="120"/>
      <c r="Z20" s="120"/>
      <c r="AA20" s="116"/>
    </row>
    <row r="21" spans="5:28">
      <c r="E21" s="118"/>
      <c r="F21" s="118"/>
      <c r="G21" s="118"/>
      <c r="H21" s="118"/>
      <c r="I21" s="118"/>
      <c r="J21" s="118"/>
      <c r="K21" s="118"/>
      <c r="L21" s="122"/>
      <c r="M21" s="122"/>
      <c r="N21" s="116"/>
      <c r="O21" s="116"/>
      <c r="P21" s="116"/>
      <c r="Q21" s="116"/>
      <c r="R21" s="116"/>
      <c r="S21" s="310" t="str">
        <f>IF(Content!$E$1=1,S26,S28)</f>
        <v>* Фінансування за активними операціями серед іншого включає зміну коштів на ЄКР.</v>
      </c>
      <c r="T21" s="116"/>
      <c r="U21" s="116"/>
      <c r="V21" s="116"/>
      <c r="W21" s="116"/>
      <c r="X21" s="120"/>
      <c r="Y21" s="120"/>
      <c r="Z21" s="120"/>
      <c r="AA21" s="116"/>
    </row>
    <row r="22" spans="5:28">
      <c r="E22" s="118"/>
      <c r="F22" s="118"/>
      <c r="G22" s="118"/>
      <c r="H22" s="118"/>
      <c r="I22" s="118"/>
      <c r="J22" s="118"/>
      <c r="K22" s="118"/>
      <c r="L22" s="122"/>
      <c r="M22" s="122"/>
      <c r="N22" s="116"/>
      <c r="O22" s="116"/>
      <c r="P22" s="116"/>
      <c r="Q22" s="116"/>
      <c r="R22" s="116"/>
      <c r="S22" s="310" t="str">
        <f>IF(Content!$E$1=1,S27,S29)</f>
        <v xml:space="preserve">  Сальдо зведеного бюджету відкорегованє на суму перерахувань НБУ.</v>
      </c>
      <c r="T22" s="116"/>
      <c r="U22" s="116"/>
      <c r="V22" s="116"/>
      <c r="W22" s="116"/>
      <c r="X22" s="120"/>
      <c r="Y22" s="120"/>
      <c r="Z22" s="120"/>
      <c r="AA22" s="116"/>
    </row>
    <row r="23" spans="5:28">
      <c r="E23" s="118"/>
      <c r="F23" s="118"/>
      <c r="G23" s="118"/>
      <c r="H23" s="118"/>
      <c r="I23" s="118"/>
      <c r="J23" s="118"/>
      <c r="K23" s="118"/>
      <c r="L23" s="122"/>
      <c r="M23" s="122"/>
      <c r="N23" s="116"/>
      <c r="O23" s="116"/>
      <c r="P23" s="116"/>
      <c r="Q23" s="116"/>
      <c r="S23" s="310" t="str">
        <f>IF(Content!$E$1=1,S24,S25)</f>
        <v>Джерело: ДКСУ, розрахунки НБУ.</v>
      </c>
      <c r="T23" s="116"/>
      <c r="U23" s="116"/>
      <c r="V23" s="116"/>
      <c r="W23" s="116"/>
      <c r="X23" s="120"/>
      <c r="Y23" s="120"/>
      <c r="Z23" s="120"/>
      <c r="AA23" s="116"/>
    </row>
    <row r="24" spans="5:28">
      <c r="E24" s="118"/>
      <c r="F24" s="118"/>
      <c r="G24" s="118"/>
      <c r="H24" s="118"/>
      <c r="I24" s="118"/>
      <c r="J24" s="118"/>
      <c r="K24" s="118"/>
      <c r="L24" s="122"/>
      <c r="M24" s="122"/>
      <c r="N24" s="116"/>
      <c r="O24" s="116"/>
      <c r="P24" s="116"/>
      <c r="Q24" s="116"/>
      <c r="S24" s="313" t="s">
        <v>336</v>
      </c>
      <c r="V24" s="116"/>
      <c r="W24" s="116"/>
      <c r="X24" s="116"/>
      <c r="Y24" s="120"/>
      <c r="Z24" s="120"/>
      <c r="AA24" s="116"/>
    </row>
    <row r="25" spans="5:28">
      <c r="E25" s="118"/>
      <c r="F25" s="118"/>
      <c r="G25" s="118"/>
      <c r="H25" s="118"/>
      <c r="I25" s="118"/>
      <c r="J25" s="118"/>
      <c r="K25" s="118"/>
      <c r="L25" s="122"/>
      <c r="M25" s="122"/>
      <c r="N25" s="116"/>
      <c r="O25" s="116"/>
      <c r="P25" s="116"/>
      <c r="Q25" s="116"/>
      <c r="R25" s="116"/>
      <c r="S25" s="313" t="s">
        <v>337</v>
      </c>
      <c r="T25" s="116"/>
      <c r="U25" s="116"/>
      <c r="V25" s="116"/>
      <c r="W25" s="116"/>
      <c r="X25" s="116"/>
      <c r="Y25" s="120"/>
      <c r="Z25" s="120"/>
      <c r="AA25" s="116"/>
      <c r="AB25" s="116"/>
    </row>
    <row r="26" spans="5:28">
      <c r="E26" s="118"/>
      <c r="F26" s="118"/>
      <c r="G26" s="118"/>
      <c r="H26" s="118"/>
      <c r="I26" s="118"/>
      <c r="J26" s="118"/>
      <c r="K26" s="118"/>
      <c r="N26" s="116"/>
      <c r="O26" s="116"/>
      <c r="P26" s="116"/>
      <c r="Q26" s="116"/>
      <c r="R26" s="310"/>
      <c r="S26" s="313" t="s">
        <v>1330</v>
      </c>
      <c r="T26" s="310"/>
      <c r="U26" s="310"/>
      <c r="V26" s="310"/>
      <c r="W26" s="310"/>
      <c r="X26" s="310"/>
      <c r="Y26" s="310"/>
      <c r="Z26" s="310"/>
      <c r="AA26" s="310"/>
      <c r="AB26" s="116"/>
    </row>
    <row r="27" spans="5:28">
      <c r="E27" s="118"/>
      <c r="F27" s="118"/>
      <c r="G27" s="118"/>
      <c r="H27" s="118"/>
      <c r="I27" s="118"/>
      <c r="J27" s="118"/>
      <c r="K27" s="118"/>
      <c r="N27" s="116"/>
      <c r="O27" s="116"/>
      <c r="P27" s="116"/>
      <c r="Q27" s="116"/>
      <c r="R27" s="310"/>
      <c r="S27" s="313" t="s">
        <v>1331</v>
      </c>
      <c r="T27" s="310"/>
      <c r="U27" s="310"/>
      <c r="V27" s="310"/>
      <c r="W27" s="310"/>
      <c r="X27" s="310"/>
      <c r="Y27" s="310"/>
      <c r="Z27" s="310"/>
      <c r="AA27" s="310"/>
      <c r="AB27" s="116"/>
    </row>
    <row r="28" spans="5:28">
      <c r="E28" s="118"/>
      <c r="F28" s="118"/>
      <c r="G28" s="118"/>
      <c r="H28" s="118"/>
      <c r="I28" s="118"/>
      <c r="J28" s="118"/>
      <c r="K28" s="118"/>
      <c r="N28" s="116"/>
      <c r="O28" s="116"/>
      <c r="P28" s="116"/>
      <c r="Q28" s="116"/>
      <c r="R28" s="310"/>
      <c r="S28" s="313" t="s">
        <v>1556</v>
      </c>
      <c r="T28" s="310"/>
      <c r="U28" s="310"/>
      <c r="V28" s="310"/>
      <c r="W28" s="310"/>
      <c r="X28" s="310"/>
      <c r="Y28" s="310"/>
      <c r="Z28" s="310"/>
      <c r="AA28" s="310"/>
      <c r="AB28" s="116"/>
    </row>
    <row r="29" spans="5:28">
      <c r="E29" s="118"/>
      <c r="F29" s="118"/>
      <c r="G29" s="116"/>
      <c r="H29" s="116"/>
      <c r="I29" s="116"/>
      <c r="J29" s="116"/>
      <c r="K29" s="116"/>
      <c r="L29" s="116"/>
      <c r="M29" s="116"/>
      <c r="N29" s="116"/>
      <c r="O29" s="116"/>
      <c r="P29" s="116"/>
      <c r="Q29" s="116"/>
      <c r="R29" s="310"/>
      <c r="S29" s="313" t="s">
        <v>1557</v>
      </c>
      <c r="T29" s="310"/>
      <c r="U29" s="310"/>
      <c r="V29" s="310"/>
      <c r="W29" s="310"/>
      <c r="X29" s="310"/>
      <c r="Y29" s="310"/>
      <c r="Z29" s="310"/>
      <c r="AA29" s="310"/>
      <c r="AB29" s="116"/>
    </row>
    <row r="30" spans="5:28">
      <c r="E30" s="118"/>
      <c r="F30" s="118"/>
      <c r="L30" s="122"/>
      <c r="M30" s="122"/>
      <c r="N30" s="122"/>
      <c r="O30" s="122"/>
      <c r="P30" s="122"/>
      <c r="Q30" s="116"/>
      <c r="R30" s="310"/>
      <c r="S30" s="310"/>
      <c r="T30" s="310"/>
      <c r="U30" s="310"/>
      <c r="V30" s="310"/>
      <c r="W30" s="310"/>
      <c r="X30" s="310"/>
      <c r="Y30" s="310"/>
      <c r="Z30" s="310"/>
      <c r="AA30" s="310"/>
      <c r="AB30" s="116"/>
    </row>
    <row r="31" spans="5:28">
      <c r="E31" s="118"/>
      <c r="F31" s="118"/>
      <c r="G31" s="118"/>
      <c r="H31" s="118"/>
      <c r="I31" s="118"/>
      <c r="J31" s="118"/>
      <c r="K31" s="118"/>
      <c r="L31" s="122"/>
      <c r="M31" s="122"/>
      <c r="N31" s="122"/>
      <c r="O31" s="122"/>
      <c r="P31" s="122"/>
      <c r="Q31" s="116"/>
      <c r="R31" s="310"/>
      <c r="S31" s="310"/>
      <c r="T31" s="310"/>
      <c r="U31" s="310"/>
      <c r="V31" s="310"/>
      <c r="W31" s="310"/>
      <c r="X31" s="310"/>
      <c r="Y31" s="310"/>
      <c r="Z31" s="310"/>
      <c r="AA31" s="310"/>
      <c r="AB31" s="116"/>
    </row>
    <row r="32" spans="5:28" ht="15.75">
      <c r="E32" s="118"/>
      <c r="F32" s="118"/>
      <c r="G32" s="118"/>
      <c r="H32" s="118"/>
      <c r="I32" s="118"/>
      <c r="J32" s="118"/>
      <c r="K32" s="118"/>
      <c r="L32" s="513"/>
      <c r="M32" s="513"/>
      <c r="N32" s="524"/>
      <c r="O32" s="524"/>
      <c r="P32" s="524"/>
      <c r="Q32" s="524"/>
      <c r="R32" s="310"/>
      <c r="S32" s="310"/>
      <c r="T32" s="310"/>
      <c r="U32" s="310"/>
      <c r="V32" s="310"/>
      <c r="W32" s="310"/>
      <c r="X32" s="310"/>
      <c r="Y32" s="310"/>
      <c r="Z32" s="310"/>
      <c r="AA32" s="310"/>
      <c r="AB32" s="116"/>
    </row>
    <row r="33" spans="5:28">
      <c r="E33" s="118"/>
      <c r="F33" s="118"/>
      <c r="G33" s="118"/>
      <c r="H33" s="118"/>
      <c r="I33" s="118"/>
      <c r="J33" s="118"/>
      <c r="K33" s="118"/>
      <c r="N33" s="116"/>
      <c r="O33" s="116"/>
      <c r="P33" s="116"/>
      <c r="Q33" s="116"/>
      <c r="R33" s="310"/>
      <c r="S33" s="310"/>
      <c r="T33" s="310"/>
      <c r="U33" s="310"/>
      <c r="V33" s="310"/>
      <c r="W33" s="310"/>
      <c r="X33" s="310"/>
      <c r="Y33" s="310"/>
      <c r="Z33" s="310"/>
      <c r="AA33" s="310"/>
      <c r="AB33" s="116"/>
    </row>
    <row r="34" spans="5:28">
      <c r="E34" s="118"/>
      <c r="F34" s="118"/>
      <c r="G34" s="118"/>
      <c r="H34" s="118"/>
      <c r="I34" s="118"/>
      <c r="J34" s="118"/>
      <c r="K34" s="118"/>
      <c r="N34" s="116"/>
      <c r="O34" s="116"/>
      <c r="P34" s="116"/>
      <c r="Q34" s="116"/>
      <c r="R34" s="310"/>
      <c r="S34" s="310"/>
      <c r="T34" s="310"/>
      <c r="U34" s="310"/>
      <c r="V34" s="310"/>
      <c r="W34" s="310"/>
      <c r="X34" s="310"/>
      <c r="Y34" s="310"/>
      <c r="Z34" s="310"/>
      <c r="AA34" s="310"/>
      <c r="AB34" s="116"/>
    </row>
    <row r="35" spans="5:28">
      <c r="E35" s="118"/>
      <c r="F35" s="118"/>
      <c r="G35" s="118"/>
      <c r="H35" s="118"/>
      <c r="I35" s="118"/>
      <c r="J35" s="118"/>
      <c r="K35" s="118"/>
      <c r="N35" s="116"/>
      <c r="O35" s="116"/>
      <c r="P35" s="116"/>
      <c r="Q35" s="116"/>
      <c r="R35" s="310"/>
      <c r="S35" s="310"/>
      <c r="T35" s="310"/>
      <c r="U35" s="310"/>
      <c r="V35" s="310"/>
      <c r="W35" s="310"/>
      <c r="X35" s="310"/>
      <c r="Y35" s="310"/>
      <c r="Z35" s="310"/>
      <c r="AA35" s="310"/>
      <c r="AB35" s="116"/>
    </row>
    <row r="36" spans="5:28">
      <c r="E36" s="118"/>
      <c r="F36" s="118"/>
      <c r="G36" s="118"/>
      <c r="H36" s="118"/>
      <c r="I36" s="118"/>
      <c r="J36" s="118"/>
      <c r="K36" s="118"/>
      <c r="N36" s="116"/>
      <c r="O36" s="116"/>
      <c r="P36" s="116"/>
      <c r="Q36" s="116"/>
      <c r="R36" s="310"/>
      <c r="S36" s="310"/>
      <c r="T36" s="310"/>
      <c r="U36" s="310"/>
      <c r="V36" s="310"/>
      <c r="W36" s="310"/>
      <c r="X36" s="310"/>
      <c r="Y36" s="310"/>
      <c r="Z36" s="310"/>
      <c r="AA36" s="310"/>
      <c r="AB36" s="116"/>
    </row>
    <row r="37" spans="5:28">
      <c r="E37" s="118"/>
      <c r="F37" s="118"/>
      <c r="G37" s="118"/>
      <c r="H37" s="118"/>
      <c r="I37" s="118"/>
      <c r="J37" s="118"/>
      <c r="K37" s="118"/>
      <c r="N37" s="116"/>
      <c r="O37" s="116"/>
      <c r="P37" s="116"/>
      <c r="Q37" s="116"/>
      <c r="R37" s="310"/>
      <c r="S37" s="310"/>
      <c r="T37" s="310"/>
      <c r="U37" s="310"/>
      <c r="V37" s="310"/>
      <c r="W37" s="310"/>
      <c r="X37" s="310"/>
      <c r="Y37" s="310"/>
      <c r="Z37" s="310"/>
      <c r="AA37" s="310"/>
      <c r="AB37" s="116"/>
    </row>
    <row r="38" spans="5:28">
      <c r="E38" s="118"/>
      <c r="F38" s="118"/>
      <c r="G38" s="118"/>
      <c r="H38" s="118"/>
      <c r="I38" s="118"/>
      <c r="J38" s="118"/>
      <c r="K38" s="118"/>
      <c r="N38" s="116"/>
      <c r="O38" s="116"/>
      <c r="P38" s="116"/>
      <c r="Q38" s="116"/>
      <c r="R38" s="310"/>
      <c r="S38" s="310"/>
      <c r="T38" s="310"/>
      <c r="U38" s="310"/>
      <c r="V38" s="310"/>
      <c r="W38" s="310"/>
      <c r="X38" s="310"/>
      <c r="Y38" s="310"/>
      <c r="Z38" s="310"/>
      <c r="AA38" s="310"/>
      <c r="AB38" s="116"/>
    </row>
    <row r="39" spans="5:28">
      <c r="E39" s="118"/>
      <c r="F39" s="118"/>
      <c r="G39" s="118"/>
      <c r="H39" s="118"/>
      <c r="I39" s="118"/>
      <c r="J39" s="118"/>
      <c r="K39" s="118"/>
      <c r="N39" s="116"/>
      <c r="O39" s="116"/>
      <c r="P39" s="116"/>
      <c r="Q39" s="116"/>
      <c r="R39" s="310"/>
      <c r="S39" s="310"/>
      <c r="T39" s="310"/>
      <c r="U39" s="310"/>
      <c r="V39" s="310"/>
      <c r="W39" s="310"/>
      <c r="X39" s="310"/>
      <c r="Y39" s="310"/>
      <c r="Z39" s="310"/>
      <c r="AA39" s="310"/>
      <c r="AB39" s="116"/>
    </row>
    <row r="40" spans="5:28">
      <c r="E40" s="118"/>
      <c r="F40" s="118"/>
      <c r="G40" s="118"/>
      <c r="H40" s="118"/>
      <c r="I40" s="118"/>
      <c r="J40" s="118"/>
      <c r="K40" s="118"/>
      <c r="O40" s="116"/>
      <c r="P40" s="116"/>
      <c r="Q40" s="116"/>
      <c r="R40" s="116"/>
      <c r="S40" s="116"/>
      <c r="T40" s="116"/>
      <c r="U40" s="116"/>
      <c r="V40" s="116"/>
      <c r="W40" s="116"/>
      <c r="X40" s="116"/>
      <c r="Y40" s="116"/>
      <c r="Z40" s="116"/>
      <c r="AA40" s="116"/>
    </row>
    <row r="41" spans="5:28">
      <c r="E41" s="118"/>
      <c r="F41" s="118"/>
      <c r="G41" s="118"/>
      <c r="H41" s="118"/>
      <c r="I41" s="118"/>
      <c r="J41" s="118"/>
      <c r="K41" s="118"/>
      <c r="O41" s="116"/>
      <c r="P41" s="116"/>
      <c r="Q41" s="116"/>
      <c r="R41" s="116"/>
      <c r="S41" s="116"/>
      <c r="T41" s="116"/>
      <c r="U41" s="116"/>
      <c r="V41" s="116"/>
      <c r="W41" s="116"/>
      <c r="X41" s="116"/>
      <c r="Y41" s="116"/>
      <c r="Z41" s="116"/>
      <c r="AA41" s="116"/>
    </row>
    <row r="42" spans="5:28">
      <c r="E42" s="118"/>
      <c r="F42" s="118"/>
      <c r="G42" s="118"/>
      <c r="H42" s="118"/>
      <c r="I42" s="118"/>
      <c r="J42" s="118"/>
      <c r="K42" s="118"/>
      <c r="O42" s="116"/>
      <c r="P42" s="116"/>
      <c r="Q42" s="116"/>
      <c r="R42" s="116"/>
      <c r="S42" s="116"/>
      <c r="T42" s="116"/>
      <c r="U42" s="116"/>
      <c r="V42" s="116"/>
      <c r="W42" s="116"/>
      <c r="X42" s="116"/>
      <c r="Y42" s="116"/>
      <c r="Z42" s="116"/>
      <c r="AA42" s="116"/>
    </row>
    <row r="43" spans="5:28">
      <c r="E43" s="118"/>
      <c r="F43" s="118"/>
      <c r="G43" s="118"/>
      <c r="H43" s="118"/>
      <c r="I43" s="118"/>
      <c r="J43" s="118"/>
      <c r="K43" s="118"/>
      <c r="O43" s="116"/>
      <c r="P43" s="116"/>
      <c r="Q43" s="116"/>
      <c r="R43" s="116"/>
      <c r="S43" s="116"/>
      <c r="T43" s="116"/>
      <c r="U43" s="116"/>
      <c r="V43" s="116"/>
      <c r="W43" s="116"/>
      <c r="X43" s="116"/>
      <c r="Y43" s="116"/>
      <c r="Z43" s="116"/>
      <c r="AA43" s="116"/>
    </row>
    <row r="44" spans="5:28">
      <c r="E44" s="118"/>
      <c r="F44" s="118"/>
      <c r="G44" s="118"/>
      <c r="H44" s="118"/>
      <c r="I44" s="118"/>
      <c r="J44" s="118"/>
      <c r="K44" s="118"/>
    </row>
    <row r="45" spans="5:28">
      <c r="E45" s="118"/>
      <c r="F45" s="118"/>
      <c r="G45" s="118"/>
      <c r="H45" s="118"/>
      <c r="I45" s="118"/>
      <c r="J45" s="118"/>
      <c r="K45" s="118"/>
    </row>
    <row r="46" spans="5:28">
      <c r="E46" s="118"/>
      <c r="F46" s="118"/>
      <c r="G46" s="118"/>
      <c r="H46" s="118"/>
      <c r="I46" s="118"/>
      <c r="J46" s="118"/>
      <c r="K46" s="118"/>
    </row>
    <row r="47" spans="5:28">
      <c r="E47" s="118"/>
      <c r="F47" s="118"/>
      <c r="G47" s="118"/>
      <c r="H47" s="118"/>
      <c r="I47" s="118"/>
      <c r="J47" s="118"/>
      <c r="K47" s="118"/>
    </row>
    <row r="48" spans="5:28">
      <c r="E48" s="118"/>
      <c r="F48" s="118"/>
      <c r="G48" s="118"/>
      <c r="H48" s="118"/>
      <c r="I48" s="118"/>
      <c r="J48" s="118"/>
      <c r="K48" s="118"/>
    </row>
    <row r="49" spans="5:11">
      <c r="E49" s="118"/>
      <c r="F49" s="118"/>
      <c r="G49" s="118"/>
      <c r="H49" s="118"/>
      <c r="I49" s="118"/>
      <c r="J49" s="118"/>
      <c r="K49" s="11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tabColor theme="2"/>
  </sheetPr>
  <dimension ref="A1:H43"/>
  <sheetViews>
    <sheetView showGridLines="0" zoomScaleNormal="100" workbookViewId="0">
      <selection activeCell="A3" sqref="A2:XFD3"/>
    </sheetView>
  </sheetViews>
  <sheetFormatPr defaultRowHeight="12.75"/>
  <sheetData>
    <row r="1" spans="1:8">
      <c r="A1" s="19" t="s">
        <v>102</v>
      </c>
      <c r="H1" t="str">
        <f>IF(Content!$E$1=1,H2,H3)</f>
        <v>Реальний ВВП окремих країн та середньозважений показник економічного зростання в країнах – ОТП України (UAwGDP), % р/р</v>
      </c>
    </row>
    <row r="2" spans="1:8" hidden="1">
      <c r="A2" s="19"/>
      <c r="B2" s="1"/>
      <c r="C2" s="1"/>
      <c r="D2" s="1"/>
      <c r="E2" s="1"/>
      <c r="F2" s="1"/>
      <c r="H2" s="1" t="s">
        <v>748</v>
      </c>
    </row>
    <row r="3" spans="1:8" hidden="1">
      <c r="A3" s="19"/>
      <c r="B3" s="1"/>
      <c r="C3" s="1"/>
      <c r="D3" s="1"/>
      <c r="E3" s="1"/>
      <c r="F3" s="1"/>
      <c r="H3" s="1" t="s">
        <v>776</v>
      </c>
    </row>
    <row r="4" spans="1:8">
      <c r="A4" s="2" t="s">
        <v>234</v>
      </c>
      <c r="B4" s="274" t="s">
        <v>232</v>
      </c>
      <c r="C4" t="str">
        <f>IF(Content!$E$1=1,B4,A4)</f>
        <v>Єврозона</v>
      </c>
      <c r="D4" s="76">
        <v>2017</v>
      </c>
      <c r="E4" s="479">
        <v>2.4</v>
      </c>
      <c r="F4" s="482"/>
    </row>
    <row r="5" spans="1:8">
      <c r="A5" s="485"/>
      <c r="B5" s="2"/>
      <c r="C5" s="482"/>
      <c r="D5" s="76">
        <v>2018</v>
      </c>
      <c r="E5" s="479">
        <v>1.8</v>
      </c>
      <c r="F5" s="482"/>
    </row>
    <row r="6" spans="1:8">
      <c r="A6" s="485"/>
      <c r="B6" s="2"/>
      <c r="C6" s="482"/>
      <c r="D6" s="76">
        <v>2019</v>
      </c>
      <c r="E6" s="479">
        <v>1.2</v>
      </c>
      <c r="F6" s="274">
        <v>7</v>
      </c>
    </row>
    <row r="7" spans="1:8">
      <c r="A7" s="485"/>
      <c r="B7" s="2"/>
      <c r="C7" s="482"/>
      <c r="D7" s="76">
        <v>2020</v>
      </c>
      <c r="E7" s="479">
        <v>1.5</v>
      </c>
      <c r="F7" s="274">
        <v>7</v>
      </c>
    </row>
    <row r="8" spans="1:8">
      <c r="A8" s="485"/>
      <c r="B8" s="2"/>
      <c r="C8" s="482"/>
      <c r="D8" s="76">
        <v>2021</v>
      </c>
      <c r="E8" s="479">
        <v>1.7</v>
      </c>
      <c r="F8" s="274">
        <v>7</v>
      </c>
    </row>
    <row r="9" spans="1:8">
      <c r="A9" s="2" t="s">
        <v>239</v>
      </c>
      <c r="B9" s="2" t="s">
        <v>238</v>
      </c>
      <c r="C9" t="str">
        <f>IF(Content!$E$1=1,B9,A9)</f>
        <v>США</v>
      </c>
      <c r="D9" s="76">
        <v>2017</v>
      </c>
      <c r="E9" s="479">
        <v>2.2999999999999998</v>
      </c>
      <c r="F9" s="274"/>
    </row>
    <row r="10" spans="1:8">
      <c r="A10" s="485"/>
      <c r="B10" s="2"/>
      <c r="C10" s="482"/>
      <c r="D10" s="76">
        <v>2018</v>
      </c>
      <c r="E10" s="479">
        <v>3.0000000000000004</v>
      </c>
      <c r="F10" s="274"/>
    </row>
    <row r="11" spans="1:8">
      <c r="A11" s="485"/>
      <c r="B11" s="2"/>
      <c r="C11" s="482"/>
      <c r="D11" s="76">
        <v>2019</v>
      </c>
      <c r="E11" s="479">
        <v>2.2000000000000002</v>
      </c>
      <c r="F11" s="274">
        <v>7</v>
      </c>
    </row>
    <row r="12" spans="1:8">
      <c r="A12" s="485"/>
      <c r="B12" s="2"/>
      <c r="C12" s="482"/>
      <c r="D12" s="76">
        <v>2020</v>
      </c>
      <c r="E12" s="479">
        <v>1.7</v>
      </c>
      <c r="F12" s="274">
        <v>7</v>
      </c>
    </row>
    <row r="13" spans="1:8">
      <c r="A13" s="485"/>
      <c r="B13" s="2"/>
      <c r="C13" s="480"/>
      <c r="D13" s="76">
        <v>2021</v>
      </c>
      <c r="E13" s="479">
        <v>2</v>
      </c>
      <c r="F13" s="274">
        <v>7</v>
      </c>
    </row>
    <row r="14" spans="1:8">
      <c r="A14" s="2" t="s">
        <v>189</v>
      </c>
      <c r="B14" s="2" t="s">
        <v>188</v>
      </c>
      <c r="C14" t="str">
        <f>IF(Content!$E$1=1,B14,A14)</f>
        <v>Китай</v>
      </c>
      <c r="D14" s="76">
        <v>2017</v>
      </c>
      <c r="E14" s="479">
        <v>6.9</v>
      </c>
      <c r="F14" s="274"/>
    </row>
    <row r="15" spans="1:8">
      <c r="A15" s="485"/>
      <c r="B15" s="2"/>
      <c r="C15" s="480"/>
      <c r="D15" s="76">
        <v>2018</v>
      </c>
      <c r="E15" s="479">
        <v>6.6</v>
      </c>
      <c r="F15" s="274"/>
    </row>
    <row r="16" spans="1:8">
      <c r="A16" s="485"/>
      <c r="B16" s="2"/>
      <c r="C16" s="480"/>
      <c r="D16" s="76">
        <v>2019</v>
      </c>
      <c r="E16" s="479">
        <v>6.4</v>
      </c>
      <c r="F16" s="274">
        <v>7</v>
      </c>
    </row>
    <row r="17" spans="1:8">
      <c r="A17" s="485"/>
      <c r="B17" s="2"/>
      <c r="C17" s="480"/>
      <c r="D17" s="76">
        <v>2020</v>
      </c>
      <c r="E17" s="479">
        <v>6.2</v>
      </c>
      <c r="F17" s="274">
        <v>7</v>
      </c>
    </row>
    <row r="18" spans="1:8">
      <c r="A18" s="485"/>
      <c r="B18" s="2"/>
      <c r="C18" s="480"/>
      <c r="D18" s="76">
        <v>2021</v>
      </c>
      <c r="E18" s="479">
        <v>6.3</v>
      </c>
      <c r="F18" s="274">
        <v>7</v>
      </c>
    </row>
    <row r="19" spans="1:8">
      <c r="A19" s="2" t="s">
        <v>117</v>
      </c>
      <c r="B19" s="2" t="s">
        <v>124</v>
      </c>
      <c r="C19" t="str">
        <f>IF(Content!$E$1=1,B19,A19)</f>
        <v>Росія</v>
      </c>
      <c r="D19" s="76">
        <v>2017</v>
      </c>
      <c r="E19" s="479">
        <v>1.6</v>
      </c>
      <c r="F19" s="484"/>
      <c r="H19" t="str">
        <f>IF(Content!$E$1=1,H20,H21)</f>
        <v>Джерело:  Національні статистичні агенції, розрахунки НБУ.</v>
      </c>
    </row>
    <row r="20" spans="1:8">
      <c r="A20" s="485"/>
      <c r="B20" s="2"/>
      <c r="C20" s="482"/>
      <c r="D20" s="76">
        <v>2018</v>
      </c>
      <c r="E20" s="479">
        <v>2.2999999999999998</v>
      </c>
      <c r="F20" s="484"/>
      <c r="H20" s="2" t="s">
        <v>236</v>
      </c>
    </row>
    <row r="21" spans="1:8">
      <c r="A21" s="60"/>
      <c r="C21" s="482"/>
      <c r="D21" s="76">
        <v>2019</v>
      </c>
      <c r="E21" s="479">
        <v>1.5</v>
      </c>
      <c r="F21" s="274">
        <v>7</v>
      </c>
      <c r="H21" s="2" t="s">
        <v>237</v>
      </c>
    </row>
    <row r="22" spans="1:8">
      <c r="A22" s="60"/>
      <c r="C22" s="482"/>
      <c r="D22" s="76">
        <v>2020</v>
      </c>
      <c r="E22" s="479">
        <v>1.7000000000000002</v>
      </c>
      <c r="F22" s="274">
        <v>7</v>
      </c>
    </row>
    <row r="23" spans="1:8">
      <c r="A23" s="60"/>
      <c r="C23" s="480"/>
      <c r="D23" s="76">
        <v>2021</v>
      </c>
      <c r="E23" s="479">
        <v>1.7000000000000002</v>
      </c>
      <c r="F23" s="274">
        <v>7</v>
      </c>
    </row>
    <row r="24" spans="1:8">
      <c r="A24" s="12"/>
      <c r="C24" s="480" t="s">
        <v>223</v>
      </c>
      <c r="D24" s="76">
        <v>2017</v>
      </c>
      <c r="E24" s="483">
        <v>3.5</v>
      </c>
      <c r="F24" s="484"/>
    </row>
    <row r="25" spans="1:8">
      <c r="A25" s="12"/>
      <c r="C25" s="480"/>
      <c r="D25" s="76">
        <v>2018</v>
      </c>
      <c r="E25" s="481">
        <v>3.2</v>
      </c>
      <c r="F25" s="484"/>
    </row>
    <row r="26" spans="1:8">
      <c r="A26" s="12"/>
      <c r="C26" s="480"/>
      <c r="D26" s="76">
        <v>2019</v>
      </c>
      <c r="E26" s="481">
        <v>2.2999999999999998</v>
      </c>
      <c r="F26" s="274">
        <v>7</v>
      </c>
    </row>
    <row r="27" spans="1:8">
      <c r="A27" s="12"/>
      <c r="C27" s="480"/>
      <c r="D27" s="76">
        <v>2020</v>
      </c>
      <c r="E27" s="481">
        <v>2.6</v>
      </c>
      <c r="F27" s="274">
        <v>7</v>
      </c>
    </row>
    <row r="28" spans="1:8">
      <c r="A28" s="12"/>
      <c r="C28" s="480"/>
      <c r="D28" s="76">
        <v>2021</v>
      </c>
      <c r="E28" s="481">
        <v>2.7</v>
      </c>
      <c r="F28" s="274">
        <v>7</v>
      </c>
    </row>
    <row r="29" spans="1:8">
      <c r="A29" s="12"/>
      <c r="B29" s="13"/>
      <c r="C29" s="13"/>
      <c r="D29" s="13"/>
      <c r="E29" s="13"/>
      <c r="F29" s="13"/>
    </row>
    <row r="30" spans="1:8">
      <c r="A30" s="12"/>
      <c r="B30" s="13"/>
      <c r="C30" s="13"/>
      <c r="D30" s="13"/>
      <c r="E30" s="13"/>
      <c r="F30" s="13"/>
      <c r="G30" s="13"/>
      <c r="H30" s="13"/>
    </row>
    <row r="31" spans="1:8">
      <c r="A31" s="12"/>
      <c r="B31" s="13"/>
      <c r="C31" s="13"/>
      <c r="D31" s="13"/>
      <c r="E31" s="13"/>
      <c r="F31" s="13"/>
      <c r="G31" s="13"/>
      <c r="H31" s="13"/>
    </row>
    <row r="32" spans="1:8">
      <c r="A32" s="12"/>
      <c r="B32" s="13"/>
      <c r="C32" s="13"/>
      <c r="D32" s="13"/>
      <c r="E32" s="13"/>
      <c r="F32" s="13"/>
      <c r="G32" s="13"/>
      <c r="H32" s="13"/>
    </row>
    <row r="33" spans="1:8">
      <c r="A33" s="12"/>
      <c r="B33" s="13"/>
      <c r="C33" s="13"/>
      <c r="D33" s="13"/>
      <c r="E33" s="13"/>
      <c r="F33" s="13"/>
      <c r="G33" s="13"/>
      <c r="H33" s="13"/>
    </row>
    <row r="34" spans="1:8">
      <c r="A34" s="12"/>
      <c r="B34" s="13"/>
      <c r="C34" s="13"/>
      <c r="D34" s="13"/>
      <c r="E34" s="13"/>
      <c r="F34" s="13"/>
      <c r="G34" s="13"/>
      <c r="H34" s="13"/>
    </row>
    <row r="35" spans="1:8">
      <c r="A35" s="12"/>
      <c r="B35" s="13"/>
      <c r="C35" s="13"/>
      <c r="D35" s="13"/>
      <c r="E35" s="13"/>
      <c r="F35" s="13"/>
      <c r="G35" s="13"/>
      <c r="H35" s="13"/>
    </row>
    <row r="36" spans="1:8">
      <c r="A36" s="12"/>
      <c r="B36" s="13"/>
      <c r="C36" s="13"/>
      <c r="D36" s="13"/>
      <c r="E36" s="13"/>
      <c r="F36" s="13"/>
      <c r="G36" s="13"/>
      <c r="H36" s="13"/>
    </row>
    <row r="37" spans="1:8">
      <c r="A37" s="12"/>
      <c r="B37" s="13"/>
      <c r="C37" s="13"/>
      <c r="D37" s="13"/>
      <c r="E37" s="13"/>
      <c r="F37" s="13"/>
      <c r="G37" s="13"/>
      <c r="H37" s="13"/>
    </row>
    <row r="38" spans="1:8">
      <c r="A38" s="12"/>
      <c r="B38" s="13"/>
      <c r="C38" s="13"/>
      <c r="D38" s="13"/>
      <c r="E38" s="13"/>
      <c r="F38" s="13"/>
      <c r="G38" s="13"/>
      <c r="H38" s="13"/>
    </row>
    <row r="39" spans="1:8">
      <c r="A39" s="12"/>
      <c r="B39" s="13"/>
      <c r="C39" s="13"/>
      <c r="D39" s="13"/>
      <c r="E39" s="13"/>
      <c r="F39" s="13"/>
      <c r="G39" s="13"/>
      <c r="H39" s="13"/>
    </row>
    <row r="40" spans="1:8">
      <c r="A40" s="12"/>
      <c r="B40" s="13"/>
      <c r="C40" s="13"/>
      <c r="D40" s="13"/>
      <c r="E40" s="13"/>
      <c r="F40" s="13"/>
      <c r="G40" s="13"/>
      <c r="H40" s="13"/>
    </row>
    <row r="41" spans="1:8">
      <c r="A41" s="12"/>
      <c r="B41" s="13"/>
      <c r="C41" s="13"/>
      <c r="D41" s="13"/>
      <c r="E41" s="13"/>
      <c r="F41" s="13"/>
      <c r="G41" s="13"/>
      <c r="H41" s="13"/>
    </row>
    <row r="42" spans="1:8">
      <c r="A42" s="12"/>
      <c r="B42" s="13"/>
      <c r="C42" s="13"/>
      <c r="D42" s="13"/>
      <c r="E42" s="13"/>
      <c r="F42" s="13"/>
      <c r="G42" s="13"/>
      <c r="H42" s="13"/>
    </row>
    <row r="43" spans="1:8">
      <c r="G43" s="13"/>
      <c r="H43" s="13"/>
    </row>
  </sheetData>
  <hyperlinks>
    <hyperlink ref="A1" location="Content!A1" display="&lt;&lt;"/>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B48"/>
  <sheetViews>
    <sheetView showGridLines="0" zoomScaleNormal="100" workbookViewId="0">
      <selection activeCell="G21" sqref="G21"/>
    </sheetView>
  </sheetViews>
  <sheetFormatPr defaultColWidth="9.140625" defaultRowHeight="12.75"/>
  <cols>
    <col min="1" max="1" width="9.140625" style="363"/>
    <col min="2" max="2" width="9.5703125" style="363" bestFit="1" customWidth="1"/>
    <col min="3" max="16384" width="9.140625" style="363"/>
  </cols>
  <sheetData>
    <row r="1" spans="1:28" ht="12.75" customHeight="1">
      <c r="A1" s="114" t="s">
        <v>102</v>
      </c>
      <c r="B1" s="309" t="str">
        <f>IF(Content!$E$1=1,B2,B3)</f>
        <v>Борг, усього</v>
      </c>
      <c r="C1" s="309" t="str">
        <f>IF(Content!$E$1=1,C2,C3)</f>
        <v>Внутрішній борг</v>
      </c>
      <c r="D1" s="309" t="str">
        <f>IF(Content!$E$1=1,D2,D3)</f>
        <v xml:space="preserve">Зовнішній борг </v>
      </c>
      <c r="E1" s="309" t="str">
        <f>IF(Content!$E$1=1,E2,E3)</f>
        <v>% до ВВП (п. ш.)</v>
      </c>
      <c r="H1" s="309" t="str">
        <f>IF(Content!$E$1=1,H2,H3)</f>
        <v>Державний та гарантований державою борг, млрд грн та % ВВП*</v>
      </c>
    </row>
    <row r="2" spans="1:28" hidden="1">
      <c r="A2" s="114"/>
      <c r="B2" s="363" t="s">
        <v>377</v>
      </c>
      <c r="C2" s="363" t="s">
        <v>378</v>
      </c>
      <c r="D2" s="363" t="s">
        <v>379</v>
      </c>
      <c r="E2" s="363" t="s">
        <v>380</v>
      </c>
      <c r="H2" s="363" t="s">
        <v>676</v>
      </c>
    </row>
    <row r="3" spans="1:28" hidden="1">
      <c r="B3" s="363" t="s">
        <v>381</v>
      </c>
      <c r="C3" s="363" t="s">
        <v>382</v>
      </c>
      <c r="D3" s="363" t="s">
        <v>383</v>
      </c>
      <c r="E3" s="363" t="s">
        <v>384</v>
      </c>
      <c r="G3" s="364"/>
      <c r="H3" s="363" t="s">
        <v>677</v>
      </c>
      <c r="I3" s="364"/>
      <c r="J3" s="364"/>
      <c r="K3" s="364"/>
      <c r="L3" s="364"/>
      <c r="M3" s="364"/>
      <c r="N3" s="364"/>
      <c r="O3" s="364"/>
      <c r="P3" s="364"/>
      <c r="Q3" s="364"/>
      <c r="R3" s="364"/>
      <c r="S3" s="364"/>
      <c r="T3" s="364"/>
      <c r="U3" s="364"/>
      <c r="W3" s="364"/>
    </row>
    <row r="4" spans="1:28">
      <c r="A4" s="363" t="s">
        <v>385</v>
      </c>
      <c r="B4" s="380">
        <v>722.7</v>
      </c>
      <c r="C4" s="380">
        <v>317</v>
      </c>
      <c r="D4" s="380">
        <v>405.8</v>
      </c>
      <c r="E4" s="380">
        <v>48.89</v>
      </c>
      <c r="F4" s="507"/>
      <c r="G4" s="365"/>
      <c r="H4" s="364"/>
      <c r="I4" s="364"/>
      <c r="J4" s="364"/>
      <c r="K4" s="364"/>
      <c r="L4" s="364"/>
      <c r="M4" s="364"/>
      <c r="N4" s="364"/>
      <c r="O4" s="364"/>
      <c r="P4" s="364"/>
      <c r="Q4" s="364"/>
      <c r="R4" s="364"/>
      <c r="S4" s="364"/>
      <c r="T4" s="364"/>
      <c r="V4" s="364"/>
    </row>
    <row r="5" spans="1:28">
      <c r="A5" s="363" t="s">
        <v>386</v>
      </c>
      <c r="B5" s="380">
        <v>822.5</v>
      </c>
      <c r="C5" s="380">
        <v>335.4</v>
      </c>
      <c r="D5" s="380">
        <v>487.1</v>
      </c>
      <c r="E5" s="380">
        <v>54.62</v>
      </c>
      <c r="F5" s="508"/>
      <c r="G5" s="365"/>
      <c r="H5" s="364"/>
      <c r="I5" s="364"/>
      <c r="J5" s="364"/>
      <c r="K5" s="364"/>
      <c r="L5" s="364"/>
      <c r="M5" s="364"/>
      <c r="N5" s="364"/>
      <c r="O5" s="366"/>
      <c r="P5" s="364"/>
      <c r="Q5" s="364"/>
      <c r="R5" s="364"/>
      <c r="S5" s="364"/>
      <c r="T5" s="364"/>
      <c r="U5" s="364"/>
      <c r="V5" s="364"/>
      <c r="W5" s="364"/>
    </row>
    <row r="6" spans="1:28">
      <c r="A6" s="363" t="s">
        <v>387</v>
      </c>
      <c r="B6" s="380">
        <v>962.7</v>
      </c>
      <c r="C6" s="380">
        <v>421.6</v>
      </c>
      <c r="D6" s="380">
        <v>541.20000000000005</v>
      </c>
      <c r="E6" s="381">
        <v>62.18</v>
      </c>
      <c r="F6" s="508" t="s">
        <v>387</v>
      </c>
      <c r="G6" s="369"/>
      <c r="H6" s="365"/>
      <c r="I6" s="365"/>
      <c r="J6" s="365"/>
      <c r="K6" s="365"/>
      <c r="L6" s="370"/>
      <c r="M6" s="370"/>
      <c r="N6" s="370"/>
      <c r="O6" s="365"/>
      <c r="P6" s="365"/>
      <c r="Q6" s="365"/>
      <c r="R6" s="365"/>
      <c r="S6" s="365"/>
      <c r="T6" s="365"/>
      <c r="U6" s="365"/>
      <c r="V6" s="365"/>
      <c r="W6" s="365"/>
      <c r="AB6" s="371"/>
    </row>
    <row r="7" spans="1:28">
      <c r="A7" s="363" t="s">
        <v>388</v>
      </c>
      <c r="B7" s="380">
        <v>1100.8</v>
      </c>
      <c r="C7" s="380">
        <v>488.9</v>
      </c>
      <c r="D7" s="380">
        <v>612</v>
      </c>
      <c r="E7" s="381">
        <v>69.37</v>
      </c>
      <c r="F7" s="508"/>
      <c r="G7" s="369"/>
      <c r="H7" s="365"/>
      <c r="I7" s="365"/>
      <c r="J7" s="365"/>
      <c r="K7" s="365"/>
      <c r="L7" s="365"/>
      <c r="M7" s="365"/>
      <c r="N7" s="365"/>
      <c r="O7" s="365"/>
      <c r="P7" s="370"/>
      <c r="Q7" s="370"/>
      <c r="R7" s="370"/>
      <c r="S7" s="370"/>
      <c r="T7" s="370"/>
      <c r="U7" s="365"/>
      <c r="V7" s="365"/>
      <c r="AB7" s="371"/>
    </row>
    <row r="8" spans="1:28">
      <c r="A8" s="363" t="s">
        <v>389</v>
      </c>
      <c r="B8" s="365">
        <v>1524.4</v>
      </c>
      <c r="C8" s="365">
        <v>525.9</v>
      </c>
      <c r="D8" s="365">
        <v>998.4</v>
      </c>
      <c r="E8" s="369">
        <v>92.61</v>
      </c>
      <c r="F8" s="508"/>
      <c r="G8" s="369"/>
      <c r="H8" s="365"/>
      <c r="I8" s="365"/>
      <c r="J8" s="365"/>
      <c r="K8" s="365"/>
      <c r="L8" s="365"/>
      <c r="M8" s="365"/>
      <c r="N8" s="365"/>
      <c r="O8" s="365"/>
      <c r="P8" s="370"/>
      <c r="Q8" s="370"/>
      <c r="R8" s="370"/>
      <c r="S8" s="370"/>
      <c r="T8" s="370"/>
      <c r="U8" s="365"/>
      <c r="V8" s="365"/>
      <c r="AB8" s="371"/>
    </row>
    <row r="9" spans="1:28">
      <c r="A9" s="363" t="s">
        <v>390</v>
      </c>
      <c r="B9" s="365">
        <v>1438.2</v>
      </c>
      <c r="C9" s="365">
        <v>518.5</v>
      </c>
      <c r="D9" s="365">
        <v>919.7</v>
      </c>
      <c r="E9" s="369">
        <v>83.6</v>
      </c>
      <c r="F9" s="508" t="s">
        <v>390</v>
      </c>
      <c r="G9" s="369"/>
      <c r="H9" s="365"/>
      <c r="I9" s="365"/>
      <c r="J9" s="365"/>
      <c r="K9" s="365"/>
      <c r="L9" s="365"/>
      <c r="M9" s="365"/>
      <c r="N9" s="365"/>
      <c r="O9" s="365"/>
      <c r="P9" s="365"/>
      <c r="Q9" s="365"/>
      <c r="R9" s="365"/>
      <c r="S9" s="365"/>
      <c r="T9" s="365"/>
      <c r="U9" s="365"/>
      <c r="V9" s="365"/>
      <c r="W9" s="365"/>
    </row>
    <row r="10" spans="1:28">
      <c r="A10" s="363" t="s">
        <v>391</v>
      </c>
      <c r="B10" s="365">
        <v>1521.5</v>
      </c>
      <c r="C10" s="365">
        <v>520.79999999999995</v>
      </c>
      <c r="D10" s="365">
        <v>1000.7</v>
      </c>
      <c r="E10" s="369">
        <v>82.38</v>
      </c>
      <c r="F10" s="508"/>
      <c r="G10" s="369"/>
      <c r="H10" s="365"/>
      <c r="I10" s="365"/>
      <c r="J10" s="365"/>
      <c r="K10" s="365"/>
      <c r="L10" s="365"/>
      <c r="M10" s="365"/>
      <c r="N10" s="365"/>
      <c r="O10" s="365"/>
      <c r="P10" s="372"/>
      <c r="Q10" s="372"/>
      <c r="R10" s="365"/>
      <c r="S10" s="365"/>
    </row>
    <row r="11" spans="1:28">
      <c r="A11" s="363" t="s">
        <v>392</v>
      </c>
      <c r="B11" s="365">
        <v>1572.2</v>
      </c>
      <c r="C11" s="365">
        <v>529.5</v>
      </c>
      <c r="D11" s="365">
        <v>1042.7</v>
      </c>
      <c r="E11" s="369">
        <v>79.06</v>
      </c>
      <c r="F11" s="508"/>
      <c r="G11" s="369"/>
      <c r="O11" s="365"/>
      <c r="P11" s="373"/>
      <c r="Q11" s="373"/>
    </row>
    <row r="12" spans="1:28">
      <c r="A12" s="363" t="s">
        <v>151</v>
      </c>
      <c r="B12" s="365">
        <v>1710.4</v>
      </c>
      <c r="C12" s="365">
        <v>553.4</v>
      </c>
      <c r="D12" s="365">
        <v>1157</v>
      </c>
      <c r="E12" s="369">
        <v>82.71</v>
      </c>
      <c r="F12" s="508" t="s">
        <v>151</v>
      </c>
      <c r="G12" s="369"/>
      <c r="H12" s="364"/>
      <c r="I12" s="364"/>
      <c r="J12" s="364"/>
      <c r="K12" s="364"/>
      <c r="L12" s="364"/>
      <c r="M12" s="364"/>
      <c r="N12" s="364"/>
      <c r="O12" s="365"/>
      <c r="P12" s="374"/>
      <c r="Q12" s="374"/>
      <c r="R12" s="364"/>
      <c r="S12" s="364"/>
      <c r="T12" s="364"/>
      <c r="U12" s="364"/>
      <c r="V12" s="364"/>
      <c r="W12" s="364"/>
    </row>
    <row r="13" spans="1:28">
      <c r="A13" s="363" t="s">
        <v>152</v>
      </c>
      <c r="B13" s="365">
        <v>1668.3</v>
      </c>
      <c r="C13" s="365">
        <v>570.70000000000005</v>
      </c>
      <c r="D13" s="365">
        <v>1097.5999999999999</v>
      </c>
      <c r="E13" s="369">
        <v>77.709999999999994</v>
      </c>
      <c r="F13" s="508"/>
      <c r="G13" s="369"/>
      <c r="O13" s="365"/>
      <c r="P13" s="375"/>
      <c r="Q13" s="373"/>
    </row>
    <row r="14" spans="1:28">
      <c r="A14" s="363" t="s">
        <v>2</v>
      </c>
      <c r="B14" s="365">
        <v>1778</v>
      </c>
      <c r="C14" s="365">
        <v>575.6</v>
      </c>
      <c r="D14" s="365">
        <v>1202.4000000000001</v>
      </c>
      <c r="E14" s="369">
        <v>78.98</v>
      </c>
      <c r="F14" s="508"/>
      <c r="G14" s="369"/>
      <c r="O14" s="365"/>
      <c r="P14" s="373"/>
      <c r="Q14" s="373"/>
    </row>
    <row r="15" spans="1:28">
      <c r="A15" s="363" t="s">
        <v>153</v>
      </c>
      <c r="B15" s="365">
        <v>1929.8</v>
      </c>
      <c r="C15" s="365">
        <v>689.7</v>
      </c>
      <c r="D15" s="365">
        <v>1240.0999999999999</v>
      </c>
      <c r="E15" s="369">
        <v>80.900000000000006</v>
      </c>
      <c r="F15" s="508" t="s">
        <v>153</v>
      </c>
      <c r="G15" s="369"/>
      <c r="H15" s="365"/>
      <c r="I15" s="365"/>
      <c r="J15" s="365"/>
      <c r="K15" s="365"/>
      <c r="L15" s="365"/>
      <c r="M15" s="365"/>
      <c r="N15" s="365"/>
      <c r="O15" s="365"/>
      <c r="P15" s="373"/>
      <c r="Q15" s="373"/>
    </row>
    <row r="16" spans="1:28">
      <c r="A16" s="363" t="s">
        <v>154</v>
      </c>
      <c r="B16" s="365">
        <v>1951.9</v>
      </c>
      <c r="C16" s="365">
        <v>718.9</v>
      </c>
      <c r="D16" s="365">
        <v>1232.9000000000001</v>
      </c>
      <c r="E16" s="369">
        <v>77.37</v>
      </c>
      <c r="F16" s="508"/>
      <c r="G16" s="369"/>
      <c r="O16" s="365"/>
      <c r="P16" s="373"/>
      <c r="Q16" s="373"/>
    </row>
    <row r="17" spans="1:19">
      <c r="A17" s="363" t="s">
        <v>155</v>
      </c>
      <c r="B17" s="365">
        <v>1957.8</v>
      </c>
      <c r="C17" s="365">
        <v>698.6</v>
      </c>
      <c r="D17" s="365">
        <v>1259.2</v>
      </c>
      <c r="E17" s="365">
        <v>73.819999999999993</v>
      </c>
      <c r="F17" s="508"/>
      <c r="G17" s="365"/>
      <c r="O17" s="365"/>
      <c r="P17" s="373"/>
      <c r="Q17" s="373"/>
    </row>
    <row r="18" spans="1:19" ht="12.75" customHeight="1">
      <c r="A18" s="363" t="s">
        <v>4</v>
      </c>
      <c r="B18" s="365">
        <v>2043.3</v>
      </c>
      <c r="C18" s="365">
        <v>719.8</v>
      </c>
      <c r="D18" s="365">
        <v>1323.5</v>
      </c>
      <c r="E18" s="365">
        <v>72.59</v>
      </c>
      <c r="F18" s="508" t="s">
        <v>4</v>
      </c>
      <c r="G18" s="365"/>
      <c r="H18" s="362" t="str">
        <f>IF(Content!$E$1=1,H20,H21)</f>
        <v xml:space="preserve">*плинне ВВП за 2019 рік –  ВВП 2018 і І кв. 2019 років фактичні дані та ВВП ІІ кв. 2019 року оцінка НБУ. </v>
      </c>
      <c r="O18" s="365"/>
      <c r="P18" s="373"/>
      <c r="Q18" s="373"/>
    </row>
    <row r="19" spans="1:19" ht="12.75" customHeight="1">
      <c r="A19" s="363" t="s">
        <v>156</v>
      </c>
      <c r="B19" s="365">
        <v>2141.6999999999998</v>
      </c>
      <c r="C19" s="365">
        <v>766.7</v>
      </c>
      <c r="D19" s="365">
        <v>1375</v>
      </c>
      <c r="E19" s="365">
        <v>71.78</v>
      </c>
      <c r="F19" s="508"/>
      <c r="G19" s="365"/>
      <c r="H19" s="362" t="str">
        <f>IF(Content!$E$1=1,H22,H23)</f>
        <v>Джерело: МФУ, ДССУ, розрахунки НБУ.</v>
      </c>
      <c r="O19" s="365"/>
      <c r="P19" s="373"/>
      <c r="Q19" s="373"/>
    </row>
    <row r="20" spans="1:19" ht="12.75" customHeight="1">
      <c r="A20" s="363" t="s">
        <v>157</v>
      </c>
      <c r="B20" s="365">
        <v>2053.8000000000002</v>
      </c>
      <c r="C20" s="365">
        <v>764.5</v>
      </c>
      <c r="D20" s="365">
        <v>1289.3</v>
      </c>
      <c r="E20" s="365">
        <v>66.33</v>
      </c>
      <c r="F20" s="508"/>
      <c r="G20" s="365"/>
      <c r="H20" s="367" t="s">
        <v>1299</v>
      </c>
      <c r="I20" s="367"/>
      <c r="J20" s="367"/>
      <c r="K20" s="367"/>
      <c r="L20" s="367"/>
      <c r="M20" s="367"/>
      <c r="N20" s="367"/>
      <c r="O20" s="368"/>
      <c r="P20" s="376"/>
      <c r="Q20" s="376"/>
      <c r="R20" s="367"/>
      <c r="S20" s="367"/>
    </row>
    <row r="21" spans="1:19">
      <c r="A21" s="363" t="s">
        <v>158</v>
      </c>
      <c r="B21" s="365">
        <v>1998.4</v>
      </c>
      <c r="C21" s="365">
        <v>763</v>
      </c>
      <c r="D21" s="365">
        <v>1235.5</v>
      </c>
      <c r="E21" s="365">
        <v>61.64</v>
      </c>
      <c r="F21" s="508" t="s">
        <v>158</v>
      </c>
      <c r="G21" s="365"/>
      <c r="H21" s="367" t="s">
        <v>1298</v>
      </c>
      <c r="I21" s="511"/>
      <c r="J21" s="511"/>
      <c r="K21" s="511"/>
      <c r="L21" s="511"/>
      <c r="M21" s="511"/>
      <c r="N21" s="511"/>
      <c r="O21" s="380"/>
      <c r="P21" s="512"/>
      <c r="Q21" s="376"/>
      <c r="R21" s="367"/>
      <c r="S21" s="367"/>
    </row>
    <row r="22" spans="1:19">
      <c r="A22" s="364" t="s">
        <v>614</v>
      </c>
      <c r="B22" s="365">
        <v>2113</v>
      </c>
      <c r="C22" s="365">
        <v>768.5</v>
      </c>
      <c r="D22" s="365">
        <v>1344.4</v>
      </c>
      <c r="E22" s="365">
        <v>62.09</v>
      </c>
      <c r="F22" s="508"/>
      <c r="G22" s="365"/>
      <c r="H22" s="367" t="s">
        <v>1333</v>
      </c>
      <c r="I22" s="511"/>
      <c r="J22" s="511"/>
      <c r="K22" s="511"/>
      <c r="L22" s="511"/>
      <c r="M22" s="511"/>
      <c r="N22" s="511"/>
      <c r="O22" s="380"/>
      <c r="P22" s="511"/>
      <c r="Q22" s="367"/>
      <c r="R22" s="367"/>
      <c r="S22" s="367"/>
    </row>
    <row r="23" spans="1:19">
      <c r="A23" s="506" t="s">
        <v>493</v>
      </c>
      <c r="B23" s="509">
        <v>2168.4</v>
      </c>
      <c r="C23" s="509">
        <v>771.4</v>
      </c>
      <c r="D23" s="509">
        <v>1397</v>
      </c>
      <c r="E23" s="509">
        <v>60.9</v>
      </c>
      <c r="F23" s="508"/>
      <c r="G23" s="365"/>
      <c r="H23" s="121" t="s">
        <v>393</v>
      </c>
      <c r="I23" s="511"/>
      <c r="J23" s="511"/>
      <c r="K23" s="511"/>
      <c r="L23" s="511"/>
      <c r="M23" s="511"/>
      <c r="N23" s="511"/>
      <c r="O23" s="380"/>
      <c r="P23" s="511"/>
      <c r="Q23" s="367"/>
      <c r="R23" s="367"/>
      <c r="S23" s="367"/>
    </row>
    <row r="24" spans="1:19">
      <c r="A24" s="506" t="s">
        <v>706</v>
      </c>
      <c r="B24" s="509">
        <v>2147</v>
      </c>
      <c r="C24" s="509">
        <v>774.5</v>
      </c>
      <c r="D24" s="509">
        <v>1372.5</v>
      </c>
      <c r="E24" s="509">
        <v>58.6</v>
      </c>
      <c r="F24" s="508"/>
      <c r="G24" s="365"/>
      <c r="H24" s="511"/>
      <c r="I24" s="511"/>
      <c r="J24" s="511"/>
      <c r="K24" s="511"/>
      <c r="L24" s="511"/>
      <c r="M24" s="511"/>
      <c r="N24" s="511"/>
      <c r="O24" s="380"/>
      <c r="P24" s="511"/>
      <c r="Q24" s="367"/>
      <c r="R24" s="367"/>
      <c r="S24" s="367"/>
    </row>
    <row r="25" spans="1:19">
      <c r="A25" s="506" t="s">
        <v>930</v>
      </c>
      <c r="B25" s="509">
        <v>2106.5</v>
      </c>
      <c r="C25" s="509">
        <v>797.6</v>
      </c>
      <c r="D25" s="509">
        <v>1308.9000000000001</v>
      </c>
      <c r="E25" s="509">
        <v>56</v>
      </c>
      <c r="F25" s="510" t="s">
        <v>930</v>
      </c>
      <c r="G25" s="365"/>
      <c r="H25" s="511"/>
      <c r="I25" s="511"/>
      <c r="J25" s="511"/>
      <c r="K25" s="511"/>
      <c r="L25" s="511"/>
      <c r="M25" s="511"/>
      <c r="N25" s="511"/>
      <c r="O25" s="380"/>
      <c r="P25" s="511"/>
      <c r="Q25" s="367"/>
      <c r="R25" s="367"/>
      <c r="S25" s="367"/>
    </row>
    <row r="26" spans="1:19">
      <c r="B26" s="365"/>
      <c r="C26" s="365"/>
      <c r="D26" s="365"/>
      <c r="E26" s="365"/>
      <c r="F26" s="365"/>
      <c r="G26" s="365"/>
      <c r="H26" s="511"/>
      <c r="I26" s="511"/>
      <c r="J26" s="511"/>
      <c r="K26" s="511"/>
      <c r="L26" s="511"/>
      <c r="M26" s="511"/>
      <c r="N26" s="511"/>
      <c r="O26" s="511"/>
      <c r="P26" s="511"/>
      <c r="Q26" s="367"/>
      <c r="R26" s="367"/>
      <c r="S26" s="367"/>
    </row>
    <row r="27" spans="1:19">
      <c r="B27" s="365"/>
      <c r="C27" s="365"/>
      <c r="D27" s="365"/>
      <c r="E27" s="365"/>
      <c r="F27" s="365"/>
      <c r="G27" s="365"/>
      <c r="H27" s="511"/>
      <c r="I27" s="511"/>
      <c r="J27" s="511"/>
      <c r="K27" s="511"/>
      <c r="L27" s="511"/>
      <c r="M27" s="511"/>
      <c r="N27" s="511"/>
      <c r="O27" s="511"/>
      <c r="P27" s="511"/>
      <c r="Q27" s="367"/>
      <c r="R27" s="367"/>
      <c r="S27" s="367"/>
    </row>
    <row r="28" spans="1:19">
      <c r="B28" s="366"/>
      <c r="C28" s="365"/>
      <c r="D28" s="365"/>
      <c r="E28" s="365"/>
      <c r="F28" s="365"/>
      <c r="G28" s="365"/>
      <c r="H28" s="511"/>
      <c r="I28" s="511"/>
      <c r="J28" s="511"/>
      <c r="K28" s="511"/>
      <c r="L28" s="511"/>
      <c r="M28" s="511"/>
      <c r="N28" s="511"/>
      <c r="O28" s="511"/>
      <c r="P28" s="511"/>
      <c r="Q28" s="367"/>
      <c r="R28" s="367"/>
      <c r="S28" s="367"/>
    </row>
    <row r="29" spans="1:19">
      <c r="B29" s="365"/>
      <c r="C29" s="365"/>
      <c r="D29" s="365"/>
      <c r="E29" s="365"/>
      <c r="F29" s="365"/>
      <c r="G29" s="365"/>
      <c r="H29" s="511"/>
      <c r="I29" s="511"/>
      <c r="J29" s="511"/>
      <c r="K29" s="511"/>
      <c r="L29" s="511"/>
      <c r="M29" s="511"/>
      <c r="N29" s="511"/>
      <c r="O29" s="511"/>
      <c r="P29" s="511"/>
      <c r="Q29" s="367"/>
      <c r="R29" s="367"/>
      <c r="S29" s="367"/>
    </row>
    <row r="30" spans="1:19">
      <c r="B30" s="365"/>
      <c r="C30" s="365"/>
      <c r="D30" s="365"/>
      <c r="E30" s="365"/>
      <c r="F30" s="365"/>
      <c r="G30" s="365"/>
      <c r="H30" s="511"/>
      <c r="I30" s="511"/>
      <c r="J30" s="511"/>
      <c r="K30" s="511"/>
      <c r="L30" s="511"/>
      <c r="M30" s="511"/>
      <c r="N30" s="511"/>
      <c r="O30" s="511"/>
      <c r="P30" s="511"/>
      <c r="Q30" s="367"/>
      <c r="R30" s="367"/>
      <c r="S30" s="367"/>
    </row>
    <row r="31" spans="1:19">
      <c r="B31" s="365"/>
      <c r="C31" s="365"/>
      <c r="D31" s="365"/>
      <c r="E31" s="365"/>
      <c r="F31" s="365"/>
      <c r="G31" s="365"/>
      <c r="H31" s="511"/>
      <c r="I31" s="511"/>
      <c r="J31" s="511"/>
      <c r="K31" s="511"/>
      <c r="L31" s="511"/>
      <c r="M31" s="511"/>
      <c r="N31" s="511"/>
      <c r="O31" s="511"/>
      <c r="P31" s="511"/>
      <c r="Q31" s="367"/>
      <c r="R31" s="367"/>
      <c r="S31" s="367"/>
    </row>
    <row r="32" spans="1:19">
      <c r="B32" s="365"/>
      <c r="C32" s="365"/>
      <c r="D32" s="365"/>
      <c r="E32" s="365"/>
      <c r="F32" s="365"/>
      <c r="G32" s="365"/>
      <c r="H32" s="511"/>
      <c r="I32" s="511"/>
      <c r="J32" s="511"/>
      <c r="K32" s="511"/>
      <c r="L32" s="511"/>
      <c r="M32" s="511"/>
      <c r="N32" s="511"/>
      <c r="O32" s="511"/>
      <c r="P32" s="511"/>
      <c r="Q32" s="367"/>
      <c r="R32" s="367"/>
      <c r="S32" s="367"/>
    </row>
    <row r="33" spans="2:22">
      <c r="B33" s="365"/>
      <c r="C33" s="365"/>
      <c r="D33" s="365"/>
      <c r="E33" s="365"/>
      <c r="F33" s="365"/>
      <c r="G33" s="365"/>
      <c r="H33" s="511"/>
      <c r="I33" s="511"/>
      <c r="J33" s="511"/>
      <c r="K33" s="511"/>
      <c r="L33" s="511"/>
      <c r="M33" s="511"/>
      <c r="N33" s="511"/>
      <c r="O33" s="511"/>
      <c r="P33" s="511"/>
    </row>
    <row r="34" spans="2:22">
      <c r="B34" s="365"/>
      <c r="C34" s="365"/>
      <c r="D34" s="365"/>
      <c r="E34" s="365"/>
      <c r="F34" s="365"/>
      <c r="G34" s="365"/>
      <c r="H34" s="511"/>
      <c r="I34" s="511"/>
      <c r="J34" s="511"/>
      <c r="K34" s="511"/>
      <c r="L34" s="511"/>
      <c r="M34" s="511"/>
      <c r="N34" s="511"/>
      <c r="O34" s="511"/>
      <c r="P34" s="511"/>
    </row>
    <row r="35" spans="2:22">
      <c r="B35" s="365"/>
      <c r="C35" s="365"/>
      <c r="D35" s="365"/>
      <c r="E35" s="365"/>
      <c r="F35" s="365"/>
      <c r="G35" s="365"/>
      <c r="H35" s="511"/>
      <c r="I35" s="511"/>
      <c r="J35" s="511"/>
      <c r="K35" s="511"/>
      <c r="L35" s="511"/>
      <c r="M35" s="511"/>
      <c r="N35" s="511"/>
      <c r="O35" s="511"/>
      <c r="P35" s="511"/>
    </row>
    <row r="36" spans="2:22">
      <c r="B36" s="365"/>
      <c r="C36" s="365"/>
      <c r="D36" s="365"/>
      <c r="E36" s="365"/>
      <c r="F36" s="365"/>
      <c r="G36" s="365"/>
    </row>
    <row r="37" spans="2:22">
      <c r="B37" s="365"/>
      <c r="C37" s="365"/>
      <c r="D37" s="365"/>
      <c r="E37" s="365"/>
      <c r="F37" s="365"/>
      <c r="G37" s="365"/>
      <c r="V37" s="377"/>
    </row>
    <row r="38" spans="2:22">
      <c r="B38" s="365"/>
      <c r="C38" s="365"/>
      <c r="D38" s="365"/>
      <c r="E38" s="365"/>
      <c r="F38" s="365"/>
      <c r="G38" s="365"/>
    </row>
    <row r="39" spans="2:22">
      <c r="B39" s="365"/>
      <c r="C39" s="365"/>
      <c r="D39" s="365"/>
      <c r="E39" s="365"/>
      <c r="F39" s="365"/>
      <c r="G39" s="365"/>
    </row>
    <row r="40" spans="2:22">
      <c r="B40" s="365"/>
      <c r="C40" s="365"/>
      <c r="D40" s="365"/>
      <c r="E40" s="365"/>
      <c r="F40" s="365"/>
      <c r="G40" s="365"/>
    </row>
    <row r="41" spans="2:22">
      <c r="B41" s="365"/>
      <c r="C41" s="365"/>
      <c r="D41" s="365"/>
      <c r="E41" s="365"/>
      <c r="F41" s="365"/>
      <c r="G41" s="365"/>
    </row>
    <row r="42" spans="2:22">
      <c r="B42" s="365"/>
      <c r="C42" s="365"/>
      <c r="D42" s="365"/>
      <c r="E42" s="365"/>
      <c r="F42" s="365"/>
      <c r="G42" s="365"/>
    </row>
    <row r="43" spans="2:22">
      <c r="B43" s="365"/>
      <c r="C43" s="365"/>
      <c r="D43" s="365"/>
      <c r="E43" s="365"/>
      <c r="F43" s="365"/>
      <c r="G43" s="365"/>
    </row>
    <row r="44" spans="2:22">
      <c r="B44" s="365"/>
      <c r="C44" s="365"/>
      <c r="D44" s="365"/>
      <c r="E44" s="365"/>
      <c r="F44" s="365"/>
      <c r="G44" s="365"/>
    </row>
    <row r="45" spans="2:22">
      <c r="G45" s="365"/>
    </row>
    <row r="46" spans="2:22">
      <c r="G46" s="365"/>
    </row>
    <row r="47" spans="2:22">
      <c r="G47" s="365"/>
    </row>
    <row r="48" spans="2:22">
      <c r="G48" s="365"/>
    </row>
  </sheetData>
  <hyperlinks>
    <hyperlink ref="A1" location="Content!A1" display="&lt;&lt;"/>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8">
    <tabColor theme="8"/>
  </sheetPr>
  <dimension ref="A1:W47"/>
  <sheetViews>
    <sheetView showGridLines="0" zoomScaleNormal="100" workbookViewId="0">
      <selection activeCell="N27" sqref="N27"/>
    </sheetView>
  </sheetViews>
  <sheetFormatPr defaultColWidth="9.140625" defaultRowHeight="12.75"/>
  <cols>
    <col min="1" max="1" width="9.140625" style="22"/>
    <col min="2" max="16384" width="9.140625" style="21"/>
  </cols>
  <sheetData>
    <row r="1" spans="1:23">
      <c r="A1" s="19" t="s">
        <v>102</v>
      </c>
      <c r="B1" s="33" t="str">
        <f>IF(Content!$E$1=1,B2,B3)</f>
        <v>Сальдо рахунку поточних операцій</v>
      </c>
      <c r="C1" s="33" t="str">
        <f>IF(Content!$E$1=1,C2,C3)</f>
        <v>Товари</v>
      </c>
      <c r="D1" s="33" t="str">
        <f>IF(Content!$E$1=1,D2,D3)</f>
        <v>Послуги</v>
      </c>
      <c r="E1" s="33" t="str">
        <f>IF(Content!$E$1=1,E2,E3)</f>
        <v>Первинні доходи</v>
      </c>
      <c r="F1" s="33" t="str">
        <f>IF(Content!$E$1=1,F2,F3)</f>
        <v>Вторинні доходи</v>
      </c>
      <c r="G1" s="33" t="str">
        <f>IF(Content!$E$1=1,G2,G3)</f>
        <v>Розмитнення ввезених раніше авто з іноземною реєстрацією</v>
      </c>
      <c r="H1" s="33"/>
      <c r="K1" s="33" t="str">
        <f>IF(Content!$E$1=1,K2,K3)</f>
        <v>Рахунок поточних операцій у січні-травні, млрд дол.</v>
      </c>
    </row>
    <row r="2" spans="1:23" s="44" customFormat="1" hidden="1">
      <c r="A2" s="181"/>
      <c r="B2" s="44" t="s">
        <v>972</v>
      </c>
      <c r="C2" s="44" t="s">
        <v>103</v>
      </c>
      <c r="D2" s="44" t="s">
        <v>68</v>
      </c>
      <c r="E2" s="44" t="s">
        <v>104</v>
      </c>
      <c r="F2" s="44" t="s">
        <v>105</v>
      </c>
      <c r="G2" s="44" t="s">
        <v>976</v>
      </c>
      <c r="H2" s="556"/>
      <c r="I2" s="556"/>
      <c r="J2" s="556"/>
      <c r="K2" s="44" t="s">
        <v>973</v>
      </c>
      <c r="L2" s="556"/>
    </row>
    <row r="3" spans="1:23" s="44" customFormat="1" hidden="1">
      <c r="A3" s="181"/>
      <c r="B3" s="44" t="s">
        <v>106</v>
      </c>
      <c r="C3" s="44" t="s">
        <v>107</v>
      </c>
      <c r="D3" s="44" t="s">
        <v>108</v>
      </c>
      <c r="E3" s="44" t="s">
        <v>109</v>
      </c>
      <c r="F3" s="44" t="s">
        <v>110</v>
      </c>
      <c r="G3" s="44" t="s">
        <v>975</v>
      </c>
      <c r="H3" s="556"/>
      <c r="I3" s="556"/>
      <c r="J3" s="556"/>
      <c r="K3" s="44" t="s">
        <v>974</v>
      </c>
      <c r="L3" s="556"/>
    </row>
    <row r="4" spans="1:23">
      <c r="A4" s="24" t="s">
        <v>925</v>
      </c>
      <c r="B4" s="133">
        <v>-4.7</v>
      </c>
      <c r="C4" s="30">
        <v>-7.2</v>
      </c>
      <c r="D4" s="30">
        <v>2.2999999999999998</v>
      </c>
      <c r="E4" s="30">
        <v>-0.8</v>
      </c>
      <c r="F4" s="30">
        <v>0.9</v>
      </c>
      <c r="T4" s="30"/>
      <c r="U4" s="30"/>
      <c r="V4" s="30"/>
      <c r="W4" s="30"/>
    </row>
    <row r="5" spans="1:23">
      <c r="A5" s="24" t="s">
        <v>611</v>
      </c>
      <c r="B5" s="133">
        <v>-1.6</v>
      </c>
      <c r="C5" s="30">
        <v>-2.9</v>
      </c>
      <c r="D5" s="30">
        <v>1.3</v>
      </c>
      <c r="E5" s="30">
        <v>-0.5</v>
      </c>
      <c r="F5" s="30">
        <v>0.6</v>
      </c>
      <c r="T5" s="30"/>
      <c r="U5" s="30"/>
      <c r="V5" s="30"/>
      <c r="W5" s="30"/>
    </row>
    <row r="6" spans="1:23">
      <c r="A6" s="24" t="s">
        <v>159</v>
      </c>
      <c r="B6" s="21">
        <v>0.2</v>
      </c>
      <c r="C6" s="30">
        <v>-1.6</v>
      </c>
      <c r="D6" s="30">
        <v>0.7</v>
      </c>
      <c r="E6" s="30">
        <v>-0.2</v>
      </c>
      <c r="F6" s="30">
        <v>1.4</v>
      </c>
      <c r="T6" s="30"/>
      <c r="U6" s="30"/>
      <c r="V6" s="30"/>
      <c r="W6" s="30"/>
    </row>
    <row r="7" spans="1:23">
      <c r="A7" s="24" t="s">
        <v>160</v>
      </c>
      <c r="B7" s="21">
        <v>-0.2</v>
      </c>
      <c r="C7" s="30">
        <v>-2.2999999999999998</v>
      </c>
      <c r="D7" s="30">
        <v>0.3</v>
      </c>
      <c r="E7" s="30">
        <v>0.4</v>
      </c>
      <c r="F7" s="30">
        <v>1.4</v>
      </c>
      <c r="T7" s="30"/>
      <c r="U7" s="30"/>
      <c r="V7" s="30"/>
      <c r="W7" s="30"/>
    </row>
    <row r="8" spans="1:23">
      <c r="A8" s="24" t="s">
        <v>161</v>
      </c>
      <c r="B8" s="21">
        <v>-0.3</v>
      </c>
      <c r="C8" s="30">
        <v>-2.7</v>
      </c>
      <c r="D8" s="30">
        <v>0.3</v>
      </c>
      <c r="E8" s="30">
        <v>0.6</v>
      </c>
      <c r="F8" s="30">
        <v>1.4</v>
      </c>
      <c r="T8" s="30"/>
      <c r="U8" s="30"/>
      <c r="V8" s="30"/>
      <c r="W8" s="30"/>
    </row>
    <row r="9" spans="1:23">
      <c r="A9" s="24" t="s">
        <v>246</v>
      </c>
      <c r="B9" s="21">
        <v>-0.5</v>
      </c>
      <c r="C9" s="30">
        <v>-3.5</v>
      </c>
      <c r="D9" s="30">
        <v>0.4</v>
      </c>
      <c r="E9" s="30">
        <v>1</v>
      </c>
      <c r="F9" s="30">
        <v>1.5</v>
      </c>
      <c r="T9" s="30"/>
      <c r="U9" s="30"/>
      <c r="V9" s="30"/>
      <c r="W9" s="30"/>
    </row>
    <row r="10" spans="1:23">
      <c r="A10" s="24" t="s">
        <v>247</v>
      </c>
      <c r="B10" s="21">
        <v>0.3</v>
      </c>
      <c r="C10" s="30">
        <v>-3.4</v>
      </c>
      <c r="D10" s="30">
        <v>0.8</v>
      </c>
      <c r="E10" s="30">
        <v>2.1</v>
      </c>
      <c r="F10" s="30">
        <v>1.3</v>
      </c>
      <c r="G10" s="21">
        <v>-0.5</v>
      </c>
      <c r="T10" s="30"/>
      <c r="U10" s="30"/>
      <c r="V10" s="30"/>
      <c r="W10" s="30"/>
    </row>
    <row r="11" spans="1:23">
      <c r="A11" s="24"/>
      <c r="B11" s="25"/>
      <c r="C11" s="25"/>
      <c r="D11" s="25"/>
      <c r="E11" s="25"/>
      <c r="F11" s="25"/>
      <c r="T11" s="30"/>
      <c r="U11" s="30"/>
      <c r="V11" s="30"/>
      <c r="W11" s="30"/>
    </row>
    <row r="12" spans="1:23">
      <c r="A12" s="24"/>
      <c r="B12" s="25"/>
      <c r="C12" s="25"/>
      <c r="D12" s="25"/>
      <c r="E12" s="25"/>
      <c r="F12" s="25"/>
      <c r="T12" s="30"/>
      <c r="U12" s="30"/>
      <c r="V12" s="30"/>
      <c r="W12" s="30"/>
    </row>
    <row r="13" spans="1:23">
      <c r="A13" s="24"/>
      <c r="B13" s="25"/>
      <c r="C13" s="25"/>
      <c r="D13" s="25"/>
      <c r="E13" s="25"/>
      <c r="F13" s="25"/>
      <c r="T13" s="30"/>
      <c r="U13" s="30"/>
      <c r="V13" s="30"/>
      <c r="W13" s="30"/>
    </row>
    <row r="14" spans="1:23">
      <c r="A14" s="24"/>
      <c r="B14" s="25"/>
      <c r="C14" s="25"/>
      <c r="D14" s="25"/>
      <c r="E14" s="25"/>
      <c r="F14" s="25"/>
      <c r="T14" s="30"/>
      <c r="U14" s="30"/>
      <c r="V14" s="30"/>
      <c r="W14" s="30"/>
    </row>
    <row r="15" spans="1:23">
      <c r="A15" s="24"/>
      <c r="B15" s="25"/>
      <c r="C15" s="25"/>
      <c r="D15" s="25"/>
      <c r="E15" s="25"/>
      <c r="F15" s="25"/>
      <c r="T15" s="30"/>
      <c r="U15" s="30"/>
      <c r="V15" s="30"/>
      <c r="W15" s="30"/>
    </row>
    <row r="16" spans="1:23">
      <c r="A16" s="24"/>
      <c r="B16" s="25"/>
      <c r="C16" s="25"/>
      <c r="D16" s="25"/>
      <c r="E16" s="25"/>
      <c r="F16" s="25"/>
      <c r="T16" s="30"/>
      <c r="U16" s="30"/>
      <c r="V16" s="30"/>
      <c r="W16" s="30"/>
    </row>
    <row r="17" spans="1:23">
      <c r="A17" s="24"/>
      <c r="B17" s="25"/>
      <c r="C17" s="25"/>
      <c r="D17" s="25"/>
      <c r="E17" s="25"/>
      <c r="F17" s="25"/>
      <c r="T17" s="30"/>
      <c r="U17" s="30"/>
      <c r="V17" s="30"/>
      <c r="W17" s="30"/>
    </row>
    <row r="18" spans="1:23">
      <c r="A18" s="24"/>
      <c r="B18" s="25"/>
      <c r="C18" s="25"/>
      <c r="D18" s="25"/>
      <c r="E18" s="25"/>
      <c r="F18" s="25"/>
      <c r="K18" s="33" t="str">
        <f>IF(Content!$E$1=1,K19,K20)</f>
        <v>Джерело: НБУ, Укравтопром.</v>
      </c>
      <c r="T18" s="30"/>
      <c r="U18" s="30"/>
      <c r="V18" s="30"/>
      <c r="W18" s="30"/>
    </row>
    <row r="19" spans="1:23">
      <c r="A19" s="24"/>
      <c r="B19" s="25"/>
      <c r="C19" s="25"/>
      <c r="D19" s="25"/>
      <c r="E19" s="25"/>
      <c r="F19" s="25"/>
      <c r="K19" s="35" t="s">
        <v>977</v>
      </c>
      <c r="T19" s="30"/>
      <c r="U19" s="30"/>
      <c r="V19" s="30"/>
      <c r="W19" s="30"/>
    </row>
    <row r="20" spans="1:23">
      <c r="K20" s="35" t="s">
        <v>978</v>
      </c>
    </row>
    <row r="21" spans="1:23">
      <c r="B21" s="133"/>
      <c r="C21" s="133"/>
      <c r="D21" s="133"/>
      <c r="E21" s="133"/>
      <c r="F21" s="133"/>
    </row>
    <row r="22" spans="1:23">
      <c r="B22" s="133"/>
      <c r="C22" s="133"/>
      <c r="D22" s="133"/>
      <c r="E22" s="133"/>
      <c r="F22" s="133"/>
    </row>
    <row r="23" spans="1:23">
      <c r="B23" s="133"/>
      <c r="C23" s="133"/>
      <c r="D23" s="133"/>
      <c r="E23" s="133"/>
      <c r="F23" s="133"/>
    </row>
    <row r="24" spans="1:23">
      <c r="B24" s="133"/>
      <c r="C24" s="133"/>
      <c r="D24" s="133"/>
      <c r="E24" s="133"/>
      <c r="F24" s="133"/>
    </row>
    <row r="25" spans="1:23">
      <c r="B25" s="133"/>
      <c r="C25" s="133"/>
      <c r="D25" s="133"/>
      <c r="E25" s="133"/>
      <c r="F25" s="133"/>
    </row>
    <row r="26" spans="1:23">
      <c r="B26" s="133"/>
      <c r="C26" s="133"/>
      <c r="D26" s="133"/>
      <c r="E26" s="133"/>
      <c r="F26" s="133"/>
    </row>
    <row r="27" spans="1:23">
      <c r="B27" s="133"/>
      <c r="C27" s="133"/>
      <c r="D27" s="133"/>
      <c r="E27" s="133"/>
      <c r="F27" s="133"/>
    </row>
    <row r="28" spans="1:23">
      <c r="B28" s="133"/>
      <c r="C28" s="133"/>
      <c r="D28" s="133"/>
      <c r="E28" s="133"/>
      <c r="F28" s="133"/>
    </row>
    <row r="29" spans="1:23">
      <c r="B29" s="133"/>
      <c r="C29" s="133"/>
      <c r="D29" s="133"/>
      <c r="E29" s="133"/>
      <c r="F29" s="133"/>
    </row>
    <row r="30" spans="1:23">
      <c r="B30" s="33"/>
      <c r="C30" s="33"/>
      <c r="D30" s="33"/>
      <c r="E30" s="33"/>
      <c r="F30" s="33"/>
    </row>
    <row r="31" spans="1:23" ht="15">
      <c r="B31" s="44"/>
      <c r="C31" s="44"/>
      <c r="D31" s="44"/>
      <c r="E31" s="44"/>
      <c r="F31" s="44"/>
      <c r="G31" s="421"/>
      <c r="H31" s="421"/>
    </row>
    <row r="32" spans="1:23" ht="15">
      <c r="B32" s="44"/>
      <c r="C32" s="44"/>
      <c r="D32" s="44"/>
      <c r="E32" s="44"/>
      <c r="F32" s="44"/>
      <c r="G32" s="421"/>
      <c r="H32" s="421"/>
    </row>
    <row r="33" spans="2:8" ht="15">
      <c r="B33" s="25"/>
      <c r="C33" s="25"/>
      <c r="D33" s="25"/>
      <c r="E33" s="25"/>
      <c r="F33" s="25"/>
      <c r="G33" s="422"/>
      <c r="H33" s="422"/>
    </row>
    <row r="34" spans="2:8">
      <c r="B34" s="25"/>
      <c r="C34" s="25"/>
      <c r="D34" s="25"/>
      <c r="E34" s="25"/>
      <c r="F34" s="25"/>
    </row>
    <row r="35" spans="2:8">
      <c r="B35" s="25"/>
      <c r="C35" s="25"/>
      <c r="D35" s="25"/>
      <c r="E35" s="25"/>
      <c r="F35" s="25"/>
    </row>
    <row r="36" spans="2:8">
      <c r="B36" s="25"/>
      <c r="C36" s="25"/>
      <c r="D36" s="25"/>
      <c r="E36" s="25"/>
      <c r="F36" s="25"/>
    </row>
    <row r="37" spans="2:8">
      <c r="B37" s="25"/>
      <c r="C37" s="25"/>
      <c r="D37" s="25"/>
      <c r="E37" s="25"/>
      <c r="F37" s="25"/>
    </row>
    <row r="38" spans="2:8">
      <c r="B38" s="25"/>
      <c r="C38" s="25"/>
      <c r="D38" s="25"/>
      <c r="E38" s="25"/>
      <c r="F38" s="25"/>
    </row>
    <row r="39" spans="2:8">
      <c r="B39" s="25"/>
      <c r="C39" s="25"/>
      <c r="D39" s="25"/>
      <c r="E39" s="25"/>
      <c r="F39" s="25"/>
    </row>
    <row r="40" spans="2:8">
      <c r="B40" s="25"/>
      <c r="C40" s="25"/>
      <c r="D40" s="25"/>
      <c r="E40" s="25"/>
      <c r="F40" s="25"/>
    </row>
    <row r="41" spans="2:8">
      <c r="B41" s="25"/>
      <c r="C41" s="25"/>
      <c r="D41" s="25"/>
      <c r="E41" s="25"/>
      <c r="F41" s="25"/>
    </row>
    <row r="42" spans="2:8">
      <c r="B42" s="25"/>
      <c r="C42" s="25"/>
      <c r="D42" s="25"/>
      <c r="E42" s="25"/>
      <c r="F42" s="25"/>
    </row>
    <row r="43" spans="2:8">
      <c r="B43" s="25"/>
      <c r="C43" s="25"/>
      <c r="D43" s="25"/>
      <c r="E43" s="25"/>
      <c r="F43" s="25"/>
    </row>
    <row r="44" spans="2:8">
      <c r="B44" s="25"/>
      <c r="C44" s="25"/>
      <c r="D44" s="25"/>
      <c r="E44" s="25"/>
      <c r="F44" s="25"/>
    </row>
    <row r="45" spans="2:8">
      <c r="B45" s="25"/>
      <c r="C45" s="25"/>
      <c r="D45" s="25"/>
      <c r="E45" s="25"/>
      <c r="F45" s="25"/>
    </row>
    <row r="46" spans="2:8">
      <c r="B46" s="25"/>
      <c r="C46" s="25"/>
      <c r="D46" s="25"/>
      <c r="E46" s="25"/>
      <c r="F46" s="25"/>
    </row>
    <row r="47" spans="2:8">
      <c r="B47" s="25"/>
      <c r="C47" s="25"/>
      <c r="D47" s="25"/>
      <c r="E47" s="25"/>
      <c r="F47" s="25"/>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0">
    <tabColor theme="8"/>
  </sheetPr>
  <dimension ref="A1:AE58"/>
  <sheetViews>
    <sheetView showGridLines="0" zoomScale="98" zoomScaleNormal="98" workbookViewId="0">
      <selection activeCell="V30" sqref="V30"/>
    </sheetView>
  </sheetViews>
  <sheetFormatPr defaultColWidth="9.140625" defaultRowHeight="12.75"/>
  <cols>
    <col min="1" max="2" width="9.7109375" style="27" customWidth="1"/>
    <col min="3" max="3" width="13.140625" style="27" customWidth="1"/>
    <col min="4" max="4" width="13.42578125" style="27" customWidth="1"/>
    <col min="5" max="5" width="10.42578125" style="27" bestFit="1" customWidth="1"/>
    <col min="6" max="16384" width="9.140625" style="27"/>
  </cols>
  <sheetData>
    <row r="1" spans="1:31">
      <c r="A1" s="19" t="s">
        <v>102</v>
      </c>
      <c r="B1" s="19"/>
      <c r="C1" s="28" t="str">
        <f>IF(Content!$E$1=1,C2,C3)</f>
        <v>Кукурудза</v>
      </c>
      <c r="D1" s="28" t="str">
        <f>IF(Content!$E$1=1,D2,D3)</f>
        <v>Залізні руди</v>
      </c>
      <c r="E1" s="28" t="str">
        <f>IF(Content!$E$1=1,E2,E3)</f>
        <v>Енергоносії</v>
      </c>
      <c r="F1" s="28" t="str">
        <f>IF(Content!$E$1=1,F2,F3)</f>
        <v>Хімічна продукція</v>
      </c>
      <c r="G1" s="28" t="str">
        <f>IF(Content!$E$1=1,G2,G3)</f>
        <v>Металургія</v>
      </c>
      <c r="H1" s="28" t="str">
        <f>IF(Content!$E$1=1,H2,H3)</f>
        <v>Раніше ввезені авто</v>
      </c>
      <c r="I1" s="28" t="str">
        <f>IF(Content!$E$1=1,I2,I3)</f>
        <v>Машинобудування</v>
      </c>
      <c r="J1" s="28" t="str">
        <f>IF(Content!$E$1=1,J2,J3)</f>
        <v>Інші</v>
      </c>
      <c r="K1" s="28"/>
      <c r="O1" s="33" t="str">
        <f>IF(Content!$E$1=1,O2,O3)</f>
        <v>Внески в річну зміну експорту та імпорту товарів, в. п.</v>
      </c>
    </row>
    <row r="2" spans="1:31" s="46" customFormat="1" hidden="1">
      <c r="A2" s="45"/>
      <c r="B2" s="45"/>
      <c r="C2" s="558" t="s">
        <v>785</v>
      </c>
      <c r="D2" s="46" t="s">
        <v>984</v>
      </c>
      <c r="E2" s="46" t="s">
        <v>787</v>
      </c>
      <c r="F2" s="46" t="s">
        <v>788</v>
      </c>
      <c r="G2" s="46" t="s">
        <v>99</v>
      </c>
      <c r="H2" s="46" t="s">
        <v>987</v>
      </c>
      <c r="I2" s="46" t="s">
        <v>100</v>
      </c>
      <c r="J2" s="46" t="s">
        <v>90</v>
      </c>
      <c r="O2" s="46" t="s">
        <v>992</v>
      </c>
    </row>
    <row r="3" spans="1:31" s="46" customFormat="1" hidden="1">
      <c r="C3" s="46" t="s">
        <v>786</v>
      </c>
      <c r="D3" s="46" t="s">
        <v>985</v>
      </c>
      <c r="E3" s="46" t="s">
        <v>754</v>
      </c>
      <c r="F3" s="187" t="s">
        <v>789</v>
      </c>
      <c r="G3" s="187" t="s">
        <v>986</v>
      </c>
      <c r="H3" s="187" t="s">
        <v>988</v>
      </c>
      <c r="I3" s="187" t="s">
        <v>469</v>
      </c>
      <c r="J3" s="187" t="s">
        <v>89</v>
      </c>
      <c r="K3" s="187"/>
      <c r="L3" s="187"/>
      <c r="M3" s="187"/>
      <c r="N3" s="187"/>
      <c r="O3" s="46" t="s">
        <v>1558</v>
      </c>
      <c r="P3" s="187"/>
      <c r="Q3" s="187"/>
      <c r="R3" s="187"/>
      <c r="S3" s="187"/>
      <c r="T3" s="187"/>
      <c r="U3" s="187"/>
      <c r="V3" s="187"/>
      <c r="W3" s="187"/>
      <c r="X3" s="187"/>
      <c r="Y3" s="187"/>
      <c r="Z3" s="187"/>
      <c r="AA3" s="187"/>
      <c r="AB3" s="187"/>
      <c r="AC3" s="188"/>
      <c r="AD3" s="188"/>
      <c r="AE3" s="186"/>
    </row>
    <row r="4" spans="1:31">
      <c r="A4" s="782">
        <v>2018</v>
      </c>
      <c r="B4" s="425" t="s">
        <v>979</v>
      </c>
      <c r="C4" s="426">
        <v>-0.9</v>
      </c>
      <c r="D4" s="426">
        <v>0.4</v>
      </c>
      <c r="E4" s="427">
        <v>0.3</v>
      </c>
      <c r="F4" s="427">
        <v>1.3</v>
      </c>
      <c r="G4" s="427">
        <v>5.9</v>
      </c>
      <c r="H4" s="426">
        <v>0</v>
      </c>
      <c r="I4" s="427">
        <v>0.9</v>
      </c>
      <c r="J4" s="427">
        <v>0.6</v>
      </c>
      <c r="K4" s="428">
        <v>8.6</v>
      </c>
      <c r="L4" s="182" t="str">
        <f>IF(Content!$E$1=1,L5,L6)</f>
        <v xml:space="preserve">Експорт </v>
      </c>
      <c r="M4" s="182"/>
      <c r="N4" s="182"/>
      <c r="P4" s="182"/>
      <c r="Q4" s="182"/>
      <c r="R4" s="182"/>
      <c r="S4" s="182"/>
      <c r="T4" s="182"/>
      <c r="U4" s="182"/>
      <c r="V4" s="182"/>
      <c r="W4" s="182"/>
      <c r="X4" s="182"/>
      <c r="Z4" s="183"/>
      <c r="AA4" s="182"/>
      <c r="AB4" s="182"/>
      <c r="AC4" s="182"/>
      <c r="AD4" s="182"/>
      <c r="AE4" s="182"/>
    </row>
    <row r="5" spans="1:31">
      <c r="A5" s="783"/>
      <c r="B5" s="21" t="s">
        <v>980</v>
      </c>
      <c r="C5" s="30">
        <v>-0.5</v>
      </c>
      <c r="D5" s="184">
        <v>-0.1</v>
      </c>
      <c r="E5" s="184">
        <v>0.4</v>
      </c>
      <c r="F5" s="184">
        <v>1.6</v>
      </c>
      <c r="G5" s="184">
        <v>9.9</v>
      </c>
      <c r="H5" s="30">
        <v>0</v>
      </c>
      <c r="I5" s="184">
        <v>0.6</v>
      </c>
      <c r="J5" s="184">
        <v>2.8</v>
      </c>
      <c r="K5" s="429">
        <v>14.8</v>
      </c>
      <c r="L5" s="424" t="s">
        <v>989</v>
      </c>
      <c r="M5" s="183"/>
      <c r="N5" s="183"/>
      <c r="P5" s="183"/>
      <c r="Q5" s="183"/>
      <c r="R5" s="183"/>
      <c r="S5" s="182"/>
      <c r="T5" s="183"/>
      <c r="U5" s="182"/>
      <c r="V5" s="182"/>
      <c r="W5" s="182"/>
      <c r="X5" s="182"/>
      <c r="Z5" s="183"/>
      <c r="AA5" s="183"/>
      <c r="AB5" s="183"/>
      <c r="AC5" s="183"/>
      <c r="AD5" s="183"/>
      <c r="AE5" s="183"/>
    </row>
    <row r="6" spans="1:31">
      <c r="A6" s="783"/>
      <c r="B6" s="21" t="s">
        <v>981</v>
      </c>
      <c r="C6" s="30">
        <v>0.8</v>
      </c>
      <c r="D6" s="184">
        <v>1.4</v>
      </c>
      <c r="E6" s="184">
        <v>-0.2</v>
      </c>
      <c r="F6" s="184">
        <v>0.6</v>
      </c>
      <c r="G6" s="184">
        <v>3.2</v>
      </c>
      <c r="H6" s="30">
        <v>0</v>
      </c>
      <c r="I6" s="184">
        <v>0.3</v>
      </c>
      <c r="J6" s="184">
        <v>0.3</v>
      </c>
      <c r="K6" s="429">
        <v>6.3</v>
      </c>
      <c r="L6" s="424" t="s">
        <v>407</v>
      </c>
      <c r="M6" s="183"/>
      <c r="N6" s="183"/>
      <c r="P6" s="183"/>
      <c r="Q6" s="183"/>
      <c r="R6" s="183"/>
      <c r="S6" s="182"/>
      <c r="T6" s="183"/>
      <c r="U6" s="182"/>
      <c r="V6" s="182"/>
      <c r="W6" s="182"/>
      <c r="X6" s="182"/>
      <c r="Z6" s="183"/>
      <c r="AA6" s="183"/>
      <c r="AB6" s="183"/>
      <c r="AC6" s="183"/>
      <c r="AD6" s="183"/>
      <c r="AE6" s="183"/>
    </row>
    <row r="7" spans="1:31">
      <c r="A7" s="783"/>
      <c r="B7" s="21" t="s">
        <v>982</v>
      </c>
      <c r="C7" s="30">
        <v>5.2</v>
      </c>
      <c r="D7" s="184">
        <v>1.2</v>
      </c>
      <c r="E7" s="184">
        <v>0.2</v>
      </c>
      <c r="F7" s="184">
        <v>-0.1</v>
      </c>
      <c r="G7" s="184">
        <v>-2.7</v>
      </c>
      <c r="H7" s="30">
        <v>0</v>
      </c>
      <c r="I7" s="184">
        <v>-0.3</v>
      </c>
      <c r="J7" s="184">
        <v>3.9</v>
      </c>
      <c r="K7" s="429">
        <v>7.4</v>
      </c>
      <c r="L7" s="183"/>
      <c r="M7" s="183"/>
      <c r="N7" s="183"/>
      <c r="P7" s="183"/>
      <c r="Q7" s="183"/>
      <c r="R7" s="183"/>
      <c r="S7" s="182"/>
      <c r="T7" s="183"/>
      <c r="U7" s="182"/>
      <c r="V7" s="182"/>
      <c r="W7" s="182"/>
      <c r="X7" s="182"/>
      <c r="Z7" s="183"/>
      <c r="AA7" s="183"/>
      <c r="AB7" s="183"/>
      <c r="AC7" s="183"/>
      <c r="AD7" s="183"/>
      <c r="AE7" s="183"/>
    </row>
    <row r="8" spans="1:31">
      <c r="A8" s="783">
        <v>2019</v>
      </c>
      <c r="B8" s="21" t="s">
        <v>979</v>
      </c>
      <c r="C8" s="30">
        <v>7.1</v>
      </c>
      <c r="D8" s="184">
        <v>0.6</v>
      </c>
      <c r="E8" s="184">
        <v>0.2</v>
      </c>
      <c r="F8" s="184">
        <v>-0.9</v>
      </c>
      <c r="G8" s="184">
        <v>-2.1</v>
      </c>
      <c r="H8" s="30">
        <v>0</v>
      </c>
      <c r="I8" s="184">
        <v>0.8</v>
      </c>
      <c r="J8" s="184">
        <v>2.5</v>
      </c>
      <c r="K8" s="429">
        <v>8.1</v>
      </c>
      <c r="L8" s="183"/>
      <c r="M8" s="183"/>
      <c r="N8" s="183"/>
      <c r="P8" s="183"/>
      <c r="Q8" s="183"/>
      <c r="R8" s="183"/>
      <c r="S8" s="183"/>
      <c r="T8" s="183"/>
      <c r="U8" s="182"/>
      <c r="V8" s="182"/>
      <c r="W8" s="182"/>
      <c r="X8" s="182"/>
      <c r="Z8" s="183"/>
      <c r="AA8" s="183"/>
      <c r="AB8" s="183"/>
      <c r="AC8" s="183"/>
      <c r="AD8" s="183"/>
      <c r="AE8" s="183"/>
    </row>
    <row r="9" spans="1:31">
      <c r="A9" s="784"/>
      <c r="B9" s="431" t="s">
        <v>983</v>
      </c>
      <c r="C9" s="432">
        <v>6.8</v>
      </c>
      <c r="D9" s="434">
        <v>3.3</v>
      </c>
      <c r="E9" s="434">
        <v>-0.2</v>
      </c>
      <c r="F9" s="434">
        <v>-0.8</v>
      </c>
      <c r="G9" s="434">
        <v>-3</v>
      </c>
      <c r="H9" s="432">
        <v>0</v>
      </c>
      <c r="I9" s="434">
        <v>0.5</v>
      </c>
      <c r="J9" s="434">
        <v>1.4</v>
      </c>
      <c r="K9" s="435">
        <v>7.9</v>
      </c>
      <c r="L9" s="183"/>
      <c r="M9" s="183"/>
      <c r="N9" s="183"/>
      <c r="P9" s="183"/>
      <c r="Q9" s="183"/>
      <c r="R9" s="183"/>
      <c r="S9" s="182"/>
      <c r="T9" s="183"/>
      <c r="U9" s="182"/>
      <c r="V9" s="182"/>
      <c r="W9" s="182"/>
      <c r="X9" s="182"/>
      <c r="Z9" s="183"/>
      <c r="AA9" s="183"/>
      <c r="AB9" s="183"/>
      <c r="AC9" s="183"/>
      <c r="AD9" s="183"/>
      <c r="AE9" s="183"/>
    </row>
    <row r="10" spans="1:31">
      <c r="A10" s="782">
        <v>2018</v>
      </c>
      <c r="B10" s="425" t="s">
        <v>979</v>
      </c>
      <c r="C10" s="426">
        <v>0.1</v>
      </c>
      <c r="D10" s="427">
        <v>0</v>
      </c>
      <c r="E10" s="427">
        <v>-0.4</v>
      </c>
      <c r="F10" s="427">
        <v>3.5</v>
      </c>
      <c r="G10" s="427">
        <v>1.3</v>
      </c>
      <c r="H10" s="426">
        <v>0</v>
      </c>
      <c r="I10" s="427">
        <v>3.9</v>
      </c>
      <c r="J10" s="427">
        <v>4</v>
      </c>
      <c r="K10" s="428">
        <v>12.6</v>
      </c>
      <c r="L10" s="258" t="str">
        <f>IF(Content!$E$1=1,L11,L12)</f>
        <v>Імпорт</v>
      </c>
      <c r="M10" s="258"/>
      <c r="N10" s="183"/>
      <c r="P10" s="183"/>
      <c r="Q10" s="183"/>
      <c r="R10" s="183"/>
      <c r="S10" s="182"/>
      <c r="T10" s="183"/>
      <c r="U10" s="182"/>
      <c r="V10" s="182"/>
      <c r="W10" s="182"/>
      <c r="X10" s="182"/>
      <c r="Z10" s="183"/>
      <c r="AA10" s="183"/>
      <c r="AB10" s="183"/>
      <c r="AC10" s="183"/>
      <c r="AD10" s="183"/>
      <c r="AE10" s="183"/>
    </row>
    <row r="11" spans="1:31">
      <c r="A11" s="783"/>
      <c r="B11" s="21" t="s">
        <v>980</v>
      </c>
      <c r="C11" s="30">
        <v>0</v>
      </c>
      <c r="D11" s="30">
        <v>0.1</v>
      </c>
      <c r="E11" s="184">
        <v>4.8</v>
      </c>
      <c r="F11" s="184">
        <v>1.6</v>
      </c>
      <c r="G11" s="184">
        <v>0.8</v>
      </c>
      <c r="H11" s="30">
        <v>0</v>
      </c>
      <c r="I11" s="184">
        <v>3.7</v>
      </c>
      <c r="J11" s="184">
        <v>3.5</v>
      </c>
      <c r="K11" s="429">
        <v>14.4</v>
      </c>
      <c r="L11" s="424" t="s">
        <v>410</v>
      </c>
      <c r="M11" s="183"/>
      <c r="N11" s="183"/>
      <c r="P11" s="182"/>
      <c r="Q11" s="182"/>
      <c r="R11" s="182"/>
      <c r="S11" s="182"/>
      <c r="T11" s="182"/>
      <c r="U11" s="182"/>
      <c r="V11" s="182"/>
      <c r="W11" s="182"/>
      <c r="X11" s="182"/>
      <c r="Z11" s="183"/>
      <c r="AA11" s="182"/>
      <c r="AB11" s="182"/>
      <c r="AC11" s="182"/>
      <c r="AD11" s="182"/>
      <c r="AE11" s="182"/>
    </row>
    <row r="12" spans="1:31">
      <c r="A12" s="783"/>
      <c r="B12" s="21" t="s">
        <v>981</v>
      </c>
      <c r="C12" s="30">
        <v>0</v>
      </c>
      <c r="D12" s="30">
        <v>-0.2</v>
      </c>
      <c r="E12" s="30">
        <v>6.6</v>
      </c>
      <c r="F12" s="30">
        <v>1.8</v>
      </c>
      <c r="G12" s="30">
        <v>1.4</v>
      </c>
      <c r="H12" s="30">
        <v>0</v>
      </c>
      <c r="I12" s="30">
        <v>5.5</v>
      </c>
      <c r="J12" s="30">
        <v>2.6</v>
      </c>
      <c r="K12" s="430">
        <v>17.7</v>
      </c>
      <c r="L12" s="424" t="s">
        <v>408</v>
      </c>
      <c r="M12" s="28"/>
      <c r="N12" s="28"/>
      <c r="S12" s="182"/>
      <c r="U12" s="182"/>
      <c r="V12" s="182"/>
      <c r="W12" s="182"/>
      <c r="X12" s="182"/>
      <c r="Z12" s="183"/>
    </row>
    <row r="13" spans="1:31">
      <c r="A13" s="783"/>
      <c r="B13" s="21" t="s">
        <v>982</v>
      </c>
      <c r="C13" s="30">
        <v>0</v>
      </c>
      <c r="D13" s="30">
        <v>-0.3</v>
      </c>
      <c r="E13" s="30">
        <v>2.1</v>
      </c>
      <c r="F13" s="30">
        <v>0.4</v>
      </c>
      <c r="G13" s="30">
        <v>1</v>
      </c>
      <c r="H13" s="30">
        <v>0.9</v>
      </c>
      <c r="I13" s="30">
        <v>5.2</v>
      </c>
      <c r="J13" s="30">
        <v>-0.1</v>
      </c>
      <c r="K13" s="430">
        <v>9.1999999999999993</v>
      </c>
      <c r="L13" s="28"/>
      <c r="M13" s="28"/>
      <c r="N13" s="28"/>
      <c r="S13" s="182"/>
      <c r="U13" s="182"/>
      <c r="V13" s="182"/>
      <c r="W13" s="182"/>
      <c r="X13" s="182"/>
      <c r="Z13" s="183"/>
    </row>
    <row r="14" spans="1:31">
      <c r="A14" s="783">
        <v>2019</v>
      </c>
      <c r="B14" s="21" t="s">
        <v>979</v>
      </c>
      <c r="C14" s="30">
        <v>0</v>
      </c>
      <c r="D14" s="30">
        <v>0.1</v>
      </c>
      <c r="E14" s="30">
        <v>-0.9</v>
      </c>
      <c r="F14" s="30">
        <v>1</v>
      </c>
      <c r="G14" s="30">
        <v>0.2</v>
      </c>
      <c r="H14" s="30">
        <v>4</v>
      </c>
      <c r="I14" s="30">
        <v>2.4</v>
      </c>
      <c r="J14" s="30">
        <v>1.1000000000000001</v>
      </c>
      <c r="K14" s="430">
        <v>7.9</v>
      </c>
      <c r="L14" s="28"/>
      <c r="M14" s="28"/>
      <c r="N14" s="28"/>
      <c r="S14" s="182"/>
      <c r="U14" s="182"/>
      <c r="V14" s="182"/>
      <c r="W14" s="182"/>
      <c r="X14" s="182"/>
      <c r="Z14" s="183"/>
    </row>
    <row r="15" spans="1:31">
      <c r="A15" s="784"/>
      <c r="B15" s="431" t="s">
        <v>983</v>
      </c>
      <c r="C15" s="432">
        <v>0</v>
      </c>
      <c r="D15" s="432">
        <v>0.2</v>
      </c>
      <c r="E15" s="432">
        <v>2.4</v>
      </c>
      <c r="F15" s="432">
        <v>2.4</v>
      </c>
      <c r="G15" s="432">
        <v>1</v>
      </c>
      <c r="H15" s="432">
        <v>0</v>
      </c>
      <c r="I15" s="432">
        <v>3.7</v>
      </c>
      <c r="J15" s="432">
        <v>0.7</v>
      </c>
      <c r="K15" s="433">
        <v>10.3</v>
      </c>
      <c r="L15" s="28"/>
      <c r="M15" s="28"/>
      <c r="N15" s="28"/>
      <c r="S15" s="182"/>
      <c r="U15" s="182"/>
      <c r="V15" s="182"/>
      <c r="W15" s="182"/>
      <c r="X15" s="182"/>
      <c r="Z15" s="183"/>
    </row>
    <row r="16" spans="1:31">
      <c r="C16" s="28"/>
      <c r="D16" s="28"/>
      <c r="E16" s="28"/>
      <c r="F16" s="28"/>
      <c r="G16" s="28"/>
      <c r="H16" s="28"/>
      <c r="I16" s="28"/>
      <c r="J16" s="28"/>
      <c r="K16" s="28"/>
      <c r="L16" s="28"/>
      <c r="M16" s="28"/>
      <c r="N16" s="28"/>
      <c r="S16" s="182"/>
      <c r="U16" s="182"/>
      <c r="V16" s="182"/>
      <c r="W16" s="182"/>
      <c r="X16" s="182"/>
      <c r="Z16" s="183"/>
    </row>
    <row r="17" spans="4:26">
      <c r="D17" s="28"/>
      <c r="E17" s="28"/>
      <c r="F17" s="28"/>
      <c r="G17" s="28"/>
      <c r="H17" s="28"/>
      <c r="I17" s="28"/>
      <c r="J17" s="28"/>
      <c r="K17" s="28"/>
      <c r="L17" s="28"/>
      <c r="M17" s="28"/>
      <c r="N17" s="28"/>
      <c r="S17" s="182"/>
      <c r="U17" s="182"/>
      <c r="V17" s="182"/>
      <c r="W17" s="182"/>
      <c r="X17" s="182"/>
      <c r="Z17" s="183"/>
    </row>
    <row r="18" spans="4:26">
      <c r="D18" s="28"/>
      <c r="E18" s="28"/>
      <c r="F18" s="28"/>
      <c r="G18" s="28"/>
      <c r="H18" s="28"/>
      <c r="I18" s="28"/>
      <c r="J18" s="28"/>
      <c r="K18" s="28"/>
      <c r="L18" s="28"/>
      <c r="M18" s="28"/>
      <c r="N18" s="28"/>
      <c r="S18" s="182"/>
      <c r="U18" s="182"/>
      <c r="V18" s="182"/>
      <c r="W18" s="182"/>
      <c r="X18" s="182"/>
      <c r="Z18" s="183"/>
    </row>
    <row r="19" spans="4:26">
      <c r="D19" s="28"/>
      <c r="E19" s="28"/>
      <c r="F19" s="28"/>
      <c r="G19" s="28"/>
      <c r="H19" s="28"/>
      <c r="I19" s="28"/>
      <c r="J19" s="28"/>
      <c r="K19" s="28"/>
      <c r="L19" s="28"/>
      <c r="M19" s="28"/>
      <c r="N19" s="28"/>
      <c r="S19" s="182"/>
      <c r="U19" s="182"/>
      <c r="V19" s="182"/>
      <c r="W19" s="182"/>
      <c r="X19" s="182"/>
      <c r="Z19" s="183"/>
    </row>
    <row r="20" spans="4:26">
      <c r="V20" s="182"/>
    </row>
    <row r="21" spans="4:26">
      <c r="V21" s="182"/>
    </row>
    <row r="22" spans="4:26">
      <c r="O22" s="27" t="str">
        <f>IF(Content!$E$1=1,O26,O27)</f>
        <v>*Дані за квітень-травень 2019 року.</v>
      </c>
    </row>
    <row r="23" spans="4:26" s="46" customFormat="1">
      <c r="O23" s="33" t="str">
        <f>IF(Content!$E$1=1,O24,O25)</f>
        <v>Джерело: розрахунки НБУ.</v>
      </c>
    </row>
    <row r="24" spans="4:26" s="46" customFormat="1">
      <c r="O24" s="35" t="s">
        <v>63</v>
      </c>
    </row>
    <row r="25" spans="4:26">
      <c r="O25" s="35" t="s">
        <v>64</v>
      </c>
    </row>
    <row r="26" spans="4:26">
      <c r="O26" s="46" t="s">
        <v>990</v>
      </c>
    </row>
    <row r="27" spans="4:26">
      <c r="O27" s="46" t="s">
        <v>991</v>
      </c>
    </row>
    <row r="39" spans="1:30">
      <c r="F39" s="28"/>
      <c r="Q39" s="28"/>
      <c r="S39" s="28"/>
      <c r="U39" s="28"/>
      <c r="W39" s="28"/>
      <c r="Y39" s="28"/>
      <c r="AA39" s="28"/>
      <c r="AC39" s="28"/>
    </row>
    <row r="40" spans="1:30">
      <c r="F40" s="28"/>
      <c r="Q40" s="28"/>
      <c r="S40" s="28"/>
      <c r="U40" s="28"/>
      <c r="W40" s="28"/>
      <c r="Y40" s="28"/>
      <c r="AA40" s="28"/>
      <c r="AC40" s="28"/>
    </row>
    <row r="41" spans="1:30">
      <c r="F41" s="28"/>
      <c r="Q41" s="28"/>
      <c r="S41" s="28"/>
      <c r="U41" s="28"/>
      <c r="W41" s="28"/>
      <c r="Y41" s="28"/>
      <c r="AA41" s="28"/>
      <c r="AC41" s="28"/>
    </row>
    <row r="42" spans="1:30">
      <c r="F42" s="180"/>
      <c r="P42" s="180"/>
      <c r="Q42" s="779"/>
      <c r="R42" s="779"/>
      <c r="S42" s="779"/>
      <c r="T42" s="779"/>
      <c r="U42" s="779"/>
      <c r="V42" s="779"/>
      <c r="W42" s="779"/>
      <c r="X42" s="779"/>
      <c r="Y42" s="779"/>
      <c r="Z42" s="779"/>
      <c r="AA42" s="779"/>
      <c r="AB42" s="779"/>
      <c r="AC42" s="780"/>
      <c r="AD42" s="781"/>
    </row>
    <row r="44" spans="1:30" s="46" customFormat="1">
      <c r="A44" s="185"/>
      <c r="B44" s="185"/>
      <c r="C44" s="185"/>
      <c r="F44" s="189"/>
      <c r="P44" s="189"/>
      <c r="Q44" s="189"/>
      <c r="R44" s="189"/>
      <c r="S44" s="189"/>
      <c r="T44" s="189"/>
      <c r="U44" s="189"/>
      <c r="V44" s="189"/>
      <c r="W44" s="189"/>
      <c r="X44" s="189"/>
      <c r="Y44" s="189"/>
      <c r="Z44" s="189"/>
      <c r="AA44" s="189"/>
      <c r="AB44" s="189"/>
      <c r="AC44" s="189"/>
      <c r="AD44" s="189"/>
    </row>
    <row r="45" spans="1:30" s="46" customFormat="1">
      <c r="A45" s="185"/>
      <c r="B45" s="185"/>
      <c r="C45" s="185"/>
      <c r="F45" s="189"/>
      <c r="O45" s="189"/>
      <c r="P45" s="189"/>
      <c r="Q45" s="189"/>
      <c r="R45" s="189"/>
      <c r="S45" s="189"/>
      <c r="T45" s="189"/>
      <c r="U45" s="189"/>
      <c r="V45" s="189"/>
      <c r="W45" s="189"/>
      <c r="X45" s="189"/>
      <c r="Y45" s="189"/>
      <c r="Z45" s="189"/>
      <c r="AA45" s="189"/>
      <c r="AB45" s="189"/>
      <c r="AC45" s="189"/>
      <c r="AD45" s="189"/>
    </row>
    <row r="46" spans="1:30">
      <c r="A46" s="33"/>
      <c r="B46" s="33"/>
      <c r="C46" s="33"/>
      <c r="F46" s="28"/>
      <c r="O46" s="28"/>
      <c r="P46" s="28"/>
      <c r="Q46" s="28"/>
      <c r="R46" s="28"/>
      <c r="S46" s="28"/>
      <c r="T46" s="28"/>
      <c r="U46" s="28"/>
      <c r="V46" s="28"/>
      <c r="W46" s="28"/>
      <c r="X46" s="28"/>
      <c r="Y46" s="28"/>
      <c r="Z46" s="28"/>
      <c r="AA46" s="28"/>
      <c r="AB46" s="28"/>
      <c r="AC46" s="28"/>
      <c r="AD46" s="28"/>
    </row>
    <row r="47" spans="1:30">
      <c r="A47" s="33"/>
      <c r="B47" s="33"/>
      <c r="C47" s="33"/>
      <c r="F47" s="28"/>
      <c r="O47" s="28"/>
      <c r="P47" s="28"/>
      <c r="Q47" s="28"/>
      <c r="R47" s="28"/>
      <c r="S47" s="28"/>
      <c r="T47" s="28"/>
      <c r="U47" s="28"/>
      <c r="V47" s="28"/>
      <c r="W47" s="28"/>
      <c r="X47" s="28"/>
      <c r="Y47" s="28"/>
      <c r="Z47" s="28"/>
      <c r="AA47" s="28"/>
      <c r="AB47" s="28"/>
      <c r="AC47" s="28"/>
      <c r="AD47" s="28"/>
    </row>
    <row r="48" spans="1:30">
      <c r="A48" s="33"/>
      <c r="B48" s="33"/>
      <c r="C48" s="33"/>
      <c r="F48" s="28"/>
      <c r="H48" s="28"/>
      <c r="L48" s="28"/>
      <c r="M48" s="28"/>
      <c r="O48" s="180"/>
      <c r="P48" s="28"/>
      <c r="Q48" s="28"/>
      <c r="R48" s="28"/>
      <c r="S48" s="28"/>
      <c r="T48" s="28"/>
      <c r="U48" s="28"/>
      <c r="V48" s="28"/>
      <c r="W48" s="28"/>
      <c r="X48" s="28"/>
      <c r="Y48" s="28"/>
      <c r="Z48" s="28"/>
      <c r="AA48" s="28"/>
      <c r="AB48" s="28"/>
      <c r="AC48" s="28"/>
      <c r="AD48" s="28"/>
    </row>
    <row r="49" spans="1:30">
      <c r="A49" s="33"/>
      <c r="B49" s="33"/>
      <c r="C49" s="33"/>
      <c r="F49" s="28"/>
      <c r="H49" s="28"/>
      <c r="L49" s="28"/>
      <c r="M49" s="28"/>
      <c r="P49" s="28"/>
      <c r="Q49" s="28"/>
      <c r="R49" s="28"/>
      <c r="S49" s="28"/>
      <c r="T49" s="28"/>
      <c r="U49" s="28"/>
      <c r="V49" s="28"/>
      <c r="W49" s="28"/>
      <c r="X49" s="28"/>
      <c r="Y49" s="28"/>
      <c r="Z49" s="28"/>
      <c r="AA49" s="28"/>
      <c r="AB49" s="28"/>
      <c r="AC49" s="28"/>
      <c r="AD49" s="28"/>
    </row>
    <row r="50" spans="1:30">
      <c r="H50" s="28"/>
      <c r="L50" s="28"/>
      <c r="M50" s="28"/>
      <c r="O50" s="28"/>
    </row>
    <row r="51" spans="1:30">
      <c r="G51" s="180"/>
      <c r="H51" s="779"/>
      <c r="I51" s="779"/>
      <c r="J51" s="423"/>
      <c r="K51" s="423"/>
      <c r="L51" s="779"/>
      <c r="M51" s="779"/>
      <c r="N51" s="779"/>
      <c r="O51" s="28"/>
    </row>
    <row r="52" spans="1:30">
      <c r="O52" s="28"/>
    </row>
    <row r="53" spans="1:30">
      <c r="G53" s="28"/>
      <c r="H53" s="28"/>
      <c r="I53" s="28"/>
      <c r="J53" s="28"/>
      <c r="K53" s="28"/>
      <c r="L53" s="28"/>
      <c r="M53" s="28"/>
      <c r="N53" s="28"/>
      <c r="O53" s="28"/>
    </row>
    <row r="54" spans="1:30">
      <c r="G54" s="28"/>
      <c r="H54" s="28"/>
      <c r="I54" s="28"/>
      <c r="J54" s="28"/>
      <c r="K54" s="28"/>
      <c r="L54" s="28"/>
      <c r="M54" s="28"/>
      <c r="N54" s="28"/>
      <c r="O54" s="28"/>
    </row>
    <row r="55" spans="1:30">
      <c r="G55" s="28"/>
      <c r="H55" s="28"/>
      <c r="I55" s="28"/>
      <c r="J55" s="28"/>
      <c r="K55" s="28"/>
      <c r="L55" s="28"/>
      <c r="M55" s="28"/>
      <c r="N55" s="28"/>
      <c r="O55" s="28"/>
    </row>
    <row r="56" spans="1:30">
      <c r="G56" s="28"/>
      <c r="H56" s="28"/>
      <c r="I56" s="28"/>
      <c r="J56" s="28"/>
      <c r="K56" s="28"/>
      <c r="L56" s="28"/>
      <c r="M56" s="28"/>
      <c r="N56" s="28"/>
    </row>
    <row r="57" spans="1:30">
      <c r="G57" s="28"/>
      <c r="H57" s="28"/>
      <c r="I57" s="28"/>
      <c r="J57" s="28"/>
      <c r="K57" s="28"/>
      <c r="L57" s="28"/>
      <c r="M57" s="28"/>
      <c r="N57" s="28"/>
    </row>
    <row r="58" spans="1:30">
      <c r="G58" s="28"/>
      <c r="H58" s="28"/>
      <c r="I58" s="28"/>
      <c r="J58" s="28"/>
      <c r="K58" s="28"/>
      <c r="L58" s="28"/>
      <c r="M58" s="28"/>
      <c r="N58" s="28"/>
    </row>
  </sheetData>
  <mergeCells count="13">
    <mergeCell ref="A4:A7"/>
    <mergeCell ref="A8:A9"/>
    <mergeCell ref="A10:A13"/>
    <mergeCell ref="A14:A15"/>
    <mergeCell ref="H51:I51"/>
    <mergeCell ref="L51:N51"/>
    <mergeCell ref="Q42:R42"/>
    <mergeCell ref="AC42:AD42"/>
    <mergeCell ref="S42:T42"/>
    <mergeCell ref="U42:V42"/>
    <mergeCell ref="W42:X42"/>
    <mergeCell ref="Y42:Z42"/>
    <mergeCell ref="AA42:AB42"/>
  </mergeCells>
  <hyperlinks>
    <hyperlink ref="A1" location="Content!A1" display="&lt;&lt;"/>
  </hyperlinks>
  <pageMargins left="0.7" right="0.7" top="0.75" bottom="0.75" header="0.3" footer="0.3"/>
  <pageSetup paperSize="9" orientation="portrait" horizontalDpi="4294967293"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3">
    <tabColor theme="8"/>
  </sheetPr>
  <dimension ref="A1:P51"/>
  <sheetViews>
    <sheetView showGridLines="0" zoomScaleNormal="100" workbookViewId="0">
      <selection activeCell="A2" sqref="A2:XFD3"/>
    </sheetView>
  </sheetViews>
  <sheetFormatPr defaultColWidth="9.140625" defaultRowHeight="12.75"/>
  <cols>
    <col min="1" max="1" width="17.85546875" style="22" customWidth="1"/>
    <col min="2" max="2" width="11.5703125" style="21" customWidth="1"/>
    <col min="3" max="3" width="21" style="21" hidden="1" customWidth="1"/>
    <col min="4" max="4" width="17.42578125" style="21" hidden="1" customWidth="1"/>
    <col min="5" max="6" width="9.140625" style="21" customWidth="1"/>
    <col min="7" max="7" width="11.5703125" style="21" customWidth="1"/>
    <col min="8" max="16384" width="9.140625" style="21"/>
  </cols>
  <sheetData>
    <row r="1" spans="1:9">
      <c r="A1" s="19" t="s">
        <v>102</v>
      </c>
      <c r="B1" s="33"/>
      <c r="C1" s="33"/>
      <c r="D1" s="33"/>
      <c r="E1" s="33" t="str">
        <f>IF(Content!$E$1=1,E2,E3)</f>
        <v>За рахунок цін</v>
      </c>
      <c r="F1" s="33" t="str">
        <f>IF(Content!$E$1=1,F2,F3)</f>
        <v>За рахунок обсягів</v>
      </c>
      <c r="G1" s="33" t="str">
        <f>IF(Content!$E$1=1,G2,G3)</f>
        <v>Ввезені раніше авто з іноземною реєстрацією</v>
      </c>
      <c r="I1" s="33" t="str">
        <f>IF(Content!$E$1=1,I2,I3)</f>
        <v>Абсолютна річна зміна експорту й імпорту окремих* товарів у 2019 році, млрд дол.</v>
      </c>
    </row>
    <row r="2" spans="1:9" s="191" customFormat="1" hidden="1">
      <c r="A2" s="190"/>
      <c r="B2" s="185" t="s">
        <v>993</v>
      </c>
      <c r="C2" s="185" t="s">
        <v>120</v>
      </c>
      <c r="D2" s="185" t="s">
        <v>116</v>
      </c>
      <c r="E2" s="185" t="s">
        <v>993</v>
      </c>
      <c r="F2" s="185" t="s">
        <v>120</v>
      </c>
      <c r="G2" s="185" t="s">
        <v>997</v>
      </c>
      <c r="I2" s="185" t="s">
        <v>1001</v>
      </c>
    </row>
    <row r="3" spans="1:9" s="191" customFormat="1" ht="25.5" hidden="1">
      <c r="B3" s="191" t="s">
        <v>215</v>
      </c>
      <c r="C3" s="191" t="s">
        <v>118</v>
      </c>
      <c r="D3" s="191" t="s">
        <v>119</v>
      </c>
      <c r="E3" s="191" t="s">
        <v>470</v>
      </c>
      <c r="F3" s="191" t="s">
        <v>471</v>
      </c>
      <c r="G3" s="185" t="s">
        <v>998</v>
      </c>
      <c r="I3" s="44" t="s">
        <v>1514</v>
      </c>
    </row>
    <row r="4" spans="1:9">
      <c r="A4" s="785" t="str">
        <f>IF(Content!$E$1=1,C4,D4)</f>
        <v>Експорт</v>
      </c>
      <c r="B4" s="30" t="s">
        <v>215</v>
      </c>
      <c r="C4" s="787" t="s">
        <v>409</v>
      </c>
      <c r="D4" s="787" t="s">
        <v>407</v>
      </c>
      <c r="E4" s="30">
        <v>-0.05</v>
      </c>
      <c r="F4" s="30">
        <v>0.9</v>
      </c>
      <c r="G4" s="30"/>
    </row>
    <row r="5" spans="1:9">
      <c r="A5" s="785"/>
      <c r="B5" s="30" t="s">
        <v>994</v>
      </c>
      <c r="C5" s="787"/>
      <c r="D5" s="787"/>
      <c r="E5" s="30">
        <v>-0.2</v>
      </c>
      <c r="F5" s="30">
        <v>0.8</v>
      </c>
      <c r="G5" s="30"/>
    </row>
    <row r="6" spans="1:9">
      <c r="A6" s="786" t="str">
        <f>IF(Content!$E$1=1,C6,D6)</f>
        <v>Енергетичний імпорт</v>
      </c>
      <c r="B6" s="30" t="s">
        <v>215</v>
      </c>
      <c r="C6" s="787" t="s">
        <v>995</v>
      </c>
      <c r="D6" s="787" t="s">
        <v>996</v>
      </c>
      <c r="E6" s="30">
        <v>-0.04</v>
      </c>
      <c r="F6" s="30">
        <v>-0.04</v>
      </c>
      <c r="G6" s="30"/>
    </row>
    <row r="7" spans="1:9">
      <c r="A7" s="786"/>
      <c r="B7" s="30" t="s">
        <v>994</v>
      </c>
      <c r="C7" s="787"/>
      <c r="D7" s="787"/>
      <c r="E7" s="30">
        <v>-0.1</v>
      </c>
      <c r="F7" s="30">
        <v>0.4</v>
      </c>
      <c r="G7" s="30"/>
    </row>
    <row r="8" spans="1:9">
      <c r="A8" s="786" t="str">
        <f>IF(Content!$E$1=1,C8,D8)</f>
        <v>Неенергетичний імпорт**</v>
      </c>
      <c r="B8" s="30" t="s">
        <v>215</v>
      </c>
      <c r="C8" s="787" t="s">
        <v>999</v>
      </c>
      <c r="D8" s="787" t="s">
        <v>1000</v>
      </c>
      <c r="E8" s="30">
        <v>-0.2</v>
      </c>
      <c r="F8" s="30">
        <v>0.6</v>
      </c>
      <c r="G8" s="30">
        <v>0.5</v>
      </c>
    </row>
    <row r="9" spans="1:9">
      <c r="A9" s="786"/>
      <c r="B9" s="30" t="s">
        <v>994</v>
      </c>
      <c r="C9" s="787"/>
      <c r="D9" s="787"/>
      <c r="E9" s="30">
        <v>-0.1</v>
      </c>
      <c r="F9" s="30">
        <v>0.4</v>
      </c>
      <c r="G9" s="30"/>
    </row>
    <row r="10" spans="1:9">
      <c r="B10" s="30"/>
      <c r="C10" s="30"/>
      <c r="D10" s="30"/>
      <c r="E10" s="30"/>
      <c r="F10" s="30"/>
      <c r="G10" s="30"/>
    </row>
    <row r="11" spans="1:9">
      <c r="B11" s="30"/>
      <c r="C11" s="30"/>
      <c r="D11" s="30"/>
      <c r="E11" s="30"/>
      <c r="F11" s="30"/>
      <c r="G11" s="30"/>
    </row>
    <row r="12" spans="1:9">
      <c r="B12" s="30"/>
      <c r="C12" s="30"/>
      <c r="D12" s="30"/>
      <c r="E12" s="30"/>
      <c r="F12" s="30"/>
      <c r="G12" s="30"/>
    </row>
    <row r="13" spans="1:9">
      <c r="B13" s="30"/>
      <c r="C13" s="30"/>
      <c r="D13" s="30"/>
      <c r="E13" s="30"/>
      <c r="F13" s="30"/>
      <c r="G13" s="30"/>
    </row>
    <row r="14" spans="1:9">
      <c r="B14" s="30"/>
      <c r="C14" s="30"/>
      <c r="D14" s="30"/>
      <c r="E14" s="30"/>
      <c r="F14" s="30"/>
      <c r="G14" s="30"/>
    </row>
    <row r="15" spans="1:9">
      <c r="B15" s="30"/>
      <c r="C15" s="30"/>
      <c r="D15" s="30"/>
      <c r="E15" s="30"/>
      <c r="F15" s="30"/>
      <c r="G15" s="30"/>
    </row>
    <row r="16" spans="1:9">
      <c r="B16" s="30"/>
      <c r="C16" s="30"/>
      <c r="D16" s="30"/>
      <c r="E16" s="30"/>
      <c r="F16" s="30"/>
      <c r="G16" s="30"/>
    </row>
    <row r="17" spans="1:16">
      <c r="B17" s="30"/>
      <c r="C17" s="30"/>
      <c r="D17" s="30"/>
      <c r="E17" s="30"/>
      <c r="F17" s="30"/>
      <c r="G17" s="30"/>
    </row>
    <row r="18" spans="1:16">
      <c r="B18" s="30"/>
      <c r="C18" s="30"/>
      <c r="D18" s="30"/>
      <c r="E18" s="30"/>
      <c r="F18" s="30"/>
      <c r="G18" s="30"/>
    </row>
    <row r="19" spans="1:16">
      <c r="B19" s="30"/>
      <c r="C19" s="30"/>
      <c r="D19" s="30"/>
      <c r="E19" s="30"/>
      <c r="F19" s="30"/>
      <c r="G19" s="30"/>
    </row>
    <row r="20" spans="1:16">
      <c r="B20" s="30"/>
      <c r="C20" s="30"/>
      <c r="D20" s="30"/>
      <c r="E20" s="30"/>
      <c r="F20" s="30"/>
      <c r="G20" s="30"/>
      <c r="I20" s="21" t="str">
        <f>IF(Content!$E$1=1,I24,I27)</f>
        <v>* Охоплення 73% товарів в експорті, 56% товарів в імпорті.</v>
      </c>
    </row>
    <row r="21" spans="1:16">
      <c r="B21" s="30"/>
      <c r="C21" s="30"/>
      <c r="D21" s="30"/>
      <c r="E21" s="30"/>
      <c r="F21" s="30"/>
      <c r="G21" s="30"/>
      <c r="I21" s="21" t="str">
        <f>IF(Content!$E$1=1,I25,I28)</f>
        <v>** Без урахування розмитнення раніше ввезених авто з іноземною реєстрацією.</v>
      </c>
    </row>
    <row r="22" spans="1:16">
      <c r="B22" s="30"/>
      <c r="C22" s="30"/>
      <c r="D22" s="30"/>
      <c r="E22" s="30"/>
      <c r="F22" s="30"/>
      <c r="G22" s="30"/>
      <c r="I22" s="33" t="str">
        <f>IF(Content!$E$1=1,I23,I26)</f>
        <v>Джерело: ДФСУ, Укравтопром, розрахунки НБУ.</v>
      </c>
    </row>
    <row r="23" spans="1:16">
      <c r="B23" s="30"/>
      <c r="C23" s="30"/>
      <c r="D23" s="30"/>
      <c r="E23" s="30"/>
      <c r="F23" s="30"/>
      <c r="G23" s="30"/>
      <c r="I23" s="35" t="s">
        <v>1002</v>
      </c>
    </row>
    <row r="24" spans="1:16">
      <c r="I24" s="44" t="s">
        <v>1518</v>
      </c>
      <c r="J24" s="44"/>
      <c r="K24" s="44"/>
      <c r="L24" s="44"/>
      <c r="M24" s="44"/>
      <c r="N24" s="44"/>
      <c r="O24" s="44"/>
      <c r="P24" s="44"/>
    </row>
    <row r="25" spans="1:16">
      <c r="I25" s="44" t="s">
        <v>1519</v>
      </c>
      <c r="J25" s="44"/>
      <c r="K25" s="44"/>
      <c r="L25" s="44"/>
      <c r="M25" s="44"/>
      <c r="N25" s="44"/>
      <c r="O25" s="44"/>
      <c r="P25" s="44"/>
    </row>
    <row r="26" spans="1:16">
      <c r="B26" s="30"/>
      <c r="C26" s="30"/>
      <c r="D26" s="30"/>
      <c r="E26" s="30"/>
      <c r="F26" s="30"/>
      <c r="G26" s="30"/>
      <c r="I26" s="35" t="s">
        <v>1003</v>
      </c>
      <c r="J26" s="436"/>
      <c r="K26" s="436"/>
      <c r="L26" s="436"/>
      <c r="M26" s="436"/>
      <c r="N26" s="436"/>
      <c r="O26" s="44"/>
      <c r="P26" s="44"/>
    </row>
    <row r="27" spans="1:16">
      <c r="B27" s="30"/>
      <c r="C27" s="30"/>
      <c r="D27" s="30"/>
      <c r="E27" s="30"/>
      <c r="F27" s="30"/>
      <c r="G27" s="30"/>
      <c r="I27" s="436" t="s">
        <v>1559</v>
      </c>
      <c r="J27" s="436"/>
      <c r="K27" s="436"/>
      <c r="L27" s="436"/>
      <c r="M27" s="436"/>
      <c r="N27" s="436"/>
      <c r="O27" s="44"/>
      <c r="P27" s="44"/>
    </row>
    <row r="28" spans="1:16" s="32" customFormat="1">
      <c r="A28" s="31"/>
      <c r="B28" s="30"/>
      <c r="C28" s="30"/>
      <c r="D28" s="30"/>
      <c r="E28" s="30"/>
      <c r="F28" s="30"/>
      <c r="G28" s="30"/>
      <c r="I28" s="436" t="s">
        <v>1520</v>
      </c>
      <c r="J28" s="436"/>
      <c r="K28" s="436"/>
      <c r="L28" s="436"/>
      <c r="M28" s="436"/>
      <c r="N28" s="436"/>
      <c r="O28" s="436"/>
      <c r="P28" s="436"/>
    </row>
    <row r="29" spans="1:16" s="32" customFormat="1">
      <c r="A29" s="31"/>
      <c r="B29" s="30"/>
      <c r="C29" s="30"/>
      <c r="D29" s="30"/>
      <c r="E29" s="30"/>
      <c r="F29" s="30"/>
      <c r="G29" s="30"/>
    </row>
    <row r="30" spans="1:16" s="32" customFormat="1">
      <c r="A30" s="31"/>
      <c r="B30" s="30"/>
      <c r="C30" s="30"/>
      <c r="D30" s="30"/>
      <c r="E30" s="30"/>
      <c r="F30" s="30"/>
      <c r="G30" s="30"/>
    </row>
    <row r="31" spans="1:16" s="32" customFormat="1">
      <c r="A31" s="31"/>
      <c r="B31" s="30"/>
      <c r="C31" s="30"/>
      <c r="D31" s="30"/>
      <c r="E31" s="30"/>
      <c r="F31" s="30"/>
      <c r="G31" s="30"/>
    </row>
    <row r="32" spans="1:16" s="32" customFormat="1">
      <c r="A32" s="19"/>
      <c r="B32" s="33"/>
      <c r="C32" s="33"/>
      <c r="D32" s="33"/>
      <c r="E32" s="33"/>
      <c r="F32" s="33"/>
      <c r="G32" s="33"/>
    </row>
    <row r="33" spans="1:14" s="32" customFormat="1">
      <c r="A33" s="29"/>
      <c r="B33" s="33"/>
      <c r="C33" s="33"/>
      <c r="D33" s="33"/>
      <c r="E33" s="33"/>
      <c r="F33" s="33"/>
      <c r="G33" s="33"/>
    </row>
    <row r="34" spans="1:14" s="32" customFormat="1">
      <c r="A34" s="29"/>
      <c r="B34" s="23"/>
      <c r="C34" s="23"/>
      <c r="D34" s="23"/>
      <c r="E34" s="23"/>
      <c r="F34" s="23"/>
      <c r="G34" s="23"/>
    </row>
    <row r="35" spans="1:14" s="32" customFormat="1">
      <c r="A35" s="22"/>
      <c r="B35" s="30"/>
      <c r="C35" s="30"/>
      <c r="D35" s="30"/>
      <c r="E35" s="30"/>
      <c r="F35" s="30"/>
      <c r="G35" s="30"/>
    </row>
    <row r="36" spans="1:14" s="32" customFormat="1">
      <c r="A36" s="22"/>
      <c r="B36" s="30"/>
      <c r="C36" s="30"/>
      <c r="D36" s="30"/>
      <c r="E36" s="30"/>
      <c r="F36" s="30"/>
      <c r="G36" s="30"/>
    </row>
    <row r="37" spans="1:14" s="32" customFormat="1">
      <c r="A37" s="22"/>
      <c r="B37" s="30"/>
      <c r="C37" s="30"/>
      <c r="D37" s="30"/>
      <c r="E37" s="30"/>
      <c r="F37" s="30"/>
      <c r="G37" s="30"/>
    </row>
    <row r="38" spans="1:14" s="32" customFormat="1">
      <c r="A38" s="22"/>
      <c r="B38" s="30"/>
      <c r="C38" s="30"/>
      <c r="D38" s="30"/>
      <c r="E38" s="30"/>
      <c r="F38" s="30"/>
      <c r="G38" s="30"/>
    </row>
    <row r="39" spans="1:14" s="32" customFormat="1">
      <c r="A39" s="22"/>
      <c r="B39" s="30"/>
      <c r="C39" s="30"/>
      <c r="D39" s="30"/>
      <c r="E39" s="30"/>
      <c r="F39" s="30"/>
      <c r="G39" s="30"/>
    </row>
    <row r="40" spans="1:14" s="32" customFormat="1">
      <c r="A40" s="22"/>
      <c r="B40" s="30"/>
      <c r="C40" s="30"/>
      <c r="D40" s="30"/>
      <c r="E40" s="30"/>
      <c r="F40" s="30"/>
      <c r="G40" s="30"/>
    </row>
    <row r="41" spans="1:14" s="32" customFormat="1">
      <c r="A41" s="22"/>
      <c r="B41" s="30"/>
      <c r="C41" s="30"/>
      <c r="D41" s="30"/>
      <c r="E41" s="30"/>
      <c r="F41" s="30"/>
      <c r="G41" s="30"/>
    </row>
    <row r="42" spans="1:14" s="32" customFormat="1">
      <c r="A42" s="22"/>
      <c r="B42" s="30"/>
      <c r="C42" s="30"/>
      <c r="D42" s="30"/>
      <c r="E42" s="30"/>
      <c r="F42" s="30"/>
      <c r="G42" s="30"/>
    </row>
    <row r="43" spans="1:14" s="32" customFormat="1">
      <c r="A43" s="22"/>
      <c r="B43" s="30"/>
      <c r="C43" s="30"/>
      <c r="D43" s="30"/>
      <c r="E43" s="30"/>
      <c r="F43" s="30"/>
      <c r="G43" s="30"/>
    </row>
    <row r="44" spans="1:14" s="32" customFormat="1">
      <c r="A44" s="22"/>
      <c r="B44" s="30"/>
      <c r="C44" s="30"/>
      <c r="D44" s="30"/>
      <c r="E44" s="30"/>
      <c r="F44" s="30"/>
      <c r="G44" s="30"/>
    </row>
    <row r="45" spans="1:14" s="32" customFormat="1">
      <c r="A45" s="22"/>
      <c r="B45" s="30"/>
      <c r="C45" s="30"/>
      <c r="D45" s="30"/>
      <c r="E45" s="30"/>
      <c r="F45" s="30"/>
      <c r="G45" s="30"/>
      <c r="I45" s="21"/>
      <c r="J45" s="21"/>
      <c r="K45" s="21"/>
      <c r="L45" s="21"/>
      <c r="M45" s="21"/>
      <c r="N45" s="21"/>
    </row>
    <row r="46" spans="1:14" s="32" customFormat="1">
      <c r="A46" s="22"/>
      <c r="B46" s="30"/>
      <c r="C46" s="30"/>
      <c r="D46" s="30"/>
      <c r="E46" s="30"/>
      <c r="F46" s="30"/>
      <c r="G46" s="30"/>
      <c r="I46" s="21"/>
      <c r="J46" s="21"/>
      <c r="K46" s="21"/>
      <c r="L46" s="21"/>
      <c r="M46" s="21"/>
      <c r="N46" s="21"/>
    </row>
    <row r="47" spans="1:14">
      <c r="B47" s="30"/>
      <c r="C47" s="30"/>
      <c r="D47" s="30"/>
      <c r="E47" s="30"/>
      <c r="F47" s="30"/>
      <c r="G47" s="30"/>
    </row>
    <row r="48" spans="1:14">
      <c r="B48" s="30"/>
      <c r="C48" s="30"/>
      <c r="D48" s="30"/>
      <c r="E48" s="30"/>
      <c r="F48" s="30"/>
      <c r="G48" s="30"/>
    </row>
    <row r="49" spans="2:7">
      <c r="B49" s="30"/>
      <c r="C49" s="30"/>
      <c r="D49" s="30"/>
      <c r="E49" s="30"/>
      <c r="F49" s="30"/>
      <c r="G49" s="30"/>
    </row>
    <row r="50" spans="2:7">
      <c r="B50" s="30"/>
      <c r="C50" s="30"/>
      <c r="D50" s="30"/>
      <c r="E50" s="30"/>
      <c r="F50" s="30"/>
      <c r="G50" s="30"/>
    </row>
    <row r="51" spans="2:7">
      <c r="B51" s="30"/>
      <c r="C51" s="30"/>
      <c r="D51" s="30"/>
      <c r="E51" s="30"/>
      <c r="F51" s="30"/>
      <c r="G51" s="30"/>
    </row>
  </sheetData>
  <mergeCells count="9">
    <mergeCell ref="A4:A5"/>
    <mergeCell ref="A6:A7"/>
    <mergeCell ref="A8:A9"/>
    <mergeCell ref="C4:C5"/>
    <mergeCell ref="D4:D5"/>
    <mergeCell ref="C6:C7"/>
    <mergeCell ref="C8:C9"/>
    <mergeCell ref="D6:D7"/>
    <mergeCell ref="D8:D9"/>
  </mergeCells>
  <hyperlinks>
    <hyperlink ref="A1" location="Content!A1" display="&lt;&lt;"/>
  </hyperlinks>
  <pageMargins left="0.7" right="0.7" top="0.75" bottom="0.75" header="0.3" footer="0.3"/>
  <pageSetup paperSize="9" orientation="portrait" horizontalDpi="4294967293"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tabColor theme="8"/>
  </sheetPr>
  <dimension ref="A1:FX47"/>
  <sheetViews>
    <sheetView showGridLines="0" zoomScaleNormal="100" workbookViewId="0">
      <selection activeCell="A2" sqref="A2:XFD3"/>
    </sheetView>
  </sheetViews>
  <sheetFormatPr defaultColWidth="9.140625" defaultRowHeight="12.75"/>
  <cols>
    <col min="1" max="1" width="10.140625" style="21" bestFit="1" customWidth="1"/>
    <col min="2" max="16384" width="9.140625" style="21"/>
  </cols>
  <sheetData>
    <row r="1" spans="1:14" s="23" customFormat="1">
      <c r="A1" s="19" t="s">
        <v>102</v>
      </c>
      <c r="B1" s="33" t="str">
        <f>IF(Content!$E$1=1,B2,B3)</f>
        <v>Засоби виробництва</v>
      </c>
      <c r="C1" s="33" t="str">
        <f>IF(Content!$E$1=1,C2,C3)</f>
        <v>Засоби виробництва (без раніше ввезених авто)</v>
      </c>
      <c r="D1" s="33" t="str">
        <f>IF(Content!$E$1=1,D2,D3)</f>
        <v>Товари проміжного споживання</v>
      </c>
      <c r="E1" s="33" t="str">
        <f>IF(Content!$E$1=1,E2,E3)</f>
        <v>Споживчі товари</v>
      </c>
      <c r="F1" s="33" t="str">
        <f>IF(Content!$E$1=1,F2,F3)</f>
        <v>Споживчі товари (без раніше ввезених авто)</v>
      </c>
      <c r="G1" s="33"/>
      <c r="H1" s="33"/>
      <c r="J1" s="33" t="str">
        <f>IF(Content!$E$1=1,J2,J3)</f>
        <v>Імпорт товарів за широкими економічними категоріями, % р/р</v>
      </c>
    </row>
    <row r="2" spans="1:14" s="191" customFormat="1" hidden="1">
      <c r="A2" s="45"/>
      <c r="B2" s="185" t="s">
        <v>1004</v>
      </c>
      <c r="C2" s="185" t="s">
        <v>1006</v>
      </c>
      <c r="D2" s="185" t="s">
        <v>1008</v>
      </c>
      <c r="E2" s="185" t="s">
        <v>1010</v>
      </c>
      <c r="F2" s="185" t="s">
        <v>1012</v>
      </c>
      <c r="G2" s="185"/>
      <c r="H2" s="185"/>
      <c r="J2" s="185" t="s">
        <v>1515</v>
      </c>
    </row>
    <row r="3" spans="1:14" s="191" customFormat="1" hidden="1">
      <c r="B3" s="185" t="s">
        <v>1005</v>
      </c>
      <c r="C3" s="185" t="s">
        <v>1007</v>
      </c>
      <c r="D3" s="185" t="s">
        <v>1009</v>
      </c>
      <c r="E3" s="185" t="s">
        <v>1011</v>
      </c>
      <c r="F3" s="185" t="s">
        <v>1013</v>
      </c>
      <c r="G3" s="185"/>
      <c r="H3" s="185"/>
      <c r="J3" s="192" t="s">
        <v>1516</v>
      </c>
    </row>
    <row r="4" spans="1:14">
      <c r="A4" s="21" t="s">
        <v>35</v>
      </c>
      <c r="B4" s="30">
        <v>39.700000000000003</v>
      </c>
      <c r="C4" s="30">
        <v>39.700000000000003</v>
      </c>
      <c r="D4" s="30">
        <v>-21.6</v>
      </c>
      <c r="E4" s="30">
        <v>0.3</v>
      </c>
      <c r="F4" s="30">
        <v>0.3</v>
      </c>
      <c r="G4" s="30"/>
      <c r="H4" s="30"/>
      <c r="I4" s="30"/>
      <c r="K4" s="30"/>
      <c r="L4" s="30"/>
      <c r="M4" s="30"/>
      <c r="N4" s="30"/>
    </row>
    <row r="5" spans="1:14">
      <c r="B5" s="30">
        <v>53.1</v>
      </c>
      <c r="C5" s="30">
        <v>53.1</v>
      </c>
      <c r="D5" s="30">
        <v>-18.2</v>
      </c>
      <c r="E5" s="30">
        <v>18.3</v>
      </c>
      <c r="F5" s="30">
        <v>18.3</v>
      </c>
      <c r="G5" s="30"/>
      <c r="H5" s="30"/>
      <c r="I5" s="30"/>
      <c r="J5" s="30"/>
      <c r="K5" s="30"/>
      <c r="L5" s="30"/>
      <c r="M5" s="30"/>
      <c r="N5" s="30"/>
    </row>
    <row r="6" spans="1:14">
      <c r="A6" s="21" t="s">
        <v>37</v>
      </c>
      <c r="B6" s="30">
        <v>34.6</v>
      </c>
      <c r="C6" s="30">
        <v>34.6</v>
      </c>
      <c r="D6" s="30">
        <v>1.5</v>
      </c>
      <c r="E6" s="30">
        <v>17.7</v>
      </c>
      <c r="F6" s="30">
        <v>17.7</v>
      </c>
      <c r="G6" s="30"/>
      <c r="H6" s="30"/>
      <c r="I6" s="30"/>
      <c r="J6" s="30"/>
      <c r="K6" s="30"/>
      <c r="L6" s="30"/>
      <c r="M6" s="30"/>
      <c r="N6" s="30"/>
    </row>
    <row r="7" spans="1:14">
      <c r="B7" s="30">
        <v>37</v>
      </c>
      <c r="C7" s="30">
        <v>37</v>
      </c>
      <c r="D7" s="30">
        <v>15.1</v>
      </c>
      <c r="E7" s="30">
        <v>18.399999999999999</v>
      </c>
      <c r="F7" s="30">
        <v>18.399999999999999</v>
      </c>
      <c r="G7" s="30"/>
      <c r="H7" s="30"/>
      <c r="I7" s="30"/>
      <c r="J7" s="30"/>
      <c r="K7" s="30"/>
      <c r="L7" s="30"/>
      <c r="M7" s="30"/>
      <c r="N7" s="30"/>
    </row>
    <row r="8" spans="1:14">
      <c r="A8" s="21" t="s">
        <v>39</v>
      </c>
      <c r="B8" s="30">
        <v>49.7</v>
      </c>
      <c r="C8" s="30">
        <v>49.7</v>
      </c>
      <c r="D8" s="30">
        <v>31.3</v>
      </c>
      <c r="E8" s="30">
        <v>13.6</v>
      </c>
      <c r="F8" s="30">
        <v>13.6</v>
      </c>
      <c r="G8" s="30"/>
      <c r="H8" s="30"/>
      <c r="I8" s="30"/>
      <c r="J8" s="30"/>
      <c r="K8" s="30"/>
      <c r="L8" s="30"/>
      <c r="M8" s="30"/>
      <c r="N8" s="30"/>
    </row>
    <row r="9" spans="1:14">
      <c r="B9" s="30">
        <v>36.4</v>
      </c>
      <c r="C9" s="30">
        <v>36.4</v>
      </c>
      <c r="D9" s="30">
        <v>41.2</v>
      </c>
      <c r="E9" s="30">
        <v>19.2</v>
      </c>
      <c r="F9" s="30">
        <v>19.2</v>
      </c>
      <c r="G9" s="30"/>
      <c r="H9" s="30"/>
      <c r="I9" s="30"/>
      <c r="J9" s="30"/>
      <c r="K9" s="30"/>
      <c r="L9" s="30"/>
      <c r="M9" s="30"/>
      <c r="N9" s="30"/>
    </row>
    <row r="10" spans="1:14">
      <c r="A10" s="21" t="s">
        <v>41</v>
      </c>
      <c r="B10" s="30">
        <v>23.1</v>
      </c>
      <c r="C10" s="30">
        <v>23.1</v>
      </c>
      <c r="D10" s="30">
        <v>26.1</v>
      </c>
      <c r="E10" s="30">
        <v>16</v>
      </c>
      <c r="F10" s="30">
        <v>16</v>
      </c>
      <c r="G10" s="30"/>
      <c r="H10" s="30"/>
      <c r="I10" s="30"/>
      <c r="J10" s="30"/>
      <c r="K10" s="30"/>
      <c r="L10" s="30"/>
      <c r="M10" s="30"/>
      <c r="N10" s="30"/>
    </row>
    <row r="11" spans="1:14">
      <c r="B11" s="30">
        <v>28.3</v>
      </c>
      <c r="C11" s="30">
        <v>28.3</v>
      </c>
      <c r="D11" s="30">
        <v>21.7</v>
      </c>
      <c r="E11" s="30">
        <v>20.8</v>
      </c>
      <c r="F11" s="30">
        <v>20.8</v>
      </c>
      <c r="G11" s="30"/>
      <c r="H11" s="30"/>
      <c r="I11" s="30"/>
      <c r="J11" s="30"/>
      <c r="K11" s="30"/>
      <c r="L11" s="30"/>
      <c r="M11" s="30"/>
      <c r="N11" s="30"/>
    </row>
    <row r="12" spans="1:14">
      <c r="A12" s="21" t="s">
        <v>43</v>
      </c>
      <c r="B12" s="30">
        <v>6</v>
      </c>
      <c r="C12" s="30">
        <v>6</v>
      </c>
      <c r="D12" s="30">
        <v>13.5</v>
      </c>
      <c r="E12" s="30">
        <v>16.8</v>
      </c>
      <c r="F12" s="30">
        <v>16.8</v>
      </c>
      <c r="G12" s="30"/>
      <c r="H12" s="30"/>
      <c r="I12" s="30"/>
      <c r="J12" s="30"/>
      <c r="K12" s="30"/>
      <c r="L12" s="30"/>
      <c r="M12" s="30"/>
      <c r="N12" s="30"/>
    </row>
    <row r="13" spans="1:14">
      <c r="B13" s="30">
        <v>7.4</v>
      </c>
      <c r="C13" s="30">
        <v>7.4</v>
      </c>
      <c r="D13" s="30">
        <v>16.600000000000001</v>
      </c>
      <c r="E13" s="30">
        <v>16.7</v>
      </c>
      <c r="F13" s="30">
        <v>16.7</v>
      </c>
      <c r="G13" s="30"/>
      <c r="H13" s="30"/>
      <c r="I13" s="30"/>
      <c r="J13" s="30"/>
      <c r="K13" s="30"/>
      <c r="L13" s="30"/>
      <c r="M13" s="30"/>
      <c r="N13" s="30"/>
    </row>
    <row r="14" spans="1:14">
      <c r="A14" s="21" t="s">
        <v>45</v>
      </c>
      <c r="B14" s="30">
        <v>13.5</v>
      </c>
      <c r="C14" s="30">
        <v>13.5</v>
      </c>
      <c r="D14" s="30">
        <v>21.3</v>
      </c>
      <c r="E14" s="30">
        <v>21.7</v>
      </c>
      <c r="F14" s="30">
        <v>21.7</v>
      </c>
      <c r="G14" s="30"/>
      <c r="H14" s="30"/>
      <c r="I14" s="30"/>
      <c r="J14" s="30"/>
      <c r="K14" s="30"/>
      <c r="L14" s="30"/>
      <c r="M14" s="30"/>
      <c r="N14" s="30"/>
    </row>
    <row r="15" spans="1:14">
      <c r="B15" s="30">
        <v>16.100000000000001</v>
      </c>
      <c r="C15" s="30">
        <v>14</v>
      </c>
      <c r="D15" s="30">
        <v>9.6999999999999993</v>
      </c>
      <c r="E15" s="30">
        <v>16.3</v>
      </c>
      <c r="F15" s="30">
        <v>13.9</v>
      </c>
      <c r="G15" s="30"/>
      <c r="H15" s="30"/>
      <c r="I15" s="30"/>
      <c r="J15" s="30"/>
      <c r="K15" s="30"/>
      <c r="L15" s="30"/>
      <c r="M15" s="30"/>
    </row>
    <row r="16" spans="1:14">
      <c r="B16" s="30">
        <v>14.2</v>
      </c>
      <c r="C16" s="30">
        <v>4.5</v>
      </c>
      <c r="D16" s="30">
        <v>3</v>
      </c>
      <c r="E16" s="30">
        <v>19.899999999999999</v>
      </c>
      <c r="F16" s="30">
        <v>9.4</v>
      </c>
      <c r="G16" s="30"/>
      <c r="H16" s="30"/>
      <c r="I16" s="30"/>
      <c r="J16" s="30"/>
      <c r="K16" s="30"/>
      <c r="L16" s="30"/>
      <c r="M16" s="30"/>
    </row>
    <row r="17" spans="1:180" ht="25.5">
      <c r="A17" s="29" t="s">
        <v>994</v>
      </c>
      <c r="B17" s="30">
        <v>9.5</v>
      </c>
      <c r="C17" s="30">
        <v>9.5</v>
      </c>
      <c r="D17" s="30">
        <v>10.1</v>
      </c>
      <c r="E17" s="30">
        <v>17.899999999999999</v>
      </c>
      <c r="F17" s="30">
        <v>17.899999999999999</v>
      </c>
      <c r="G17" s="30"/>
      <c r="H17" s="30"/>
      <c r="I17" s="30"/>
      <c r="J17" s="30"/>
      <c r="K17" s="30"/>
      <c r="L17" s="30"/>
      <c r="M17" s="30"/>
    </row>
    <row r="18" spans="1:180">
      <c r="B18" s="30"/>
      <c r="C18" s="30"/>
      <c r="D18" s="30"/>
      <c r="E18" s="30"/>
      <c r="F18" s="30"/>
      <c r="G18" s="30"/>
      <c r="H18" s="30"/>
      <c r="I18" s="30"/>
      <c r="J18" s="30"/>
      <c r="K18" s="30"/>
      <c r="L18" s="30"/>
      <c r="M18" s="30"/>
    </row>
    <row r="19" spans="1:180">
      <c r="A19" s="29"/>
      <c r="B19" s="30"/>
      <c r="C19" s="30"/>
      <c r="D19" s="30"/>
      <c r="E19" s="30"/>
      <c r="F19" s="30"/>
      <c r="G19" s="30"/>
      <c r="H19" s="30"/>
      <c r="I19" s="30"/>
      <c r="J19" s="30"/>
      <c r="K19" s="30"/>
      <c r="L19" s="30"/>
      <c r="M19" s="30"/>
    </row>
    <row r="20" spans="1:180">
      <c r="J20" s="33" t="str">
        <f>IF(Content!$E$1=1,J21,J22)</f>
        <v>Джерело: Укравтопром, ДФСУ, розрахунки НБУ.</v>
      </c>
    </row>
    <row r="21" spans="1:180" s="34" customFormat="1">
      <c r="A21" s="21"/>
      <c r="B21" s="21"/>
      <c r="C21" s="21"/>
      <c r="D21" s="21"/>
      <c r="E21" s="21"/>
      <c r="F21" s="21"/>
      <c r="G21" s="21"/>
      <c r="H21" s="21"/>
      <c r="I21" s="21"/>
      <c r="J21" s="35" t="s">
        <v>1014</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row>
    <row r="22" spans="1:180">
      <c r="B22" s="30"/>
      <c r="C22" s="30"/>
      <c r="D22" s="30"/>
      <c r="E22" s="30"/>
      <c r="F22" s="30"/>
      <c r="G22" s="30"/>
      <c r="H22" s="30"/>
      <c r="J22" s="35" t="s">
        <v>1334</v>
      </c>
    </row>
    <row r="23" spans="1:180">
      <c r="B23" s="30"/>
      <c r="C23" s="30"/>
      <c r="D23" s="30"/>
      <c r="E23" s="30"/>
      <c r="F23" s="30"/>
      <c r="G23" s="30"/>
      <c r="H23" s="30"/>
      <c r="J23" s="27"/>
    </row>
    <row r="24" spans="1:180">
      <c r="B24" s="30"/>
      <c r="C24" s="30"/>
      <c r="D24" s="30"/>
      <c r="E24" s="30"/>
      <c r="F24" s="30"/>
      <c r="G24" s="30"/>
      <c r="H24" s="30"/>
    </row>
    <row r="25" spans="1:180">
      <c r="B25" s="30"/>
      <c r="C25" s="30"/>
      <c r="D25" s="30"/>
      <c r="E25" s="30"/>
      <c r="F25" s="30"/>
      <c r="G25" s="30"/>
      <c r="H25" s="30"/>
    </row>
    <row r="26" spans="1:180">
      <c r="B26" s="30"/>
      <c r="C26" s="30"/>
      <c r="D26" s="30"/>
      <c r="E26" s="30"/>
      <c r="F26" s="30"/>
      <c r="G26" s="30"/>
      <c r="H26" s="30"/>
    </row>
    <row r="27" spans="1:180">
      <c r="B27" s="30"/>
      <c r="C27" s="30"/>
      <c r="D27" s="30"/>
      <c r="E27" s="30"/>
      <c r="F27" s="30"/>
      <c r="G27" s="30"/>
      <c r="H27" s="30"/>
    </row>
    <row r="28" spans="1:180">
      <c r="B28" s="30"/>
      <c r="C28" s="30"/>
      <c r="D28" s="30"/>
      <c r="E28" s="30"/>
      <c r="F28" s="30"/>
      <c r="G28" s="30"/>
      <c r="H28" s="30"/>
      <c r="I28" s="1"/>
    </row>
    <row r="29" spans="1:180">
      <c r="A29" s="19"/>
      <c r="B29" s="33"/>
      <c r="C29" s="33"/>
      <c r="D29" s="33"/>
      <c r="E29" s="33"/>
      <c r="F29" s="33"/>
      <c r="G29" s="33"/>
      <c r="H29" s="33"/>
    </row>
    <row r="30" spans="1:180">
      <c r="A30" s="19"/>
      <c r="B30" s="33"/>
      <c r="C30" s="33"/>
      <c r="D30" s="33"/>
      <c r="E30" s="33"/>
      <c r="F30" s="33"/>
      <c r="G30" s="33"/>
      <c r="H30" s="33"/>
    </row>
    <row r="31" spans="1:180">
      <c r="A31" s="23"/>
      <c r="B31" s="33"/>
      <c r="C31" s="33"/>
      <c r="D31" s="33"/>
      <c r="E31" s="33"/>
      <c r="F31" s="33"/>
      <c r="G31" s="33"/>
      <c r="H31" s="33"/>
    </row>
    <row r="32" spans="1:180">
      <c r="B32" s="30"/>
      <c r="C32" s="30"/>
      <c r="D32" s="30"/>
      <c r="E32" s="30"/>
      <c r="F32" s="30"/>
      <c r="G32" s="30"/>
      <c r="H32" s="30"/>
    </row>
    <row r="33" spans="1:8">
      <c r="B33" s="30"/>
      <c r="C33" s="30"/>
      <c r="D33" s="30"/>
      <c r="E33" s="30"/>
      <c r="F33" s="30"/>
      <c r="G33" s="30"/>
      <c r="H33" s="30"/>
    </row>
    <row r="34" spans="1:8">
      <c r="B34" s="30"/>
      <c r="C34" s="30"/>
      <c r="D34" s="30"/>
      <c r="E34" s="30"/>
      <c r="F34" s="30"/>
      <c r="G34" s="30"/>
      <c r="H34" s="30"/>
    </row>
    <row r="35" spans="1:8">
      <c r="B35" s="30"/>
      <c r="C35" s="30"/>
      <c r="D35" s="30"/>
      <c r="E35" s="30"/>
      <c r="F35" s="30"/>
      <c r="G35" s="30"/>
      <c r="H35" s="30"/>
    </row>
    <row r="36" spans="1:8">
      <c r="B36" s="30"/>
      <c r="C36" s="30"/>
      <c r="D36" s="30"/>
      <c r="E36" s="30"/>
      <c r="F36" s="30"/>
      <c r="G36" s="30"/>
      <c r="H36" s="30"/>
    </row>
    <row r="37" spans="1:8">
      <c r="B37" s="30"/>
      <c r="C37" s="30"/>
      <c r="D37" s="30"/>
      <c r="E37" s="30"/>
      <c r="F37" s="30"/>
      <c r="G37" s="30"/>
      <c r="H37" s="30"/>
    </row>
    <row r="38" spans="1:8">
      <c r="B38" s="30"/>
      <c r="C38" s="30"/>
      <c r="D38" s="30"/>
      <c r="E38" s="30"/>
      <c r="F38" s="30"/>
      <c r="G38" s="30"/>
      <c r="H38" s="30"/>
    </row>
    <row r="39" spans="1:8">
      <c r="B39" s="30"/>
      <c r="C39" s="30"/>
      <c r="D39" s="30"/>
      <c r="E39" s="30"/>
      <c r="F39" s="30"/>
      <c r="G39" s="30"/>
      <c r="H39" s="30"/>
    </row>
    <row r="40" spans="1:8">
      <c r="B40" s="30"/>
      <c r="C40" s="30"/>
      <c r="D40" s="30"/>
      <c r="E40" s="30"/>
      <c r="F40" s="30"/>
      <c r="G40" s="30"/>
      <c r="H40" s="30"/>
    </row>
    <row r="41" spans="1:8">
      <c r="B41" s="30"/>
      <c r="C41" s="30"/>
      <c r="D41" s="30"/>
      <c r="E41" s="30"/>
      <c r="F41" s="30"/>
      <c r="G41" s="30"/>
      <c r="H41" s="30"/>
    </row>
    <row r="42" spans="1:8">
      <c r="B42" s="30"/>
      <c r="C42" s="30"/>
      <c r="D42" s="30"/>
      <c r="E42" s="30"/>
      <c r="F42" s="30"/>
      <c r="G42" s="30"/>
      <c r="H42" s="30"/>
    </row>
    <row r="43" spans="1:8">
      <c r="B43" s="30"/>
      <c r="C43" s="30"/>
      <c r="D43" s="30"/>
      <c r="E43" s="30"/>
      <c r="F43" s="30"/>
      <c r="G43" s="30"/>
      <c r="H43" s="30"/>
    </row>
    <row r="44" spans="1:8">
      <c r="B44" s="30"/>
      <c r="C44" s="30"/>
      <c r="D44" s="30"/>
      <c r="E44" s="30"/>
      <c r="F44" s="30"/>
      <c r="G44" s="30"/>
      <c r="H44" s="30"/>
    </row>
    <row r="45" spans="1:8">
      <c r="B45" s="30"/>
      <c r="C45" s="30"/>
      <c r="D45" s="30"/>
      <c r="E45" s="30"/>
      <c r="F45" s="30"/>
      <c r="G45" s="30"/>
      <c r="H45" s="30"/>
    </row>
    <row r="46" spans="1:8">
      <c r="B46" s="30"/>
      <c r="C46" s="30"/>
      <c r="D46" s="30"/>
      <c r="E46" s="30"/>
      <c r="F46" s="30"/>
      <c r="G46" s="30"/>
      <c r="H46" s="30"/>
    </row>
    <row r="47" spans="1:8">
      <c r="A47" s="22"/>
      <c r="B47" s="30"/>
      <c r="C47" s="30"/>
      <c r="D47" s="30"/>
      <c r="E47" s="30"/>
      <c r="F47" s="30"/>
      <c r="G47" s="30"/>
      <c r="H47" s="30"/>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tabColor theme="8"/>
  </sheetPr>
  <dimension ref="A1:S30"/>
  <sheetViews>
    <sheetView showGridLines="0" zoomScaleNormal="100" workbookViewId="0">
      <selection activeCell="S21" sqref="S21"/>
    </sheetView>
  </sheetViews>
  <sheetFormatPr defaultColWidth="9.140625" defaultRowHeight="12.75"/>
  <cols>
    <col min="1" max="1" width="15.42578125" style="104" customWidth="1"/>
    <col min="2" max="2" width="5.28515625" style="104" bestFit="1" customWidth="1"/>
    <col min="3" max="3" width="22.28515625" style="104" hidden="1" customWidth="1"/>
    <col min="4" max="4" width="15.85546875" style="104" hidden="1" customWidth="1"/>
    <col min="5" max="16384" width="9.140625" style="104"/>
  </cols>
  <sheetData>
    <row r="1" spans="1:19">
      <c r="A1" s="103" t="s">
        <v>102</v>
      </c>
      <c r="B1" s="103"/>
      <c r="E1" s="33" t="str">
        <f>IF(Content!$E$1=1,E2,E3)</f>
        <v xml:space="preserve">За рахунок цін </v>
      </c>
      <c r="F1" s="33" t="str">
        <f>IF(Content!$E$1=1,F2,F3)</f>
        <v>За рахунок обсягів</v>
      </c>
      <c r="G1" s="33" t="str">
        <f>IF(Content!$E$1=1,G2,G3)</f>
        <v>Всього</v>
      </c>
      <c r="J1" s="33" t="str">
        <f>IF(Content!$E$1=1,J2,J3)</f>
        <v>Абсолютна річна зміна імпорту окремих енергоносіїв, млн дол.</v>
      </c>
    </row>
    <row r="2" spans="1:19" s="108" customFormat="1" hidden="1">
      <c r="A2" s="45"/>
      <c r="B2" s="45"/>
      <c r="E2" s="108" t="s">
        <v>796</v>
      </c>
      <c r="F2" s="108" t="s">
        <v>120</v>
      </c>
      <c r="G2" s="108" t="s">
        <v>798</v>
      </c>
      <c r="J2" s="108" t="s">
        <v>1272</v>
      </c>
    </row>
    <row r="3" spans="1:19" s="108" customFormat="1" hidden="1">
      <c r="E3" s="108" t="s">
        <v>470</v>
      </c>
      <c r="F3" s="108" t="s">
        <v>471</v>
      </c>
      <c r="G3" s="108" t="s">
        <v>799</v>
      </c>
      <c r="J3" s="108" t="s">
        <v>1584</v>
      </c>
    </row>
    <row r="4" spans="1:19" ht="12.75" customHeight="1">
      <c r="A4" s="790" t="str">
        <f>IF(Content!$E$1=1,C4,D4)</f>
        <v>Нафта та нафтопродукти</v>
      </c>
      <c r="B4" s="351" t="s">
        <v>45</v>
      </c>
      <c r="C4" s="790" t="s">
        <v>790</v>
      </c>
      <c r="D4" s="790" t="s">
        <v>791</v>
      </c>
      <c r="E4" s="13">
        <v>462.4</v>
      </c>
      <c r="F4" s="13">
        <v>-62.1</v>
      </c>
      <c r="G4" s="13">
        <v>400.3</v>
      </c>
      <c r="Q4" s="487"/>
      <c r="R4" s="487"/>
      <c r="S4" s="487"/>
    </row>
    <row r="5" spans="1:19" ht="12.75" customHeight="1">
      <c r="A5" s="790"/>
      <c r="B5" s="351" t="s">
        <v>214</v>
      </c>
      <c r="C5" s="790"/>
      <c r="D5" s="790"/>
      <c r="E5" s="13">
        <v>381.2</v>
      </c>
      <c r="F5" s="13">
        <v>51.3</v>
      </c>
      <c r="G5" s="13">
        <v>432.5</v>
      </c>
      <c r="Q5" s="487"/>
      <c r="R5" s="487"/>
      <c r="S5" s="487"/>
    </row>
    <row r="6" spans="1:19">
      <c r="A6" s="790"/>
      <c r="B6" s="352" t="s">
        <v>260</v>
      </c>
      <c r="C6" s="790"/>
      <c r="D6" s="790"/>
      <c r="E6" s="13">
        <v>-19.399999999999999</v>
      </c>
      <c r="F6" s="13">
        <v>90.7</v>
      </c>
      <c r="G6" s="13">
        <v>71.3</v>
      </c>
      <c r="Q6" s="487"/>
      <c r="R6" s="487"/>
      <c r="S6" s="487"/>
    </row>
    <row r="7" spans="1:19">
      <c r="A7" s="790"/>
      <c r="B7" s="437" t="s">
        <v>1015</v>
      </c>
      <c r="C7" s="790"/>
      <c r="D7" s="790"/>
      <c r="E7" s="13">
        <v>-11.6</v>
      </c>
      <c r="F7" s="13">
        <v>169.4</v>
      </c>
      <c r="G7" s="13">
        <v>157.80000000000001</v>
      </c>
      <c r="Q7" s="487"/>
      <c r="R7" s="487"/>
      <c r="S7" s="487"/>
    </row>
    <row r="8" spans="1:19">
      <c r="A8" s="790" t="str">
        <f>IF(Content!$E$1=1,C8,D8)</f>
        <v>Природний газ</v>
      </c>
      <c r="B8" s="351" t="s">
        <v>45</v>
      </c>
      <c r="C8" s="790" t="s">
        <v>792</v>
      </c>
      <c r="D8" s="790" t="s">
        <v>793</v>
      </c>
      <c r="E8" s="13">
        <v>325.3</v>
      </c>
      <c r="F8" s="13">
        <v>44.5</v>
      </c>
      <c r="G8" s="13">
        <v>369.8</v>
      </c>
      <c r="Q8" s="487"/>
      <c r="R8" s="487"/>
      <c r="S8" s="487"/>
    </row>
    <row r="9" spans="1:19">
      <c r="A9" s="790"/>
      <c r="B9" s="351" t="s">
        <v>214</v>
      </c>
      <c r="C9" s="790"/>
      <c r="D9" s="790"/>
      <c r="E9" s="13">
        <v>190.9</v>
      </c>
      <c r="F9" s="13">
        <v>-247.2</v>
      </c>
      <c r="G9" s="13">
        <v>-56.31</v>
      </c>
      <c r="Q9" s="487"/>
      <c r="R9" s="487"/>
      <c r="S9" s="487"/>
    </row>
    <row r="10" spans="1:19">
      <c r="A10" s="790"/>
      <c r="B10" s="352" t="s">
        <v>260</v>
      </c>
      <c r="C10" s="790"/>
      <c r="D10" s="790"/>
      <c r="E10" s="13">
        <v>-62.2</v>
      </c>
      <c r="F10" s="13">
        <v>-26.1</v>
      </c>
      <c r="G10" s="13">
        <v>-88.3</v>
      </c>
      <c r="Q10" s="487"/>
      <c r="R10" s="487"/>
      <c r="S10" s="487"/>
    </row>
    <row r="11" spans="1:19">
      <c r="A11" s="790"/>
      <c r="B11" s="437" t="s">
        <v>1015</v>
      </c>
      <c r="C11" s="790"/>
      <c r="D11" s="790"/>
      <c r="E11" s="13">
        <v>-107.4</v>
      </c>
      <c r="F11" s="13">
        <v>171.5</v>
      </c>
      <c r="G11" s="13">
        <v>64</v>
      </c>
      <c r="Q11" s="487"/>
      <c r="R11" s="487"/>
      <c r="S11" s="487"/>
    </row>
    <row r="12" spans="1:19">
      <c r="A12" s="790" t="str">
        <f>IF(Content!$E$1=1,C12,D12)</f>
        <v>Вугілля</v>
      </c>
      <c r="B12" s="351" t="s">
        <v>45</v>
      </c>
      <c r="C12" s="790" t="s">
        <v>794</v>
      </c>
      <c r="D12" s="790" t="s">
        <v>795</v>
      </c>
      <c r="E12" s="13">
        <v>95.5</v>
      </c>
      <c r="F12" s="13">
        <v>-74</v>
      </c>
      <c r="G12" s="13">
        <v>21.5</v>
      </c>
      <c r="Q12" s="487"/>
      <c r="R12" s="487"/>
      <c r="S12" s="487"/>
    </row>
    <row r="13" spans="1:19">
      <c r="A13" s="790"/>
      <c r="B13" s="351" t="s">
        <v>214</v>
      </c>
      <c r="C13" s="790"/>
      <c r="D13" s="790"/>
      <c r="E13" s="13">
        <v>124.7</v>
      </c>
      <c r="F13" s="13">
        <v>-124.6</v>
      </c>
      <c r="G13" s="13">
        <v>0.1</v>
      </c>
      <c r="Q13" s="487"/>
      <c r="R13" s="487"/>
      <c r="S13" s="487"/>
    </row>
    <row r="14" spans="1:19">
      <c r="A14" s="790"/>
      <c r="B14" s="352" t="s">
        <v>260</v>
      </c>
      <c r="C14" s="790"/>
      <c r="D14" s="790"/>
      <c r="E14" s="13">
        <v>44.4</v>
      </c>
      <c r="F14" s="13">
        <v>-65.900000000000006</v>
      </c>
      <c r="G14" s="13">
        <v>-21.5</v>
      </c>
      <c r="Q14" s="487"/>
      <c r="R14" s="487"/>
      <c r="S14" s="487"/>
    </row>
    <row r="15" spans="1:19">
      <c r="A15" s="790"/>
      <c r="B15" s="437" t="s">
        <v>1015</v>
      </c>
      <c r="C15" s="790"/>
      <c r="D15" s="790"/>
      <c r="E15" s="13">
        <v>-15.1</v>
      </c>
      <c r="F15" s="13">
        <v>51.3</v>
      </c>
      <c r="G15" s="13">
        <v>36.200000000000003</v>
      </c>
      <c r="Q15" s="487"/>
      <c r="R15" s="487"/>
      <c r="S15" s="487"/>
    </row>
    <row r="16" spans="1:19">
      <c r="A16" s="438"/>
      <c r="B16" s="351"/>
      <c r="C16" s="438"/>
      <c r="D16" s="438"/>
      <c r="E16" s="13"/>
      <c r="F16" s="13"/>
      <c r="G16" s="13"/>
    </row>
    <row r="17" spans="1:10">
      <c r="A17" s="438"/>
      <c r="B17" s="352"/>
      <c r="C17" s="438"/>
      <c r="D17" s="438"/>
      <c r="E17" s="13"/>
      <c r="F17" s="13"/>
      <c r="G17" s="13"/>
      <c r="J17" s="33" t="str">
        <f>IF(Content!$E$1=1,J18,J19)</f>
        <v>Джерело: ДФСУ, розрахунки НБУ.</v>
      </c>
    </row>
    <row r="18" spans="1:10">
      <c r="B18" s="352"/>
      <c r="E18" s="107"/>
      <c r="F18" s="107"/>
      <c r="J18" s="108" t="s">
        <v>797</v>
      </c>
    </row>
    <row r="19" spans="1:10">
      <c r="E19" s="33"/>
      <c r="F19" s="33"/>
      <c r="J19" s="108" t="s">
        <v>1335</v>
      </c>
    </row>
    <row r="22" spans="1:10">
      <c r="C22" s="788"/>
      <c r="D22" s="790"/>
      <c r="E22" s="107"/>
      <c r="F22" s="107"/>
    </row>
    <row r="23" spans="1:10">
      <c r="C23" s="788"/>
      <c r="D23" s="790"/>
      <c r="E23" s="107"/>
      <c r="F23" s="107"/>
    </row>
    <row r="24" spans="1:10">
      <c r="C24" s="788"/>
      <c r="D24" s="790"/>
      <c r="E24" s="107"/>
      <c r="F24" s="107"/>
    </row>
    <row r="25" spans="1:10">
      <c r="C25" s="790"/>
      <c r="D25" s="789"/>
      <c r="E25" s="107"/>
      <c r="F25" s="107"/>
    </row>
    <row r="26" spans="1:10">
      <c r="C26" s="790"/>
      <c r="D26" s="789"/>
      <c r="E26" s="107"/>
      <c r="F26" s="107"/>
    </row>
    <row r="27" spans="1:10">
      <c r="C27" s="790"/>
      <c r="D27" s="789"/>
      <c r="E27" s="107"/>
      <c r="F27" s="107"/>
    </row>
    <row r="28" spans="1:10">
      <c r="C28" s="788"/>
      <c r="D28" s="789"/>
      <c r="E28" s="107"/>
      <c r="F28" s="107"/>
    </row>
    <row r="29" spans="1:10">
      <c r="C29" s="788"/>
      <c r="D29" s="789"/>
      <c r="E29" s="107"/>
      <c r="F29" s="107"/>
    </row>
    <row r="30" spans="1:10">
      <c r="C30" s="788"/>
      <c r="D30" s="789"/>
      <c r="E30" s="107"/>
      <c r="F30" s="107"/>
    </row>
  </sheetData>
  <mergeCells count="15">
    <mergeCell ref="A12:A15"/>
    <mergeCell ref="C4:C7"/>
    <mergeCell ref="D4:D7"/>
    <mergeCell ref="A4:A7"/>
    <mergeCell ref="C8:C11"/>
    <mergeCell ref="D8:D11"/>
    <mergeCell ref="C12:C15"/>
    <mergeCell ref="D12:D15"/>
    <mergeCell ref="A8:A11"/>
    <mergeCell ref="C28:C30"/>
    <mergeCell ref="D28:D30"/>
    <mergeCell ref="C22:C24"/>
    <mergeCell ref="D22:D24"/>
    <mergeCell ref="C25:C27"/>
    <mergeCell ref="D25:D27"/>
  </mergeCells>
  <hyperlinks>
    <hyperlink ref="A1" location="Content!A1" display="&lt;&lt;"/>
  </hyperlinks>
  <pageMargins left="0.7" right="0.7" top="0.75" bottom="0.75" header="0.3" footer="0.3"/>
  <pageSetup paperSize="9" orientation="portrait" horizontalDpi="4294967293"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P45"/>
  <sheetViews>
    <sheetView showGridLines="0" zoomScaleNormal="100" workbookViewId="0">
      <selection activeCell="S26" sqref="S26"/>
    </sheetView>
  </sheetViews>
  <sheetFormatPr defaultColWidth="9.140625" defaultRowHeight="12.75"/>
  <cols>
    <col min="1" max="1" width="17.5703125" style="105" customWidth="1"/>
    <col min="2" max="16" width="9.140625" style="105"/>
    <col min="17" max="17" width="10.140625" style="105" bestFit="1" customWidth="1"/>
    <col min="18" max="16384" width="9.140625" style="105"/>
  </cols>
  <sheetData>
    <row r="1" spans="1:16">
      <c r="A1" s="103" t="s">
        <v>102</v>
      </c>
      <c r="B1" s="33" t="str">
        <f>IF(Content!$E$1=1,B2,B3)</f>
        <v>Виплати дивідендів</v>
      </c>
      <c r="C1" s="33" t="str">
        <f>IF(Content!$E$1=1,C2,C3)</f>
        <v>Виплати за реструктуризованим боргом</v>
      </c>
      <c r="D1" s="33" t="str">
        <f>IF(Content!$E$1=1,D2,D3)</f>
        <v>Інші виплати</v>
      </c>
      <c r="E1" s="33" t="str">
        <f>IF(Content!$E$1=1,E2,E3)</f>
        <v>Надходження з оплати праці</v>
      </c>
      <c r="F1" s="33" t="str">
        <f>IF(Content!$E$1=1,F2,F3)</f>
        <v>Інші надходження</v>
      </c>
      <c r="G1" s="33" t="str">
        <f>IF(Content!$E$1=1,G2,G3)</f>
        <v>Сальдо рахунку первинних доходів</v>
      </c>
      <c r="I1" s="33" t="str">
        <f>IF(Content!$E$1=1,I2,I3)</f>
        <v>Сальдо рахунку первинних доходів, 12-місячна плинна, млрд дол.</v>
      </c>
    </row>
    <row r="2" spans="1:16" s="193" customFormat="1" hidden="1">
      <c r="A2" s="45"/>
      <c r="B2" s="193" t="s">
        <v>824</v>
      </c>
      <c r="C2" s="193" t="s">
        <v>825</v>
      </c>
      <c r="D2" s="193" t="s">
        <v>826</v>
      </c>
      <c r="E2" s="193" t="s">
        <v>827</v>
      </c>
      <c r="F2" s="193" t="s">
        <v>828</v>
      </c>
      <c r="G2" s="193" t="s">
        <v>1017</v>
      </c>
      <c r="I2" s="193" t="s">
        <v>1019</v>
      </c>
    </row>
    <row r="3" spans="1:16" s="193" customFormat="1" hidden="1">
      <c r="B3" s="193" t="s">
        <v>829</v>
      </c>
      <c r="C3" s="193" t="s">
        <v>830</v>
      </c>
      <c r="D3" s="193" t="s">
        <v>832</v>
      </c>
      <c r="E3" s="193" t="s">
        <v>831</v>
      </c>
      <c r="F3" s="193" t="s">
        <v>833</v>
      </c>
      <c r="G3" s="193" t="s">
        <v>1018</v>
      </c>
      <c r="I3" s="193" t="s">
        <v>1517</v>
      </c>
    </row>
    <row r="4" spans="1:16">
      <c r="A4" t="s">
        <v>35</v>
      </c>
      <c r="B4" s="260">
        <v>0</v>
      </c>
      <c r="C4" s="260">
        <v>-0.5</v>
      </c>
      <c r="D4" s="260">
        <v>-5</v>
      </c>
      <c r="E4" s="106">
        <v>5.8</v>
      </c>
      <c r="F4" s="106">
        <v>0.1</v>
      </c>
      <c r="G4" s="106">
        <v>0.5</v>
      </c>
      <c r="P4" s="106"/>
    </row>
    <row r="5" spans="1:16">
      <c r="A5"/>
      <c r="B5" s="260">
        <v>0</v>
      </c>
      <c r="C5" s="260">
        <v>-0.5</v>
      </c>
      <c r="D5" s="260">
        <v>-4.5</v>
      </c>
      <c r="E5" s="106">
        <v>6</v>
      </c>
      <c r="F5" s="106">
        <v>0.1</v>
      </c>
      <c r="G5" s="106">
        <v>1.2</v>
      </c>
      <c r="P5" s="106"/>
    </row>
    <row r="6" spans="1:16">
      <c r="A6" t="s">
        <v>37</v>
      </c>
      <c r="B6" s="260">
        <v>-0.4</v>
      </c>
      <c r="C6" s="260">
        <v>-1</v>
      </c>
      <c r="D6" s="260">
        <v>-4.2</v>
      </c>
      <c r="E6" s="106">
        <v>6.4</v>
      </c>
      <c r="F6" s="106">
        <v>0.1</v>
      </c>
      <c r="G6" s="106">
        <v>0.9</v>
      </c>
      <c r="P6" s="106"/>
    </row>
    <row r="7" spans="1:16">
      <c r="A7"/>
      <c r="B7" s="260">
        <v>-0.7</v>
      </c>
      <c r="C7" s="260">
        <v>-1</v>
      </c>
      <c r="D7" s="260">
        <v>-3.7</v>
      </c>
      <c r="E7" s="106">
        <v>6.7</v>
      </c>
      <c r="F7" s="106">
        <v>0.2</v>
      </c>
      <c r="G7" s="106">
        <v>1.5</v>
      </c>
      <c r="P7" s="106"/>
    </row>
    <row r="8" spans="1:16">
      <c r="A8" t="s">
        <v>39</v>
      </c>
      <c r="B8" s="260">
        <v>-1</v>
      </c>
      <c r="C8" s="260">
        <v>-1</v>
      </c>
      <c r="D8" s="260">
        <v>-3.7</v>
      </c>
      <c r="E8" s="106">
        <v>7.1</v>
      </c>
      <c r="F8" s="106">
        <v>0.2</v>
      </c>
      <c r="G8" s="106">
        <v>1.5</v>
      </c>
      <c r="P8" s="106"/>
    </row>
    <row r="9" spans="1:16">
      <c r="A9"/>
      <c r="B9" s="260">
        <v>-1.4</v>
      </c>
      <c r="C9" s="260">
        <v>-1</v>
      </c>
      <c r="D9" s="260">
        <v>-3.6</v>
      </c>
      <c r="E9" s="106">
        <v>7.7</v>
      </c>
      <c r="F9" s="106">
        <v>0.2</v>
      </c>
      <c r="G9" s="106">
        <v>1.8</v>
      </c>
      <c r="P9" s="106"/>
    </row>
    <row r="10" spans="1:16">
      <c r="A10" t="s">
        <v>41</v>
      </c>
      <c r="B10" s="260">
        <v>-1.5</v>
      </c>
      <c r="C10" s="260">
        <v>-1</v>
      </c>
      <c r="D10" s="260">
        <v>-3.7</v>
      </c>
      <c r="E10" s="106">
        <v>8.4</v>
      </c>
      <c r="F10" s="106">
        <v>0.2</v>
      </c>
      <c r="G10" s="106">
        <v>2.2999999999999998</v>
      </c>
      <c r="P10" s="106"/>
    </row>
    <row r="11" spans="1:16">
      <c r="A11"/>
      <c r="B11" s="260">
        <v>-1.8</v>
      </c>
      <c r="C11" s="260">
        <v>-1</v>
      </c>
      <c r="D11" s="260">
        <v>-3.9</v>
      </c>
      <c r="E11" s="106">
        <v>9.1</v>
      </c>
      <c r="F11" s="106">
        <v>0.2</v>
      </c>
      <c r="G11" s="106">
        <v>2.6</v>
      </c>
      <c r="P11" s="106"/>
    </row>
    <row r="12" spans="1:16">
      <c r="A12" t="s">
        <v>1016</v>
      </c>
      <c r="B12" s="260">
        <v>-2.2000000000000002</v>
      </c>
      <c r="C12" s="260">
        <v>-1.1000000000000001</v>
      </c>
      <c r="D12" s="260">
        <v>-3.9</v>
      </c>
      <c r="E12" s="106">
        <v>9.9</v>
      </c>
      <c r="F12" s="106">
        <v>0.2</v>
      </c>
      <c r="G12" s="106">
        <v>2.9</v>
      </c>
      <c r="P12" s="106"/>
    </row>
    <row r="13" spans="1:16">
      <c r="A13"/>
      <c r="B13" s="260">
        <v>-2.7</v>
      </c>
      <c r="C13" s="260">
        <v>-1.1000000000000001</v>
      </c>
      <c r="D13" s="260">
        <v>-3.9</v>
      </c>
      <c r="E13" s="106">
        <v>10.5</v>
      </c>
      <c r="F13" s="106">
        <v>0.2</v>
      </c>
      <c r="G13" s="106">
        <v>2.9</v>
      </c>
      <c r="P13" s="106"/>
    </row>
    <row r="14" spans="1:16">
      <c r="A14" t="s">
        <v>45</v>
      </c>
      <c r="B14" s="260">
        <v>-3.3</v>
      </c>
      <c r="C14" s="260">
        <v>-1.1000000000000001</v>
      </c>
      <c r="D14" s="260">
        <v>-4</v>
      </c>
      <c r="E14" s="106">
        <v>11</v>
      </c>
      <c r="F14" s="106">
        <v>0.3</v>
      </c>
      <c r="G14" s="106">
        <v>2.9</v>
      </c>
      <c r="P14" s="106"/>
    </row>
    <row r="15" spans="1:16">
      <c r="A15"/>
      <c r="B15" s="260">
        <v>-3.4</v>
      </c>
      <c r="C15" s="260">
        <v>-1.1000000000000001</v>
      </c>
      <c r="D15" s="260">
        <v>-4.0999999999999996</v>
      </c>
      <c r="E15" s="106">
        <v>11.5</v>
      </c>
      <c r="F15" s="106">
        <v>0.4</v>
      </c>
      <c r="G15" s="106">
        <v>3.3</v>
      </c>
      <c r="P15" s="106"/>
    </row>
    <row r="16" spans="1:16">
      <c r="A16"/>
      <c r="B16" s="260">
        <v>-3.2</v>
      </c>
      <c r="C16" s="260">
        <v>-1.1000000000000001</v>
      </c>
      <c r="D16" s="260">
        <v>-4</v>
      </c>
      <c r="E16" s="106">
        <v>11.9</v>
      </c>
      <c r="F16" s="106">
        <v>0.4</v>
      </c>
      <c r="G16" s="106">
        <v>4</v>
      </c>
      <c r="P16" s="106"/>
    </row>
    <row r="17" spans="1:16">
      <c r="A17" s="84" t="s">
        <v>930</v>
      </c>
      <c r="B17" s="260">
        <v>-3.1</v>
      </c>
      <c r="C17" s="260">
        <v>-1.1000000000000001</v>
      </c>
      <c r="D17" s="260">
        <v>-4.0999999999999996</v>
      </c>
      <c r="E17" s="106">
        <v>12.2</v>
      </c>
      <c r="F17" s="106">
        <v>0.5</v>
      </c>
      <c r="G17" s="106">
        <v>4.5</v>
      </c>
      <c r="P17" s="106"/>
    </row>
    <row r="18" spans="1:16">
      <c r="A18" s="259"/>
      <c r="B18" s="260"/>
      <c r="C18" s="260"/>
      <c r="D18" s="260"/>
    </row>
    <row r="19" spans="1:16">
      <c r="A19" s="259"/>
      <c r="B19" s="260"/>
      <c r="C19" s="260"/>
      <c r="D19" s="260"/>
      <c r="I19" s="33" t="str">
        <f>IF(Content!$E$1=1,I20,I21)</f>
        <v>Джерело: НБУ.</v>
      </c>
    </row>
    <row r="20" spans="1:16">
      <c r="I20" s="35" t="s">
        <v>65</v>
      </c>
    </row>
    <row r="21" spans="1:16">
      <c r="B21" s="106"/>
      <c r="C21" s="106"/>
      <c r="D21" s="106"/>
      <c r="E21" s="106"/>
      <c r="F21" s="106"/>
      <c r="G21" s="106"/>
      <c r="I21" s="35" t="s">
        <v>66</v>
      </c>
    </row>
    <row r="22" spans="1:16">
      <c r="B22" s="106"/>
      <c r="C22" s="106"/>
      <c r="D22" s="106"/>
      <c r="E22" s="106"/>
      <c r="F22" s="106"/>
      <c r="G22" s="106"/>
    </row>
    <row r="23" spans="1:16">
      <c r="B23" s="106"/>
      <c r="C23" s="106"/>
      <c r="D23" s="106"/>
      <c r="E23" s="106"/>
      <c r="F23" s="106"/>
      <c r="G23" s="106"/>
    </row>
    <row r="24" spans="1:16">
      <c r="B24" s="106"/>
      <c r="C24" s="106"/>
      <c r="D24" s="106"/>
      <c r="E24" s="106"/>
      <c r="F24" s="106"/>
      <c r="G24" s="106"/>
    </row>
    <row r="25" spans="1:16">
      <c r="B25" s="106"/>
      <c r="C25" s="106"/>
      <c r="D25" s="106"/>
      <c r="E25" s="106"/>
      <c r="F25" s="106"/>
      <c r="G25" s="106"/>
    </row>
    <row r="26" spans="1:16">
      <c r="B26" s="106"/>
      <c r="C26" s="106"/>
      <c r="D26" s="106"/>
      <c r="E26" s="106"/>
      <c r="F26" s="106"/>
      <c r="G26" s="106"/>
    </row>
    <row r="27" spans="1:16">
      <c r="A27" s="103"/>
      <c r="B27" s="106"/>
      <c r="C27" s="106"/>
      <c r="D27" s="106"/>
      <c r="E27" s="106"/>
      <c r="F27" s="106"/>
      <c r="G27" s="106"/>
    </row>
    <row r="28" spans="1:16">
      <c r="A28" s="103"/>
      <c r="B28" s="106"/>
      <c r="C28" s="106"/>
      <c r="D28" s="106"/>
      <c r="E28" s="106"/>
      <c r="F28" s="106"/>
      <c r="G28" s="106"/>
    </row>
    <row r="29" spans="1:16">
      <c r="B29" s="106"/>
      <c r="C29" s="106"/>
      <c r="D29" s="106"/>
      <c r="E29" s="106"/>
      <c r="F29" s="106"/>
      <c r="G29" s="106"/>
    </row>
    <row r="30" spans="1:16">
      <c r="B30" s="106"/>
      <c r="C30" s="106"/>
      <c r="D30" s="106"/>
      <c r="E30" s="106"/>
      <c r="F30" s="106"/>
      <c r="G30" s="106"/>
    </row>
    <row r="31" spans="1:16">
      <c r="B31" s="106"/>
      <c r="C31" s="106"/>
      <c r="D31" s="106"/>
      <c r="E31" s="106"/>
      <c r="F31" s="106"/>
      <c r="G31" s="106"/>
    </row>
    <row r="32" spans="1:16">
      <c r="B32" s="106"/>
      <c r="C32" s="106"/>
      <c r="D32" s="106"/>
      <c r="E32" s="106"/>
      <c r="F32" s="106"/>
      <c r="G32" s="106"/>
    </row>
    <row r="33" spans="2:7">
      <c r="B33" s="106"/>
      <c r="C33" s="106"/>
      <c r="D33" s="106"/>
      <c r="E33" s="106"/>
      <c r="F33" s="106"/>
      <c r="G33" s="106"/>
    </row>
    <row r="34" spans="2:7">
      <c r="B34" s="106"/>
      <c r="C34" s="106"/>
      <c r="D34" s="106"/>
    </row>
    <row r="35" spans="2:7">
      <c r="B35" s="106"/>
      <c r="C35" s="106"/>
      <c r="D35" s="106"/>
    </row>
    <row r="36" spans="2:7">
      <c r="B36" s="106"/>
      <c r="C36" s="106"/>
      <c r="D36" s="106"/>
    </row>
    <row r="37" spans="2:7">
      <c r="B37" s="106"/>
      <c r="C37" s="106"/>
      <c r="D37" s="106"/>
    </row>
    <row r="38" spans="2:7">
      <c r="B38" s="106"/>
      <c r="C38" s="106"/>
      <c r="D38" s="106"/>
    </row>
    <row r="39" spans="2:7">
      <c r="B39" s="106"/>
      <c r="C39" s="106"/>
      <c r="D39" s="106"/>
    </row>
    <row r="40" spans="2:7">
      <c r="B40" s="106"/>
      <c r="C40" s="106"/>
      <c r="D40" s="106"/>
    </row>
    <row r="41" spans="2:7">
      <c r="B41" s="106"/>
      <c r="C41" s="106"/>
      <c r="D41" s="106"/>
    </row>
    <row r="42" spans="2:7">
      <c r="B42" s="106"/>
      <c r="C42" s="106"/>
      <c r="D42" s="106"/>
    </row>
    <row r="43" spans="2:7">
      <c r="B43" s="106"/>
      <c r="C43" s="106"/>
      <c r="D43" s="106"/>
    </row>
    <row r="44" spans="2:7">
      <c r="B44" s="106"/>
      <c r="C44" s="106"/>
      <c r="D44" s="106"/>
    </row>
    <row r="45" spans="2:7">
      <c r="B45" s="106"/>
      <c r="C45" s="106"/>
      <c r="D45" s="10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9">
    <tabColor theme="8"/>
  </sheetPr>
  <dimension ref="A1:W40"/>
  <sheetViews>
    <sheetView showGridLines="0" zoomScaleNormal="100" workbookViewId="0">
      <selection activeCell="R20" sqref="R20"/>
    </sheetView>
  </sheetViews>
  <sheetFormatPr defaultColWidth="8.85546875" defaultRowHeight="12.75"/>
  <cols>
    <col min="1" max="1" width="10.140625" style="36" bestFit="1" customWidth="1"/>
    <col min="2" max="4" width="11.140625" style="36" customWidth="1"/>
    <col min="5" max="9" width="8.85546875" style="36"/>
    <col min="10" max="10" width="8.85546875" style="35"/>
    <col min="11" max="14" width="8.85546875" style="36"/>
    <col min="15" max="17" width="11.140625" style="36" customWidth="1"/>
    <col min="18" max="18" width="13.140625" style="36" customWidth="1"/>
    <col min="19" max="16384" width="8.85546875" style="36"/>
  </cols>
  <sheetData>
    <row r="1" spans="1:21">
      <c r="A1" s="19" t="s">
        <v>102</v>
      </c>
      <c r="B1" s="33" t="str">
        <f>IF(Content!$E$1=1,B2,B3)</f>
        <v>Фінансовий рахунок</v>
      </c>
      <c r="C1" s="33" t="str">
        <f>IF(Content!$E$1=1,C2,C3)</f>
        <v>Державний сектор</v>
      </c>
      <c r="D1" s="33" t="str">
        <f>IF(Content!$E$1=1,D2,D3)</f>
        <v>Банки</v>
      </c>
      <c r="E1" s="33" t="str">
        <f>IF(Content!$E$1=1,E2,E3)</f>
        <v>Реальний сектор</v>
      </c>
      <c r="F1" s="33" t="str">
        <f>IF(Content!$E$1=1,F2,F3)</f>
        <v>Сальдо фінансового рахунку</v>
      </c>
      <c r="G1" s="33"/>
      <c r="H1" s="33" t="str">
        <f>IF(Content!$E$1=1,H2,H3)</f>
        <v>Фінансовий рахунок: чисті зовнішні зобов’язання, млрд дол.</v>
      </c>
      <c r="J1" s="36"/>
    </row>
    <row r="2" spans="1:21" hidden="1">
      <c r="A2" s="45"/>
      <c r="B2" s="35" t="s">
        <v>126</v>
      </c>
      <c r="C2" s="35" t="s">
        <v>125</v>
      </c>
      <c r="D2" s="35" t="s">
        <v>49</v>
      </c>
      <c r="E2" s="35" t="s">
        <v>1022</v>
      </c>
      <c r="F2" s="35" t="s">
        <v>1242</v>
      </c>
      <c r="G2" s="35" t="s">
        <v>738</v>
      </c>
      <c r="H2" s="35" t="s">
        <v>476</v>
      </c>
      <c r="I2" s="35"/>
      <c r="K2" s="35"/>
      <c r="L2" s="35"/>
      <c r="M2" s="35"/>
    </row>
    <row r="3" spans="1:21" hidden="1">
      <c r="A3" s="35"/>
      <c r="B3" s="35" t="s">
        <v>130</v>
      </c>
      <c r="C3" s="35" t="s">
        <v>127</v>
      </c>
      <c r="D3" s="35" t="s">
        <v>53</v>
      </c>
      <c r="E3" s="35" t="s">
        <v>54</v>
      </c>
      <c r="F3" s="35" t="s">
        <v>1243</v>
      </c>
      <c r="G3" s="35" t="s">
        <v>737</v>
      </c>
      <c r="H3" s="35" t="s">
        <v>1497</v>
      </c>
      <c r="I3" s="35"/>
      <c r="K3" s="35"/>
      <c r="L3" s="35"/>
      <c r="M3" s="35"/>
    </row>
    <row r="4" spans="1:21">
      <c r="A4" s="37" t="s">
        <v>35</v>
      </c>
      <c r="B4" s="38">
        <v>0.2</v>
      </c>
      <c r="C4" s="38">
        <v>-0.3</v>
      </c>
      <c r="D4" s="38">
        <v>-0.5</v>
      </c>
      <c r="E4" s="38">
        <v>1</v>
      </c>
      <c r="F4" s="38"/>
      <c r="G4" s="38"/>
      <c r="H4" s="38"/>
      <c r="I4" s="226"/>
      <c r="J4" s="36"/>
      <c r="N4" s="38"/>
      <c r="O4" s="38"/>
      <c r="P4" s="38"/>
      <c r="Q4" s="38"/>
      <c r="R4" s="38"/>
      <c r="S4" s="38"/>
      <c r="T4" s="38"/>
      <c r="U4" s="38"/>
    </row>
    <row r="5" spans="1:21">
      <c r="A5" s="41"/>
      <c r="B5" s="38">
        <v>0.1</v>
      </c>
      <c r="C5" s="38">
        <v>-0.9</v>
      </c>
      <c r="D5" s="38">
        <v>-0.2</v>
      </c>
      <c r="E5" s="38">
        <v>1.1000000000000001</v>
      </c>
      <c r="F5" s="38"/>
      <c r="G5" s="38"/>
      <c r="H5" s="38"/>
      <c r="I5" s="226"/>
      <c r="J5" s="36"/>
      <c r="N5" s="38"/>
      <c r="O5" s="38"/>
      <c r="P5" s="38"/>
      <c r="Q5" s="38"/>
      <c r="R5" s="38"/>
      <c r="S5" s="38"/>
      <c r="T5" s="38"/>
    </row>
    <row r="6" spans="1:21">
      <c r="A6" s="37" t="s">
        <v>37</v>
      </c>
      <c r="B6" s="38">
        <v>1.8</v>
      </c>
      <c r="C6" s="38">
        <v>0.8</v>
      </c>
      <c r="D6" s="38">
        <v>-0.1</v>
      </c>
      <c r="E6" s="38">
        <v>1</v>
      </c>
      <c r="F6" s="38"/>
      <c r="G6" s="38"/>
      <c r="H6" s="38"/>
      <c r="I6" s="226"/>
      <c r="J6" s="36"/>
      <c r="N6" s="38"/>
      <c r="O6" s="38"/>
      <c r="P6" s="38"/>
      <c r="Q6" s="38"/>
      <c r="R6" s="38"/>
      <c r="S6" s="38"/>
      <c r="T6" s="38"/>
    </row>
    <row r="7" spans="1:21">
      <c r="A7" s="41"/>
      <c r="B7" s="38">
        <v>0.5</v>
      </c>
      <c r="C7" s="38">
        <v>-0.4</v>
      </c>
      <c r="D7" s="38">
        <v>1</v>
      </c>
      <c r="E7" s="38">
        <v>-0.1</v>
      </c>
      <c r="F7" s="38"/>
      <c r="G7" s="38"/>
      <c r="H7" s="38"/>
      <c r="I7" s="226"/>
      <c r="J7" s="36"/>
      <c r="N7" s="38"/>
      <c r="O7" s="38"/>
      <c r="P7" s="38"/>
      <c r="Q7" s="38"/>
      <c r="R7" s="38"/>
      <c r="S7" s="38"/>
      <c r="T7" s="38"/>
    </row>
    <row r="8" spans="1:21">
      <c r="A8" s="37" t="s">
        <v>39</v>
      </c>
      <c r="B8" s="38">
        <v>-0.1</v>
      </c>
      <c r="C8" s="38">
        <v>0</v>
      </c>
      <c r="D8" s="38">
        <v>-0.7</v>
      </c>
      <c r="E8" s="38">
        <v>0.6</v>
      </c>
      <c r="F8" s="38"/>
      <c r="G8" s="38"/>
      <c r="H8" s="38"/>
      <c r="I8" s="226"/>
      <c r="J8" s="36"/>
      <c r="N8" s="38"/>
      <c r="O8" s="38"/>
      <c r="P8" s="38"/>
      <c r="Q8" s="38"/>
      <c r="R8" s="38"/>
      <c r="S8" s="38"/>
      <c r="T8" s="38"/>
    </row>
    <row r="9" spans="1:21">
      <c r="A9" s="41"/>
      <c r="B9" s="38">
        <v>1.4</v>
      </c>
      <c r="C9" s="38">
        <v>0.6</v>
      </c>
      <c r="D9" s="38">
        <v>-0.4</v>
      </c>
      <c r="E9" s="38">
        <v>1.3</v>
      </c>
      <c r="F9" s="38"/>
      <c r="G9" s="38"/>
      <c r="H9" s="38"/>
      <c r="I9" s="226"/>
      <c r="J9" s="36"/>
      <c r="N9" s="38"/>
      <c r="O9" s="38"/>
      <c r="P9" s="38"/>
      <c r="Q9" s="38"/>
      <c r="R9" s="38"/>
      <c r="S9" s="38"/>
      <c r="T9" s="38"/>
    </row>
    <row r="10" spans="1:21">
      <c r="A10" s="37" t="s">
        <v>41</v>
      </c>
      <c r="B10" s="38">
        <v>2.1</v>
      </c>
      <c r="C10" s="38">
        <v>1.4</v>
      </c>
      <c r="D10" s="38">
        <v>-0.4</v>
      </c>
      <c r="E10" s="38">
        <v>1.1000000000000001</v>
      </c>
      <c r="F10" s="38"/>
      <c r="G10" s="38"/>
      <c r="H10" s="38"/>
      <c r="I10" s="226"/>
      <c r="J10" s="36"/>
      <c r="N10" s="38"/>
      <c r="O10" s="38"/>
      <c r="P10" s="38"/>
      <c r="Q10" s="38"/>
      <c r="R10" s="38"/>
      <c r="S10" s="38"/>
      <c r="T10" s="38"/>
    </row>
    <row r="11" spans="1:21">
      <c r="A11" s="41"/>
      <c r="B11" s="38">
        <v>1.6</v>
      </c>
      <c r="C11" s="38">
        <v>0.1</v>
      </c>
      <c r="D11" s="38">
        <v>1.6</v>
      </c>
      <c r="E11" s="38">
        <v>-0.2</v>
      </c>
      <c r="F11" s="38"/>
      <c r="G11" s="38"/>
      <c r="H11" s="38"/>
      <c r="I11" s="226"/>
      <c r="J11" s="36"/>
      <c r="N11" s="38"/>
      <c r="O11" s="38"/>
      <c r="P11" s="38"/>
      <c r="Q11" s="38"/>
      <c r="R11" s="38"/>
      <c r="S11" s="38"/>
      <c r="T11" s="38"/>
    </row>
    <row r="12" spans="1:21">
      <c r="A12" s="37" t="s">
        <v>43</v>
      </c>
      <c r="B12" s="38">
        <v>0.4</v>
      </c>
      <c r="C12" s="38">
        <v>0.2</v>
      </c>
      <c r="D12" s="38">
        <v>-0.1</v>
      </c>
      <c r="E12" s="38">
        <v>0.2</v>
      </c>
      <c r="F12" s="38"/>
      <c r="G12" s="38"/>
      <c r="H12" s="38"/>
      <c r="I12" s="226"/>
      <c r="J12" s="36"/>
      <c r="N12" s="38"/>
      <c r="O12" s="38"/>
      <c r="P12" s="38"/>
      <c r="Q12" s="38"/>
      <c r="R12" s="38"/>
      <c r="S12" s="38"/>
      <c r="T12" s="38"/>
    </row>
    <row r="13" spans="1:21">
      <c r="A13" s="41"/>
      <c r="B13" s="38">
        <v>0.6</v>
      </c>
      <c r="C13" s="38">
        <v>-0.2</v>
      </c>
      <c r="D13" s="38">
        <v>0.1</v>
      </c>
      <c r="E13" s="38">
        <v>0.7</v>
      </c>
      <c r="F13" s="38"/>
      <c r="G13" s="38"/>
      <c r="H13" s="38"/>
      <c r="I13" s="226"/>
      <c r="J13" s="36"/>
      <c r="N13" s="38"/>
      <c r="O13" s="38"/>
      <c r="P13" s="38"/>
      <c r="Q13" s="38"/>
      <c r="R13" s="38"/>
      <c r="S13" s="38"/>
      <c r="T13" s="38"/>
    </row>
    <row r="14" spans="1:21">
      <c r="A14" s="36" t="s">
        <v>45</v>
      </c>
      <c r="B14" s="38">
        <v>2</v>
      </c>
      <c r="C14" s="38">
        <v>0.6</v>
      </c>
      <c r="D14" s="38">
        <v>-0.3</v>
      </c>
      <c r="E14" s="38">
        <v>1.7</v>
      </c>
      <c r="F14" s="38"/>
      <c r="G14" s="38"/>
      <c r="H14" s="38"/>
      <c r="I14" s="226"/>
      <c r="J14" s="36"/>
      <c r="N14" s="38"/>
      <c r="O14" s="38"/>
      <c r="P14" s="38"/>
      <c r="Q14" s="38"/>
      <c r="R14" s="38"/>
      <c r="S14" s="38"/>
      <c r="T14" s="38"/>
    </row>
    <row r="15" spans="1:21">
      <c r="A15" s="37"/>
      <c r="B15" s="38">
        <v>4.2</v>
      </c>
      <c r="C15" s="38">
        <v>2.2999999999999998</v>
      </c>
      <c r="D15" s="38">
        <v>1.1000000000000001</v>
      </c>
      <c r="E15" s="38">
        <v>0.7</v>
      </c>
      <c r="F15" s="38"/>
      <c r="G15" s="38"/>
      <c r="H15" s="38"/>
      <c r="I15" s="226"/>
      <c r="J15" s="36"/>
      <c r="N15" s="38"/>
      <c r="O15" s="38"/>
      <c r="P15" s="38"/>
      <c r="Q15" s="38"/>
      <c r="R15" s="38"/>
      <c r="S15" s="38"/>
      <c r="T15" s="38"/>
    </row>
    <row r="16" spans="1:21">
      <c r="A16" s="36" t="s">
        <v>260</v>
      </c>
      <c r="B16" s="38">
        <v>0.4</v>
      </c>
      <c r="C16" s="38">
        <v>1.5</v>
      </c>
      <c r="D16" s="38">
        <v>-0.6</v>
      </c>
      <c r="E16" s="38">
        <v>-0.5</v>
      </c>
      <c r="F16" s="38"/>
      <c r="G16" s="38"/>
      <c r="H16" s="38"/>
      <c r="I16" s="226"/>
      <c r="J16" s="36"/>
      <c r="N16" s="38"/>
      <c r="O16" s="38"/>
      <c r="P16" s="38"/>
      <c r="Q16" s="38"/>
      <c r="R16" s="38"/>
      <c r="S16" s="38"/>
      <c r="T16" s="38"/>
    </row>
    <row r="17" spans="1:23" ht="25.5">
      <c r="A17" s="557" t="s">
        <v>1508</v>
      </c>
      <c r="B17" s="36">
        <v>-1.1000000000000001</v>
      </c>
      <c r="C17" s="36">
        <v>-0.2</v>
      </c>
      <c r="D17" s="36">
        <v>-0.5</v>
      </c>
      <c r="E17" s="202">
        <v>-0.3</v>
      </c>
      <c r="F17" s="38"/>
      <c r="J17" s="36"/>
      <c r="P17" s="38"/>
      <c r="Q17" s="38"/>
      <c r="R17" s="38"/>
      <c r="S17" s="38"/>
    </row>
    <row r="18" spans="1:23">
      <c r="E18" s="176"/>
      <c r="F18" s="38"/>
      <c r="I18" s="33" t="str">
        <f>IF(Content!$E$1=1,I19,I20)</f>
        <v>Джерело: НБУ.</v>
      </c>
      <c r="J18" s="36"/>
    </row>
    <row r="19" spans="1:23">
      <c r="E19" s="176"/>
      <c r="F19" s="38"/>
      <c r="I19" s="35" t="s">
        <v>65</v>
      </c>
      <c r="J19" s="36"/>
    </row>
    <row r="20" spans="1:23">
      <c r="A20" s="37"/>
      <c r="B20" s="38"/>
      <c r="C20" s="38"/>
      <c r="D20" s="38"/>
      <c r="E20" s="38"/>
      <c r="F20" s="38"/>
      <c r="H20" s="38"/>
      <c r="I20" s="35" t="s">
        <v>66</v>
      </c>
      <c r="L20" s="35" t="s">
        <v>66</v>
      </c>
    </row>
    <row r="21" spans="1:23">
      <c r="A21" s="37"/>
      <c r="B21" s="38"/>
      <c r="C21" s="38"/>
      <c r="D21" s="38"/>
      <c r="E21" s="38"/>
      <c r="F21" s="38"/>
      <c r="G21" s="38"/>
      <c r="H21" s="38"/>
      <c r="I21" s="38"/>
    </row>
    <row r="22" spans="1:23" ht="14.25">
      <c r="A22" s="37"/>
      <c r="B22" s="38"/>
      <c r="C22" s="38"/>
      <c r="D22" s="38"/>
      <c r="E22" s="38"/>
      <c r="F22" s="38"/>
      <c r="G22" s="38"/>
      <c r="H22" s="38"/>
      <c r="I22" s="38"/>
      <c r="N22" s="195"/>
      <c r="O22" s="33"/>
      <c r="P22" s="33"/>
      <c r="Q22" s="33"/>
      <c r="R22" s="196"/>
      <c r="S22" s="196"/>
      <c r="T22" s="197"/>
      <c r="U22" s="196"/>
      <c r="V22" s="197"/>
      <c r="W22" s="195"/>
    </row>
    <row r="23" spans="1:23" ht="14.25">
      <c r="A23" s="37"/>
      <c r="B23" s="38"/>
      <c r="C23" s="38"/>
      <c r="D23" s="38"/>
      <c r="E23" s="38"/>
      <c r="F23" s="38"/>
      <c r="G23" s="38"/>
      <c r="H23" s="38"/>
      <c r="I23" s="38"/>
      <c r="O23" s="38"/>
      <c r="P23" s="38"/>
      <c r="Q23" s="38"/>
      <c r="R23" s="196"/>
      <c r="S23" s="196"/>
      <c r="T23" s="197"/>
      <c r="U23" s="196"/>
      <c r="V23" s="197"/>
      <c r="W23" s="195"/>
    </row>
    <row r="24" spans="1:23" ht="14.25">
      <c r="A24" s="37"/>
      <c r="B24" s="38"/>
      <c r="C24" s="38"/>
      <c r="D24" s="38"/>
      <c r="E24" s="38"/>
      <c r="F24" s="38"/>
      <c r="G24" s="38"/>
      <c r="H24" s="38"/>
      <c r="I24" s="38"/>
      <c r="O24" s="38"/>
      <c r="P24" s="38"/>
      <c r="Q24" s="38"/>
      <c r="R24" s="196"/>
      <c r="S24" s="196"/>
      <c r="T24" s="197"/>
      <c r="U24" s="196"/>
      <c r="V24" s="197"/>
      <c r="W24" s="195"/>
    </row>
    <row r="25" spans="1:23" ht="14.25">
      <c r="A25" s="41"/>
      <c r="B25" s="38"/>
      <c r="C25" s="38"/>
      <c r="D25" s="38"/>
      <c r="E25" s="38"/>
      <c r="F25" s="38"/>
      <c r="G25" s="38"/>
      <c r="H25" s="38"/>
      <c r="I25" s="38"/>
      <c r="M25" s="198"/>
      <c r="O25" s="38"/>
      <c r="P25" s="38"/>
      <c r="Q25" s="38"/>
      <c r="R25" s="199"/>
      <c r="S25" s="199"/>
      <c r="T25" s="199"/>
      <c r="U25" s="199"/>
      <c r="V25" s="199"/>
      <c r="W25" s="195"/>
    </row>
    <row r="26" spans="1:23" ht="14.25">
      <c r="A26" s="37"/>
      <c r="B26" s="38"/>
      <c r="C26" s="38"/>
      <c r="D26" s="38"/>
      <c r="E26" s="38"/>
      <c r="F26" s="38"/>
      <c r="G26" s="38"/>
      <c r="H26" s="38"/>
      <c r="I26" s="38"/>
      <c r="M26" s="198"/>
      <c r="O26" s="38"/>
      <c r="P26" s="38"/>
      <c r="Q26" s="38"/>
      <c r="R26" s="199"/>
      <c r="S26" s="199"/>
      <c r="T26" s="199"/>
      <c r="U26" s="199"/>
      <c r="V26" s="199"/>
      <c r="W26" s="195"/>
    </row>
    <row r="27" spans="1:23" ht="14.25">
      <c r="A27" s="41"/>
      <c r="B27" s="38"/>
      <c r="C27" s="38"/>
      <c r="D27" s="38"/>
      <c r="E27" s="38"/>
      <c r="F27" s="38"/>
      <c r="G27" s="38"/>
      <c r="H27" s="38"/>
      <c r="I27" s="38"/>
      <c r="M27" s="198"/>
      <c r="O27" s="38"/>
      <c r="P27" s="38"/>
      <c r="Q27" s="38"/>
      <c r="R27" s="199"/>
      <c r="S27" s="199"/>
      <c r="T27" s="199"/>
      <c r="U27" s="199"/>
      <c r="V27" s="199"/>
      <c r="W27" s="195"/>
    </row>
    <row r="28" spans="1:23" ht="14.25">
      <c r="A28" s="37"/>
      <c r="B28" s="38"/>
      <c r="C28" s="38"/>
      <c r="D28" s="38"/>
      <c r="E28" s="38"/>
      <c r="F28" s="38"/>
      <c r="G28" s="38"/>
      <c r="H28" s="38"/>
      <c r="I28" s="38"/>
      <c r="M28" s="198"/>
      <c r="O28" s="38"/>
      <c r="P28" s="38"/>
      <c r="Q28" s="38"/>
      <c r="R28" s="199"/>
      <c r="S28" s="199"/>
      <c r="T28" s="199"/>
      <c r="U28" s="199"/>
      <c r="V28" s="199"/>
      <c r="W28" s="195"/>
    </row>
    <row r="29" spans="1:23" ht="14.25">
      <c r="M29" s="198"/>
      <c r="O29" s="38"/>
      <c r="P29" s="38"/>
      <c r="Q29" s="38"/>
      <c r="R29" s="199"/>
      <c r="S29" s="199"/>
      <c r="T29" s="199"/>
      <c r="U29" s="199"/>
      <c r="V29" s="199"/>
      <c r="W29" s="195"/>
    </row>
    <row r="30" spans="1:23" ht="14.25">
      <c r="M30" s="198"/>
      <c r="O30" s="38"/>
      <c r="P30" s="38"/>
      <c r="Q30" s="38"/>
      <c r="R30" s="199"/>
      <c r="S30" s="199"/>
      <c r="T30" s="199"/>
      <c r="U30" s="199"/>
      <c r="V30" s="199"/>
      <c r="W30" s="195"/>
    </row>
    <row r="31" spans="1:23" ht="14.25">
      <c r="M31" s="198"/>
      <c r="O31" s="38"/>
      <c r="P31" s="38"/>
      <c r="Q31" s="38"/>
      <c r="R31" s="199"/>
      <c r="S31" s="199"/>
      <c r="T31" s="199"/>
      <c r="U31" s="199"/>
      <c r="V31" s="199"/>
      <c r="W31" s="195"/>
    </row>
    <row r="32" spans="1:23" ht="14.25">
      <c r="M32" s="198"/>
      <c r="O32" s="38"/>
      <c r="P32" s="38"/>
      <c r="Q32" s="38"/>
      <c r="R32" s="199"/>
      <c r="S32" s="199"/>
      <c r="T32" s="199"/>
      <c r="U32" s="199"/>
      <c r="V32" s="199"/>
      <c r="W32" s="195"/>
    </row>
    <row r="33" spans="13:23" ht="14.25">
      <c r="M33" s="198"/>
      <c r="O33" s="38"/>
      <c r="P33" s="38"/>
      <c r="Q33" s="38"/>
      <c r="R33" s="199"/>
      <c r="S33" s="199"/>
      <c r="T33" s="199"/>
      <c r="U33" s="199"/>
      <c r="V33" s="199"/>
      <c r="W33" s="195"/>
    </row>
    <row r="34" spans="13:23" ht="14.25">
      <c r="M34" s="198"/>
      <c r="O34" s="38"/>
      <c r="P34" s="38"/>
      <c r="Q34" s="38"/>
      <c r="R34" s="199"/>
      <c r="S34" s="199"/>
      <c r="T34" s="199"/>
      <c r="U34" s="199"/>
      <c r="V34" s="199"/>
      <c r="W34" s="195"/>
    </row>
    <row r="35" spans="13:23" ht="14.25">
      <c r="M35" s="198"/>
      <c r="O35" s="38"/>
      <c r="P35" s="38"/>
      <c r="Q35" s="38"/>
      <c r="R35" s="199"/>
      <c r="S35" s="199"/>
      <c r="T35" s="199"/>
      <c r="U35" s="199"/>
      <c r="V35" s="199"/>
      <c r="W35" s="195"/>
    </row>
    <row r="36" spans="13:23" ht="14.25">
      <c r="M36" s="198"/>
      <c r="O36" s="38"/>
      <c r="P36" s="38"/>
      <c r="Q36" s="38"/>
      <c r="R36" s="199"/>
      <c r="S36" s="199"/>
      <c r="T36" s="199"/>
      <c r="U36" s="199"/>
      <c r="V36" s="199"/>
      <c r="W36" s="195"/>
    </row>
    <row r="37" spans="13:23" ht="14.25">
      <c r="M37" s="198"/>
      <c r="O37" s="38"/>
      <c r="P37" s="38"/>
      <c r="Q37" s="38"/>
      <c r="R37" s="199"/>
      <c r="S37" s="199"/>
      <c r="T37" s="199"/>
      <c r="U37" s="199"/>
      <c r="V37" s="199"/>
      <c r="W37" s="195"/>
    </row>
    <row r="38" spans="13:23" ht="14.25">
      <c r="M38" s="198"/>
      <c r="O38" s="38"/>
      <c r="P38" s="38"/>
      <c r="Q38" s="38"/>
      <c r="R38" s="199"/>
      <c r="S38" s="199"/>
      <c r="T38" s="199"/>
      <c r="U38" s="199"/>
      <c r="V38" s="199"/>
      <c r="W38" s="195"/>
    </row>
    <row r="39" spans="13:23">
      <c r="R39" s="198"/>
      <c r="S39" s="198"/>
      <c r="T39" s="198"/>
      <c r="U39" s="198"/>
      <c r="V39" s="198"/>
    </row>
    <row r="40" spans="13:23">
      <c r="R40" s="198"/>
      <c r="S40" s="198"/>
      <c r="T40" s="198"/>
      <c r="U40" s="198"/>
      <c r="V40" s="198"/>
    </row>
  </sheetData>
  <hyperlinks>
    <hyperlink ref="A1" location="Content!A1" display="&lt;&lt;"/>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0">
    <tabColor theme="8"/>
  </sheetPr>
  <dimension ref="A1:R576"/>
  <sheetViews>
    <sheetView showGridLines="0" zoomScaleNormal="100" workbookViewId="0">
      <selection activeCell="N39" sqref="N39"/>
    </sheetView>
  </sheetViews>
  <sheetFormatPr defaultColWidth="8.85546875" defaultRowHeight="12.75"/>
  <cols>
    <col min="1" max="1" width="12" style="36" customWidth="1"/>
    <col min="2" max="2" width="8.5703125" style="36" customWidth="1"/>
    <col min="3" max="3" width="10.140625" style="36" customWidth="1"/>
    <col min="4" max="4" width="8.85546875" style="36"/>
    <col min="5" max="5" width="8.85546875" style="35"/>
    <col min="6" max="16384" width="8.85546875" style="36"/>
  </cols>
  <sheetData>
    <row r="1" spans="1:18">
      <c r="A1" s="19" t="s">
        <v>102</v>
      </c>
      <c r="B1" s="33" t="str">
        <f>IF(Content!$E$1=1,B2,B3)</f>
        <v>Банки</v>
      </c>
      <c r="C1" s="33" t="str">
        <f>IF(Content!$E$1=1,C2,C3)</f>
        <v>Реальний сектор</v>
      </c>
      <c r="D1" s="33" t="str">
        <f>IF(Content!$E$1=1,D2,D3)</f>
        <v>Усього</v>
      </c>
      <c r="E1" s="36"/>
      <c r="G1" s="33" t="str">
        <f>IF(Content!$E$1=1,G2,G3)</f>
        <v>Потоки боргового капіталу*, млрд дол.</v>
      </c>
    </row>
    <row r="2" spans="1:18" hidden="1">
      <c r="A2" s="19"/>
      <c r="B2" s="35" t="s">
        <v>49</v>
      </c>
      <c r="C2" s="35" t="s">
        <v>1022</v>
      </c>
      <c r="D2" s="35" t="s">
        <v>800</v>
      </c>
      <c r="G2" s="35" t="s">
        <v>1024</v>
      </c>
      <c r="H2" s="35"/>
      <c r="I2" s="35"/>
      <c r="J2" s="35"/>
    </row>
    <row r="3" spans="1:18" hidden="1">
      <c r="B3" s="35" t="s">
        <v>53</v>
      </c>
      <c r="C3" s="35" t="s">
        <v>54</v>
      </c>
      <c r="D3" s="35" t="s">
        <v>799</v>
      </c>
      <c r="G3" s="35" t="s">
        <v>1498</v>
      </c>
      <c r="H3" s="35"/>
      <c r="I3" s="35"/>
      <c r="J3" s="35"/>
      <c r="M3" s="378"/>
      <c r="N3" s="378"/>
      <c r="O3" s="378"/>
    </row>
    <row r="4" spans="1:18">
      <c r="A4" s="37" t="s">
        <v>35</v>
      </c>
      <c r="B4" s="339">
        <v>-1.1000000000000001</v>
      </c>
      <c r="C4" s="339">
        <v>0.2</v>
      </c>
      <c r="D4" s="38">
        <v>-0.9</v>
      </c>
      <c r="E4" s="39" t="s">
        <v>31</v>
      </c>
      <c r="F4" s="40"/>
      <c r="M4" s="378"/>
      <c r="N4" s="378"/>
      <c r="O4" s="378"/>
      <c r="P4" s="38"/>
      <c r="Q4" s="38"/>
      <c r="R4" s="38"/>
    </row>
    <row r="5" spans="1:18">
      <c r="A5" s="41"/>
      <c r="B5" s="339">
        <v>-0.6</v>
      </c>
      <c r="C5" s="339">
        <v>0.2</v>
      </c>
      <c r="D5" s="38">
        <v>-0.3</v>
      </c>
      <c r="E5" s="39"/>
      <c r="F5" s="40"/>
      <c r="M5" s="378"/>
      <c r="N5" s="378"/>
      <c r="O5" s="378"/>
      <c r="P5" s="38"/>
      <c r="Q5" s="38"/>
      <c r="R5" s="38"/>
    </row>
    <row r="6" spans="1:18">
      <c r="A6" s="37" t="s">
        <v>37</v>
      </c>
      <c r="B6" s="339">
        <v>-0.6</v>
      </c>
      <c r="C6" s="339">
        <v>-0.2</v>
      </c>
      <c r="D6" s="38">
        <v>-0.8</v>
      </c>
      <c r="E6" s="39" t="s">
        <v>33</v>
      </c>
      <c r="F6" s="40"/>
      <c r="M6" s="378"/>
      <c r="N6" s="378"/>
      <c r="O6" s="378"/>
      <c r="P6" s="38"/>
      <c r="Q6" s="38"/>
      <c r="R6" s="38"/>
    </row>
    <row r="7" spans="1:18">
      <c r="A7" s="41"/>
      <c r="B7" s="339">
        <v>0</v>
      </c>
      <c r="C7" s="339">
        <v>-0.1</v>
      </c>
      <c r="D7" s="38">
        <v>-0.1</v>
      </c>
      <c r="E7" s="39"/>
      <c r="F7" s="40"/>
      <c r="M7" s="378"/>
      <c r="N7" s="378"/>
      <c r="O7" s="378"/>
      <c r="P7" s="38"/>
      <c r="Q7" s="38"/>
      <c r="R7" s="38"/>
    </row>
    <row r="8" spans="1:18">
      <c r="A8" s="37" t="s">
        <v>39</v>
      </c>
      <c r="B8" s="339">
        <v>-0.5</v>
      </c>
      <c r="C8" s="339">
        <v>-0.2</v>
      </c>
      <c r="D8" s="38">
        <v>-0.7</v>
      </c>
      <c r="E8" s="39" t="s">
        <v>35</v>
      </c>
      <c r="F8" s="40"/>
      <c r="M8" s="378"/>
      <c r="N8" s="378"/>
      <c r="O8" s="378"/>
      <c r="P8" s="38"/>
      <c r="Q8" s="38"/>
      <c r="R8" s="38"/>
    </row>
    <row r="9" spans="1:18">
      <c r="A9" s="41"/>
      <c r="B9" s="339">
        <v>-0.2</v>
      </c>
      <c r="C9" s="339">
        <v>0.1</v>
      </c>
      <c r="D9" s="38">
        <v>-0.1</v>
      </c>
      <c r="E9" s="39"/>
      <c r="F9" s="40"/>
      <c r="M9" s="378"/>
      <c r="N9" s="378"/>
      <c r="O9" s="378"/>
      <c r="P9" s="38"/>
      <c r="Q9" s="38"/>
      <c r="R9" s="38"/>
    </row>
    <row r="10" spans="1:18">
      <c r="A10" s="37" t="s">
        <v>41</v>
      </c>
      <c r="B10" s="339">
        <v>-0.2</v>
      </c>
      <c r="C10" s="339">
        <v>1.3</v>
      </c>
      <c r="D10" s="38">
        <v>1</v>
      </c>
      <c r="E10" s="39" t="s">
        <v>37</v>
      </c>
      <c r="F10" s="40"/>
      <c r="M10" s="378"/>
      <c r="N10" s="378"/>
      <c r="O10" s="378"/>
      <c r="P10" s="38"/>
      <c r="Q10" s="38"/>
      <c r="R10" s="38"/>
    </row>
    <row r="11" spans="1:18">
      <c r="A11" s="41"/>
      <c r="B11" s="339">
        <v>0</v>
      </c>
      <c r="C11" s="339">
        <v>-0.3</v>
      </c>
      <c r="D11" s="38">
        <v>-0.3</v>
      </c>
      <c r="E11" s="39"/>
      <c r="F11" s="40"/>
      <c r="M11" s="378"/>
      <c r="N11" s="378"/>
      <c r="O11" s="378"/>
      <c r="P11" s="38"/>
      <c r="Q11" s="38"/>
      <c r="R11" s="38"/>
    </row>
    <row r="12" spans="1:18">
      <c r="A12" s="37" t="s">
        <v>43</v>
      </c>
      <c r="B12" s="339">
        <v>0</v>
      </c>
      <c r="C12" s="339">
        <v>-0.9</v>
      </c>
      <c r="D12" s="38">
        <v>-0.9</v>
      </c>
      <c r="E12" s="39" t="s">
        <v>39</v>
      </c>
      <c r="F12" s="40"/>
      <c r="M12" s="378"/>
      <c r="N12" s="378"/>
      <c r="O12" s="378"/>
      <c r="P12" s="38"/>
      <c r="Q12" s="38"/>
      <c r="R12" s="38"/>
    </row>
    <row r="13" spans="1:18">
      <c r="A13" s="41"/>
      <c r="B13" s="339">
        <v>0</v>
      </c>
      <c r="C13" s="339">
        <v>0.5</v>
      </c>
      <c r="D13" s="38">
        <v>0.5</v>
      </c>
      <c r="E13" s="39"/>
      <c r="F13" s="40"/>
      <c r="M13" s="378"/>
      <c r="N13" s="378"/>
      <c r="O13" s="378"/>
      <c r="P13" s="38"/>
      <c r="Q13" s="38"/>
      <c r="R13" s="38"/>
    </row>
    <row r="14" spans="1:18">
      <c r="A14" s="36" t="s">
        <v>45</v>
      </c>
      <c r="B14" s="339">
        <v>0</v>
      </c>
      <c r="C14" s="339">
        <v>1.4</v>
      </c>
      <c r="D14" s="38">
        <v>1.4</v>
      </c>
      <c r="E14" s="39" t="s">
        <v>41</v>
      </c>
      <c r="F14" s="40"/>
      <c r="M14" s="378"/>
      <c r="N14" s="378"/>
      <c r="O14" s="378"/>
      <c r="P14" s="38"/>
      <c r="Q14" s="38"/>
      <c r="R14" s="38"/>
    </row>
    <row r="15" spans="1:18">
      <c r="A15" s="37"/>
      <c r="B15" s="339">
        <v>0</v>
      </c>
      <c r="C15" s="339">
        <v>1.8</v>
      </c>
      <c r="D15" s="38">
        <v>1.8</v>
      </c>
      <c r="E15" s="39"/>
      <c r="F15" s="40"/>
      <c r="M15" s="378"/>
      <c r="N15" s="378"/>
      <c r="O15" s="378"/>
      <c r="P15" s="38"/>
      <c r="Q15" s="38"/>
      <c r="R15" s="38"/>
    </row>
    <row r="16" spans="1:18">
      <c r="A16" s="36" t="s">
        <v>260</v>
      </c>
      <c r="B16" s="339">
        <v>-0.6</v>
      </c>
      <c r="C16" s="339">
        <v>-0.1</v>
      </c>
      <c r="D16" s="38">
        <v>-0.7</v>
      </c>
      <c r="E16" s="39" t="s">
        <v>43</v>
      </c>
      <c r="F16" s="40"/>
      <c r="M16" s="378"/>
      <c r="N16" s="378"/>
      <c r="O16" s="378"/>
      <c r="P16" s="38"/>
      <c r="Q16" s="38"/>
      <c r="R16" s="38"/>
    </row>
    <row r="17" spans="1:18" ht="25.5">
      <c r="A17" s="557" t="s">
        <v>1508</v>
      </c>
      <c r="B17" s="339">
        <v>-0.2</v>
      </c>
      <c r="C17" s="339">
        <v>0.4</v>
      </c>
      <c r="D17" s="38">
        <v>0.2</v>
      </c>
      <c r="E17" s="39"/>
      <c r="F17" s="40"/>
      <c r="M17" s="378"/>
      <c r="N17" s="378"/>
      <c r="O17" s="378"/>
      <c r="P17" s="38"/>
      <c r="Q17" s="38"/>
      <c r="R17" s="38"/>
    </row>
    <row r="18" spans="1:18">
      <c r="A18" s="382"/>
      <c r="B18" s="339"/>
      <c r="C18" s="339"/>
      <c r="D18" s="38"/>
      <c r="E18" s="49"/>
      <c r="F18" s="109"/>
      <c r="G18" s="36" t="str">
        <f>IF(Content!$E$1=1,G20,G21)</f>
        <v>* Додатні значення – приплив капіталу.</v>
      </c>
      <c r="M18" s="378"/>
      <c r="N18" s="378"/>
      <c r="O18" s="378"/>
      <c r="P18" s="38"/>
      <c r="Q18" s="38"/>
      <c r="R18" s="38"/>
    </row>
    <row r="19" spans="1:18">
      <c r="A19" s="382"/>
      <c r="B19" s="339"/>
      <c r="C19" s="339"/>
      <c r="D19" s="38"/>
      <c r="E19" s="39" t="s">
        <v>214</v>
      </c>
      <c r="F19" s="40"/>
      <c r="G19" s="33" t="str">
        <f>IF(Content!$E$1=1,G22,G23)</f>
        <v>Джерело: розрахунки НБУ.</v>
      </c>
      <c r="M19" s="378"/>
      <c r="N19" s="378"/>
      <c r="O19" s="378"/>
      <c r="P19" s="38"/>
      <c r="Q19" s="38"/>
      <c r="R19" s="38"/>
    </row>
    <row r="20" spans="1:18">
      <c r="A20" s="382"/>
      <c r="B20" s="339"/>
      <c r="C20" s="339"/>
      <c r="D20" s="38"/>
      <c r="G20" s="35" t="s">
        <v>1023</v>
      </c>
      <c r="M20" s="378"/>
      <c r="N20" s="378"/>
      <c r="O20" s="378"/>
    </row>
    <row r="21" spans="1:18">
      <c r="A21" s="382"/>
      <c r="B21" s="339"/>
      <c r="C21" s="339"/>
      <c r="D21" s="38"/>
      <c r="G21" s="35" t="s">
        <v>1686</v>
      </c>
      <c r="M21" s="378"/>
      <c r="N21" s="378"/>
      <c r="O21" s="378"/>
    </row>
    <row r="22" spans="1:18">
      <c r="A22" s="382"/>
      <c r="B22" s="339"/>
      <c r="C22" s="339"/>
      <c r="D22" s="38"/>
      <c r="G22" s="35" t="s">
        <v>63</v>
      </c>
      <c r="M22" s="378"/>
      <c r="N22" s="378"/>
      <c r="O22" s="378"/>
    </row>
    <row r="23" spans="1:18">
      <c r="A23" s="382"/>
      <c r="B23" s="339"/>
      <c r="C23" s="339"/>
      <c r="D23" s="38"/>
      <c r="G23" s="35" t="s">
        <v>64</v>
      </c>
      <c r="M23" s="378"/>
      <c r="N23" s="378"/>
      <c r="O23" s="378"/>
    </row>
    <row r="24" spans="1:18">
      <c r="A24" s="382"/>
      <c r="B24" s="339"/>
      <c r="C24" s="339"/>
      <c r="D24" s="38"/>
      <c r="M24" s="378"/>
      <c r="N24" s="378"/>
      <c r="O24" s="378"/>
    </row>
    <row r="25" spans="1:18">
      <c r="A25" s="382"/>
      <c r="B25" s="339"/>
      <c r="C25" s="339"/>
      <c r="D25" s="38"/>
      <c r="K25" s="38"/>
      <c r="L25" s="38"/>
      <c r="M25" s="378"/>
      <c r="N25" s="378"/>
      <c r="O25" s="378"/>
    </row>
    <row r="26" spans="1:18">
      <c r="A26" s="382"/>
      <c r="B26" s="340"/>
      <c r="C26" s="340"/>
      <c r="D26" s="184"/>
      <c r="K26" s="38"/>
      <c r="L26" s="38"/>
      <c r="M26" s="378"/>
      <c r="N26" s="378"/>
      <c r="O26" s="378"/>
    </row>
    <row r="27" spans="1:18">
      <c r="A27" s="382"/>
      <c r="B27" s="341"/>
      <c r="C27" s="341"/>
      <c r="D27" s="102"/>
      <c r="K27" s="38"/>
      <c r="L27" s="38"/>
      <c r="M27" s="378"/>
      <c r="N27" s="378"/>
      <c r="O27" s="378"/>
    </row>
    <row r="28" spans="1:18">
      <c r="A28" s="382"/>
      <c r="B28" s="341"/>
      <c r="C28" s="341"/>
      <c r="D28" s="102"/>
      <c r="K28" s="38"/>
      <c r="L28" s="38"/>
      <c r="M28" s="378"/>
      <c r="N28" s="378"/>
      <c r="O28" s="378"/>
    </row>
    <row r="29" spans="1:18">
      <c r="A29" s="382"/>
      <c r="B29" s="339"/>
      <c r="C29" s="339"/>
      <c r="D29" s="38"/>
      <c r="K29" s="38"/>
      <c r="L29" s="38"/>
      <c r="M29" s="378"/>
      <c r="N29" s="378"/>
      <c r="O29" s="378"/>
    </row>
    <row r="30" spans="1:18">
      <c r="A30" s="382"/>
      <c r="B30" s="339"/>
      <c r="C30" s="339"/>
      <c r="D30" s="38"/>
      <c r="K30" s="38"/>
      <c r="L30" s="38"/>
      <c r="M30" s="378"/>
      <c r="N30" s="378"/>
      <c r="O30" s="378"/>
    </row>
    <row r="31" spans="1:18">
      <c r="A31" s="382"/>
      <c r="B31" s="339"/>
      <c r="C31" s="339"/>
      <c r="D31" s="38"/>
      <c r="K31" s="38"/>
      <c r="L31" s="38"/>
      <c r="M31" s="378"/>
      <c r="N31" s="378"/>
      <c r="O31" s="378"/>
    </row>
    <row r="32" spans="1:18">
      <c r="A32" s="382"/>
      <c r="B32" s="339"/>
      <c r="C32" s="339"/>
      <c r="D32" s="38"/>
      <c r="K32" s="38"/>
      <c r="L32" s="38"/>
      <c r="M32" s="378"/>
      <c r="N32" s="378"/>
      <c r="O32" s="378"/>
    </row>
    <row r="33" spans="1:15">
      <c r="A33" s="382"/>
      <c r="B33" s="339"/>
      <c r="C33" s="339"/>
      <c r="D33" s="38"/>
      <c r="K33" s="38"/>
      <c r="L33" s="38"/>
      <c r="M33" s="378"/>
      <c r="N33" s="378"/>
      <c r="O33" s="378"/>
    </row>
    <row r="34" spans="1:15">
      <c r="A34" s="382"/>
      <c r="B34" s="339"/>
      <c r="C34" s="339"/>
      <c r="D34" s="38"/>
      <c r="K34" s="38"/>
      <c r="L34" s="38"/>
      <c r="M34" s="378"/>
      <c r="N34" s="378"/>
      <c r="O34" s="378"/>
    </row>
    <row r="35" spans="1:15">
      <c r="A35" s="382"/>
      <c r="B35" s="339"/>
      <c r="C35" s="339"/>
      <c r="D35" s="38"/>
      <c r="K35" s="38"/>
      <c r="L35" s="38"/>
      <c r="M35" s="378"/>
      <c r="N35" s="378"/>
      <c r="O35" s="378"/>
    </row>
    <row r="36" spans="1:15">
      <c r="A36" s="382"/>
      <c r="B36" s="339"/>
      <c r="C36" s="339"/>
      <c r="D36" s="38"/>
      <c r="K36" s="38"/>
      <c r="L36" s="38"/>
      <c r="M36" s="378"/>
      <c r="N36" s="378"/>
      <c r="O36" s="378"/>
    </row>
    <row r="37" spans="1:15">
      <c r="A37" s="382"/>
      <c r="B37" s="339"/>
      <c r="C37" s="339"/>
      <c r="D37" s="38"/>
      <c r="K37" s="38"/>
      <c r="L37" s="38"/>
      <c r="M37" s="378"/>
      <c r="N37" s="378"/>
      <c r="O37" s="378"/>
    </row>
    <row r="38" spans="1:15">
      <c r="A38" s="382"/>
      <c r="B38" s="339"/>
      <c r="C38" s="339"/>
      <c r="D38" s="38"/>
      <c r="K38" s="38"/>
      <c r="L38" s="38"/>
      <c r="M38" s="378"/>
      <c r="N38" s="378"/>
      <c r="O38" s="378"/>
    </row>
    <row r="39" spans="1:15">
      <c r="A39" s="382"/>
      <c r="B39" s="339"/>
      <c r="C39" s="339"/>
      <c r="D39" s="38"/>
      <c r="K39" s="38"/>
      <c r="L39" s="38"/>
      <c r="M39" s="378"/>
      <c r="N39" s="378"/>
      <c r="O39" s="378"/>
    </row>
    <row r="40" spans="1:15">
      <c r="A40" s="382"/>
      <c r="B40" s="339"/>
      <c r="C40" s="339"/>
      <c r="D40" s="38"/>
      <c r="K40" s="38"/>
      <c r="L40" s="38"/>
      <c r="M40" s="378"/>
      <c r="N40" s="378"/>
      <c r="O40" s="378"/>
    </row>
    <row r="41" spans="1:15">
      <c r="A41" s="382"/>
      <c r="B41" s="339"/>
      <c r="C41" s="339"/>
      <c r="D41" s="38"/>
      <c r="M41" s="378"/>
      <c r="N41" s="378"/>
      <c r="O41" s="378"/>
    </row>
    <row r="42" spans="1:15">
      <c r="A42" s="382"/>
      <c r="B42" s="339"/>
      <c r="C42" s="339"/>
      <c r="D42" s="38"/>
      <c r="M42" s="378"/>
      <c r="N42" s="378"/>
      <c r="O42" s="378"/>
    </row>
    <row r="43" spans="1:15">
      <c r="A43" s="382"/>
      <c r="B43" s="339"/>
      <c r="C43" s="339"/>
      <c r="D43" s="38"/>
      <c r="M43" s="378"/>
      <c r="N43" s="378"/>
      <c r="O43" s="378"/>
    </row>
    <row r="44" spans="1:15">
      <c r="A44" s="382"/>
      <c r="B44" s="339"/>
      <c r="C44" s="339"/>
      <c r="D44" s="38"/>
      <c r="M44" s="378"/>
      <c r="N44" s="378"/>
      <c r="O44" s="378"/>
    </row>
    <row r="45" spans="1:15">
      <c r="A45" s="382"/>
      <c r="B45" s="339"/>
      <c r="C45" s="339"/>
      <c r="D45" s="38"/>
      <c r="M45" s="378"/>
      <c r="N45" s="378"/>
      <c r="O45" s="378"/>
    </row>
    <row r="46" spans="1:15">
      <c r="A46" s="382"/>
      <c r="B46" s="339"/>
      <c r="C46" s="339"/>
      <c r="D46" s="38"/>
      <c r="M46" s="378"/>
      <c r="N46" s="378"/>
      <c r="O46" s="378"/>
    </row>
    <row r="47" spans="1:15">
      <c r="A47" s="382"/>
      <c r="B47" s="339"/>
      <c r="C47" s="339"/>
      <c r="D47" s="38"/>
      <c r="M47" s="378"/>
      <c r="N47" s="378"/>
      <c r="O47" s="378"/>
    </row>
    <row r="48" spans="1:15">
      <c r="A48" s="382"/>
      <c r="B48" s="339"/>
      <c r="C48" s="339"/>
      <c r="D48" s="38"/>
      <c r="M48" s="378"/>
      <c r="N48" s="378"/>
      <c r="O48" s="378"/>
    </row>
    <row r="49" spans="1:15">
      <c r="A49" s="382"/>
      <c r="B49" s="339"/>
      <c r="C49" s="339"/>
      <c r="D49" s="38"/>
      <c r="M49" s="378"/>
      <c r="N49" s="378"/>
      <c r="O49" s="378"/>
    </row>
    <row r="50" spans="1:15">
      <c r="A50" s="382"/>
      <c r="B50" s="339"/>
      <c r="C50" s="339"/>
      <c r="D50" s="38"/>
      <c r="M50" s="378"/>
      <c r="N50" s="378"/>
      <c r="O50" s="378"/>
    </row>
    <row r="51" spans="1:15">
      <c r="A51" s="382"/>
      <c r="B51" s="339"/>
      <c r="C51" s="339"/>
      <c r="D51" s="38"/>
      <c r="M51" s="378"/>
      <c r="N51" s="378"/>
      <c r="O51" s="378"/>
    </row>
    <row r="52" spans="1:15">
      <c r="A52" s="382"/>
      <c r="B52" s="339"/>
      <c r="C52" s="339"/>
      <c r="D52" s="38"/>
      <c r="M52" s="378"/>
      <c r="N52" s="378"/>
      <c r="O52" s="378"/>
    </row>
    <row r="53" spans="1:15">
      <c r="A53" s="382"/>
      <c r="B53" s="339"/>
      <c r="C53" s="339"/>
      <c r="D53" s="38"/>
      <c r="M53" s="378"/>
      <c r="N53" s="378"/>
      <c r="O53" s="378"/>
    </row>
    <row r="54" spans="1:15">
      <c r="A54" s="382"/>
      <c r="B54" s="339"/>
      <c r="C54" s="339"/>
      <c r="D54" s="38"/>
      <c r="M54" s="378"/>
      <c r="N54" s="378"/>
      <c r="O54" s="378"/>
    </row>
    <row r="55" spans="1:15">
      <c r="A55" s="382"/>
      <c r="B55" s="339"/>
      <c r="C55" s="339"/>
      <c r="D55" s="38"/>
      <c r="M55" s="378"/>
      <c r="N55" s="378"/>
      <c r="O55" s="378"/>
    </row>
    <row r="56" spans="1:15">
      <c r="A56" s="382"/>
      <c r="B56" s="339"/>
      <c r="C56" s="339"/>
      <c r="D56" s="38"/>
      <c r="M56" s="378"/>
      <c r="N56" s="378"/>
      <c r="O56" s="378"/>
    </row>
    <row r="57" spans="1:15">
      <c r="A57" s="382"/>
      <c r="B57" s="339"/>
      <c r="C57" s="339"/>
      <c r="D57" s="38"/>
      <c r="M57" s="378"/>
      <c r="N57" s="378"/>
      <c r="O57" s="378"/>
    </row>
    <row r="58" spans="1:15">
      <c r="A58" s="382"/>
      <c r="B58" s="339"/>
      <c r="C58" s="339"/>
      <c r="D58" s="38"/>
      <c r="M58" s="378"/>
      <c r="N58" s="378"/>
      <c r="O58" s="378"/>
    </row>
    <row r="59" spans="1:15">
      <c r="A59" s="382"/>
      <c r="B59" s="339"/>
      <c r="C59" s="339"/>
      <c r="D59" s="38"/>
      <c r="M59" s="378"/>
      <c r="N59" s="378"/>
      <c r="O59" s="378"/>
    </row>
    <row r="60" spans="1:15">
      <c r="A60" s="382"/>
      <c r="B60" s="339"/>
      <c r="C60" s="339"/>
      <c r="D60" s="38"/>
      <c r="M60" s="378"/>
      <c r="N60" s="378"/>
      <c r="O60" s="378"/>
    </row>
    <row r="61" spans="1:15">
      <c r="A61" s="382"/>
      <c r="B61" s="339"/>
      <c r="C61" s="339"/>
      <c r="D61" s="38"/>
      <c r="M61" s="378"/>
      <c r="N61" s="378"/>
      <c r="O61" s="378"/>
    </row>
    <row r="62" spans="1:15">
      <c r="A62" s="382"/>
      <c r="B62" s="339"/>
      <c r="C62" s="339"/>
      <c r="D62" s="38"/>
      <c r="M62" s="378"/>
      <c r="N62" s="378"/>
      <c r="O62" s="378"/>
    </row>
    <row r="63" spans="1:15">
      <c r="A63" s="382"/>
      <c r="B63" s="339"/>
      <c r="C63" s="339"/>
      <c r="D63" s="38"/>
      <c r="M63" s="378"/>
      <c r="N63" s="378"/>
      <c r="O63" s="378"/>
    </row>
    <row r="64" spans="1:15">
      <c r="A64" s="382"/>
      <c r="B64" s="339"/>
      <c r="C64" s="339"/>
      <c r="D64" s="38"/>
      <c r="M64" s="378"/>
      <c r="N64" s="378"/>
      <c r="O64" s="378"/>
    </row>
    <row r="65" spans="1:15">
      <c r="A65" s="382"/>
      <c r="B65" s="339"/>
      <c r="C65" s="339"/>
      <c r="D65" s="38"/>
      <c r="M65" s="378"/>
      <c r="N65" s="378"/>
      <c r="O65" s="378"/>
    </row>
    <row r="66" spans="1:15">
      <c r="A66" s="382"/>
      <c r="B66" s="339"/>
      <c r="C66" s="339"/>
      <c r="D66" s="38"/>
      <c r="M66" s="378"/>
      <c r="N66" s="378"/>
      <c r="O66" s="378"/>
    </row>
    <row r="67" spans="1:15">
      <c r="A67" s="382"/>
      <c r="B67" s="339"/>
      <c r="C67" s="339"/>
      <c r="D67" s="38"/>
      <c r="M67" s="378"/>
      <c r="N67" s="378"/>
      <c r="O67" s="378"/>
    </row>
    <row r="68" spans="1:15">
      <c r="A68" s="382"/>
      <c r="B68" s="339"/>
      <c r="C68" s="339"/>
      <c r="D68" s="38"/>
      <c r="M68" s="378"/>
      <c r="N68" s="378"/>
      <c r="O68" s="378"/>
    </row>
    <row r="69" spans="1:15">
      <c r="A69" s="382"/>
      <c r="B69" s="339"/>
      <c r="C69" s="339"/>
      <c r="D69" s="38"/>
      <c r="M69" s="378"/>
      <c r="N69" s="378"/>
      <c r="O69" s="378"/>
    </row>
    <row r="70" spans="1:15">
      <c r="A70" s="382"/>
      <c r="B70" s="339"/>
      <c r="C70" s="339"/>
      <c r="D70" s="38"/>
      <c r="M70" s="378"/>
      <c r="N70" s="378"/>
      <c r="O70" s="378"/>
    </row>
    <row r="71" spans="1:15">
      <c r="A71" s="382"/>
      <c r="B71" s="339"/>
      <c r="C71" s="339"/>
      <c r="D71" s="38"/>
      <c r="M71" s="378"/>
      <c r="N71" s="378"/>
      <c r="O71" s="378"/>
    </row>
    <row r="72" spans="1:15">
      <c r="A72" s="382"/>
      <c r="B72" s="339"/>
      <c r="C72" s="339"/>
      <c r="D72" s="38"/>
      <c r="M72" s="378"/>
      <c r="N72" s="378"/>
      <c r="O72" s="378"/>
    </row>
    <row r="73" spans="1:15">
      <c r="A73" s="382"/>
      <c r="B73" s="339"/>
      <c r="C73" s="339"/>
      <c r="D73" s="38"/>
      <c r="M73" s="378"/>
      <c r="N73" s="378"/>
      <c r="O73" s="378"/>
    </row>
    <row r="74" spans="1:15">
      <c r="A74" s="382"/>
      <c r="B74" s="339"/>
      <c r="C74" s="339"/>
      <c r="D74" s="38"/>
      <c r="M74" s="378"/>
      <c r="N74" s="378"/>
      <c r="O74" s="378"/>
    </row>
    <row r="75" spans="1:15">
      <c r="A75" s="382"/>
      <c r="B75" s="339"/>
      <c r="C75" s="339"/>
      <c r="D75" s="38"/>
      <c r="M75" s="378"/>
      <c r="N75" s="378"/>
      <c r="O75" s="378"/>
    </row>
    <row r="76" spans="1:15">
      <c r="A76" s="382"/>
      <c r="B76" s="339"/>
      <c r="C76" s="339"/>
      <c r="D76" s="38"/>
      <c r="M76" s="378"/>
      <c r="N76" s="378"/>
      <c r="O76" s="378"/>
    </row>
    <row r="77" spans="1:15">
      <c r="A77" s="382"/>
      <c r="B77" s="339"/>
      <c r="C77" s="339"/>
      <c r="D77" s="38"/>
      <c r="M77" s="378"/>
      <c r="N77" s="378"/>
      <c r="O77" s="378"/>
    </row>
    <row r="78" spans="1:15">
      <c r="A78" s="382"/>
      <c r="B78" s="339"/>
      <c r="C78" s="339"/>
      <c r="D78" s="38"/>
      <c r="M78" s="378"/>
      <c r="N78" s="378"/>
      <c r="O78" s="378"/>
    </row>
    <row r="79" spans="1:15">
      <c r="A79" s="382"/>
      <c r="B79" s="339"/>
      <c r="C79" s="339"/>
      <c r="D79" s="38"/>
      <c r="M79" s="378"/>
      <c r="N79" s="378"/>
      <c r="O79" s="378"/>
    </row>
    <row r="80" spans="1:15">
      <c r="A80" s="382"/>
      <c r="B80" s="339"/>
      <c r="C80" s="339"/>
      <c r="D80" s="38"/>
      <c r="M80" s="378"/>
      <c r="N80" s="378"/>
      <c r="O80" s="378"/>
    </row>
    <row r="81" spans="1:15">
      <c r="A81" s="382"/>
      <c r="B81" s="339"/>
      <c r="C81" s="339"/>
      <c r="D81" s="38"/>
      <c r="M81" s="378"/>
      <c r="N81" s="378"/>
      <c r="O81" s="378"/>
    </row>
    <row r="82" spans="1:15">
      <c r="A82" s="382"/>
      <c r="B82" s="339"/>
      <c r="C82" s="339"/>
      <c r="D82" s="38"/>
      <c r="M82" s="378"/>
      <c r="N82" s="378"/>
      <c r="O82" s="378"/>
    </row>
    <row r="83" spans="1:15">
      <c r="A83" s="382"/>
      <c r="B83" s="339"/>
      <c r="C83" s="339"/>
      <c r="D83" s="38"/>
      <c r="M83" s="378"/>
      <c r="N83" s="378"/>
      <c r="O83" s="378"/>
    </row>
    <row r="84" spans="1:15">
      <c r="A84" s="382"/>
      <c r="B84" s="339"/>
      <c r="C84" s="339"/>
      <c r="D84" s="38"/>
      <c r="M84" s="378"/>
      <c r="N84" s="378"/>
      <c r="O84" s="378"/>
    </row>
    <row r="85" spans="1:15">
      <c r="A85" s="382"/>
      <c r="B85" s="339"/>
      <c r="C85" s="339"/>
      <c r="D85" s="38"/>
      <c r="M85" s="378"/>
      <c r="N85" s="378"/>
      <c r="O85" s="378"/>
    </row>
    <row r="86" spans="1:15">
      <c r="A86" s="382"/>
      <c r="B86" s="339"/>
      <c r="C86" s="339"/>
      <c r="D86" s="38"/>
      <c r="M86" s="378"/>
      <c r="N86" s="378"/>
      <c r="O86" s="378"/>
    </row>
    <row r="87" spans="1:15">
      <c r="A87" s="382"/>
      <c r="B87" s="339"/>
      <c r="C87" s="339"/>
      <c r="D87" s="38"/>
      <c r="M87" s="378"/>
      <c r="N87" s="378"/>
      <c r="O87" s="378"/>
    </row>
    <row r="88" spans="1:15">
      <c r="A88" s="382"/>
      <c r="B88" s="339"/>
      <c r="C88" s="339"/>
      <c r="D88" s="38"/>
      <c r="M88" s="378"/>
      <c r="N88" s="378"/>
      <c r="O88" s="378"/>
    </row>
    <row r="89" spans="1:15">
      <c r="A89" s="382"/>
      <c r="B89" s="339"/>
      <c r="C89" s="339"/>
      <c r="D89" s="38"/>
      <c r="M89" s="378"/>
      <c r="N89" s="378"/>
      <c r="O89" s="378"/>
    </row>
    <row r="90" spans="1:15">
      <c r="A90" s="382"/>
      <c r="B90" s="339"/>
      <c r="C90" s="339"/>
      <c r="D90" s="38"/>
      <c r="M90" s="378"/>
      <c r="N90" s="378"/>
      <c r="O90" s="378"/>
    </row>
    <row r="91" spans="1:15">
      <c r="A91" s="382"/>
      <c r="B91" s="339"/>
      <c r="C91" s="339"/>
      <c r="D91" s="38"/>
      <c r="M91" s="378"/>
      <c r="N91" s="378"/>
      <c r="O91" s="378"/>
    </row>
    <row r="92" spans="1:15">
      <c r="A92" s="382"/>
      <c r="B92" s="339"/>
      <c r="C92" s="339"/>
      <c r="D92" s="38"/>
      <c r="M92" s="378"/>
      <c r="N92" s="378"/>
      <c r="O92" s="378"/>
    </row>
    <row r="93" spans="1:15">
      <c r="A93" s="382"/>
      <c r="B93" s="339"/>
      <c r="C93" s="339"/>
      <c r="D93" s="38"/>
      <c r="M93" s="378"/>
      <c r="N93" s="378"/>
      <c r="O93" s="378"/>
    </row>
    <row r="94" spans="1:15">
      <c r="A94" s="382"/>
      <c r="B94" s="339"/>
      <c r="C94" s="339"/>
      <c r="D94" s="38"/>
      <c r="M94" s="378"/>
      <c r="N94" s="378"/>
      <c r="O94" s="378"/>
    </row>
    <row r="95" spans="1:15">
      <c r="A95" s="382"/>
      <c r="B95" s="339"/>
      <c r="C95" s="339"/>
      <c r="D95" s="38"/>
      <c r="M95" s="378"/>
      <c r="N95" s="378"/>
      <c r="O95" s="378"/>
    </row>
    <row r="96" spans="1:15">
      <c r="A96" s="382"/>
      <c r="B96" s="339"/>
      <c r="C96" s="339"/>
      <c r="D96" s="38"/>
      <c r="M96" s="378"/>
      <c r="N96" s="378"/>
      <c r="O96" s="378"/>
    </row>
    <row r="97" spans="1:15">
      <c r="A97" s="382"/>
      <c r="B97" s="339"/>
      <c r="C97" s="339"/>
      <c r="D97" s="38"/>
      <c r="M97" s="378"/>
      <c r="N97" s="378"/>
      <c r="O97" s="378"/>
    </row>
    <row r="98" spans="1:15">
      <c r="A98" s="382"/>
      <c r="B98" s="339"/>
      <c r="C98" s="339"/>
      <c r="D98" s="38"/>
      <c r="M98" s="378"/>
      <c r="N98" s="378"/>
      <c r="O98" s="378"/>
    </row>
    <row r="99" spans="1:15">
      <c r="A99" s="382"/>
      <c r="B99" s="339"/>
      <c r="C99" s="339"/>
      <c r="D99" s="38"/>
      <c r="M99" s="378"/>
      <c r="N99" s="378"/>
      <c r="O99" s="378"/>
    </row>
    <row r="100" spans="1:15">
      <c r="A100" s="382"/>
      <c r="B100" s="339"/>
      <c r="C100" s="339"/>
      <c r="D100" s="38"/>
      <c r="M100" s="378"/>
      <c r="N100" s="378"/>
      <c r="O100" s="378"/>
    </row>
    <row r="101" spans="1:15">
      <c r="A101" s="382"/>
      <c r="B101" s="339"/>
      <c r="C101" s="339"/>
      <c r="D101" s="38"/>
      <c r="M101" s="378"/>
      <c r="N101" s="378"/>
      <c r="O101" s="378"/>
    </row>
    <row r="102" spans="1:15">
      <c r="A102" s="382"/>
      <c r="B102" s="339"/>
      <c r="C102" s="339"/>
      <c r="D102" s="38"/>
      <c r="M102" s="378"/>
      <c r="N102" s="378"/>
      <c r="O102" s="378"/>
    </row>
    <row r="103" spans="1:15">
      <c r="A103" s="382"/>
      <c r="B103" s="339"/>
      <c r="C103" s="339"/>
      <c r="D103" s="38"/>
      <c r="M103" s="378"/>
      <c r="N103" s="378"/>
      <c r="O103" s="378"/>
    </row>
    <row r="104" spans="1:15">
      <c r="A104" s="382"/>
      <c r="B104" s="339"/>
      <c r="C104" s="339"/>
      <c r="D104" s="38"/>
      <c r="M104" s="378"/>
      <c r="N104" s="378"/>
      <c r="O104" s="378"/>
    </row>
    <row r="105" spans="1:15">
      <c r="A105" s="382"/>
      <c r="B105" s="339"/>
      <c r="C105" s="339"/>
      <c r="D105" s="38"/>
      <c r="M105" s="378"/>
      <c r="N105" s="378"/>
      <c r="O105" s="378"/>
    </row>
    <row r="106" spans="1:15">
      <c r="A106" s="382"/>
      <c r="B106" s="339"/>
      <c r="C106" s="339"/>
      <c r="D106" s="38"/>
      <c r="M106" s="378"/>
      <c r="N106" s="378"/>
      <c r="O106" s="378"/>
    </row>
    <row r="107" spans="1:15">
      <c r="A107" s="382"/>
      <c r="B107" s="339"/>
      <c r="C107" s="339"/>
      <c r="D107" s="38"/>
      <c r="M107" s="378"/>
      <c r="N107" s="378"/>
      <c r="O107" s="378"/>
    </row>
    <row r="108" spans="1:15">
      <c r="A108" s="382"/>
      <c r="B108" s="339"/>
      <c r="C108" s="339"/>
      <c r="D108" s="38"/>
      <c r="M108" s="378"/>
      <c r="N108" s="378"/>
      <c r="O108" s="378"/>
    </row>
    <row r="109" spans="1:15">
      <c r="A109" s="382"/>
      <c r="B109" s="339"/>
      <c r="C109" s="339"/>
      <c r="D109" s="38"/>
      <c r="M109" s="378"/>
      <c r="N109" s="378"/>
      <c r="O109" s="378"/>
    </row>
    <row r="110" spans="1:15">
      <c r="A110" s="382"/>
      <c r="B110" s="339"/>
      <c r="C110" s="339"/>
      <c r="D110" s="38"/>
      <c r="M110" s="378"/>
      <c r="N110" s="378"/>
      <c r="O110" s="378"/>
    </row>
    <row r="111" spans="1:15">
      <c r="A111" s="382"/>
      <c r="B111" s="339"/>
      <c r="C111" s="339"/>
      <c r="D111" s="38"/>
      <c r="M111" s="378"/>
      <c r="N111" s="378"/>
      <c r="O111" s="378"/>
    </row>
    <row r="112" spans="1:15">
      <c r="A112" s="382"/>
      <c r="B112" s="339"/>
      <c r="C112" s="339"/>
      <c r="D112" s="38"/>
      <c r="M112" s="378"/>
      <c r="N112" s="378"/>
      <c r="O112" s="378"/>
    </row>
    <row r="113" spans="1:15">
      <c r="A113" s="382"/>
      <c r="B113" s="339"/>
      <c r="C113" s="339"/>
      <c r="D113" s="38"/>
      <c r="M113" s="378"/>
      <c r="N113" s="378"/>
      <c r="O113" s="378"/>
    </row>
    <row r="114" spans="1:15">
      <c r="A114" s="382"/>
      <c r="B114" s="339"/>
      <c r="C114" s="339"/>
      <c r="D114" s="38"/>
      <c r="M114" s="378"/>
      <c r="N114" s="378"/>
      <c r="O114" s="378"/>
    </row>
    <row r="115" spans="1:15">
      <c r="A115" s="382"/>
      <c r="B115" s="339"/>
      <c r="C115" s="339"/>
      <c r="D115" s="38"/>
      <c r="M115" s="378"/>
      <c r="N115" s="378"/>
      <c r="O115" s="378"/>
    </row>
    <row r="116" spans="1:15">
      <c r="A116" s="382"/>
      <c r="B116" s="339"/>
      <c r="C116" s="339"/>
      <c r="D116" s="38"/>
      <c r="M116" s="378"/>
      <c r="N116" s="378"/>
      <c r="O116" s="378"/>
    </row>
    <row r="117" spans="1:15">
      <c r="A117" s="382"/>
      <c r="B117" s="339"/>
      <c r="C117" s="339"/>
      <c r="D117" s="38"/>
      <c r="M117" s="378"/>
      <c r="N117" s="378"/>
      <c r="O117" s="378"/>
    </row>
    <row r="118" spans="1:15">
      <c r="A118" s="382"/>
      <c r="B118" s="339"/>
      <c r="C118" s="339"/>
      <c r="D118" s="38"/>
      <c r="M118" s="378"/>
      <c r="N118" s="378"/>
      <c r="O118" s="378"/>
    </row>
    <row r="119" spans="1:15">
      <c r="A119" s="382"/>
      <c r="B119" s="339"/>
      <c r="C119" s="339"/>
      <c r="D119" s="38"/>
      <c r="M119" s="378"/>
      <c r="N119" s="378"/>
      <c r="O119" s="378"/>
    </row>
    <row r="120" spans="1:15">
      <c r="A120" s="382"/>
      <c r="B120" s="339"/>
      <c r="C120" s="339"/>
      <c r="D120" s="38"/>
      <c r="M120" s="378"/>
      <c r="N120" s="378"/>
      <c r="O120" s="378"/>
    </row>
    <row r="121" spans="1:15">
      <c r="A121" s="382"/>
      <c r="B121" s="339"/>
      <c r="C121" s="339"/>
      <c r="D121" s="38"/>
      <c r="M121" s="378"/>
      <c r="N121" s="378"/>
      <c r="O121" s="378"/>
    </row>
    <row r="122" spans="1:15">
      <c r="A122" s="382"/>
      <c r="B122" s="339"/>
      <c r="C122" s="339"/>
      <c r="D122" s="38"/>
      <c r="M122" s="378"/>
      <c r="N122" s="378"/>
      <c r="O122" s="378"/>
    </row>
    <row r="123" spans="1:15">
      <c r="A123" s="382"/>
      <c r="B123" s="339"/>
      <c r="C123" s="339"/>
      <c r="D123" s="38"/>
      <c r="M123" s="378"/>
      <c r="N123" s="378"/>
      <c r="O123" s="378"/>
    </row>
    <row r="124" spans="1:15">
      <c r="A124" s="382"/>
      <c r="B124" s="339"/>
      <c r="C124" s="339"/>
      <c r="D124" s="38"/>
      <c r="M124" s="378"/>
      <c r="N124" s="378"/>
      <c r="O124" s="378"/>
    </row>
    <row r="125" spans="1:15">
      <c r="A125" s="382"/>
      <c r="B125" s="339"/>
      <c r="C125" s="339"/>
      <c r="D125" s="38"/>
      <c r="M125" s="378"/>
      <c r="N125" s="378"/>
      <c r="O125" s="378"/>
    </row>
    <row r="126" spans="1:15">
      <c r="A126" s="382"/>
      <c r="B126" s="339"/>
      <c r="C126" s="339"/>
      <c r="D126" s="38"/>
      <c r="M126" s="378"/>
      <c r="N126" s="378"/>
      <c r="O126" s="378"/>
    </row>
    <row r="127" spans="1:15">
      <c r="A127" s="382"/>
      <c r="B127" s="339"/>
      <c r="C127" s="339"/>
      <c r="D127" s="38"/>
      <c r="M127" s="378"/>
      <c r="N127" s="378"/>
      <c r="O127" s="378"/>
    </row>
    <row r="128" spans="1:15">
      <c r="A128" s="382"/>
      <c r="B128" s="339"/>
      <c r="C128" s="339"/>
      <c r="D128" s="38"/>
      <c r="M128" s="378"/>
      <c r="N128" s="378"/>
      <c r="O128" s="378"/>
    </row>
    <row r="129" spans="1:15">
      <c r="A129" s="382"/>
      <c r="B129" s="339"/>
      <c r="C129" s="339"/>
      <c r="D129" s="38"/>
      <c r="M129" s="378"/>
      <c r="N129" s="378"/>
      <c r="O129" s="378"/>
    </row>
    <row r="130" spans="1:15">
      <c r="A130" s="382"/>
      <c r="B130" s="339"/>
      <c r="C130" s="339"/>
      <c r="D130" s="38"/>
      <c r="M130" s="378"/>
      <c r="N130" s="378"/>
      <c r="O130" s="378"/>
    </row>
    <row r="131" spans="1:15">
      <c r="A131" s="382"/>
      <c r="B131" s="339"/>
      <c r="C131" s="339"/>
      <c r="D131" s="38"/>
      <c r="M131" s="378"/>
      <c r="N131" s="378"/>
      <c r="O131" s="378"/>
    </row>
    <row r="132" spans="1:15">
      <c r="A132" s="382"/>
      <c r="B132" s="339"/>
      <c r="C132" s="339"/>
      <c r="D132" s="38"/>
      <c r="M132" s="378"/>
      <c r="N132" s="378"/>
      <c r="O132" s="378"/>
    </row>
    <row r="133" spans="1:15">
      <c r="A133" s="382"/>
      <c r="B133" s="339"/>
      <c r="C133" s="339"/>
      <c r="D133" s="38"/>
      <c r="M133" s="378"/>
      <c r="N133" s="378"/>
      <c r="O133" s="378"/>
    </row>
    <row r="134" spans="1:15">
      <c r="A134" s="382"/>
      <c r="B134" s="339"/>
      <c r="C134" s="339"/>
      <c r="D134" s="38"/>
      <c r="M134" s="378"/>
      <c r="N134" s="378"/>
      <c r="O134" s="378"/>
    </row>
    <row r="135" spans="1:15">
      <c r="A135" s="382"/>
      <c r="B135" s="339"/>
      <c r="C135" s="339"/>
      <c r="D135" s="38"/>
      <c r="M135" s="378"/>
      <c r="N135" s="378"/>
      <c r="O135" s="378"/>
    </row>
    <row r="136" spans="1:15">
      <c r="A136" s="382"/>
      <c r="B136" s="339"/>
      <c r="C136" s="339"/>
      <c r="D136" s="38"/>
      <c r="M136" s="378"/>
      <c r="N136" s="378"/>
      <c r="O136" s="378"/>
    </row>
    <row r="137" spans="1:15">
      <c r="A137" s="382"/>
      <c r="B137" s="339"/>
      <c r="C137" s="339"/>
      <c r="D137" s="38"/>
      <c r="M137" s="378"/>
      <c r="N137" s="378"/>
      <c r="O137" s="378"/>
    </row>
    <row r="138" spans="1:15">
      <c r="A138" s="382"/>
      <c r="B138" s="339"/>
      <c r="C138" s="339"/>
      <c r="D138" s="38"/>
      <c r="M138" s="378"/>
      <c r="N138" s="378"/>
      <c r="O138" s="378"/>
    </row>
    <row r="139" spans="1:15">
      <c r="A139" s="382"/>
      <c r="B139" s="339"/>
      <c r="C139" s="339"/>
      <c r="D139" s="38"/>
      <c r="M139" s="378"/>
      <c r="N139" s="378"/>
      <c r="O139" s="378"/>
    </row>
    <row r="140" spans="1:15">
      <c r="A140" s="382"/>
      <c r="B140" s="339"/>
      <c r="C140" s="339"/>
      <c r="D140" s="38"/>
      <c r="M140" s="378"/>
      <c r="N140" s="378"/>
      <c r="O140" s="378"/>
    </row>
    <row r="141" spans="1:15">
      <c r="A141" s="382"/>
      <c r="B141" s="339"/>
      <c r="C141" s="339"/>
      <c r="D141" s="38"/>
      <c r="M141" s="378"/>
      <c r="N141" s="378"/>
      <c r="O141" s="378"/>
    </row>
    <row r="142" spans="1:15">
      <c r="A142" s="382"/>
      <c r="B142" s="339"/>
      <c r="C142" s="339"/>
      <c r="D142" s="38"/>
      <c r="M142" s="378"/>
      <c r="N142" s="378"/>
      <c r="O142" s="378"/>
    </row>
    <row r="143" spans="1:15">
      <c r="A143" s="382"/>
      <c r="B143" s="339"/>
      <c r="C143" s="339"/>
      <c r="D143" s="38"/>
      <c r="M143" s="378"/>
      <c r="N143" s="378"/>
      <c r="O143" s="378"/>
    </row>
    <row r="144" spans="1:15">
      <c r="A144" s="382"/>
      <c r="B144" s="339"/>
      <c r="C144" s="339"/>
      <c r="D144" s="38"/>
      <c r="M144" s="378"/>
      <c r="N144" s="378"/>
      <c r="O144" s="378"/>
    </row>
    <row r="145" spans="1:15">
      <c r="A145" s="382"/>
      <c r="B145" s="339"/>
      <c r="C145" s="339"/>
      <c r="D145" s="38"/>
      <c r="M145" s="378"/>
      <c r="N145" s="378"/>
      <c r="O145" s="378"/>
    </row>
    <row r="146" spans="1:15">
      <c r="A146" s="382"/>
      <c r="B146" s="339"/>
      <c r="C146" s="339"/>
      <c r="D146" s="38"/>
      <c r="M146" s="378"/>
      <c r="N146" s="378"/>
      <c r="O146" s="378"/>
    </row>
    <row r="147" spans="1:15">
      <c r="A147" s="382"/>
      <c r="B147" s="339"/>
      <c r="C147" s="339"/>
      <c r="D147" s="38"/>
      <c r="M147" s="378"/>
      <c r="N147" s="378"/>
      <c r="O147" s="378"/>
    </row>
    <row r="148" spans="1:15">
      <c r="A148" s="382"/>
      <c r="B148" s="339"/>
      <c r="C148" s="339"/>
      <c r="D148" s="38"/>
      <c r="M148" s="378"/>
      <c r="N148" s="378"/>
      <c r="O148" s="378"/>
    </row>
    <row r="149" spans="1:15">
      <c r="A149" s="382"/>
      <c r="B149" s="339"/>
      <c r="C149" s="339"/>
      <c r="D149" s="38"/>
      <c r="M149" s="378"/>
      <c r="N149" s="378"/>
      <c r="O149" s="378"/>
    </row>
    <row r="150" spans="1:15">
      <c r="A150" s="382"/>
      <c r="B150" s="339"/>
      <c r="C150" s="339"/>
      <c r="D150" s="38"/>
      <c r="M150" s="378"/>
      <c r="N150" s="378"/>
      <c r="O150" s="378"/>
    </row>
    <row r="151" spans="1:15">
      <c r="A151" s="382"/>
      <c r="B151" s="339"/>
      <c r="C151" s="339"/>
      <c r="D151" s="38"/>
      <c r="M151" s="378"/>
      <c r="N151" s="378"/>
      <c r="O151" s="378"/>
    </row>
    <row r="152" spans="1:15">
      <c r="A152" s="382"/>
      <c r="B152" s="339"/>
      <c r="C152" s="339"/>
      <c r="D152" s="38"/>
      <c r="M152" s="378"/>
      <c r="N152" s="378"/>
      <c r="O152" s="378"/>
    </row>
    <row r="153" spans="1:15">
      <c r="A153" s="382"/>
      <c r="B153" s="339"/>
      <c r="C153" s="339"/>
      <c r="D153" s="38"/>
      <c r="M153" s="378"/>
      <c r="N153" s="378"/>
      <c r="O153" s="378"/>
    </row>
    <row r="154" spans="1:15">
      <c r="A154" s="382"/>
      <c r="B154" s="339"/>
      <c r="C154" s="339"/>
      <c r="D154" s="38"/>
      <c r="M154" s="378"/>
      <c r="N154" s="378"/>
      <c r="O154" s="378"/>
    </row>
    <row r="155" spans="1:15">
      <c r="A155" s="382"/>
      <c r="B155" s="339"/>
      <c r="C155" s="339"/>
      <c r="D155" s="38"/>
      <c r="M155" s="378"/>
      <c r="N155" s="378"/>
      <c r="O155" s="378"/>
    </row>
    <row r="156" spans="1:15">
      <c r="A156" s="382"/>
      <c r="B156" s="339"/>
      <c r="C156" s="339"/>
      <c r="D156" s="38"/>
      <c r="M156" s="378"/>
      <c r="N156" s="378"/>
      <c r="O156" s="378"/>
    </row>
    <row r="157" spans="1:15">
      <c r="A157" s="382"/>
      <c r="B157" s="339"/>
      <c r="C157" s="339"/>
      <c r="D157" s="38"/>
      <c r="M157" s="378"/>
      <c r="N157" s="378"/>
      <c r="O157" s="378"/>
    </row>
    <row r="158" spans="1:15">
      <c r="A158" s="382"/>
      <c r="B158" s="339"/>
      <c r="C158" s="339"/>
      <c r="D158" s="38"/>
      <c r="M158" s="378"/>
      <c r="N158" s="378"/>
      <c r="O158" s="378"/>
    </row>
    <row r="159" spans="1:15">
      <c r="A159" s="382"/>
      <c r="B159" s="339"/>
      <c r="C159" s="339"/>
      <c r="D159" s="38"/>
      <c r="M159" s="378"/>
      <c r="N159" s="378"/>
      <c r="O159" s="378"/>
    </row>
    <row r="160" spans="1:15">
      <c r="A160" s="382"/>
      <c r="B160" s="339"/>
      <c r="C160" s="339"/>
      <c r="D160" s="38"/>
      <c r="M160" s="378"/>
      <c r="N160" s="378"/>
      <c r="O160" s="378"/>
    </row>
    <row r="161" spans="1:15">
      <c r="A161" s="382"/>
      <c r="B161" s="339"/>
      <c r="C161" s="339"/>
      <c r="D161" s="38"/>
      <c r="M161" s="378"/>
      <c r="N161" s="378"/>
      <c r="O161" s="378"/>
    </row>
    <row r="162" spans="1:15">
      <c r="A162" s="382"/>
      <c r="B162" s="339"/>
      <c r="C162" s="339"/>
      <c r="D162" s="38"/>
      <c r="M162" s="378"/>
      <c r="N162" s="378"/>
      <c r="O162" s="378"/>
    </row>
    <row r="163" spans="1:15">
      <c r="A163" s="382"/>
      <c r="B163" s="339"/>
      <c r="C163" s="339"/>
      <c r="D163" s="38"/>
      <c r="M163" s="378"/>
      <c r="N163" s="378"/>
      <c r="O163" s="378"/>
    </row>
    <row r="164" spans="1:15">
      <c r="A164" s="382"/>
      <c r="B164" s="339"/>
      <c r="C164" s="339"/>
      <c r="D164" s="38"/>
      <c r="M164" s="378"/>
      <c r="N164" s="378"/>
      <c r="O164" s="378"/>
    </row>
    <row r="165" spans="1:15">
      <c r="A165" s="382"/>
      <c r="B165" s="339"/>
      <c r="C165" s="339"/>
      <c r="D165" s="38"/>
      <c r="M165" s="378"/>
      <c r="N165" s="378"/>
      <c r="O165" s="378"/>
    </row>
    <row r="166" spans="1:15">
      <c r="A166" s="382"/>
      <c r="B166" s="339"/>
      <c r="C166" s="339"/>
      <c r="D166" s="38"/>
      <c r="M166" s="378"/>
      <c r="N166" s="378"/>
      <c r="O166" s="378"/>
    </row>
    <row r="167" spans="1:15">
      <c r="A167" s="382"/>
      <c r="B167" s="339"/>
      <c r="C167" s="339"/>
      <c r="D167" s="38"/>
      <c r="M167" s="378"/>
      <c r="N167" s="378"/>
      <c r="O167" s="378"/>
    </row>
    <row r="168" spans="1:15">
      <c r="A168" s="382"/>
      <c r="B168" s="339"/>
      <c r="C168" s="339"/>
      <c r="D168" s="38"/>
      <c r="M168" s="378"/>
      <c r="N168" s="378"/>
      <c r="O168" s="378"/>
    </row>
    <row r="169" spans="1:15">
      <c r="A169" s="382"/>
      <c r="B169" s="339"/>
      <c r="C169" s="339"/>
      <c r="D169" s="38"/>
      <c r="M169" s="378"/>
      <c r="N169" s="378"/>
      <c r="O169" s="378"/>
    </row>
    <row r="170" spans="1:15">
      <c r="A170" s="382"/>
      <c r="B170" s="339"/>
      <c r="C170" s="339"/>
      <c r="D170" s="38"/>
      <c r="M170" s="378"/>
      <c r="N170" s="378"/>
      <c r="O170" s="378"/>
    </row>
    <row r="171" spans="1:15">
      <c r="A171" s="382"/>
      <c r="B171" s="339"/>
      <c r="C171" s="339"/>
      <c r="D171" s="38"/>
      <c r="M171" s="378"/>
      <c r="N171" s="378"/>
      <c r="O171" s="378"/>
    </row>
    <row r="172" spans="1:15">
      <c r="A172" s="382"/>
      <c r="B172" s="339"/>
      <c r="C172" s="339"/>
      <c r="D172" s="38"/>
      <c r="M172" s="378"/>
      <c r="N172" s="378"/>
      <c r="O172" s="378"/>
    </row>
    <row r="173" spans="1:15">
      <c r="A173" s="382"/>
      <c r="B173" s="339"/>
      <c r="C173" s="339"/>
      <c r="D173" s="38"/>
      <c r="M173" s="378"/>
      <c r="N173" s="378"/>
      <c r="O173" s="378"/>
    </row>
    <row r="174" spans="1:15">
      <c r="A174" s="382"/>
      <c r="B174" s="339"/>
      <c r="C174" s="339"/>
      <c r="D174" s="38"/>
      <c r="M174" s="378"/>
      <c r="N174" s="378"/>
      <c r="O174" s="378"/>
    </row>
    <row r="175" spans="1:15">
      <c r="A175" s="382"/>
      <c r="B175" s="339"/>
      <c r="C175" s="339"/>
      <c r="D175" s="38"/>
      <c r="M175" s="378"/>
      <c r="N175" s="378"/>
      <c r="O175" s="378"/>
    </row>
    <row r="176" spans="1:15">
      <c r="A176" s="382"/>
      <c r="B176" s="339"/>
      <c r="C176" s="339"/>
      <c r="D176" s="38"/>
      <c r="M176" s="378"/>
      <c r="N176" s="378"/>
      <c r="O176" s="378"/>
    </row>
    <row r="177" spans="1:15">
      <c r="A177" s="382"/>
      <c r="B177" s="339"/>
      <c r="C177" s="339"/>
      <c r="D177" s="38"/>
      <c r="M177" s="378"/>
      <c r="N177" s="378"/>
      <c r="O177" s="378"/>
    </row>
    <row r="178" spans="1:15">
      <c r="A178" s="382"/>
      <c r="B178" s="339"/>
      <c r="C178" s="339"/>
      <c r="D178" s="38"/>
      <c r="M178" s="378"/>
      <c r="N178" s="378"/>
      <c r="O178" s="378"/>
    </row>
    <row r="179" spans="1:15">
      <c r="A179" s="382"/>
      <c r="B179" s="339"/>
      <c r="C179" s="339"/>
      <c r="D179" s="38"/>
      <c r="M179" s="378"/>
      <c r="N179" s="378"/>
      <c r="O179" s="378"/>
    </row>
    <row r="180" spans="1:15">
      <c r="A180" s="382"/>
      <c r="B180" s="339"/>
      <c r="C180" s="339"/>
      <c r="D180" s="38"/>
      <c r="M180" s="378"/>
      <c r="N180" s="378"/>
      <c r="O180" s="378"/>
    </row>
    <row r="181" spans="1:15">
      <c r="A181" s="382"/>
      <c r="B181" s="339"/>
      <c r="C181" s="339"/>
      <c r="D181" s="38"/>
      <c r="M181" s="378"/>
      <c r="N181" s="378"/>
      <c r="O181" s="378"/>
    </row>
    <row r="182" spans="1:15">
      <c r="A182" s="382"/>
      <c r="B182" s="339"/>
      <c r="C182" s="339"/>
      <c r="D182" s="38"/>
      <c r="M182" s="378"/>
      <c r="N182" s="378"/>
      <c r="O182" s="378"/>
    </row>
    <row r="183" spans="1:15">
      <c r="A183" s="382"/>
      <c r="B183" s="339"/>
      <c r="C183" s="339"/>
      <c r="D183" s="38"/>
      <c r="M183" s="378"/>
      <c r="N183" s="378"/>
      <c r="O183" s="378"/>
    </row>
    <row r="184" spans="1:15">
      <c r="A184" s="382"/>
      <c r="B184" s="339"/>
      <c r="C184" s="339"/>
      <c r="D184" s="38"/>
      <c r="M184" s="378"/>
      <c r="N184" s="378"/>
      <c r="O184" s="378"/>
    </row>
    <row r="185" spans="1:15">
      <c r="A185" s="382"/>
      <c r="B185" s="339"/>
      <c r="C185" s="339"/>
      <c r="D185" s="38"/>
      <c r="M185" s="378"/>
      <c r="N185" s="378"/>
      <c r="O185" s="378"/>
    </row>
    <row r="186" spans="1:15">
      <c r="A186" s="382"/>
      <c r="B186" s="339"/>
      <c r="C186" s="339"/>
      <c r="D186" s="38"/>
      <c r="M186" s="378"/>
      <c r="N186" s="378"/>
      <c r="O186" s="378"/>
    </row>
    <row r="187" spans="1:15">
      <c r="A187" s="382"/>
      <c r="B187" s="339"/>
      <c r="C187" s="339"/>
      <c r="D187" s="38"/>
      <c r="M187" s="378"/>
      <c r="N187" s="378"/>
      <c r="O187" s="378"/>
    </row>
    <row r="188" spans="1:15">
      <c r="A188" s="382"/>
      <c r="B188" s="339"/>
      <c r="C188" s="339"/>
      <c r="D188" s="38"/>
      <c r="M188" s="378"/>
      <c r="N188" s="378"/>
      <c r="O188" s="378"/>
    </row>
    <row r="189" spans="1:15">
      <c r="A189" s="382"/>
      <c r="B189" s="339"/>
      <c r="C189" s="339"/>
      <c r="D189" s="38"/>
      <c r="M189" s="378"/>
      <c r="N189" s="378"/>
      <c r="O189" s="378"/>
    </row>
    <row r="190" spans="1:15">
      <c r="A190" s="382"/>
      <c r="B190" s="339"/>
      <c r="C190" s="339"/>
      <c r="D190" s="38"/>
      <c r="M190" s="378"/>
      <c r="N190" s="378"/>
      <c r="O190" s="378"/>
    </row>
    <row r="191" spans="1:15">
      <c r="A191" s="382"/>
      <c r="B191" s="339"/>
      <c r="C191" s="339"/>
      <c r="D191" s="38"/>
      <c r="M191" s="378"/>
      <c r="N191" s="378"/>
      <c r="O191" s="378"/>
    </row>
    <row r="192" spans="1:15">
      <c r="A192" s="382"/>
      <c r="B192" s="339"/>
      <c r="C192" s="339"/>
      <c r="D192" s="38"/>
      <c r="M192" s="378"/>
      <c r="N192" s="378"/>
      <c r="O192" s="378"/>
    </row>
    <row r="193" spans="1:15">
      <c r="A193" s="382"/>
      <c r="B193" s="339"/>
      <c r="C193" s="339"/>
      <c r="D193" s="38"/>
      <c r="M193" s="378"/>
      <c r="N193" s="378"/>
      <c r="O193" s="378"/>
    </row>
    <row r="194" spans="1:15">
      <c r="A194" s="382"/>
      <c r="B194" s="339"/>
      <c r="C194" s="339"/>
      <c r="D194" s="38"/>
      <c r="M194" s="378"/>
      <c r="N194" s="378"/>
      <c r="O194" s="378"/>
    </row>
    <row r="195" spans="1:15">
      <c r="A195" s="382"/>
      <c r="B195" s="339"/>
      <c r="C195" s="339"/>
      <c r="D195" s="38"/>
      <c r="M195" s="378"/>
      <c r="N195" s="378"/>
      <c r="O195" s="378"/>
    </row>
    <row r="196" spans="1:15">
      <c r="A196" s="382"/>
      <c r="B196" s="339"/>
      <c r="C196" s="339"/>
      <c r="D196" s="38"/>
      <c r="M196" s="378"/>
      <c r="N196" s="378"/>
      <c r="O196" s="378"/>
    </row>
    <row r="197" spans="1:15">
      <c r="A197" s="382"/>
      <c r="B197" s="339"/>
      <c r="C197" s="339"/>
      <c r="D197" s="38"/>
      <c r="M197" s="378"/>
      <c r="N197" s="378"/>
      <c r="O197" s="378"/>
    </row>
    <row r="198" spans="1:15">
      <c r="A198" s="382"/>
      <c r="B198" s="339"/>
      <c r="C198" s="339"/>
      <c r="D198" s="38"/>
      <c r="M198" s="378"/>
      <c r="N198" s="378"/>
      <c r="O198" s="378"/>
    </row>
    <row r="199" spans="1:15">
      <c r="A199" s="382"/>
      <c r="B199" s="339"/>
      <c r="C199" s="339"/>
      <c r="D199" s="38"/>
      <c r="M199" s="378"/>
      <c r="N199" s="378"/>
      <c r="O199" s="378"/>
    </row>
    <row r="200" spans="1:15">
      <c r="A200" s="382"/>
      <c r="B200" s="339"/>
      <c r="C200" s="339"/>
      <c r="D200" s="38"/>
      <c r="M200" s="378"/>
      <c r="N200" s="378"/>
      <c r="O200" s="378"/>
    </row>
    <row r="201" spans="1:15">
      <c r="A201" s="382"/>
      <c r="B201" s="339"/>
      <c r="C201" s="339"/>
      <c r="D201" s="38"/>
      <c r="M201" s="378"/>
      <c r="N201" s="378"/>
      <c r="O201" s="378"/>
    </row>
    <row r="202" spans="1:15">
      <c r="A202" s="382"/>
      <c r="B202" s="339"/>
      <c r="C202" s="339"/>
      <c r="D202" s="38"/>
      <c r="M202" s="378"/>
      <c r="N202" s="378"/>
      <c r="O202" s="378"/>
    </row>
    <row r="203" spans="1:15">
      <c r="A203" s="382"/>
      <c r="B203" s="339"/>
      <c r="C203" s="339"/>
      <c r="D203" s="38"/>
      <c r="M203" s="378"/>
      <c r="N203" s="378"/>
      <c r="O203" s="378"/>
    </row>
    <row r="204" spans="1:15">
      <c r="A204" s="382"/>
      <c r="B204" s="339"/>
      <c r="C204" s="339"/>
      <c r="D204" s="38"/>
      <c r="M204" s="378"/>
      <c r="N204" s="378"/>
      <c r="O204" s="378"/>
    </row>
    <row r="205" spans="1:15">
      <c r="A205" s="382"/>
      <c r="B205" s="339"/>
      <c r="C205" s="339"/>
      <c r="D205" s="38"/>
      <c r="M205" s="378"/>
      <c r="N205" s="378"/>
      <c r="O205" s="378"/>
    </row>
    <row r="206" spans="1:15">
      <c r="A206" s="382"/>
      <c r="B206" s="339"/>
      <c r="C206" s="339"/>
      <c r="D206" s="38"/>
      <c r="M206" s="378"/>
      <c r="N206" s="378"/>
      <c r="O206" s="378"/>
    </row>
    <row r="207" spans="1:15">
      <c r="A207" s="382"/>
      <c r="B207" s="339"/>
      <c r="C207" s="339"/>
      <c r="D207" s="38"/>
      <c r="M207" s="378"/>
      <c r="N207" s="378"/>
      <c r="O207" s="378"/>
    </row>
    <row r="208" spans="1:15">
      <c r="A208" s="382"/>
      <c r="B208" s="339"/>
      <c r="C208" s="339"/>
      <c r="D208" s="38"/>
      <c r="M208" s="378"/>
      <c r="N208" s="378"/>
      <c r="O208" s="378"/>
    </row>
    <row r="209" spans="1:15">
      <c r="A209" s="382"/>
      <c r="B209" s="339"/>
      <c r="C209" s="339"/>
      <c r="D209" s="38"/>
      <c r="M209" s="378"/>
      <c r="N209" s="378"/>
      <c r="O209" s="378"/>
    </row>
    <row r="210" spans="1:15">
      <c r="A210" s="382"/>
      <c r="B210" s="339"/>
      <c r="C210" s="339"/>
      <c r="D210" s="38"/>
      <c r="M210" s="378"/>
      <c r="N210" s="378"/>
      <c r="O210" s="378"/>
    </row>
    <row r="211" spans="1:15">
      <c r="A211" s="382"/>
      <c r="B211" s="339"/>
      <c r="C211" s="339"/>
      <c r="D211" s="38"/>
      <c r="M211" s="378"/>
      <c r="N211" s="378"/>
      <c r="O211" s="378"/>
    </row>
    <row r="212" spans="1:15">
      <c r="A212" s="382"/>
      <c r="B212" s="339"/>
      <c r="C212" s="339"/>
      <c r="D212" s="38"/>
      <c r="M212" s="378"/>
      <c r="N212" s="378"/>
      <c r="O212" s="378"/>
    </row>
    <row r="213" spans="1:15">
      <c r="A213" s="382"/>
      <c r="B213" s="339"/>
      <c r="C213" s="339"/>
      <c r="D213" s="38"/>
      <c r="M213" s="378"/>
      <c r="N213" s="378"/>
      <c r="O213" s="378"/>
    </row>
    <row r="214" spans="1:15">
      <c r="A214" s="382"/>
      <c r="B214" s="339"/>
      <c r="C214" s="339"/>
      <c r="D214" s="38"/>
      <c r="M214" s="378"/>
      <c r="N214" s="378"/>
      <c r="O214" s="378"/>
    </row>
    <row r="215" spans="1:15">
      <c r="A215" s="382"/>
      <c r="B215" s="339"/>
      <c r="C215" s="339"/>
      <c r="D215" s="38"/>
      <c r="M215" s="378"/>
      <c r="N215" s="378"/>
      <c r="O215" s="378"/>
    </row>
    <row r="216" spans="1:15">
      <c r="A216" s="382"/>
      <c r="B216" s="339"/>
      <c r="C216" s="339"/>
      <c r="D216" s="38"/>
      <c r="M216" s="378"/>
      <c r="N216" s="378"/>
      <c r="O216" s="378"/>
    </row>
    <row r="217" spans="1:15">
      <c r="A217" s="382"/>
      <c r="B217" s="339"/>
      <c r="C217" s="339"/>
      <c r="D217" s="38"/>
      <c r="M217" s="378"/>
      <c r="N217" s="378"/>
      <c r="O217" s="378"/>
    </row>
    <row r="218" spans="1:15">
      <c r="A218" s="382"/>
      <c r="B218" s="339"/>
      <c r="C218" s="339"/>
      <c r="D218" s="38"/>
      <c r="M218" s="378"/>
      <c r="N218" s="378"/>
      <c r="O218" s="378"/>
    </row>
    <row r="219" spans="1:15">
      <c r="A219" s="382"/>
      <c r="B219" s="339"/>
      <c r="C219" s="339"/>
      <c r="D219" s="38"/>
      <c r="M219" s="378"/>
      <c r="N219" s="378"/>
      <c r="O219" s="378"/>
    </row>
    <row r="220" spans="1:15">
      <c r="A220" s="382"/>
      <c r="B220" s="339"/>
      <c r="C220" s="339"/>
      <c r="D220" s="38"/>
      <c r="M220" s="378"/>
      <c r="N220" s="378"/>
      <c r="O220" s="378"/>
    </row>
    <row r="221" spans="1:15">
      <c r="A221" s="382"/>
      <c r="B221" s="339"/>
      <c r="C221" s="339"/>
      <c r="D221" s="38"/>
      <c r="M221" s="378"/>
      <c r="N221" s="378"/>
      <c r="O221" s="378"/>
    </row>
    <row r="222" spans="1:15">
      <c r="A222" s="382"/>
      <c r="B222" s="339"/>
      <c r="C222" s="339"/>
      <c r="D222" s="38"/>
      <c r="M222" s="378"/>
      <c r="N222" s="378"/>
      <c r="O222" s="378"/>
    </row>
    <row r="223" spans="1:15">
      <c r="A223" s="382"/>
      <c r="B223" s="339"/>
      <c r="C223" s="339"/>
      <c r="D223" s="38"/>
      <c r="M223" s="378"/>
      <c r="N223" s="378"/>
      <c r="O223" s="378"/>
    </row>
    <row r="224" spans="1:15">
      <c r="A224" s="382"/>
      <c r="B224" s="339"/>
      <c r="C224" s="339"/>
      <c r="D224" s="38"/>
      <c r="M224" s="378"/>
      <c r="N224" s="378"/>
      <c r="O224" s="378"/>
    </row>
    <row r="225" spans="1:15">
      <c r="A225" s="382"/>
      <c r="B225" s="339"/>
      <c r="C225" s="339"/>
      <c r="D225" s="38"/>
      <c r="M225" s="378"/>
      <c r="N225" s="378"/>
      <c r="O225" s="378"/>
    </row>
    <row r="226" spans="1:15">
      <c r="A226" s="382"/>
      <c r="B226" s="339"/>
      <c r="C226" s="339"/>
      <c r="D226" s="38"/>
      <c r="M226" s="378"/>
      <c r="N226" s="378"/>
      <c r="O226" s="378"/>
    </row>
    <row r="227" spans="1:15">
      <c r="A227" s="382"/>
      <c r="B227" s="339"/>
      <c r="C227" s="339"/>
      <c r="D227" s="38"/>
      <c r="M227" s="378"/>
      <c r="N227" s="378"/>
      <c r="O227" s="378"/>
    </row>
    <row r="228" spans="1:15">
      <c r="A228" s="382"/>
      <c r="B228" s="339"/>
      <c r="C228" s="339"/>
      <c r="D228" s="38"/>
      <c r="M228" s="378"/>
      <c r="N228" s="378"/>
      <c r="O228" s="378"/>
    </row>
    <row r="229" spans="1:15">
      <c r="A229" s="382"/>
      <c r="B229" s="339"/>
      <c r="C229" s="339"/>
      <c r="D229" s="38"/>
      <c r="M229" s="378"/>
      <c r="N229" s="378"/>
      <c r="O229" s="378"/>
    </row>
    <row r="230" spans="1:15">
      <c r="A230" s="382"/>
      <c r="B230" s="339"/>
      <c r="C230" s="339"/>
      <c r="D230" s="38"/>
      <c r="M230" s="378"/>
      <c r="N230" s="378"/>
      <c r="O230" s="378"/>
    </row>
    <row r="231" spans="1:15">
      <c r="A231" s="382"/>
      <c r="B231" s="339"/>
      <c r="C231" s="339"/>
      <c r="D231" s="38"/>
      <c r="M231" s="378"/>
      <c r="N231" s="378"/>
      <c r="O231" s="378"/>
    </row>
    <row r="232" spans="1:15">
      <c r="A232" s="382"/>
      <c r="B232" s="339"/>
      <c r="C232" s="339"/>
      <c r="D232" s="38"/>
      <c r="M232" s="378"/>
      <c r="N232" s="378"/>
      <c r="O232" s="378"/>
    </row>
    <row r="233" spans="1:15">
      <c r="A233" s="382"/>
      <c r="B233" s="339"/>
      <c r="C233" s="339"/>
      <c r="D233" s="38"/>
      <c r="M233" s="378"/>
      <c r="N233" s="378"/>
      <c r="O233" s="378"/>
    </row>
    <row r="234" spans="1:15">
      <c r="A234" s="382"/>
      <c r="B234" s="339"/>
      <c r="C234" s="339"/>
      <c r="D234" s="38"/>
      <c r="M234" s="378"/>
      <c r="N234" s="378"/>
      <c r="O234" s="378"/>
    </row>
    <row r="235" spans="1:15">
      <c r="A235" s="382"/>
      <c r="B235" s="339"/>
      <c r="C235" s="339"/>
      <c r="D235" s="38"/>
      <c r="M235" s="378"/>
      <c r="N235" s="378"/>
      <c r="O235" s="378"/>
    </row>
    <row r="236" spans="1:15">
      <c r="A236" s="382"/>
      <c r="B236" s="339"/>
      <c r="C236" s="339"/>
      <c r="D236" s="38"/>
      <c r="M236" s="378"/>
      <c r="N236" s="378"/>
      <c r="O236" s="378"/>
    </row>
    <row r="237" spans="1:15">
      <c r="A237" s="382"/>
      <c r="B237" s="339"/>
      <c r="C237" s="339"/>
      <c r="D237" s="38"/>
      <c r="M237" s="378"/>
      <c r="N237" s="378"/>
      <c r="O237" s="378"/>
    </row>
    <row r="238" spans="1:15">
      <c r="A238" s="382"/>
      <c r="B238" s="339"/>
      <c r="C238" s="339"/>
      <c r="D238" s="38"/>
      <c r="M238" s="378"/>
      <c r="N238" s="378"/>
      <c r="O238" s="378"/>
    </row>
    <row r="239" spans="1:15">
      <c r="A239" s="382"/>
      <c r="B239" s="339"/>
      <c r="C239" s="339"/>
      <c r="D239" s="38"/>
      <c r="M239" s="378"/>
      <c r="N239" s="378"/>
      <c r="O239" s="378"/>
    </row>
    <row r="240" spans="1:15">
      <c r="A240" s="382"/>
      <c r="B240" s="339"/>
      <c r="C240" s="339"/>
      <c r="D240" s="38"/>
      <c r="M240" s="378"/>
      <c r="N240" s="378"/>
      <c r="O240" s="378"/>
    </row>
    <row r="241" spans="1:15">
      <c r="A241" s="382"/>
      <c r="B241" s="339"/>
      <c r="C241" s="339"/>
      <c r="D241" s="38"/>
      <c r="M241" s="378"/>
      <c r="N241" s="378"/>
      <c r="O241" s="378"/>
    </row>
    <row r="242" spans="1:15">
      <c r="A242" s="382"/>
      <c r="B242" s="339"/>
      <c r="C242" s="339"/>
      <c r="D242" s="38"/>
      <c r="M242" s="378"/>
      <c r="N242" s="378"/>
      <c r="O242" s="378"/>
    </row>
    <row r="243" spans="1:15">
      <c r="A243" s="382"/>
      <c r="B243" s="339"/>
      <c r="C243" s="339"/>
      <c r="D243" s="38"/>
      <c r="M243" s="378"/>
      <c r="N243" s="378"/>
      <c r="O243" s="378"/>
    </row>
    <row r="244" spans="1:15">
      <c r="A244" s="382"/>
      <c r="B244" s="339"/>
      <c r="C244" s="339"/>
      <c r="D244" s="38"/>
      <c r="M244" s="378"/>
      <c r="N244" s="378"/>
      <c r="O244" s="378"/>
    </row>
    <row r="245" spans="1:15">
      <c r="A245" s="382"/>
      <c r="B245" s="339"/>
      <c r="C245" s="339"/>
      <c r="D245" s="38"/>
      <c r="M245" s="378"/>
      <c r="N245" s="378"/>
      <c r="O245" s="378"/>
    </row>
    <row r="246" spans="1:15">
      <c r="A246" s="382"/>
      <c r="B246" s="339"/>
      <c r="C246" s="339"/>
      <c r="D246" s="38"/>
      <c r="M246" s="378"/>
      <c r="N246" s="378"/>
      <c r="O246" s="378"/>
    </row>
    <row r="247" spans="1:15">
      <c r="A247" s="382"/>
      <c r="B247" s="339"/>
      <c r="C247" s="339"/>
      <c r="D247" s="38"/>
      <c r="M247" s="378"/>
      <c r="N247" s="378"/>
      <c r="O247" s="378"/>
    </row>
    <row r="248" spans="1:15">
      <c r="A248" s="382"/>
      <c r="B248" s="339"/>
      <c r="C248" s="339"/>
      <c r="D248" s="38"/>
      <c r="M248" s="378"/>
      <c r="N248" s="378"/>
      <c r="O248" s="378"/>
    </row>
    <row r="249" spans="1:15">
      <c r="A249" s="382"/>
      <c r="B249" s="339"/>
      <c r="C249" s="339"/>
      <c r="D249" s="38"/>
      <c r="M249" s="378"/>
      <c r="N249" s="378"/>
      <c r="O249" s="378"/>
    </row>
    <row r="250" spans="1:15">
      <c r="A250" s="382"/>
      <c r="B250" s="339"/>
      <c r="C250" s="339"/>
      <c r="D250" s="38"/>
      <c r="M250" s="378"/>
      <c r="N250" s="378"/>
      <c r="O250" s="378"/>
    </row>
    <row r="251" spans="1:15">
      <c r="A251" s="382"/>
      <c r="B251" s="339"/>
      <c r="C251" s="339"/>
      <c r="D251" s="38"/>
      <c r="M251" s="378"/>
      <c r="N251" s="378"/>
      <c r="O251" s="378"/>
    </row>
    <row r="252" spans="1:15">
      <c r="A252" s="382"/>
      <c r="B252" s="339"/>
      <c r="C252" s="339"/>
      <c r="D252" s="38"/>
      <c r="M252" s="378"/>
      <c r="N252" s="378"/>
      <c r="O252" s="378"/>
    </row>
    <row r="253" spans="1:15">
      <c r="A253" s="382"/>
      <c r="B253" s="339"/>
      <c r="C253" s="339"/>
      <c r="D253" s="38"/>
      <c r="M253" s="378"/>
      <c r="N253" s="378"/>
      <c r="O253" s="378"/>
    </row>
    <row r="254" spans="1:15">
      <c r="A254" s="382"/>
      <c r="B254" s="339"/>
      <c r="C254" s="339"/>
      <c r="D254" s="38"/>
      <c r="M254" s="378"/>
      <c r="N254" s="378"/>
      <c r="O254" s="378"/>
    </row>
    <row r="255" spans="1:15">
      <c r="A255" s="382"/>
      <c r="B255" s="339"/>
      <c r="C255" s="339"/>
      <c r="D255" s="38"/>
      <c r="M255" s="378"/>
      <c r="N255" s="378"/>
      <c r="O255" s="378"/>
    </row>
    <row r="256" spans="1:15">
      <c r="A256" s="382"/>
      <c r="B256" s="339"/>
      <c r="C256" s="339"/>
      <c r="D256" s="38"/>
      <c r="M256" s="378"/>
      <c r="N256" s="378"/>
      <c r="O256" s="378"/>
    </row>
    <row r="257" spans="1:15">
      <c r="A257" s="382"/>
      <c r="B257" s="339"/>
      <c r="C257" s="339"/>
      <c r="D257" s="38"/>
      <c r="M257" s="378"/>
      <c r="N257" s="378"/>
      <c r="O257" s="378"/>
    </row>
    <row r="258" spans="1:15">
      <c r="A258" s="382"/>
      <c r="B258" s="339"/>
      <c r="C258" s="339"/>
      <c r="D258" s="38"/>
      <c r="M258" s="378"/>
      <c r="N258" s="378"/>
      <c r="O258" s="378"/>
    </row>
    <row r="259" spans="1:15">
      <c r="A259" s="382"/>
      <c r="B259" s="339"/>
      <c r="C259" s="339"/>
      <c r="D259" s="38"/>
      <c r="M259" s="378"/>
      <c r="N259" s="378"/>
      <c r="O259" s="378"/>
    </row>
    <row r="260" spans="1:15">
      <c r="A260" s="382"/>
      <c r="B260" s="339"/>
      <c r="C260" s="339"/>
      <c r="D260" s="38"/>
      <c r="M260" s="378"/>
      <c r="N260" s="378"/>
      <c r="O260" s="378"/>
    </row>
    <row r="261" spans="1:15">
      <c r="A261" s="382"/>
      <c r="B261" s="339"/>
      <c r="C261" s="339"/>
      <c r="D261" s="38"/>
      <c r="M261" s="378"/>
      <c r="N261" s="378"/>
      <c r="O261" s="378"/>
    </row>
    <row r="262" spans="1:15">
      <c r="A262" s="382"/>
      <c r="B262" s="339"/>
      <c r="C262" s="339"/>
      <c r="D262" s="38"/>
      <c r="M262" s="378"/>
      <c r="N262" s="378"/>
      <c r="O262" s="378"/>
    </row>
    <row r="263" spans="1:15">
      <c r="A263" s="382"/>
      <c r="B263" s="339"/>
      <c r="C263" s="339"/>
      <c r="D263" s="38"/>
      <c r="M263" s="378"/>
      <c r="N263" s="378"/>
      <c r="O263" s="378"/>
    </row>
    <row r="264" spans="1:15">
      <c r="A264" s="382"/>
      <c r="B264" s="339"/>
      <c r="C264" s="339"/>
      <c r="D264" s="38"/>
      <c r="M264" s="378"/>
      <c r="N264" s="378"/>
      <c r="O264" s="378"/>
    </row>
    <row r="265" spans="1:15">
      <c r="A265" s="382"/>
      <c r="B265" s="339"/>
      <c r="C265" s="339"/>
      <c r="D265" s="38"/>
      <c r="M265" s="378"/>
      <c r="N265" s="378"/>
      <c r="O265" s="378"/>
    </row>
    <row r="266" spans="1:15">
      <c r="A266" s="382"/>
      <c r="B266" s="339"/>
      <c r="C266" s="339"/>
      <c r="D266" s="38"/>
      <c r="M266" s="378"/>
      <c r="N266" s="378"/>
      <c r="O266" s="378"/>
    </row>
    <row r="267" spans="1:15">
      <c r="A267" s="382"/>
      <c r="B267" s="339"/>
      <c r="C267" s="339"/>
      <c r="D267" s="38"/>
      <c r="M267" s="378"/>
      <c r="N267" s="378"/>
      <c r="O267" s="378"/>
    </row>
    <row r="268" spans="1:15">
      <c r="A268" s="382"/>
      <c r="B268" s="339"/>
      <c r="C268" s="339"/>
      <c r="D268" s="38"/>
      <c r="M268" s="378"/>
      <c r="N268" s="378"/>
      <c r="O268" s="378"/>
    </row>
    <row r="269" spans="1:15">
      <c r="A269" s="382"/>
      <c r="B269" s="339"/>
      <c r="C269" s="339"/>
      <c r="D269" s="38"/>
      <c r="M269" s="378"/>
      <c r="N269" s="378"/>
      <c r="O269" s="378"/>
    </row>
    <row r="270" spans="1:15">
      <c r="A270" s="382"/>
      <c r="B270" s="339"/>
      <c r="C270" s="339"/>
      <c r="D270" s="38"/>
      <c r="M270" s="378"/>
      <c r="N270" s="378"/>
      <c r="O270" s="378"/>
    </row>
    <row r="271" spans="1:15">
      <c r="A271" s="382"/>
      <c r="B271" s="339"/>
      <c r="C271" s="339"/>
      <c r="D271" s="38"/>
      <c r="M271" s="378"/>
      <c r="N271" s="378"/>
      <c r="O271" s="378"/>
    </row>
    <row r="272" spans="1:15">
      <c r="A272" s="382"/>
      <c r="B272" s="339"/>
      <c r="C272" s="339"/>
      <c r="D272" s="38"/>
      <c r="M272" s="378"/>
      <c r="N272" s="378"/>
      <c r="O272" s="378"/>
    </row>
    <row r="273" spans="1:15">
      <c r="A273" s="382"/>
      <c r="B273" s="339"/>
      <c r="C273" s="339"/>
      <c r="D273" s="38"/>
      <c r="M273" s="378"/>
      <c r="N273" s="378"/>
      <c r="O273" s="378"/>
    </row>
    <row r="274" spans="1:15">
      <c r="A274" s="382"/>
      <c r="B274" s="339"/>
      <c r="C274" s="339"/>
      <c r="D274" s="38"/>
      <c r="M274" s="378"/>
      <c r="N274" s="378"/>
      <c r="O274" s="378"/>
    </row>
    <row r="275" spans="1:15">
      <c r="A275" s="382"/>
      <c r="B275" s="339"/>
      <c r="C275" s="339"/>
      <c r="D275" s="38"/>
      <c r="M275" s="378"/>
      <c r="N275" s="378"/>
      <c r="O275" s="378"/>
    </row>
    <row r="276" spans="1:15">
      <c r="A276" s="382"/>
      <c r="B276" s="339"/>
      <c r="C276" s="339"/>
      <c r="D276" s="38"/>
      <c r="M276" s="378"/>
      <c r="N276" s="378"/>
      <c r="O276" s="378"/>
    </row>
    <row r="277" spans="1:15">
      <c r="A277" s="382"/>
      <c r="B277" s="339"/>
      <c r="C277" s="339"/>
      <c r="D277" s="38"/>
      <c r="M277" s="378"/>
      <c r="N277" s="378"/>
      <c r="O277" s="378"/>
    </row>
    <row r="278" spans="1:15">
      <c r="A278" s="382"/>
      <c r="B278" s="339"/>
      <c r="C278" s="339"/>
      <c r="D278" s="38"/>
      <c r="M278" s="378"/>
      <c r="N278" s="378"/>
      <c r="O278" s="378"/>
    </row>
    <row r="279" spans="1:15">
      <c r="A279" s="382"/>
      <c r="B279" s="339"/>
      <c r="C279" s="339"/>
      <c r="D279" s="38"/>
      <c r="M279" s="378"/>
      <c r="N279" s="378"/>
      <c r="O279" s="378"/>
    </row>
    <row r="280" spans="1:15">
      <c r="A280" s="382"/>
      <c r="B280" s="339"/>
      <c r="C280" s="339"/>
      <c r="D280" s="38"/>
      <c r="M280" s="378"/>
      <c r="N280" s="378"/>
      <c r="O280" s="378"/>
    </row>
    <row r="281" spans="1:15">
      <c r="A281" s="382"/>
      <c r="B281" s="339"/>
      <c r="C281" s="339"/>
      <c r="D281" s="38"/>
      <c r="M281" s="378"/>
      <c r="N281" s="378"/>
      <c r="O281" s="378"/>
    </row>
    <row r="282" spans="1:15">
      <c r="A282" s="382"/>
      <c r="B282" s="339"/>
      <c r="C282" s="339"/>
      <c r="D282" s="38"/>
      <c r="M282" s="378"/>
      <c r="N282" s="378"/>
      <c r="O282" s="378"/>
    </row>
    <row r="283" spans="1:15">
      <c r="A283" s="382"/>
      <c r="B283" s="339"/>
      <c r="C283" s="339"/>
      <c r="D283" s="38"/>
      <c r="M283" s="378"/>
      <c r="N283" s="378"/>
      <c r="O283" s="378"/>
    </row>
    <row r="284" spans="1:15">
      <c r="A284" s="382"/>
      <c r="B284" s="339"/>
      <c r="C284" s="339"/>
      <c r="D284" s="38"/>
      <c r="M284" s="378"/>
      <c r="N284" s="378"/>
      <c r="O284" s="378"/>
    </row>
    <row r="285" spans="1:15">
      <c r="A285" s="382"/>
      <c r="B285" s="339"/>
      <c r="C285" s="339"/>
      <c r="D285" s="38"/>
      <c r="M285" s="378"/>
      <c r="N285" s="378"/>
      <c r="O285" s="378"/>
    </row>
    <row r="286" spans="1:15">
      <c r="A286" s="382"/>
      <c r="B286" s="339"/>
      <c r="C286" s="339"/>
      <c r="D286" s="38"/>
      <c r="M286" s="378"/>
      <c r="N286" s="378"/>
      <c r="O286" s="378"/>
    </row>
    <row r="287" spans="1:15">
      <c r="A287" s="382"/>
      <c r="B287" s="339"/>
      <c r="C287" s="339"/>
      <c r="D287" s="38"/>
      <c r="M287" s="378"/>
      <c r="N287" s="378"/>
      <c r="O287" s="378"/>
    </row>
    <row r="288" spans="1:15">
      <c r="A288" s="382"/>
      <c r="B288" s="339"/>
      <c r="C288" s="339"/>
      <c r="D288" s="38"/>
      <c r="M288" s="378"/>
      <c r="N288" s="378"/>
      <c r="O288" s="378"/>
    </row>
    <row r="289" spans="1:15">
      <c r="A289" s="382"/>
      <c r="B289" s="339"/>
      <c r="C289" s="339"/>
      <c r="D289" s="38"/>
      <c r="M289" s="378"/>
      <c r="N289" s="378"/>
      <c r="O289" s="378"/>
    </row>
    <row r="290" spans="1:15">
      <c r="A290" s="382"/>
      <c r="B290" s="339"/>
      <c r="C290" s="339"/>
      <c r="D290" s="38"/>
      <c r="M290" s="378"/>
      <c r="N290" s="378"/>
      <c r="O290" s="378"/>
    </row>
    <row r="291" spans="1:15">
      <c r="A291" s="382"/>
      <c r="B291" s="339"/>
      <c r="C291" s="339"/>
      <c r="D291" s="38"/>
      <c r="M291" s="378"/>
      <c r="N291" s="378"/>
      <c r="O291" s="378"/>
    </row>
    <row r="292" spans="1:15">
      <c r="A292" s="382"/>
      <c r="B292" s="339"/>
      <c r="C292" s="339"/>
      <c r="D292" s="38"/>
      <c r="M292" s="378"/>
      <c r="N292" s="378"/>
      <c r="O292" s="378"/>
    </row>
    <row r="293" spans="1:15">
      <c r="A293" s="382"/>
      <c r="B293" s="339"/>
      <c r="C293" s="339"/>
      <c r="D293" s="38"/>
      <c r="M293" s="378"/>
      <c r="N293" s="378"/>
      <c r="O293" s="378"/>
    </row>
    <row r="294" spans="1:15">
      <c r="A294" s="382"/>
      <c r="B294" s="339"/>
      <c r="C294" s="339"/>
      <c r="D294" s="38"/>
      <c r="M294" s="378"/>
      <c r="N294" s="378"/>
      <c r="O294" s="378"/>
    </row>
    <row r="295" spans="1:15">
      <c r="A295" s="382"/>
      <c r="B295" s="339"/>
      <c r="C295" s="339"/>
      <c r="D295" s="38"/>
      <c r="M295" s="378"/>
      <c r="N295" s="378"/>
      <c r="O295" s="378"/>
    </row>
    <row r="296" spans="1:15">
      <c r="A296" s="382"/>
      <c r="B296" s="339"/>
      <c r="C296" s="339"/>
      <c r="D296" s="38"/>
      <c r="M296" s="378"/>
      <c r="N296" s="378"/>
      <c r="O296" s="378"/>
    </row>
    <row r="297" spans="1:15">
      <c r="A297" s="382"/>
      <c r="B297" s="339"/>
      <c r="C297" s="339"/>
      <c r="D297" s="38"/>
      <c r="M297" s="378"/>
      <c r="N297" s="378"/>
      <c r="O297" s="378"/>
    </row>
    <row r="298" spans="1:15">
      <c r="A298" s="382"/>
      <c r="B298" s="339"/>
      <c r="C298" s="339"/>
      <c r="D298" s="38"/>
      <c r="M298" s="378"/>
      <c r="N298" s="378"/>
      <c r="O298" s="378"/>
    </row>
    <row r="299" spans="1:15">
      <c r="A299" s="382"/>
      <c r="B299" s="339"/>
      <c r="C299" s="339"/>
      <c r="D299" s="38"/>
      <c r="M299" s="378"/>
      <c r="N299" s="378"/>
      <c r="O299" s="378"/>
    </row>
    <row r="300" spans="1:15">
      <c r="A300" s="382"/>
      <c r="B300" s="339"/>
      <c r="C300" s="339"/>
      <c r="D300" s="38"/>
      <c r="M300" s="378"/>
      <c r="N300" s="378"/>
      <c r="O300" s="378"/>
    </row>
    <row r="301" spans="1:15">
      <c r="A301" s="382"/>
      <c r="B301" s="339"/>
      <c r="C301" s="339"/>
      <c r="D301" s="38"/>
      <c r="M301" s="378"/>
      <c r="N301" s="378"/>
      <c r="O301" s="378"/>
    </row>
    <row r="302" spans="1:15">
      <c r="A302" s="382"/>
      <c r="B302" s="339"/>
      <c r="C302" s="339"/>
      <c r="D302" s="38"/>
      <c r="M302" s="378"/>
      <c r="N302" s="378"/>
      <c r="O302" s="378"/>
    </row>
    <row r="303" spans="1:15">
      <c r="A303" s="382"/>
      <c r="B303" s="339"/>
      <c r="C303" s="339"/>
      <c r="D303" s="38"/>
      <c r="M303" s="378"/>
      <c r="N303" s="378"/>
      <c r="O303" s="378"/>
    </row>
    <row r="304" spans="1:15">
      <c r="A304" s="382"/>
      <c r="B304" s="339"/>
      <c r="C304" s="339"/>
      <c r="D304" s="38"/>
      <c r="M304" s="378"/>
      <c r="N304" s="378"/>
      <c r="O304" s="378"/>
    </row>
    <row r="305" spans="1:15">
      <c r="A305" s="382"/>
      <c r="B305" s="339"/>
      <c r="C305" s="339"/>
      <c r="D305" s="38"/>
      <c r="M305" s="378"/>
      <c r="N305" s="378"/>
      <c r="O305" s="378"/>
    </row>
    <row r="306" spans="1:15">
      <c r="A306" s="382"/>
      <c r="B306" s="339"/>
      <c r="C306" s="339"/>
      <c r="D306" s="38"/>
      <c r="M306" s="378"/>
      <c r="N306" s="378"/>
      <c r="O306" s="378"/>
    </row>
    <row r="307" spans="1:15">
      <c r="A307" s="382"/>
      <c r="B307" s="339"/>
      <c r="C307" s="339"/>
      <c r="D307" s="38"/>
      <c r="M307" s="378"/>
      <c r="N307" s="378"/>
      <c r="O307" s="378"/>
    </row>
    <row r="308" spans="1:15">
      <c r="A308" s="382"/>
      <c r="B308" s="339"/>
      <c r="C308" s="339"/>
      <c r="D308" s="38"/>
      <c r="M308" s="378"/>
      <c r="N308" s="378"/>
      <c r="O308" s="378"/>
    </row>
    <row r="309" spans="1:15">
      <c r="A309" s="382"/>
      <c r="B309" s="339"/>
      <c r="C309" s="339"/>
      <c r="D309" s="38"/>
      <c r="M309" s="378"/>
      <c r="N309" s="378"/>
      <c r="O309" s="378"/>
    </row>
    <row r="310" spans="1:15">
      <c r="A310" s="382"/>
      <c r="B310" s="339"/>
      <c r="C310" s="339"/>
      <c r="D310" s="38"/>
      <c r="M310" s="378"/>
      <c r="N310" s="378"/>
      <c r="O310" s="378"/>
    </row>
    <row r="311" spans="1:15">
      <c r="A311" s="382"/>
      <c r="B311" s="339"/>
      <c r="C311" s="339"/>
      <c r="D311" s="38"/>
      <c r="M311" s="378"/>
      <c r="N311" s="378"/>
      <c r="O311" s="378"/>
    </row>
    <row r="312" spans="1:15">
      <c r="A312" s="382"/>
      <c r="B312" s="339"/>
      <c r="C312" s="339"/>
      <c r="D312" s="38"/>
      <c r="M312" s="378"/>
      <c r="N312" s="378"/>
      <c r="O312" s="378"/>
    </row>
    <row r="313" spans="1:15">
      <c r="A313" s="382"/>
      <c r="B313" s="339"/>
      <c r="C313" s="339"/>
      <c r="D313" s="38"/>
      <c r="M313" s="378"/>
      <c r="N313" s="378"/>
      <c r="O313" s="378"/>
    </row>
    <row r="314" spans="1:15">
      <c r="A314" s="382"/>
      <c r="B314" s="339"/>
      <c r="C314" s="339"/>
      <c r="D314" s="38"/>
      <c r="M314" s="378"/>
      <c r="N314" s="378"/>
      <c r="O314" s="378"/>
    </row>
    <row r="315" spans="1:15">
      <c r="A315" s="382"/>
      <c r="B315" s="339"/>
      <c r="C315" s="339"/>
      <c r="D315" s="38"/>
      <c r="M315" s="378"/>
      <c r="N315" s="378"/>
      <c r="O315" s="378"/>
    </row>
    <row r="316" spans="1:15">
      <c r="A316" s="382"/>
      <c r="B316" s="339"/>
      <c r="C316" s="339"/>
      <c r="D316" s="38"/>
      <c r="M316" s="378"/>
      <c r="N316" s="378"/>
      <c r="O316" s="378"/>
    </row>
    <row r="317" spans="1:15">
      <c r="A317" s="382"/>
      <c r="B317" s="339"/>
      <c r="C317" s="339"/>
      <c r="D317" s="38"/>
      <c r="M317" s="378"/>
      <c r="N317" s="378"/>
      <c r="O317" s="378"/>
    </row>
    <row r="318" spans="1:15">
      <c r="A318" s="382"/>
      <c r="B318" s="339"/>
      <c r="C318" s="339"/>
      <c r="D318" s="38"/>
      <c r="M318" s="378"/>
      <c r="N318" s="378"/>
      <c r="O318" s="378"/>
    </row>
    <row r="319" spans="1:15">
      <c r="A319" s="382"/>
      <c r="B319" s="339"/>
      <c r="C319" s="339"/>
      <c r="D319" s="38"/>
      <c r="M319" s="378"/>
      <c r="N319" s="378"/>
      <c r="O319" s="378"/>
    </row>
    <row r="320" spans="1:15">
      <c r="A320" s="382"/>
      <c r="B320" s="339"/>
      <c r="C320" s="339"/>
      <c r="D320" s="38"/>
      <c r="M320" s="378"/>
      <c r="N320" s="378"/>
      <c r="O320" s="378"/>
    </row>
    <row r="321" spans="1:15">
      <c r="A321" s="382"/>
      <c r="B321" s="339"/>
      <c r="C321" s="339"/>
      <c r="D321" s="38"/>
      <c r="M321" s="378"/>
      <c r="N321" s="378"/>
      <c r="O321" s="378"/>
    </row>
    <row r="322" spans="1:15">
      <c r="A322" s="382"/>
      <c r="B322" s="339"/>
      <c r="C322" s="339"/>
      <c r="D322" s="38"/>
      <c r="M322" s="378"/>
      <c r="N322" s="378"/>
      <c r="O322" s="378"/>
    </row>
    <row r="323" spans="1:15">
      <c r="A323" s="382"/>
      <c r="B323" s="339"/>
      <c r="C323" s="339"/>
      <c r="D323" s="38"/>
      <c r="M323" s="378"/>
      <c r="N323" s="378"/>
      <c r="O323" s="378"/>
    </row>
    <row r="324" spans="1:15">
      <c r="A324" s="382"/>
      <c r="B324" s="339"/>
      <c r="C324" s="339"/>
      <c r="D324" s="38"/>
      <c r="M324" s="378"/>
      <c r="N324" s="378"/>
      <c r="O324" s="378"/>
    </row>
    <row r="325" spans="1:15">
      <c r="A325" s="382"/>
      <c r="B325" s="339"/>
      <c r="C325" s="339"/>
      <c r="D325" s="38"/>
      <c r="M325" s="378"/>
      <c r="N325" s="378"/>
      <c r="O325" s="378"/>
    </row>
    <row r="326" spans="1:15">
      <c r="A326" s="382"/>
      <c r="B326" s="339"/>
      <c r="C326" s="339"/>
      <c r="D326" s="38"/>
      <c r="M326" s="378"/>
      <c r="N326" s="378"/>
      <c r="O326" s="378"/>
    </row>
    <row r="327" spans="1:15">
      <c r="A327" s="382"/>
      <c r="B327" s="339"/>
      <c r="C327" s="339"/>
      <c r="D327" s="38"/>
      <c r="M327" s="378"/>
      <c r="N327" s="378"/>
      <c r="O327" s="378"/>
    </row>
    <row r="328" spans="1:15">
      <c r="A328" s="382"/>
      <c r="B328" s="339"/>
      <c r="C328" s="339"/>
      <c r="D328" s="38"/>
      <c r="M328" s="378"/>
      <c r="N328" s="378"/>
      <c r="O328" s="378"/>
    </row>
    <row r="329" spans="1:15">
      <c r="A329" s="382"/>
      <c r="B329" s="339"/>
      <c r="C329" s="339"/>
      <c r="D329" s="38"/>
      <c r="M329" s="378"/>
      <c r="N329" s="378"/>
      <c r="O329" s="378"/>
    </row>
    <row r="330" spans="1:15">
      <c r="A330" s="382"/>
      <c r="B330" s="339"/>
      <c r="C330" s="339"/>
      <c r="D330" s="38"/>
      <c r="M330" s="378"/>
      <c r="N330" s="378"/>
      <c r="O330" s="378"/>
    </row>
    <row r="331" spans="1:15">
      <c r="A331" s="382"/>
      <c r="B331" s="339"/>
      <c r="C331" s="339"/>
      <c r="D331" s="38"/>
      <c r="M331" s="378"/>
      <c r="N331" s="378"/>
      <c r="O331" s="378"/>
    </row>
    <row r="332" spans="1:15">
      <c r="A332" s="382"/>
      <c r="B332" s="339"/>
      <c r="C332" s="339"/>
      <c r="D332" s="38"/>
      <c r="M332" s="378"/>
      <c r="N332" s="378"/>
      <c r="O332" s="378"/>
    </row>
    <row r="333" spans="1:15">
      <c r="A333" s="382"/>
      <c r="B333" s="339"/>
      <c r="C333" s="339"/>
      <c r="D333" s="38"/>
      <c r="M333" s="378"/>
      <c r="N333" s="378"/>
      <c r="O333" s="378"/>
    </row>
    <row r="334" spans="1:15">
      <c r="A334" s="382"/>
      <c r="B334" s="339"/>
      <c r="C334" s="339"/>
      <c r="D334" s="38"/>
      <c r="M334" s="378"/>
      <c r="N334" s="378"/>
      <c r="O334" s="378"/>
    </row>
    <row r="335" spans="1:15">
      <c r="A335" s="382"/>
      <c r="B335" s="339"/>
      <c r="C335" s="339"/>
      <c r="D335" s="38"/>
      <c r="M335" s="378"/>
      <c r="N335" s="378"/>
      <c r="O335" s="378"/>
    </row>
    <row r="336" spans="1:15">
      <c r="A336" s="382"/>
      <c r="B336" s="339"/>
      <c r="C336" s="339"/>
      <c r="D336" s="38"/>
      <c r="M336" s="378"/>
      <c r="N336" s="378"/>
      <c r="O336" s="378"/>
    </row>
    <row r="337" spans="1:15">
      <c r="A337" s="382"/>
      <c r="B337" s="339"/>
      <c r="C337" s="339"/>
      <c r="D337" s="38"/>
      <c r="M337" s="378"/>
      <c r="N337" s="378"/>
      <c r="O337" s="378"/>
    </row>
    <row r="338" spans="1:15">
      <c r="A338" s="382"/>
      <c r="B338" s="339"/>
      <c r="C338" s="339"/>
      <c r="D338" s="38"/>
      <c r="M338" s="378"/>
      <c r="N338" s="378"/>
      <c r="O338" s="378"/>
    </row>
    <row r="339" spans="1:15">
      <c r="A339" s="382"/>
      <c r="B339" s="339"/>
      <c r="C339" s="339"/>
      <c r="D339" s="38"/>
      <c r="M339" s="378"/>
      <c r="N339" s="378"/>
      <c r="O339" s="378"/>
    </row>
    <row r="340" spans="1:15">
      <c r="A340" s="382"/>
      <c r="B340" s="339"/>
      <c r="C340" s="339"/>
      <c r="D340" s="38"/>
      <c r="M340" s="378"/>
      <c r="N340" s="378"/>
      <c r="O340" s="378"/>
    </row>
    <row r="341" spans="1:15">
      <c r="A341" s="382"/>
      <c r="B341" s="339"/>
      <c r="C341" s="339"/>
      <c r="D341" s="38"/>
      <c r="M341" s="378"/>
      <c r="N341" s="378"/>
      <c r="O341" s="378"/>
    </row>
    <row r="342" spans="1:15">
      <c r="A342" s="382"/>
      <c r="B342" s="339"/>
      <c r="C342" s="339"/>
      <c r="D342" s="38"/>
      <c r="M342" s="378"/>
      <c r="N342" s="378"/>
      <c r="O342" s="378"/>
    </row>
    <row r="343" spans="1:15">
      <c r="A343" s="382"/>
      <c r="B343" s="339"/>
      <c r="C343" s="339"/>
      <c r="D343" s="38"/>
      <c r="M343" s="378"/>
      <c r="N343" s="378"/>
      <c r="O343" s="378"/>
    </row>
    <row r="344" spans="1:15">
      <c r="A344" s="382"/>
      <c r="B344" s="339"/>
      <c r="C344" s="339"/>
      <c r="D344" s="38"/>
      <c r="M344" s="378"/>
      <c r="N344" s="378"/>
      <c r="O344" s="378"/>
    </row>
    <row r="345" spans="1:15">
      <c r="A345" s="382"/>
      <c r="B345" s="339"/>
      <c r="C345" s="339"/>
      <c r="D345" s="38"/>
      <c r="M345" s="378"/>
      <c r="N345" s="378"/>
      <c r="O345" s="378"/>
    </row>
    <row r="346" spans="1:15">
      <c r="A346" s="382"/>
      <c r="B346" s="339"/>
      <c r="C346" s="339"/>
      <c r="D346" s="38"/>
      <c r="M346" s="378"/>
      <c r="N346" s="378"/>
      <c r="O346" s="378"/>
    </row>
    <row r="347" spans="1:15">
      <c r="A347" s="382"/>
      <c r="B347" s="339"/>
      <c r="C347" s="339"/>
      <c r="D347" s="38"/>
      <c r="M347" s="378"/>
      <c r="N347" s="378"/>
      <c r="O347" s="378"/>
    </row>
    <row r="348" spans="1:15">
      <c r="A348" s="382"/>
      <c r="B348" s="339"/>
      <c r="C348" s="339"/>
      <c r="D348" s="38"/>
      <c r="M348" s="378"/>
      <c r="N348" s="378"/>
      <c r="O348" s="378"/>
    </row>
    <row r="349" spans="1:15">
      <c r="A349" s="382"/>
      <c r="B349" s="339"/>
      <c r="C349" s="339"/>
      <c r="D349" s="38"/>
      <c r="M349" s="378"/>
      <c r="N349" s="378"/>
      <c r="O349" s="378"/>
    </row>
    <row r="350" spans="1:15">
      <c r="A350" s="382"/>
      <c r="B350" s="339"/>
      <c r="C350" s="339"/>
      <c r="D350" s="38"/>
      <c r="M350" s="378"/>
      <c r="N350" s="378"/>
      <c r="O350" s="378"/>
    </row>
    <row r="351" spans="1:15">
      <c r="A351" s="382"/>
      <c r="B351" s="339"/>
      <c r="C351" s="339"/>
      <c r="D351" s="38"/>
      <c r="M351" s="378"/>
      <c r="N351" s="378"/>
      <c r="O351" s="378"/>
    </row>
    <row r="352" spans="1:15">
      <c r="A352" s="382"/>
      <c r="B352" s="339"/>
      <c r="C352" s="339"/>
      <c r="D352" s="38"/>
      <c r="M352" s="378"/>
      <c r="N352" s="378"/>
      <c r="O352" s="378"/>
    </row>
    <row r="353" spans="1:15">
      <c r="A353" s="382"/>
      <c r="B353" s="339"/>
      <c r="C353" s="339"/>
      <c r="D353" s="38"/>
      <c r="M353" s="378"/>
      <c r="N353" s="378"/>
      <c r="O353" s="378"/>
    </row>
    <row r="354" spans="1:15">
      <c r="A354" s="382"/>
      <c r="B354" s="339"/>
      <c r="C354" s="339"/>
      <c r="D354" s="38"/>
      <c r="M354" s="378"/>
      <c r="N354" s="378"/>
      <c r="O354" s="378"/>
    </row>
    <row r="355" spans="1:15">
      <c r="A355" s="382"/>
      <c r="B355" s="339"/>
      <c r="C355" s="339"/>
      <c r="D355" s="38"/>
      <c r="M355" s="378"/>
      <c r="N355" s="378"/>
      <c r="O355" s="378"/>
    </row>
    <row r="356" spans="1:15">
      <c r="A356" s="382"/>
      <c r="B356" s="339"/>
      <c r="C356" s="339"/>
      <c r="D356" s="38"/>
      <c r="M356" s="378"/>
      <c r="N356" s="378"/>
      <c r="O356" s="378"/>
    </row>
    <row r="357" spans="1:15">
      <c r="A357" s="382"/>
      <c r="B357" s="339"/>
      <c r="C357" s="339"/>
      <c r="D357" s="38"/>
      <c r="M357" s="378"/>
      <c r="N357" s="378"/>
      <c r="O357" s="378"/>
    </row>
    <row r="358" spans="1:15">
      <c r="A358" s="382"/>
      <c r="B358" s="339"/>
      <c r="C358" s="339"/>
      <c r="D358" s="38"/>
      <c r="M358" s="378"/>
      <c r="N358" s="378"/>
      <c r="O358" s="378"/>
    </row>
    <row r="359" spans="1:15">
      <c r="A359" s="382"/>
      <c r="B359" s="339"/>
      <c r="C359" s="339"/>
      <c r="D359" s="38"/>
      <c r="M359" s="378"/>
      <c r="N359" s="378"/>
      <c r="O359" s="378"/>
    </row>
    <row r="360" spans="1:15">
      <c r="A360" s="382"/>
      <c r="B360" s="339"/>
      <c r="C360" s="339"/>
      <c r="D360" s="38"/>
      <c r="M360" s="378"/>
      <c r="N360" s="378"/>
      <c r="O360" s="378"/>
    </row>
    <row r="361" spans="1:15">
      <c r="A361" s="382"/>
      <c r="B361" s="339"/>
      <c r="C361" s="339"/>
      <c r="D361" s="38"/>
      <c r="M361" s="378"/>
      <c r="N361" s="378"/>
      <c r="O361" s="378"/>
    </row>
    <row r="362" spans="1:15">
      <c r="A362" s="382"/>
      <c r="B362" s="339"/>
      <c r="C362" s="339"/>
      <c r="D362" s="38"/>
      <c r="M362" s="378"/>
      <c r="N362" s="378"/>
      <c r="O362" s="378"/>
    </row>
    <row r="363" spans="1:15">
      <c r="A363" s="382"/>
      <c r="B363" s="339"/>
      <c r="C363" s="339"/>
      <c r="D363" s="38"/>
      <c r="M363" s="378"/>
      <c r="N363" s="378"/>
      <c r="O363" s="378"/>
    </row>
    <row r="364" spans="1:15">
      <c r="A364" s="382"/>
      <c r="B364" s="339"/>
      <c r="C364" s="339"/>
      <c r="D364" s="38"/>
      <c r="M364" s="378"/>
      <c r="N364" s="378"/>
      <c r="O364" s="378"/>
    </row>
    <row r="365" spans="1:15">
      <c r="A365" s="382"/>
      <c r="B365" s="339"/>
      <c r="C365" s="339"/>
      <c r="D365" s="38"/>
      <c r="M365" s="378"/>
      <c r="N365" s="378"/>
      <c r="O365" s="378"/>
    </row>
    <row r="366" spans="1:15">
      <c r="A366" s="382"/>
      <c r="B366" s="339"/>
      <c r="C366" s="339"/>
      <c r="D366" s="38"/>
      <c r="M366" s="378"/>
      <c r="N366" s="378"/>
      <c r="O366" s="378"/>
    </row>
    <row r="367" spans="1:15">
      <c r="A367" s="382"/>
      <c r="B367" s="339"/>
      <c r="C367" s="339"/>
      <c r="D367" s="38"/>
      <c r="M367" s="378"/>
      <c r="N367" s="378"/>
      <c r="O367" s="378"/>
    </row>
    <row r="368" spans="1:15">
      <c r="A368" s="382"/>
      <c r="B368" s="339"/>
      <c r="C368" s="339"/>
      <c r="D368" s="38"/>
      <c r="M368" s="378"/>
      <c r="N368" s="378"/>
      <c r="O368" s="378"/>
    </row>
    <row r="369" spans="1:15">
      <c r="A369" s="382"/>
      <c r="B369" s="339"/>
      <c r="C369" s="339"/>
      <c r="D369" s="38"/>
      <c r="M369" s="378"/>
      <c r="N369" s="378"/>
      <c r="O369" s="378"/>
    </row>
    <row r="370" spans="1:15">
      <c r="A370" s="382"/>
      <c r="B370" s="339"/>
      <c r="C370" s="339"/>
      <c r="D370" s="38"/>
      <c r="M370" s="378"/>
      <c r="N370" s="378"/>
      <c r="O370" s="378"/>
    </row>
    <row r="371" spans="1:15">
      <c r="A371" s="382"/>
      <c r="B371" s="339"/>
      <c r="C371" s="339"/>
      <c r="D371" s="38"/>
      <c r="M371" s="378"/>
      <c r="N371" s="378"/>
      <c r="O371" s="378"/>
    </row>
    <row r="372" spans="1:15">
      <c r="A372" s="382"/>
      <c r="B372" s="339"/>
      <c r="C372" s="339"/>
      <c r="D372" s="38"/>
      <c r="M372" s="378"/>
      <c r="N372" s="378"/>
      <c r="O372" s="378"/>
    </row>
    <row r="373" spans="1:15">
      <c r="A373" s="382"/>
      <c r="B373" s="339"/>
      <c r="C373" s="339"/>
      <c r="D373" s="38"/>
      <c r="M373" s="378"/>
      <c r="N373" s="378"/>
      <c r="O373" s="378"/>
    </row>
    <row r="374" spans="1:15">
      <c r="A374" s="382"/>
      <c r="B374" s="339"/>
      <c r="C374" s="339"/>
      <c r="D374" s="38"/>
      <c r="M374" s="378"/>
      <c r="N374" s="378"/>
      <c r="O374" s="378"/>
    </row>
    <row r="375" spans="1:15">
      <c r="A375" s="382"/>
      <c r="B375" s="339"/>
      <c r="C375" s="339"/>
      <c r="D375" s="38"/>
      <c r="M375" s="378"/>
      <c r="N375" s="378"/>
      <c r="O375" s="378"/>
    </row>
    <row r="376" spans="1:15">
      <c r="A376" s="382"/>
      <c r="B376" s="339"/>
      <c r="C376" s="339"/>
      <c r="D376" s="38"/>
      <c r="M376" s="378"/>
      <c r="N376" s="378"/>
      <c r="O376" s="378"/>
    </row>
    <row r="377" spans="1:15">
      <c r="A377" s="382"/>
      <c r="B377" s="339"/>
      <c r="C377" s="339"/>
      <c r="D377" s="38"/>
      <c r="M377" s="378"/>
      <c r="N377" s="378"/>
      <c r="O377" s="378"/>
    </row>
    <row r="378" spans="1:15">
      <c r="A378" s="382"/>
      <c r="B378" s="339"/>
      <c r="C378" s="339"/>
      <c r="D378" s="38"/>
      <c r="M378" s="378"/>
      <c r="N378" s="378"/>
      <c r="O378" s="378"/>
    </row>
    <row r="379" spans="1:15">
      <c r="A379" s="382"/>
      <c r="B379" s="339"/>
      <c r="C379" s="339"/>
      <c r="D379" s="38"/>
      <c r="M379" s="378"/>
      <c r="N379" s="378"/>
      <c r="O379" s="378"/>
    </row>
    <row r="380" spans="1:15">
      <c r="A380" s="382"/>
      <c r="B380" s="339"/>
      <c r="C380" s="339"/>
      <c r="D380" s="38"/>
      <c r="M380" s="378"/>
      <c r="N380" s="378"/>
      <c r="O380" s="378"/>
    </row>
    <row r="381" spans="1:15">
      <c r="A381" s="382"/>
      <c r="B381" s="339"/>
      <c r="C381" s="339"/>
      <c r="D381" s="38"/>
      <c r="M381" s="378"/>
      <c r="N381" s="378"/>
      <c r="O381" s="378"/>
    </row>
    <row r="382" spans="1:15">
      <c r="A382" s="382"/>
      <c r="B382" s="339"/>
      <c r="C382" s="339"/>
      <c r="D382" s="38"/>
      <c r="M382" s="378"/>
      <c r="N382" s="378"/>
      <c r="O382" s="378"/>
    </row>
    <row r="383" spans="1:15">
      <c r="A383" s="382"/>
      <c r="B383" s="339"/>
      <c r="C383" s="339"/>
      <c r="D383" s="38"/>
      <c r="M383" s="378"/>
      <c r="N383" s="378"/>
      <c r="O383" s="378"/>
    </row>
    <row r="384" spans="1:15">
      <c r="A384" s="382"/>
      <c r="B384" s="339"/>
      <c r="C384" s="339"/>
      <c r="D384" s="38"/>
      <c r="M384" s="378"/>
      <c r="N384" s="378"/>
      <c r="O384" s="378"/>
    </row>
    <row r="385" spans="1:15">
      <c r="A385" s="382"/>
      <c r="B385" s="339"/>
      <c r="C385" s="339"/>
      <c r="D385" s="38"/>
      <c r="M385" s="378"/>
      <c r="N385" s="378"/>
      <c r="O385" s="378"/>
    </row>
    <row r="386" spans="1:15">
      <c r="A386" s="382"/>
      <c r="B386" s="339"/>
      <c r="C386" s="339"/>
      <c r="D386" s="38"/>
      <c r="M386" s="378"/>
      <c r="N386" s="378"/>
      <c r="O386" s="378"/>
    </row>
    <row r="387" spans="1:15">
      <c r="A387" s="382"/>
      <c r="B387" s="339"/>
      <c r="C387" s="339"/>
      <c r="D387" s="38"/>
      <c r="M387" s="378"/>
      <c r="N387" s="378"/>
      <c r="O387" s="378"/>
    </row>
    <row r="388" spans="1:15">
      <c r="A388" s="382"/>
      <c r="B388" s="339"/>
      <c r="C388" s="339"/>
      <c r="D388" s="38"/>
      <c r="M388" s="378"/>
      <c r="N388" s="378"/>
      <c r="O388" s="378"/>
    </row>
    <row r="389" spans="1:15">
      <c r="A389" s="382"/>
      <c r="B389" s="339"/>
      <c r="C389" s="339"/>
      <c r="D389" s="38"/>
      <c r="M389" s="378"/>
      <c r="N389" s="378"/>
      <c r="O389" s="378"/>
    </row>
    <row r="390" spans="1:15">
      <c r="A390" s="382"/>
      <c r="B390" s="339"/>
      <c r="C390" s="339"/>
      <c r="D390" s="38"/>
      <c r="M390" s="378"/>
      <c r="N390" s="378"/>
      <c r="O390" s="378"/>
    </row>
    <row r="391" spans="1:15">
      <c r="A391" s="382"/>
      <c r="B391" s="339"/>
      <c r="C391" s="339"/>
      <c r="D391" s="38"/>
      <c r="M391" s="378"/>
      <c r="N391" s="378"/>
      <c r="O391" s="378"/>
    </row>
    <row r="392" spans="1:15">
      <c r="A392" s="382"/>
      <c r="B392" s="339"/>
      <c r="C392" s="339"/>
      <c r="D392" s="38"/>
      <c r="M392" s="378"/>
      <c r="N392" s="378"/>
      <c r="O392" s="378"/>
    </row>
    <row r="393" spans="1:15">
      <c r="A393" s="382"/>
      <c r="B393" s="339"/>
      <c r="C393" s="339"/>
      <c r="D393" s="38"/>
      <c r="M393" s="378"/>
      <c r="N393" s="378"/>
      <c r="O393" s="378"/>
    </row>
    <row r="394" spans="1:15">
      <c r="A394" s="382"/>
      <c r="B394" s="339"/>
      <c r="C394" s="339"/>
      <c r="D394" s="38"/>
      <c r="M394" s="378"/>
      <c r="N394" s="378"/>
      <c r="O394" s="378"/>
    </row>
    <row r="395" spans="1:15">
      <c r="A395" s="382"/>
      <c r="B395" s="339"/>
      <c r="C395" s="339"/>
      <c r="D395" s="38"/>
      <c r="M395" s="378"/>
      <c r="N395" s="378"/>
      <c r="O395" s="378"/>
    </row>
    <row r="396" spans="1:15">
      <c r="A396" s="382"/>
      <c r="B396" s="339"/>
      <c r="C396" s="339"/>
      <c r="D396" s="38"/>
      <c r="M396" s="378"/>
      <c r="N396" s="378"/>
      <c r="O396" s="378"/>
    </row>
    <row r="397" spans="1:15">
      <c r="A397" s="382"/>
      <c r="B397" s="339"/>
      <c r="C397" s="339"/>
      <c r="D397" s="38"/>
      <c r="M397" s="378"/>
      <c r="N397" s="378"/>
      <c r="O397" s="378"/>
    </row>
    <row r="398" spans="1:15">
      <c r="A398" s="382"/>
      <c r="B398" s="339"/>
      <c r="C398" s="339"/>
      <c r="D398" s="38"/>
      <c r="M398" s="378"/>
      <c r="N398" s="378"/>
      <c r="O398" s="378"/>
    </row>
    <row r="399" spans="1:15">
      <c r="A399" s="382"/>
      <c r="B399" s="339"/>
      <c r="C399" s="339"/>
      <c r="D399" s="38"/>
      <c r="M399" s="378"/>
      <c r="N399" s="378"/>
      <c r="O399" s="378"/>
    </row>
    <row r="400" spans="1:15">
      <c r="A400" s="382"/>
      <c r="B400" s="339"/>
      <c r="C400" s="339"/>
      <c r="D400" s="38"/>
      <c r="M400" s="378"/>
      <c r="N400" s="378"/>
      <c r="O400" s="378"/>
    </row>
    <row r="401" spans="1:15">
      <c r="A401" s="382"/>
      <c r="B401" s="339"/>
      <c r="C401" s="339"/>
      <c r="D401" s="38"/>
      <c r="M401" s="378"/>
      <c r="N401" s="378"/>
      <c r="O401" s="378"/>
    </row>
    <row r="402" spans="1:15">
      <c r="A402" s="382"/>
      <c r="B402" s="339"/>
      <c r="C402" s="339"/>
      <c r="D402" s="38"/>
      <c r="M402" s="378"/>
      <c r="N402" s="378"/>
      <c r="O402" s="378"/>
    </row>
    <row r="403" spans="1:15">
      <c r="A403" s="382"/>
      <c r="B403" s="339"/>
      <c r="C403" s="339"/>
      <c r="D403" s="38"/>
      <c r="M403" s="378"/>
      <c r="N403" s="378"/>
      <c r="O403" s="378"/>
    </row>
    <row r="404" spans="1:15">
      <c r="A404" s="382"/>
      <c r="B404" s="339"/>
      <c r="C404" s="339"/>
      <c r="D404" s="38"/>
      <c r="M404" s="378"/>
      <c r="N404" s="378"/>
      <c r="O404" s="378"/>
    </row>
    <row r="405" spans="1:15">
      <c r="A405" s="382"/>
      <c r="B405" s="339"/>
      <c r="C405" s="339"/>
      <c r="D405" s="38"/>
      <c r="M405" s="378"/>
      <c r="N405" s="378"/>
      <c r="O405" s="378"/>
    </row>
    <row r="406" spans="1:15">
      <c r="A406" s="382"/>
      <c r="B406" s="339"/>
      <c r="C406" s="339"/>
      <c r="D406" s="38"/>
      <c r="M406" s="378"/>
      <c r="N406" s="378"/>
      <c r="O406" s="378"/>
    </row>
    <row r="407" spans="1:15">
      <c r="A407" s="382"/>
      <c r="B407" s="339"/>
      <c r="C407" s="339"/>
      <c r="D407" s="38"/>
      <c r="M407" s="378"/>
      <c r="N407" s="378"/>
      <c r="O407" s="378"/>
    </row>
    <row r="408" spans="1:15">
      <c r="A408" s="382"/>
      <c r="B408" s="339"/>
      <c r="C408" s="339"/>
      <c r="D408" s="38"/>
      <c r="M408" s="378"/>
      <c r="N408" s="378"/>
      <c r="O408" s="378"/>
    </row>
    <row r="409" spans="1:15">
      <c r="A409" s="382"/>
      <c r="B409" s="339"/>
      <c r="C409" s="339"/>
      <c r="D409" s="38"/>
      <c r="M409" s="378"/>
      <c r="N409" s="378"/>
      <c r="O409" s="378"/>
    </row>
    <row r="410" spans="1:15">
      <c r="A410" s="382"/>
      <c r="B410" s="339"/>
      <c r="C410" s="339"/>
      <c r="D410" s="38"/>
      <c r="M410" s="378"/>
      <c r="N410" s="378"/>
      <c r="O410" s="378"/>
    </row>
    <row r="411" spans="1:15">
      <c r="A411" s="382"/>
      <c r="B411" s="339"/>
      <c r="C411" s="339"/>
      <c r="D411" s="38"/>
      <c r="M411" s="378"/>
      <c r="N411" s="378"/>
      <c r="O411" s="378"/>
    </row>
    <row r="412" spans="1:15">
      <c r="A412" s="382"/>
      <c r="B412" s="339"/>
      <c r="C412" s="339"/>
      <c r="D412" s="38"/>
      <c r="M412" s="378"/>
      <c r="N412" s="378"/>
      <c r="O412" s="378"/>
    </row>
    <row r="413" spans="1:15">
      <c r="A413" s="382"/>
      <c r="B413" s="339"/>
      <c r="C413" s="339"/>
      <c r="D413" s="38"/>
      <c r="M413" s="378"/>
      <c r="N413" s="378"/>
      <c r="O413" s="378"/>
    </row>
    <row r="414" spans="1:15">
      <c r="A414" s="382"/>
      <c r="B414" s="339"/>
      <c r="C414" s="339"/>
      <c r="D414" s="38"/>
      <c r="M414" s="378"/>
      <c r="N414" s="378"/>
      <c r="O414" s="378"/>
    </row>
    <row r="415" spans="1:15">
      <c r="A415" s="382"/>
      <c r="B415" s="339"/>
      <c r="C415" s="339"/>
      <c r="D415" s="38"/>
      <c r="M415" s="378"/>
      <c r="N415" s="378"/>
      <c r="O415" s="378"/>
    </row>
    <row r="416" spans="1:15">
      <c r="A416" s="382"/>
      <c r="B416" s="339"/>
      <c r="C416" s="339"/>
      <c r="D416" s="38"/>
      <c r="M416" s="378"/>
      <c r="N416" s="378"/>
      <c r="O416" s="378"/>
    </row>
    <row r="417" spans="1:15">
      <c r="A417" s="382"/>
      <c r="B417" s="339"/>
      <c r="C417" s="339"/>
      <c r="D417" s="38"/>
      <c r="M417" s="378"/>
      <c r="N417" s="378"/>
      <c r="O417" s="378"/>
    </row>
    <row r="418" spans="1:15">
      <c r="A418" s="382"/>
      <c r="B418" s="339"/>
      <c r="C418" s="339"/>
      <c r="D418" s="38"/>
      <c r="M418" s="378"/>
      <c r="N418" s="378"/>
      <c r="O418" s="378"/>
    </row>
    <row r="419" spans="1:15">
      <c r="A419" s="382"/>
      <c r="B419" s="339"/>
      <c r="C419" s="339"/>
      <c r="D419" s="38"/>
      <c r="M419" s="378"/>
      <c r="N419" s="378"/>
      <c r="O419" s="378"/>
    </row>
    <row r="420" spans="1:15">
      <c r="A420" s="382"/>
      <c r="B420" s="339"/>
      <c r="C420" s="339"/>
      <c r="D420" s="38"/>
      <c r="M420" s="378"/>
      <c r="N420" s="378"/>
      <c r="O420" s="378"/>
    </row>
    <row r="421" spans="1:15">
      <c r="A421" s="382"/>
      <c r="B421" s="339"/>
      <c r="C421" s="339"/>
      <c r="D421" s="38"/>
      <c r="M421" s="378"/>
      <c r="N421" s="378"/>
      <c r="O421" s="378"/>
    </row>
    <row r="422" spans="1:15">
      <c r="A422" s="382"/>
      <c r="B422" s="339"/>
      <c r="C422" s="339"/>
      <c r="D422" s="38"/>
      <c r="M422" s="378"/>
      <c r="N422" s="378"/>
      <c r="O422" s="378"/>
    </row>
    <row r="423" spans="1:15">
      <c r="A423" s="382"/>
      <c r="B423" s="339"/>
      <c r="C423" s="339"/>
      <c r="D423" s="38"/>
      <c r="M423" s="378"/>
      <c r="N423" s="378"/>
      <c r="O423" s="378"/>
    </row>
    <row r="424" spans="1:15">
      <c r="A424" s="382"/>
      <c r="B424" s="339"/>
      <c r="C424" s="339"/>
      <c r="D424" s="38"/>
      <c r="M424" s="378"/>
      <c r="N424" s="378"/>
      <c r="O424" s="378"/>
    </row>
    <row r="425" spans="1:15">
      <c r="A425" s="382"/>
      <c r="B425" s="339"/>
      <c r="C425" s="339"/>
      <c r="D425" s="38"/>
      <c r="M425" s="378"/>
      <c r="N425" s="378"/>
      <c r="O425" s="378"/>
    </row>
    <row r="426" spans="1:15">
      <c r="A426" s="382"/>
      <c r="B426" s="339"/>
      <c r="C426" s="339"/>
      <c r="D426" s="38"/>
      <c r="M426" s="378"/>
      <c r="N426" s="378"/>
      <c r="O426" s="378"/>
    </row>
    <row r="427" spans="1:15">
      <c r="A427" s="382"/>
      <c r="B427" s="339"/>
      <c r="C427" s="339"/>
      <c r="D427" s="38"/>
      <c r="M427" s="378"/>
      <c r="N427" s="378"/>
      <c r="O427" s="378"/>
    </row>
    <row r="428" spans="1:15">
      <c r="A428" s="382"/>
      <c r="B428" s="339"/>
      <c r="C428" s="339"/>
      <c r="D428" s="38"/>
      <c r="M428" s="378"/>
      <c r="N428" s="378"/>
      <c r="O428" s="378"/>
    </row>
    <row r="429" spans="1:15">
      <c r="A429" s="382"/>
      <c r="B429" s="339"/>
      <c r="C429" s="339"/>
      <c r="D429" s="38"/>
      <c r="M429" s="378"/>
      <c r="N429" s="378"/>
      <c r="O429" s="378"/>
    </row>
    <row r="430" spans="1:15">
      <c r="A430" s="382"/>
      <c r="B430" s="339"/>
      <c r="C430" s="339"/>
      <c r="D430" s="38"/>
      <c r="M430" s="378"/>
      <c r="N430" s="378"/>
      <c r="O430" s="378"/>
    </row>
    <row r="431" spans="1:15">
      <c r="A431" s="382"/>
      <c r="B431" s="339"/>
      <c r="C431" s="339"/>
      <c r="D431" s="38"/>
      <c r="M431" s="378"/>
      <c r="N431" s="378"/>
      <c r="O431" s="378"/>
    </row>
    <row r="432" spans="1:15">
      <c r="A432" s="382"/>
      <c r="B432" s="339"/>
      <c r="C432" s="339"/>
      <c r="D432" s="38"/>
      <c r="M432" s="378"/>
      <c r="N432" s="378"/>
      <c r="O432" s="378"/>
    </row>
    <row r="433" spans="1:15">
      <c r="A433" s="382"/>
      <c r="B433" s="339"/>
      <c r="C433" s="339"/>
      <c r="D433" s="38"/>
      <c r="M433" s="378"/>
      <c r="N433" s="378"/>
      <c r="O433" s="378"/>
    </row>
    <row r="434" spans="1:15">
      <c r="A434" s="382"/>
      <c r="B434" s="339"/>
      <c r="C434" s="339"/>
      <c r="D434" s="38"/>
      <c r="M434" s="378"/>
      <c r="N434" s="378"/>
      <c r="O434" s="378"/>
    </row>
    <row r="435" spans="1:15">
      <c r="A435" s="382"/>
      <c r="B435" s="339"/>
      <c r="C435" s="339"/>
      <c r="D435" s="38"/>
      <c r="M435" s="378"/>
      <c r="N435" s="378"/>
      <c r="O435" s="378"/>
    </row>
    <row r="436" spans="1:15">
      <c r="A436" s="382"/>
      <c r="B436" s="339"/>
      <c r="C436" s="339"/>
      <c r="D436" s="38"/>
      <c r="M436" s="378"/>
      <c r="N436" s="378"/>
      <c r="O436" s="378"/>
    </row>
    <row r="437" spans="1:15">
      <c r="A437" s="382"/>
      <c r="B437" s="339"/>
      <c r="C437" s="339"/>
      <c r="D437" s="38"/>
      <c r="M437" s="378"/>
      <c r="N437" s="378"/>
      <c r="O437" s="378"/>
    </row>
    <row r="438" spans="1:15">
      <c r="A438" s="382"/>
      <c r="B438" s="339"/>
      <c r="C438" s="339"/>
      <c r="D438" s="38"/>
      <c r="M438" s="378"/>
      <c r="N438" s="378"/>
      <c r="O438" s="378"/>
    </row>
    <row r="439" spans="1:15">
      <c r="A439" s="382"/>
      <c r="B439" s="339"/>
      <c r="C439" s="339"/>
      <c r="D439" s="38"/>
      <c r="M439" s="378"/>
      <c r="N439" s="378"/>
      <c r="O439" s="378"/>
    </row>
    <row r="440" spans="1:15">
      <c r="A440" s="382"/>
      <c r="B440" s="339"/>
      <c r="C440" s="339"/>
      <c r="D440" s="38"/>
      <c r="M440" s="378"/>
      <c r="N440" s="378"/>
      <c r="O440" s="378"/>
    </row>
    <row r="441" spans="1:15">
      <c r="A441" s="382"/>
      <c r="B441" s="339"/>
      <c r="C441" s="339"/>
      <c r="D441" s="38"/>
      <c r="M441" s="378"/>
      <c r="N441" s="378"/>
      <c r="O441" s="378"/>
    </row>
    <row r="442" spans="1:15">
      <c r="A442" s="382"/>
      <c r="B442" s="339"/>
      <c r="C442" s="339"/>
      <c r="D442" s="38"/>
      <c r="M442" s="378"/>
      <c r="N442" s="378"/>
      <c r="O442" s="378"/>
    </row>
    <row r="443" spans="1:15">
      <c r="A443" s="382"/>
      <c r="B443" s="339"/>
      <c r="C443" s="339"/>
      <c r="D443" s="38"/>
      <c r="M443" s="378"/>
      <c r="N443" s="378"/>
      <c r="O443" s="378"/>
    </row>
    <row r="444" spans="1:15">
      <c r="A444" s="382"/>
      <c r="B444" s="339"/>
      <c r="C444" s="339"/>
      <c r="D444" s="38"/>
      <c r="M444" s="378"/>
      <c r="N444" s="378"/>
      <c r="O444" s="378"/>
    </row>
    <row r="445" spans="1:15">
      <c r="A445" s="382"/>
      <c r="B445" s="339"/>
      <c r="C445" s="339"/>
      <c r="D445" s="38"/>
      <c r="M445" s="378"/>
      <c r="N445" s="378"/>
      <c r="O445" s="378"/>
    </row>
    <row r="446" spans="1:15">
      <c r="A446" s="382"/>
      <c r="B446" s="339"/>
      <c r="C446" s="339"/>
      <c r="D446" s="38"/>
      <c r="M446" s="378"/>
      <c r="N446" s="378"/>
      <c r="O446" s="378"/>
    </row>
    <row r="447" spans="1:15">
      <c r="A447" s="382"/>
      <c r="B447" s="339"/>
      <c r="C447" s="339"/>
      <c r="D447" s="38"/>
      <c r="M447" s="378"/>
      <c r="N447" s="378"/>
      <c r="O447" s="378"/>
    </row>
    <row r="448" spans="1:15">
      <c r="A448" s="382"/>
      <c r="B448" s="339"/>
      <c r="C448" s="339"/>
      <c r="D448" s="38"/>
      <c r="M448" s="378"/>
      <c r="N448" s="378"/>
      <c r="O448" s="378"/>
    </row>
    <row r="449" spans="1:15">
      <c r="A449" s="382"/>
      <c r="B449" s="339"/>
      <c r="C449" s="339"/>
      <c r="D449" s="38"/>
      <c r="M449" s="378"/>
      <c r="N449" s="378"/>
      <c r="O449" s="378"/>
    </row>
    <row r="450" spans="1:15">
      <c r="A450" s="382"/>
      <c r="B450" s="339"/>
      <c r="C450" s="339"/>
      <c r="D450" s="38"/>
      <c r="M450" s="378"/>
      <c r="N450" s="378"/>
      <c r="O450" s="378"/>
    </row>
    <row r="451" spans="1:15">
      <c r="A451" s="382"/>
      <c r="B451" s="339"/>
      <c r="C451" s="339"/>
      <c r="D451" s="38"/>
      <c r="M451" s="378"/>
      <c r="N451" s="378"/>
      <c r="O451" s="378"/>
    </row>
    <row r="452" spans="1:15">
      <c r="A452" s="382"/>
      <c r="B452" s="339"/>
      <c r="C452" s="339"/>
      <c r="D452" s="38"/>
      <c r="M452" s="378"/>
      <c r="N452" s="378"/>
      <c r="O452" s="378"/>
    </row>
    <row r="453" spans="1:15">
      <c r="A453" s="382"/>
      <c r="B453" s="339"/>
      <c r="C453" s="339"/>
      <c r="D453" s="38"/>
      <c r="M453" s="378"/>
      <c r="N453" s="378"/>
      <c r="O453" s="378"/>
    </row>
    <row r="454" spans="1:15">
      <c r="A454" s="382"/>
      <c r="B454" s="339"/>
      <c r="C454" s="339"/>
      <c r="D454" s="38"/>
      <c r="M454" s="378"/>
      <c r="N454" s="378"/>
      <c r="O454" s="378"/>
    </row>
    <row r="455" spans="1:15">
      <c r="A455" s="382"/>
      <c r="B455" s="339"/>
      <c r="C455" s="339"/>
      <c r="D455" s="38"/>
      <c r="M455" s="378"/>
      <c r="N455" s="378"/>
      <c r="O455" s="378"/>
    </row>
    <row r="456" spans="1:15">
      <c r="A456" s="382"/>
      <c r="B456" s="339"/>
      <c r="C456" s="339"/>
      <c r="D456" s="38"/>
      <c r="M456" s="378"/>
      <c r="N456" s="378"/>
      <c r="O456" s="378"/>
    </row>
    <row r="457" spans="1:15">
      <c r="A457" s="382"/>
      <c r="B457" s="339"/>
      <c r="C457" s="339"/>
      <c r="D457" s="38"/>
      <c r="M457" s="378"/>
      <c r="N457" s="378"/>
      <c r="O457" s="378"/>
    </row>
    <row r="458" spans="1:15">
      <c r="A458" s="382"/>
      <c r="B458" s="339"/>
      <c r="C458" s="339"/>
      <c r="D458" s="38"/>
      <c r="M458" s="378"/>
      <c r="N458" s="378"/>
      <c r="O458" s="378"/>
    </row>
    <row r="459" spans="1:15">
      <c r="A459" s="382"/>
      <c r="B459" s="339"/>
      <c r="C459" s="339"/>
      <c r="D459" s="38"/>
      <c r="M459" s="378"/>
      <c r="N459" s="378"/>
      <c r="O459" s="378"/>
    </row>
    <row r="460" spans="1:15">
      <c r="A460" s="382"/>
      <c r="B460" s="339"/>
      <c r="C460" s="339"/>
      <c r="D460" s="38"/>
      <c r="M460" s="378"/>
      <c r="N460" s="378"/>
      <c r="O460" s="378"/>
    </row>
    <row r="461" spans="1:15">
      <c r="A461" s="382"/>
      <c r="B461" s="339"/>
      <c r="C461" s="339"/>
      <c r="D461" s="38"/>
      <c r="M461" s="378"/>
      <c r="N461" s="378"/>
      <c r="O461" s="378"/>
    </row>
    <row r="462" spans="1:15">
      <c r="A462" s="382"/>
      <c r="B462" s="339"/>
      <c r="C462" s="339"/>
      <c r="D462" s="38"/>
      <c r="M462" s="378"/>
      <c r="N462" s="378"/>
      <c r="O462" s="378"/>
    </row>
    <row r="463" spans="1:15">
      <c r="A463" s="382"/>
      <c r="B463" s="339"/>
      <c r="C463" s="339"/>
      <c r="D463" s="38"/>
      <c r="M463" s="378"/>
      <c r="N463" s="378"/>
      <c r="O463" s="378"/>
    </row>
    <row r="464" spans="1:15">
      <c r="A464" s="382"/>
      <c r="B464" s="339"/>
      <c r="C464" s="339"/>
      <c r="D464" s="38"/>
      <c r="M464" s="378"/>
      <c r="N464" s="378"/>
      <c r="O464" s="378"/>
    </row>
    <row r="465" spans="1:15">
      <c r="A465" s="382"/>
      <c r="B465" s="339"/>
      <c r="C465" s="339"/>
      <c r="D465" s="38"/>
      <c r="M465" s="378"/>
      <c r="N465" s="378"/>
      <c r="O465" s="378"/>
    </row>
    <row r="466" spans="1:15">
      <c r="A466" s="382"/>
      <c r="B466" s="339"/>
      <c r="C466" s="339"/>
      <c r="D466" s="38"/>
      <c r="M466" s="378"/>
      <c r="N466" s="378"/>
      <c r="O466" s="378"/>
    </row>
    <row r="467" spans="1:15">
      <c r="A467" s="382"/>
      <c r="B467" s="339"/>
      <c r="C467" s="339"/>
      <c r="D467" s="38"/>
      <c r="M467" s="378"/>
      <c r="N467" s="378"/>
      <c r="O467" s="378"/>
    </row>
    <row r="468" spans="1:15">
      <c r="A468" s="382"/>
      <c r="B468" s="339"/>
      <c r="C468" s="339"/>
      <c r="D468" s="38"/>
      <c r="M468" s="378"/>
      <c r="N468" s="378"/>
      <c r="O468" s="378"/>
    </row>
    <row r="469" spans="1:15">
      <c r="A469" s="382"/>
      <c r="B469" s="339"/>
      <c r="C469" s="339"/>
      <c r="D469" s="38"/>
      <c r="M469" s="378"/>
      <c r="N469" s="378"/>
      <c r="O469" s="378"/>
    </row>
    <row r="470" spans="1:15">
      <c r="A470" s="382"/>
      <c r="B470" s="339"/>
      <c r="C470" s="339"/>
      <c r="D470" s="38"/>
      <c r="M470" s="378"/>
      <c r="N470" s="378"/>
      <c r="O470" s="378"/>
    </row>
    <row r="471" spans="1:15">
      <c r="A471" s="382"/>
      <c r="B471" s="339"/>
      <c r="C471" s="339"/>
      <c r="D471" s="38"/>
      <c r="M471" s="378"/>
      <c r="N471" s="378"/>
      <c r="O471" s="378"/>
    </row>
    <row r="472" spans="1:15">
      <c r="A472" s="382"/>
      <c r="B472" s="339"/>
      <c r="C472" s="339"/>
      <c r="D472" s="38"/>
      <c r="M472" s="378"/>
      <c r="N472" s="378"/>
      <c r="O472" s="378"/>
    </row>
    <row r="473" spans="1:15">
      <c r="A473" s="382"/>
      <c r="B473" s="339"/>
      <c r="C473" s="339"/>
      <c r="D473" s="38"/>
      <c r="M473" s="378"/>
      <c r="N473" s="378"/>
      <c r="O473" s="378"/>
    </row>
    <row r="474" spans="1:15">
      <c r="A474" s="382"/>
      <c r="B474" s="339"/>
      <c r="C474" s="339"/>
      <c r="D474" s="38"/>
      <c r="M474" s="378"/>
      <c r="N474" s="378"/>
      <c r="O474" s="378"/>
    </row>
    <row r="475" spans="1:15">
      <c r="A475" s="382"/>
      <c r="B475" s="339"/>
      <c r="C475" s="339"/>
      <c r="D475" s="38"/>
      <c r="M475" s="378"/>
      <c r="N475" s="378"/>
      <c r="O475" s="378"/>
    </row>
    <row r="476" spans="1:15">
      <c r="A476" s="382"/>
      <c r="B476" s="339"/>
      <c r="C476" s="339"/>
      <c r="D476" s="38"/>
      <c r="M476" s="378"/>
      <c r="N476" s="378"/>
      <c r="O476" s="378"/>
    </row>
    <row r="477" spans="1:15">
      <c r="A477" s="382"/>
      <c r="B477" s="339"/>
      <c r="C477" s="339"/>
      <c r="D477" s="38"/>
      <c r="M477" s="378"/>
      <c r="N477" s="378"/>
      <c r="O477" s="378"/>
    </row>
    <row r="478" spans="1:15">
      <c r="A478" s="382"/>
      <c r="B478" s="339"/>
      <c r="C478" s="339"/>
      <c r="D478" s="38"/>
      <c r="M478" s="378"/>
      <c r="N478" s="378"/>
      <c r="O478" s="378"/>
    </row>
    <row r="479" spans="1:15">
      <c r="A479" s="382"/>
      <c r="B479" s="339"/>
      <c r="C479" s="339"/>
      <c r="D479" s="38"/>
      <c r="M479" s="378"/>
      <c r="N479" s="378"/>
      <c r="O479" s="378"/>
    </row>
    <row r="480" spans="1:15">
      <c r="A480" s="382"/>
      <c r="B480" s="339"/>
      <c r="C480" s="339"/>
      <c r="D480" s="38"/>
      <c r="M480" s="378"/>
      <c r="N480" s="378"/>
      <c r="O480" s="378"/>
    </row>
    <row r="481" spans="1:15">
      <c r="A481" s="382"/>
      <c r="B481" s="339"/>
      <c r="C481" s="339"/>
      <c r="D481" s="38"/>
      <c r="M481" s="378"/>
      <c r="N481" s="378"/>
      <c r="O481" s="378"/>
    </row>
    <row r="482" spans="1:15">
      <c r="A482" s="382"/>
      <c r="B482" s="339"/>
      <c r="C482" s="339"/>
      <c r="D482" s="38"/>
      <c r="M482" s="378"/>
      <c r="N482" s="378"/>
      <c r="O482" s="378"/>
    </row>
    <row r="483" spans="1:15">
      <c r="A483" s="382"/>
      <c r="B483" s="339"/>
      <c r="C483" s="339"/>
      <c r="D483" s="38"/>
      <c r="M483" s="378"/>
      <c r="N483" s="378"/>
      <c r="O483" s="378"/>
    </row>
    <row r="484" spans="1:15">
      <c r="A484" s="382"/>
      <c r="B484" s="339"/>
      <c r="C484" s="339"/>
      <c r="D484" s="38"/>
      <c r="M484" s="378"/>
      <c r="N484" s="378"/>
      <c r="O484" s="378"/>
    </row>
    <row r="485" spans="1:15">
      <c r="A485" s="382"/>
      <c r="B485" s="339"/>
      <c r="C485" s="339"/>
      <c r="D485" s="38"/>
      <c r="M485" s="378"/>
      <c r="N485" s="378"/>
      <c r="O485" s="378"/>
    </row>
    <row r="486" spans="1:15">
      <c r="A486" s="382"/>
      <c r="B486" s="339"/>
      <c r="C486" s="339"/>
      <c r="D486" s="38"/>
      <c r="M486" s="378"/>
      <c r="N486" s="378"/>
      <c r="O486" s="378"/>
    </row>
    <row r="487" spans="1:15">
      <c r="A487" s="382"/>
      <c r="B487" s="339"/>
      <c r="C487" s="339"/>
      <c r="D487" s="38"/>
      <c r="M487" s="378"/>
      <c r="N487" s="378"/>
      <c r="O487" s="378"/>
    </row>
    <row r="488" spans="1:15">
      <c r="A488" s="382"/>
      <c r="B488" s="339"/>
      <c r="C488" s="339"/>
      <c r="D488" s="38"/>
      <c r="M488" s="378"/>
      <c r="N488" s="378"/>
      <c r="O488" s="378"/>
    </row>
    <row r="489" spans="1:15">
      <c r="A489" s="382"/>
      <c r="B489" s="339"/>
      <c r="C489" s="339"/>
      <c r="D489" s="38"/>
      <c r="M489" s="378"/>
      <c r="N489" s="378"/>
      <c r="O489" s="378"/>
    </row>
    <row r="490" spans="1:15">
      <c r="A490" s="382"/>
      <c r="B490" s="339"/>
      <c r="C490" s="339"/>
      <c r="D490" s="38"/>
      <c r="M490" s="378"/>
      <c r="N490" s="378"/>
      <c r="O490" s="378"/>
    </row>
    <row r="491" spans="1:15">
      <c r="A491" s="382"/>
      <c r="B491" s="339"/>
      <c r="C491" s="339"/>
      <c r="D491" s="38"/>
      <c r="M491" s="378"/>
      <c r="N491" s="378"/>
      <c r="O491" s="378"/>
    </row>
    <row r="492" spans="1:15">
      <c r="A492" s="382"/>
      <c r="B492" s="339"/>
      <c r="C492" s="339"/>
      <c r="D492" s="38"/>
      <c r="M492" s="378"/>
      <c r="N492" s="378"/>
      <c r="O492" s="378"/>
    </row>
    <row r="493" spans="1:15">
      <c r="A493" s="382"/>
      <c r="B493" s="339"/>
      <c r="C493" s="339"/>
      <c r="D493" s="38"/>
      <c r="M493" s="378"/>
      <c r="N493" s="378"/>
      <c r="O493" s="378"/>
    </row>
    <row r="494" spans="1:15">
      <c r="A494" s="382"/>
      <c r="B494" s="339"/>
      <c r="C494" s="339"/>
      <c r="D494" s="38"/>
      <c r="M494" s="378"/>
      <c r="N494" s="378"/>
      <c r="O494" s="378"/>
    </row>
    <row r="495" spans="1:15">
      <c r="A495" s="382"/>
      <c r="B495" s="339"/>
      <c r="C495" s="339"/>
      <c r="D495" s="38"/>
      <c r="M495" s="378"/>
      <c r="N495" s="378"/>
      <c r="O495" s="378"/>
    </row>
    <row r="496" spans="1:15">
      <c r="A496" s="382"/>
      <c r="B496" s="339"/>
      <c r="C496" s="339"/>
      <c r="D496" s="38"/>
      <c r="M496" s="378"/>
      <c r="N496" s="378"/>
      <c r="O496" s="378"/>
    </row>
    <row r="497" spans="1:15">
      <c r="A497" s="382"/>
      <c r="B497" s="339"/>
      <c r="C497" s="339"/>
      <c r="D497" s="38"/>
      <c r="M497" s="378"/>
      <c r="N497" s="378"/>
      <c r="O497" s="378"/>
    </row>
    <row r="498" spans="1:15">
      <c r="A498" s="382"/>
      <c r="B498" s="339"/>
      <c r="C498" s="339"/>
      <c r="D498" s="38"/>
      <c r="M498" s="378"/>
      <c r="N498" s="378"/>
      <c r="O498" s="378"/>
    </row>
    <row r="499" spans="1:15">
      <c r="A499" s="382"/>
      <c r="B499" s="339"/>
      <c r="C499" s="339"/>
      <c r="D499" s="38"/>
      <c r="M499" s="378"/>
      <c r="N499" s="378"/>
      <c r="O499" s="378"/>
    </row>
    <row r="500" spans="1:15">
      <c r="A500" s="382"/>
      <c r="B500" s="339"/>
      <c r="C500" s="339"/>
      <c r="D500" s="38"/>
      <c r="M500" s="378"/>
      <c r="N500" s="378"/>
      <c r="O500" s="378"/>
    </row>
    <row r="501" spans="1:15">
      <c r="A501" s="382"/>
      <c r="B501" s="339"/>
      <c r="C501" s="339"/>
      <c r="D501" s="38"/>
      <c r="M501" s="378"/>
      <c r="N501" s="378"/>
      <c r="O501" s="378"/>
    </row>
    <row r="502" spans="1:15">
      <c r="A502" s="382"/>
      <c r="B502" s="339"/>
      <c r="C502" s="339"/>
      <c r="D502" s="38"/>
      <c r="M502" s="378"/>
      <c r="N502" s="378"/>
      <c r="O502" s="378"/>
    </row>
    <row r="503" spans="1:15">
      <c r="A503" s="382"/>
      <c r="B503" s="339"/>
      <c r="C503" s="339"/>
      <c r="D503" s="38"/>
      <c r="M503" s="378"/>
      <c r="N503" s="378"/>
      <c r="O503" s="378"/>
    </row>
    <row r="504" spans="1:15">
      <c r="A504" s="382"/>
      <c r="B504" s="339"/>
      <c r="C504" s="339"/>
      <c r="D504" s="38"/>
      <c r="M504" s="378"/>
      <c r="N504" s="378"/>
      <c r="O504" s="378"/>
    </row>
    <row r="505" spans="1:15">
      <c r="A505" s="382"/>
      <c r="B505" s="339"/>
      <c r="C505" s="339"/>
      <c r="D505" s="38"/>
      <c r="M505" s="378"/>
      <c r="N505" s="378"/>
      <c r="O505" s="378"/>
    </row>
    <row r="506" spans="1:15">
      <c r="A506" s="382"/>
      <c r="B506" s="339"/>
      <c r="C506" s="339"/>
      <c r="D506" s="38"/>
      <c r="M506" s="378"/>
      <c r="N506" s="378"/>
      <c r="O506" s="378"/>
    </row>
    <row r="507" spans="1:15">
      <c r="A507" s="382"/>
      <c r="B507" s="339"/>
      <c r="C507" s="339"/>
      <c r="D507" s="38"/>
      <c r="M507" s="378"/>
      <c r="N507" s="378"/>
      <c r="O507" s="378"/>
    </row>
    <row r="508" spans="1:15">
      <c r="A508" s="382"/>
      <c r="B508" s="339"/>
      <c r="C508" s="339"/>
      <c r="D508" s="38"/>
      <c r="M508" s="378"/>
      <c r="N508" s="378"/>
      <c r="O508" s="378"/>
    </row>
    <row r="509" spans="1:15">
      <c r="A509" s="382"/>
      <c r="B509" s="339"/>
      <c r="C509" s="339"/>
      <c r="D509" s="38"/>
      <c r="M509" s="378"/>
      <c r="N509" s="378"/>
      <c r="O509" s="378"/>
    </row>
    <row r="510" spans="1:15">
      <c r="A510" s="382"/>
      <c r="B510" s="339"/>
      <c r="C510" s="339"/>
      <c r="D510" s="38"/>
      <c r="M510" s="378"/>
      <c r="N510" s="378"/>
      <c r="O510" s="378"/>
    </row>
    <row r="511" spans="1:15">
      <c r="A511" s="382"/>
      <c r="B511" s="339"/>
      <c r="C511" s="339"/>
      <c r="D511" s="38"/>
      <c r="M511" s="378"/>
      <c r="N511" s="378"/>
      <c r="O511" s="378"/>
    </row>
    <row r="512" spans="1:15">
      <c r="A512" s="382"/>
      <c r="B512" s="339"/>
      <c r="C512" s="339"/>
      <c r="D512" s="38"/>
      <c r="M512" s="378"/>
      <c r="N512" s="378"/>
      <c r="O512" s="378"/>
    </row>
    <row r="513" spans="1:15">
      <c r="A513" s="382"/>
      <c r="B513" s="339"/>
      <c r="C513" s="339"/>
      <c r="D513" s="38"/>
      <c r="M513" s="378"/>
      <c r="N513" s="378"/>
      <c r="O513" s="378"/>
    </row>
    <row r="514" spans="1:15">
      <c r="A514" s="382"/>
      <c r="B514" s="339"/>
      <c r="C514" s="339"/>
      <c r="D514" s="38"/>
      <c r="M514" s="378"/>
      <c r="N514" s="378"/>
      <c r="O514" s="378"/>
    </row>
    <row r="515" spans="1:15">
      <c r="A515" s="382"/>
      <c r="B515" s="339"/>
      <c r="C515" s="339"/>
      <c r="D515" s="38"/>
      <c r="M515" s="378"/>
      <c r="N515" s="378"/>
      <c r="O515" s="378"/>
    </row>
    <row r="516" spans="1:15">
      <c r="A516" s="382"/>
      <c r="B516" s="339"/>
      <c r="C516" s="339"/>
      <c r="D516" s="38"/>
      <c r="M516" s="378"/>
      <c r="N516" s="378"/>
      <c r="O516" s="378"/>
    </row>
    <row r="517" spans="1:15">
      <c r="A517" s="382"/>
      <c r="B517" s="339"/>
      <c r="C517" s="339"/>
      <c r="D517" s="38"/>
      <c r="M517" s="378"/>
      <c r="N517" s="378"/>
      <c r="O517" s="378"/>
    </row>
    <row r="518" spans="1:15">
      <c r="A518" s="382"/>
      <c r="B518" s="339"/>
      <c r="C518" s="339"/>
      <c r="D518" s="38"/>
      <c r="M518" s="378"/>
      <c r="N518" s="378"/>
      <c r="O518" s="378"/>
    </row>
    <row r="519" spans="1:15">
      <c r="A519" s="382"/>
      <c r="B519" s="339"/>
      <c r="C519" s="339"/>
      <c r="D519" s="38"/>
      <c r="M519" s="378"/>
      <c r="N519" s="378"/>
      <c r="O519" s="378"/>
    </row>
    <row r="520" spans="1:15">
      <c r="A520" s="382"/>
      <c r="B520" s="339"/>
      <c r="C520" s="339"/>
      <c r="D520" s="38"/>
      <c r="M520" s="378"/>
      <c r="N520" s="378"/>
      <c r="O520" s="378"/>
    </row>
    <row r="521" spans="1:15">
      <c r="A521" s="382"/>
      <c r="B521" s="339"/>
      <c r="C521" s="339"/>
      <c r="D521" s="38"/>
      <c r="M521" s="378"/>
      <c r="N521" s="378"/>
      <c r="O521" s="378"/>
    </row>
    <row r="522" spans="1:15">
      <c r="A522" s="382"/>
      <c r="B522" s="339"/>
      <c r="C522" s="339"/>
      <c r="D522" s="38"/>
      <c r="M522" s="378"/>
      <c r="N522" s="378"/>
      <c r="O522" s="378"/>
    </row>
    <row r="523" spans="1:15">
      <c r="A523" s="382"/>
      <c r="B523" s="339"/>
      <c r="C523" s="339"/>
      <c r="D523" s="38"/>
      <c r="M523" s="378"/>
      <c r="N523" s="378"/>
      <c r="O523" s="378"/>
    </row>
    <row r="524" spans="1:15">
      <c r="A524" s="382"/>
      <c r="B524" s="339"/>
      <c r="C524" s="339"/>
      <c r="D524" s="38"/>
      <c r="M524" s="378"/>
      <c r="N524" s="378"/>
      <c r="O524" s="378"/>
    </row>
    <row r="525" spans="1:15">
      <c r="A525" s="382"/>
      <c r="B525" s="339"/>
      <c r="C525" s="339"/>
      <c r="D525" s="38"/>
      <c r="M525" s="378"/>
      <c r="N525" s="378"/>
      <c r="O525" s="378"/>
    </row>
    <row r="526" spans="1:15">
      <c r="A526" s="382"/>
      <c r="B526" s="339"/>
      <c r="C526" s="339"/>
      <c r="D526" s="38"/>
      <c r="M526" s="378"/>
      <c r="N526" s="378"/>
      <c r="O526" s="378"/>
    </row>
    <row r="527" spans="1:15">
      <c r="A527" s="382"/>
      <c r="B527" s="339"/>
      <c r="C527" s="339"/>
      <c r="D527" s="38"/>
      <c r="M527" s="378"/>
      <c r="N527" s="378"/>
      <c r="O527" s="378"/>
    </row>
    <row r="528" spans="1:15">
      <c r="A528" s="382"/>
      <c r="B528" s="339"/>
      <c r="C528" s="339"/>
      <c r="D528" s="38"/>
      <c r="M528" s="378"/>
      <c r="N528" s="378"/>
      <c r="O528" s="378"/>
    </row>
    <row r="529" spans="1:15">
      <c r="A529" s="382"/>
      <c r="B529" s="339"/>
      <c r="C529" s="339"/>
      <c r="D529" s="38"/>
      <c r="M529" s="378"/>
      <c r="N529" s="378"/>
      <c r="O529" s="378"/>
    </row>
    <row r="530" spans="1:15">
      <c r="A530" s="382"/>
      <c r="B530" s="339"/>
      <c r="C530" s="339"/>
      <c r="D530" s="38"/>
      <c r="M530" s="378"/>
      <c r="N530" s="378"/>
      <c r="O530" s="378"/>
    </row>
    <row r="531" spans="1:15">
      <c r="A531" s="382"/>
      <c r="B531" s="339"/>
      <c r="C531" s="339"/>
      <c r="D531" s="38"/>
      <c r="M531" s="378"/>
      <c r="N531" s="378"/>
      <c r="O531" s="378"/>
    </row>
    <row r="532" spans="1:15">
      <c r="A532" s="382"/>
      <c r="B532" s="339"/>
      <c r="C532" s="339"/>
      <c r="D532" s="38"/>
      <c r="M532" s="378"/>
      <c r="N532" s="378"/>
      <c r="O532" s="378"/>
    </row>
    <row r="533" spans="1:15">
      <c r="A533" s="382"/>
      <c r="B533" s="339"/>
      <c r="C533" s="339"/>
      <c r="D533" s="38"/>
      <c r="M533" s="378"/>
      <c r="N533" s="378"/>
      <c r="O533" s="378"/>
    </row>
    <row r="534" spans="1:15">
      <c r="A534" s="382"/>
      <c r="B534" s="339"/>
      <c r="C534" s="339"/>
      <c r="D534" s="38"/>
      <c r="M534" s="378"/>
      <c r="N534" s="378"/>
      <c r="O534" s="378"/>
    </row>
    <row r="535" spans="1:15">
      <c r="A535" s="382"/>
      <c r="B535" s="339"/>
      <c r="C535" s="339"/>
      <c r="D535" s="38"/>
      <c r="M535" s="378"/>
      <c r="N535" s="378"/>
      <c r="O535" s="378"/>
    </row>
    <row r="536" spans="1:15">
      <c r="A536" s="382"/>
      <c r="B536" s="339"/>
      <c r="C536" s="339"/>
      <c r="D536" s="38"/>
      <c r="M536" s="378"/>
      <c r="N536" s="378"/>
      <c r="O536" s="378"/>
    </row>
    <row r="537" spans="1:15">
      <c r="A537" s="382"/>
      <c r="B537" s="339"/>
      <c r="C537" s="339"/>
      <c r="D537" s="38"/>
      <c r="M537" s="378"/>
      <c r="N537" s="378"/>
      <c r="O537" s="378"/>
    </row>
    <row r="538" spans="1:15">
      <c r="A538" s="382"/>
      <c r="B538" s="339"/>
      <c r="C538" s="339"/>
      <c r="D538" s="38"/>
      <c r="M538" s="378"/>
      <c r="N538" s="378"/>
      <c r="O538" s="378"/>
    </row>
    <row r="539" spans="1:15">
      <c r="A539" s="382"/>
      <c r="B539" s="339"/>
      <c r="C539" s="339"/>
      <c r="D539" s="38"/>
      <c r="M539" s="378"/>
      <c r="N539" s="378"/>
      <c r="O539" s="378"/>
    </row>
    <row r="540" spans="1:15">
      <c r="A540" s="382"/>
      <c r="B540" s="339"/>
      <c r="C540" s="339"/>
      <c r="D540" s="38"/>
      <c r="M540" s="378"/>
      <c r="N540" s="378"/>
      <c r="O540" s="378"/>
    </row>
    <row r="541" spans="1:15">
      <c r="A541" s="382"/>
      <c r="B541" s="339"/>
      <c r="C541" s="339"/>
      <c r="D541" s="38"/>
      <c r="M541" s="378"/>
      <c r="N541" s="378"/>
      <c r="O541" s="378"/>
    </row>
    <row r="542" spans="1:15">
      <c r="A542" s="382"/>
      <c r="B542" s="339"/>
      <c r="C542" s="339"/>
      <c r="D542" s="38"/>
      <c r="M542" s="378"/>
      <c r="N542" s="378"/>
      <c r="O542" s="378"/>
    </row>
    <row r="543" spans="1:15">
      <c r="A543" s="382"/>
      <c r="B543" s="339"/>
      <c r="C543" s="339"/>
      <c r="D543" s="38"/>
      <c r="M543" s="378"/>
      <c r="N543" s="378"/>
      <c r="O543" s="378"/>
    </row>
    <row r="544" spans="1:15">
      <c r="A544" s="382"/>
      <c r="B544" s="339"/>
      <c r="C544" s="339"/>
      <c r="D544" s="38"/>
      <c r="M544" s="378"/>
      <c r="N544" s="378"/>
      <c r="O544" s="378"/>
    </row>
    <row r="545" spans="1:15">
      <c r="A545" s="382"/>
      <c r="B545" s="339"/>
      <c r="C545" s="339"/>
      <c r="D545" s="38"/>
      <c r="M545" s="378"/>
      <c r="N545" s="378"/>
      <c r="O545" s="378"/>
    </row>
    <row r="546" spans="1:15">
      <c r="A546" s="382"/>
      <c r="B546" s="339"/>
      <c r="C546" s="339"/>
      <c r="D546" s="38"/>
      <c r="M546" s="378"/>
      <c r="N546" s="378"/>
      <c r="O546" s="378"/>
    </row>
    <row r="547" spans="1:15">
      <c r="A547" s="382"/>
      <c r="B547" s="339"/>
      <c r="C547" s="339"/>
      <c r="D547" s="38"/>
      <c r="M547" s="378"/>
      <c r="N547" s="378"/>
      <c r="O547" s="378"/>
    </row>
    <row r="548" spans="1:15">
      <c r="A548" s="382"/>
      <c r="B548" s="339"/>
      <c r="C548" s="339"/>
      <c r="D548" s="38"/>
      <c r="M548" s="378"/>
      <c r="N548" s="378"/>
      <c r="O548" s="378"/>
    </row>
    <row r="549" spans="1:15">
      <c r="A549" s="382"/>
      <c r="B549" s="339"/>
      <c r="C549" s="339"/>
      <c r="D549" s="38"/>
      <c r="M549" s="378"/>
      <c r="N549" s="378"/>
      <c r="O549" s="378"/>
    </row>
    <row r="550" spans="1:15">
      <c r="A550" s="382"/>
      <c r="B550" s="339"/>
      <c r="C550" s="339"/>
      <c r="D550" s="38"/>
      <c r="M550" s="378"/>
      <c r="N550" s="378"/>
      <c r="O550" s="378"/>
    </row>
    <row r="551" spans="1:15">
      <c r="A551" s="382"/>
      <c r="B551" s="339"/>
      <c r="C551" s="339"/>
      <c r="D551" s="38"/>
      <c r="M551" s="378"/>
      <c r="N551" s="378"/>
      <c r="O551" s="378"/>
    </row>
    <row r="552" spans="1:15">
      <c r="A552" s="382"/>
      <c r="B552" s="339"/>
      <c r="C552" s="339"/>
      <c r="D552" s="38"/>
      <c r="M552" s="378"/>
      <c r="N552" s="378"/>
      <c r="O552" s="378"/>
    </row>
    <row r="553" spans="1:15">
      <c r="A553" s="382"/>
      <c r="B553" s="339"/>
      <c r="C553" s="339"/>
      <c r="D553" s="38"/>
      <c r="M553" s="378"/>
      <c r="N553" s="378"/>
      <c r="O553" s="378"/>
    </row>
    <row r="554" spans="1:15">
      <c r="A554" s="382"/>
      <c r="B554" s="339"/>
      <c r="C554" s="339"/>
      <c r="D554" s="38"/>
      <c r="M554" s="378"/>
      <c r="N554" s="378"/>
      <c r="O554" s="378"/>
    </row>
    <row r="555" spans="1:15">
      <c r="A555" s="382"/>
      <c r="B555" s="339"/>
      <c r="C555" s="339"/>
      <c r="D555" s="38"/>
      <c r="M555" s="378"/>
      <c r="N555" s="378"/>
      <c r="O555" s="378"/>
    </row>
    <row r="556" spans="1:15">
      <c r="A556" s="382"/>
      <c r="B556" s="339"/>
      <c r="C556" s="339"/>
      <c r="D556" s="38"/>
      <c r="M556" s="378"/>
      <c r="N556" s="378"/>
      <c r="O556" s="378"/>
    </row>
    <row r="557" spans="1:15">
      <c r="A557" s="382"/>
      <c r="B557" s="339"/>
      <c r="C557" s="339"/>
      <c r="D557" s="38"/>
      <c r="M557" s="378"/>
      <c r="N557" s="378"/>
      <c r="O557" s="378"/>
    </row>
    <row r="558" spans="1:15">
      <c r="A558" s="382"/>
      <c r="B558" s="339"/>
      <c r="C558" s="339"/>
      <c r="D558" s="38"/>
      <c r="M558" s="378"/>
      <c r="N558" s="378"/>
      <c r="O558" s="378"/>
    </row>
    <row r="559" spans="1:15">
      <c r="A559" s="382"/>
      <c r="B559" s="339"/>
      <c r="C559" s="339"/>
      <c r="D559" s="38"/>
      <c r="M559" s="378"/>
      <c r="N559" s="378"/>
      <c r="O559" s="378"/>
    </row>
    <row r="560" spans="1:15">
      <c r="A560" s="382"/>
      <c r="B560" s="339"/>
      <c r="C560" s="339"/>
      <c r="D560" s="38"/>
      <c r="M560" s="378"/>
      <c r="N560" s="378"/>
      <c r="O560" s="378"/>
    </row>
    <row r="561" spans="1:15">
      <c r="A561" s="382"/>
      <c r="B561" s="339"/>
      <c r="C561" s="339"/>
      <c r="D561" s="38"/>
      <c r="M561" s="378"/>
      <c r="N561" s="378"/>
      <c r="O561" s="378"/>
    </row>
    <row r="562" spans="1:15">
      <c r="A562" s="382"/>
      <c r="B562" s="339"/>
      <c r="C562" s="339"/>
      <c r="D562" s="38"/>
      <c r="M562" s="378"/>
      <c r="N562" s="378"/>
      <c r="O562" s="378"/>
    </row>
    <row r="563" spans="1:15">
      <c r="A563" s="382"/>
      <c r="B563" s="339"/>
      <c r="C563" s="339"/>
      <c r="D563" s="38"/>
      <c r="M563" s="378"/>
      <c r="N563" s="378"/>
      <c r="O563" s="378"/>
    </row>
    <row r="564" spans="1:15">
      <c r="A564" s="382"/>
      <c r="B564" s="339"/>
      <c r="C564" s="339"/>
      <c r="D564" s="38"/>
      <c r="M564" s="378"/>
      <c r="N564" s="378"/>
      <c r="O564" s="378"/>
    </row>
    <row r="565" spans="1:15">
      <c r="A565" s="382"/>
      <c r="B565" s="339"/>
      <c r="C565" s="339"/>
      <c r="D565" s="38"/>
      <c r="M565" s="378"/>
      <c r="N565" s="378"/>
      <c r="O565" s="378"/>
    </row>
    <row r="566" spans="1:15">
      <c r="A566" s="382"/>
      <c r="B566" s="339"/>
      <c r="C566" s="339"/>
      <c r="D566" s="38"/>
      <c r="M566" s="378"/>
      <c r="N566" s="378"/>
      <c r="O566" s="378"/>
    </row>
    <row r="567" spans="1:15">
      <c r="A567" s="382"/>
      <c r="B567" s="339"/>
      <c r="C567" s="339"/>
      <c r="D567" s="38"/>
      <c r="M567" s="378"/>
      <c r="N567" s="378"/>
      <c r="O567" s="378"/>
    </row>
    <row r="568" spans="1:15">
      <c r="A568" s="382"/>
      <c r="B568" s="339"/>
      <c r="C568" s="339"/>
      <c r="D568" s="38"/>
      <c r="M568" s="378"/>
      <c r="N568" s="378"/>
      <c r="O568" s="378"/>
    </row>
    <row r="569" spans="1:15">
      <c r="A569" s="382"/>
      <c r="B569" s="339"/>
      <c r="C569" s="339"/>
      <c r="D569" s="38"/>
      <c r="M569" s="378"/>
      <c r="N569" s="378"/>
      <c r="O569" s="378"/>
    </row>
    <row r="570" spans="1:15">
      <c r="A570" s="382"/>
      <c r="B570" s="339"/>
      <c r="C570" s="339"/>
      <c r="D570" s="38"/>
      <c r="M570" s="378"/>
      <c r="N570" s="378"/>
      <c r="O570" s="378"/>
    </row>
    <row r="571" spans="1:15">
      <c r="A571" s="382"/>
      <c r="B571" s="339"/>
      <c r="C571" s="339"/>
      <c r="D571" s="38"/>
      <c r="M571" s="378"/>
      <c r="N571" s="378"/>
      <c r="O571" s="378"/>
    </row>
    <row r="572" spans="1:15">
      <c r="A572" s="382"/>
      <c r="B572" s="339"/>
      <c r="C572" s="339"/>
      <c r="D572" s="38"/>
      <c r="M572" s="378"/>
      <c r="N572" s="378"/>
      <c r="O572" s="378"/>
    </row>
    <row r="573" spans="1:15">
      <c r="A573" s="382"/>
      <c r="B573" s="339"/>
      <c r="C573" s="339"/>
      <c r="D573" s="38"/>
      <c r="M573" s="378"/>
      <c r="N573" s="378"/>
      <c r="O573" s="378"/>
    </row>
    <row r="574" spans="1:15">
      <c r="A574" s="382"/>
      <c r="B574" s="339"/>
      <c r="C574" s="339"/>
      <c r="D574" s="38"/>
      <c r="M574" s="378"/>
      <c r="N574" s="378"/>
      <c r="O574" s="378"/>
    </row>
    <row r="575" spans="1:15">
      <c r="A575" s="382"/>
      <c r="B575" s="339"/>
      <c r="C575" s="339"/>
      <c r="D575" s="38"/>
      <c r="M575" s="378"/>
      <c r="N575" s="378"/>
      <c r="O575" s="378"/>
    </row>
    <row r="576" spans="1:15">
      <c r="A576" s="382"/>
      <c r="B576" s="339"/>
      <c r="C576" s="338"/>
    </row>
  </sheetData>
  <hyperlinks>
    <hyperlink ref="A1" location="Content!A1" display="&lt;&lt;"/>
  </hyperlinks>
  <pageMargins left="0.7" right="0.7" top="0.75" bottom="0.75" header="0.3" footer="0.3"/>
  <pageSetup paperSize="9"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5">
    <tabColor theme="8"/>
  </sheetPr>
  <dimension ref="A1:T39"/>
  <sheetViews>
    <sheetView showGridLines="0" topLeftCell="A4" zoomScaleNormal="100" workbookViewId="0">
      <selection activeCell="K23" sqref="K23"/>
    </sheetView>
  </sheetViews>
  <sheetFormatPr defaultColWidth="8.85546875" defaultRowHeight="12.75"/>
  <cols>
    <col min="1" max="7" width="8.85546875" style="36"/>
    <col min="8" max="8" width="8.85546875" style="35"/>
    <col min="9" max="16384" width="8.85546875" style="36"/>
  </cols>
  <sheetData>
    <row r="1" spans="1:20">
      <c r="A1" s="19" t="s">
        <v>102</v>
      </c>
      <c r="B1" s="33" t="str">
        <f>IF(Content!$E$1=1,B2,B3)</f>
        <v>Міжнародні резерви, млрд дол.</v>
      </c>
      <c r="C1" s="33" t="str">
        <f>IF(Content!$E$1=1,C2,C3)</f>
        <v>Покриття майбутнього імпорту (у % до 3-міс. норми, п.ш.)</v>
      </c>
      <c r="D1" s="33" t="str">
        <f>IF(Content!$E$1=1,D2,D3)</f>
        <v>Покриття 20% широкої грошової маси (п.ш.)</v>
      </c>
      <c r="E1" s="33" t="str">
        <f>IF(Content!$E$1=1,E2,E3)</f>
        <v>Покриття короткострокового боргу (п.ш.)</v>
      </c>
      <c r="F1" s="33" t="str">
        <f>IF(Content!$E$1=1,F2,F3)</f>
        <v>У % до композитного критерію МВФ (п.ш.)</v>
      </c>
      <c r="G1" s="33"/>
      <c r="J1" s="33" t="str">
        <f>IF(Content!$E$1=1,J2,J3)</f>
        <v xml:space="preserve">Міжнародні резерви та критерії їх адекватності, % </v>
      </c>
    </row>
    <row r="2" spans="1:20" hidden="1">
      <c r="A2" s="19"/>
      <c r="B2" s="35" t="s">
        <v>131</v>
      </c>
      <c r="C2" s="35" t="s">
        <v>849</v>
      </c>
      <c r="D2" s="35" t="s">
        <v>850</v>
      </c>
      <c r="E2" s="35" t="s">
        <v>851</v>
      </c>
      <c r="F2" s="35" t="s">
        <v>852</v>
      </c>
      <c r="G2" s="35"/>
      <c r="I2" s="35"/>
      <c r="J2" s="35" t="s">
        <v>132</v>
      </c>
      <c r="K2" s="35"/>
      <c r="L2" s="35"/>
      <c r="M2" s="35"/>
      <c r="N2" s="35"/>
    </row>
    <row r="3" spans="1:20" hidden="1">
      <c r="B3" s="35" t="s">
        <v>133</v>
      </c>
      <c r="C3" s="35" t="s">
        <v>701</v>
      </c>
      <c r="D3" s="35" t="s">
        <v>702</v>
      </c>
      <c r="E3" s="35" t="s">
        <v>700</v>
      </c>
      <c r="F3" s="35" t="s">
        <v>699</v>
      </c>
      <c r="G3" s="35"/>
      <c r="I3" s="35"/>
      <c r="J3" s="35" t="s">
        <v>134</v>
      </c>
      <c r="K3" s="35"/>
      <c r="L3" s="35"/>
      <c r="M3" s="35"/>
      <c r="N3" s="35"/>
    </row>
    <row r="4" spans="1:20">
      <c r="A4" s="37" t="s">
        <v>35</v>
      </c>
      <c r="B4" s="38">
        <v>12.7</v>
      </c>
      <c r="C4" s="38">
        <v>92.7</v>
      </c>
      <c r="D4" s="38">
        <v>165.6</v>
      </c>
      <c r="E4" s="38">
        <v>26.9</v>
      </c>
      <c r="F4" s="38">
        <v>45.1</v>
      </c>
      <c r="G4" s="46" t="s">
        <v>35</v>
      </c>
      <c r="H4" s="39" t="s">
        <v>136</v>
      </c>
      <c r="I4" s="40"/>
      <c r="O4" s="38"/>
      <c r="P4" s="38"/>
      <c r="Q4" s="38"/>
      <c r="R4" s="38"/>
      <c r="S4" s="38"/>
      <c r="T4" s="38"/>
    </row>
    <row r="5" spans="1:20">
      <c r="A5" s="41" t="s">
        <v>36</v>
      </c>
      <c r="B5" s="38">
        <v>14</v>
      </c>
      <c r="C5" s="38">
        <v>96.9</v>
      </c>
      <c r="D5" s="38">
        <v>167.7</v>
      </c>
      <c r="E5" s="38">
        <v>30.7</v>
      </c>
      <c r="F5" s="38">
        <v>50.4</v>
      </c>
      <c r="G5" s="46"/>
      <c r="H5" s="39"/>
      <c r="I5" s="40"/>
      <c r="O5" s="38"/>
      <c r="P5" s="38"/>
      <c r="Q5" s="38"/>
      <c r="R5" s="38"/>
      <c r="S5" s="38"/>
      <c r="T5" s="38"/>
    </row>
    <row r="6" spans="1:20">
      <c r="A6" s="37" t="s">
        <v>37</v>
      </c>
      <c r="B6" s="38">
        <v>15.6</v>
      </c>
      <c r="C6" s="38">
        <v>104</v>
      </c>
      <c r="D6" s="38">
        <v>191.6</v>
      </c>
      <c r="E6" s="38">
        <v>34.200000000000003</v>
      </c>
      <c r="F6" s="38">
        <v>56</v>
      </c>
      <c r="G6" s="2" t="s">
        <v>37</v>
      </c>
      <c r="H6" s="39" t="s">
        <v>137</v>
      </c>
      <c r="I6" s="40"/>
      <c r="O6" s="38"/>
      <c r="P6" s="38"/>
      <c r="Q6" s="38"/>
      <c r="R6" s="38"/>
      <c r="S6" s="38"/>
      <c r="T6" s="38"/>
    </row>
    <row r="7" spans="1:20">
      <c r="A7" s="41" t="s">
        <v>38</v>
      </c>
      <c r="B7" s="38">
        <v>15.5</v>
      </c>
      <c r="C7" s="38">
        <v>99.4</v>
      </c>
      <c r="D7" s="38">
        <v>191.6</v>
      </c>
      <c r="E7" s="38">
        <v>33.200000000000003</v>
      </c>
      <c r="F7" s="38">
        <v>56.1</v>
      </c>
      <c r="G7" s="2"/>
      <c r="H7" s="39"/>
      <c r="I7" s="40"/>
      <c r="O7" s="38"/>
      <c r="P7" s="38"/>
      <c r="Q7" s="38"/>
      <c r="R7" s="38"/>
      <c r="S7" s="38"/>
      <c r="T7" s="38"/>
    </row>
    <row r="8" spans="1:20">
      <c r="A8" s="37" t="s">
        <v>39</v>
      </c>
      <c r="B8" s="38">
        <v>15.1</v>
      </c>
      <c r="C8" s="38">
        <v>94.2</v>
      </c>
      <c r="D8" s="38">
        <v>189.8</v>
      </c>
      <c r="E8" s="38">
        <v>32.9</v>
      </c>
      <c r="F8" s="38">
        <v>54.7</v>
      </c>
      <c r="G8" s="2" t="s">
        <v>39</v>
      </c>
      <c r="H8" s="39" t="s">
        <v>138</v>
      </c>
      <c r="I8" s="40"/>
      <c r="O8" s="38"/>
      <c r="P8" s="38"/>
      <c r="Q8" s="38"/>
      <c r="R8" s="38"/>
      <c r="S8" s="38"/>
      <c r="T8" s="38"/>
    </row>
    <row r="9" spans="1:20">
      <c r="A9" s="41" t="s">
        <v>40</v>
      </c>
      <c r="B9" s="38">
        <v>18</v>
      </c>
      <c r="C9" s="38">
        <v>108.6</v>
      </c>
      <c r="D9" s="38">
        <v>212.5</v>
      </c>
      <c r="E9" s="38">
        <v>38.6</v>
      </c>
      <c r="F9" s="38">
        <v>64</v>
      </c>
      <c r="G9" s="2"/>
      <c r="H9" s="39"/>
      <c r="I9" s="40"/>
      <c r="O9" s="38"/>
      <c r="P9" s="38"/>
      <c r="Q9" s="38"/>
      <c r="R9" s="38"/>
      <c r="S9" s="38"/>
      <c r="T9" s="38"/>
    </row>
    <row r="10" spans="1:20">
      <c r="A10" s="37" t="s">
        <v>41</v>
      </c>
      <c r="B10" s="38">
        <v>18.600000000000001</v>
      </c>
      <c r="C10" s="38">
        <v>108.4</v>
      </c>
      <c r="D10" s="38">
        <v>219.9</v>
      </c>
      <c r="E10" s="38">
        <v>39.5</v>
      </c>
      <c r="F10" s="38">
        <v>65.2</v>
      </c>
      <c r="G10" s="2" t="s">
        <v>41</v>
      </c>
      <c r="H10" s="39" t="s">
        <v>139</v>
      </c>
      <c r="I10" s="40"/>
      <c r="O10" s="38"/>
      <c r="P10" s="38"/>
      <c r="Q10" s="38"/>
      <c r="R10" s="38"/>
      <c r="S10" s="38"/>
      <c r="T10" s="38"/>
    </row>
    <row r="11" spans="1:20">
      <c r="A11" s="41" t="s">
        <v>42</v>
      </c>
      <c r="B11" s="38">
        <v>18.8</v>
      </c>
      <c r="C11" s="38">
        <v>106.9</v>
      </c>
      <c r="D11" s="38">
        <v>218.3</v>
      </c>
      <c r="E11" s="38">
        <v>40.6</v>
      </c>
      <c r="F11" s="38">
        <v>66.099999999999994</v>
      </c>
      <c r="G11" s="2"/>
      <c r="H11" s="39"/>
      <c r="I11" s="40"/>
      <c r="O11" s="38"/>
      <c r="P11" s="38"/>
      <c r="Q11" s="38"/>
      <c r="R11" s="38"/>
      <c r="S11" s="38"/>
      <c r="T11" s="38"/>
    </row>
    <row r="12" spans="1:20">
      <c r="A12" s="37" t="s">
        <v>43</v>
      </c>
      <c r="B12" s="38">
        <v>18.2</v>
      </c>
      <c r="C12" s="38">
        <v>101.7</v>
      </c>
      <c r="D12" s="38">
        <v>206.6</v>
      </c>
      <c r="E12" s="38">
        <v>39.4</v>
      </c>
      <c r="F12" s="38">
        <v>63.9</v>
      </c>
      <c r="G12" s="2" t="s">
        <v>43</v>
      </c>
      <c r="H12" s="39" t="s">
        <v>121</v>
      </c>
      <c r="I12" s="40"/>
      <c r="O12" s="38"/>
      <c r="P12" s="38"/>
      <c r="Q12" s="38"/>
      <c r="R12" s="38"/>
      <c r="S12" s="38"/>
      <c r="T12" s="38"/>
    </row>
    <row r="13" spans="1:20">
      <c r="A13" s="41" t="s">
        <v>44</v>
      </c>
      <c r="B13" s="38">
        <v>18</v>
      </c>
      <c r="C13" s="38">
        <v>98.2</v>
      </c>
      <c r="D13" s="38">
        <v>194.1</v>
      </c>
      <c r="E13" s="38">
        <v>38.5</v>
      </c>
      <c r="F13" s="38">
        <v>63</v>
      </c>
      <c r="G13" s="2"/>
      <c r="H13" s="39"/>
      <c r="I13" s="40"/>
      <c r="J13" s="298"/>
      <c r="O13" s="38"/>
      <c r="P13" s="38"/>
      <c r="Q13" s="38"/>
      <c r="R13" s="38"/>
      <c r="S13" s="38"/>
      <c r="T13" s="38"/>
    </row>
    <row r="14" spans="1:20">
      <c r="A14" s="37" t="s">
        <v>45</v>
      </c>
      <c r="B14" s="38">
        <v>16.600000000000001</v>
      </c>
      <c r="C14" s="38">
        <v>89.8</v>
      </c>
      <c r="D14" s="38">
        <v>188.4</v>
      </c>
      <c r="E14" s="38">
        <v>34.1</v>
      </c>
      <c r="F14" s="38">
        <v>57.7</v>
      </c>
      <c r="G14" s="2" t="s">
        <v>45</v>
      </c>
      <c r="H14" s="39"/>
      <c r="I14" s="40"/>
      <c r="O14" s="38"/>
      <c r="P14" s="38"/>
      <c r="Q14" s="38"/>
      <c r="R14" s="38"/>
      <c r="S14" s="38"/>
      <c r="T14" s="38"/>
    </row>
    <row r="15" spans="1:20">
      <c r="A15" s="37" t="s">
        <v>214</v>
      </c>
      <c r="B15" s="38">
        <v>20.8</v>
      </c>
      <c r="C15" s="38">
        <v>111.8</v>
      </c>
      <c r="D15" s="38">
        <v>225.6</v>
      </c>
      <c r="E15" s="38">
        <v>46.2</v>
      </c>
      <c r="F15" s="38">
        <v>72.900000000000006</v>
      </c>
      <c r="G15" s="2"/>
      <c r="H15" s="35" t="s">
        <v>214</v>
      </c>
      <c r="I15" s="40"/>
      <c r="O15" s="38"/>
      <c r="P15" s="38"/>
      <c r="Q15" s="38"/>
      <c r="R15" s="38"/>
      <c r="S15" s="38"/>
      <c r="T15" s="38"/>
    </row>
    <row r="16" spans="1:20">
      <c r="A16" s="37" t="s">
        <v>260</v>
      </c>
      <c r="B16" s="36">
        <v>20.6</v>
      </c>
      <c r="C16" s="36">
        <v>108.9</v>
      </c>
      <c r="D16" s="36">
        <v>224.8</v>
      </c>
      <c r="E16" s="36">
        <v>45.2</v>
      </c>
      <c r="F16" s="36">
        <v>72</v>
      </c>
      <c r="G16" s="2"/>
      <c r="O16" s="38"/>
      <c r="P16" s="38"/>
      <c r="Q16" s="38"/>
      <c r="R16" s="38"/>
      <c r="S16" s="38"/>
      <c r="T16" s="38"/>
    </row>
    <row r="17" spans="1:10">
      <c r="A17" s="440" t="s">
        <v>930</v>
      </c>
      <c r="B17" s="36">
        <v>19.399999999999999</v>
      </c>
      <c r="C17" s="36">
        <v>106.6</v>
      </c>
      <c r="D17" s="36">
        <v>201.1</v>
      </c>
      <c r="G17" s="222" t="s">
        <v>930</v>
      </c>
    </row>
    <row r="18" spans="1:10">
      <c r="A18" s="37" t="s">
        <v>1027</v>
      </c>
      <c r="B18" s="36">
        <v>20.6</v>
      </c>
      <c r="C18" s="36">
        <v>108.4</v>
      </c>
      <c r="D18" s="36">
        <v>213.9</v>
      </c>
      <c r="F18" s="36">
        <v>71.599999999999994</v>
      </c>
      <c r="G18" s="222" t="s">
        <v>1028</v>
      </c>
      <c r="J18" s="36" t="str">
        <f>IF(Content!$E$1=1,J20,J21)</f>
        <v>*  Попередні дані та оцінки НБУ.</v>
      </c>
    </row>
    <row r="19" spans="1:10">
      <c r="A19" s="37"/>
      <c r="G19" s="439"/>
      <c r="J19" s="33" t="str">
        <f>IF(Content!$E$1=1,J23,J24)</f>
        <v>Джерело: розрахунки НБУ.</v>
      </c>
    </row>
    <row r="20" spans="1:10">
      <c r="A20" s="37"/>
      <c r="G20" s="38"/>
      <c r="J20" s="35" t="s">
        <v>1684</v>
      </c>
    </row>
    <row r="21" spans="1:10">
      <c r="A21" s="37"/>
      <c r="G21" s="38"/>
      <c r="J21" s="35" t="s">
        <v>1685</v>
      </c>
    </row>
    <row r="22" spans="1:10">
      <c r="A22" s="37"/>
      <c r="G22" s="38"/>
    </row>
    <row r="23" spans="1:10">
      <c r="A23" s="37"/>
      <c r="G23" s="38"/>
      <c r="J23" s="35" t="s">
        <v>63</v>
      </c>
    </row>
    <row r="24" spans="1:10">
      <c r="A24" s="37"/>
      <c r="G24" s="38"/>
      <c r="J24" s="35" t="s">
        <v>64</v>
      </c>
    </row>
    <row r="25" spans="1:10">
      <c r="A25" s="37"/>
      <c r="G25" s="38"/>
    </row>
    <row r="26" spans="1:10">
      <c r="A26" s="37"/>
      <c r="G26" s="38"/>
    </row>
    <row r="27" spans="1:10">
      <c r="A27" s="37"/>
      <c r="G27" s="38"/>
    </row>
    <row r="28" spans="1:10">
      <c r="A28" s="37"/>
      <c r="G28" s="38"/>
    </row>
    <row r="29" spans="1:10">
      <c r="A29" s="37"/>
      <c r="G29" s="38"/>
    </row>
    <row r="30" spans="1:10">
      <c r="A30" s="37"/>
      <c r="G30" s="42"/>
    </row>
    <row r="31" spans="1:10">
      <c r="A31" s="37"/>
      <c r="G31" s="42"/>
    </row>
    <row r="32" spans="1:10">
      <c r="A32" s="37"/>
      <c r="B32" s="38"/>
      <c r="C32" s="38"/>
      <c r="D32" s="38"/>
      <c r="E32" s="38"/>
      <c r="F32" s="38"/>
      <c r="G32" s="42"/>
    </row>
    <row r="33" spans="2:6">
      <c r="B33" s="38"/>
      <c r="C33" s="38"/>
      <c r="D33" s="38"/>
      <c r="E33" s="38"/>
      <c r="F33" s="38"/>
    </row>
    <row r="34" spans="2:6">
      <c r="B34" s="38"/>
      <c r="C34" s="38"/>
      <c r="D34" s="38"/>
      <c r="E34" s="38"/>
      <c r="F34" s="38"/>
    </row>
    <row r="35" spans="2:6">
      <c r="B35" s="38"/>
      <c r="C35" s="38"/>
      <c r="D35" s="38"/>
      <c r="E35" s="38"/>
      <c r="F35" s="38"/>
    </row>
    <row r="36" spans="2:6">
      <c r="B36" s="38"/>
      <c r="C36" s="38"/>
      <c r="D36" s="38"/>
      <c r="E36" s="38"/>
      <c r="F36" s="38"/>
    </row>
    <row r="37" spans="2:6">
      <c r="B37" s="38"/>
      <c r="C37" s="38"/>
      <c r="D37" s="38"/>
      <c r="E37" s="38"/>
      <c r="F37" s="38"/>
    </row>
    <row r="38" spans="2:6">
      <c r="B38" s="38"/>
      <c r="C38" s="38"/>
      <c r="D38" s="38"/>
      <c r="E38" s="38"/>
      <c r="F38" s="38"/>
    </row>
    <row r="39" spans="2:6">
      <c r="B39" s="38"/>
      <c r="C39" s="38"/>
      <c r="D39" s="38"/>
      <c r="E39" s="38"/>
      <c r="F39" s="3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tabColor theme="2"/>
  </sheetPr>
  <dimension ref="A1:G36"/>
  <sheetViews>
    <sheetView showGridLines="0" zoomScaleNormal="100" workbookViewId="0">
      <selection activeCell="A3" sqref="A2:XFD3"/>
    </sheetView>
  </sheetViews>
  <sheetFormatPr defaultRowHeight="12.75"/>
  <sheetData>
    <row r="1" spans="1:7">
      <c r="A1" s="19" t="s">
        <v>102</v>
      </c>
      <c r="B1" s="111" t="str">
        <f>IF(Content!$E$1=1,B2,B3)</f>
        <v>Квадратна заготовка (поточний прогноз)</v>
      </c>
      <c r="C1" s="111" t="str">
        <f>IF(Content!$E$1=1,C2,C3)</f>
        <v>Квадратна заготовка (попередній прогноз)</v>
      </c>
      <c r="D1" s="111" t="str">
        <f>IF(Content!$E$1=1,D2,D3)</f>
        <v>Залізна руда (поточний прогноз, п. ш.)</v>
      </c>
      <c r="E1" s="111" t="str">
        <f>IF(Content!$E$1=1,E2,E3)</f>
        <v>Залізна руда (попередній прогноз, п. ш.)</v>
      </c>
      <c r="G1" s="111" t="str">
        <f>IF(Content!$E$1=1,G2,G3)</f>
        <v>Світові ціни на чорні метали та залізну руду*, дол./т, середні за квартал</v>
      </c>
    </row>
    <row r="2" spans="1:7" ht="12" hidden="1" customHeight="1">
      <c r="A2" s="19"/>
      <c r="B2" s="1" t="s">
        <v>725</v>
      </c>
      <c r="C2" s="1" t="s">
        <v>726</v>
      </c>
      <c r="D2" t="s">
        <v>254</v>
      </c>
      <c r="E2" t="s">
        <v>255</v>
      </c>
      <c r="G2" s="1" t="s">
        <v>256</v>
      </c>
    </row>
    <row r="3" spans="1:7" hidden="1">
      <c r="B3" s="1" t="s">
        <v>727</v>
      </c>
      <c r="C3" s="1" t="s">
        <v>728</v>
      </c>
      <c r="D3" t="s">
        <v>257</v>
      </c>
      <c r="E3" t="s">
        <v>258</v>
      </c>
      <c r="G3" s="1" t="s">
        <v>259</v>
      </c>
    </row>
    <row r="4" spans="1:7">
      <c r="A4" s="79" t="s">
        <v>39</v>
      </c>
      <c r="B4" s="80"/>
      <c r="C4" s="80"/>
      <c r="D4" s="13"/>
      <c r="E4" s="13"/>
    </row>
    <row r="5" spans="1:7">
      <c r="A5" s="79" t="s">
        <v>40</v>
      </c>
      <c r="B5" s="80"/>
      <c r="C5" s="80"/>
      <c r="D5" s="13"/>
      <c r="E5" s="13"/>
    </row>
    <row r="6" spans="1:7">
      <c r="A6" s="79" t="s">
        <v>41</v>
      </c>
      <c r="B6" s="80"/>
      <c r="C6" s="80"/>
      <c r="D6" s="13"/>
      <c r="E6" s="13"/>
    </row>
    <row r="7" spans="1:7">
      <c r="A7" s="79" t="s">
        <v>42</v>
      </c>
      <c r="B7" s="80"/>
      <c r="C7" s="80"/>
      <c r="D7" s="13"/>
      <c r="E7" s="13"/>
    </row>
    <row r="8" spans="1:7">
      <c r="A8" s="79" t="s">
        <v>43</v>
      </c>
      <c r="B8" s="80"/>
      <c r="C8" s="80"/>
      <c r="D8" s="13"/>
      <c r="E8" s="13"/>
    </row>
    <row r="9" spans="1:7">
      <c r="A9" s="79" t="s">
        <v>44</v>
      </c>
      <c r="B9" s="80"/>
      <c r="C9" s="80"/>
      <c r="D9" s="13"/>
      <c r="E9" s="13"/>
    </row>
    <row r="10" spans="1:7">
      <c r="A10" s="79" t="s">
        <v>45</v>
      </c>
      <c r="B10" s="80"/>
      <c r="C10" s="80"/>
      <c r="D10" s="13"/>
      <c r="E10" s="13"/>
    </row>
    <row r="11" spans="1:7">
      <c r="A11" s="79" t="s">
        <v>214</v>
      </c>
      <c r="B11" s="80"/>
      <c r="C11" s="80"/>
      <c r="D11" s="13"/>
      <c r="E11" s="13"/>
    </row>
    <row r="12" spans="1:7">
      <c r="A12" s="79" t="s">
        <v>260</v>
      </c>
      <c r="B12" s="80"/>
      <c r="C12" s="80"/>
      <c r="D12" s="262"/>
      <c r="E12" s="262"/>
    </row>
    <row r="13" spans="1:7">
      <c r="A13" s="79" t="s">
        <v>261</v>
      </c>
      <c r="B13" s="80"/>
      <c r="C13" s="80"/>
      <c r="D13" s="262"/>
      <c r="E13" s="262"/>
    </row>
    <row r="14" spans="1:7">
      <c r="A14" s="81" t="s">
        <v>262</v>
      </c>
      <c r="B14" s="82">
        <v>438</v>
      </c>
      <c r="C14" s="82">
        <v>438</v>
      </c>
      <c r="D14" s="83">
        <v>85</v>
      </c>
      <c r="E14" s="83">
        <v>75</v>
      </c>
    </row>
    <row r="15" spans="1:7">
      <c r="A15" s="81" t="s">
        <v>218</v>
      </c>
      <c r="B15" s="82">
        <v>441</v>
      </c>
      <c r="C15" s="82">
        <v>441</v>
      </c>
      <c r="D15" s="83">
        <v>75</v>
      </c>
      <c r="E15" s="83">
        <v>65</v>
      </c>
    </row>
    <row r="16" spans="1:7">
      <c r="A16" s="81" t="s">
        <v>264</v>
      </c>
      <c r="B16" s="82">
        <v>440</v>
      </c>
      <c r="C16" s="82">
        <v>440</v>
      </c>
      <c r="D16" s="83">
        <v>74.7</v>
      </c>
      <c r="E16" s="83">
        <v>64.7</v>
      </c>
    </row>
    <row r="17" spans="1:7">
      <c r="A17" s="81" t="s">
        <v>266</v>
      </c>
      <c r="B17" s="82">
        <v>436</v>
      </c>
      <c r="C17" s="82">
        <v>436</v>
      </c>
      <c r="D17" s="83">
        <v>73.5</v>
      </c>
      <c r="E17" s="83">
        <v>63.5</v>
      </c>
    </row>
    <row r="18" spans="1:7">
      <c r="A18" s="81" t="s">
        <v>267</v>
      </c>
      <c r="B18" s="82">
        <v>442</v>
      </c>
      <c r="C18" s="82">
        <v>442</v>
      </c>
      <c r="D18" s="83">
        <v>72</v>
      </c>
      <c r="E18" s="83">
        <v>62</v>
      </c>
      <c r="G18" s="111" t="str">
        <f>IF(Content!$E$1=1,G20,G22)</f>
        <v>*Steel Billet Exp FOB Ukraine та China import Iron Ore Fines 62% FE spot (CFR Tianjin port).</v>
      </c>
    </row>
    <row r="19" spans="1:7">
      <c r="A19" s="81" t="s">
        <v>222</v>
      </c>
      <c r="B19" s="82">
        <v>444</v>
      </c>
      <c r="C19" s="82">
        <v>444</v>
      </c>
      <c r="D19" s="83">
        <v>70</v>
      </c>
      <c r="E19" s="83">
        <v>60</v>
      </c>
      <c r="G19" s="111" t="str">
        <f>IF(Content!$E$1=1,G21,G23)</f>
        <v>Джерело: оцінка НБУ.</v>
      </c>
    </row>
    <row r="20" spans="1:7">
      <c r="A20" s="263" t="s">
        <v>472</v>
      </c>
      <c r="B20" s="82">
        <v>445</v>
      </c>
      <c r="C20" s="82">
        <v>445</v>
      </c>
      <c r="D20" s="83">
        <v>68</v>
      </c>
      <c r="E20" s="83">
        <v>58</v>
      </c>
      <c r="G20" s="2" t="s">
        <v>263</v>
      </c>
    </row>
    <row r="21" spans="1:7">
      <c r="A21" s="263" t="s">
        <v>473</v>
      </c>
      <c r="B21" s="82">
        <v>445</v>
      </c>
      <c r="C21" s="82">
        <v>445</v>
      </c>
      <c r="D21" s="83">
        <v>68</v>
      </c>
      <c r="E21" s="83">
        <v>58</v>
      </c>
      <c r="G21" s="2" t="s">
        <v>248</v>
      </c>
    </row>
    <row r="22" spans="1:7">
      <c r="A22" s="263" t="s">
        <v>474</v>
      </c>
      <c r="B22" s="82">
        <v>442</v>
      </c>
      <c r="C22" s="82">
        <v>442</v>
      </c>
      <c r="D22" s="83">
        <v>67</v>
      </c>
      <c r="E22" s="83">
        <v>57</v>
      </c>
      <c r="G22" s="2" t="s">
        <v>265</v>
      </c>
    </row>
    <row r="23" spans="1:7">
      <c r="A23" s="263" t="s">
        <v>475</v>
      </c>
      <c r="B23" s="82">
        <v>442</v>
      </c>
      <c r="C23" s="82">
        <v>442</v>
      </c>
      <c r="D23" s="83">
        <v>67</v>
      </c>
      <c r="E23" s="83">
        <v>57</v>
      </c>
      <c r="G23" s="2" t="s">
        <v>64</v>
      </c>
    </row>
    <row r="24" spans="1:7">
      <c r="A24" s="12"/>
      <c r="B24" s="13"/>
      <c r="C24" s="13"/>
      <c r="D24" s="13"/>
      <c r="E24" s="13"/>
    </row>
    <row r="25" spans="1:7">
      <c r="A25" s="12"/>
      <c r="B25" s="13"/>
      <c r="C25" s="13"/>
      <c r="D25" s="13"/>
      <c r="E25" s="13"/>
      <c r="G25" s="77"/>
    </row>
    <row r="26" spans="1:7">
      <c r="A26" s="12"/>
    </row>
    <row r="27" spans="1:7">
      <c r="A27" s="12"/>
    </row>
    <row r="28" spans="1:7">
      <c r="A28" s="12"/>
    </row>
    <row r="29" spans="1:7">
      <c r="A29" s="12"/>
    </row>
    <row r="30" spans="1:7">
      <c r="A30" s="12"/>
    </row>
    <row r="31" spans="1:7">
      <c r="A31" s="12"/>
    </row>
    <row r="32" spans="1:7">
      <c r="A32" s="12"/>
    </row>
    <row r="33" spans="1:1">
      <c r="A33" s="12"/>
    </row>
    <row r="34" spans="1:1">
      <c r="A34" s="12"/>
    </row>
    <row r="35" spans="1:1">
      <c r="A35" s="12"/>
    </row>
    <row r="36" spans="1:1">
      <c r="A36" s="1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4">
    <tabColor theme="8"/>
  </sheetPr>
  <dimension ref="A1:Z43"/>
  <sheetViews>
    <sheetView showGridLines="0" topLeftCell="E1" zoomScaleNormal="100" workbookViewId="0">
      <selection activeCell="A2" sqref="A2:XFD3"/>
    </sheetView>
  </sheetViews>
  <sheetFormatPr defaultColWidth="8.85546875" defaultRowHeight="12.75"/>
  <cols>
    <col min="1" max="9" width="8.85546875" style="36"/>
    <col min="10" max="10" width="8.85546875" style="35"/>
    <col min="11" max="16384" width="8.85546875" style="36"/>
  </cols>
  <sheetData>
    <row r="1" spans="1:26">
      <c r="A1" s="19" t="s">
        <v>102</v>
      </c>
      <c r="B1" s="33" t="str">
        <f>IF(Content!$E$1=1,B2,B3)</f>
        <v>Чисті надходження від МВФ</v>
      </c>
      <c r="C1" s="33" t="str">
        <f>IF(Content!$E$1=1,C2,C3)</f>
        <v>Чисті інші надходження</v>
      </c>
      <c r="D1" s="33" t="str">
        <f>IF(Content!$E$1=1,D2,D3)</f>
        <v>Чиста купівля валюти</v>
      </c>
      <c r="E1" s="334" t="str">
        <f>IF(Content!$E$1=1,E2,E3)</f>
        <v>Інше</v>
      </c>
      <c r="F1" s="33" t="str">
        <f>IF(Content!$E$1=1,F2,F3)</f>
        <v>Зміна резервів</v>
      </c>
      <c r="G1" s="33" t="str">
        <f>IF(Content!$E$1=1,G2,G3)</f>
        <v>Виплати за ОЗДП</v>
      </c>
      <c r="H1" s="33" t="str">
        <f>IF(Content!$E$1=1,H2,H3)</f>
        <v>Міжнародні резерви (п.ш.)</v>
      </c>
      <c r="M1" s="33" t="str">
        <f>IF(Content!$E$1=1,M2,M3)</f>
        <v>Валові міжнародні резерви та їх зміна, млрд дол.</v>
      </c>
    </row>
    <row r="2" spans="1:26" hidden="1">
      <c r="A2" s="19"/>
      <c r="B2" s="35" t="s">
        <v>818</v>
      </c>
      <c r="C2" s="35" t="s">
        <v>820</v>
      </c>
      <c r="D2" s="35" t="s">
        <v>742</v>
      </c>
      <c r="E2" s="35" t="s">
        <v>496</v>
      </c>
      <c r="F2" s="35" t="s">
        <v>743</v>
      </c>
      <c r="G2" s="35" t="s">
        <v>1029</v>
      </c>
      <c r="H2" s="35" t="s">
        <v>1657</v>
      </c>
      <c r="M2" s="35" t="s">
        <v>746</v>
      </c>
      <c r="N2" s="35"/>
      <c r="O2" s="35"/>
    </row>
    <row r="3" spans="1:26" hidden="1">
      <c r="B3" s="35" t="s">
        <v>819</v>
      </c>
      <c r="C3" s="35" t="s">
        <v>821</v>
      </c>
      <c r="D3" s="35" t="s">
        <v>744</v>
      </c>
      <c r="E3" s="35" t="s">
        <v>89</v>
      </c>
      <c r="F3" s="35" t="s">
        <v>745</v>
      </c>
      <c r="G3" s="35" t="s">
        <v>1056</v>
      </c>
      <c r="H3" s="35" t="s">
        <v>477</v>
      </c>
      <c r="M3" s="35" t="s">
        <v>1340</v>
      </c>
      <c r="N3" s="35"/>
      <c r="O3" s="35"/>
      <c r="R3" s="43"/>
      <c r="S3" s="43"/>
    </row>
    <row r="4" spans="1:26">
      <c r="A4" s="201" t="s">
        <v>35</v>
      </c>
      <c r="B4" s="38">
        <v>0</v>
      </c>
      <c r="C4" s="38">
        <v>-0.1</v>
      </c>
      <c r="D4" s="38">
        <v>-0.2</v>
      </c>
      <c r="E4" s="38">
        <v>-0.2</v>
      </c>
      <c r="F4" s="38">
        <v>-0.6</v>
      </c>
      <c r="G4" s="38">
        <v>0</v>
      </c>
      <c r="H4" s="38">
        <v>12.7</v>
      </c>
      <c r="P4" s="38"/>
      <c r="Q4" s="38"/>
      <c r="S4" s="38"/>
      <c r="T4" s="38"/>
      <c r="U4" s="38"/>
      <c r="V4" s="38"/>
      <c r="W4" s="38"/>
      <c r="X4" s="38"/>
      <c r="Y4" s="38"/>
      <c r="Z4" s="38"/>
    </row>
    <row r="5" spans="1:26">
      <c r="A5" s="201"/>
      <c r="B5" s="38">
        <v>0</v>
      </c>
      <c r="C5" s="38">
        <v>0.5</v>
      </c>
      <c r="D5" s="38">
        <v>1.4</v>
      </c>
      <c r="E5" s="38">
        <v>-0.7</v>
      </c>
      <c r="F5" s="38">
        <v>1.3</v>
      </c>
      <c r="G5" s="38">
        <v>0</v>
      </c>
      <c r="H5" s="38">
        <v>14</v>
      </c>
      <c r="M5" s="38"/>
      <c r="N5" s="38"/>
      <c r="P5" s="38"/>
      <c r="Q5" s="38"/>
      <c r="S5" s="38"/>
      <c r="T5" s="38"/>
      <c r="U5" s="38"/>
      <c r="V5" s="38"/>
      <c r="W5" s="38"/>
      <c r="X5" s="38"/>
      <c r="Y5" s="38"/>
      <c r="Z5" s="38"/>
    </row>
    <row r="6" spans="1:26">
      <c r="A6" s="201" t="s">
        <v>37</v>
      </c>
      <c r="B6" s="38">
        <v>1</v>
      </c>
      <c r="C6" s="38">
        <v>0.3</v>
      </c>
      <c r="D6" s="38">
        <v>0.1</v>
      </c>
      <c r="E6" s="38">
        <v>0.1</v>
      </c>
      <c r="F6" s="38">
        <v>1.6</v>
      </c>
      <c r="G6" s="38">
        <v>0</v>
      </c>
      <c r="H6" s="38">
        <v>15.6</v>
      </c>
      <c r="M6" s="38"/>
      <c r="P6" s="38"/>
      <c r="Q6" s="38"/>
      <c r="S6" s="38"/>
      <c r="T6" s="38"/>
      <c r="U6" s="38"/>
      <c r="V6" s="38"/>
      <c r="W6" s="38"/>
      <c r="X6" s="38"/>
      <c r="Y6" s="38"/>
      <c r="Z6" s="38"/>
    </row>
    <row r="7" spans="1:26">
      <c r="A7" s="201"/>
      <c r="B7" s="38">
        <v>0</v>
      </c>
      <c r="C7" s="38">
        <v>0.2</v>
      </c>
      <c r="D7" s="38">
        <v>0.2</v>
      </c>
      <c r="E7" s="38">
        <v>-0.4</v>
      </c>
      <c r="F7" s="38">
        <v>0</v>
      </c>
      <c r="G7" s="38">
        <v>0</v>
      </c>
      <c r="H7" s="38">
        <v>15.5</v>
      </c>
      <c r="M7" s="38"/>
      <c r="P7" s="38"/>
      <c r="Q7" s="38"/>
      <c r="S7" s="38"/>
      <c r="T7" s="38"/>
      <c r="U7" s="38"/>
      <c r="V7" s="38"/>
      <c r="W7" s="38"/>
      <c r="X7" s="38"/>
      <c r="Y7" s="38"/>
      <c r="Z7" s="38"/>
    </row>
    <row r="8" spans="1:26">
      <c r="A8" s="203" t="s">
        <v>39</v>
      </c>
      <c r="B8" s="38">
        <v>0</v>
      </c>
      <c r="C8" s="38">
        <v>-0.8</v>
      </c>
      <c r="D8" s="38">
        <v>0.1</v>
      </c>
      <c r="E8" s="38">
        <v>0.2</v>
      </c>
      <c r="F8" s="38">
        <v>-0.4</v>
      </c>
      <c r="G8" s="38">
        <v>0</v>
      </c>
      <c r="H8" s="38">
        <v>15.1</v>
      </c>
      <c r="M8" s="38"/>
      <c r="P8" s="38"/>
      <c r="Q8" s="38"/>
      <c r="S8" s="38"/>
      <c r="T8" s="38"/>
      <c r="U8" s="38"/>
      <c r="V8" s="38"/>
      <c r="W8" s="38"/>
      <c r="X8" s="38"/>
      <c r="Y8" s="38"/>
      <c r="Z8" s="38"/>
    </row>
    <row r="9" spans="1:26">
      <c r="A9" s="204"/>
      <c r="B9" s="38">
        <v>1</v>
      </c>
      <c r="C9" s="38">
        <v>0.3</v>
      </c>
      <c r="D9" s="38">
        <v>1.2</v>
      </c>
      <c r="E9" s="38">
        <v>0.3</v>
      </c>
      <c r="F9" s="38">
        <v>2.8</v>
      </c>
      <c r="G9" s="38">
        <v>0</v>
      </c>
      <c r="H9" s="38">
        <v>18</v>
      </c>
      <c r="M9" s="38"/>
      <c r="P9" s="38"/>
      <c r="Q9" s="38"/>
      <c r="S9" s="38"/>
      <c r="T9" s="38"/>
      <c r="U9" s="38"/>
      <c r="V9" s="38"/>
      <c r="W9" s="38"/>
      <c r="X9" s="38"/>
      <c r="Y9" s="38"/>
      <c r="Z9" s="38"/>
    </row>
    <row r="10" spans="1:26">
      <c r="A10" s="204" t="s">
        <v>41</v>
      </c>
      <c r="B10" s="38">
        <v>-0.4</v>
      </c>
      <c r="C10" s="38">
        <v>0.6</v>
      </c>
      <c r="D10" s="38">
        <v>0.1</v>
      </c>
      <c r="E10" s="38">
        <v>0.3</v>
      </c>
      <c r="F10" s="38">
        <v>0.7</v>
      </c>
      <c r="G10" s="38">
        <v>0</v>
      </c>
      <c r="H10" s="38">
        <v>18.600000000000001</v>
      </c>
      <c r="M10" s="38"/>
      <c r="P10" s="38"/>
      <c r="Q10" s="38"/>
      <c r="S10" s="38"/>
      <c r="T10" s="38"/>
      <c r="U10" s="38"/>
      <c r="V10" s="38"/>
      <c r="W10" s="38"/>
      <c r="X10" s="38"/>
      <c r="Y10" s="38"/>
      <c r="Z10" s="38"/>
    </row>
    <row r="11" spans="1:26">
      <c r="A11" s="201"/>
      <c r="B11" s="38">
        <v>-0.5</v>
      </c>
      <c r="C11" s="38">
        <v>0.6</v>
      </c>
      <c r="D11" s="38">
        <v>-0.2</v>
      </c>
      <c r="E11" s="38">
        <v>0.3</v>
      </c>
      <c r="F11" s="38">
        <v>0.2</v>
      </c>
      <c r="G11" s="38">
        <v>0</v>
      </c>
      <c r="H11" s="38">
        <v>18.8</v>
      </c>
      <c r="M11" s="38"/>
      <c r="P11" s="38"/>
      <c r="Q11" s="38"/>
      <c r="S11" s="38"/>
      <c r="T11" s="38"/>
      <c r="U11" s="38"/>
      <c r="V11" s="38"/>
      <c r="W11" s="38"/>
      <c r="X11" s="38"/>
      <c r="Y11" s="38"/>
      <c r="Z11" s="38"/>
    </row>
    <row r="12" spans="1:26">
      <c r="A12" s="201" t="s">
        <v>43</v>
      </c>
      <c r="B12" s="38">
        <v>-0.5</v>
      </c>
      <c r="C12" s="38">
        <v>-1</v>
      </c>
      <c r="D12" s="38">
        <v>0.8</v>
      </c>
      <c r="E12" s="38">
        <v>0.1</v>
      </c>
      <c r="F12" s="38">
        <v>-0.6</v>
      </c>
      <c r="G12" s="38">
        <v>0</v>
      </c>
      <c r="H12" s="38">
        <v>18.2</v>
      </c>
      <c r="M12" s="38"/>
      <c r="P12" s="38"/>
      <c r="Q12" s="38"/>
      <c r="S12" s="38"/>
      <c r="T12" s="38"/>
      <c r="U12" s="38"/>
      <c r="V12" s="38"/>
      <c r="W12" s="38"/>
      <c r="X12" s="38"/>
      <c r="Y12" s="38"/>
      <c r="Z12" s="38"/>
    </row>
    <row r="13" spans="1:26">
      <c r="A13" s="41"/>
      <c r="B13" s="38">
        <v>-0.5</v>
      </c>
      <c r="C13" s="38">
        <v>0.1</v>
      </c>
      <c r="D13" s="38">
        <v>0.5</v>
      </c>
      <c r="E13" s="38">
        <v>-0.3</v>
      </c>
      <c r="F13" s="38">
        <v>-0.2</v>
      </c>
      <c r="G13" s="38">
        <v>0</v>
      </c>
      <c r="H13" s="38">
        <v>18</v>
      </c>
      <c r="M13" s="38"/>
      <c r="P13" s="38"/>
      <c r="Q13" s="38"/>
      <c r="S13" s="38"/>
      <c r="T13" s="38"/>
      <c r="U13" s="38"/>
      <c r="V13" s="38"/>
      <c r="W13" s="38"/>
      <c r="X13" s="38"/>
      <c r="Y13" s="38"/>
      <c r="Z13" s="38"/>
    </row>
    <row r="14" spans="1:26">
      <c r="A14" s="37" t="s">
        <v>45</v>
      </c>
      <c r="B14" s="38">
        <v>-0.5</v>
      </c>
      <c r="C14" s="38">
        <v>-0.1</v>
      </c>
      <c r="D14" s="38">
        <v>-0.7</v>
      </c>
      <c r="E14" s="38">
        <v>-0.1</v>
      </c>
      <c r="F14" s="38">
        <v>-1.3</v>
      </c>
      <c r="G14" s="38">
        <v>0</v>
      </c>
      <c r="H14" s="38">
        <v>16.600000000000001</v>
      </c>
      <c r="M14" s="38"/>
      <c r="P14" s="38"/>
      <c r="Q14" s="38"/>
      <c r="S14" s="38"/>
      <c r="T14" s="38"/>
      <c r="U14" s="38"/>
      <c r="V14" s="38"/>
      <c r="W14" s="38"/>
      <c r="X14" s="38"/>
      <c r="Y14" s="38"/>
      <c r="Z14" s="38"/>
    </row>
    <row r="15" spans="1:26">
      <c r="A15" s="41"/>
      <c r="B15" s="38">
        <v>0.9</v>
      </c>
      <c r="C15" s="38">
        <v>2.4</v>
      </c>
      <c r="D15" s="38">
        <v>0.8</v>
      </c>
      <c r="E15" s="38">
        <v>0.1</v>
      </c>
      <c r="F15" s="38">
        <v>4.2</v>
      </c>
      <c r="G15" s="38">
        <v>0</v>
      </c>
      <c r="H15" s="38">
        <v>20.8</v>
      </c>
      <c r="M15" s="38"/>
      <c r="P15" s="38"/>
      <c r="Q15" s="38"/>
      <c r="S15" s="38"/>
      <c r="T15" s="38"/>
      <c r="U15" s="38"/>
      <c r="V15" s="38"/>
      <c r="W15" s="38"/>
      <c r="X15" s="38"/>
      <c r="Y15" s="38"/>
      <c r="Z15" s="38"/>
    </row>
    <row r="16" spans="1:26">
      <c r="A16" s="37" t="s">
        <v>260</v>
      </c>
      <c r="B16" s="38">
        <v>-0.5</v>
      </c>
      <c r="C16" s="38">
        <v>-0.4</v>
      </c>
      <c r="D16" s="38">
        <v>0.6</v>
      </c>
      <c r="E16" s="38">
        <v>0.1</v>
      </c>
      <c r="F16" s="38">
        <v>-0.2</v>
      </c>
      <c r="G16" s="38">
        <v>0</v>
      </c>
      <c r="H16" s="38">
        <v>20.6</v>
      </c>
      <c r="M16" s="38"/>
      <c r="P16" s="38"/>
      <c r="Q16" s="38"/>
      <c r="S16" s="38"/>
      <c r="T16" s="38"/>
      <c r="U16" s="38"/>
      <c r="V16" s="38"/>
      <c r="W16" s="38"/>
      <c r="X16" s="38"/>
      <c r="Y16" s="38"/>
      <c r="Z16" s="38"/>
    </row>
    <row r="17" spans="1:17">
      <c r="A17" s="41" t="s">
        <v>1030</v>
      </c>
      <c r="B17" s="38">
        <v>-0.5</v>
      </c>
      <c r="C17" s="38">
        <v>0.4</v>
      </c>
      <c r="D17" s="38">
        <v>0.8</v>
      </c>
      <c r="E17" s="38">
        <v>0.3</v>
      </c>
      <c r="F17" s="38">
        <v>0</v>
      </c>
      <c r="G17" s="38">
        <v>-1</v>
      </c>
      <c r="H17" s="38">
        <v>20.6</v>
      </c>
      <c r="I17" s="38"/>
      <c r="J17" s="39"/>
      <c r="K17" s="40"/>
      <c r="M17" s="38"/>
    </row>
    <row r="18" spans="1:17">
      <c r="A18" s="37"/>
      <c r="B18" s="38"/>
      <c r="C18" s="38"/>
      <c r="D18" s="38"/>
      <c r="E18" s="38"/>
      <c r="F18" s="38"/>
      <c r="G18" s="38"/>
      <c r="H18" s="38"/>
      <c r="I18" s="38"/>
      <c r="J18" s="39"/>
      <c r="K18" s="40"/>
      <c r="M18" s="33" t="str">
        <f>IF(Content!$E$1=1,M19,M20)</f>
        <v>Джерело: НБУ.</v>
      </c>
    </row>
    <row r="19" spans="1:17">
      <c r="A19" s="37"/>
      <c r="B19" s="38"/>
      <c r="C19" s="38"/>
      <c r="D19" s="38"/>
      <c r="E19" s="38"/>
      <c r="F19" s="38"/>
      <c r="G19" s="38"/>
      <c r="H19" s="38"/>
      <c r="I19" s="38"/>
      <c r="K19" s="40"/>
      <c r="M19" s="35" t="s">
        <v>65</v>
      </c>
    </row>
    <row r="20" spans="1:17">
      <c r="A20" s="37"/>
      <c r="B20" s="38"/>
      <c r="C20" s="38"/>
      <c r="D20" s="38"/>
      <c r="E20" s="38"/>
      <c r="F20" s="38"/>
      <c r="G20" s="38"/>
      <c r="H20" s="38"/>
      <c r="I20" s="38"/>
      <c r="M20" s="35" t="s">
        <v>636</v>
      </c>
    </row>
    <row r="21" spans="1:17">
      <c r="A21" s="37"/>
      <c r="B21" s="38"/>
      <c r="C21" s="38"/>
      <c r="D21" s="38"/>
      <c r="E21" s="38"/>
      <c r="F21" s="38"/>
      <c r="G21" s="38"/>
      <c r="H21" s="38"/>
      <c r="I21" s="38"/>
    </row>
    <row r="22" spans="1:17">
      <c r="A22" s="37"/>
      <c r="B22" s="38"/>
      <c r="C22" s="38"/>
      <c r="D22" s="38"/>
    </row>
    <row r="23" spans="1:17">
      <c r="A23" s="37"/>
      <c r="B23" s="38"/>
      <c r="C23" s="38"/>
      <c r="D23" s="38"/>
      <c r="O23" s="38"/>
      <c r="P23" s="38"/>
      <c r="Q23" s="205"/>
    </row>
    <row r="24" spans="1:17">
      <c r="A24" s="37"/>
      <c r="B24" s="38"/>
      <c r="C24" s="38"/>
      <c r="D24" s="38"/>
    </row>
    <row r="25" spans="1:17">
      <c r="A25" s="37"/>
      <c r="B25" s="38"/>
      <c r="C25" s="38"/>
      <c r="D25" s="38"/>
    </row>
    <row r="26" spans="1:17">
      <c r="A26" s="37"/>
      <c r="B26" s="38"/>
      <c r="C26" s="38"/>
      <c r="D26" s="38"/>
    </row>
    <row r="27" spans="1:17">
      <c r="A27" s="19"/>
      <c r="B27" s="33"/>
      <c r="C27" s="33"/>
      <c r="D27" s="33"/>
    </row>
    <row r="28" spans="1:17">
      <c r="A28" s="19"/>
      <c r="B28" s="26"/>
      <c r="C28" s="26"/>
      <c r="D28" s="26"/>
    </row>
    <row r="29" spans="1:17">
      <c r="B29" s="26"/>
      <c r="C29" s="26"/>
      <c r="D29" s="26"/>
    </row>
    <row r="30" spans="1:17">
      <c r="A30" s="37"/>
      <c r="B30" s="38"/>
      <c r="C30" s="38"/>
      <c r="D30" s="38"/>
    </row>
    <row r="31" spans="1:17">
      <c r="A31" s="41"/>
      <c r="B31" s="38"/>
      <c r="C31" s="38"/>
      <c r="D31" s="38"/>
    </row>
    <row r="32" spans="1:17">
      <c r="A32" s="37"/>
      <c r="B32" s="38"/>
      <c r="C32" s="38"/>
      <c r="D32" s="38"/>
      <c r="E32" s="38"/>
      <c r="F32" s="38"/>
      <c r="G32" s="38"/>
      <c r="H32" s="38"/>
      <c r="I32" s="38"/>
    </row>
    <row r="33" spans="1:15">
      <c r="A33" s="41"/>
      <c r="B33" s="38"/>
      <c r="C33" s="38"/>
      <c r="D33" s="38"/>
      <c r="E33" s="38"/>
      <c r="F33" s="38"/>
      <c r="G33" s="38"/>
      <c r="H33" s="38"/>
      <c r="I33" s="38"/>
      <c r="O33" s="201"/>
    </row>
    <row r="34" spans="1:15">
      <c r="A34" s="37"/>
      <c r="B34" s="38"/>
      <c r="C34" s="38"/>
      <c r="D34" s="38"/>
      <c r="E34" s="38"/>
      <c r="F34" s="38"/>
      <c r="G34" s="38"/>
      <c r="H34" s="38"/>
      <c r="I34" s="38"/>
    </row>
    <row r="35" spans="1:15">
      <c r="A35" s="41"/>
      <c r="B35" s="38"/>
      <c r="C35" s="38"/>
      <c r="D35" s="38"/>
      <c r="E35" s="38"/>
      <c r="F35" s="38"/>
      <c r="G35" s="38"/>
      <c r="H35" s="38"/>
      <c r="I35" s="38"/>
    </row>
    <row r="36" spans="1:15">
      <c r="A36" s="37"/>
      <c r="B36" s="38"/>
      <c r="C36" s="38"/>
      <c r="D36" s="38"/>
      <c r="E36" s="38"/>
      <c r="F36" s="38"/>
      <c r="G36" s="38"/>
      <c r="H36" s="38"/>
      <c r="I36" s="38"/>
    </row>
    <row r="37" spans="1:15">
      <c r="A37" s="41"/>
      <c r="B37" s="38"/>
      <c r="C37" s="38"/>
      <c r="D37" s="38"/>
      <c r="E37" s="38"/>
      <c r="F37" s="38"/>
      <c r="G37" s="38"/>
      <c r="H37" s="38"/>
      <c r="I37" s="38"/>
    </row>
    <row r="38" spans="1:15">
      <c r="A38" s="37"/>
      <c r="B38" s="38"/>
      <c r="C38" s="38"/>
      <c r="D38" s="38"/>
      <c r="E38" s="38"/>
      <c r="F38" s="38"/>
      <c r="G38" s="38"/>
      <c r="H38" s="38"/>
      <c r="I38" s="38"/>
    </row>
    <row r="39" spans="1:15">
      <c r="A39" s="41"/>
      <c r="B39" s="38"/>
      <c r="C39" s="38"/>
      <c r="D39" s="38"/>
      <c r="E39" s="38"/>
      <c r="F39" s="38"/>
      <c r="G39" s="38"/>
      <c r="H39" s="38"/>
      <c r="I39" s="38"/>
    </row>
    <row r="40" spans="1:15">
      <c r="A40" s="37"/>
      <c r="B40" s="38"/>
      <c r="C40" s="38"/>
      <c r="D40" s="38"/>
      <c r="E40" s="38"/>
      <c r="F40" s="38"/>
      <c r="G40" s="38"/>
      <c r="H40" s="38"/>
      <c r="I40" s="38"/>
    </row>
    <row r="41" spans="1:15">
      <c r="A41" s="41"/>
      <c r="B41" s="38"/>
      <c r="C41" s="38"/>
      <c r="D41" s="38"/>
      <c r="E41" s="38"/>
      <c r="F41" s="38"/>
      <c r="G41" s="38"/>
      <c r="H41" s="38"/>
      <c r="I41" s="38"/>
    </row>
    <row r="42" spans="1:15">
      <c r="A42" s="37"/>
      <c r="B42" s="38"/>
      <c r="C42" s="38"/>
      <c r="D42" s="38"/>
      <c r="E42" s="38"/>
      <c r="F42" s="38"/>
      <c r="G42" s="38"/>
      <c r="H42" s="38"/>
      <c r="I42" s="38"/>
    </row>
    <row r="43" spans="1:15">
      <c r="A43" s="41"/>
      <c r="B43" s="38"/>
      <c r="C43" s="38"/>
      <c r="D43" s="38"/>
      <c r="E43" s="38"/>
      <c r="F43" s="38"/>
      <c r="G43" s="38"/>
      <c r="H43" s="38"/>
      <c r="I43" s="38"/>
    </row>
  </sheetData>
  <hyperlinks>
    <hyperlink ref="A1" location="Content!A1" display="&lt;&lt;"/>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3">
    <tabColor theme="8"/>
  </sheetPr>
  <dimension ref="A1:R24"/>
  <sheetViews>
    <sheetView showGridLines="0" zoomScaleNormal="100" workbookViewId="0">
      <selection activeCell="A2" sqref="A2:XFD3"/>
    </sheetView>
  </sheetViews>
  <sheetFormatPr defaultRowHeight="12.75"/>
  <sheetData>
    <row r="1" spans="1:18">
      <c r="A1" s="19" t="s">
        <v>102</v>
      </c>
      <c r="B1" t="str">
        <f>IF(Content!$E$1=1,B2,B3)</f>
        <v>Сектор ЗДУ</v>
      </c>
      <c r="C1" t="str">
        <f>IF(Content!$E$1=1,C2,C3)</f>
        <v>Центральний банк</v>
      </c>
      <c r="D1" t="str">
        <f>IF(Content!$E$1=1,D2,D3)</f>
        <v>Банки</v>
      </c>
      <c r="E1" t="str">
        <f>IF(Content!$E$1=1,E2,E3)</f>
        <v>Реальний сектор*</v>
      </c>
      <c r="F1" t="str">
        <f>IF(Content!$E$1=1,F2,F3)</f>
        <v>У % до ВВП</v>
      </c>
      <c r="I1" t="str">
        <f>IF(Content!$E$1=1,I2,I3)</f>
        <v>Валовий зовнішній борг, млрд дол.</v>
      </c>
    </row>
    <row r="2" spans="1:18" hidden="1">
      <c r="B2" s="46" t="s">
        <v>140</v>
      </c>
      <c r="C2" s="46" t="s">
        <v>141</v>
      </c>
      <c r="D2" s="46" t="s">
        <v>49</v>
      </c>
      <c r="E2" s="46" t="s">
        <v>835</v>
      </c>
      <c r="F2" s="2" t="s">
        <v>739</v>
      </c>
      <c r="G2" s="2"/>
      <c r="H2" s="2"/>
      <c r="I2" s="2" t="s">
        <v>834</v>
      </c>
      <c r="J2" s="2"/>
      <c r="K2" s="2"/>
    </row>
    <row r="3" spans="1:18" hidden="1">
      <c r="B3" s="46" t="s">
        <v>740</v>
      </c>
      <c r="C3" s="46" t="s">
        <v>142</v>
      </c>
      <c r="D3" s="46" t="s">
        <v>53</v>
      </c>
      <c r="E3" s="46" t="s">
        <v>836</v>
      </c>
      <c r="F3" s="2" t="s">
        <v>741</v>
      </c>
      <c r="G3" s="2"/>
      <c r="H3" s="2"/>
      <c r="I3" s="2" t="s">
        <v>1499</v>
      </c>
      <c r="J3" s="2"/>
      <c r="K3" s="2"/>
    </row>
    <row r="4" spans="1:18">
      <c r="A4" s="200">
        <v>2010</v>
      </c>
      <c r="B4" s="28">
        <v>25</v>
      </c>
      <c r="C4" s="28">
        <v>7.5</v>
      </c>
      <c r="D4" s="28">
        <v>28.1</v>
      </c>
      <c r="E4" s="28">
        <v>56.7</v>
      </c>
      <c r="F4" s="28">
        <v>83.1</v>
      </c>
      <c r="G4" s="13"/>
      <c r="N4" s="13"/>
      <c r="O4" s="13"/>
      <c r="P4" s="13"/>
      <c r="Q4" s="13"/>
      <c r="R4" s="13"/>
    </row>
    <row r="5" spans="1:18">
      <c r="A5" s="200">
        <v>2011</v>
      </c>
      <c r="B5" s="28">
        <v>25.9</v>
      </c>
      <c r="C5" s="28">
        <v>7.5</v>
      </c>
      <c r="D5" s="28">
        <v>25.2</v>
      </c>
      <c r="E5" s="28">
        <v>67.7</v>
      </c>
      <c r="F5" s="28">
        <v>74.599999999999994</v>
      </c>
      <c r="G5" s="13"/>
      <c r="N5" s="13"/>
      <c r="O5" s="13"/>
      <c r="P5" s="13"/>
      <c r="Q5" s="13"/>
      <c r="R5" s="13"/>
    </row>
    <row r="6" spans="1:18">
      <c r="A6" s="200">
        <v>2012</v>
      </c>
      <c r="B6" s="28">
        <v>27.3</v>
      </c>
      <c r="C6" s="28">
        <v>4.9000000000000004</v>
      </c>
      <c r="D6" s="28">
        <v>21.5</v>
      </c>
      <c r="E6" s="28">
        <v>80.900000000000006</v>
      </c>
      <c r="F6" s="28">
        <v>73.7</v>
      </c>
      <c r="G6" s="13"/>
      <c r="N6" s="13"/>
      <c r="O6" s="13"/>
      <c r="P6" s="13"/>
      <c r="Q6" s="13"/>
      <c r="R6" s="13"/>
    </row>
    <row r="7" spans="1:18">
      <c r="A7" s="200">
        <v>2013</v>
      </c>
      <c r="B7" s="28">
        <v>29.9</v>
      </c>
      <c r="C7" s="28">
        <v>1.8</v>
      </c>
      <c r="D7" s="28">
        <v>22.6</v>
      </c>
      <c r="E7" s="28">
        <v>87.8</v>
      </c>
      <c r="F7" s="28">
        <v>74.599999999999994</v>
      </c>
      <c r="G7" s="13"/>
      <c r="N7" s="13"/>
      <c r="O7" s="13"/>
      <c r="P7" s="13"/>
      <c r="Q7" s="13"/>
      <c r="R7" s="13"/>
    </row>
    <row r="8" spans="1:18">
      <c r="A8" s="200">
        <v>2014</v>
      </c>
      <c r="B8" s="28">
        <v>32.9</v>
      </c>
      <c r="C8" s="28">
        <v>2.2000000000000002</v>
      </c>
      <c r="D8" s="28">
        <v>18.8</v>
      </c>
      <c r="E8" s="28">
        <v>71.5</v>
      </c>
      <c r="F8" s="28">
        <v>93.1</v>
      </c>
      <c r="G8" s="13"/>
      <c r="N8" s="13"/>
      <c r="O8" s="13"/>
      <c r="P8" s="13"/>
      <c r="Q8" s="13"/>
      <c r="R8" s="13"/>
    </row>
    <row r="9" spans="1:18">
      <c r="A9" s="200">
        <v>2015</v>
      </c>
      <c r="B9" s="28">
        <v>36</v>
      </c>
      <c r="C9" s="28">
        <v>6.7</v>
      </c>
      <c r="D9" s="28">
        <v>12.8</v>
      </c>
      <c r="E9" s="28">
        <v>62.1</v>
      </c>
      <c r="F9" s="28">
        <v>129.69999999999999</v>
      </c>
      <c r="G9" s="13"/>
      <c r="N9" s="13"/>
      <c r="O9" s="13"/>
      <c r="P9" s="13"/>
      <c r="Q9" s="13"/>
      <c r="R9" s="13"/>
    </row>
    <row r="10" spans="1:18">
      <c r="A10" s="200">
        <v>2016</v>
      </c>
      <c r="B10" s="28">
        <v>36.5</v>
      </c>
      <c r="C10" s="28">
        <v>6.2</v>
      </c>
      <c r="D10" s="28">
        <v>9</v>
      </c>
      <c r="E10" s="28">
        <v>60.8</v>
      </c>
      <c r="F10" s="28">
        <v>120.6</v>
      </c>
      <c r="G10" s="13"/>
      <c r="N10" s="13"/>
      <c r="O10" s="13"/>
      <c r="P10" s="13"/>
      <c r="Q10" s="13"/>
      <c r="R10" s="13"/>
    </row>
    <row r="11" spans="1:18">
      <c r="A11" s="200">
        <v>2017</v>
      </c>
      <c r="B11" s="28">
        <v>38.9</v>
      </c>
      <c r="C11" s="28">
        <v>7.4</v>
      </c>
      <c r="D11" s="28">
        <v>6.2</v>
      </c>
      <c r="E11" s="28">
        <v>62.9</v>
      </c>
      <c r="F11" s="28">
        <v>102.8</v>
      </c>
      <c r="G11" s="13"/>
      <c r="N11" s="13"/>
      <c r="O11" s="13"/>
      <c r="P11" s="13"/>
      <c r="Q11" s="13"/>
      <c r="R11" s="13"/>
    </row>
    <row r="12" spans="1:18">
      <c r="A12" s="200" t="s">
        <v>246</v>
      </c>
      <c r="B12" s="28">
        <v>40.1</v>
      </c>
      <c r="C12" s="28">
        <v>7.9</v>
      </c>
      <c r="D12" s="28">
        <v>5.8</v>
      </c>
      <c r="E12" s="28">
        <v>60.8</v>
      </c>
      <c r="F12" s="28">
        <v>87.9</v>
      </c>
      <c r="G12" s="13"/>
      <c r="N12" s="13"/>
      <c r="O12" s="13"/>
      <c r="P12" s="13"/>
      <c r="Q12" s="13"/>
      <c r="R12" s="13"/>
    </row>
    <row r="13" spans="1:18">
      <c r="A13" s="200" t="s">
        <v>260</v>
      </c>
      <c r="B13" s="28">
        <v>41.1</v>
      </c>
      <c r="C13" s="28">
        <v>7.7</v>
      </c>
      <c r="D13" s="28">
        <v>5.2</v>
      </c>
      <c r="E13" s="28">
        <v>60.4</v>
      </c>
      <c r="F13" s="441">
        <v>85.1</v>
      </c>
      <c r="O13" s="13"/>
      <c r="P13" s="13"/>
      <c r="Q13" s="13"/>
      <c r="R13" s="13"/>
    </row>
    <row r="14" spans="1:18">
      <c r="A14" s="200"/>
      <c r="B14" s="28"/>
      <c r="C14" s="28"/>
      <c r="D14" s="28"/>
      <c r="E14" s="28"/>
      <c r="F14" s="2" t="s">
        <v>41</v>
      </c>
      <c r="O14" s="13"/>
      <c r="P14" s="13"/>
      <c r="Q14" s="13"/>
      <c r="R14" s="13"/>
    </row>
    <row r="15" spans="1:18">
      <c r="A15" s="200"/>
      <c r="B15" s="28"/>
      <c r="C15" s="28"/>
      <c r="D15" s="28"/>
      <c r="E15" s="28"/>
      <c r="F15" s="2"/>
      <c r="O15" s="13"/>
      <c r="P15" s="13"/>
      <c r="Q15" s="13"/>
      <c r="R15" s="13"/>
    </row>
    <row r="16" spans="1:18">
      <c r="A16" s="335"/>
      <c r="B16" s="28"/>
      <c r="C16" s="28"/>
      <c r="D16" s="28"/>
      <c r="E16" s="28"/>
      <c r="F16" s="2" t="s">
        <v>43</v>
      </c>
      <c r="O16" s="13"/>
      <c r="P16" s="13"/>
      <c r="Q16" s="13"/>
      <c r="R16" s="13"/>
    </row>
    <row r="17" spans="2:18">
      <c r="B17" s="28"/>
      <c r="C17" s="28"/>
      <c r="D17" s="28"/>
      <c r="E17" s="28"/>
      <c r="F17" s="2"/>
      <c r="O17" s="13"/>
      <c r="P17" s="13"/>
      <c r="Q17" s="13"/>
      <c r="R17" s="13"/>
    </row>
    <row r="18" spans="2:18">
      <c r="B18" s="28"/>
      <c r="C18" s="28"/>
      <c r="D18" s="28"/>
      <c r="E18" s="28"/>
      <c r="F18" s="2"/>
      <c r="I18" t="str">
        <f>IF(Content!$E$1=1,I20,I22)</f>
        <v>* Включно з міжфірмовим боргом.</v>
      </c>
      <c r="O18" s="13"/>
      <c r="P18" s="13"/>
      <c r="Q18" s="13"/>
      <c r="R18" s="13"/>
    </row>
    <row r="19" spans="2:18">
      <c r="B19" s="28"/>
      <c r="C19" s="28"/>
      <c r="D19" s="28"/>
      <c r="E19" s="28"/>
      <c r="F19" s="2" t="s">
        <v>214</v>
      </c>
      <c r="I19" t="str">
        <f>IF(Content!$E$1=1,I21,I23)</f>
        <v>Джерело: НБУ.</v>
      </c>
      <c r="O19" s="13"/>
      <c r="P19" s="13"/>
      <c r="Q19" s="13"/>
      <c r="R19" s="13"/>
    </row>
    <row r="20" spans="2:18">
      <c r="I20" s="2" t="s">
        <v>846</v>
      </c>
    </row>
    <row r="21" spans="2:18">
      <c r="I21" s="2" t="s">
        <v>65</v>
      </c>
    </row>
    <row r="22" spans="2:18">
      <c r="I22" s="2" t="s">
        <v>847</v>
      </c>
    </row>
    <row r="23" spans="2:18">
      <c r="I23" s="2" t="s">
        <v>66</v>
      </c>
    </row>
    <row r="24" spans="2:18">
      <c r="I24" s="1"/>
    </row>
  </sheetData>
  <hyperlinks>
    <hyperlink ref="A1" location="Content!A1" display="&lt;&lt;"/>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N20"/>
  <sheetViews>
    <sheetView workbookViewId="0">
      <selection activeCell="J26" sqref="J26"/>
    </sheetView>
  </sheetViews>
  <sheetFormatPr defaultColWidth="9.140625" defaultRowHeight="14.25"/>
  <cols>
    <col min="1" max="16384" width="9.140625" style="353"/>
  </cols>
  <sheetData>
    <row r="1" spans="1:14">
      <c r="A1" s="19" t="s">
        <v>102</v>
      </c>
      <c r="B1" s="33"/>
      <c r="C1" s="33"/>
      <c r="D1" s="33"/>
      <c r="E1" s="33"/>
      <c r="F1" s="33"/>
      <c r="G1" s="33"/>
      <c r="I1" s="443" t="str">
        <f>IF(Content!$E$1=1,I2,I3)</f>
        <v>Відношення зовнішнього боргу до ВВП за окремими країнами*,%</v>
      </c>
    </row>
    <row r="2" spans="1:14" hidden="1">
      <c r="A2" s="33"/>
      <c r="B2" s="33"/>
      <c r="C2" s="33"/>
      <c r="D2" s="33"/>
      <c r="E2" s="33"/>
      <c r="F2" s="33"/>
      <c r="G2" s="33"/>
      <c r="H2" s="33"/>
      <c r="I2" s="356" t="s">
        <v>1681</v>
      </c>
      <c r="J2" s="33"/>
      <c r="K2" s="33"/>
      <c r="L2" s="33"/>
      <c r="M2" s="33"/>
      <c r="N2" s="33"/>
    </row>
    <row r="3" spans="1:14" hidden="1">
      <c r="A3" s="33"/>
      <c r="B3" s="33"/>
      <c r="C3" s="33"/>
      <c r="D3" s="33"/>
      <c r="E3" s="33"/>
      <c r="F3" s="33"/>
      <c r="G3" s="33"/>
      <c r="H3" s="33"/>
      <c r="I3" s="356" t="s">
        <v>1682</v>
      </c>
      <c r="J3" s="33"/>
      <c r="K3" s="33"/>
      <c r="L3" s="33"/>
      <c r="M3" s="33"/>
      <c r="N3" s="33"/>
    </row>
    <row r="4" spans="1:14">
      <c r="B4" s="33" t="str">
        <f>IF(Content!$E$1=1,D4,E4)</f>
        <v>Грузія</v>
      </c>
      <c r="C4" s="33">
        <v>108.7</v>
      </c>
      <c r="D4" s="185" t="s">
        <v>1031</v>
      </c>
      <c r="E4" s="356" t="s">
        <v>1057</v>
      </c>
      <c r="F4" s="354"/>
      <c r="G4" s="354"/>
      <c r="I4" s="356"/>
    </row>
    <row r="5" spans="1:14">
      <c r="B5" s="33" t="str">
        <f>IF(Content!$E$1=1,D5,E5)</f>
        <v>Ямайка</v>
      </c>
      <c r="C5" s="184">
        <v>99.6</v>
      </c>
      <c r="D5" s="448" t="s">
        <v>1032</v>
      </c>
      <c r="E5" s="448" t="s">
        <v>1058</v>
      </c>
      <c r="F5" s="184"/>
      <c r="G5" s="184"/>
    </row>
    <row r="6" spans="1:14">
      <c r="B6" s="33" t="str">
        <f>IF(Content!$E$1=1,D6,E6)</f>
        <v>Угорщина</v>
      </c>
      <c r="C6" s="184">
        <v>95</v>
      </c>
      <c r="D6" s="448" t="s">
        <v>196</v>
      </c>
      <c r="E6" s="448" t="s">
        <v>197</v>
      </c>
      <c r="F6" s="184"/>
      <c r="G6" s="184"/>
    </row>
    <row r="7" spans="1:14">
      <c r="B7" s="33" t="str">
        <f>IF(Content!$E$1=1,D7,E7)</f>
        <v>Україна</v>
      </c>
      <c r="C7" s="184">
        <v>87.8</v>
      </c>
      <c r="D7" s="448" t="s">
        <v>174</v>
      </c>
      <c r="E7" s="448" t="s">
        <v>175</v>
      </c>
      <c r="F7" s="184"/>
      <c r="G7" s="184"/>
      <c r="J7" s="442"/>
    </row>
    <row r="8" spans="1:14">
      <c r="B8" s="33" t="str">
        <f>IF(Content!$E$1=1,D8,E8)</f>
        <v>Білорусь</v>
      </c>
      <c r="C8" s="184">
        <v>65.5</v>
      </c>
      <c r="D8" s="448" t="s">
        <v>242</v>
      </c>
      <c r="E8" s="448" t="s">
        <v>245</v>
      </c>
      <c r="F8" s="184"/>
      <c r="G8" s="184"/>
    </row>
    <row r="9" spans="1:14">
      <c r="B9" s="33" t="str">
        <f>IF(Content!$E$1=1,D9,E9)</f>
        <v>Молдова</v>
      </c>
      <c r="C9" s="184">
        <v>64</v>
      </c>
      <c r="D9" s="448" t="s">
        <v>1033</v>
      </c>
      <c r="E9" s="448" t="s">
        <v>1060</v>
      </c>
      <c r="F9" s="184"/>
      <c r="G9" s="184"/>
    </row>
    <row r="10" spans="1:14">
      <c r="B10" s="33" t="str">
        <f>IF(Content!$E$1=1,D10,E10)</f>
        <v>Польща</v>
      </c>
      <c r="C10" s="184">
        <v>61.2</v>
      </c>
      <c r="D10" s="448" t="s">
        <v>123</v>
      </c>
      <c r="E10" s="448" t="s">
        <v>122</v>
      </c>
      <c r="F10" s="184"/>
      <c r="G10" s="184"/>
    </row>
    <row r="11" spans="1:14">
      <c r="B11" s="33" t="str">
        <f>IF(Content!$E$1=1,D11,E11)</f>
        <v>Туреччина</v>
      </c>
      <c r="C11" s="184">
        <v>58</v>
      </c>
      <c r="D11" s="448" t="s">
        <v>176</v>
      </c>
      <c r="E11" s="448" t="s">
        <v>177</v>
      </c>
      <c r="F11" s="184"/>
      <c r="G11" s="184"/>
    </row>
    <row r="12" spans="1:14">
      <c r="B12" s="33" t="str">
        <f>IF(Content!$E$1=1,D12,E12)</f>
        <v>Еквадор</v>
      </c>
      <c r="C12" s="184">
        <v>40.799999999999997</v>
      </c>
      <c r="D12" s="448" t="s">
        <v>1034</v>
      </c>
      <c r="E12" s="448" t="s">
        <v>1059</v>
      </c>
      <c r="F12" s="184"/>
      <c r="G12" s="184"/>
    </row>
    <row r="13" spans="1:14">
      <c r="B13" s="33" t="str">
        <f>IF(Content!$E$1=1,D13,E13)</f>
        <v>Єгипет</v>
      </c>
      <c r="C13" s="184">
        <v>38.700000000000003</v>
      </c>
      <c r="D13" s="448" t="s">
        <v>233</v>
      </c>
      <c r="E13" s="448" t="s">
        <v>235</v>
      </c>
      <c r="F13" s="184"/>
      <c r="G13" s="184"/>
    </row>
    <row r="14" spans="1:14">
      <c r="B14" s="33" t="str">
        <f>IF(Content!$E$1=1,D14,E14)</f>
        <v>Гана</v>
      </c>
      <c r="C14" s="184">
        <v>37.200000000000003</v>
      </c>
      <c r="D14" s="448" t="s">
        <v>1035</v>
      </c>
      <c r="E14" s="448" t="s">
        <v>1061</v>
      </c>
      <c r="F14" s="184"/>
      <c r="G14" s="184"/>
    </row>
    <row r="15" spans="1:14">
      <c r="B15" s="33" t="str">
        <f>IF(Content!$E$1=1,D15,E15)</f>
        <v>Пакистан</v>
      </c>
      <c r="C15" s="184">
        <v>27.7</v>
      </c>
      <c r="D15" s="448" t="s">
        <v>1255</v>
      </c>
      <c r="E15" s="448" t="s">
        <v>1062</v>
      </c>
      <c r="F15" s="184"/>
      <c r="G15" s="184"/>
      <c r="I15" s="442" t="str">
        <f>IF(Content!$E$1=1,I17,I18)</f>
        <v>* Дані по Еквадору, Гані, Ямайці та Пакистану - 2017 рік, решта – 2018 рік.</v>
      </c>
    </row>
    <row r="16" spans="1:14">
      <c r="B16" s="33" t="str">
        <f>IF(Content!$E$1=1,D16,E16)</f>
        <v>Нігерія</v>
      </c>
      <c r="C16" s="184">
        <v>10.7</v>
      </c>
      <c r="D16" s="448" t="s">
        <v>1036</v>
      </c>
      <c r="E16" s="448" t="s">
        <v>1063</v>
      </c>
      <c r="F16" s="184"/>
      <c r="G16" s="184"/>
      <c r="I16" s="33" t="str">
        <f>IF(Content!$E$1=1,I19,I20)</f>
        <v>Джерело: розрахунки НБУ.</v>
      </c>
    </row>
    <row r="17" spans="1:9">
      <c r="A17" s="33"/>
      <c r="B17" s="184"/>
      <c r="C17" s="184"/>
      <c r="D17" s="184"/>
      <c r="E17" s="184"/>
      <c r="F17" s="184"/>
      <c r="G17" s="184"/>
      <c r="I17" s="446" t="s">
        <v>1683</v>
      </c>
    </row>
    <row r="18" spans="1:9">
      <c r="A18" s="33"/>
      <c r="B18" s="184"/>
      <c r="C18" s="184"/>
      <c r="D18" s="184"/>
      <c r="E18" s="184"/>
      <c r="F18" s="184"/>
      <c r="G18" s="184"/>
      <c r="I18" s="446" t="s">
        <v>1687</v>
      </c>
    </row>
    <row r="19" spans="1:9">
      <c r="A19" s="33"/>
      <c r="B19" s="184"/>
      <c r="C19" s="184"/>
      <c r="D19" s="184"/>
      <c r="E19" s="184"/>
      <c r="F19" s="184"/>
      <c r="G19" s="184"/>
      <c r="I19" s="35" t="s">
        <v>63</v>
      </c>
    </row>
    <row r="20" spans="1:9">
      <c r="A20" s="33"/>
      <c r="B20" s="184"/>
      <c r="C20" s="184"/>
      <c r="D20" s="184"/>
      <c r="E20" s="184"/>
      <c r="F20" s="184"/>
      <c r="G20" s="184"/>
      <c r="I20" s="35" t="s">
        <v>64</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U26"/>
  <sheetViews>
    <sheetView workbookViewId="0">
      <selection activeCell="C16" sqref="C16"/>
    </sheetView>
  </sheetViews>
  <sheetFormatPr defaultColWidth="9.140625" defaultRowHeight="14.25"/>
  <cols>
    <col min="1" max="1" width="9.140625" style="353"/>
    <col min="2" max="2" width="17.42578125" style="353" customWidth="1"/>
    <col min="3" max="10" width="9.140625" style="353"/>
    <col min="11" max="11" width="14.28515625" style="353" customWidth="1"/>
    <col min="12" max="12" width="13.5703125" style="353" customWidth="1"/>
    <col min="13" max="15" width="9.140625" style="353"/>
    <col min="16" max="16" width="11.42578125" style="353" customWidth="1"/>
    <col min="17" max="17" width="13.42578125" style="353" customWidth="1"/>
    <col min="18" max="16384" width="9.140625" style="353"/>
  </cols>
  <sheetData>
    <row r="1" spans="1:21">
      <c r="A1" s="19" t="s">
        <v>102</v>
      </c>
      <c r="B1" s="33" t="str">
        <f>IF(Content!$E$1=1,B2,B3)</f>
        <v>Оцінка ризиків боргу згідно з методологією МВФ</v>
      </c>
      <c r="C1" s="33"/>
      <c r="D1" s="33"/>
      <c r="E1" s="33"/>
      <c r="F1" s="33"/>
      <c r="G1" s="33"/>
      <c r="H1" s="33"/>
      <c r="I1" s="33"/>
    </row>
    <row r="2" spans="1:21" hidden="1">
      <c r="A2" s="33"/>
      <c r="B2" s="185" t="s">
        <v>1689</v>
      </c>
      <c r="C2" s="33"/>
      <c r="D2" s="33"/>
      <c r="E2" s="33"/>
      <c r="F2" s="33"/>
      <c r="G2" s="33"/>
      <c r="H2" s="33"/>
      <c r="I2" s="33"/>
      <c r="J2" s="33"/>
    </row>
    <row r="3" spans="1:21" hidden="1">
      <c r="A3" s="33"/>
      <c r="B3" s="185" t="s">
        <v>1659</v>
      </c>
      <c r="C3" s="33"/>
      <c r="D3" s="354"/>
      <c r="E3" s="354"/>
      <c r="F3" s="354"/>
      <c r="G3" s="354"/>
      <c r="H3" s="354"/>
      <c r="I3" s="354"/>
    </row>
    <row r="4" spans="1:21">
      <c r="A4" s="33"/>
      <c r="B4" s="642" t="str">
        <f>IF(Content!$E$1=1,K4,L4)</f>
        <v>Станом на 31.03.2019</v>
      </c>
      <c r="C4" s="543" t="str">
        <f>IF(Content!$E$1=1,N4,O4)</f>
        <v>Низький</v>
      </c>
      <c r="D4" s="544" t="str">
        <f>IF(Content!$E$1=1,P4,Q4)</f>
        <v>Середній</v>
      </c>
      <c r="E4" s="545" t="str">
        <f>IF(Content!$E$1=1,R4,S4)</f>
        <v>Високий</v>
      </c>
      <c r="F4" s="542" t="str">
        <f>IF(Content!$E$1=1,T4,U4)</f>
        <v>Україна</v>
      </c>
      <c r="G4" s="184"/>
      <c r="H4" s="184"/>
      <c r="I4" s="184"/>
      <c r="K4" s="185" t="s">
        <v>1658</v>
      </c>
      <c r="L4" s="185" t="s">
        <v>1660</v>
      </c>
      <c r="M4" s="444"/>
      <c r="N4" s="445" t="s">
        <v>953</v>
      </c>
      <c r="O4" s="445" t="s">
        <v>1053</v>
      </c>
      <c r="P4" s="445" t="s">
        <v>954</v>
      </c>
      <c r="Q4" s="445" t="s">
        <v>1054</v>
      </c>
      <c r="R4" s="445" t="s">
        <v>955</v>
      </c>
      <c r="S4" s="445" t="s">
        <v>1055</v>
      </c>
      <c r="T4" s="445" t="s">
        <v>174</v>
      </c>
      <c r="U4" s="445" t="s">
        <v>175</v>
      </c>
    </row>
    <row r="5" spans="1:21">
      <c r="A5" s="33"/>
      <c r="B5" s="546" t="str">
        <f>IF(Content!$E$1=1,K5,L5)</f>
        <v>ЕМВІ спред</v>
      </c>
      <c r="C5" s="542" t="s">
        <v>1037</v>
      </c>
      <c r="D5" s="542" t="s">
        <v>1038</v>
      </c>
      <c r="E5" s="542" t="s">
        <v>1039</v>
      </c>
      <c r="F5" s="547" t="s">
        <v>1301</v>
      </c>
      <c r="G5" s="184"/>
      <c r="H5" s="184"/>
      <c r="I5" s="184"/>
      <c r="J5" s="185"/>
      <c r="K5" s="185" t="s">
        <v>1670</v>
      </c>
      <c r="L5" s="185" t="s">
        <v>1671</v>
      </c>
      <c r="M5" s="444"/>
      <c r="N5" s="444"/>
      <c r="O5" s="444"/>
      <c r="P5" s="444"/>
      <c r="Q5" s="444"/>
      <c r="R5" s="444"/>
      <c r="S5" s="444"/>
      <c r="T5" s="446"/>
      <c r="U5" s="446"/>
    </row>
    <row r="6" spans="1:21" ht="32.25" customHeight="1">
      <c r="A6" s="33"/>
      <c r="B6" s="546" t="str">
        <f>IF(Content!$E$1=1,K6,L6)</f>
        <v>Потреба в зовнішньому фінансуванні* (% ВВП)</v>
      </c>
      <c r="C6" s="542" t="s">
        <v>1040</v>
      </c>
      <c r="D6" s="548" t="s">
        <v>1050</v>
      </c>
      <c r="E6" s="542" t="s">
        <v>1041</v>
      </c>
      <c r="F6" s="545" t="s">
        <v>1302</v>
      </c>
      <c r="G6" s="184"/>
      <c r="H6" s="184"/>
      <c r="I6" s="184"/>
      <c r="K6" s="445" t="s">
        <v>1662</v>
      </c>
      <c r="L6" s="447" t="s">
        <v>1663</v>
      </c>
      <c r="M6" s="444"/>
      <c r="N6" s="444"/>
      <c r="O6" s="444"/>
      <c r="P6" s="444"/>
      <c r="Q6" s="444"/>
      <c r="R6" s="444"/>
      <c r="S6" s="444"/>
      <c r="T6" s="446"/>
      <c r="U6" s="446"/>
    </row>
    <row r="7" spans="1:21" ht="35.25" customHeight="1">
      <c r="A7" s="33"/>
      <c r="B7" s="546" t="str">
        <f>IF(Content!$E$1=1,K7,L7)</f>
        <v>Державний борг в іноземній валюті (% від загального державного боргу)</v>
      </c>
      <c r="C7" s="542" t="s">
        <v>1043</v>
      </c>
      <c r="D7" s="542" t="s">
        <v>1044</v>
      </c>
      <c r="E7" s="542" t="s">
        <v>1045</v>
      </c>
      <c r="F7" s="545" t="s">
        <v>1303</v>
      </c>
      <c r="G7" s="33"/>
      <c r="K7" s="445" t="s">
        <v>1042</v>
      </c>
      <c r="L7" s="447" t="s">
        <v>1051</v>
      </c>
      <c r="M7" s="446"/>
      <c r="N7" s="446"/>
      <c r="O7" s="446"/>
      <c r="P7" s="446"/>
      <c r="Q7" s="446"/>
      <c r="R7" s="446"/>
      <c r="S7" s="446"/>
      <c r="T7" s="446"/>
      <c r="U7" s="446"/>
    </row>
    <row r="8" spans="1:21" ht="35.25" customHeight="1">
      <c r="A8" s="33"/>
      <c r="B8" s="546" t="str">
        <f>IF(Content!$E$1=1,K8,L8)</f>
        <v>Державний борг у власності нерезидентів (% від загального державного боргу)</v>
      </c>
      <c r="C8" s="542" t="s">
        <v>1047</v>
      </c>
      <c r="D8" s="542" t="s">
        <v>1048</v>
      </c>
      <c r="E8" s="542" t="s">
        <v>1049</v>
      </c>
      <c r="F8" s="545" t="s">
        <v>1304</v>
      </c>
      <c r="G8" s="33"/>
      <c r="K8" s="445" t="s">
        <v>1046</v>
      </c>
      <c r="L8" s="447" t="s">
        <v>1052</v>
      </c>
      <c r="M8" s="446"/>
      <c r="N8" s="446"/>
      <c r="O8" s="446"/>
      <c r="P8" s="446"/>
      <c r="Q8" s="446"/>
      <c r="R8" s="446"/>
      <c r="S8" s="446"/>
      <c r="T8" s="446"/>
      <c r="U8" s="446"/>
    </row>
    <row r="9" spans="1:21" ht="12" customHeight="1">
      <c r="A9" s="33"/>
      <c r="B9" s="516"/>
      <c r="C9" s="517"/>
      <c r="D9" s="517"/>
      <c r="E9" s="517"/>
      <c r="F9" s="518"/>
      <c r="G9" s="33"/>
      <c r="K9" s="445"/>
      <c r="L9" s="447"/>
      <c r="M9" s="446"/>
      <c r="N9" s="446"/>
      <c r="O9" s="446"/>
      <c r="P9" s="446"/>
      <c r="Q9" s="446"/>
      <c r="R9" s="446"/>
      <c r="S9" s="446"/>
      <c r="T9" s="446"/>
      <c r="U9" s="446"/>
    </row>
    <row r="10" spans="1:21">
      <c r="A10" s="33"/>
      <c r="B10" s="33" t="str">
        <f>IF(Content!$E$1=1,B12,B13)</f>
        <v>* Cума сальдо поточного рахунку платіжного балансу та виплат основних сум за зовнішнім боргом протягом року.</v>
      </c>
      <c r="C10" s="33"/>
      <c r="D10" s="33"/>
      <c r="E10" s="33"/>
      <c r="F10" s="33"/>
      <c r="G10" s="33"/>
    </row>
    <row r="11" spans="1:21">
      <c r="A11" s="33"/>
      <c r="B11" s="33" t="str">
        <f>IF(Content!$E$1=1,B15,B16)</f>
        <v>Джерело: Мінфін, Bloomberg, розрахунки НБУ.</v>
      </c>
      <c r="C11" s="33"/>
      <c r="D11" s="33"/>
      <c r="E11" s="33"/>
      <c r="F11" s="33"/>
      <c r="G11" s="33"/>
    </row>
    <row r="12" spans="1:21">
      <c r="A12" s="33"/>
      <c r="B12" s="446" t="s">
        <v>1661</v>
      </c>
      <c r="C12" s="33"/>
      <c r="D12" s="33"/>
      <c r="E12" s="33"/>
      <c r="F12" s="33"/>
      <c r="G12" s="33"/>
    </row>
    <row r="13" spans="1:21">
      <c r="A13" s="33"/>
      <c r="B13" s="446" t="s">
        <v>1688</v>
      </c>
      <c r="C13" s="33"/>
      <c r="D13" s="33"/>
      <c r="E13" s="33"/>
      <c r="F13" s="33"/>
      <c r="G13" s="33"/>
    </row>
    <row r="14" spans="1:21">
      <c r="A14" s="33"/>
      <c r="B14" s="33"/>
      <c r="C14" s="33"/>
      <c r="D14" s="33"/>
      <c r="E14" s="33"/>
      <c r="F14" s="33"/>
      <c r="G14" s="33"/>
    </row>
    <row r="15" spans="1:21">
      <c r="A15" s="33"/>
      <c r="B15" s="35" t="s">
        <v>1244</v>
      </c>
      <c r="C15" s="33"/>
      <c r="D15" s="33"/>
      <c r="E15" s="33"/>
      <c r="F15" s="33"/>
      <c r="G15" s="33"/>
    </row>
    <row r="16" spans="1:21">
      <c r="A16" s="33"/>
      <c r="B16" s="35" t="s">
        <v>1245</v>
      </c>
      <c r="C16" s="33"/>
      <c r="D16" s="33"/>
      <c r="E16" s="33"/>
      <c r="F16" s="33"/>
      <c r="G16" s="33"/>
    </row>
    <row r="17" spans="1:7">
      <c r="A17" s="33"/>
      <c r="B17" s="33"/>
      <c r="C17" s="33"/>
      <c r="D17" s="33"/>
      <c r="E17" s="33"/>
      <c r="F17" s="33"/>
      <c r="G17" s="33"/>
    </row>
    <row r="18" spans="1:7">
      <c r="A18" s="33"/>
      <c r="B18" s="33"/>
      <c r="C18" s="33"/>
      <c r="D18" s="33"/>
      <c r="E18" s="33"/>
      <c r="F18" s="33"/>
      <c r="G18" s="33"/>
    </row>
    <row r="19" spans="1:7">
      <c r="A19" s="33"/>
      <c r="B19" s="33"/>
      <c r="C19" s="33"/>
      <c r="D19" s="33"/>
      <c r="E19" s="33"/>
      <c r="F19" s="33"/>
      <c r="G19" s="33"/>
    </row>
    <row r="20" spans="1:7">
      <c r="A20" s="33"/>
      <c r="B20" s="33"/>
      <c r="C20" s="33"/>
      <c r="D20" s="33"/>
      <c r="E20" s="33"/>
      <c r="F20" s="33"/>
      <c r="G20" s="33"/>
    </row>
    <row r="21" spans="1:7">
      <c r="A21" s="33"/>
      <c r="B21" s="33"/>
      <c r="C21" s="33"/>
      <c r="D21" s="33"/>
      <c r="E21" s="33"/>
      <c r="F21" s="33"/>
      <c r="G21" s="33"/>
    </row>
    <row r="22" spans="1:7">
      <c r="A22" s="33"/>
      <c r="B22" s="33"/>
      <c r="C22" s="33"/>
      <c r="D22" s="33"/>
      <c r="E22" s="33"/>
      <c r="F22" s="33"/>
      <c r="G22" s="33"/>
    </row>
    <row r="23" spans="1:7">
      <c r="A23" s="33"/>
      <c r="B23" s="33"/>
      <c r="C23" s="33"/>
      <c r="D23" s="33"/>
      <c r="E23" s="33"/>
      <c r="F23" s="33"/>
      <c r="G23" s="33"/>
    </row>
    <row r="24" spans="1:7">
      <c r="A24" s="33"/>
      <c r="B24" s="33"/>
      <c r="C24" s="33"/>
      <c r="D24" s="33"/>
      <c r="E24" s="33"/>
      <c r="F24" s="33"/>
      <c r="G24" s="33"/>
    </row>
    <row r="25" spans="1:7">
      <c r="A25" s="33"/>
      <c r="B25" s="33"/>
      <c r="C25" s="33"/>
      <c r="D25" s="33"/>
      <c r="E25" s="33"/>
      <c r="F25" s="33"/>
      <c r="G25" s="33"/>
    </row>
    <row r="26" spans="1:7">
      <c r="A26" s="33"/>
      <c r="B26" s="33"/>
      <c r="C26" s="33"/>
      <c r="D26" s="33"/>
      <c r="E26" s="33"/>
      <c r="F26" s="33"/>
      <c r="G26" s="33"/>
    </row>
  </sheetData>
  <hyperlinks>
    <hyperlink ref="A1" location="Content!A1" display="&lt;&lt;"/>
  </hyperlinks>
  <pageMargins left="0.7" right="0.7" top="0.75" bottom="0.75" header="0.3" footer="0.3"/>
  <pageSetup paperSize="9" orientation="portrait" horizontalDpi="4294967293"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S26"/>
  <sheetViews>
    <sheetView workbookViewId="0">
      <selection activeCell="A2" sqref="A2:XFD3"/>
    </sheetView>
  </sheetViews>
  <sheetFormatPr defaultColWidth="9.140625" defaultRowHeight="14.25"/>
  <cols>
    <col min="1" max="16384" width="9.140625" style="353"/>
  </cols>
  <sheetData>
    <row r="1" spans="1:19">
      <c r="A1" s="19" t="s">
        <v>102</v>
      </c>
      <c r="B1" s="33" t="str">
        <f>IF(Content!$E$1=1,B2,B3)</f>
        <v>Прострочена заборгованість</v>
      </c>
      <c r="C1" s="33" t="str">
        <f>IF(Content!$E$1=1,C2,C3)</f>
        <v>Інша заборгованість</v>
      </c>
      <c r="D1" s="33" t="str">
        <f>IF(Content!$E$1=1,D2,D3)</f>
        <v>% до валового зовнішнього боргу (п.ш.)</v>
      </c>
      <c r="E1" s="33"/>
      <c r="F1" s="33"/>
      <c r="I1" s="33" t="str">
        <f>IF(Content!$E$1=1,I2,I3)</f>
        <v>Валовий зовнішній борг України та частка простроченої заборгованості реального сектору за негарантованими кредитами, млрд дол.</v>
      </c>
    </row>
    <row r="2" spans="1:19" hidden="1">
      <c r="A2" s="33"/>
      <c r="B2" s="185" t="s">
        <v>1065</v>
      </c>
      <c r="C2" s="185" t="s">
        <v>1067</v>
      </c>
      <c r="D2" s="185" t="s">
        <v>1342</v>
      </c>
      <c r="E2" s="33"/>
      <c r="F2" s="33"/>
      <c r="I2" s="185" t="s">
        <v>1605</v>
      </c>
    </row>
    <row r="3" spans="1:19" hidden="1">
      <c r="A3" s="33"/>
      <c r="B3" s="356" t="s">
        <v>1066</v>
      </c>
      <c r="C3" s="356" t="s">
        <v>1068</v>
      </c>
      <c r="D3" s="356" t="s">
        <v>1341</v>
      </c>
      <c r="E3" s="354"/>
      <c r="F3" s="354"/>
      <c r="I3" s="185" t="s">
        <v>1606</v>
      </c>
    </row>
    <row r="4" spans="1:19">
      <c r="A4" s="33">
        <v>2003</v>
      </c>
      <c r="B4" s="184">
        <v>0.35</v>
      </c>
      <c r="C4" s="184">
        <v>23.4</v>
      </c>
      <c r="D4" s="184">
        <v>1.5</v>
      </c>
      <c r="E4" s="184"/>
      <c r="F4" s="580"/>
      <c r="G4" s="355"/>
      <c r="H4" s="355"/>
      <c r="I4" s="449"/>
      <c r="J4" s="355"/>
      <c r="K4" s="355"/>
      <c r="L4" s="355"/>
      <c r="M4" s="355"/>
      <c r="N4" s="355"/>
      <c r="O4" s="355"/>
      <c r="P4" s="355"/>
      <c r="Q4" s="355"/>
      <c r="R4" s="355"/>
      <c r="S4" s="355"/>
    </row>
    <row r="5" spans="1:19">
      <c r="A5" s="33">
        <v>2004</v>
      </c>
      <c r="B5" s="184">
        <v>0.4</v>
      </c>
      <c r="C5" s="184">
        <v>30.2</v>
      </c>
      <c r="D5" s="184">
        <v>1.4</v>
      </c>
      <c r="E5" s="184"/>
      <c r="F5" s="580"/>
      <c r="G5" s="355"/>
      <c r="H5" s="355"/>
      <c r="I5" s="449"/>
      <c r="J5" s="355"/>
      <c r="K5" s="355"/>
      <c r="L5" s="355"/>
      <c r="M5" s="355"/>
      <c r="N5" s="355"/>
      <c r="O5" s="355"/>
      <c r="P5" s="355"/>
      <c r="Q5" s="355"/>
      <c r="R5" s="355"/>
      <c r="S5" s="355"/>
    </row>
    <row r="6" spans="1:19">
      <c r="A6" s="33">
        <v>2005</v>
      </c>
      <c r="B6" s="184">
        <v>0.35</v>
      </c>
      <c r="C6" s="184">
        <v>39.26</v>
      </c>
      <c r="D6" s="184">
        <v>0.9</v>
      </c>
      <c r="E6" s="184"/>
      <c r="F6" s="580"/>
      <c r="G6" s="355"/>
      <c r="H6" s="355"/>
      <c r="I6" s="355"/>
      <c r="J6" s="355"/>
      <c r="K6" s="355"/>
      <c r="L6" s="355"/>
      <c r="M6" s="355"/>
      <c r="N6" s="355"/>
      <c r="O6" s="355"/>
      <c r="P6" s="355"/>
      <c r="Q6" s="355"/>
      <c r="R6" s="355"/>
      <c r="S6" s="355"/>
    </row>
    <row r="7" spans="1:19">
      <c r="A7" s="33">
        <v>2006</v>
      </c>
      <c r="B7" s="184">
        <v>0.4</v>
      </c>
      <c r="C7" s="184">
        <v>54.1</v>
      </c>
      <c r="D7" s="184">
        <v>0.7</v>
      </c>
      <c r="E7" s="184"/>
      <c r="F7" s="580"/>
      <c r="G7" s="355"/>
      <c r="N7" s="355"/>
      <c r="O7" s="355"/>
      <c r="P7" s="355"/>
      <c r="Q7" s="355"/>
      <c r="R7" s="355"/>
      <c r="S7" s="355"/>
    </row>
    <row r="8" spans="1:19">
      <c r="A8" s="33">
        <v>2007</v>
      </c>
      <c r="B8" s="184">
        <v>0.4</v>
      </c>
      <c r="C8" s="184">
        <v>79.8</v>
      </c>
      <c r="D8" s="184">
        <v>0.6</v>
      </c>
      <c r="E8" s="184"/>
      <c r="F8" s="580"/>
      <c r="G8" s="355"/>
      <c r="N8" s="355"/>
      <c r="O8" s="355"/>
      <c r="P8" s="355"/>
      <c r="Q8" s="355"/>
      <c r="R8" s="355"/>
      <c r="S8" s="355"/>
    </row>
    <row r="9" spans="1:19">
      <c r="A9" s="33">
        <v>2008</v>
      </c>
      <c r="B9" s="184">
        <v>1</v>
      </c>
      <c r="C9" s="184">
        <v>100.7</v>
      </c>
      <c r="D9" s="184">
        <v>1</v>
      </c>
      <c r="E9" s="184"/>
      <c r="F9" s="580"/>
      <c r="G9" s="355"/>
      <c r="N9" s="355"/>
      <c r="O9" s="355"/>
      <c r="P9" s="355"/>
      <c r="Q9" s="355"/>
      <c r="R9" s="355"/>
      <c r="S9" s="355"/>
    </row>
    <row r="10" spans="1:19">
      <c r="A10" s="33">
        <v>2009</v>
      </c>
      <c r="B10" s="184">
        <v>2.9</v>
      </c>
      <c r="C10" s="184">
        <v>100.5</v>
      </c>
      <c r="D10" s="184">
        <v>2.8</v>
      </c>
      <c r="E10" s="184"/>
      <c r="F10" s="580"/>
      <c r="G10" s="355"/>
      <c r="N10" s="355"/>
      <c r="O10" s="355"/>
      <c r="P10" s="355"/>
      <c r="Q10" s="355"/>
      <c r="R10" s="355"/>
      <c r="S10" s="355"/>
    </row>
    <row r="11" spans="1:19">
      <c r="A11" s="33">
        <v>2010</v>
      </c>
      <c r="B11" s="33">
        <v>4.8</v>
      </c>
      <c r="C11" s="33">
        <v>112.5</v>
      </c>
      <c r="D11" s="33">
        <v>4.0999999999999996</v>
      </c>
      <c r="E11" s="33"/>
      <c r="F11" s="580"/>
      <c r="G11" s="355"/>
      <c r="N11" s="355"/>
      <c r="O11" s="355"/>
      <c r="P11" s="355"/>
      <c r="Q11" s="355"/>
      <c r="R11" s="355"/>
      <c r="S11" s="355"/>
    </row>
    <row r="12" spans="1:19">
      <c r="A12" s="33">
        <v>2011</v>
      </c>
      <c r="B12" s="33">
        <v>5.7</v>
      </c>
      <c r="C12" s="33">
        <v>120.5</v>
      </c>
      <c r="D12" s="33">
        <v>4.5</v>
      </c>
      <c r="E12" s="33"/>
      <c r="F12" s="580"/>
      <c r="G12" s="355"/>
      <c r="N12" s="355"/>
      <c r="O12" s="355"/>
      <c r="P12" s="355"/>
      <c r="Q12" s="355"/>
      <c r="R12" s="355"/>
      <c r="S12" s="355"/>
    </row>
    <row r="13" spans="1:19">
      <c r="A13" s="33">
        <v>2012</v>
      </c>
      <c r="B13" s="184">
        <v>7.4</v>
      </c>
      <c r="C13" s="33">
        <v>127.2</v>
      </c>
      <c r="D13" s="33">
        <v>5.5</v>
      </c>
      <c r="E13" s="33"/>
      <c r="F13" s="580"/>
      <c r="G13" s="355"/>
      <c r="N13" s="355"/>
      <c r="O13" s="355"/>
      <c r="P13" s="355"/>
      <c r="Q13" s="355"/>
      <c r="R13" s="355"/>
      <c r="S13" s="355"/>
    </row>
    <row r="14" spans="1:19">
      <c r="A14" s="33">
        <v>2013</v>
      </c>
      <c r="B14" s="184">
        <v>6.4</v>
      </c>
      <c r="C14" s="33">
        <v>135.69999999999999</v>
      </c>
      <c r="D14" s="33">
        <v>4.5</v>
      </c>
      <c r="E14" s="33"/>
      <c r="F14" s="580"/>
      <c r="G14" s="355"/>
      <c r="N14" s="355"/>
      <c r="O14" s="355"/>
      <c r="P14" s="355"/>
      <c r="Q14" s="355"/>
      <c r="R14" s="355"/>
      <c r="S14" s="355"/>
    </row>
    <row r="15" spans="1:19">
      <c r="A15" s="33">
        <v>2014</v>
      </c>
      <c r="B15" s="184">
        <v>9.83</v>
      </c>
      <c r="C15" s="33">
        <v>115.5</v>
      </c>
      <c r="D15" s="33">
        <v>7.8</v>
      </c>
      <c r="E15" s="33"/>
      <c r="F15" s="580"/>
      <c r="G15" s="355"/>
      <c r="N15" s="355"/>
      <c r="O15" s="355"/>
      <c r="P15" s="355"/>
      <c r="Q15" s="355"/>
      <c r="R15" s="355"/>
      <c r="S15" s="355"/>
    </row>
    <row r="16" spans="1:19">
      <c r="A16" s="33">
        <v>2015</v>
      </c>
      <c r="B16" s="184">
        <v>12.98</v>
      </c>
      <c r="C16" s="33">
        <v>104.7</v>
      </c>
      <c r="D16" s="33">
        <v>11</v>
      </c>
      <c r="E16" s="33"/>
      <c r="F16" s="580"/>
      <c r="G16" s="355"/>
      <c r="N16" s="355"/>
      <c r="O16" s="355"/>
      <c r="P16" s="355"/>
      <c r="Q16" s="355"/>
      <c r="R16" s="355"/>
      <c r="S16" s="355"/>
    </row>
    <row r="17" spans="1:19">
      <c r="A17" s="33">
        <v>2016</v>
      </c>
      <c r="B17" s="184">
        <v>19.899999999999999</v>
      </c>
      <c r="C17" s="33">
        <v>92.6</v>
      </c>
      <c r="D17" s="33">
        <v>17.7</v>
      </c>
      <c r="E17" s="33"/>
      <c r="F17" s="580"/>
      <c r="G17" s="355"/>
      <c r="N17" s="355"/>
      <c r="O17" s="355"/>
      <c r="P17" s="355"/>
      <c r="Q17" s="355"/>
      <c r="R17" s="355"/>
      <c r="S17" s="355"/>
    </row>
    <row r="18" spans="1:19">
      <c r="A18" s="33">
        <v>2017</v>
      </c>
      <c r="B18" s="184">
        <v>21.2</v>
      </c>
      <c r="C18" s="33">
        <v>94.3</v>
      </c>
      <c r="D18" s="33">
        <v>18.3</v>
      </c>
      <c r="E18" s="33"/>
      <c r="F18" s="580"/>
      <c r="G18" s="355"/>
      <c r="N18" s="355"/>
      <c r="O18" s="355"/>
      <c r="P18" s="355"/>
      <c r="Q18" s="355"/>
      <c r="R18" s="355"/>
      <c r="S18" s="355"/>
    </row>
    <row r="19" spans="1:19">
      <c r="A19" s="33">
        <v>2018</v>
      </c>
      <c r="B19" s="184">
        <v>23.4</v>
      </c>
      <c r="C19" s="184">
        <v>91.3</v>
      </c>
      <c r="D19" s="33">
        <v>20.399999999999999</v>
      </c>
      <c r="E19" s="33"/>
      <c r="F19" s="580"/>
      <c r="G19" s="355"/>
      <c r="N19" s="355"/>
      <c r="O19" s="355"/>
      <c r="P19" s="355"/>
      <c r="Q19" s="355"/>
      <c r="R19" s="355"/>
      <c r="S19" s="355"/>
    </row>
    <row r="20" spans="1:19">
      <c r="A20" s="33" t="s">
        <v>260</v>
      </c>
      <c r="B20" s="184">
        <v>22.3</v>
      </c>
      <c r="C20" s="33">
        <v>92.1</v>
      </c>
      <c r="D20" s="33">
        <v>19.5</v>
      </c>
      <c r="E20" s="33"/>
      <c r="F20" s="580"/>
      <c r="G20" s="355"/>
      <c r="I20" s="442"/>
      <c r="N20" s="355"/>
      <c r="O20" s="355"/>
      <c r="P20" s="355"/>
      <c r="Q20" s="355"/>
      <c r="R20" s="355"/>
      <c r="S20" s="355"/>
    </row>
    <row r="21" spans="1:19">
      <c r="A21" s="33"/>
      <c r="B21" s="33"/>
      <c r="C21" s="33"/>
      <c r="D21" s="33"/>
      <c r="E21" s="33"/>
      <c r="F21" s="581"/>
      <c r="I21" s="446"/>
    </row>
    <row r="22" spans="1:19">
      <c r="A22" s="33"/>
      <c r="B22" s="33"/>
      <c r="C22" s="33"/>
      <c r="D22" s="33"/>
      <c r="E22" s="33"/>
      <c r="F22" s="581"/>
      <c r="I22" s="446"/>
    </row>
    <row r="23" spans="1:19">
      <c r="A23" s="33"/>
      <c r="B23" s="33"/>
      <c r="C23" s="33"/>
      <c r="D23" s="33"/>
      <c r="E23" s="33"/>
    </row>
    <row r="24" spans="1:19">
      <c r="A24" s="33"/>
      <c r="B24" s="33"/>
      <c r="C24" s="33"/>
      <c r="D24" s="33"/>
      <c r="E24" s="33"/>
      <c r="I24" s="33" t="str">
        <f>IF(Content!$E$1=1,I25,I26)</f>
        <v>Джерело: розрахунки НБУ.</v>
      </c>
    </row>
    <row r="25" spans="1:19">
      <c r="A25" s="33"/>
      <c r="B25" s="33"/>
      <c r="C25" s="33"/>
      <c r="D25" s="33"/>
      <c r="E25" s="33"/>
      <c r="I25" s="35" t="s">
        <v>63</v>
      </c>
    </row>
    <row r="26" spans="1:19">
      <c r="A26" s="33"/>
      <c r="B26" s="33"/>
      <c r="C26" s="33"/>
      <c r="D26" s="33"/>
      <c r="E26" s="33"/>
      <c r="I26" s="35" t="s">
        <v>64</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J27"/>
  <sheetViews>
    <sheetView showGridLines="0" workbookViewId="0">
      <selection activeCell="H21" sqref="H21"/>
    </sheetView>
  </sheetViews>
  <sheetFormatPr defaultColWidth="9.140625" defaultRowHeight="12.75"/>
  <cols>
    <col min="1" max="1" width="9.140625" style="309"/>
    <col min="2" max="2" width="10.140625" style="309" customWidth="1"/>
    <col min="3" max="16384" width="9.140625" style="309"/>
  </cols>
  <sheetData>
    <row r="1" spans="1:10">
      <c r="A1" s="19" t="s">
        <v>102</v>
      </c>
      <c r="B1" s="309" t="str">
        <f>IF(Content!$E$1=1,B2,B3)</f>
        <v>Базовий</v>
      </c>
      <c r="C1" s="309" t="str">
        <f>IF(Content!$E$1=1,C2,C3)</f>
        <v>Історичний</v>
      </c>
      <c r="D1" s="309" t="str">
        <f>IF(Content!$E$1=1,D2,D3)</f>
        <v>Шок економічного зростання</v>
      </c>
      <c r="E1" s="309" t="str">
        <f>IF(Content!$E$1=1,E2,E3)</f>
        <v>Шок обмінного курсу</v>
      </c>
      <c r="H1" s="309" t="str">
        <f>IF(Content!$E$1=1,H2,H3)</f>
        <v xml:space="preserve">Валовий зовнішній борг України за різними сценаріями,* % ВВП </v>
      </c>
    </row>
    <row r="2" spans="1:10" ht="12" hidden="1" customHeight="1">
      <c r="B2" s="313" t="s">
        <v>1246</v>
      </c>
      <c r="C2" s="313" t="s">
        <v>1248</v>
      </c>
      <c r="D2" s="313" t="s">
        <v>1250</v>
      </c>
      <c r="E2" s="313" t="s">
        <v>1251</v>
      </c>
      <c r="H2" s="313" t="s">
        <v>1339</v>
      </c>
    </row>
    <row r="3" spans="1:10" ht="12.75" hidden="1" customHeight="1">
      <c r="B3" s="313" t="s">
        <v>1247</v>
      </c>
      <c r="C3" s="313" t="s">
        <v>1249</v>
      </c>
      <c r="D3" s="313" t="s">
        <v>1253</v>
      </c>
      <c r="E3" s="313" t="s">
        <v>1252</v>
      </c>
      <c r="H3" s="313" t="s">
        <v>1560</v>
      </c>
    </row>
    <row r="4" spans="1:10">
      <c r="A4" s="309">
        <v>2013</v>
      </c>
      <c r="B4" s="310">
        <v>74.599999999999994</v>
      </c>
      <c r="C4" s="310">
        <v>74.599999999999994</v>
      </c>
      <c r="D4" s="309">
        <v>74.599999999999994</v>
      </c>
      <c r="E4" s="310">
        <v>74.599999999999994</v>
      </c>
      <c r="I4" s="379"/>
      <c r="J4" s="379"/>
    </row>
    <row r="5" spans="1:10">
      <c r="A5" s="309">
        <v>14</v>
      </c>
      <c r="B5" s="310">
        <v>93.1</v>
      </c>
      <c r="C5" s="310">
        <v>93.1</v>
      </c>
      <c r="D5" s="309">
        <v>93.1</v>
      </c>
      <c r="E5" s="310">
        <v>93.1</v>
      </c>
      <c r="I5" s="379"/>
      <c r="J5" s="379"/>
    </row>
    <row r="6" spans="1:10">
      <c r="A6" s="309">
        <v>15</v>
      </c>
      <c r="B6" s="309">
        <v>129.69999999999999</v>
      </c>
      <c r="C6" s="309">
        <v>129.69999999999999</v>
      </c>
      <c r="D6" s="309">
        <v>129.69999999999999</v>
      </c>
      <c r="E6" s="379">
        <v>129.69999999999999</v>
      </c>
      <c r="F6" s="379"/>
      <c r="I6" s="379"/>
      <c r="J6" s="379"/>
    </row>
    <row r="7" spans="1:10">
      <c r="A7" s="309">
        <v>16</v>
      </c>
      <c r="B7" s="309">
        <v>120.6</v>
      </c>
      <c r="C7" s="309">
        <v>120.6</v>
      </c>
      <c r="D7" s="309">
        <v>120.6</v>
      </c>
      <c r="E7" s="379">
        <v>120.6</v>
      </c>
      <c r="F7" s="379"/>
      <c r="I7" s="379"/>
      <c r="J7" s="379"/>
    </row>
    <row r="8" spans="1:10">
      <c r="A8" s="309">
        <v>17</v>
      </c>
      <c r="B8" s="309">
        <v>102.8</v>
      </c>
      <c r="C8" s="309">
        <v>102.8</v>
      </c>
      <c r="D8" s="309">
        <v>102.8</v>
      </c>
      <c r="E8" s="379">
        <v>102.8</v>
      </c>
      <c r="F8" s="379"/>
      <c r="I8" s="379"/>
      <c r="J8" s="379"/>
    </row>
    <row r="9" spans="1:10">
      <c r="A9" s="309">
        <v>18</v>
      </c>
      <c r="B9" s="309">
        <v>87.8</v>
      </c>
      <c r="C9" s="309">
        <v>87.8</v>
      </c>
      <c r="D9" s="309">
        <v>87.8</v>
      </c>
      <c r="E9" s="379">
        <v>87.8</v>
      </c>
      <c r="F9" s="379"/>
      <c r="I9" s="379"/>
      <c r="J9" s="379"/>
    </row>
    <row r="10" spans="1:10">
      <c r="A10" s="309">
        <v>19</v>
      </c>
      <c r="B10" s="309">
        <v>82.6</v>
      </c>
      <c r="C10" s="309">
        <v>82.6</v>
      </c>
      <c r="D10" s="309">
        <v>80.599999999999994</v>
      </c>
      <c r="E10" s="379">
        <v>80.599999999999994</v>
      </c>
      <c r="F10" s="379"/>
      <c r="I10" s="379"/>
      <c r="J10" s="379"/>
    </row>
    <row r="11" spans="1:10">
      <c r="A11" s="309">
        <v>20</v>
      </c>
      <c r="B11" s="309">
        <v>80.7</v>
      </c>
      <c r="C11" s="309">
        <v>87.5</v>
      </c>
      <c r="D11" s="309">
        <v>80.3</v>
      </c>
      <c r="E11" s="379">
        <v>119.4</v>
      </c>
      <c r="F11" s="379"/>
      <c r="I11" s="379"/>
      <c r="J11" s="379"/>
    </row>
    <row r="12" spans="1:10">
      <c r="A12" s="309">
        <v>21</v>
      </c>
      <c r="B12" s="309">
        <v>79.3</v>
      </c>
      <c r="C12" s="309">
        <v>91.5</v>
      </c>
      <c r="D12" s="309">
        <v>81.599999999999994</v>
      </c>
      <c r="E12" s="379">
        <v>117.6</v>
      </c>
      <c r="F12" s="379"/>
      <c r="I12" s="379"/>
      <c r="J12" s="379"/>
    </row>
    <row r="13" spans="1:10">
      <c r="A13" s="309">
        <v>22</v>
      </c>
      <c r="B13" s="309">
        <v>77.099999999999994</v>
      </c>
      <c r="C13" s="309">
        <v>95.9</v>
      </c>
      <c r="D13" s="309">
        <v>82</v>
      </c>
      <c r="E13" s="379">
        <v>114.5</v>
      </c>
      <c r="F13" s="379"/>
      <c r="I13" s="379"/>
      <c r="J13" s="379"/>
    </row>
    <row r="14" spans="1:10">
      <c r="A14" s="309">
        <v>23</v>
      </c>
      <c r="B14" s="309">
        <v>75.3</v>
      </c>
      <c r="C14" s="309">
        <v>101.4</v>
      </c>
      <c r="D14" s="309">
        <v>82.3</v>
      </c>
      <c r="E14" s="379">
        <v>111.5</v>
      </c>
      <c r="F14" s="379"/>
      <c r="I14" s="379"/>
      <c r="J14" s="379"/>
    </row>
    <row r="15" spans="1:10">
      <c r="A15" s="309">
        <v>24</v>
      </c>
      <c r="B15" s="309">
        <v>73.099999999999994</v>
      </c>
      <c r="C15" s="309">
        <v>107.1</v>
      </c>
      <c r="D15" s="309">
        <v>82.5</v>
      </c>
      <c r="E15" s="379">
        <v>108.4</v>
      </c>
      <c r="F15" s="379"/>
      <c r="I15" s="379"/>
      <c r="J15" s="379"/>
    </row>
    <row r="16" spans="1:10">
      <c r="F16" s="379"/>
      <c r="G16" s="379"/>
      <c r="H16" s="379"/>
      <c r="I16" s="379"/>
      <c r="J16" s="379"/>
    </row>
    <row r="17" spans="6:10">
      <c r="F17" s="379"/>
      <c r="G17" s="379"/>
      <c r="H17" s="379"/>
      <c r="I17" s="379"/>
      <c r="J17" s="379"/>
    </row>
    <row r="18" spans="6:10">
      <c r="F18" s="379"/>
      <c r="G18" s="379"/>
      <c r="H18" s="486" t="str">
        <f>IF(Content!$E$1=1,H19,H20)</f>
        <v xml:space="preserve">* Базовий сценарій - прогноз, закладений в поточний Інфляційний звіт НБУ, з 2022 року – з урахуванням 4% зростання реального ВВП, дефлятора ВВП – 5% та зміни номінального обмінного курсу на рівні 1%; історичний сценарій – на підставі середніх значень за останні 10 років; шок економічного зростання (зростання реального ВВП за базовим сценарієм зменшується на 50% його стандартного відхилення за  2009–2018 роки); шок обмінного курсу (30% девальвація гривні у 2020 році). </v>
      </c>
      <c r="I18" s="379"/>
      <c r="J18" s="379"/>
    </row>
    <row r="19" spans="6:10">
      <c r="H19" s="313" t="s">
        <v>1690</v>
      </c>
    </row>
    <row r="20" spans="6:10">
      <c r="H20" s="313" t="s">
        <v>1691</v>
      </c>
    </row>
    <row r="25" spans="6:10">
      <c r="H25" s="379" t="str">
        <f>IF(Content!$E$1=1,H26,H27)</f>
        <v>Джерело:  розрахунки НБУ.</v>
      </c>
    </row>
    <row r="26" spans="6:10">
      <c r="H26" s="313" t="s">
        <v>1254</v>
      </c>
    </row>
    <row r="27" spans="6:10">
      <c r="H27" s="313" t="s">
        <v>64</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42"/>
  <sheetViews>
    <sheetView workbookViewId="0"/>
  </sheetViews>
  <sheetFormatPr defaultColWidth="9.140625" defaultRowHeight="12.75"/>
  <cols>
    <col min="1" max="1" width="9.140625" style="662"/>
    <col min="2" max="4" width="9.140625" style="662" customWidth="1"/>
    <col min="5" max="16384" width="9.140625" style="662"/>
  </cols>
  <sheetData>
    <row r="1" spans="1:17" s="648" customFormat="1">
      <c r="A1" s="646" t="s">
        <v>102</v>
      </c>
      <c r="B1" s="647" t="str">
        <f>IF(Content!$E$1=1,B2,B3)</f>
        <v>Номінальна</v>
      </c>
      <c r="C1" s="647" t="str">
        <f>IF(Content!$E$1=1,C2,C3)</f>
        <v>Реальна, ex ante*</v>
      </c>
      <c r="D1" s="647" t="str">
        <f>IF(Content!$E$1=1,D2,D3)</f>
        <v>Реальна, ex post**</v>
      </c>
      <c r="E1" s="647"/>
      <c r="F1" s="647" t="str">
        <f>IF(Content!$E$1=1,F2,F3)</f>
        <v>Ключова ставка НБУ та її реальні виміри, середня, %</v>
      </c>
    </row>
    <row r="2" spans="1:17" s="653" customFormat="1" hidden="1">
      <c r="A2" s="649"/>
      <c r="B2" s="650" t="s">
        <v>1256</v>
      </c>
      <c r="C2" s="650" t="s">
        <v>1257</v>
      </c>
      <c r="D2" s="650" t="s">
        <v>1258</v>
      </c>
      <c r="E2" s="651"/>
      <c r="F2" s="652" t="s">
        <v>1500</v>
      </c>
    </row>
    <row r="3" spans="1:17" s="653" customFormat="1" hidden="1">
      <c r="A3" s="649"/>
      <c r="B3" s="650" t="s">
        <v>1259</v>
      </c>
      <c r="C3" s="650" t="s">
        <v>1694</v>
      </c>
      <c r="D3" s="650" t="s">
        <v>1695</v>
      </c>
      <c r="E3" s="651"/>
      <c r="F3" s="652" t="s">
        <v>1579</v>
      </c>
      <c r="G3" s="652"/>
      <c r="H3" s="652"/>
      <c r="I3" s="652"/>
      <c r="J3" s="652"/>
    </row>
    <row r="4" spans="1:17" s="648" customFormat="1">
      <c r="A4" s="654">
        <v>42766</v>
      </c>
      <c r="B4" s="655">
        <v>14</v>
      </c>
      <c r="C4" s="655">
        <v>5.2</v>
      </c>
      <c r="D4" s="655">
        <v>7.8</v>
      </c>
      <c r="E4" s="656">
        <f>A4</f>
        <v>42766</v>
      </c>
      <c r="F4" s="657"/>
      <c r="O4" s="658"/>
      <c r="P4" s="658"/>
      <c r="Q4" s="658"/>
    </row>
    <row r="5" spans="1:17">
      <c r="A5" s="659">
        <v>42794</v>
      </c>
      <c r="B5" s="660">
        <v>14</v>
      </c>
      <c r="C5" s="660">
        <v>5.0999999999999996</v>
      </c>
      <c r="D5" s="660">
        <v>7.6</v>
      </c>
      <c r="E5" s="656"/>
      <c r="F5" s="661"/>
      <c r="G5" s="661"/>
      <c r="H5" s="661"/>
      <c r="O5" s="663"/>
      <c r="P5" s="663"/>
      <c r="Q5" s="663"/>
    </row>
    <row r="6" spans="1:17">
      <c r="A6" s="659">
        <v>42825</v>
      </c>
      <c r="B6" s="660">
        <v>14</v>
      </c>
      <c r="C6" s="660">
        <v>5.0999999999999996</v>
      </c>
      <c r="D6" s="660">
        <v>7.7</v>
      </c>
      <c r="E6" s="656"/>
      <c r="F6" s="661"/>
      <c r="G6" s="661"/>
      <c r="H6" s="661"/>
      <c r="O6" s="663"/>
      <c r="P6" s="663"/>
      <c r="Q6" s="663"/>
    </row>
    <row r="7" spans="1:17">
      <c r="A7" s="659">
        <v>42855</v>
      </c>
      <c r="B7" s="660">
        <v>13.4</v>
      </c>
      <c r="C7" s="660">
        <v>3.7</v>
      </c>
      <c r="D7" s="660">
        <v>7.1</v>
      </c>
      <c r="E7" s="656"/>
      <c r="F7" s="661"/>
      <c r="G7" s="661"/>
      <c r="H7" s="661"/>
      <c r="O7" s="663"/>
      <c r="P7" s="663"/>
      <c r="Q7" s="663"/>
    </row>
    <row r="8" spans="1:17">
      <c r="A8" s="659">
        <v>42886</v>
      </c>
      <c r="B8" s="660">
        <v>12.9</v>
      </c>
      <c r="C8" s="660">
        <v>4.0999999999999996</v>
      </c>
      <c r="D8" s="660">
        <v>6.4</v>
      </c>
      <c r="E8" s="656"/>
      <c r="F8" s="661"/>
      <c r="G8" s="661"/>
      <c r="H8" s="661"/>
      <c r="O8" s="663"/>
      <c r="P8" s="663"/>
      <c r="Q8" s="663"/>
    </row>
    <row r="9" spans="1:17">
      <c r="A9" s="659">
        <v>42916</v>
      </c>
      <c r="B9" s="660">
        <v>12.5</v>
      </c>
      <c r="C9" s="660">
        <v>3.6</v>
      </c>
      <c r="D9" s="660">
        <v>5.7</v>
      </c>
      <c r="E9" s="656"/>
      <c r="F9" s="661"/>
      <c r="G9" s="661"/>
      <c r="H9" s="661"/>
      <c r="O9" s="663"/>
      <c r="P9" s="663"/>
      <c r="Q9" s="663"/>
    </row>
    <row r="10" spans="1:17">
      <c r="A10" s="659">
        <v>42947</v>
      </c>
      <c r="B10" s="660">
        <v>12.5</v>
      </c>
      <c r="C10" s="660">
        <v>3.4</v>
      </c>
      <c r="D10" s="660">
        <v>5.2</v>
      </c>
      <c r="E10" s="656">
        <f>A10</f>
        <v>42947</v>
      </c>
      <c r="F10" s="661"/>
      <c r="G10" s="661"/>
      <c r="H10" s="661"/>
      <c r="O10" s="663"/>
      <c r="P10" s="663"/>
      <c r="Q10" s="663"/>
    </row>
    <row r="11" spans="1:17">
      <c r="A11" s="659">
        <v>42978</v>
      </c>
      <c r="B11" s="660">
        <v>12.5</v>
      </c>
      <c r="C11" s="660">
        <v>5.3</v>
      </c>
      <c r="D11" s="660">
        <v>4.7</v>
      </c>
      <c r="E11" s="656"/>
      <c r="F11" s="661"/>
      <c r="G11" s="661"/>
      <c r="H11" s="661"/>
      <c r="O11" s="663"/>
      <c r="P11" s="663"/>
      <c r="Q11" s="663"/>
    </row>
    <row r="12" spans="1:17">
      <c r="A12" s="659">
        <v>43008</v>
      </c>
      <c r="B12" s="660">
        <v>12.5</v>
      </c>
      <c r="C12" s="660">
        <v>4.9000000000000004</v>
      </c>
      <c r="D12" s="660">
        <v>4.8</v>
      </c>
      <c r="E12" s="656"/>
      <c r="F12" s="661"/>
      <c r="G12" s="661"/>
      <c r="H12" s="661"/>
      <c r="O12" s="663"/>
      <c r="P12" s="663"/>
      <c r="Q12" s="663"/>
    </row>
    <row r="13" spans="1:17">
      <c r="A13" s="659">
        <v>43039</v>
      </c>
      <c r="B13" s="660">
        <v>12.7</v>
      </c>
      <c r="C13" s="660">
        <v>4.0999999999999996</v>
      </c>
      <c r="D13" s="660">
        <v>4.5999999999999996</v>
      </c>
      <c r="E13" s="656"/>
      <c r="F13" s="661"/>
      <c r="G13" s="661"/>
      <c r="H13" s="661"/>
      <c r="O13" s="663"/>
      <c r="P13" s="663"/>
      <c r="Q13" s="663"/>
    </row>
    <row r="14" spans="1:17">
      <c r="A14" s="659">
        <v>43069</v>
      </c>
      <c r="B14" s="660">
        <v>13.5</v>
      </c>
      <c r="C14" s="660">
        <v>5.2</v>
      </c>
      <c r="D14" s="660">
        <v>4.9000000000000004</v>
      </c>
      <c r="E14" s="656"/>
      <c r="F14" s="661"/>
      <c r="G14" s="661"/>
      <c r="H14" s="661"/>
      <c r="O14" s="663"/>
      <c r="P14" s="663"/>
      <c r="Q14" s="663"/>
    </row>
    <row r="15" spans="1:17">
      <c r="A15" s="659">
        <v>43100</v>
      </c>
      <c r="B15" s="660">
        <v>14.1</v>
      </c>
      <c r="C15" s="660">
        <v>5.3</v>
      </c>
      <c r="D15" s="660">
        <v>4.5999999999999996</v>
      </c>
      <c r="E15" s="656"/>
      <c r="F15" s="661"/>
      <c r="G15" s="661"/>
      <c r="H15" s="661"/>
      <c r="O15" s="663"/>
      <c r="P15" s="663"/>
      <c r="Q15" s="663"/>
    </row>
    <row r="16" spans="1:17">
      <c r="A16" s="659">
        <v>43131</v>
      </c>
      <c r="B16" s="660">
        <v>14.8</v>
      </c>
      <c r="C16" s="660">
        <v>6.1</v>
      </c>
      <c r="D16" s="660">
        <v>5</v>
      </c>
      <c r="E16" s="656">
        <f>A16</f>
        <v>43131</v>
      </c>
      <c r="F16" s="661"/>
      <c r="G16" s="661"/>
      <c r="H16" s="661"/>
      <c r="O16" s="663"/>
      <c r="P16" s="663"/>
      <c r="Q16" s="663"/>
    </row>
    <row r="17" spans="1:17">
      <c r="A17" s="659">
        <v>43159</v>
      </c>
      <c r="B17" s="660">
        <v>16</v>
      </c>
      <c r="C17" s="660">
        <v>6.5</v>
      </c>
      <c r="D17" s="660">
        <v>6.3</v>
      </c>
      <c r="E17" s="656"/>
      <c r="F17" s="664" t="str">
        <f>IF(Content!$E$1=1,F20,F23)</f>
        <v>* Дефльована на очікування фінансових аналітиків щодо інфляції через 12 місяців.</v>
      </c>
      <c r="I17" s="661"/>
      <c r="J17" s="661"/>
      <c r="O17" s="663"/>
      <c r="P17" s="663"/>
      <c r="Q17" s="663"/>
    </row>
    <row r="18" spans="1:17">
      <c r="A18" s="659">
        <v>43190</v>
      </c>
      <c r="B18" s="660">
        <v>17</v>
      </c>
      <c r="C18" s="660">
        <v>7.8</v>
      </c>
      <c r="D18" s="660">
        <v>7.6</v>
      </c>
      <c r="E18" s="656"/>
      <c r="F18" s="664" t="str">
        <f>IF(Content!$E$1=1,F21,F24)</f>
        <v>** Дефльована на фактичну річну базову інфляцію.</v>
      </c>
      <c r="J18" s="661"/>
      <c r="O18" s="663"/>
      <c r="P18" s="663"/>
      <c r="Q18" s="663"/>
    </row>
    <row r="19" spans="1:17">
      <c r="A19" s="659">
        <v>43220</v>
      </c>
      <c r="B19" s="660">
        <v>17</v>
      </c>
      <c r="C19" s="660">
        <v>8.6</v>
      </c>
      <c r="D19" s="660">
        <v>7.6</v>
      </c>
      <c r="E19" s="656"/>
      <c r="F19" s="664" t="str">
        <f>IF(Content!$E$1=1,F22,F25)</f>
        <v>Джерело: розрахунки НБУ.</v>
      </c>
      <c r="G19" s="661"/>
      <c r="H19" s="661"/>
      <c r="O19" s="663"/>
      <c r="P19" s="663"/>
      <c r="Q19" s="663"/>
    </row>
    <row r="20" spans="1:17">
      <c r="A20" s="659">
        <v>43251</v>
      </c>
      <c r="B20" s="660">
        <v>17</v>
      </c>
      <c r="C20" s="660">
        <v>8.4</v>
      </c>
      <c r="D20" s="660">
        <v>7.7</v>
      </c>
      <c r="E20" s="656"/>
      <c r="F20" s="653" t="s">
        <v>1260</v>
      </c>
      <c r="H20" s="661"/>
      <c r="O20" s="663"/>
      <c r="P20" s="663"/>
      <c r="Q20" s="663"/>
    </row>
    <row r="21" spans="1:17">
      <c r="A21" s="659">
        <v>43281</v>
      </c>
      <c r="B21" s="660">
        <v>17</v>
      </c>
      <c r="C21" s="660">
        <v>8.6999999999999993</v>
      </c>
      <c r="D21" s="660">
        <v>8</v>
      </c>
      <c r="E21" s="656"/>
      <c r="F21" s="653" t="s">
        <v>1261</v>
      </c>
      <c r="G21" s="661"/>
      <c r="H21" s="661"/>
      <c r="O21" s="663"/>
      <c r="P21" s="663"/>
      <c r="Q21" s="663"/>
    </row>
    <row r="22" spans="1:17">
      <c r="A22" s="659">
        <v>43312</v>
      </c>
      <c r="B22" s="660">
        <v>17.3</v>
      </c>
      <c r="C22" s="660">
        <v>8.6</v>
      </c>
      <c r="D22" s="660">
        <v>8.5</v>
      </c>
      <c r="E22" s="656">
        <f>A22</f>
        <v>43312</v>
      </c>
      <c r="F22" s="653" t="s">
        <v>63</v>
      </c>
      <c r="O22" s="663"/>
      <c r="P22" s="663"/>
      <c r="Q22" s="663"/>
    </row>
    <row r="23" spans="1:17">
      <c r="A23" s="659">
        <v>43343</v>
      </c>
      <c r="B23" s="660">
        <v>17.5</v>
      </c>
      <c r="C23" s="660">
        <v>9.3000000000000007</v>
      </c>
      <c r="D23" s="660">
        <v>8.8000000000000007</v>
      </c>
      <c r="E23" s="656"/>
      <c r="F23" s="653" t="s">
        <v>1262</v>
      </c>
      <c r="O23" s="663"/>
      <c r="P23" s="663"/>
      <c r="Q23" s="663"/>
    </row>
    <row r="24" spans="1:17">
      <c r="A24" s="659">
        <v>43373</v>
      </c>
      <c r="B24" s="660">
        <v>17.899999999999999</v>
      </c>
      <c r="C24" s="660">
        <v>9.4</v>
      </c>
      <c r="D24" s="660">
        <v>9.1999999999999993</v>
      </c>
      <c r="E24" s="656"/>
      <c r="F24" s="653" t="s">
        <v>1501</v>
      </c>
      <c r="H24" s="661"/>
      <c r="O24" s="663"/>
      <c r="P24" s="663"/>
      <c r="Q24" s="663"/>
    </row>
    <row r="25" spans="1:17">
      <c r="A25" s="659">
        <v>43404</v>
      </c>
      <c r="B25" s="660">
        <v>18</v>
      </c>
      <c r="C25" s="660">
        <v>10.1</v>
      </c>
      <c r="D25" s="660">
        <v>9.1999999999999993</v>
      </c>
      <c r="E25" s="656"/>
      <c r="F25" s="653" t="s">
        <v>64</v>
      </c>
      <c r="G25" s="661"/>
      <c r="H25" s="661"/>
      <c r="O25" s="663"/>
      <c r="P25" s="663"/>
      <c r="Q25" s="663"/>
    </row>
    <row r="26" spans="1:17">
      <c r="A26" s="659">
        <v>43434</v>
      </c>
      <c r="B26" s="660">
        <v>18</v>
      </c>
      <c r="C26" s="660">
        <v>9.9</v>
      </c>
      <c r="D26" s="660">
        <v>9.1</v>
      </c>
      <c r="E26" s="656"/>
      <c r="G26" s="661"/>
      <c r="H26" s="661"/>
      <c r="O26" s="663"/>
      <c r="P26" s="663"/>
      <c r="Q26" s="663"/>
    </row>
    <row r="27" spans="1:17">
      <c r="A27" s="659">
        <v>43463</v>
      </c>
      <c r="B27" s="660">
        <v>18</v>
      </c>
      <c r="C27" s="660">
        <v>10.1</v>
      </c>
      <c r="D27" s="660">
        <v>9.3000000000000007</v>
      </c>
      <c r="E27" s="656"/>
      <c r="F27" s="653"/>
      <c r="G27" s="661"/>
      <c r="H27" s="661"/>
      <c r="O27" s="663"/>
      <c r="P27" s="663"/>
      <c r="Q27" s="663"/>
    </row>
    <row r="28" spans="1:17">
      <c r="A28" s="659">
        <v>43496</v>
      </c>
      <c r="B28" s="660">
        <v>18</v>
      </c>
      <c r="C28" s="660">
        <v>10.5</v>
      </c>
      <c r="D28" s="660">
        <v>9.6999999999999993</v>
      </c>
      <c r="E28" s="656">
        <f>A28</f>
        <v>43496</v>
      </c>
      <c r="G28" s="661"/>
      <c r="H28" s="661"/>
      <c r="O28" s="663"/>
      <c r="P28" s="663"/>
      <c r="Q28" s="663"/>
    </row>
    <row r="29" spans="1:17">
      <c r="A29" s="659">
        <v>43524</v>
      </c>
      <c r="B29" s="660">
        <v>18</v>
      </c>
      <c r="C29" s="660">
        <v>10.8</v>
      </c>
      <c r="D29" s="660">
        <v>10.199999999999999</v>
      </c>
      <c r="E29" s="656"/>
      <c r="O29" s="663"/>
      <c r="P29" s="663"/>
      <c r="Q29" s="663"/>
    </row>
    <row r="30" spans="1:17">
      <c r="A30" s="659">
        <v>43525</v>
      </c>
      <c r="B30" s="660">
        <v>18</v>
      </c>
      <c r="C30" s="660">
        <v>10.7</v>
      </c>
      <c r="D30" s="660">
        <v>10.4</v>
      </c>
      <c r="E30" s="656"/>
      <c r="F30" s="653"/>
      <c r="G30" s="661"/>
      <c r="H30" s="661"/>
      <c r="O30" s="663"/>
      <c r="P30" s="663"/>
      <c r="Q30" s="663"/>
    </row>
    <row r="31" spans="1:17">
      <c r="A31" s="659">
        <v>43556</v>
      </c>
      <c r="B31" s="660">
        <v>17.899999999999999</v>
      </c>
      <c r="C31" s="660">
        <v>10.7</v>
      </c>
      <c r="D31" s="660">
        <v>10.5</v>
      </c>
      <c r="E31" s="656"/>
      <c r="O31" s="663"/>
      <c r="P31" s="663"/>
      <c r="Q31" s="663"/>
    </row>
    <row r="32" spans="1:17">
      <c r="A32" s="659">
        <v>43586</v>
      </c>
      <c r="B32" s="660">
        <v>17.5</v>
      </c>
      <c r="C32" s="660">
        <v>10.4</v>
      </c>
      <c r="D32" s="660">
        <v>10.1</v>
      </c>
      <c r="E32" s="656"/>
      <c r="O32" s="663"/>
      <c r="P32" s="663"/>
      <c r="Q32" s="663"/>
    </row>
    <row r="33" spans="1:17">
      <c r="A33" s="659">
        <v>43617</v>
      </c>
      <c r="B33" s="660">
        <v>17.5</v>
      </c>
      <c r="C33" s="660">
        <v>10.5</v>
      </c>
      <c r="D33" s="660">
        <v>10.1</v>
      </c>
      <c r="E33" s="656"/>
      <c r="H33" s="661"/>
      <c r="O33" s="663"/>
      <c r="P33" s="663"/>
      <c r="Q33" s="663"/>
    </row>
    <row r="34" spans="1:17">
      <c r="A34" s="659">
        <v>43677</v>
      </c>
      <c r="B34" s="660">
        <v>17.3</v>
      </c>
      <c r="C34" s="665" t="e">
        <v>#N/A</v>
      </c>
      <c r="D34" s="665" t="e">
        <v>#N/A</v>
      </c>
      <c r="E34" s="656">
        <f>A34</f>
        <v>43677</v>
      </c>
      <c r="H34" s="661"/>
      <c r="O34" s="663"/>
      <c r="P34" s="663"/>
      <c r="Q34" s="663"/>
    </row>
    <row r="35" spans="1:17">
      <c r="E35" s="656"/>
      <c r="F35" s="653"/>
      <c r="G35" s="661"/>
      <c r="H35" s="661"/>
      <c r="O35" s="663"/>
      <c r="P35" s="663"/>
      <c r="Q35" s="663"/>
    </row>
    <row r="36" spans="1:17">
      <c r="E36" s="656"/>
      <c r="G36" s="661"/>
      <c r="H36" s="661"/>
      <c r="O36" s="663"/>
      <c r="P36" s="663"/>
      <c r="Q36" s="663"/>
    </row>
    <row r="37" spans="1:17">
      <c r="E37" s="656"/>
      <c r="O37" s="663"/>
      <c r="P37" s="663"/>
      <c r="Q37" s="663"/>
    </row>
    <row r="38" spans="1:17">
      <c r="E38" s="656"/>
      <c r="O38" s="663"/>
      <c r="P38" s="663"/>
      <c r="Q38" s="663"/>
    </row>
    <row r="39" spans="1:17">
      <c r="E39" s="656"/>
      <c r="O39" s="663"/>
      <c r="P39" s="663"/>
      <c r="Q39" s="663"/>
    </row>
    <row r="40" spans="1:17">
      <c r="E40" s="656"/>
    </row>
    <row r="41" spans="1:17">
      <c r="E41" s="656"/>
    </row>
    <row r="42" spans="1:17">
      <c r="E42" s="656">
        <f>A30</f>
        <v>43525</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793"/>
  <sheetViews>
    <sheetView workbookViewId="0"/>
  </sheetViews>
  <sheetFormatPr defaultColWidth="9.140625" defaultRowHeight="12.75"/>
  <cols>
    <col min="1" max="1" width="9.85546875" style="686" customWidth="1"/>
    <col min="2" max="9" width="8.85546875" style="668" customWidth="1"/>
    <col min="10" max="16384" width="9.140625" style="668"/>
  </cols>
  <sheetData>
    <row r="1" spans="1:22">
      <c r="A1" s="666" t="s">
        <v>102</v>
      </c>
      <c r="B1" s="667" t="str">
        <f>IF(Content!$E$1=1,B2,B3)</f>
        <v>Облікова ставка</v>
      </c>
      <c r="C1" s="667" t="str">
        <f>IF(Content!$E$1=1,C2,C3)</f>
        <v>Кредити овернайт НБУ</v>
      </c>
      <c r="D1" s="667" t="str">
        <f>IF(Content!$E$1=1,D2,D3)</f>
        <v>ДС овернайт НБУ</v>
      </c>
      <c r="E1" s="667" t="str">
        <f>IF(Content!$E$1=1,E2,E3)</f>
        <v>Дохідність ОВДП</v>
      </c>
      <c r="F1" s="667" t="str">
        <f>IF(Content!$E$1=1,F2,F3)</f>
        <v>Кредити НБУ до 14 днів</v>
      </c>
      <c r="G1" s="667" t="str">
        <f>IF(Content!$E$1=1,G2,G3)</f>
        <v>ДС НБУ до 14 днів</v>
      </c>
      <c r="H1" s="667" t="str">
        <f>IF(Content!$E$1=1,H2,H3)</f>
        <v>UIIR кредити та депозити бланкові (овернайт)</v>
      </c>
      <c r="I1" s="667" t="str">
        <f>IF(Content!$E$1=1,I2,I3)</f>
        <v>Коридор процентних ставок НБУ*</v>
      </c>
      <c r="J1" s="667"/>
      <c r="K1" s="667" t="str">
        <f>IF(Content!$E$1=1,K2,K3)</f>
        <v xml:space="preserve">Процентні ставки НБУ, UIIR та дохідність 1-річних ОВДП на первинному ринку, % </v>
      </c>
    </row>
    <row r="2" spans="1:22" s="671" customFormat="1" ht="13.5" hidden="1" customHeight="1">
      <c r="A2" s="669"/>
      <c r="B2" s="670" t="s">
        <v>165</v>
      </c>
      <c r="C2" s="670" t="s">
        <v>166</v>
      </c>
      <c r="D2" s="670" t="s">
        <v>167</v>
      </c>
      <c r="E2" s="670" t="s">
        <v>755</v>
      </c>
      <c r="F2" s="670" t="s">
        <v>756</v>
      </c>
      <c r="G2" s="670" t="s">
        <v>1080</v>
      </c>
      <c r="H2" s="670" t="s">
        <v>757</v>
      </c>
      <c r="I2" s="670" t="s">
        <v>168</v>
      </c>
      <c r="K2" s="672" t="s">
        <v>1081</v>
      </c>
      <c r="L2" s="672"/>
      <c r="M2" s="672"/>
      <c r="N2" s="672"/>
      <c r="O2" s="672"/>
      <c r="P2" s="672"/>
      <c r="Q2" s="672"/>
      <c r="R2" s="672"/>
      <c r="S2" s="672"/>
      <c r="T2" s="672"/>
    </row>
    <row r="3" spans="1:22" s="671" customFormat="1" ht="12.75" hidden="1" customHeight="1">
      <c r="A3" s="669"/>
      <c r="B3" s="670" t="s">
        <v>169</v>
      </c>
      <c r="C3" s="670" t="s">
        <v>170</v>
      </c>
      <c r="D3" s="670" t="s">
        <v>171</v>
      </c>
      <c r="E3" s="670" t="s">
        <v>758</v>
      </c>
      <c r="F3" s="670" t="s">
        <v>1561</v>
      </c>
      <c r="G3" s="670" t="s">
        <v>1562</v>
      </c>
      <c r="H3" s="670" t="s">
        <v>172</v>
      </c>
      <c r="I3" s="670" t="s">
        <v>173</v>
      </c>
      <c r="K3" s="672" t="s">
        <v>1082</v>
      </c>
      <c r="L3" s="672"/>
      <c r="M3" s="672"/>
      <c r="N3" s="672"/>
      <c r="O3" s="672"/>
      <c r="P3" s="672"/>
      <c r="Q3" s="672"/>
      <c r="R3" s="672"/>
      <c r="S3" s="672"/>
      <c r="T3" s="672"/>
    </row>
    <row r="4" spans="1:22">
      <c r="A4" s="673">
        <v>42739</v>
      </c>
      <c r="B4" s="665">
        <v>14</v>
      </c>
      <c r="C4" s="665">
        <v>16</v>
      </c>
      <c r="D4" s="665">
        <v>12</v>
      </c>
      <c r="E4" s="665"/>
      <c r="F4" s="674">
        <v>16</v>
      </c>
      <c r="G4" s="674">
        <v>14</v>
      </c>
      <c r="H4" s="665">
        <v>10.5</v>
      </c>
      <c r="I4" s="665">
        <v>4</v>
      </c>
    </row>
    <row r="5" spans="1:22">
      <c r="A5" s="673">
        <v>42740</v>
      </c>
      <c r="B5" s="665">
        <v>14</v>
      </c>
      <c r="C5" s="665">
        <v>16</v>
      </c>
      <c r="D5" s="665">
        <v>12</v>
      </c>
      <c r="E5" s="665"/>
      <c r="F5" s="674"/>
      <c r="G5" s="674">
        <v>14</v>
      </c>
      <c r="H5" s="665">
        <v>11</v>
      </c>
      <c r="I5" s="665">
        <v>4</v>
      </c>
      <c r="V5" s="675"/>
    </row>
    <row r="6" spans="1:22">
      <c r="A6" s="673">
        <v>42741</v>
      </c>
      <c r="B6" s="665">
        <v>14</v>
      </c>
      <c r="C6" s="665">
        <v>16</v>
      </c>
      <c r="D6" s="665">
        <v>12</v>
      </c>
      <c r="E6" s="665"/>
      <c r="F6" s="674"/>
      <c r="G6" s="674">
        <v>14</v>
      </c>
      <c r="H6" s="665">
        <v>11.6</v>
      </c>
      <c r="I6" s="665">
        <v>4</v>
      </c>
    </row>
    <row r="7" spans="1:22">
      <c r="A7" s="673">
        <v>42745</v>
      </c>
      <c r="B7" s="665">
        <v>14</v>
      </c>
      <c r="C7" s="665">
        <v>16</v>
      </c>
      <c r="D7" s="665">
        <v>12</v>
      </c>
      <c r="E7" s="665">
        <v>15.3</v>
      </c>
      <c r="F7" s="674"/>
      <c r="G7" s="674">
        <v>14</v>
      </c>
      <c r="H7" s="665" t="e">
        <v>#N/A</v>
      </c>
      <c r="I7" s="665">
        <v>4</v>
      </c>
    </row>
    <row r="8" spans="1:22">
      <c r="A8" s="673">
        <v>42746</v>
      </c>
      <c r="B8" s="665">
        <v>14</v>
      </c>
      <c r="C8" s="665">
        <v>16</v>
      </c>
      <c r="D8" s="665">
        <v>12</v>
      </c>
      <c r="E8" s="665"/>
      <c r="F8" s="674">
        <v>16</v>
      </c>
      <c r="G8" s="674">
        <v>14</v>
      </c>
      <c r="H8" s="665">
        <v>12.3</v>
      </c>
      <c r="I8" s="665">
        <v>4</v>
      </c>
    </row>
    <row r="9" spans="1:22">
      <c r="A9" s="673">
        <v>42747</v>
      </c>
      <c r="B9" s="665">
        <v>14</v>
      </c>
      <c r="C9" s="665">
        <v>16</v>
      </c>
      <c r="D9" s="665">
        <v>12</v>
      </c>
      <c r="E9" s="665"/>
      <c r="F9" s="674"/>
      <c r="G9" s="674">
        <v>14</v>
      </c>
      <c r="H9" s="665">
        <v>12.4</v>
      </c>
      <c r="I9" s="665">
        <v>4</v>
      </c>
    </row>
    <row r="10" spans="1:22">
      <c r="A10" s="673">
        <v>42748</v>
      </c>
      <c r="B10" s="665">
        <v>14</v>
      </c>
      <c r="C10" s="665">
        <v>16</v>
      </c>
      <c r="D10" s="665">
        <v>12</v>
      </c>
      <c r="E10" s="665"/>
      <c r="F10" s="674"/>
      <c r="G10" s="674">
        <v>14</v>
      </c>
      <c r="H10" s="665">
        <v>12.4</v>
      </c>
      <c r="I10" s="665">
        <v>4</v>
      </c>
    </row>
    <row r="11" spans="1:22">
      <c r="A11" s="673">
        <v>42751</v>
      </c>
      <c r="B11" s="665">
        <v>14</v>
      </c>
      <c r="C11" s="665">
        <v>16</v>
      </c>
      <c r="D11" s="665">
        <v>12</v>
      </c>
      <c r="E11" s="665"/>
      <c r="F11" s="674"/>
      <c r="G11" s="674">
        <v>14</v>
      </c>
      <c r="H11" s="665">
        <v>12.3</v>
      </c>
      <c r="I11" s="665">
        <v>4</v>
      </c>
    </row>
    <row r="12" spans="1:22">
      <c r="A12" s="673">
        <v>42752</v>
      </c>
      <c r="B12" s="665">
        <v>14</v>
      </c>
      <c r="C12" s="665">
        <v>16</v>
      </c>
      <c r="D12" s="665">
        <v>12</v>
      </c>
      <c r="E12" s="665"/>
      <c r="F12" s="674"/>
      <c r="G12" s="674">
        <v>14</v>
      </c>
      <c r="H12" s="665">
        <v>12.4</v>
      </c>
      <c r="I12" s="665">
        <v>4</v>
      </c>
    </row>
    <row r="13" spans="1:22">
      <c r="A13" s="673">
        <v>42753</v>
      </c>
      <c r="B13" s="665">
        <v>14</v>
      </c>
      <c r="C13" s="665">
        <v>16</v>
      </c>
      <c r="D13" s="665">
        <v>12</v>
      </c>
      <c r="E13" s="665"/>
      <c r="F13" s="674">
        <v>16</v>
      </c>
      <c r="G13" s="674">
        <v>14</v>
      </c>
      <c r="H13" s="665">
        <v>12.2</v>
      </c>
      <c r="I13" s="665">
        <v>4</v>
      </c>
    </row>
    <row r="14" spans="1:22">
      <c r="A14" s="673">
        <v>42754</v>
      </c>
      <c r="B14" s="665">
        <v>14</v>
      </c>
      <c r="C14" s="665">
        <v>16</v>
      </c>
      <c r="D14" s="665">
        <v>12</v>
      </c>
      <c r="E14" s="665"/>
      <c r="F14" s="674"/>
      <c r="G14" s="674">
        <v>14</v>
      </c>
      <c r="H14" s="665">
        <v>12.4</v>
      </c>
      <c r="I14" s="665">
        <v>4</v>
      </c>
    </row>
    <row r="15" spans="1:22">
      <c r="A15" s="673">
        <v>42755</v>
      </c>
      <c r="B15" s="665">
        <v>14</v>
      </c>
      <c r="C15" s="665">
        <v>16</v>
      </c>
      <c r="D15" s="665">
        <v>12</v>
      </c>
      <c r="E15" s="665"/>
      <c r="F15" s="674"/>
      <c r="G15" s="674">
        <v>14</v>
      </c>
      <c r="H15" s="665">
        <v>12.6</v>
      </c>
      <c r="I15" s="665">
        <v>4</v>
      </c>
    </row>
    <row r="16" spans="1:22">
      <c r="A16" s="673">
        <v>42758</v>
      </c>
      <c r="B16" s="665">
        <v>14</v>
      </c>
      <c r="C16" s="665">
        <v>16</v>
      </c>
      <c r="D16" s="665">
        <v>12</v>
      </c>
      <c r="E16" s="665"/>
      <c r="F16" s="674"/>
      <c r="G16" s="674">
        <v>14</v>
      </c>
      <c r="H16" s="665">
        <v>12.3</v>
      </c>
      <c r="I16" s="665">
        <v>4</v>
      </c>
    </row>
    <row r="17" spans="1:20">
      <c r="A17" s="673">
        <v>42759</v>
      </c>
      <c r="B17" s="665">
        <v>14</v>
      </c>
      <c r="C17" s="665">
        <v>16</v>
      </c>
      <c r="D17" s="665">
        <v>12</v>
      </c>
      <c r="E17" s="665"/>
      <c r="F17" s="674"/>
      <c r="G17" s="674">
        <v>14</v>
      </c>
      <c r="H17" s="665">
        <v>12.6</v>
      </c>
      <c r="I17" s="665">
        <v>4</v>
      </c>
    </row>
    <row r="18" spans="1:20">
      <c r="A18" s="673">
        <v>42760</v>
      </c>
      <c r="B18" s="665">
        <v>14</v>
      </c>
      <c r="C18" s="665">
        <v>16</v>
      </c>
      <c r="D18" s="665">
        <v>12</v>
      </c>
      <c r="E18" s="665"/>
      <c r="F18" s="674"/>
      <c r="G18" s="674">
        <v>14</v>
      </c>
      <c r="H18" s="665">
        <v>12.7</v>
      </c>
      <c r="I18" s="665">
        <v>4</v>
      </c>
    </row>
    <row r="19" spans="1:20">
      <c r="A19" s="673">
        <v>42761</v>
      </c>
      <c r="B19" s="665">
        <v>14</v>
      </c>
      <c r="C19" s="665">
        <v>16</v>
      </c>
      <c r="D19" s="665">
        <v>12</v>
      </c>
      <c r="E19" s="665"/>
      <c r="F19" s="674"/>
      <c r="G19" s="674">
        <v>0</v>
      </c>
      <c r="H19" s="665">
        <v>12.5</v>
      </c>
      <c r="I19" s="665">
        <v>4</v>
      </c>
    </row>
    <row r="20" spans="1:20">
      <c r="A20" s="673">
        <v>42762</v>
      </c>
      <c r="B20" s="665">
        <v>14</v>
      </c>
      <c r="C20" s="665">
        <v>16</v>
      </c>
      <c r="D20" s="665">
        <v>12</v>
      </c>
      <c r="E20" s="665"/>
      <c r="F20" s="674"/>
      <c r="G20" s="674">
        <v>14</v>
      </c>
      <c r="H20" s="665">
        <v>12.2</v>
      </c>
      <c r="I20" s="665">
        <v>4</v>
      </c>
      <c r="K20" s="667" t="str">
        <f>IF(Content!$E$1=1,K22,K23)</f>
        <v>* Верхня межа – процентні ставки за кредитами овернайт НБУ, нижня – за ДС овернайт НБУ.</v>
      </c>
      <c r="L20" s="676"/>
      <c r="M20" s="676"/>
      <c r="N20" s="676"/>
      <c r="O20" s="676"/>
      <c r="P20" s="676"/>
      <c r="Q20" s="676"/>
      <c r="R20" s="676"/>
      <c r="S20" s="676"/>
      <c r="T20" s="676"/>
    </row>
    <row r="21" spans="1:20">
      <c r="A21" s="673">
        <v>42765</v>
      </c>
      <c r="B21" s="665">
        <v>14</v>
      </c>
      <c r="C21" s="665">
        <v>16</v>
      </c>
      <c r="D21" s="665">
        <v>12</v>
      </c>
      <c r="E21" s="665"/>
      <c r="F21" s="674"/>
      <c r="G21" s="674">
        <v>14</v>
      </c>
      <c r="H21" s="665">
        <v>12.2</v>
      </c>
      <c r="I21" s="665">
        <v>4</v>
      </c>
      <c r="K21" s="667" t="str">
        <f>IF(Content!$E$1=1,K24,K25)</f>
        <v>Джерело: НБУ.</v>
      </c>
      <c r="L21" s="677"/>
      <c r="M21" s="677"/>
      <c r="N21" s="677"/>
      <c r="O21" s="677"/>
      <c r="P21" s="677"/>
      <c r="Q21" s="677"/>
      <c r="R21" s="677"/>
      <c r="S21" s="677"/>
      <c r="T21" s="677"/>
    </row>
    <row r="22" spans="1:20">
      <c r="A22" s="673">
        <v>42766</v>
      </c>
      <c r="B22" s="665">
        <v>14</v>
      </c>
      <c r="C22" s="665">
        <v>16</v>
      </c>
      <c r="D22" s="665">
        <v>12</v>
      </c>
      <c r="E22" s="665">
        <v>15.3</v>
      </c>
      <c r="F22" s="674"/>
      <c r="G22" s="674">
        <v>14</v>
      </c>
      <c r="H22" s="665">
        <v>11.7</v>
      </c>
      <c r="I22" s="665">
        <v>4</v>
      </c>
      <c r="K22" s="672" t="s">
        <v>1502</v>
      </c>
      <c r="L22" s="678"/>
      <c r="M22" s="678"/>
      <c r="N22" s="678"/>
      <c r="O22" s="679"/>
      <c r="P22" s="680"/>
      <c r="Q22" s="681"/>
      <c r="R22" s="681"/>
      <c r="S22" s="681"/>
      <c r="T22" s="681"/>
    </row>
    <row r="23" spans="1:20">
      <c r="A23" s="673">
        <v>42767</v>
      </c>
      <c r="B23" s="665">
        <v>14</v>
      </c>
      <c r="C23" s="665">
        <v>16</v>
      </c>
      <c r="D23" s="665">
        <v>12</v>
      </c>
      <c r="E23" s="665"/>
      <c r="F23" s="674">
        <v>16</v>
      </c>
      <c r="G23" s="674">
        <v>14</v>
      </c>
      <c r="H23" s="665" t="e">
        <v>#N/A</v>
      </c>
      <c r="I23" s="665">
        <v>4</v>
      </c>
      <c r="K23" s="682" t="s">
        <v>1503</v>
      </c>
      <c r="L23" s="678"/>
      <c r="M23" s="678"/>
      <c r="N23" s="678"/>
      <c r="O23" s="679"/>
      <c r="P23" s="680"/>
      <c r="Q23" s="681"/>
      <c r="R23" s="681"/>
      <c r="S23" s="681"/>
      <c r="T23" s="681"/>
    </row>
    <row r="24" spans="1:20">
      <c r="A24" s="673">
        <v>42768</v>
      </c>
      <c r="B24" s="665">
        <v>14</v>
      </c>
      <c r="C24" s="665">
        <v>16</v>
      </c>
      <c r="D24" s="665">
        <v>12</v>
      </c>
      <c r="E24" s="665"/>
      <c r="F24" s="674"/>
      <c r="G24" s="674">
        <v>14</v>
      </c>
      <c r="H24" s="665">
        <v>12.1</v>
      </c>
      <c r="I24" s="665">
        <v>4</v>
      </c>
      <c r="K24" s="680" t="s">
        <v>65</v>
      </c>
    </row>
    <row r="25" spans="1:20">
      <c r="A25" s="673">
        <v>42769</v>
      </c>
      <c r="B25" s="665">
        <v>14</v>
      </c>
      <c r="C25" s="665">
        <v>16</v>
      </c>
      <c r="D25" s="665">
        <v>12</v>
      </c>
      <c r="E25" s="665"/>
      <c r="F25" s="674"/>
      <c r="G25" s="674">
        <v>14</v>
      </c>
      <c r="H25" s="665">
        <v>11.6</v>
      </c>
      <c r="I25" s="665">
        <v>4</v>
      </c>
      <c r="K25" s="680" t="s">
        <v>66</v>
      </c>
    </row>
    <row r="26" spans="1:20">
      <c r="A26" s="673">
        <v>42772</v>
      </c>
      <c r="B26" s="665">
        <v>14</v>
      </c>
      <c r="C26" s="665">
        <v>16</v>
      </c>
      <c r="D26" s="665">
        <v>12</v>
      </c>
      <c r="E26" s="665"/>
      <c r="F26" s="674"/>
      <c r="G26" s="674">
        <v>14</v>
      </c>
      <c r="H26" s="665">
        <v>12.2</v>
      </c>
      <c r="I26" s="665">
        <v>4</v>
      </c>
    </row>
    <row r="27" spans="1:20">
      <c r="A27" s="673">
        <v>42773</v>
      </c>
      <c r="B27" s="665">
        <v>14</v>
      </c>
      <c r="C27" s="665">
        <v>16</v>
      </c>
      <c r="D27" s="665">
        <v>12</v>
      </c>
      <c r="E27" s="665"/>
      <c r="F27" s="674"/>
      <c r="G27" s="674">
        <v>14</v>
      </c>
      <c r="H27" s="665">
        <v>12.3</v>
      </c>
      <c r="I27" s="665">
        <v>4</v>
      </c>
    </row>
    <row r="28" spans="1:20">
      <c r="A28" s="673">
        <v>42774</v>
      </c>
      <c r="B28" s="665">
        <v>14</v>
      </c>
      <c r="C28" s="665">
        <v>16</v>
      </c>
      <c r="D28" s="665">
        <v>12</v>
      </c>
      <c r="E28" s="665"/>
      <c r="F28" s="674"/>
      <c r="G28" s="674">
        <v>14</v>
      </c>
      <c r="H28" s="665">
        <v>12.2</v>
      </c>
      <c r="I28" s="665">
        <v>4</v>
      </c>
    </row>
    <row r="29" spans="1:20">
      <c r="A29" s="673">
        <v>42775</v>
      </c>
      <c r="B29" s="665">
        <v>14</v>
      </c>
      <c r="C29" s="665">
        <v>16</v>
      </c>
      <c r="D29" s="665">
        <v>12</v>
      </c>
      <c r="E29" s="665"/>
      <c r="F29" s="674"/>
      <c r="G29" s="674">
        <v>14</v>
      </c>
      <c r="H29" s="665">
        <v>12.4</v>
      </c>
      <c r="I29" s="665">
        <v>4</v>
      </c>
    </row>
    <row r="30" spans="1:20">
      <c r="A30" s="673">
        <v>42776</v>
      </c>
      <c r="B30" s="665">
        <v>14</v>
      </c>
      <c r="C30" s="665">
        <v>16</v>
      </c>
      <c r="D30" s="665">
        <v>12</v>
      </c>
      <c r="E30" s="665"/>
      <c r="F30" s="674"/>
      <c r="G30" s="674">
        <v>14</v>
      </c>
      <c r="H30" s="665">
        <v>12.5</v>
      </c>
      <c r="I30" s="665">
        <v>4</v>
      </c>
    </row>
    <row r="31" spans="1:20">
      <c r="A31" s="673">
        <v>42779</v>
      </c>
      <c r="B31" s="665">
        <v>14</v>
      </c>
      <c r="C31" s="665">
        <v>16</v>
      </c>
      <c r="D31" s="665">
        <v>12</v>
      </c>
      <c r="E31" s="665"/>
      <c r="F31" s="674"/>
      <c r="G31" s="674">
        <v>14</v>
      </c>
      <c r="H31" s="665">
        <v>12.4</v>
      </c>
      <c r="I31" s="665">
        <v>4</v>
      </c>
    </row>
    <row r="32" spans="1:20">
      <c r="A32" s="673">
        <v>42780</v>
      </c>
      <c r="B32" s="665">
        <v>14</v>
      </c>
      <c r="C32" s="665">
        <v>16</v>
      </c>
      <c r="D32" s="665">
        <v>12</v>
      </c>
      <c r="E32" s="665"/>
      <c r="F32" s="674"/>
      <c r="G32" s="674">
        <v>14</v>
      </c>
      <c r="H32" s="665">
        <v>12.2</v>
      </c>
      <c r="I32" s="665">
        <v>4</v>
      </c>
    </row>
    <row r="33" spans="1:9">
      <c r="A33" s="673">
        <v>42781</v>
      </c>
      <c r="B33" s="665">
        <v>14</v>
      </c>
      <c r="C33" s="665">
        <v>16</v>
      </c>
      <c r="D33" s="665">
        <v>12</v>
      </c>
      <c r="E33" s="665"/>
      <c r="F33" s="674">
        <v>16</v>
      </c>
      <c r="G33" s="674">
        <v>14</v>
      </c>
      <c r="H33" s="665">
        <v>12.9</v>
      </c>
      <c r="I33" s="665">
        <v>4</v>
      </c>
    </row>
    <row r="34" spans="1:9">
      <c r="A34" s="673">
        <v>42782</v>
      </c>
      <c r="B34" s="665">
        <v>14</v>
      </c>
      <c r="C34" s="665">
        <v>16</v>
      </c>
      <c r="D34" s="665">
        <v>12</v>
      </c>
      <c r="E34" s="665"/>
      <c r="F34" s="674"/>
      <c r="G34" s="674">
        <v>14</v>
      </c>
      <c r="H34" s="665">
        <v>12.7</v>
      </c>
      <c r="I34" s="665">
        <v>4</v>
      </c>
    </row>
    <row r="35" spans="1:9">
      <c r="A35" s="673">
        <v>42783</v>
      </c>
      <c r="B35" s="665">
        <v>14</v>
      </c>
      <c r="C35" s="665">
        <v>16</v>
      </c>
      <c r="D35" s="665">
        <v>12</v>
      </c>
      <c r="E35" s="665"/>
      <c r="F35" s="674"/>
      <c r="G35" s="674">
        <v>14</v>
      </c>
      <c r="H35" s="665">
        <v>12.9</v>
      </c>
      <c r="I35" s="665">
        <v>4</v>
      </c>
    </row>
    <row r="36" spans="1:9">
      <c r="A36" s="673">
        <v>42786</v>
      </c>
      <c r="B36" s="665">
        <v>14</v>
      </c>
      <c r="C36" s="665">
        <v>16</v>
      </c>
      <c r="D36" s="665">
        <v>12</v>
      </c>
      <c r="E36" s="665"/>
      <c r="F36" s="674"/>
      <c r="G36" s="674">
        <v>14</v>
      </c>
      <c r="H36" s="665">
        <v>12.8</v>
      </c>
      <c r="I36" s="665">
        <v>4</v>
      </c>
    </row>
    <row r="37" spans="1:9">
      <c r="A37" s="673">
        <v>42787</v>
      </c>
      <c r="B37" s="665">
        <v>14</v>
      </c>
      <c r="C37" s="665">
        <v>16</v>
      </c>
      <c r="D37" s="665">
        <v>12</v>
      </c>
      <c r="E37" s="665">
        <v>15.2</v>
      </c>
      <c r="F37" s="674"/>
      <c r="G37" s="674">
        <v>14</v>
      </c>
      <c r="H37" s="665">
        <v>12.6</v>
      </c>
      <c r="I37" s="665">
        <v>4</v>
      </c>
    </row>
    <row r="38" spans="1:9">
      <c r="A38" s="673">
        <v>42788</v>
      </c>
      <c r="B38" s="665">
        <v>14</v>
      </c>
      <c r="C38" s="665">
        <v>16</v>
      </c>
      <c r="D38" s="665">
        <v>12</v>
      </c>
      <c r="E38" s="665"/>
      <c r="F38" s="674"/>
      <c r="G38" s="674">
        <v>14</v>
      </c>
      <c r="H38" s="665">
        <v>12.7</v>
      </c>
      <c r="I38" s="665">
        <v>4</v>
      </c>
    </row>
    <row r="39" spans="1:9">
      <c r="A39" s="673">
        <v>42789</v>
      </c>
      <c r="B39" s="665">
        <v>14</v>
      </c>
      <c r="C39" s="665">
        <v>16</v>
      </c>
      <c r="D39" s="665">
        <v>12</v>
      </c>
      <c r="E39" s="665"/>
      <c r="F39" s="674"/>
      <c r="G39" s="674">
        <v>14</v>
      </c>
      <c r="H39" s="665">
        <v>12.4</v>
      </c>
      <c r="I39" s="665">
        <v>4</v>
      </c>
    </row>
    <row r="40" spans="1:9">
      <c r="A40" s="673">
        <v>42790</v>
      </c>
      <c r="B40" s="665">
        <v>14</v>
      </c>
      <c r="C40" s="665">
        <v>16</v>
      </c>
      <c r="D40" s="665">
        <v>12</v>
      </c>
      <c r="E40" s="665"/>
      <c r="F40" s="674"/>
      <c r="G40" s="674">
        <v>14</v>
      </c>
      <c r="H40" s="665">
        <v>12.6</v>
      </c>
      <c r="I40" s="665">
        <v>4</v>
      </c>
    </row>
    <row r="41" spans="1:9">
      <c r="A41" s="673">
        <v>42793</v>
      </c>
      <c r="B41" s="665">
        <v>14</v>
      </c>
      <c r="C41" s="665">
        <v>16</v>
      </c>
      <c r="D41" s="665">
        <v>12</v>
      </c>
      <c r="E41" s="665"/>
      <c r="F41" s="674"/>
      <c r="G41" s="674">
        <v>14</v>
      </c>
      <c r="H41" s="665">
        <v>12.4</v>
      </c>
      <c r="I41" s="665">
        <v>4</v>
      </c>
    </row>
    <row r="42" spans="1:9">
      <c r="A42" s="673">
        <v>42794</v>
      </c>
      <c r="B42" s="665">
        <v>14</v>
      </c>
      <c r="C42" s="665">
        <v>16</v>
      </c>
      <c r="D42" s="665">
        <v>12</v>
      </c>
      <c r="E42" s="665">
        <v>15</v>
      </c>
      <c r="F42" s="674"/>
      <c r="G42" s="674">
        <v>14</v>
      </c>
      <c r="H42" s="665">
        <v>12.5</v>
      </c>
      <c r="I42" s="665">
        <v>4</v>
      </c>
    </row>
    <row r="43" spans="1:9">
      <c r="A43" s="673">
        <v>42795</v>
      </c>
      <c r="B43" s="665">
        <v>14</v>
      </c>
      <c r="C43" s="665">
        <v>16</v>
      </c>
      <c r="D43" s="665">
        <v>12</v>
      </c>
      <c r="E43" s="665"/>
      <c r="F43" s="674">
        <v>16</v>
      </c>
      <c r="G43" s="674">
        <v>14</v>
      </c>
      <c r="H43" s="665">
        <v>12.4</v>
      </c>
      <c r="I43" s="665">
        <v>4</v>
      </c>
    </row>
    <row r="44" spans="1:9">
      <c r="A44" s="673">
        <v>42796</v>
      </c>
      <c r="B44" s="665">
        <v>14</v>
      </c>
      <c r="C44" s="665">
        <v>16</v>
      </c>
      <c r="D44" s="665">
        <v>12</v>
      </c>
      <c r="E44" s="665"/>
      <c r="F44" s="674"/>
      <c r="G44" s="674"/>
      <c r="H44" s="665">
        <v>12.5</v>
      </c>
      <c r="I44" s="665">
        <v>4</v>
      </c>
    </row>
    <row r="45" spans="1:9">
      <c r="A45" s="673">
        <v>42797</v>
      </c>
      <c r="B45" s="665">
        <v>14</v>
      </c>
      <c r="C45" s="665">
        <v>16</v>
      </c>
      <c r="D45" s="665">
        <v>12</v>
      </c>
      <c r="E45" s="665"/>
      <c r="F45" s="674"/>
      <c r="G45" s="674">
        <v>14</v>
      </c>
      <c r="H45" s="665">
        <v>12.2</v>
      </c>
      <c r="I45" s="665">
        <v>4</v>
      </c>
    </row>
    <row r="46" spans="1:9">
      <c r="A46" s="673">
        <v>42800</v>
      </c>
      <c r="B46" s="665">
        <v>14</v>
      </c>
      <c r="C46" s="665">
        <v>16</v>
      </c>
      <c r="D46" s="665">
        <v>12</v>
      </c>
      <c r="E46" s="665"/>
      <c r="F46" s="674"/>
      <c r="G46" s="674">
        <v>14</v>
      </c>
      <c r="H46" s="665">
        <v>12.3</v>
      </c>
      <c r="I46" s="665">
        <v>4</v>
      </c>
    </row>
    <row r="47" spans="1:9">
      <c r="A47" s="673">
        <v>42801</v>
      </c>
      <c r="B47" s="665">
        <v>14</v>
      </c>
      <c r="C47" s="665">
        <v>16</v>
      </c>
      <c r="D47" s="665">
        <v>12</v>
      </c>
      <c r="E47" s="665">
        <v>15</v>
      </c>
      <c r="F47" s="674"/>
      <c r="G47" s="674">
        <v>14</v>
      </c>
      <c r="H47" s="665">
        <v>12.4</v>
      </c>
      <c r="I47" s="665">
        <v>4</v>
      </c>
    </row>
    <row r="48" spans="1:9">
      <c r="A48" s="673">
        <v>42803</v>
      </c>
      <c r="B48" s="665">
        <v>14</v>
      </c>
      <c r="C48" s="665">
        <v>16</v>
      </c>
      <c r="D48" s="665">
        <v>12</v>
      </c>
      <c r="E48" s="665"/>
      <c r="F48" s="674"/>
      <c r="G48" s="674">
        <v>14</v>
      </c>
      <c r="H48" s="665">
        <v>12.3</v>
      </c>
      <c r="I48" s="665">
        <v>4</v>
      </c>
    </row>
    <row r="49" spans="1:9">
      <c r="A49" s="673">
        <v>42804</v>
      </c>
      <c r="B49" s="665">
        <v>14</v>
      </c>
      <c r="C49" s="665">
        <v>16</v>
      </c>
      <c r="D49" s="665">
        <v>12</v>
      </c>
      <c r="E49" s="665"/>
      <c r="F49" s="674"/>
      <c r="G49" s="674">
        <v>14</v>
      </c>
      <c r="H49" s="665">
        <v>12.4</v>
      </c>
      <c r="I49" s="665">
        <v>4</v>
      </c>
    </row>
    <row r="50" spans="1:9">
      <c r="A50" s="673">
        <v>42807</v>
      </c>
      <c r="B50" s="665">
        <v>14</v>
      </c>
      <c r="C50" s="665">
        <v>16</v>
      </c>
      <c r="D50" s="665">
        <v>12</v>
      </c>
      <c r="E50" s="665"/>
      <c r="F50" s="674"/>
      <c r="G50" s="674">
        <v>14</v>
      </c>
      <c r="H50" s="665">
        <v>12.6</v>
      </c>
      <c r="I50" s="665">
        <v>4</v>
      </c>
    </row>
    <row r="51" spans="1:9">
      <c r="A51" s="673">
        <v>42808</v>
      </c>
      <c r="B51" s="665">
        <v>14</v>
      </c>
      <c r="C51" s="665">
        <v>16</v>
      </c>
      <c r="D51" s="665">
        <v>12</v>
      </c>
      <c r="E51" s="665">
        <v>15</v>
      </c>
      <c r="F51" s="674"/>
      <c r="G51" s="674">
        <v>14</v>
      </c>
      <c r="H51" s="665">
        <v>12.5</v>
      </c>
      <c r="I51" s="665">
        <v>4</v>
      </c>
    </row>
    <row r="52" spans="1:9">
      <c r="A52" s="673">
        <v>42809</v>
      </c>
      <c r="B52" s="665">
        <v>14</v>
      </c>
      <c r="C52" s="665">
        <v>16</v>
      </c>
      <c r="D52" s="665">
        <v>12</v>
      </c>
      <c r="E52" s="665"/>
      <c r="F52" s="674">
        <v>16</v>
      </c>
      <c r="G52" s="674">
        <v>14</v>
      </c>
      <c r="H52" s="665">
        <v>12.7</v>
      </c>
      <c r="I52" s="665">
        <v>4</v>
      </c>
    </row>
    <row r="53" spans="1:9">
      <c r="A53" s="673">
        <v>42810</v>
      </c>
      <c r="B53" s="665">
        <v>14</v>
      </c>
      <c r="C53" s="665">
        <v>16</v>
      </c>
      <c r="D53" s="665">
        <v>12</v>
      </c>
      <c r="E53" s="665"/>
      <c r="F53" s="674"/>
      <c r="G53" s="674">
        <v>14</v>
      </c>
      <c r="H53" s="665">
        <v>12.5</v>
      </c>
      <c r="I53" s="665">
        <v>4</v>
      </c>
    </row>
    <row r="54" spans="1:9">
      <c r="A54" s="673">
        <v>42811</v>
      </c>
      <c r="B54" s="665">
        <v>14</v>
      </c>
      <c r="C54" s="665">
        <v>16</v>
      </c>
      <c r="D54" s="665">
        <v>12</v>
      </c>
      <c r="E54" s="665"/>
      <c r="F54" s="674"/>
      <c r="G54" s="674">
        <v>14</v>
      </c>
      <c r="H54" s="665">
        <v>12.3</v>
      </c>
      <c r="I54" s="665">
        <v>4</v>
      </c>
    </row>
    <row r="55" spans="1:9">
      <c r="A55" s="673">
        <v>42814</v>
      </c>
      <c r="B55" s="665">
        <v>14</v>
      </c>
      <c r="C55" s="665">
        <v>16</v>
      </c>
      <c r="D55" s="665">
        <v>12</v>
      </c>
      <c r="E55" s="665"/>
      <c r="F55" s="674"/>
      <c r="G55" s="674">
        <v>14</v>
      </c>
      <c r="H55" s="665">
        <v>12.3</v>
      </c>
      <c r="I55" s="665">
        <v>4</v>
      </c>
    </row>
    <row r="56" spans="1:9">
      <c r="A56" s="673">
        <v>42815</v>
      </c>
      <c r="B56" s="665">
        <v>14</v>
      </c>
      <c r="C56" s="665">
        <v>16</v>
      </c>
      <c r="D56" s="665">
        <v>12</v>
      </c>
      <c r="E56" s="665">
        <v>15</v>
      </c>
      <c r="F56" s="665"/>
      <c r="G56" s="665">
        <v>14</v>
      </c>
      <c r="H56" s="665">
        <v>12.3</v>
      </c>
      <c r="I56" s="665">
        <v>4</v>
      </c>
    </row>
    <row r="57" spans="1:9">
      <c r="A57" s="673">
        <v>42816</v>
      </c>
      <c r="B57" s="665">
        <v>14</v>
      </c>
      <c r="C57" s="665">
        <v>16</v>
      </c>
      <c r="D57" s="665">
        <v>12</v>
      </c>
      <c r="E57" s="665"/>
      <c r="F57" s="665"/>
      <c r="G57" s="665">
        <v>14</v>
      </c>
      <c r="H57" s="665">
        <v>12.3</v>
      </c>
      <c r="I57" s="665">
        <v>4</v>
      </c>
    </row>
    <row r="58" spans="1:9">
      <c r="A58" s="673">
        <v>42817</v>
      </c>
      <c r="B58" s="665">
        <v>14</v>
      </c>
      <c r="C58" s="665">
        <v>16</v>
      </c>
      <c r="D58" s="665">
        <v>12</v>
      </c>
      <c r="E58" s="665"/>
      <c r="F58" s="665"/>
      <c r="G58" s="665">
        <v>14</v>
      </c>
      <c r="H58" s="665">
        <v>12.4</v>
      </c>
      <c r="I58" s="665">
        <v>4</v>
      </c>
    </row>
    <row r="59" spans="1:9">
      <c r="A59" s="673">
        <v>42818</v>
      </c>
      <c r="B59" s="665">
        <v>14</v>
      </c>
      <c r="C59" s="665">
        <v>16</v>
      </c>
      <c r="D59" s="665">
        <v>12</v>
      </c>
      <c r="E59" s="665"/>
      <c r="F59" s="665"/>
      <c r="G59" s="665">
        <v>14</v>
      </c>
      <c r="H59" s="665">
        <v>12.3</v>
      </c>
      <c r="I59" s="665">
        <v>4</v>
      </c>
    </row>
    <row r="60" spans="1:9">
      <c r="A60" s="673">
        <v>42821</v>
      </c>
      <c r="B60" s="665">
        <v>14</v>
      </c>
      <c r="C60" s="665">
        <v>16</v>
      </c>
      <c r="D60" s="665">
        <v>12</v>
      </c>
      <c r="E60" s="665"/>
      <c r="F60" s="665"/>
      <c r="G60" s="665">
        <v>14</v>
      </c>
      <c r="H60" s="665">
        <v>12.4</v>
      </c>
      <c r="I60" s="665">
        <v>4</v>
      </c>
    </row>
    <row r="61" spans="1:9">
      <c r="A61" s="673">
        <v>42822</v>
      </c>
      <c r="B61" s="665">
        <v>14</v>
      </c>
      <c r="C61" s="665">
        <v>16</v>
      </c>
      <c r="D61" s="665">
        <v>12</v>
      </c>
      <c r="E61" s="665">
        <v>15</v>
      </c>
      <c r="F61" s="665"/>
      <c r="G61" s="665">
        <v>14</v>
      </c>
      <c r="H61" s="665">
        <v>12.3</v>
      </c>
      <c r="I61" s="665">
        <v>4</v>
      </c>
    </row>
    <row r="62" spans="1:9">
      <c r="A62" s="673">
        <v>42823</v>
      </c>
      <c r="B62" s="665">
        <v>14</v>
      </c>
      <c r="C62" s="665">
        <v>16</v>
      </c>
      <c r="D62" s="665">
        <v>12</v>
      </c>
      <c r="E62" s="665"/>
      <c r="F62" s="665"/>
      <c r="G62" s="665">
        <v>14</v>
      </c>
      <c r="H62" s="665">
        <v>12.3</v>
      </c>
      <c r="I62" s="665">
        <v>4</v>
      </c>
    </row>
    <row r="63" spans="1:9">
      <c r="A63" s="673">
        <v>42824</v>
      </c>
      <c r="B63" s="665">
        <v>14</v>
      </c>
      <c r="C63" s="665">
        <v>16</v>
      </c>
      <c r="D63" s="665">
        <v>12</v>
      </c>
      <c r="E63" s="665"/>
      <c r="F63" s="665"/>
      <c r="G63" s="665">
        <v>14</v>
      </c>
      <c r="H63" s="665">
        <v>12.5</v>
      </c>
      <c r="I63" s="665">
        <v>4</v>
      </c>
    </row>
    <row r="64" spans="1:9">
      <c r="A64" s="673">
        <v>42825</v>
      </c>
      <c r="B64" s="665">
        <v>14</v>
      </c>
      <c r="C64" s="665">
        <v>16</v>
      </c>
      <c r="D64" s="665">
        <v>12</v>
      </c>
      <c r="E64" s="665"/>
      <c r="F64" s="665"/>
      <c r="G64" s="665">
        <v>14</v>
      </c>
      <c r="H64" s="665">
        <v>12.3</v>
      </c>
      <c r="I64" s="665">
        <v>4</v>
      </c>
    </row>
    <row r="65" spans="1:9">
      <c r="A65" s="673">
        <v>42828</v>
      </c>
      <c r="B65" s="665">
        <v>14</v>
      </c>
      <c r="C65" s="665">
        <v>16</v>
      </c>
      <c r="D65" s="665">
        <v>12</v>
      </c>
      <c r="E65" s="665"/>
      <c r="F65" s="665"/>
      <c r="G65" s="665">
        <v>14</v>
      </c>
      <c r="H65" s="665">
        <v>12.4</v>
      </c>
      <c r="I65" s="665">
        <v>4</v>
      </c>
    </row>
    <row r="66" spans="1:9">
      <c r="A66" s="673">
        <v>42829</v>
      </c>
      <c r="B66" s="665">
        <v>14</v>
      </c>
      <c r="C66" s="665">
        <v>16</v>
      </c>
      <c r="D66" s="665">
        <v>12</v>
      </c>
      <c r="E66" s="665">
        <v>14.9</v>
      </c>
      <c r="F66" s="665"/>
      <c r="G66" s="665">
        <v>14</v>
      </c>
      <c r="H66" s="665">
        <v>12.4</v>
      </c>
      <c r="I66" s="665">
        <v>4</v>
      </c>
    </row>
    <row r="67" spans="1:9">
      <c r="A67" s="673">
        <v>42830</v>
      </c>
      <c r="B67" s="665">
        <v>14</v>
      </c>
      <c r="C67" s="665">
        <v>16</v>
      </c>
      <c r="D67" s="665">
        <v>12</v>
      </c>
      <c r="E67" s="665"/>
      <c r="F67" s="665"/>
      <c r="G67" s="665">
        <v>14</v>
      </c>
      <c r="H67" s="665">
        <v>12.3</v>
      </c>
      <c r="I67" s="665">
        <v>4</v>
      </c>
    </row>
    <row r="68" spans="1:9">
      <c r="A68" s="673">
        <v>42831</v>
      </c>
      <c r="B68" s="665">
        <v>14</v>
      </c>
      <c r="C68" s="665">
        <v>16</v>
      </c>
      <c r="D68" s="665">
        <v>12</v>
      </c>
      <c r="E68" s="665"/>
      <c r="F68" s="665"/>
      <c r="G68" s="665">
        <v>14</v>
      </c>
      <c r="H68" s="665">
        <v>12.3</v>
      </c>
      <c r="I68" s="665">
        <v>4</v>
      </c>
    </row>
    <row r="69" spans="1:9">
      <c r="A69" s="673">
        <v>42832</v>
      </c>
      <c r="B69" s="665">
        <v>14</v>
      </c>
      <c r="C69" s="665">
        <v>16</v>
      </c>
      <c r="D69" s="665">
        <v>12</v>
      </c>
      <c r="E69" s="665"/>
      <c r="F69" s="665"/>
      <c r="G69" s="665">
        <v>14</v>
      </c>
      <c r="H69" s="665">
        <v>12.8</v>
      </c>
      <c r="I69" s="665">
        <v>4</v>
      </c>
    </row>
    <row r="70" spans="1:9">
      <c r="A70" s="673">
        <v>42835</v>
      </c>
      <c r="B70" s="665">
        <v>14</v>
      </c>
      <c r="C70" s="665">
        <v>16</v>
      </c>
      <c r="D70" s="665">
        <v>12</v>
      </c>
      <c r="E70" s="665"/>
      <c r="F70" s="665"/>
      <c r="G70" s="665">
        <v>14</v>
      </c>
      <c r="H70" s="665">
        <v>12.6</v>
      </c>
      <c r="I70" s="665">
        <v>4</v>
      </c>
    </row>
    <row r="71" spans="1:9">
      <c r="A71" s="673">
        <v>42836</v>
      </c>
      <c r="B71" s="665">
        <v>14</v>
      </c>
      <c r="C71" s="665">
        <v>16</v>
      </c>
      <c r="D71" s="665">
        <v>12</v>
      </c>
      <c r="E71" s="665">
        <v>14.9</v>
      </c>
      <c r="F71" s="665"/>
      <c r="G71" s="665">
        <v>14</v>
      </c>
      <c r="H71" s="665">
        <v>12.6</v>
      </c>
      <c r="I71" s="665">
        <v>4</v>
      </c>
    </row>
    <row r="72" spans="1:9">
      <c r="A72" s="673">
        <v>42837</v>
      </c>
      <c r="B72" s="665">
        <v>14</v>
      </c>
      <c r="C72" s="665">
        <v>16</v>
      </c>
      <c r="D72" s="665">
        <v>12</v>
      </c>
      <c r="E72" s="665"/>
      <c r="F72" s="665"/>
      <c r="G72" s="665">
        <v>14</v>
      </c>
      <c r="H72" s="665">
        <v>12.5</v>
      </c>
      <c r="I72" s="665">
        <v>4</v>
      </c>
    </row>
    <row r="73" spans="1:9">
      <c r="A73" s="673">
        <v>42838</v>
      </c>
      <c r="B73" s="665">
        <v>14</v>
      </c>
      <c r="C73" s="665">
        <v>16</v>
      </c>
      <c r="D73" s="665">
        <v>12</v>
      </c>
      <c r="E73" s="665"/>
      <c r="F73" s="665"/>
      <c r="G73" s="665"/>
      <c r="H73" s="665">
        <v>12.5</v>
      </c>
      <c r="I73" s="665">
        <v>4</v>
      </c>
    </row>
    <row r="74" spans="1:9">
      <c r="A74" s="673">
        <v>42839</v>
      </c>
      <c r="B74" s="665">
        <v>13</v>
      </c>
      <c r="C74" s="665">
        <v>15</v>
      </c>
      <c r="D74" s="665">
        <v>11</v>
      </c>
      <c r="E74" s="665"/>
      <c r="F74" s="665"/>
      <c r="G74" s="665">
        <v>13</v>
      </c>
      <c r="H74" s="665">
        <v>12</v>
      </c>
      <c r="I74" s="665">
        <v>4</v>
      </c>
    </row>
    <row r="75" spans="1:9">
      <c r="A75" s="673">
        <v>42843</v>
      </c>
      <c r="B75" s="665">
        <v>13</v>
      </c>
      <c r="C75" s="665">
        <v>15</v>
      </c>
      <c r="D75" s="665">
        <v>11</v>
      </c>
      <c r="E75" s="665"/>
      <c r="F75" s="665"/>
      <c r="G75" s="665">
        <v>13</v>
      </c>
      <c r="H75" s="665">
        <v>11.8</v>
      </c>
      <c r="I75" s="665">
        <v>4</v>
      </c>
    </row>
    <row r="76" spans="1:9">
      <c r="A76" s="673">
        <v>42844</v>
      </c>
      <c r="B76" s="665">
        <v>13</v>
      </c>
      <c r="C76" s="665">
        <v>15</v>
      </c>
      <c r="D76" s="665">
        <v>11</v>
      </c>
      <c r="E76" s="665"/>
      <c r="F76" s="665">
        <v>15</v>
      </c>
      <c r="G76" s="665">
        <v>13</v>
      </c>
      <c r="H76" s="665">
        <v>11.6</v>
      </c>
      <c r="I76" s="665">
        <v>4</v>
      </c>
    </row>
    <row r="77" spans="1:9">
      <c r="A77" s="673">
        <v>42845</v>
      </c>
      <c r="B77" s="665">
        <v>13</v>
      </c>
      <c r="C77" s="665">
        <v>15</v>
      </c>
      <c r="D77" s="665">
        <v>11</v>
      </c>
      <c r="E77" s="665"/>
      <c r="F77" s="665"/>
      <c r="G77" s="665">
        <v>13</v>
      </c>
      <c r="H77" s="665">
        <v>11.6</v>
      </c>
      <c r="I77" s="665">
        <v>4</v>
      </c>
    </row>
    <row r="78" spans="1:9">
      <c r="A78" s="673">
        <v>42846</v>
      </c>
      <c r="B78" s="665">
        <v>13</v>
      </c>
      <c r="C78" s="665">
        <v>15</v>
      </c>
      <c r="D78" s="665">
        <v>11</v>
      </c>
      <c r="E78" s="665"/>
      <c r="F78" s="665"/>
      <c r="G78" s="665">
        <v>13</v>
      </c>
      <c r="H78" s="665">
        <v>11.7</v>
      </c>
      <c r="I78" s="665">
        <v>4</v>
      </c>
    </row>
    <row r="79" spans="1:9">
      <c r="A79" s="673">
        <v>42849</v>
      </c>
      <c r="B79" s="665">
        <v>13</v>
      </c>
      <c r="C79" s="665">
        <v>15</v>
      </c>
      <c r="D79" s="665">
        <v>11</v>
      </c>
      <c r="E79" s="665"/>
      <c r="F79" s="665"/>
      <c r="G79" s="665">
        <v>13</v>
      </c>
      <c r="H79" s="665">
        <v>11.8</v>
      </c>
      <c r="I79" s="665">
        <v>4</v>
      </c>
    </row>
    <row r="80" spans="1:9">
      <c r="A80" s="673">
        <v>42850</v>
      </c>
      <c r="B80" s="665">
        <v>13</v>
      </c>
      <c r="C80" s="665">
        <v>15</v>
      </c>
      <c r="D80" s="665">
        <v>11</v>
      </c>
      <c r="E80" s="665">
        <v>14.5</v>
      </c>
      <c r="F80" s="665"/>
      <c r="G80" s="665">
        <v>13</v>
      </c>
      <c r="H80" s="665">
        <v>11.6</v>
      </c>
      <c r="I80" s="665">
        <v>4</v>
      </c>
    </row>
    <row r="81" spans="1:9">
      <c r="A81" s="673">
        <v>42851</v>
      </c>
      <c r="B81" s="665">
        <v>13</v>
      </c>
      <c r="C81" s="665">
        <v>15</v>
      </c>
      <c r="D81" s="665">
        <v>11</v>
      </c>
      <c r="E81" s="665"/>
      <c r="F81" s="665"/>
      <c r="G81" s="665">
        <v>13</v>
      </c>
      <c r="H81" s="665">
        <v>11.5</v>
      </c>
      <c r="I81" s="665">
        <v>4</v>
      </c>
    </row>
    <row r="82" spans="1:9">
      <c r="A82" s="673">
        <v>42852</v>
      </c>
      <c r="B82" s="665">
        <v>13</v>
      </c>
      <c r="C82" s="665">
        <v>15</v>
      </c>
      <c r="D82" s="665">
        <v>11</v>
      </c>
      <c r="E82" s="665"/>
      <c r="F82" s="665"/>
      <c r="G82" s="665">
        <v>13</v>
      </c>
      <c r="H82" s="665">
        <v>11.4</v>
      </c>
      <c r="I82" s="665">
        <v>4</v>
      </c>
    </row>
    <row r="83" spans="1:9">
      <c r="A83" s="673">
        <v>42853</v>
      </c>
      <c r="B83" s="665">
        <v>13</v>
      </c>
      <c r="C83" s="665">
        <v>15</v>
      </c>
      <c r="D83" s="665">
        <v>11</v>
      </c>
      <c r="E83" s="665"/>
      <c r="F83" s="665"/>
      <c r="G83" s="665">
        <v>13</v>
      </c>
      <c r="H83" s="665">
        <v>11.4</v>
      </c>
      <c r="I83" s="665">
        <v>4</v>
      </c>
    </row>
    <row r="84" spans="1:9">
      <c r="A84" s="673">
        <v>42858</v>
      </c>
      <c r="B84" s="665">
        <v>13</v>
      </c>
      <c r="C84" s="665">
        <v>15</v>
      </c>
      <c r="D84" s="665">
        <v>11</v>
      </c>
      <c r="E84" s="665"/>
      <c r="F84" s="665"/>
      <c r="G84" s="665">
        <v>13</v>
      </c>
      <c r="H84" s="665">
        <v>11.6</v>
      </c>
      <c r="I84" s="665">
        <v>4</v>
      </c>
    </row>
    <row r="85" spans="1:9">
      <c r="A85" s="673">
        <v>42859</v>
      </c>
      <c r="B85" s="665">
        <v>13</v>
      </c>
      <c r="C85" s="665">
        <v>15</v>
      </c>
      <c r="D85" s="665">
        <v>11</v>
      </c>
      <c r="E85" s="665"/>
      <c r="F85" s="665"/>
      <c r="G85" s="665">
        <v>13</v>
      </c>
      <c r="H85" s="665">
        <v>11.5</v>
      </c>
      <c r="I85" s="665">
        <v>4</v>
      </c>
    </row>
    <row r="86" spans="1:9">
      <c r="A86" s="673">
        <v>42860</v>
      </c>
      <c r="B86" s="665">
        <v>13</v>
      </c>
      <c r="C86" s="665">
        <v>15</v>
      </c>
      <c r="D86" s="665">
        <v>11</v>
      </c>
      <c r="E86" s="665"/>
      <c r="F86" s="665"/>
      <c r="G86" s="665">
        <v>13</v>
      </c>
      <c r="H86" s="665">
        <v>11.5</v>
      </c>
      <c r="I86" s="665">
        <v>4</v>
      </c>
    </row>
    <row r="87" spans="1:9">
      <c r="A87" s="673">
        <v>42865</v>
      </c>
      <c r="B87" s="665">
        <v>13</v>
      </c>
      <c r="C87" s="665">
        <v>15</v>
      </c>
      <c r="D87" s="665">
        <v>11</v>
      </c>
      <c r="E87" s="665"/>
      <c r="F87" s="665"/>
      <c r="G87" s="665">
        <v>13</v>
      </c>
      <c r="H87" s="665">
        <v>11.5</v>
      </c>
      <c r="I87" s="665">
        <v>4</v>
      </c>
    </row>
    <row r="88" spans="1:9">
      <c r="A88" s="673">
        <v>42866</v>
      </c>
      <c r="B88" s="665">
        <v>13</v>
      </c>
      <c r="C88" s="665">
        <v>15</v>
      </c>
      <c r="D88" s="665">
        <v>11</v>
      </c>
      <c r="E88" s="665"/>
      <c r="F88" s="665"/>
      <c r="G88" s="665">
        <v>13</v>
      </c>
      <c r="H88" s="665">
        <v>11.5</v>
      </c>
      <c r="I88" s="665">
        <v>4</v>
      </c>
    </row>
    <row r="89" spans="1:9">
      <c r="A89" s="673">
        <v>42867</v>
      </c>
      <c r="B89" s="665">
        <v>13</v>
      </c>
      <c r="C89" s="665">
        <v>15</v>
      </c>
      <c r="D89" s="665">
        <v>11</v>
      </c>
      <c r="E89" s="665"/>
      <c r="F89" s="665"/>
      <c r="G89" s="665">
        <v>13</v>
      </c>
      <c r="H89" s="665">
        <v>11.5</v>
      </c>
      <c r="I89" s="665">
        <v>4</v>
      </c>
    </row>
    <row r="90" spans="1:9">
      <c r="A90" s="673">
        <v>42868</v>
      </c>
      <c r="B90" s="665">
        <v>13</v>
      </c>
      <c r="C90" s="665">
        <v>15</v>
      </c>
      <c r="D90" s="665">
        <v>11</v>
      </c>
      <c r="E90" s="665"/>
      <c r="F90" s="665"/>
      <c r="G90" s="665">
        <v>13</v>
      </c>
      <c r="H90" s="665">
        <v>11.5</v>
      </c>
      <c r="I90" s="665">
        <v>4</v>
      </c>
    </row>
    <row r="91" spans="1:9">
      <c r="A91" s="673">
        <v>42870</v>
      </c>
      <c r="B91" s="665">
        <v>13</v>
      </c>
      <c r="C91" s="665">
        <v>15</v>
      </c>
      <c r="D91" s="665">
        <v>11</v>
      </c>
      <c r="E91" s="665"/>
      <c r="F91" s="665"/>
      <c r="G91" s="665">
        <v>13</v>
      </c>
      <c r="H91" s="665">
        <v>11.6</v>
      </c>
      <c r="I91" s="665">
        <v>4</v>
      </c>
    </row>
    <row r="92" spans="1:9">
      <c r="A92" s="673">
        <v>42871</v>
      </c>
      <c r="B92" s="665">
        <v>13</v>
      </c>
      <c r="C92" s="665">
        <v>15</v>
      </c>
      <c r="D92" s="665">
        <v>11</v>
      </c>
      <c r="E92" s="665">
        <v>14.4</v>
      </c>
      <c r="F92" s="665"/>
      <c r="G92" s="665">
        <v>13</v>
      </c>
      <c r="H92" s="665">
        <v>11.6</v>
      </c>
      <c r="I92" s="665">
        <v>4</v>
      </c>
    </row>
    <row r="93" spans="1:9">
      <c r="A93" s="673">
        <v>42872</v>
      </c>
      <c r="B93" s="665">
        <v>13</v>
      </c>
      <c r="C93" s="665">
        <v>15</v>
      </c>
      <c r="D93" s="665">
        <v>11</v>
      </c>
      <c r="E93" s="665"/>
      <c r="F93" s="665"/>
      <c r="G93" s="665">
        <v>13</v>
      </c>
      <c r="H93" s="665">
        <v>11.6</v>
      </c>
      <c r="I93" s="665">
        <v>4</v>
      </c>
    </row>
    <row r="94" spans="1:9">
      <c r="A94" s="673">
        <v>42873</v>
      </c>
      <c r="B94" s="665">
        <v>13</v>
      </c>
      <c r="C94" s="665">
        <v>15</v>
      </c>
      <c r="D94" s="665">
        <v>11</v>
      </c>
      <c r="E94" s="665"/>
      <c r="F94" s="665"/>
      <c r="G94" s="665">
        <v>13</v>
      </c>
      <c r="H94" s="665">
        <v>11.8</v>
      </c>
      <c r="I94" s="665">
        <v>4</v>
      </c>
    </row>
    <row r="95" spans="1:9">
      <c r="A95" s="673">
        <v>42874</v>
      </c>
      <c r="B95" s="665">
        <v>13</v>
      </c>
      <c r="C95" s="665">
        <v>15</v>
      </c>
      <c r="D95" s="665">
        <v>11</v>
      </c>
      <c r="E95" s="665"/>
      <c r="F95" s="665"/>
      <c r="G95" s="665">
        <v>13</v>
      </c>
      <c r="H95" s="665">
        <v>11.8</v>
      </c>
      <c r="I95" s="665">
        <v>4</v>
      </c>
    </row>
    <row r="96" spans="1:9">
      <c r="A96" s="673">
        <v>42877</v>
      </c>
      <c r="B96" s="665">
        <v>13</v>
      </c>
      <c r="C96" s="665">
        <v>15</v>
      </c>
      <c r="D96" s="665">
        <v>11</v>
      </c>
      <c r="E96" s="665"/>
      <c r="F96" s="665"/>
      <c r="G96" s="665">
        <v>13</v>
      </c>
      <c r="H96" s="665">
        <v>12</v>
      </c>
      <c r="I96" s="665">
        <v>4</v>
      </c>
    </row>
    <row r="97" spans="1:9">
      <c r="A97" s="673">
        <v>42878</v>
      </c>
      <c r="B97" s="665">
        <v>13</v>
      </c>
      <c r="C97" s="665">
        <v>15</v>
      </c>
      <c r="D97" s="665">
        <v>11</v>
      </c>
      <c r="E97" s="665">
        <v>14.4</v>
      </c>
      <c r="F97" s="665"/>
      <c r="G97" s="665">
        <v>13</v>
      </c>
      <c r="H97" s="665">
        <v>12.1</v>
      </c>
      <c r="I97" s="665">
        <v>4</v>
      </c>
    </row>
    <row r="98" spans="1:9">
      <c r="A98" s="673">
        <v>42879</v>
      </c>
      <c r="B98" s="665">
        <v>13</v>
      </c>
      <c r="C98" s="665">
        <v>15</v>
      </c>
      <c r="D98" s="665">
        <v>11</v>
      </c>
      <c r="E98" s="665"/>
      <c r="F98" s="665"/>
      <c r="G98" s="665">
        <v>13</v>
      </c>
      <c r="H98" s="665">
        <v>11.8</v>
      </c>
      <c r="I98" s="665">
        <v>4</v>
      </c>
    </row>
    <row r="99" spans="1:9">
      <c r="A99" s="673">
        <v>42880</v>
      </c>
      <c r="B99" s="665">
        <v>13</v>
      </c>
      <c r="C99" s="665">
        <v>15</v>
      </c>
      <c r="D99" s="665">
        <v>11</v>
      </c>
      <c r="E99" s="665"/>
      <c r="F99" s="665"/>
      <c r="G99" s="665"/>
      <c r="H99" s="665">
        <v>11.7</v>
      </c>
      <c r="I99" s="665">
        <v>4</v>
      </c>
    </row>
    <row r="100" spans="1:9">
      <c r="A100" s="673">
        <v>42881</v>
      </c>
      <c r="B100" s="665">
        <v>12.5</v>
      </c>
      <c r="C100" s="665">
        <v>14.5</v>
      </c>
      <c r="D100" s="665">
        <v>10.5</v>
      </c>
      <c r="E100" s="665"/>
      <c r="F100" s="665"/>
      <c r="G100" s="665">
        <v>12.5</v>
      </c>
      <c r="H100" s="665">
        <v>11.3</v>
      </c>
      <c r="I100" s="665">
        <v>4</v>
      </c>
    </row>
    <row r="101" spans="1:9">
      <c r="A101" s="673">
        <v>42884</v>
      </c>
      <c r="B101" s="665">
        <v>12.5</v>
      </c>
      <c r="C101" s="665">
        <v>14.5</v>
      </c>
      <c r="D101" s="665">
        <v>10.5</v>
      </c>
      <c r="E101" s="665"/>
      <c r="F101" s="665"/>
      <c r="G101" s="665">
        <v>12.5</v>
      </c>
      <c r="H101" s="665">
        <v>11.3</v>
      </c>
      <c r="I101" s="665">
        <v>4</v>
      </c>
    </row>
    <row r="102" spans="1:9">
      <c r="A102" s="673">
        <v>42885</v>
      </c>
      <c r="B102" s="665">
        <v>12.5</v>
      </c>
      <c r="C102" s="665">
        <v>14.5</v>
      </c>
      <c r="D102" s="665">
        <v>10.5</v>
      </c>
      <c r="E102" s="665"/>
      <c r="F102" s="665"/>
      <c r="G102" s="665">
        <v>12.5</v>
      </c>
      <c r="H102" s="665">
        <v>11.3</v>
      </c>
      <c r="I102" s="665">
        <v>4</v>
      </c>
    </row>
    <row r="103" spans="1:9">
      <c r="A103" s="673">
        <v>42886</v>
      </c>
      <c r="B103" s="665">
        <v>12.5</v>
      </c>
      <c r="C103" s="665">
        <v>14.5</v>
      </c>
      <c r="D103" s="665">
        <v>10.5</v>
      </c>
      <c r="E103" s="665"/>
      <c r="F103" s="665">
        <v>14.5</v>
      </c>
      <c r="G103" s="665">
        <v>12.5</v>
      </c>
      <c r="H103" s="665">
        <v>11.4</v>
      </c>
      <c r="I103" s="665">
        <v>4</v>
      </c>
    </row>
    <row r="104" spans="1:9">
      <c r="A104" s="673">
        <v>42887</v>
      </c>
      <c r="B104" s="665">
        <v>12.5</v>
      </c>
      <c r="C104" s="665">
        <v>14.5</v>
      </c>
      <c r="D104" s="665">
        <v>10.5</v>
      </c>
      <c r="E104" s="665"/>
      <c r="F104" s="665"/>
      <c r="G104" s="665">
        <v>12.5</v>
      </c>
      <c r="H104" s="665">
        <v>11.1</v>
      </c>
      <c r="I104" s="665">
        <v>4</v>
      </c>
    </row>
    <row r="105" spans="1:9">
      <c r="A105" s="673">
        <v>42888</v>
      </c>
      <c r="B105" s="665">
        <v>12.5</v>
      </c>
      <c r="C105" s="665">
        <v>14.5</v>
      </c>
      <c r="D105" s="665">
        <v>10.5</v>
      </c>
      <c r="E105" s="665"/>
      <c r="F105" s="665"/>
      <c r="G105" s="665">
        <v>12.5</v>
      </c>
      <c r="H105" s="665">
        <v>11.1</v>
      </c>
      <c r="I105" s="665">
        <v>4</v>
      </c>
    </row>
    <row r="106" spans="1:9">
      <c r="A106" s="673">
        <v>42892</v>
      </c>
      <c r="B106" s="665">
        <v>12.5</v>
      </c>
      <c r="C106" s="665">
        <v>14.5</v>
      </c>
      <c r="D106" s="665">
        <v>10.5</v>
      </c>
      <c r="E106" s="665"/>
      <c r="F106" s="665"/>
      <c r="G106" s="665">
        <v>12.5</v>
      </c>
      <c r="H106" s="665">
        <v>10.9</v>
      </c>
      <c r="I106" s="665">
        <v>4</v>
      </c>
    </row>
    <row r="107" spans="1:9">
      <c r="A107" s="673">
        <v>42893</v>
      </c>
      <c r="B107" s="665">
        <v>12.5</v>
      </c>
      <c r="C107" s="665">
        <v>14.5</v>
      </c>
      <c r="D107" s="665">
        <v>10.5</v>
      </c>
      <c r="E107" s="665"/>
      <c r="F107" s="665"/>
      <c r="G107" s="665">
        <v>12.5</v>
      </c>
      <c r="H107" s="665">
        <v>10.8</v>
      </c>
      <c r="I107" s="665">
        <v>4</v>
      </c>
    </row>
    <row r="108" spans="1:9">
      <c r="A108" s="673">
        <v>42894</v>
      </c>
      <c r="B108" s="665">
        <v>12.5</v>
      </c>
      <c r="C108" s="665">
        <v>14.5</v>
      </c>
      <c r="D108" s="665">
        <v>10.5</v>
      </c>
      <c r="E108" s="665"/>
      <c r="F108" s="665"/>
      <c r="G108" s="665">
        <v>12.5</v>
      </c>
      <c r="H108" s="665">
        <v>10.7</v>
      </c>
      <c r="I108" s="665">
        <v>4</v>
      </c>
    </row>
    <row r="109" spans="1:9">
      <c r="A109" s="673">
        <v>42895</v>
      </c>
      <c r="B109" s="665">
        <v>12.5</v>
      </c>
      <c r="C109" s="665">
        <v>14.5</v>
      </c>
      <c r="D109" s="665">
        <v>10.5</v>
      </c>
      <c r="E109" s="665"/>
      <c r="F109" s="665"/>
      <c r="G109" s="665">
        <v>12.5</v>
      </c>
      <c r="H109" s="665">
        <v>10.8</v>
      </c>
      <c r="I109" s="665">
        <v>4</v>
      </c>
    </row>
    <row r="110" spans="1:9">
      <c r="A110" s="673">
        <v>42898</v>
      </c>
      <c r="B110" s="665">
        <v>12.5</v>
      </c>
      <c r="C110" s="665">
        <v>14.5</v>
      </c>
      <c r="D110" s="665">
        <v>10.5</v>
      </c>
      <c r="E110" s="665"/>
      <c r="F110" s="665"/>
      <c r="G110" s="665">
        <v>12.5</v>
      </c>
      <c r="H110" s="665">
        <v>10.9</v>
      </c>
      <c r="I110" s="665">
        <v>4</v>
      </c>
    </row>
    <row r="111" spans="1:9">
      <c r="A111" s="673">
        <v>42899</v>
      </c>
      <c r="B111" s="665">
        <v>12.5</v>
      </c>
      <c r="C111" s="665">
        <v>14.5</v>
      </c>
      <c r="D111" s="665">
        <v>10.5</v>
      </c>
      <c r="E111" s="665"/>
      <c r="F111" s="665"/>
      <c r="G111" s="665">
        <v>12.5</v>
      </c>
      <c r="H111" s="665">
        <v>11</v>
      </c>
      <c r="I111" s="665">
        <v>4</v>
      </c>
    </row>
    <row r="112" spans="1:9">
      <c r="A112" s="673">
        <v>42900</v>
      </c>
      <c r="B112" s="665">
        <v>12.5</v>
      </c>
      <c r="C112" s="665">
        <v>14.5</v>
      </c>
      <c r="D112" s="665">
        <v>10.5</v>
      </c>
      <c r="E112" s="665"/>
      <c r="F112" s="665">
        <v>14.5</v>
      </c>
      <c r="G112" s="665">
        <v>12.5</v>
      </c>
      <c r="H112" s="665">
        <v>11</v>
      </c>
      <c r="I112" s="665">
        <v>4</v>
      </c>
    </row>
    <row r="113" spans="1:9">
      <c r="A113" s="673">
        <v>42901</v>
      </c>
      <c r="B113" s="665">
        <v>12.5</v>
      </c>
      <c r="C113" s="665">
        <v>14.5</v>
      </c>
      <c r="D113" s="665">
        <v>10.5</v>
      </c>
      <c r="E113" s="665"/>
      <c r="F113" s="665"/>
      <c r="G113" s="665">
        <v>12.5</v>
      </c>
      <c r="H113" s="665">
        <v>11</v>
      </c>
      <c r="I113" s="665">
        <v>4</v>
      </c>
    </row>
    <row r="114" spans="1:9">
      <c r="A114" s="673">
        <v>42902</v>
      </c>
      <c r="B114" s="665">
        <v>12.5</v>
      </c>
      <c r="C114" s="665">
        <v>14.5</v>
      </c>
      <c r="D114" s="665">
        <v>10.5</v>
      </c>
      <c r="E114" s="665"/>
      <c r="F114" s="665"/>
      <c r="G114" s="665">
        <v>12.5</v>
      </c>
      <c r="H114" s="665">
        <v>11</v>
      </c>
      <c r="I114" s="665">
        <v>4</v>
      </c>
    </row>
    <row r="115" spans="1:9">
      <c r="A115" s="673">
        <v>42905</v>
      </c>
      <c r="B115" s="665">
        <v>12.5</v>
      </c>
      <c r="C115" s="665">
        <v>14.5</v>
      </c>
      <c r="D115" s="665">
        <v>10.5</v>
      </c>
      <c r="E115" s="665"/>
      <c r="F115" s="665"/>
      <c r="G115" s="665">
        <v>12.5</v>
      </c>
      <c r="H115" s="665">
        <v>11.1</v>
      </c>
      <c r="I115" s="665">
        <v>4</v>
      </c>
    </row>
    <row r="116" spans="1:9">
      <c r="A116" s="673">
        <v>42906</v>
      </c>
      <c r="B116" s="665">
        <v>12.5</v>
      </c>
      <c r="C116" s="665">
        <v>14.5</v>
      </c>
      <c r="D116" s="665">
        <v>10.5</v>
      </c>
      <c r="E116" s="665">
        <v>14.4</v>
      </c>
      <c r="F116" s="665"/>
      <c r="G116" s="665">
        <v>12.5</v>
      </c>
      <c r="H116" s="665">
        <v>11</v>
      </c>
      <c r="I116" s="665">
        <v>4</v>
      </c>
    </row>
    <row r="117" spans="1:9">
      <c r="A117" s="673">
        <v>42907</v>
      </c>
      <c r="B117" s="665">
        <v>12.5</v>
      </c>
      <c r="C117" s="665">
        <v>14.5</v>
      </c>
      <c r="D117" s="665">
        <v>10.5</v>
      </c>
      <c r="E117" s="665"/>
      <c r="F117" s="665"/>
      <c r="G117" s="665">
        <v>12.5</v>
      </c>
      <c r="H117" s="665">
        <v>11</v>
      </c>
      <c r="I117" s="665">
        <v>4</v>
      </c>
    </row>
    <row r="118" spans="1:9">
      <c r="A118" s="673">
        <v>42908</v>
      </c>
      <c r="B118" s="665">
        <v>12.5</v>
      </c>
      <c r="C118" s="665">
        <v>14.5</v>
      </c>
      <c r="D118" s="665">
        <v>10.5</v>
      </c>
      <c r="E118" s="665"/>
      <c r="F118" s="665"/>
      <c r="G118" s="665">
        <v>12.5</v>
      </c>
      <c r="H118" s="665">
        <v>11</v>
      </c>
      <c r="I118" s="665">
        <v>4</v>
      </c>
    </row>
    <row r="119" spans="1:9">
      <c r="A119" s="673">
        <v>42909</v>
      </c>
      <c r="B119" s="665">
        <v>12.5</v>
      </c>
      <c r="C119" s="665">
        <v>14.5</v>
      </c>
      <c r="D119" s="665">
        <v>10.5</v>
      </c>
      <c r="E119" s="665"/>
      <c r="F119" s="665"/>
      <c r="G119" s="665">
        <v>12.5</v>
      </c>
      <c r="H119" s="665">
        <v>11.1</v>
      </c>
      <c r="I119" s="665">
        <v>4</v>
      </c>
    </row>
    <row r="120" spans="1:9">
      <c r="A120" s="673">
        <v>42912</v>
      </c>
      <c r="B120" s="665">
        <v>12.5</v>
      </c>
      <c r="C120" s="665">
        <v>14.5</v>
      </c>
      <c r="D120" s="665">
        <v>10.5</v>
      </c>
      <c r="E120" s="665"/>
      <c r="F120" s="665"/>
      <c r="G120" s="665">
        <v>12.5</v>
      </c>
      <c r="H120" s="665">
        <v>10.9</v>
      </c>
      <c r="I120" s="665">
        <v>4</v>
      </c>
    </row>
    <row r="121" spans="1:9">
      <c r="A121" s="673">
        <v>42913</v>
      </c>
      <c r="B121" s="665">
        <v>12.5</v>
      </c>
      <c r="C121" s="665">
        <v>14.5</v>
      </c>
      <c r="D121" s="665">
        <v>10.5</v>
      </c>
      <c r="E121" s="665">
        <v>14.4</v>
      </c>
      <c r="F121" s="665"/>
      <c r="G121" s="665">
        <v>12.5</v>
      </c>
      <c r="H121" s="665">
        <v>11.1</v>
      </c>
      <c r="I121" s="665">
        <v>4</v>
      </c>
    </row>
    <row r="122" spans="1:9">
      <c r="A122" s="673">
        <v>42915</v>
      </c>
      <c r="B122" s="665">
        <v>12.5</v>
      </c>
      <c r="C122" s="665">
        <v>14.5</v>
      </c>
      <c r="D122" s="665">
        <v>10.5</v>
      </c>
      <c r="E122" s="665"/>
      <c r="F122" s="665"/>
      <c r="G122" s="665">
        <v>12.5</v>
      </c>
      <c r="H122" s="665">
        <v>11.1</v>
      </c>
      <c r="I122" s="665">
        <v>4</v>
      </c>
    </row>
    <row r="123" spans="1:9">
      <c r="A123" s="673">
        <v>42916</v>
      </c>
      <c r="B123" s="665">
        <v>12.5</v>
      </c>
      <c r="C123" s="665">
        <v>14.5</v>
      </c>
      <c r="D123" s="665">
        <v>10.5</v>
      </c>
      <c r="E123" s="665"/>
      <c r="F123" s="665"/>
      <c r="G123" s="665">
        <v>12.5</v>
      </c>
      <c r="H123" s="665">
        <v>11.2</v>
      </c>
      <c r="I123" s="665">
        <v>4</v>
      </c>
    </row>
    <row r="124" spans="1:9">
      <c r="A124" s="673">
        <v>42919</v>
      </c>
      <c r="B124" s="665">
        <v>12.5</v>
      </c>
      <c r="C124" s="665">
        <v>14.5</v>
      </c>
      <c r="D124" s="665">
        <v>10.5</v>
      </c>
      <c r="E124" s="665"/>
      <c r="F124" s="665"/>
      <c r="G124" s="665">
        <v>12.5</v>
      </c>
      <c r="H124" s="665">
        <v>11.2</v>
      </c>
      <c r="I124" s="665">
        <v>4</v>
      </c>
    </row>
    <row r="125" spans="1:9">
      <c r="A125" s="673">
        <v>42920</v>
      </c>
      <c r="B125" s="665">
        <v>12.5</v>
      </c>
      <c r="C125" s="665">
        <v>14.5</v>
      </c>
      <c r="D125" s="665">
        <v>10.5</v>
      </c>
      <c r="E125" s="665"/>
      <c r="F125" s="665"/>
      <c r="G125" s="665">
        <v>12.5</v>
      </c>
      <c r="H125" s="665">
        <v>10.9</v>
      </c>
      <c r="I125" s="665">
        <v>4</v>
      </c>
    </row>
    <row r="126" spans="1:9">
      <c r="A126" s="673">
        <v>42921</v>
      </c>
      <c r="B126" s="665">
        <v>12.5</v>
      </c>
      <c r="C126" s="665">
        <v>14.5</v>
      </c>
      <c r="D126" s="665">
        <v>10.5</v>
      </c>
      <c r="E126" s="665"/>
      <c r="F126" s="665"/>
      <c r="G126" s="665">
        <v>12.5</v>
      </c>
      <c r="H126" s="665">
        <v>11</v>
      </c>
      <c r="I126" s="665">
        <v>4</v>
      </c>
    </row>
    <row r="127" spans="1:9">
      <c r="A127" s="673">
        <v>42922</v>
      </c>
      <c r="B127" s="665">
        <v>12.5</v>
      </c>
      <c r="C127" s="665">
        <v>14.5</v>
      </c>
      <c r="D127" s="665">
        <v>10.5</v>
      </c>
      <c r="E127" s="665"/>
      <c r="F127" s="665"/>
      <c r="G127" s="665"/>
      <c r="H127" s="665">
        <v>10.9</v>
      </c>
      <c r="I127" s="665">
        <v>4</v>
      </c>
    </row>
    <row r="128" spans="1:9">
      <c r="A128" s="673">
        <v>42923</v>
      </c>
      <c r="B128" s="665">
        <v>12.5</v>
      </c>
      <c r="C128" s="665">
        <v>14.5</v>
      </c>
      <c r="D128" s="665">
        <v>10.5</v>
      </c>
      <c r="E128" s="665"/>
      <c r="F128" s="665"/>
      <c r="G128" s="665">
        <v>12.5</v>
      </c>
      <c r="H128" s="665">
        <v>10.9</v>
      </c>
      <c r="I128" s="665">
        <v>4</v>
      </c>
    </row>
    <row r="129" spans="1:9">
      <c r="A129" s="673">
        <v>42926</v>
      </c>
      <c r="B129" s="665">
        <v>12.5</v>
      </c>
      <c r="C129" s="665">
        <v>14.5</v>
      </c>
      <c r="D129" s="665">
        <v>10.5</v>
      </c>
      <c r="E129" s="665"/>
      <c r="F129" s="665"/>
      <c r="G129" s="665">
        <v>12.5</v>
      </c>
      <c r="H129" s="665">
        <v>10.9</v>
      </c>
      <c r="I129" s="665">
        <v>4</v>
      </c>
    </row>
    <row r="130" spans="1:9">
      <c r="A130" s="673">
        <v>42927</v>
      </c>
      <c r="B130" s="665">
        <v>12.5</v>
      </c>
      <c r="C130" s="665">
        <v>14.5</v>
      </c>
      <c r="D130" s="665">
        <v>10.5</v>
      </c>
      <c r="E130" s="665"/>
      <c r="F130" s="665"/>
      <c r="G130" s="665">
        <v>12.5</v>
      </c>
      <c r="H130" s="665">
        <v>11</v>
      </c>
      <c r="I130" s="665">
        <v>4</v>
      </c>
    </row>
    <row r="131" spans="1:9">
      <c r="A131" s="673">
        <v>42928</v>
      </c>
      <c r="B131" s="665">
        <v>12.5</v>
      </c>
      <c r="C131" s="665">
        <v>14.5</v>
      </c>
      <c r="D131" s="665">
        <v>10.5</v>
      </c>
      <c r="E131" s="665"/>
      <c r="F131" s="665"/>
      <c r="G131" s="665">
        <v>12.5</v>
      </c>
      <c r="H131" s="665">
        <v>11</v>
      </c>
      <c r="I131" s="665">
        <v>4</v>
      </c>
    </row>
    <row r="132" spans="1:9">
      <c r="A132" s="673">
        <v>42929</v>
      </c>
      <c r="B132" s="665">
        <v>12.5</v>
      </c>
      <c r="C132" s="665">
        <v>14.5</v>
      </c>
      <c r="D132" s="665">
        <v>10.5</v>
      </c>
      <c r="E132" s="665"/>
      <c r="F132" s="665"/>
      <c r="G132" s="665">
        <v>12.5</v>
      </c>
      <c r="H132" s="665">
        <v>11.1</v>
      </c>
      <c r="I132" s="665">
        <v>4</v>
      </c>
    </row>
    <row r="133" spans="1:9">
      <c r="A133" s="673">
        <v>42930</v>
      </c>
      <c r="B133" s="665">
        <v>12.5</v>
      </c>
      <c r="C133" s="665">
        <v>14.5</v>
      </c>
      <c r="D133" s="665">
        <v>10.5</v>
      </c>
      <c r="E133" s="665"/>
      <c r="F133" s="665"/>
      <c r="G133" s="665">
        <v>12.5</v>
      </c>
      <c r="H133" s="665">
        <v>11.1</v>
      </c>
      <c r="I133" s="665">
        <v>4</v>
      </c>
    </row>
    <row r="134" spans="1:9">
      <c r="A134" s="673">
        <v>42933</v>
      </c>
      <c r="B134" s="665">
        <v>12.5</v>
      </c>
      <c r="C134" s="665">
        <v>14.5</v>
      </c>
      <c r="D134" s="665">
        <v>10.5</v>
      </c>
      <c r="E134" s="665"/>
      <c r="F134" s="665"/>
      <c r="G134" s="665">
        <v>12.5</v>
      </c>
      <c r="H134" s="665">
        <v>10.9</v>
      </c>
      <c r="I134" s="665">
        <v>4</v>
      </c>
    </row>
    <row r="135" spans="1:9">
      <c r="A135" s="673">
        <v>42934</v>
      </c>
      <c r="B135" s="665">
        <v>12.5</v>
      </c>
      <c r="C135" s="665">
        <v>14.5</v>
      </c>
      <c r="D135" s="665">
        <v>10.5</v>
      </c>
      <c r="E135" s="665"/>
      <c r="F135" s="665"/>
      <c r="G135" s="665">
        <v>12.5</v>
      </c>
      <c r="H135" s="665">
        <v>11</v>
      </c>
      <c r="I135" s="665">
        <v>4</v>
      </c>
    </row>
    <row r="136" spans="1:9">
      <c r="A136" s="673">
        <v>42935</v>
      </c>
      <c r="B136" s="665">
        <v>12.5</v>
      </c>
      <c r="C136" s="665">
        <v>14.5</v>
      </c>
      <c r="D136" s="665">
        <v>10.5</v>
      </c>
      <c r="E136" s="665"/>
      <c r="F136" s="665"/>
      <c r="G136" s="665">
        <v>12.5</v>
      </c>
      <c r="H136" s="665">
        <v>10.9</v>
      </c>
      <c r="I136" s="665">
        <v>4</v>
      </c>
    </row>
    <row r="137" spans="1:9">
      <c r="A137" s="673">
        <v>42936</v>
      </c>
      <c r="B137" s="665">
        <v>12.5</v>
      </c>
      <c r="C137" s="665">
        <v>14.5</v>
      </c>
      <c r="D137" s="665">
        <v>10.5</v>
      </c>
      <c r="E137" s="665"/>
      <c r="F137" s="665"/>
      <c r="G137" s="665">
        <v>12.5</v>
      </c>
      <c r="H137" s="665">
        <v>11.1</v>
      </c>
      <c r="I137" s="665">
        <v>4</v>
      </c>
    </row>
    <row r="138" spans="1:9">
      <c r="A138" s="673">
        <v>42937</v>
      </c>
      <c r="B138" s="665">
        <v>12.5</v>
      </c>
      <c r="C138" s="665">
        <v>14.5</v>
      </c>
      <c r="D138" s="665">
        <v>10.5</v>
      </c>
      <c r="E138" s="665"/>
      <c r="F138" s="665"/>
      <c r="G138" s="665">
        <v>12.5</v>
      </c>
      <c r="H138" s="665">
        <v>11</v>
      </c>
      <c r="I138" s="665">
        <v>4</v>
      </c>
    </row>
    <row r="139" spans="1:9">
      <c r="A139" s="673">
        <v>42940</v>
      </c>
      <c r="B139" s="665">
        <v>12.5</v>
      </c>
      <c r="C139" s="665">
        <v>14.5</v>
      </c>
      <c r="D139" s="665">
        <v>10.5</v>
      </c>
      <c r="E139" s="665"/>
      <c r="F139" s="665"/>
      <c r="G139" s="665">
        <v>12.5</v>
      </c>
      <c r="H139" s="665">
        <v>11</v>
      </c>
      <c r="I139" s="665">
        <v>4</v>
      </c>
    </row>
    <row r="140" spans="1:9">
      <c r="A140" s="673">
        <v>42941</v>
      </c>
      <c r="B140" s="665">
        <v>12.5</v>
      </c>
      <c r="C140" s="665">
        <v>14.5</v>
      </c>
      <c r="D140" s="665">
        <v>10.5</v>
      </c>
      <c r="E140" s="665"/>
      <c r="F140" s="665"/>
      <c r="G140" s="665">
        <v>12.5</v>
      </c>
      <c r="H140" s="665">
        <v>10.9</v>
      </c>
      <c r="I140" s="665">
        <v>4</v>
      </c>
    </row>
    <row r="141" spans="1:9">
      <c r="A141" s="673">
        <v>42942</v>
      </c>
      <c r="B141" s="665">
        <v>12.5</v>
      </c>
      <c r="C141" s="665">
        <v>14.5</v>
      </c>
      <c r="D141" s="665">
        <v>10.5</v>
      </c>
      <c r="E141" s="665"/>
      <c r="F141" s="665"/>
      <c r="G141" s="665">
        <v>12.5</v>
      </c>
      <c r="H141" s="665">
        <v>10.9</v>
      </c>
      <c r="I141" s="665">
        <v>4</v>
      </c>
    </row>
    <row r="142" spans="1:9">
      <c r="A142" s="673">
        <v>42943</v>
      </c>
      <c r="B142" s="665">
        <v>12.5</v>
      </c>
      <c r="C142" s="665">
        <v>14.5</v>
      </c>
      <c r="D142" s="665">
        <v>10.5</v>
      </c>
      <c r="E142" s="665"/>
      <c r="F142" s="665"/>
      <c r="G142" s="665">
        <v>12.5</v>
      </c>
      <c r="H142" s="665">
        <v>10.9</v>
      </c>
      <c r="I142" s="665">
        <v>4</v>
      </c>
    </row>
    <row r="143" spans="1:9">
      <c r="A143" s="673">
        <v>42944</v>
      </c>
      <c r="B143" s="665">
        <v>12.5</v>
      </c>
      <c r="C143" s="665">
        <v>14.5</v>
      </c>
      <c r="D143" s="665">
        <v>10.5</v>
      </c>
      <c r="E143" s="665"/>
      <c r="F143" s="665"/>
      <c r="G143" s="665">
        <v>12.5</v>
      </c>
      <c r="H143" s="665">
        <v>10.9</v>
      </c>
      <c r="I143" s="665">
        <v>4</v>
      </c>
    </row>
    <row r="144" spans="1:9">
      <c r="A144" s="673">
        <v>42947</v>
      </c>
      <c r="B144" s="665">
        <v>12.5</v>
      </c>
      <c r="C144" s="665">
        <v>14.5</v>
      </c>
      <c r="D144" s="665">
        <v>10.5</v>
      </c>
      <c r="E144" s="665"/>
      <c r="F144" s="665"/>
      <c r="G144" s="665">
        <v>12.5</v>
      </c>
      <c r="H144" s="665">
        <v>11.1</v>
      </c>
      <c r="I144" s="665">
        <v>4</v>
      </c>
    </row>
    <row r="145" spans="1:9">
      <c r="A145" s="673">
        <v>42948</v>
      </c>
      <c r="B145" s="665">
        <v>12.5</v>
      </c>
      <c r="C145" s="665">
        <v>14.5</v>
      </c>
      <c r="D145" s="665">
        <v>10.5</v>
      </c>
      <c r="E145" s="665">
        <v>14.4</v>
      </c>
      <c r="F145" s="665"/>
      <c r="G145" s="665">
        <v>12.5</v>
      </c>
      <c r="H145" s="665">
        <v>10.9</v>
      </c>
      <c r="I145" s="665">
        <v>4</v>
      </c>
    </row>
    <row r="146" spans="1:9">
      <c r="A146" s="673">
        <v>42949</v>
      </c>
      <c r="B146" s="665">
        <v>12.5</v>
      </c>
      <c r="C146" s="665">
        <v>14.5</v>
      </c>
      <c r="D146" s="665">
        <v>10.5</v>
      </c>
      <c r="E146" s="665"/>
      <c r="F146" s="665"/>
      <c r="G146" s="665">
        <v>12.5</v>
      </c>
      <c r="H146" s="665">
        <v>10.8</v>
      </c>
      <c r="I146" s="665">
        <v>4</v>
      </c>
    </row>
    <row r="147" spans="1:9">
      <c r="A147" s="673">
        <v>42950</v>
      </c>
      <c r="B147" s="665">
        <v>12.5</v>
      </c>
      <c r="C147" s="665">
        <v>14.5</v>
      </c>
      <c r="D147" s="665">
        <v>10.5</v>
      </c>
      <c r="E147" s="665"/>
      <c r="F147" s="665"/>
      <c r="G147" s="665"/>
      <c r="H147" s="665">
        <v>10.9</v>
      </c>
      <c r="I147" s="665">
        <v>4</v>
      </c>
    </row>
    <row r="148" spans="1:9">
      <c r="A148" s="673">
        <v>42951</v>
      </c>
      <c r="B148" s="665">
        <v>12.5</v>
      </c>
      <c r="C148" s="665">
        <v>14.5</v>
      </c>
      <c r="D148" s="665">
        <v>10.5</v>
      </c>
      <c r="E148" s="665"/>
      <c r="F148" s="665"/>
      <c r="G148" s="665">
        <v>12.5</v>
      </c>
      <c r="H148" s="665">
        <v>11</v>
      </c>
      <c r="I148" s="665">
        <v>4</v>
      </c>
    </row>
    <row r="149" spans="1:9">
      <c r="A149" s="673">
        <v>42954</v>
      </c>
      <c r="B149" s="665">
        <v>12.5</v>
      </c>
      <c r="C149" s="665">
        <v>14.5</v>
      </c>
      <c r="D149" s="665">
        <v>10.5</v>
      </c>
      <c r="E149" s="665"/>
      <c r="F149" s="665"/>
      <c r="G149" s="665">
        <v>12.5</v>
      </c>
      <c r="H149" s="665">
        <v>11.2</v>
      </c>
      <c r="I149" s="665">
        <v>4</v>
      </c>
    </row>
    <row r="150" spans="1:9">
      <c r="A150" s="673">
        <v>42955</v>
      </c>
      <c r="B150" s="665">
        <v>12.5</v>
      </c>
      <c r="C150" s="665">
        <v>14.5</v>
      </c>
      <c r="D150" s="665">
        <v>10.5</v>
      </c>
      <c r="E150" s="665"/>
      <c r="F150" s="665"/>
      <c r="G150" s="665">
        <v>12.5</v>
      </c>
      <c r="H150" s="665">
        <v>10.6</v>
      </c>
      <c r="I150" s="665">
        <v>4</v>
      </c>
    </row>
    <row r="151" spans="1:9">
      <c r="A151" s="673">
        <v>42956</v>
      </c>
      <c r="B151" s="665">
        <v>12.5</v>
      </c>
      <c r="C151" s="665">
        <v>14.5</v>
      </c>
      <c r="D151" s="665">
        <v>10.5</v>
      </c>
      <c r="E151" s="665"/>
      <c r="F151" s="665"/>
      <c r="G151" s="665">
        <v>12.5</v>
      </c>
      <c r="H151" s="665">
        <v>10.8</v>
      </c>
      <c r="I151" s="665">
        <v>4</v>
      </c>
    </row>
    <row r="152" spans="1:9">
      <c r="A152" s="673">
        <v>42957</v>
      </c>
      <c r="B152" s="665">
        <v>12.5</v>
      </c>
      <c r="C152" s="665">
        <v>14.5</v>
      </c>
      <c r="D152" s="665">
        <v>10.5</v>
      </c>
      <c r="E152" s="665"/>
      <c r="F152" s="665"/>
      <c r="G152" s="665">
        <v>12.5</v>
      </c>
      <c r="H152" s="665">
        <v>10.8</v>
      </c>
      <c r="I152" s="665">
        <v>4</v>
      </c>
    </row>
    <row r="153" spans="1:9">
      <c r="A153" s="673">
        <v>42958</v>
      </c>
      <c r="B153" s="665">
        <v>12.5</v>
      </c>
      <c r="C153" s="665">
        <v>14.5</v>
      </c>
      <c r="D153" s="665">
        <v>10.5</v>
      </c>
      <c r="E153" s="665"/>
      <c r="F153" s="665"/>
      <c r="G153" s="665">
        <v>12.5</v>
      </c>
      <c r="H153" s="665">
        <v>10.9</v>
      </c>
      <c r="I153" s="665">
        <v>4</v>
      </c>
    </row>
    <row r="154" spans="1:9">
      <c r="A154" s="673">
        <v>42961</v>
      </c>
      <c r="B154" s="665">
        <v>12.5</v>
      </c>
      <c r="C154" s="665">
        <v>14.5</v>
      </c>
      <c r="D154" s="665">
        <v>10.5</v>
      </c>
      <c r="E154" s="665"/>
      <c r="F154" s="665"/>
      <c r="G154" s="665">
        <v>12.5</v>
      </c>
      <c r="H154" s="665">
        <v>11</v>
      </c>
      <c r="I154" s="665">
        <v>4</v>
      </c>
    </row>
    <row r="155" spans="1:9">
      <c r="A155" s="673">
        <v>42962</v>
      </c>
      <c r="B155" s="665">
        <v>12.5</v>
      </c>
      <c r="C155" s="665">
        <v>14.5</v>
      </c>
      <c r="D155" s="665">
        <v>10.5</v>
      </c>
      <c r="E155" s="665">
        <v>14.4</v>
      </c>
      <c r="F155" s="665"/>
      <c r="G155" s="665">
        <v>12.5</v>
      </c>
      <c r="H155" s="665">
        <v>11.1</v>
      </c>
      <c r="I155" s="665">
        <v>4</v>
      </c>
    </row>
    <row r="156" spans="1:9">
      <c r="A156" s="673">
        <v>42963</v>
      </c>
      <c r="B156" s="665">
        <v>12.5</v>
      </c>
      <c r="C156" s="665">
        <v>14.5</v>
      </c>
      <c r="D156" s="665">
        <v>10.5</v>
      </c>
      <c r="E156" s="665"/>
      <c r="F156" s="665"/>
      <c r="G156" s="665">
        <v>12.5</v>
      </c>
      <c r="H156" s="665">
        <v>11.2</v>
      </c>
      <c r="I156" s="665">
        <v>4</v>
      </c>
    </row>
    <row r="157" spans="1:9">
      <c r="A157" s="673">
        <v>42964</v>
      </c>
      <c r="B157" s="665">
        <v>12.5</v>
      </c>
      <c r="C157" s="665">
        <v>14.5</v>
      </c>
      <c r="D157" s="665">
        <v>10.5</v>
      </c>
      <c r="E157" s="665"/>
      <c r="F157" s="665"/>
      <c r="G157" s="665">
        <v>12.5</v>
      </c>
      <c r="H157" s="665">
        <v>11.4</v>
      </c>
      <c r="I157" s="665">
        <v>4</v>
      </c>
    </row>
    <row r="158" spans="1:9">
      <c r="A158" s="673">
        <v>42965</v>
      </c>
      <c r="B158" s="665">
        <v>12.5</v>
      </c>
      <c r="C158" s="665">
        <v>14.5</v>
      </c>
      <c r="D158" s="665">
        <v>10.5</v>
      </c>
      <c r="E158" s="665"/>
      <c r="F158" s="665"/>
      <c r="G158" s="665">
        <v>12.5</v>
      </c>
      <c r="H158" s="665">
        <v>11.5</v>
      </c>
      <c r="I158" s="665">
        <v>4</v>
      </c>
    </row>
    <row r="159" spans="1:9">
      <c r="A159" s="673">
        <v>42966</v>
      </c>
      <c r="B159" s="665">
        <v>12.5</v>
      </c>
      <c r="C159" s="665">
        <v>14.5</v>
      </c>
      <c r="D159" s="665">
        <v>10.5</v>
      </c>
      <c r="E159" s="665"/>
      <c r="F159" s="665"/>
      <c r="G159" s="665">
        <v>12.5</v>
      </c>
      <c r="H159" s="665">
        <v>11.6</v>
      </c>
      <c r="I159" s="665">
        <v>4</v>
      </c>
    </row>
    <row r="160" spans="1:9">
      <c r="A160" s="673">
        <v>42968</v>
      </c>
      <c r="B160" s="665">
        <v>12.5</v>
      </c>
      <c r="C160" s="665">
        <v>14.5</v>
      </c>
      <c r="D160" s="665">
        <v>10.5</v>
      </c>
      <c r="E160" s="665"/>
      <c r="F160" s="665"/>
      <c r="G160" s="665">
        <v>12.5</v>
      </c>
      <c r="H160" s="665">
        <v>11.4</v>
      </c>
      <c r="I160" s="665">
        <v>4</v>
      </c>
    </row>
    <row r="161" spans="1:9">
      <c r="A161" s="673">
        <v>42969</v>
      </c>
      <c r="B161" s="665">
        <v>12.5</v>
      </c>
      <c r="C161" s="665">
        <v>14.5</v>
      </c>
      <c r="D161" s="665">
        <v>10.5</v>
      </c>
      <c r="E161" s="665">
        <v>14.4</v>
      </c>
      <c r="F161" s="665"/>
      <c r="G161" s="665">
        <v>12.5</v>
      </c>
      <c r="H161" s="665">
        <v>11.5</v>
      </c>
      <c r="I161" s="665">
        <v>4</v>
      </c>
    </row>
    <row r="162" spans="1:9">
      <c r="A162" s="673">
        <v>42970</v>
      </c>
      <c r="B162" s="665">
        <v>12.5</v>
      </c>
      <c r="C162" s="665">
        <v>14.5</v>
      </c>
      <c r="D162" s="665">
        <v>10.5</v>
      </c>
      <c r="E162" s="665"/>
      <c r="F162" s="665"/>
      <c r="G162" s="665">
        <v>12.5</v>
      </c>
      <c r="H162" s="665">
        <v>11.5</v>
      </c>
      <c r="I162" s="665">
        <v>4</v>
      </c>
    </row>
    <row r="163" spans="1:9">
      <c r="A163" s="673">
        <v>42975</v>
      </c>
      <c r="B163" s="665">
        <v>12.5</v>
      </c>
      <c r="C163" s="665">
        <v>14.5</v>
      </c>
      <c r="D163" s="665">
        <v>10.5</v>
      </c>
      <c r="E163" s="665"/>
      <c r="F163" s="665"/>
      <c r="G163" s="665">
        <v>12.5</v>
      </c>
      <c r="H163" s="665">
        <v>11.6</v>
      </c>
      <c r="I163" s="665">
        <v>4</v>
      </c>
    </row>
    <row r="164" spans="1:9">
      <c r="A164" s="673">
        <v>42976</v>
      </c>
      <c r="B164" s="665">
        <v>12.5</v>
      </c>
      <c r="C164" s="665">
        <v>14.5</v>
      </c>
      <c r="D164" s="665">
        <v>10.5</v>
      </c>
      <c r="E164" s="665"/>
      <c r="F164" s="665"/>
      <c r="G164" s="665">
        <v>12.5</v>
      </c>
      <c r="H164" s="665">
        <v>11.5</v>
      </c>
      <c r="I164" s="665">
        <v>4</v>
      </c>
    </row>
    <row r="165" spans="1:9">
      <c r="A165" s="673">
        <v>42977</v>
      </c>
      <c r="B165" s="665">
        <v>12.5</v>
      </c>
      <c r="C165" s="665">
        <v>14.5</v>
      </c>
      <c r="D165" s="665">
        <v>10.5</v>
      </c>
      <c r="E165" s="665"/>
      <c r="F165" s="665"/>
      <c r="G165" s="665">
        <v>12.5</v>
      </c>
      <c r="H165" s="665">
        <v>11.6</v>
      </c>
      <c r="I165" s="665">
        <v>4</v>
      </c>
    </row>
    <row r="166" spans="1:9">
      <c r="A166" s="673">
        <v>42978</v>
      </c>
      <c r="B166" s="665">
        <v>12.5</v>
      </c>
      <c r="C166" s="665">
        <v>14.5</v>
      </c>
      <c r="D166" s="665">
        <v>10.5</v>
      </c>
      <c r="E166" s="665"/>
      <c r="F166" s="665"/>
      <c r="G166" s="665">
        <v>12.5</v>
      </c>
      <c r="H166" s="665">
        <v>11.9</v>
      </c>
      <c r="I166" s="665">
        <v>4</v>
      </c>
    </row>
    <row r="167" spans="1:9">
      <c r="A167" s="673">
        <v>42979</v>
      </c>
      <c r="B167" s="665">
        <v>12.5</v>
      </c>
      <c r="C167" s="665">
        <v>14.5</v>
      </c>
      <c r="D167" s="665">
        <v>10.5</v>
      </c>
      <c r="E167" s="665"/>
      <c r="F167" s="665"/>
      <c r="G167" s="665">
        <v>12.5</v>
      </c>
      <c r="H167" s="665">
        <v>11.6</v>
      </c>
      <c r="I167" s="665">
        <v>4</v>
      </c>
    </row>
    <row r="168" spans="1:9">
      <c r="A168" s="673">
        <v>42982</v>
      </c>
      <c r="B168" s="665">
        <v>12.5</v>
      </c>
      <c r="C168" s="665">
        <v>14.5</v>
      </c>
      <c r="D168" s="665">
        <v>10.5</v>
      </c>
      <c r="E168" s="665"/>
      <c r="F168" s="665"/>
      <c r="G168" s="665">
        <v>12.5</v>
      </c>
      <c r="H168" s="665">
        <v>11.7</v>
      </c>
      <c r="I168" s="665">
        <v>4</v>
      </c>
    </row>
    <row r="169" spans="1:9">
      <c r="A169" s="673">
        <v>42983</v>
      </c>
      <c r="B169" s="665">
        <v>12.5</v>
      </c>
      <c r="C169" s="665">
        <v>14.5</v>
      </c>
      <c r="D169" s="665">
        <v>10.5</v>
      </c>
      <c r="E169" s="665"/>
      <c r="F169" s="665"/>
      <c r="G169" s="665">
        <v>12.5</v>
      </c>
      <c r="H169" s="665">
        <v>11.7</v>
      </c>
      <c r="I169" s="665">
        <v>4</v>
      </c>
    </row>
    <row r="170" spans="1:9">
      <c r="A170" s="673">
        <v>42984</v>
      </c>
      <c r="B170" s="665">
        <v>12.5</v>
      </c>
      <c r="C170" s="665">
        <v>14.5</v>
      </c>
      <c r="D170" s="665">
        <v>10.5</v>
      </c>
      <c r="E170" s="665"/>
      <c r="F170" s="665"/>
      <c r="G170" s="665">
        <v>12.5</v>
      </c>
      <c r="H170" s="665">
        <v>11.6</v>
      </c>
      <c r="I170" s="665">
        <v>4</v>
      </c>
    </row>
    <row r="171" spans="1:9">
      <c r="A171" s="673">
        <v>42985</v>
      </c>
      <c r="B171" s="665">
        <v>12.5</v>
      </c>
      <c r="C171" s="665">
        <v>14.5</v>
      </c>
      <c r="D171" s="665">
        <v>10.5</v>
      </c>
      <c r="E171" s="665"/>
      <c r="F171" s="665"/>
      <c r="G171" s="665">
        <v>12.5</v>
      </c>
      <c r="H171" s="665">
        <v>11.6</v>
      </c>
      <c r="I171" s="665">
        <v>4</v>
      </c>
    </row>
    <row r="172" spans="1:9">
      <c r="A172" s="673">
        <v>42986</v>
      </c>
      <c r="B172" s="665">
        <v>12.5</v>
      </c>
      <c r="C172" s="665">
        <v>14.5</v>
      </c>
      <c r="D172" s="665">
        <v>10.5</v>
      </c>
      <c r="E172" s="665"/>
      <c r="F172" s="665"/>
      <c r="G172" s="665">
        <v>12.5</v>
      </c>
      <c r="H172" s="665">
        <v>11.4</v>
      </c>
      <c r="I172" s="665">
        <v>4</v>
      </c>
    </row>
    <row r="173" spans="1:9">
      <c r="A173" s="673">
        <v>42989</v>
      </c>
      <c r="B173" s="665">
        <v>12.5</v>
      </c>
      <c r="C173" s="665">
        <v>14.5</v>
      </c>
      <c r="D173" s="665">
        <v>10.5</v>
      </c>
      <c r="E173" s="665"/>
      <c r="F173" s="665"/>
      <c r="G173" s="665"/>
      <c r="H173" s="665">
        <v>11.3</v>
      </c>
      <c r="I173" s="665">
        <v>4</v>
      </c>
    </row>
    <row r="174" spans="1:9">
      <c r="A174" s="673">
        <v>42990</v>
      </c>
      <c r="B174" s="665">
        <v>12.5</v>
      </c>
      <c r="C174" s="665">
        <v>14.5</v>
      </c>
      <c r="D174" s="665">
        <v>10.5</v>
      </c>
      <c r="E174" s="665">
        <v>14.4</v>
      </c>
      <c r="F174" s="665"/>
      <c r="G174" s="665">
        <v>12.5</v>
      </c>
      <c r="H174" s="665">
        <v>11.3</v>
      </c>
      <c r="I174" s="665">
        <v>4</v>
      </c>
    </row>
    <row r="175" spans="1:9">
      <c r="A175" s="673">
        <v>42991</v>
      </c>
      <c r="B175" s="665">
        <v>12.5</v>
      </c>
      <c r="C175" s="665">
        <v>14.5</v>
      </c>
      <c r="D175" s="665">
        <v>10.5</v>
      </c>
      <c r="E175" s="665"/>
      <c r="F175" s="665"/>
      <c r="G175" s="665">
        <v>0</v>
      </c>
      <c r="H175" s="665">
        <v>11.5</v>
      </c>
      <c r="I175" s="665">
        <v>4</v>
      </c>
    </row>
    <row r="176" spans="1:9">
      <c r="A176" s="673">
        <v>42992</v>
      </c>
      <c r="B176" s="665">
        <v>12.5</v>
      </c>
      <c r="C176" s="665">
        <v>14.5</v>
      </c>
      <c r="D176" s="665">
        <v>10.5</v>
      </c>
      <c r="E176" s="665"/>
      <c r="F176" s="665"/>
      <c r="G176" s="665"/>
      <c r="H176" s="665">
        <v>11.5</v>
      </c>
      <c r="I176" s="665">
        <v>4</v>
      </c>
    </row>
    <row r="177" spans="1:9">
      <c r="A177" s="673">
        <v>42993</v>
      </c>
      <c r="B177" s="665">
        <v>12.5</v>
      </c>
      <c r="C177" s="665">
        <v>14.5</v>
      </c>
      <c r="D177" s="665">
        <v>10.5</v>
      </c>
      <c r="E177" s="665"/>
      <c r="F177" s="665"/>
      <c r="G177" s="665">
        <v>12.5</v>
      </c>
      <c r="H177" s="665">
        <v>11.3</v>
      </c>
      <c r="I177" s="665">
        <v>4</v>
      </c>
    </row>
    <row r="178" spans="1:9">
      <c r="A178" s="673">
        <v>42996</v>
      </c>
      <c r="B178" s="665">
        <v>12.5</v>
      </c>
      <c r="C178" s="665">
        <v>14.5</v>
      </c>
      <c r="D178" s="665">
        <v>10.5</v>
      </c>
      <c r="E178" s="665"/>
      <c r="F178" s="665"/>
      <c r="G178" s="665"/>
      <c r="H178" s="665">
        <v>11.3</v>
      </c>
      <c r="I178" s="665">
        <v>4</v>
      </c>
    </row>
    <row r="179" spans="1:9">
      <c r="A179" s="673">
        <v>42997</v>
      </c>
      <c r="B179" s="665">
        <v>12.5</v>
      </c>
      <c r="C179" s="665">
        <v>14.5</v>
      </c>
      <c r="D179" s="665">
        <v>10.5</v>
      </c>
      <c r="E179" s="665">
        <v>14.4</v>
      </c>
      <c r="F179" s="665"/>
      <c r="G179" s="665">
        <v>12.5</v>
      </c>
      <c r="H179" s="665">
        <v>11.5</v>
      </c>
      <c r="I179" s="665">
        <v>4</v>
      </c>
    </row>
    <row r="180" spans="1:9">
      <c r="A180" s="673">
        <v>42998</v>
      </c>
      <c r="B180" s="665">
        <v>12.5</v>
      </c>
      <c r="C180" s="665">
        <v>14.5</v>
      </c>
      <c r="D180" s="665">
        <v>10.5</v>
      </c>
      <c r="E180" s="665"/>
      <c r="F180" s="665"/>
      <c r="G180" s="665"/>
      <c r="H180" s="665">
        <v>11.4</v>
      </c>
      <c r="I180" s="665">
        <v>4</v>
      </c>
    </row>
    <row r="181" spans="1:9">
      <c r="A181" s="673">
        <v>42999</v>
      </c>
      <c r="B181" s="665">
        <v>12.5</v>
      </c>
      <c r="C181" s="665">
        <v>14.5</v>
      </c>
      <c r="D181" s="665">
        <v>10.5</v>
      </c>
      <c r="E181" s="665"/>
      <c r="F181" s="665"/>
      <c r="G181" s="665">
        <v>12.5</v>
      </c>
      <c r="H181" s="665">
        <v>11.2</v>
      </c>
      <c r="I181" s="665">
        <v>4</v>
      </c>
    </row>
    <row r="182" spans="1:9">
      <c r="A182" s="673">
        <v>43000</v>
      </c>
      <c r="B182" s="665">
        <v>12.5</v>
      </c>
      <c r="C182" s="665">
        <v>14.5</v>
      </c>
      <c r="D182" s="665">
        <v>10.5</v>
      </c>
      <c r="E182" s="665"/>
      <c r="F182" s="665"/>
      <c r="G182" s="665"/>
      <c r="H182" s="665">
        <v>11</v>
      </c>
      <c r="I182" s="665">
        <v>4</v>
      </c>
    </row>
    <row r="183" spans="1:9">
      <c r="A183" s="673">
        <v>43003</v>
      </c>
      <c r="B183" s="665">
        <v>12.5</v>
      </c>
      <c r="C183" s="665">
        <v>14.5</v>
      </c>
      <c r="D183" s="665">
        <v>10.5</v>
      </c>
      <c r="E183" s="665"/>
      <c r="F183" s="665"/>
      <c r="G183" s="665"/>
      <c r="H183" s="665">
        <v>11.1</v>
      </c>
      <c r="I183" s="665">
        <v>4</v>
      </c>
    </row>
    <row r="184" spans="1:9">
      <c r="A184" s="673">
        <v>43004</v>
      </c>
      <c r="B184" s="665">
        <v>12.5</v>
      </c>
      <c r="C184" s="665">
        <v>14.5</v>
      </c>
      <c r="D184" s="665">
        <v>10.5</v>
      </c>
      <c r="E184" s="665">
        <v>14.4</v>
      </c>
      <c r="F184" s="665"/>
      <c r="G184" s="665">
        <v>12.5</v>
      </c>
      <c r="H184" s="665">
        <v>11</v>
      </c>
      <c r="I184" s="665">
        <v>4</v>
      </c>
    </row>
    <row r="185" spans="1:9">
      <c r="A185" s="673">
        <v>43005</v>
      </c>
      <c r="B185" s="665">
        <v>12.5</v>
      </c>
      <c r="C185" s="665">
        <v>14.5</v>
      </c>
      <c r="D185" s="665">
        <v>10.5</v>
      </c>
      <c r="E185" s="665"/>
      <c r="F185" s="665"/>
      <c r="G185" s="665"/>
      <c r="H185" s="665">
        <v>11.2</v>
      </c>
      <c r="I185" s="665">
        <v>4</v>
      </c>
    </row>
    <row r="186" spans="1:9">
      <c r="A186" s="673">
        <v>43006</v>
      </c>
      <c r="B186" s="665">
        <v>12.5</v>
      </c>
      <c r="C186" s="665">
        <v>14.5</v>
      </c>
      <c r="D186" s="665">
        <v>10.5</v>
      </c>
      <c r="E186" s="665"/>
      <c r="F186" s="665"/>
      <c r="G186" s="665">
        <v>12.5</v>
      </c>
      <c r="H186" s="665">
        <v>11.2</v>
      </c>
      <c r="I186" s="665">
        <v>4</v>
      </c>
    </row>
    <row r="187" spans="1:9">
      <c r="A187" s="673">
        <v>43007</v>
      </c>
      <c r="B187" s="665">
        <v>12.5</v>
      </c>
      <c r="C187" s="665">
        <v>14.5</v>
      </c>
      <c r="D187" s="665">
        <v>10.5</v>
      </c>
      <c r="E187" s="665"/>
      <c r="F187" s="665"/>
      <c r="G187" s="665"/>
      <c r="H187" s="665">
        <v>11</v>
      </c>
      <c r="I187" s="665">
        <v>4</v>
      </c>
    </row>
    <row r="188" spans="1:9">
      <c r="A188" s="673">
        <v>43010</v>
      </c>
      <c r="B188" s="665">
        <v>12.5</v>
      </c>
      <c r="C188" s="665">
        <v>14.5</v>
      </c>
      <c r="D188" s="665">
        <v>10.5</v>
      </c>
      <c r="E188" s="665"/>
      <c r="F188" s="665"/>
      <c r="G188" s="665"/>
      <c r="H188" s="665">
        <v>10.9</v>
      </c>
      <c r="I188" s="665">
        <v>4</v>
      </c>
    </row>
    <row r="189" spans="1:9">
      <c r="A189" s="673">
        <v>43011</v>
      </c>
      <c r="B189" s="665">
        <v>12.5</v>
      </c>
      <c r="C189" s="665">
        <v>14.5</v>
      </c>
      <c r="D189" s="665">
        <v>10.5</v>
      </c>
      <c r="E189" s="665"/>
      <c r="F189" s="665"/>
      <c r="G189" s="665">
        <v>12.5</v>
      </c>
      <c r="H189" s="665">
        <v>11</v>
      </c>
      <c r="I189" s="665">
        <v>4</v>
      </c>
    </row>
    <row r="190" spans="1:9">
      <c r="A190" s="673">
        <v>43012</v>
      </c>
      <c r="B190" s="665">
        <v>12.5</v>
      </c>
      <c r="C190" s="665">
        <v>14.5</v>
      </c>
      <c r="D190" s="665">
        <v>10.5</v>
      </c>
      <c r="E190" s="665"/>
      <c r="F190" s="665"/>
      <c r="G190" s="665"/>
      <c r="H190" s="665">
        <v>11.1</v>
      </c>
      <c r="I190" s="665">
        <v>4</v>
      </c>
    </row>
    <row r="191" spans="1:9">
      <c r="A191" s="673">
        <v>43013</v>
      </c>
      <c r="B191" s="665">
        <v>12.5</v>
      </c>
      <c r="C191" s="665">
        <v>14.5</v>
      </c>
      <c r="D191" s="665">
        <v>10.5</v>
      </c>
      <c r="E191" s="665"/>
      <c r="F191" s="665"/>
      <c r="G191" s="665">
        <v>12.5</v>
      </c>
      <c r="H191" s="665">
        <v>11.3</v>
      </c>
      <c r="I191" s="665">
        <v>4</v>
      </c>
    </row>
    <row r="192" spans="1:9">
      <c r="A192" s="673">
        <v>43014</v>
      </c>
      <c r="B192" s="665">
        <v>12.5</v>
      </c>
      <c r="C192" s="665">
        <v>14.5</v>
      </c>
      <c r="D192" s="665">
        <v>10.5</v>
      </c>
      <c r="E192" s="665"/>
      <c r="F192" s="665"/>
      <c r="G192" s="665"/>
      <c r="H192" s="665">
        <v>11.3</v>
      </c>
      <c r="I192" s="665">
        <v>4</v>
      </c>
    </row>
    <row r="193" spans="1:9">
      <c r="A193" s="673">
        <v>43017</v>
      </c>
      <c r="B193" s="665">
        <v>12.5</v>
      </c>
      <c r="C193" s="665">
        <v>14.5</v>
      </c>
      <c r="D193" s="665">
        <v>10.5</v>
      </c>
      <c r="E193" s="665"/>
      <c r="F193" s="665"/>
      <c r="G193" s="665"/>
      <c r="H193" s="665">
        <v>11.6</v>
      </c>
      <c r="I193" s="665">
        <v>4</v>
      </c>
    </row>
    <row r="194" spans="1:9">
      <c r="A194" s="673">
        <v>43018</v>
      </c>
      <c r="B194" s="665">
        <v>12.5</v>
      </c>
      <c r="C194" s="665">
        <v>14.5</v>
      </c>
      <c r="D194" s="665">
        <v>10.5</v>
      </c>
      <c r="E194" s="665"/>
      <c r="F194" s="665"/>
      <c r="G194" s="665">
        <v>12.5</v>
      </c>
      <c r="H194" s="665">
        <v>11.4</v>
      </c>
      <c r="I194" s="665">
        <v>4</v>
      </c>
    </row>
    <row r="195" spans="1:9">
      <c r="A195" s="673">
        <v>43019</v>
      </c>
      <c r="B195" s="665">
        <v>12.5</v>
      </c>
      <c r="C195" s="665">
        <v>14.5</v>
      </c>
      <c r="D195" s="665">
        <v>10.5</v>
      </c>
      <c r="E195" s="665"/>
      <c r="F195" s="665"/>
      <c r="G195" s="665"/>
      <c r="H195" s="665">
        <v>11.3</v>
      </c>
      <c r="I195" s="665">
        <v>4</v>
      </c>
    </row>
    <row r="196" spans="1:9">
      <c r="A196" s="673">
        <v>43020</v>
      </c>
      <c r="B196" s="665">
        <v>12.5</v>
      </c>
      <c r="C196" s="665">
        <v>14.5</v>
      </c>
      <c r="D196" s="665">
        <v>10.5</v>
      </c>
      <c r="E196" s="665"/>
      <c r="F196" s="665"/>
      <c r="G196" s="665">
        <v>12.5</v>
      </c>
      <c r="H196" s="665">
        <v>11.4</v>
      </c>
      <c r="I196" s="665">
        <v>4</v>
      </c>
    </row>
    <row r="197" spans="1:9">
      <c r="A197" s="673">
        <v>43021</v>
      </c>
      <c r="B197" s="665">
        <v>12.5</v>
      </c>
      <c r="C197" s="665">
        <v>14.5</v>
      </c>
      <c r="D197" s="665">
        <v>10.5</v>
      </c>
      <c r="E197" s="665"/>
      <c r="F197" s="665"/>
      <c r="G197" s="665"/>
      <c r="H197" s="665">
        <v>11.6</v>
      </c>
      <c r="I197" s="665">
        <v>4</v>
      </c>
    </row>
    <row r="198" spans="1:9">
      <c r="A198" s="673">
        <v>43025</v>
      </c>
      <c r="B198" s="665">
        <v>12.5</v>
      </c>
      <c r="C198" s="665">
        <v>14.5</v>
      </c>
      <c r="D198" s="665">
        <v>10.5</v>
      </c>
      <c r="E198" s="665">
        <v>14.1</v>
      </c>
      <c r="F198" s="665"/>
      <c r="G198" s="665">
        <v>12.5</v>
      </c>
      <c r="H198" s="665">
        <v>11.5</v>
      </c>
      <c r="I198" s="665">
        <v>4</v>
      </c>
    </row>
    <row r="199" spans="1:9">
      <c r="A199" s="673">
        <v>43026</v>
      </c>
      <c r="B199" s="665">
        <v>12.5</v>
      </c>
      <c r="C199" s="665">
        <v>14.5</v>
      </c>
      <c r="D199" s="665">
        <v>10.5</v>
      </c>
      <c r="E199" s="665"/>
      <c r="F199" s="665"/>
      <c r="G199" s="665"/>
      <c r="H199" s="665">
        <v>11.6</v>
      </c>
      <c r="I199" s="665">
        <v>4</v>
      </c>
    </row>
    <row r="200" spans="1:9">
      <c r="A200" s="673">
        <v>43027</v>
      </c>
      <c r="B200" s="665">
        <v>12.5</v>
      </c>
      <c r="C200" s="665">
        <v>14.5</v>
      </c>
      <c r="D200" s="665">
        <v>10.5</v>
      </c>
      <c r="E200" s="665"/>
      <c r="F200" s="665"/>
      <c r="G200" s="665">
        <v>12.5</v>
      </c>
      <c r="H200" s="665">
        <v>11.5</v>
      </c>
      <c r="I200" s="665">
        <v>4</v>
      </c>
    </row>
    <row r="201" spans="1:9">
      <c r="A201" s="673">
        <v>43028</v>
      </c>
      <c r="B201" s="665">
        <v>12.5</v>
      </c>
      <c r="C201" s="665">
        <v>14.5</v>
      </c>
      <c r="D201" s="665">
        <v>10.5</v>
      </c>
      <c r="E201" s="665"/>
      <c r="F201" s="665"/>
      <c r="G201" s="665"/>
      <c r="H201" s="665">
        <v>11.6</v>
      </c>
      <c r="I201" s="665">
        <v>4</v>
      </c>
    </row>
    <row r="202" spans="1:9">
      <c r="A202" s="673">
        <v>43031</v>
      </c>
      <c r="B202" s="665">
        <v>12.5</v>
      </c>
      <c r="C202" s="665">
        <v>14.5</v>
      </c>
      <c r="D202" s="665">
        <v>10.5</v>
      </c>
      <c r="E202" s="665"/>
      <c r="F202" s="665"/>
      <c r="G202" s="665"/>
      <c r="H202" s="665">
        <v>11.4</v>
      </c>
      <c r="I202" s="665">
        <v>4</v>
      </c>
    </row>
    <row r="203" spans="1:9">
      <c r="A203" s="673">
        <v>43032</v>
      </c>
      <c r="B203" s="665">
        <v>12.5</v>
      </c>
      <c r="C203" s="665">
        <v>14.5</v>
      </c>
      <c r="D203" s="665">
        <v>10.5</v>
      </c>
      <c r="E203" s="665"/>
      <c r="F203" s="665"/>
      <c r="G203" s="665">
        <v>12.5</v>
      </c>
      <c r="H203" s="665">
        <v>11.5</v>
      </c>
      <c r="I203" s="665">
        <v>4</v>
      </c>
    </row>
    <row r="204" spans="1:9">
      <c r="A204" s="673">
        <v>43033</v>
      </c>
      <c r="B204" s="665">
        <v>12.5</v>
      </c>
      <c r="C204" s="665">
        <v>14.5</v>
      </c>
      <c r="D204" s="665">
        <v>10.5</v>
      </c>
      <c r="E204" s="665"/>
      <c r="F204" s="665"/>
      <c r="G204" s="665"/>
      <c r="H204" s="665">
        <v>11.3</v>
      </c>
      <c r="I204" s="665">
        <v>4</v>
      </c>
    </row>
    <row r="205" spans="1:9">
      <c r="A205" s="673">
        <v>43034</v>
      </c>
      <c r="B205" s="665">
        <v>12.5</v>
      </c>
      <c r="C205" s="665">
        <v>14.5</v>
      </c>
      <c r="D205" s="665">
        <v>10.5</v>
      </c>
      <c r="E205" s="665"/>
      <c r="F205" s="665"/>
      <c r="G205" s="665"/>
      <c r="H205" s="665">
        <v>11.3</v>
      </c>
      <c r="I205" s="665">
        <v>4</v>
      </c>
    </row>
    <row r="206" spans="1:9">
      <c r="A206" s="673">
        <v>43035</v>
      </c>
      <c r="B206" s="665">
        <v>13.5</v>
      </c>
      <c r="C206" s="665">
        <v>15.5</v>
      </c>
      <c r="D206" s="665">
        <v>11.5</v>
      </c>
      <c r="E206" s="665"/>
      <c r="F206" s="665"/>
      <c r="G206" s="665">
        <v>13.5</v>
      </c>
      <c r="H206" s="665">
        <v>12.1</v>
      </c>
      <c r="I206" s="665">
        <v>4</v>
      </c>
    </row>
    <row r="207" spans="1:9">
      <c r="A207" s="673">
        <v>43038</v>
      </c>
      <c r="B207" s="665">
        <v>13.5</v>
      </c>
      <c r="C207" s="665">
        <v>15.5</v>
      </c>
      <c r="D207" s="665">
        <v>11.5</v>
      </c>
      <c r="E207" s="665"/>
      <c r="F207" s="665"/>
      <c r="G207" s="665"/>
      <c r="H207" s="665">
        <v>12.1</v>
      </c>
      <c r="I207" s="665">
        <v>4</v>
      </c>
    </row>
    <row r="208" spans="1:9">
      <c r="A208" s="673">
        <v>43039</v>
      </c>
      <c r="B208" s="665">
        <v>13.5</v>
      </c>
      <c r="C208" s="665">
        <v>15.5</v>
      </c>
      <c r="D208" s="665">
        <v>11.5</v>
      </c>
      <c r="E208" s="665">
        <v>14.7</v>
      </c>
      <c r="F208" s="665"/>
      <c r="G208" s="665">
        <v>13.5</v>
      </c>
      <c r="H208" s="665" t="e">
        <v>#N/A</v>
      </c>
      <c r="I208" s="665">
        <v>4</v>
      </c>
    </row>
    <row r="209" spans="1:9">
      <c r="A209" s="673">
        <v>43040</v>
      </c>
      <c r="B209" s="665">
        <v>13.5</v>
      </c>
      <c r="C209" s="665">
        <v>15.5</v>
      </c>
      <c r="D209" s="665">
        <v>11.5</v>
      </c>
      <c r="E209" s="665"/>
      <c r="F209" s="665"/>
      <c r="G209" s="665"/>
      <c r="H209" s="665">
        <v>12</v>
      </c>
      <c r="I209" s="665">
        <v>4</v>
      </c>
    </row>
    <row r="210" spans="1:9">
      <c r="A210" s="673">
        <v>43041</v>
      </c>
      <c r="B210" s="665">
        <v>13.5</v>
      </c>
      <c r="C210" s="665">
        <v>15.5</v>
      </c>
      <c r="D210" s="665">
        <v>11.5</v>
      </c>
      <c r="E210" s="665"/>
      <c r="F210" s="665"/>
      <c r="G210" s="665">
        <v>13.5</v>
      </c>
      <c r="H210" s="665">
        <v>12</v>
      </c>
      <c r="I210" s="665">
        <v>4</v>
      </c>
    </row>
    <row r="211" spans="1:9">
      <c r="A211" s="673">
        <v>43042</v>
      </c>
      <c r="B211" s="665">
        <v>13.5</v>
      </c>
      <c r="C211" s="665">
        <v>15.5</v>
      </c>
      <c r="D211" s="665">
        <v>11.5</v>
      </c>
      <c r="E211" s="665"/>
      <c r="F211" s="665"/>
      <c r="G211" s="665"/>
      <c r="H211" s="665">
        <v>12</v>
      </c>
      <c r="I211" s="665">
        <v>4</v>
      </c>
    </row>
    <row r="212" spans="1:9">
      <c r="A212" s="673">
        <v>43045</v>
      </c>
      <c r="B212" s="665">
        <v>13.5</v>
      </c>
      <c r="C212" s="665">
        <v>15.5</v>
      </c>
      <c r="D212" s="665">
        <v>11.5</v>
      </c>
      <c r="E212" s="665"/>
      <c r="F212" s="665"/>
      <c r="G212" s="665"/>
      <c r="H212" s="665">
        <v>12</v>
      </c>
      <c r="I212" s="665">
        <v>4</v>
      </c>
    </row>
    <row r="213" spans="1:9">
      <c r="A213" s="673">
        <v>43046</v>
      </c>
      <c r="B213" s="665">
        <v>13.5</v>
      </c>
      <c r="C213" s="665">
        <v>15.5</v>
      </c>
      <c r="D213" s="665">
        <v>11.5</v>
      </c>
      <c r="E213" s="665"/>
      <c r="F213" s="665"/>
      <c r="G213" s="665">
        <v>13.5</v>
      </c>
      <c r="H213" s="665">
        <v>11.9</v>
      </c>
      <c r="I213" s="665">
        <v>4</v>
      </c>
    </row>
    <row r="214" spans="1:9">
      <c r="A214" s="673">
        <v>43047</v>
      </c>
      <c r="B214" s="665">
        <v>13.5</v>
      </c>
      <c r="C214" s="665">
        <v>15.5</v>
      </c>
      <c r="D214" s="665">
        <v>11.5</v>
      </c>
      <c r="E214" s="665"/>
      <c r="F214" s="665"/>
      <c r="G214" s="665"/>
      <c r="H214" s="665">
        <v>11.4</v>
      </c>
      <c r="I214" s="665">
        <v>4</v>
      </c>
    </row>
    <row r="215" spans="1:9">
      <c r="A215" s="673">
        <v>43048</v>
      </c>
      <c r="B215" s="665">
        <v>13.5</v>
      </c>
      <c r="C215" s="665">
        <v>15.5</v>
      </c>
      <c r="D215" s="665">
        <v>11.5</v>
      </c>
      <c r="E215" s="665"/>
      <c r="F215" s="665"/>
      <c r="G215" s="665">
        <v>13.5</v>
      </c>
      <c r="H215" s="665">
        <v>11.8</v>
      </c>
      <c r="I215" s="665">
        <v>4</v>
      </c>
    </row>
    <row r="216" spans="1:9">
      <c r="A216" s="673">
        <v>43049</v>
      </c>
      <c r="B216" s="665">
        <v>13.5</v>
      </c>
      <c r="C216" s="665">
        <v>15.5</v>
      </c>
      <c r="D216" s="665">
        <v>11.5</v>
      </c>
      <c r="E216" s="665"/>
      <c r="F216" s="665"/>
      <c r="G216" s="665"/>
      <c r="H216" s="665">
        <v>12.2</v>
      </c>
      <c r="I216" s="665">
        <v>4</v>
      </c>
    </row>
    <row r="217" spans="1:9">
      <c r="A217" s="673">
        <v>43052</v>
      </c>
      <c r="B217" s="665">
        <v>13.5</v>
      </c>
      <c r="C217" s="665">
        <v>15.5</v>
      </c>
      <c r="D217" s="665">
        <v>11.5</v>
      </c>
      <c r="E217" s="665"/>
      <c r="F217" s="665"/>
      <c r="G217" s="665"/>
      <c r="H217" s="665">
        <v>12.1</v>
      </c>
      <c r="I217" s="665">
        <v>4</v>
      </c>
    </row>
    <row r="218" spans="1:9">
      <c r="A218" s="673">
        <v>43053</v>
      </c>
      <c r="B218" s="665">
        <v>13.5</v>
      </c>
      <c r="C218" s="665">
        <v>15.5</v>
      </c>
      <c r="D218" s="665">
        <v>11.5</v>
      </c>
      <c r="E218" s="665"/>
      <c r="F218" s="665"/>
      <c r="G218" s="665">
        <v>13.5</v>
      </c>
      <c r="H218" s="665">
        <v>12.2</v>
      </c>
      <c r="I218" s="665">
        <v>4</v>
      </c>
    </row>
    <row r="219" spans="1:9">
      <c r="A219" s="673">
        <v>43054</v>
      </c>
      <c r="B219" s="665">
        <v>13.5</v>
      </c>
      <c r="C219" s="665">
        <v>15.5</v>
      </c>
      <c r="D219" s="665">
        <v>11.5</v>
      </c>
      <c r="E219" s="665"/>
      <c r="F219" s="665"/>
      <c r="G219" s="665"/>
      <c r="H219" s="665">
        <v>12.5</v>
      </c>
      <c r="I219" s="665">
        <v>4</v>
      </c>
    </row>
    <row r="220" spans="1:9">
      <c r="A220" s="673">
        <v>43055</v>
      </c>
      <c r="B220" s="665">
        <v>13.5</v>
      </c>
      <c r="C220" s="665">
        <v>15.5</v>
      </c>
      <c r="D220" s="665">
        <v>11.5</v>
      </c>
      <c r="E220" s="665"/>
      <c r="F220" s="665"/>
      <c r="G220" s="665">
        <v>13.5</v>
      </c>
      <c r="H220" s="665">
        <v>12.7</v>
      </c>
      <c r="I220" s="665">
        <v>4</v>
      </c>
    </row>
    <row r="221" spans="1:9">
      <c r="A221" s="673">
        <v>43056</v>
      </c>
      <c r="B221" s="665">
        <v>13.5</v>
      </c>
      <c r="C221" s="665">
        <v>15.5</v>
      </c>
      <c r="D221" s="665">
        <v>11.5</v>
      </c>
      <c r="E221" s="665"/>
      <c r="F221" s="665"/>
      <c r="G221" s="665"/>
      <c r="H221" s="665">
        <v>12.8</v>
      </c>
      <c r="I221" s="665">
        <v>4</v>
      </c>
    </row>
    <row r="222" spans="1:9">
      <c r="A222" s="673">
        <v>43059</v>
      </c>
      <c r="B222" s="665">
        <v>13.5</v>
      </c>
      <c r="C222" s="665">
        <v>15.5</v>
      </c>
      <c r="D222" s="665">
        <v>11.5</v>
      </c>
      <c r="E222" s="665"/>
      <c r="F222" s="665"/>
      <c r="G222" s="665"/>
      <c r="H222" s="665">
        <v>13.3</v>
      </c>
      <c r="I222" s="665">
        <v>4</v>
      </c>
    </row>
    <row r="223" spans="1:9">
      <c r="A223" s="673">
        <v>43060</v>
      </c>
      <c r="B223" s="665">
        <v>13.5</v>
      </c>
      <c r="C223" s="665">
        <v>15.5</v>
      </c>
      <c r="D223" s="665">
        <v>11.5</v>
      </c>
      <c r="E223" s="665"/>
      <c r="F223" s="665"/>
      <c r="G223" s="665">
        <v>13.5</v>
      </c>
      <c r="H223" s="665">
        <v>13</v>
      </c>
      <c r="I223" s="665">
        <v>4</v>
      </c>
    </row>
    <row r="224" spans="1:9">
      <c r="A224" s="673">
        <v>43061</v>
      </c>
      <c r="B224" s="665">
        <v>13.5</v>
      </c>
      <c r="C224" s="665">
        <v>15.5</v>
      </c>
      <c r="D224" s="665">
        <v>11.5</v>
      </c>
      <c r="E224" s="665"/>
      <c r="F224" s="665">
        <v>15.5</v>
      </c>
      <c r="G224" s="665"/>
      <c r="H224" s="665">
        <v>12.8</v>
      </c>
      <c r="I224" s="665">
        <v>4</v>
      </c>
    </row>
    <row r="225" spans="1:9">
      <c r="A225" s="673">
        <v>43062</v>
      </c>
      <c r="B225" s="665">
        <v>13.5</v>
      </c>
      <c r="C225" s="665">
        <v>15.5</v>
      </c>
      <c r="D225" s="665">
        <v>11.5</v>
      </c>
      <c r="E225" s="665"/>
      <c r="F225" s="665"/>
      <c r="G225" s="665">
        <v>13.5</v>
      </c>
      <c r="H225" s="665">
        <v>12.7</v>
      </c>
      <c r="I225" s="665">
        <v>4</v>
      </c>
    </row>
    <row r="226" spans="1:9">
      <c r="A226" s="673">
        <v>43063</v>
      </c>
      <c r="B226" s="665">
        <v>13.5</v>
      </c>
      <c r="C226" s="665">
        <v>15.5</v>
      </c>
      <c r="D226" s="665">
        <v>11.5</v>
      </c>
      <c r="E226" s="665"/>
      <c r="F226" s="665"/>
      <c r="G226" s="665"/>
      <c r="H226" s="665">
        <v>12.3</v>
      </c>
      <c r="I226" s="665">
        <v>4</v>
      </c>
    </row>
    <row r="227" spans="1:9">
      <c r="A227" s="673">
        <v>43066</v>
      </c>
      <c r="B227" s="665">
        <v>13.5</v>
      </c>
      <c r="C227" s="665">
        <v>15.5</v>
      </c>
      <c r="D227" s="665">
        <v>11.5</v>
      </c>
      <c r="E227" s="665"/>
      <c r="F227" s="665"/>
      <c r="G227" s="665"/>
      <c r="H227" s="665">
        <v>12.2</v>
      </c>
      <c r="I227" s="665">
        <v>4</v>
      </c>
    </row>
    <row r="228" spans="1:9">
      <c r="A228" s="673">
        <v>43067</v>
      </c>
      <c r="B228" s="665">
        <v>13.5</v>
      </c>
      <c r="C228" s="665">
        <v>15.5</v>
      </c>
      <c r="D228" s="665">
        <v>11.5</v>
      </c>
      <c r="E228" s="665"/>
      <c r="F228" s="665"/>
      <c r="G228" s="665">
        <v>13.5</v>
      </c>
      <c r="H228" s="665">
        <v>12.1</v>
      </c>
      <c r="I228" s="665">
        <v>4</v>
      </c>
    </row>
    <row r="229" spans="1:9">
      <c r="A229" s="673">
        <v>43068</v>
      </c>
      <c r="B229" s="665">
        <v>13.5</v>
      </c>
      <c r="C229" s="665">
        <v>15.5</v>
      </c>
      <c r="D229" s="665">
        <v>11.5</v>
      </c>
      <c r="E229" s="665"/>
      <c r="F229" s="665"/>
      <c r="G229" s="665"/>
      <c r="H229" s="665">
        <v>12.1</v>
      </c>
      <c r="I229" s="665">
        <v>4</v>
      </c>
    </row>
    <row r="230" spans="1:9">
      <c r="A230" s="673">
        <v>43069</v>
      </c>
      <c r="B230" s="665">
        <v>13.5</v>
      </c>
      <c r="C230" s="665">
        <v>15.5</v>
      </c>
      <c r="D230" s="665">
        <v>11.5</v>
      </c>
      <c r="E230" s="665"/>
      <c r="F230" s="665"/>
      <c r="G230" s="665">
        <v>13.5</v>
      </c>
      <c r="H230" s="665" t="e">
        <v>#N/A</v>
      </c>
      <c r="I230" s="665">
        <v>4</v>
      </c>
    </row>
    <row r="231" spans="1:9">
      <c r="A231" s="673">
        <v>43070</v>
      </c>
      <c r="B231" s="665">
        <v>13.5</v>
      </c>
      <c r="C231" s="665">
        <v>15.5</v>
      </c>
      <c r="D231" s="665">
        <v>11.5</v>
      </c>
      <c r="E231" s="665"/>
      <c r="F231" s="665"/>
      <c r="G231" s="665"/>
      <c r="H231" s="665">
        <v>12.1</v>
      </c>
      <c r="I231" s="665">
        <v>4</v>
      </c>
    </row>
    <row r="232" spans="1:9">
      <c r="A232" s="673">
        <v>43073</v>
      </c>
      <c r="B232" s="665">
        <v>13.5</v>
      </c>
      <c r="C232" s="665">
        <v>15.5</v>
      </c>
      <c r="D232" s="665">
        <v>11.5</v>
      </c>
      <c r="E232" s="665"/>
      <c r="F232" s="665"/>
      <c r="G232" s="665"/>
      <c r="H232" s="665">
        <v>12.2</v>
      </c>
      <c r="I232" s="665">
        <v>4</v>
      </c>
    </row>
    <row r="233" spans="1:9">
      <c r="A233" s="673">
        <v>43074</v>
      </c>
      <c r="B233" s="665">
        <v>13.5</v>
      </c>
      <c r="C233" s="665">
        <v>15.5</v>
      </c>
      <c r="D233" s="665">
        <v>11.5</v>
      </c>
      <c r="E233" s="665">
        <v>15.3</v>
      </c>
      <c r="F233" s="665"/>
      <c r="G233" s="665">
        <v>13.5</v>
      </c>
      <c r="H233" s="665">
        <v>12.3</v>
      </c>
      <c r="I233" s="665">
        <v>4</v>
      </c>
    </row>
    <row r="234" spans="1:9">
      <c r="A234" s="673">
        <v>43075</v>
      </c>
      <c r="B234" s="665">
        <v>13.5</v>
      </c>
      <c r="C234" s="665">
        <v>15.5</v>
      </c>
      <c r="D234" s="665">
        <v>11.5</v>
      </c>
      <c r="E234" s="665"/>
      <c r="F234" s="665"/>
      <c r="G234" s="665"/>
      <c r="H234" s="665">
        <v>12.1</v>
      </c>
      <c r="I234" s="665">
        <v>4</v>
      </c>
    </row>
    <row r="235" spans="1:9">
      <c r="A235" s="673">
        <v>43076</v>
      </c>
      <c r="B235" s="665">
        <v>13.5</v>
      </c>
      <c r="C235" s="665">
        <v>15.5</v>
      </c>
      <c r="D235" s="665">
        <v>11.5</v>
      </c>
      <c r="E235" s="665"/>
      <c r="F235" s="665"/>
      <c r="G235" s="665">
        <v>13.5</v>
      </c>
      <c r="H235" s="665">
        <v>12.2</v>
      </c>
      <c r="I235" s="665">
        <v>4</v>
      </c>
    </row>
    <row r="236" spans="1:9">
      <c r="A236" s="673">
        <v>43077</v>
      </c>
      <c r="B236" s="665">
        <v>13.5</v>
      </c>
      <c r="C236" s="665">
        <v>15.5</v>
      </c>
      <c r="D236" s="665">
        <v>11.5</v>
      </c>
      <c r="E236" s="665"/>
      <c r="F236" s="665"/>
      <c r="G236" s="665"/>
      <c r="H236" s="665">
        <v>12.3</v>
      </c>
      <c r="I236" s="665">
        <v>4</v>
      </c>
    </row>
    <row r="237" spans="1:9">
      <c r="A237" s="673">
        <v>43080</v>
      </c>
      <c r="B237" s="665">
        <v>13.5</v>
      </c>
      <c r="C237" s="665">
        <v>15.5</v>
      </c>
      <c r="D237" s="665">
        <v>11.5</v>
      </c>
      <c r="E237" s="665"/>
      <c r="F237" s="665"/>
      <c r="G237" s="665"/>
      <c r="H237" s="665">
        <v>12.2</v>
      </c>
      <c r="I237" s="665">
        <v>4</v>
      </c>
    </row>
    <row r="238" spans="1:9">
      <c r="A238" s="673">
        <v>43081</v>
      </c>
      <c r="B238" s="665">
        <v>13.5</v>
      </c>
      <c r="C238" s="665">
        <v>15.5</v>
      </c>
      <c r="D238" s="665">
        <v>11.5</v>
      </c>
      <c r="E238" s="665"/>
      <c r="F238" s="665"/>
      <c r="G238" s="665"/>
      <c r="H238" s="665">
        <v>12.2</v>
      </c>
      <c r="I238" s="665">
        <v>4</v>
      </c>
    </row>
    <row r="239" spans="1:9">
      <c r="A239" s="673">
        <v>43082</v>
      </c>
      <c r="B239" s="665">
        <v>13.5</v>
      </c>
      <c r="C239" s="665">
        <v>15.5</v>
      </c>
      <c r="D239" s="665">
        <v>11.5</v>
      </c>
      <c r="E239" s="665"/>
      <c r="F239" s="665"/>
      <c r="G239" s="665"/>
      <c r="H239" s="665">
        <v>12.1</v>
      </c>
      <c r="I239" s="665">
        <v>4</v>
      </c>
    </row>
    <row r="240" spans="1:9">
      <c r="A240" s="673">
        <v>43083</v>
      </c>
      <c r="B240" s="665">
        <v>13.5</v>
      </c>
      <c r="C240" s="665">
        <v>15.5</v>
      </c>
      <c r="D240" s="665">
        <v>11.5</v>
      </c>
      <c r="E240" s="665"/>
      <c r="F240" s="665"/>
      <c r="G240" s="665"/>
      <c r="H240" s="665">
        <v>12.3</v>
      </c>
      <c r="I240" s="665">
        <v>4</v>
      </c>
    </row>
    <row r="241" spans="1:9">
      <c r="A241" s="673">
        <v>43084</v>
      </c>
      <c r="B241" s="665">
        <v>14.5</v>
      </c>
      <c r="C241" s="665">
        <v>16.5</v>
      </c>
      <c r="D241" s="665">
        <v>12.5</v>
      </c>
      <c r="E241" s="665"/>
      <c r="F241" s="665"/>
      <c r="G241" s="665">
        <v>14.5</v>
      </c>
      <c r="H241" s="665">
        <v>13.1</v>
      </c>
      <c r="I241" s="665">
        <v>4</v>
      </c>
    </row>
    <row r="242" spans="1:9">
      <c r="A242" s="673">
        <v>43087</v>
      </c>
      <c r="B242" s="665">
        <v>14.5</v>
      </c>
      <c r="C242" s="665">
        <v>16.5</v>
      </c>
      <c r="D242" s="665">
        <v>12.5</v>
      </c>
      <c r="E242" s="665"/>
      <c r="F242" s="665"/>
      <c r="G242" s="665"/>
      <c r="H242" s="665">
        <v>13</v>
      </c>
      <c r="I242" s="665">
        <v>4</v>
      </c>
    </row>
    <row r="243" spans="1:9">
      <c r="A243" s="673">
        <v>43088</v>
      </c>
      <c r="B243" s="665">
        <v>14.5</v>
      </c>
      <c r="C243" s="665">
        <v>16.5</v>
      </c>
      <c r="D243" s="665">
        <v>12.5</v>
      </c>
      <c r="E243" s="665"/>
      <c r="F243" s="665"/>
      <c r="G243" s="665">
        <v>14.5</v>
      </c>
      <c r="H243" s="665">
        <v>13.3</v>
      </c>
      <c r="I243" s="665">
        <v>4</v>
      </c>
    </row>
    <row r="244" spans="1:9">
      <c r="A244" s="673">
        <v>43089</v>
      </c>
      <c r="B244" s="665">
        <v>14.5</v>
      </c>
      <c r="C244" s="665">
        <v>16.5</v>
      </c>
      <c r="D244" s="665">
        <v>12.5</v>
      </c>
      <c r="E244" s="665"/>
      <c r="F244" s="665">
        <v>16.5</v>
      </c>
      <c r="G244" s="665"/>
      <c r="H244" s="665">
        <v>13.2</v>
      </c>
      <c r="I244" s="665">
        <v>4</v>
      </c>
    </row>
    <row r="245" spans="1:9">
      <c r="A245" s="673">
        <v>43090</v>
      </c>
      <c r="B245" s="665">
        <v>14.5</v>
      </c>
      <c r="C245" s="665">
        <v>16.5</v>
      </c>
      <c r="D245" s="665">
        <v>12.5</v>
      </c>
      <c r="E245" s="665"/>
      <c r="F245" s="665"/>
      <c r="G245" s="665">
        <v>14.5</v>
      </c>
      <c r="H245" s="665">
        <v>13.2</v>
      </c>
      <c r="I245" s="665">
        <v>4</v>
      </c>
    </row>
    <row r="246" spans="1:9">
      <c r="A246" s="673">
        <v>43091</v>
      </c>
      <c r="B246" s="665">
        <v>14.5</v>
      </c>
      <c r="C246" s="665">
        <v>16.5</v>
      </c>
      <c r="D246" s="665">
        <v>12.5</v>
      </c>
      <c r="E246" s="665"/>
      <c r="F246" s="665"/>
      <c r="G246" s="665"/>
      <c r="H246" s="665">
        <v>13.3</v>
      </c>
      <c r="I246" s="665">
        <v>4</v>
      </c>
    </row>
    <row r="247" spans="1:9">
      <c r="A247" s="673">
        <v>43095</v>
      </c>
      <c r="B247" s="665">
        <v>14.5</v>
      </c>
      <c r="C247" s="665">
        <v>16.5</v>
      </c>
      <c r="D247" s="665">
        <v>12.5</v>
      </c>
      <c r="E247" s="665">
        <v>15.9</v>
      </c>
      <c r="F247" s="665"/>
      <c r="G247" s="665">
        <v>14.5</v>
      </c>
      <c r="H247" s="665">
        <v>13.1</v>
      </c>
      <c r="I247" s="665">
        <v>4</v>
      </c>
    </row>
    <row r="248" spans="1:9">
      <c r="A248" s="673">
        <v>43096</v>
      </c>
      <c r="B248" s="665">
        <v>14.5</v>
      </c>
      <c r="C248" s="665">
        <v>16.5</v>
      </c>
      <c r="D248" s="665">
        <v>12.5</v>
      </c>
      <c r="E248" s="665"/>
      <c r="F248" s="665"/>
      <c r="G248" s="665"/>
      <c r="H248" s="665">
        <v>12.9</v>
      </c>
      <c r="I248" s="665">
        <v>4</v>
      </c>
    </row>
    <row r="249" spans="1:9">
      <c r="A249" s="673">
        <v>43097</v>
      </c>
      <c r="B249" s="665">
        <v>14.5</v>
      </c>
      <c r="C249" s="665">
        <v>16.5</v>
      </c>
      <c r="D249" s="665">
        <v>12.5</v>
      </c>
      <c r="E249" s="665"/>
      <c r="F249" s="665"/>
      <c r="G249" s="665">
        <v>14.5</v>
      </c>
      <c r="H249" s="665">
        <v>13</v>
      </c>
      <c r="I249" s="665">
        <v>4</v>
      </c>
    </row>
    <row r="250" spans="1:9">
      <c r="A250" s="673">
        <v>43103</v>
      </c>
      <c r="B250" s="665">
        <v>14.5</v>
      </c>
      <c r="C250" s="665">
        <v>16.5</v>
      </c>
      <c r="D250" s="665">
        <v>12.5</v>
      </c>
      <c r="E250" s="665"/>
      <c r="F250" s="665"/>
      <c r="G250" s="665"/>
      <c r="H250" s="665">
        <v>13.2</v>
      </c>
      <c r="I250" s="665">
        <v>4</v>
      </c>
    </row>
    <row r="251" spans="1:9">
      <c r="A251" s="673">
        <v>43104</v>
      </c>
      <c r="B251" s="665">
        <v>14.5</v>
      </c>
      <c r="C251" s="665">
        <v>16.5</v>
      </c>
      <c r="D251" s="665">
        <v>12.5</v>
      </c>
      <c r="E251" s="665"/>
      <c r="F251" s="665"/>
      <c r="G251" s="665">
        <v>14.5</v>
      </c>
      <c r="H251" s="665">
        <v>12.9</v>
      </c>
      <c r="I251" s="665">
        <v>4</v>
      </c>
    </row>
    <row r="252" spans="1:9">
      <c r="A252" s="673">
        <v>43105</v>
      </c>
      <c r="B252" s="665">
        <v>14.5</v>
      </c>
      <c r="C252" s="665">
        <v>16.5</v>
      </c>
      <c r="D252" s="665">
        <v>12.5</v>
      </c>
      <c r="E252" s="665"/>
      <c r="F252" s="665"/>
      <c r="G252" s="665"/>
      <c r="H252" s="665">
        <v>13.3</v>
      </c>
      <c r="I252" s="665">
        <v>4</v>
      </c>
    </row>
    <row r="253" spans="1:9">
      <c r="A253" s="673">
        <v>43109</v>
      </c>
      <c r="B253" s="665">
        <v>14.5</v>
      </c>
      <c r="C253" s="665">
        <v>16.5</v>
      </c>
      <c r="D253" s="665">
        <v>12.5</v>
      </c>
      <c r="E253" s="665"/>
      <c r="F253" s="665"/>
      <c r="G253" s="665">
        <v>14.5</v>
      </c>
      <c r="H253" s="665">
        <v>13.1</v>
      </c>
      <c r="I253" s="665">
        <v>4</v>
      </c>
    </row>
    <row r="254" spans="1:9">
      <c r="A254" s="673">
        <v>43110</v>
      </c>
      <c r="B254" s="665">
        <v>14.5</v>
      </c>
      <c r="C254" s="665">
        <v>16.5</v>
      </c>
      <c r="D254" s="665">
        <v>12.5</v>
      </c>
      <c r="E254" s="665">
        <v>15.8</v>
      </c>
      <c r="F254" s="665"/>
      <c r="G254" s="665"/>
      <c r="H254" s="665">
        <v>13.2</v>
      </c>
      <c r="I254" s="665">
        <v>4</v>
      </c>
    </row>
    <row r="255" spans="1:9">
      <c r="A255" s="673">
        <v>43111</v>
      </c>
      <c r="B255" s="665">
        <v>14.5</v>
      </c>
      <c r="C255" s="665">
        <v>16.5</v>
      </c>
      <c r="D255" s="665">
        <v>12.5</v>
      </c>
      <c r="E255" s="665"/>
      <c r="F255" s="665"/>
      <c r="G255" s="665">
        <v>14.5</v>
      </c>
      <c r="H255" s="665">
        <v>13.1</v>
      </c>
      <c r="I255" s="665">
        <v>4</v>
      </c>
    </row>
    <row r="256" spans="1:9">
      <c r="A256" s="673">
        <v>43112</v>
      </c>
      <c r="B256" s="665">
        <v>14.5</v>
      </c>
      <c r="C256" s="665">
        <v>16.5</v>
      </c>
      <c r="D256" s="665">
        <v>12.5</v>
      </c>
      <c r="E256" s="665"/>
      <c r="F256" s="665"/>
      <c r="G256" s="665"/>
      <c r="H256" s="665">
        <v>13.1</v>
      </c>
      <c r="I256" s="665">
        <v>4</v>
      </c>
    </row>
    <row r="257" spans="1:9">
      <c r="A257" s="673">
        <v>43115</v>
      </c>
      <c r="B257" s="665">
        <v>14.5</v>
      </c>
      <c r="C257" s="665">
        <v>16.5</v>
      </c>
      <c r="D257" s="665">
        <v>12.5</v>
      </c>
      <c r="E257" s="665"/>
      <c r="F257" s="665"/>
      <c r="G257" s="665"/>
      <c r="H257" s="665">
        <v>13.2</v>
      </c>
      <c r="I257" s="665">
        <v>4</v>
      </c>
    </row>
    <row r="258" spans="1:9">
      <c r="A258" s="673">
        <v>43116</v>
      </c>
      <c r="B258" s="665">
        <v>14.5</v>
      </c>
      <c r="C258" s="665">
        <v>16.5</v>
      </c>
      <c r="D258" s="665">
        <v>12.5</v>
      </c>
      <c r="E258" s="665">
        <v>15.8</v>
      </c>
      <c r="F258" s="665"/>
      <c r="G258" s="665">
        <v>14.5</v>
      </c>
      <c r="H258" s="665">
        <v>13</v>
      </c>
      <c r="I258" s="665">
        <v>4</v>
      </c>
    </row>
    <row r="259" spans="1:9">
      <c r="A259" s="673">
        <v>43117</v>
      </c>
      <c r="B259" s="665">
        <v>14.5</v>
      </c>
      <c r="C259" s="665">
        <v>16.5</v>
      </c>
      <c r="D259" s="665">
        <v>12.5</v>
      </c>
      <c r="E259" s="665"/>
      <c r="F259" s="665"/>
      <c r="G259" s="665"/>
      <c r="H259" s="665">
        <v>13.1</v>
      </c>
      <c r="I259" s="665">
        <v>4</v>
      </c>
    </row>
    <row r="260" spans="1:9">
      <c r="A260" s="673">
        <v>43118</v>
      </c>
      <c r="B260" s="665">
        <v>14.5</v>
      </c>
      <c r="C260" s="665">
        <v>16.5</v>
      </c>
      <c r="D260" s="665">
        <v>12.5</v>
      </c>
      <c r="E260" s="665"/>
      <c r="F260" s="665"/>
      <c r="G260" s="665">
        <v>14.5</v>
      </c>
      <c r="H260" s="665">
        <v>13</v>
      </c>
      <c r="I260" s="665">
        <v>4</v>
      </c>
    </row>
    <row r="261" spans="1:9">
      <c r="A261" s="673">
        <v>43119</v>
      </c>
      <c r="B261" s="665">
        <v>14.5</v>
      </c>
      <c r="C261" s="665">
        <v>16.5</v>
      </c>
      <c r="D261" s="665">
        <v>12.5</v>
      </c>
      <c r="E261" s="665"/>
      <c r="F261" s="665"/>
      <c r="G261" s="665"/>
      <c r="H261" s="665">
        <v>13.1</v>
      </c>
      <c r="I261" s="665">
        <v>4</v>
      </c>
    </row>
    <row r="262" spans="1:9">
      <c r="A262" s="673">
        <v>43122</v>
      </c>
      <c r="B262" s="665">
        <v>14.5</v>
      </c>
      <c r="C262" s="665">
        <v>16.5</v>
      </c>
      <c r="D262" s="665">
        <v>12.5</v>
      </c>
      <c r="E262" s="665"/>
      <c r="F262" s="665"/>
      <c r="G262" s="665"/>
      <c r="H262" s="665">
        <v>13</v>
      </c>
      <c r="I262" s="665">
        <v>4</v>
      </c>
    </row>
    <row r="263" spans="1:9">
      <c r="A263" s="673">
        <v>43123</v>
      </c>
      <c r="B263" s="665">
        <v>14.5</v>
      </c>
      <c r="C263" s="665">
        <v>16.5</v>
      </c>
      <c r="D263" s="665">
        <v>12.5</v>
      </c>
      <c r="E263" s="665"/>
      <c r="F263" s="665"/>
      <c r="G263" s="665"/>
      <c r="H263" s="665">
        <v>13.2</v>
      </c>
      <c r="I263" s="665">
        <v>4</v>
      </c>
    </row>
    <row r="264" spans="1:9">
      <c r="A264" s="673">
        <v>43124</v>
      </c>
      <c r="B264" s="665">
        <v>14.5</v>
      </c>
      <c r="C264" s="665">
        <v>16.5</v>
      </c>
      <c r="D264" s="665">
        <v>12.5</v>
      </c>
      <c r="E264" s="665"/>
      <c r="F264" s="665"/>
      <c r="G264" s="665"/>
      <c r="H264" s="665">
        <v>13.1</v>
      </c>
      <c r="I264" s="665">
        <v>4</v>
      </c>
    </row>
    <row r="265" spans="1:9">
      <c r="A265" s="673">
        <v>43125</v>
      </c>
      <c r="B265" s="665">
        <v>14.5</v>
      </c>
      <c r="C265" s="665">
        <v>16.5</v>
      </c>
      <c r="D265" s="665">
        <v>12.5</v>
      </c>
      <c r="E265" s="665"/>
      <c r="F265" s="665"/>
      <c r="G265" s="665"/>
      <c r="H265" s="665">
        <v>13.5</v>
      </c>
      <c r="I265" s="665">
        <v>4</v>
      </c>
    </row>
    <row r="266" spans="1:9">
      <c r="A266" s="673">
        <v>43126</v>
      </c>
      <c r="B266" s="665">
        <v>16</v>
      </c>
      <c r="C266" s="665">
        <v>18</v>
      </c>
      <c r="D266" s="665">
        <v>14</v>
      </c>
      <c r="E266" s="665"/>
      <c r="F266" s="665"/>
      <c r="G266" s="665">
        <v>16</v>
      </c>
      <c r="H266" s="665">
        <v>14.4</v>
      </c>
      <c r="I266" s="665">
        <v>4</v>
      </c>
    </row>
    <row r="267" spans="1:9">
      <c r="A267" s="673">
        <v>43129</v>
      </c>
      <c r="B267" s="665">
        <v>16</v>
      </c>
      <c r="C267" s="665">
        <v>18</v>
      </c>
      <c r="D267" s="665">
        <v>14</v>
      </c>
      <c r="E267" s="665"/>
      <c r="F267" s="665"/>
      <c r="G267" s="665"/>
      <c r="H267" s="665">
        <v>14.5</v>
      </c>
      <c r="I267" s="665">
        <v>4</v>
      </c>
    </row>
    <row r="268" spans="1:9">
      <c r="A268" s="673">
        <v>43130</v>
      </c>
      <c r="B268" s="665">
        <v>16</v>
      </c>
      <c r="C268" s="665">
        <v>18</v>
      </c>
      <c r="D268" s="665">
        <v>14</v>
      </c>
      <c r="E268" s="665">
        <v>16.399999999999999</v>
      </c>
      <c r="F268" s="665"/>
      <c r="G268" s="665">
        <v>16</v>
      </c>
      <c r="H268" s="665">
        <v>14.8</v>
      </c>
      <c r="I268" s="665">
        <v>4</v>
      </c>
    </row>
    <row r="269" spans="1:9">
      <c r="A269" s="673">
        <v>43131</v>
      </c>
      <c r="B269" s="665">
        <v>16</v>
      </c>
      <c r="C269" s="665">
        <v>18</v>
      </c>
      <c r="D269" s="665">
        <v>14</v>
      </c>
      <c r="E269" s="665"/>
      <c r="F269" s="665"/>
      <c r="G269" s="665"/>
      <c r="H269" s="665">
        <v>15.4</v>
      </c>
      <c r="I269" s="665">
        <v>4</v>
      </c>
    </row>
    <row r="270" spans="1:9">
      <c r="A270" s="673">
        <v>43132</v>
      </c>
      <c r="B270" s="665">
        <v>16</v>
      </c>
      <c r="C270" s="665">
        <v>18</v>
      </c>
      <c r="D270" s="665">
        <v>14</v>
      </c>
      <c r="E270" s="665"/>
      <c r="F270" s="665"/>
      <c r="G270" s="665">
        <v>16</v>
      </c>
      <c r="H270" s="665">
        <v>14.5</v>
      </c>
      <c r="I270" s="665">
        <v>4</v>
      </c>
    </row>
    <row r="271" spans="1:9">
      <c r="A271" s="673">
        <v>43133</v>
      </c>
      <c r="B271" s="665">
        <v>16</v>
      </c>
      <c r="C271" s="665">
        <v>18</v>
      </c>
      <c r="D271" s="665">
        <v>14</v>
      </c>
      <c r="E271" s="665"/>
      <c r="F271" s="665"/>
      <c r="G271" s="665"/>
      <c r="H271" s="665">
        <v>14.8</v>
      </c>
      <c r="I271" s="665">
        <v>4</v>
      </c>
    </row>
    <row r="272" spans="1:9">
      <c r="A272" s="673">
        <v>43136</v>
      </c>
      <c r="B272" s="665">
        <v>16</v>
      </c>
      <c r="C272" s="665">
        <v>18</v>
      </c>
      <c r="D272" s="665">
        <v>14</v>
      </c>
      <c r="E272" s="665"/>
      <c r="F272" s="665"/>
      <c r="G272" s="665"/>
      <c r="H272" s="665">
        <v>14.7</v>
      </c>
      <c r="I272" s="665">
        <v>4</v>
      </c>
    </row>
    <row r="273" spans="1:9">
      <c r="A273" s="673">
        <v>43137</v>
      </c>
      <c r="B273" s="665">
        <v>16</v>
      </c>
      <c r="C273" s="665">
        <v>18</v>
      </c>
      <c r="D273" s="665">
        <v>14</v>
      </c>
      <c r="E273" s="665">
        <v>16.399999999999999</v>
      </c>
      <c r="F273" s="665"/>
      <c r="G273" s="665">
        <v>16</v>
      </c>
      <c r="H273" s="665">
        <v>14.9</v>
      </c>
      <c r="I273" s="665">
        <v>4</v>
      </c>
    </row>
    <row r="274" spans="1:9">
      <c r="A274" s="673">
        <v>43138</v>
      </c>
      <c r="B274" s="665">
        <v>16</v>
      </c>
      <c r="C274" s="665">
        <v>18</v>
      </c>
      <c r="D274" s="665">
        <v>14</v>
      </c>
      <c r="E274" s="665"/>
      <c r="F274" s="665"/>
      <c r="G274" s="665"/>
      <c r="H274" s="665">
        <v>14.8</v>
      </c>
      <c r="I274" s="665">
        <v>4</v>
      </c>
    </row>
    <row r="275" spans="1:9">
      <c r="A275" s="673">
        <v>43139</v>
      </c>
      <c r="B275" s="665">
        <v>16</v>
      </c>
      <c r="C275" s="665">
        <v>18</v>
      </c>
      <c r="D275" s="665">
        <v>14</v>
      </c>
      <c r="E275" s="665"/>
      <c r="F275" s="665"/>
      <c r="G275" s="665">
        <v>16</v>
      </c>
      <c r="H275" s="665">
        <v>14.8</v>
      </c>
      <c r="I275" s="665">
        <v>4</v>
      </c>
    </row>
    <row r="276" spans="1:9">
      <c r="A276" s="673">
        <v>43140</v>
      </c>
      <c r="B276" s="665">
        <v>16</v>
      </c>
      <c r="C276" s="665">
        <v>18</v>
      </c>
      <c r="D276" s="665">
        <v>14</v>
      </c>
      <c r="E276" s="665"/>
      <c r="F276" s="665"/>
      <c r="G276" s="665"/>
      <c r="H276" s="665">
        <v>15.1</v>
      </c>
      <c r="I276" s="665">
        <v>4</v>
      </c>
    </row>
    <row r="277" spans="1:9">
      <c r="A277" s="673">
        <v>43143</v>
      </c>
      <c r="B277" s="665">
        <v>16</v>
      </c>
      <c r="C277" s="665">
        <v>18</v>
      </c>
      <c r="D277" s="665">
        <v>14</v>
      </c>
      <c r="E277" s="665"/>
      <c r="F277" s="665"/>
      <c r="G277" s="665"/>
      <c r="H277" s="665">
        <v>14.8</v>
      </c>
      <c r="I277" s="665">
        <v>4</v>
      </c>
    </row>
    <row r="278" spans="1:9">
      <c r="A278" s="673">
        <v>43144</v>
      </c>
      <c r="B278" s="665">
        <v>16</v>
      </c>
      <c r="C278" s="665">
        <v>18</v>
      </c>
      <c r="D278" s="665">
        <v>14</v>
      </c>
      <c r="E278" s="665">
        <v>16.399999999999999</v>
      </c>
      <c r="F278" s="665"/>
      <c r="G278" s="665">
        <v>16</v>
      </c>
      <c r="H278" s="665">
        <v>14.8</v>
      </c>
      <c r="I278" s="665">
        <v>4</v>
      </c>
    </row>
    <row r="279" spans="1:9">
      <c r="A279" s="673">
        <v>43145</v>
      </c>
      <c r="B279" s="665">
        <v>16</v>
      </c>
      <c r="C279" s="665">
        <v>18</v>
      </c>
      <c r="D279" s="665">
        <v>14</v>
      </c>
      <c r="E279" s="665"/>
      <c r="F279" s="665"/>
      <c r="G279" s="665"/>
      <c r="H279" s="665">
        <v>14.7</v>
      </c>
      <c r="I279" s="665">
        <v>4</v>
      </c>
    </row>
    <row r="280" spans="1:9">
      <c r="A280" s="673">
        <v>43146</v>
      </c>
      <c r="B280" s="665">
        <v>16</v>
      </c>
      <c r="C280" s="665">
        <v>18</v>
      </c>
      <c r="D280" s="665">
        <v>14</v>
      </c>
      <c r="E280" s="665"/>
      <c r="F280" s="665"/>
      <c r="G280" s="665">
        <v>16</v>
      </c>
      <c r="H280" s="665">
        <v>14.5</v>
      </c>
      <c r="I280" s="665">
        <v>4</v>
      </c>
    </row>
    <row r="281" spans="1:9">
      <c r="A281" s="673">
        <v>43147</v>
      </c>
      <c r="B281" s="665">
        <v>16</v>
      </c>
      <c r="C281" s="665">
        <v>18</v>
      </c>
      <c r="D281" s="665">
        <v>14</v>
      </c>
      <c r="E281" s="665"/>
      <c r="F281" s="665"/>
      <c r="G281" s="665"/>
      <c r="H281" s="665">
        <v>14.5</v>
      </c>
      <c r="I281" s="665">
        <v>4</v>
      </c>
    </row>
    <row r="282" spans="1:9">
      <c r="A282" s="673">
        <v>43150</v>
      </c>
      <c r="B282" s="665">
        <v>16</v>
      </c>
      <c r="C282" s="665">
        <v>18</v>
      </c>
      <c r="D282" s="665">
        <v>14</v>
      </c>
      <c r="E282" s="665"/>
      <c r="F282" s="665"/>
      <c r="G282" s="665"/>
      <c r="H282" s="665">
        <v>14.7</v>
      </c>
      <c r="I282" s="665">
        <v>4</v>
      </c>
    </row>
    <row r="283" spans="1:9">
      <c r="A283" s="673">
        <v>43151</v>
      </c>
      <c r="B283" s="665">
        <v>16</v>
      </c>
      <c r="C283" s="665">
        <v>18</v>
      </c>
      <c r="D283" s="665">
        <v>14</v>
      </c>
      <c r="E283" s="665">
        <v>16.399999999999999</v>
      </c>
      <c r="F283" s="665"/>
      <c r="G283" s="665">
        <v>16</v>
      </c>
      <c r="H283" s="665">
        <v>14.8</v>
      </c>
      <c r="I283" s="665">
        <v>4</v>
      </c>
    </row>
    <row r="284" spans="1:9">
      <c r="A284" s="673">
        <v>43152</v>
      </c>
      <c r="B284" s="665">
        <v>16</v>
      </c>
      <c r="C284" s="665">
        <v>18</v>
      </c>
      <c r="D284" s="665">
        <v>14</v>
      </c>
      <c r="E284" s="665"/>
      <c r="F284" s="665"/>
      <c r="G284" s="665"/>
      <c r="H284" s="665">
        <v>14.7</v>
      </c>
      <c r="I284" s="665">
        <v>4</v>
      </c>
    </row>
    <row r="285" spans="1:9">
      <c r="A285" s="673">
        <v>43153</v>
      </c>
      <c r="B285" s="665">
        <v>16</v>
      </c>
      <c r="C285" s="665">
        <v>18</v>
      </c>
      <c r="D285" s="665">
        <v>14</v>
      </c>
      <c r="E285" s="665"/>
      <c r="F285" s="665"/>
      <c r="G285" s="665">
        <v>16</v>
      </c>
      <c r="H285" s="665">
        <v>14.7</v>
      </c>
      <c r="I285" s="665">
        <v>4</v>
      </c>
    </row>
    <row r="286" spans="1:9">
      <c r="A286" s="673">
        <v>43154</v>
      </c>
      <c r="B286" s="665">
        <v>16</v>
      </c>
      <c r="C286" s="665">
        <v>18</v>
      </c>
      <c r="D286" s="665">
        <v>14</v>
      </c>
      <c r="E286" s="665"/>
      <c r="F286" s="665"/>
      <c r="G286" s="665"/>
      <c r="H286" s="665">
        <v>14.8</v>
      </c>
      <c r="I286" s="665">
        <v>4</v>
      </c>
    </row>
    <row r="287" spans="1:9">
      <c r="A287" s="673">
        <v>43157</v>
      </c>
      <c r="B287" s="665">
        <v>16</v>
      </c>
      <c r="C287" s="665">
        <v>18</v>
      </c>
      <c r="D287" s="665">
        <v>14</v>
      </c>
      <c r="E287" s="665"/>
      <c r="F287" s="665"/>
      <c r="G287" s="665"/>
      <c r="H287" s="665">
        <v>14.7</v>
      </c>
      <c r="I287" s="665">
        <v>4</v>
      </c>
    </row>
    <row r="288" spans="1:9">
      <c r="A288" s="673">
        <v>43158</v>
      </c>
      <c r="B288" s="665">
        <v>16</v>
      </c>
      <c r="C288" s="665">
        <v>18</v>
      </c>
      <c r="D288" s="665">
        <v>14</v>
      </c>
      <c r="E288" s="665"/>
      <c r="F288" s="665"/>
      <c r="G288" s="665"/>
      <c r="H288" s="665">
        <v>14.6</v>
      </c>
      <c r="I288" s="665">
        <v>4</v>
      </c>
    </row>
    <row r="289" spans="1:9">
      <c r="A289" s="673">
        <v>43159</v>
      </c>
      <c r="B289" s="665">
        <v>16</v>
      </c>
      <c r="C289" s="665">
        <v>18</v>
      </c>
      <c r="D289" s="665">
        <v>14</v>
      </c>
      <c r="E289" s="665"/>
      <c r="F289" s="665">
        <v>18</v>
      </c>
      <c r="G289" s="665"/>
      <c r="H289" s="665">
        <v>14.5</v>
      </c>
      <c r="I289" s="665">
        <v>4</v>
      </c>
    </row>
    <row r="290" spans="1:9">
      <c r="A290" s="673">
        <v>43160</v>
      </c>
      <c r="B290" s="665">
        <v>16</v>
      </c>
      <c r="C290" s="665">
        <v>18</v>
      </c>
      <c r="D290" s="665">
        <v>14</v>
      </c>
      <c r="E290" s="665"/>
      <c r="F290" s="665"/>
      <c r="G290" s="665"/>
      <c r="H290" s="665">
        <v>14.6</v>
      </c>
      <c r="I290" s="665">
        <v>4</v>
      </c>
    </row>
    <row r="291" spans="1:9">
      <c r="A291" s="673">
        <v>43161</v>
      </c>
      <c r="B291" s="665">
        <v>17</v>
      </c>
      <c r="C291" s="665">
        <v>19</v>
      </c>
      <c r="D291" s="665">
        <v>15</v>
      </c>
      <c r="E291" s="665"/>
      <c r="F291" s="665"/>
      <c r="G291" s="665">
        <v>17</v>
      </c>
      <c r="H291" s="665">
        <v>15.4</v>
      </c>
      <c r="I291" s="665">
        <v>4</v>
      </c>
    </row>
    <row r="292" spans="1:9">
      <c r="A292" s="673">
        <v>43162</v>
      </c>
      <c r="B292" s="665">
        <v>17</v>
      </c>
      <c r="C292" s="665">
        <v>19</v>
      </c>
      <c r="D292" s="665">
        <v>15</v>
      </c>
      <c r="E292" s="665"/>
      <c r="F292" s="665"/>
      <c r="G292" s="665"/>
      <c r="H292" s="665">
        <v>15.3</v>
      </c>
      <c r="I292" s="665">
        <v>4</v>
      </c>
    </row>
    <row r="293" spans="1:9">
      <c r="A293" s="673">
        <v>43164</v>
      </c>
      <c r="B293" s="665">
        <v>17</v>
      </c>
      <c r="C293" s="665">
        <v>19</v>
      </c>
      <c r="D293" s="665">
        <v>15</v>
      </c>
      <c r="E293" s="665"/>
      <c r="F293" s="665"/>
      <c r="G293" s="665"/>
      <c r="H293" s="665">
        <v>15.3</v>
      </c>
      <c r="I293" s="665">
        <v>4</v>
      </c>
    </row>
    <row r="294" spans="1:9">
      <c r="A294" s="673">
        <v>43165</v>
      </c>
      <c r="B294" s="665">
        <v>17</v>
      </c>
      <c r="C294" s="665">
        <v>19</v>
      </c>
      <c r="D294" s="665">
        <v>15</v>
      </c>
      <c r="E294" s="665">
        <v>16.899999999999999</v>
      </c>
      <c r="F294" s="665"/>
      <c r="G294" s="665">
        <v>17</v>
      </c>
      <c r="H294" s="665">
        <v>15.6</v>
      </c>
      <c r="I294" s="665">
        <v>4</v>
      </c>
    </row>
    <row r="295" spans="1:9">
      <c r="A295" s="673">
        <v>43166</v>
      </c>
      <c r="B295" s="665">
        <v>17</v>
      </c>
      <c r="C295" s="665">
        <v>19</v>
      </c>
      <c r="D295" s="665">
        <v>15</v>
      </c>
      <c r="E295" s="665"/>
      <c r="F295" s="665"/>
      <c r="G295" s="665"/>
      <c r="H295" s="665">
        <v>15.5</v>
      </c>
      <c r="I295" s="665">
        <v>4</v>
      </c>
    </row>
    <row r="296" spans="1:9">
      <c r="A296" s="673">
        <v>43171</v>
      </c>
      <c r="B296" s="665">
        <v>17</v>
      </c>
      <c r="C296" s="665">
        <v>19</v>
      </c>
      <c r="D296" s="665">
        <v>15</v>
      </c>
      <c r="E296" s="665"/>
      <c r="F296" s="665"/>
      <c r="G296" s="665"/>
      <c r="H296" s="665">
        <v>15.7</v>
      </c>
      <c r="I296" s="665">
        <v>4</v>
      </c>
    </row>
    <row r="297" spans="1:9">
      <c r="A297" s="673">
        <v>43172</v>
      </c>
      <c r="B297" s="665">
        <v>17</v>
      </c>
      <c r="C297" s="665">
        <v>19</v>
      </c>
      <c r="D297" s="665">
        <v>15</v>
      </c>
      <c r="E297" s="665">
        <v>17</v>
      </c>
      <c r="F297" s="665"/>
      <c r="G297" s="665">
        <v>17</v>
      </c>
      <c r="H297" s="665">
        <v>15.6</v>
      </c>
      <c r="I297" s="665">
        <v>4</v>
      </c>
    </row>
    <row r="298" spans="1:9">
      <c r="A298" s="673">
        <v>43173</v>
      </c>
      <c r="B298" s="665">
        <v>17</v>
      </c>
      <c r="C298" s="665">
        <v>19</v>
      </c>
      <c r="D298" s="665">
        <v>15</v>
      </c>
      <c r="E298" s="665"/>
      <c r="F298" s="665">
        <v>19</v>
      </c>
      <c r="G298" s="665"/>
      <c r="H298" s="665">
        <v>15.7</v>
      </c>
      <c r="I298" s="665">
        <v>4</v>
      </c>
    </row>
    <row r="299" spans="1:9">
      <c r="A299" s="673">
        <v>43174</v>
      </c>
      <c r="B299" s="665">
        <v>17</v>
      </c>
      <c r="C299" s="665">
        <v>19</v>
      </c>
      <c r="D299" s="665">
        <v>15</v>
      </c>
      <c r="E299" s="665"/>
      <c r="F299" s="665"/>
      <c r="G299" s="665">
        <v>17</v>
      </c>
      <c r="H299" s="665">
        <v>15.6</v>
      </c>
      <c r="I299" s="665">
        <v>4</v>
      </c>
    </row>
    <row r="300" spans="1:9">
      <c r="A300" s="673">
        <v>43175</v>
      </c>
      <c r="B300" s="665">
        <v>17</v>
      </c>
      <c r="C300" s="665">
        <v>19</v>
      </c>
      <c r="D300" s="665">
        <v>15</v>
      </c>
      <c r="E300" s="665"/>
      <c r="F300" s="665"/>
      <c r="G300" s="665"/>
      <c r="H300" s="665">
        <v>15.6</v>
      </c>
      <c r="I300" s="665">
        <v>4</v>
      </c>
    </row>
    <row r="301" spans="1:9">
      <c r="A301" s="673">
        <v>43178</v>
      </c>
      <c r="B301" s="665">
        <v>17</v>
      </c>
      <c r="C301" s="665">
        <v>19</v>
      </c>
      <c r="D301" s="665">
        <v>15</v>
      </c>
      <c r="E301" s="665"/>
      <c r="F301" s="665"/>
      <c r="G301" s="665"/>
      <c r="H301" s="665">
        <v>15.7</v>
      </c>
      <c r="I301" s="665">
        <v>4</v>
      </c>
    </row>
    <row r="302" spans="1:9">
      <c r="A302" s="673">
        <v>43179</v>
      </c>
      <c r="B302" s="665">
        <v>17</v>
      </c>
      <c r="C302" s="665">
        <v>19</v>
      </c>
      <c r="D302" s="665">
        <v>15</v>
      </c>
      <c r="E302" s="665"/>
      <c r="F302" s="665"/>
      <c r="G302" s="665">
        <v>17</v>
      </c>
      <c r="H302" s="665">
        <v>15.6</v>
      </c>
      <c r="I302" s="665">
        <v>4</v>
      </c>
    </row>
    <row r="303" spans="1:9">
      <c r="A303" s="673">
        <v>43180</v>
      </c>
      <c r="B303" s="665">
        <v>17</v>
      </c>
      <c r="C303" s="665">
        <v>19</v>
      </c>
      <c r="D303" s="665">
        <v>15</v>
      </c>
      <c r="E303" s="665"/>
      <c r="F303" s="665"/>
      <c r="G303" s="665"/>
      <c r="H303" s="665">
        <v>15.6</v>
      </c>
      <c r="I303" s="665">
        <v>4</v>
      </c>
    </row>
    <row r="304" spans="1:9">
      <c r="A304" s="673">
        <v>43181</v>
      </c>
      <c r="B304" s="665">
        <v>17</v>
      </c>
      <c r="C304" s="665">
        <v>19</v>
      </c>
      <c r="D304" s="665">
        <v>15</v>
      </c>
      <c r="E304" s="665"/>
      <c r="F304" s="665"/>
      <c r="G304" s="665">
        <v>17</v>
      </c>
      <c r="H304" s="665">
        <v>15.6</v>
      </c>
      <c r="I304" s="665">
        <v>4</v>
      </c>
    </row>
    <row r="305" spans="1:9">
      <c r="A305" s="673">
        <v>43182</v>
      </c>
      <c r="B305" s="665">
        <v>17</v>
      </c>
      <c r="C305" s="665">
        <v>19</v>
      </c>
      <c r="D305" s="665">
        <v>15</v>
      </c>
      <c r="E305" s="665"/>
      <c r="F305" s="665"/>
      <c r="G305" s="665"/>
      <c r="H305" s="665">
        <v>15.6</v>
      </c>
      <c r="I305" s="665">
        <v>4</v>
      </c>
    </row>
    <row r="306" spans="1:9">
      <c r="A306" s="673">
        <v>43185</v>
      </c>
      <c r="B306" s="665">
        <v>17</v>
      </c>
      <c r="C306" s="665">
        <v>19</v>
      </c>
      <c r="D306" s="665">
        <v>15</v>
      </c>
      <c r="E306" s="665"/>
      <c r="F306" s="665"/>
      <c r="G306" s="665"/>
      <c r="H306" s="665">
        <v>15.4</v>
      </c>
      <c r="I306" s="665">
        <v>4</v>
      </c>
    </row>
    <row r="307" spans="1:9">
      <c r="A307" s="673">
        <v>43186</v>
      </c>
      <c r="B307" s="665">
        <v>17</v>
      </c>
      <c r="C307" s="665">
        <v>19</v>
      </c>
      <c r="D307" s="665">
        <v>15</v>
      </c>
      <c r="E307" s="665">
        <v>17</v>
      </c>
      <c r="F307" s="665"/>
      <c r="G307" s="665">
        <v>17</v>
      </c>
      <c r="H307" s="665">
        <v>15.7</v>
      </c>
      <c r="I307" s="665">
        <v>4</v>
      </c>
    </row>
    <row r="308" spans="1:9">
      <c r="A308" s="673">
        <v>43187</v>
      </c>
      <c r="B308" s="665">
        <v>17</v>
      </c>
      <c r="C308" s="665">
        <v>19</v>
      </c>
      <c r="D308" s="665">
        <v>15</v>
      </c>
      <c r="E308" s="665"/>
      <c r="F308" s="665">
        <v>19</v>
      </c>
      <c r="G308" s="665"/>
      <c r="H308" s="665">
        <v>15.7</v>
      </c>
      <c r="I308" s="665">
        <v>4</v>
      </c>
    </row>
    <row r="309" spans="1:9">
      <c r="A309" s="673">
        <v>43188</v>
      </c>
      <c r="B309" s="665">
        <v>17</v>
      </c>
      <c r="C309" s="665">
        <v>19</v>
      </c>
      <c r="D309" s="665">
        <v>15</v>
      </c>
      <c r="E309" s="665"/>
      <c r="F309" s="665"/>
      <c r="G309" s="665">
        <v>17</v>
      </c>
      <c r="H309" s="665">
        <v>15.5</v>
      </c>
      <c r="I309" s="665">
        <v>4</v>
      </c>
    </row>
    <row r="310" spans="1:9">
      <c r="A310" s="673">
        <v>43189</v>
      </c>
      <c r="B310" s="665">
        <v>17</v>
      </c>
      <c r="C310" s="665">
        <v>19</v>
      </c>
      <c r="D310" s="665">
        <v>15</v>
      </c>
      <c r="E310" s="665"/>
      <c r="F310" s="665"/>
      <c r="G310" s="665"/>
      <c r="H310" s="665">
        <v>15.4</v>
      </c>
      <c r="I310" s="665">
        <v>4</v>
      </c>
    </row>
    <row r="311" spans="1:9">
      <c r="A311" s="673">
        <v>43192</v>
      </c>
      <c r="B311" s="665">
        <v>17</v>
      </c>
      <c r="C311" s="665">
        <v>19</v>
      </c>
      <c r="D311" s="665">
        <v>15</v>
      </c>
      <c r="E311" s="665"/>
      <c r="F311" s="665"/>
      <c r="G311" s="665"/>
      <c r="H311" s="665">
        <v>15.4</v>
      </c>
      <c r="I311" s="665">
        <v>4</v>
      </c>
    </row>
    <row r="312" spans="1:9">
      <c r="A312" s="673">
        <v>43193</v>
      </c>
      <c r="B312" s="665">
        <v>17</v>
      </c>
      <c r="C312" s="665">
        <v>19</v>
      </c>
      <c r="D312" s="665">
        <v>15</v>
      </c>
      <c r="E312" s="665"/>
      <c r="F312" s="665"/>
      <c r="G312" s="665">
        <v>17</v>
      </c>
      <c r="H312" s="665">
        <v>15.3</v>
      </c>
      <c r="I312" s="665">
        <v>4</v>
      </c>
    </row>
    <row r="313" spans="1:9">
      <c r="A313" s="673">
        <v>43194</v>
      </c>
      <c r="B313" s="665">
        <v>17</v>
      </c>
      <c r="C313" s="665">
        <v>19</v>
      </c>
      <c r="D313" s="665">
        <v>15</v>
      </c>
      <c r="E313" s="665"/>
      <c r="F313" s="665"/>
      <c r="G313" s="665"/>
      <c r="H313" s="665">
        <v>15.6</v>
      </c>
      <c r="I313" s="665">
        <v>4</v>
      </c>
    </row>
    <row r="314" spans="1:9">
      <c r="A314" s="673">
        <v>43195</v>
      </c>
      <c r="B314" s="665">
        <v>17</v>
      </c>
      <c r="C314" s="665">
        <v>19</v>
      </c>
      <c r="D314" s="665">
        <v>15</v>
      </c>
      <c r="E314" s="665"/>
      <c r="F314" s="665"/>
      <c r="G314" s="665"/>
      <c r="H314" s="665">
        <v>15.6</v>
      </c>
      <c r="I314" s="665">
        <v>4</v>
      </c>
    </row>
    <row r="315" spans="1:9">
      <c r="A315" s="673">
        <v>43196</v>
      </c>
      <c r="B315" s="665">
        <v>17</v>
      </c>
      <c r="C315" s="665">
        <v>19</v>
      </c>
      <c r="D315" s="665">
        <v>15</v>
      </c>
      <c r="E315" s="665"/>
      <c r="F315" s="665"/>
      <c r="G315" s="665">
        <v>17</v>
      </c>
      <c r="H315" s="665">
        <v>15.6</v>
      </c>
      <c r="I315" s="665">
        <v>4</v>
      </c>
    </row>
    <row r="316" spans="1:9">
      <c r="A316" s="673">
        <v>43200</v>
      </c>
      <c r="B316" s="665">
        <v>17</v>
      </c>
      <c r="C316" s="665">
        <v>19</v>
      </c>
      <c r="D316" s="665">
        <v>15</v>
      </c>
      <c r="E316" s="665">
        <v>17</v>
      </c>
      <c r="F316" s="665"/>
      <c r="G316" s="665"/>
      <c r="H316" s="665">
        <v>15.6</v>
      </c>
      <c r="I316" s="665">
        <v>4</v>
      </c>
    </row>
    <row r="317" spans="1:9">
      <c r="A317" s="673">
        <v>43201</v>
      </c>
      <c r="B317" s="665">
        <v>17</v>
      </c>
      <c r="C317" s="665">
        <v>19</v>
      </c>
      <c r="D317" s="665">
        <v>15</v>
      </c>
      <c r="E317" s="665"/>
      <c r="F317" s="665"/>
      <c r="G317" s="665"/>
      <c r="H317" s="665">
        <v>15.7</v>
      </c>
      <c r="I317" s="665">
        <v>4</v>
      </c>
    </row>
    <row r="318" spans="1:9">
      <c r="A318" s="673">
        <v>43202</v>
      </c>
      <c r="B318" s="665">
        <v>17</v>
      </c>
      <c r="C318" s="665">
        <v>19</v>
      </c>
      <c r="D318" s="665">
        <v>15</v>
      </c>
      <c r="E318" s="665"/>
      <c r="F318" s="665"/>
      <c r="G318" s="665"/>
      <c r="H318" s="665">
        <v>15.8</v>
      </c>
      <c r="I318" s="665">
        <v>4</v>
      </c>
    </row>
    <row r="319" spans="1:9">
      <c r="A319" s="673">
        <v>43203</v>
      </c>
      <c r="B319" s="665">
        <v>17</v>
      </c>
      <c r="C319" s="665">
        <v>19</v>
      </c>
      <c r="D319" s="665">
        <v>15</v>
      </c>
      <c r="E319" s="665"/>
      <c r="F319" s="665"/>
      <c r="G319" s="665">
        <v>17</v>
      </c>
      <c r="H319" s="665">
        <v>15.7</v>
      </c>
      <c r="I319" s="665">
        <v>4</v>
      </c>
    </row>
    <row r="320" spans="1:9">
      <c r="A320" s="673">
        <v>43206</v>
      </c>
      <c r="B320" s="665">
        <v>17</v>
      </c>
      <c r="C320" s="665">
        <v>19</v>
      </c>
      <c r="D320" s="665">
        <v>15</v>
      </c>
      <c r="E320" s="665"/>
      <c r="F320" s="665"/>
      <c r="G320" s="665"/>
      <c r="H320" s="665">
        <v>15.7</v>
      </c>
      <c r="I320" s="665">
        <v>4</v>
      </c>
    </row>
    <row r="321" spans="1:9">
      <c r="A321" s="673">
        <v>43207</v>
      </c>
      <c r="B321" s="665">
        <v>17</v>
      </c>
      <c r="C321" s="665">
        <v>19</v>
      </c>
      <c r="D321" s="665">
        <v>15</v>
      </c>
      <c r="E321" s="665"/>
      <c r="F321" s="665"/>
      <c r="G321" s="665">
        <v>17</v>
      </c>
      <c r="H321" s="665">
        <v>15.8</v>
      </c>
      <c r="I321" s="665">
        <v>4</v>
      </c>
    </row>
    <row r="322" spans="1:9">
      <c r="A322" s="673">
        <v>43208</v>
      </c>
      <c r="B322" s="665">
        <v>17</v>
      </c>
      <c r="C322" s="665">
        <v>19</v>
      </c>
      <c r="D322" s="665">
        <v>15</v>
      </c>
      <c r="E322" s="665"/>
      <c r="F322" s="665"/>
      <c r="G322" s="665"/>
      <c r="H322" s="665">
        <v>15.7</v>
      </c>
      <c r="I322" s="665">
        <v>4</v>
      </c>
    </row>
    <row r="323" spans="1:9">
      <c r="A323" s="673">
        <v>43209</v>
      </c>
      <c r="B323" s="665">
        <v>17</v>
      </c>
      <c r="C323" s="665">
        <v>19</v>
      </c>
      <c r="D323" s="665">
        <v>15</v>
      </c>
      <c r="E323" s="665"/>
      <c r="F323" s="665"/>
      <c r="G323" s="665"/>
      <c r="H323" s="665">
        <v>15.6</v>
      </c>
      <c r="I323" s="665">
        <v>4</v>
      </c>
    </row>
    <row r="324" spans="1:9">
      <c r="A324" s="673">
        <v>43210</v>
      </c>
      <c r="B324" s="665">
        <v>17</v>
      </c>
      <c r="C324" s="665">
        <v>19</v>
      </c>
      <c r="D324" s="665">
        <v>15</v>
      </c>
      <c r="E324" s="665"/>
      <c r="F324" s="665">
        <v>19</v>
      </c>
      <c r="G324" s="665">
        <v>17</v>
      </c>
      <c r="H324" s="665">
        <v>15.6</v>
      </c>
      <c r="I324" s="665">
        <v>4</v>
      </c>
    </row>
    <row r="325" spans="1:9">
      <c r="A325" s="673">
        <v>43213</v>
      </c>
      <c r="B325" s="665">
        <v>17</v>
      </c>
      <c r="C325" s="665">
        <v>19</v>
      </c>
      <c r="D325" s="665">
        <v>15</v>
      </c>
      <c r="E325" s="665"/>
      <c r="F325" s="665"/>
      <c r="G325" s="665"/>
      <c r="H325" s="665">
        <v>15.6</v>
      </c>
      <c r="I325" s="665">
        <v>4</v>
      </c>
    </row>
    <row r="326" spans="1:9">
      <c r="A326" s="673">
        <v>43214</v>
      </c>
      <c r="B326" s="665">
        <v>17</v>
      </c>
      <c r="C326" s="665">
        <v>19</v>
      </c>
      <c r="D326" s="665">
        <v>15</v>
      </c>
      <c r="E326" s="665">
        <v>17</v>
      </c>
      <c r="F326" s="665"/>
      <c r="G326" s="665">
        <v>17</v>
      </c>
      <c r="H326" s="665">
        <v>15.6</v>
      </c>
      <c r="I326" s="665">
        <v>4</v>
      </c>
    </row>
    <row r="327" spans="1:9">
      <c r="A327" s="673">
        <v>43215</v>
      </c>
      <c r="B327" s="665">
        <v>17</v>
      </c>
      <c r="C327" s="665">
        <v>19</v>
      </c>
      <c r="D327" s="665">
        <v>15</v>
      </c>
      <c r="E327" s="665"/>
      <c r="F327" s="665"/>
      <c r="G327" s="665"/>
      <c r="H327" s="665">
        <v>15.6</v>
      </c>
      <c r="I327" s="665">
        <v>4</v>
      </c>
    </row>
    <row r="328" spans="1:9">
      <c r="A328" s="673">
        <v>43216</v>
      </c>
      <c r="B328" s="665">
        <v>17</v>
      </c>
      <c r="C328" s="665">
        <v>19</v>
      </c>
      <c r="D328" s="665">
        <v>15</v>
      </c>
      <c r="E328" s="665"/>
      <c r="F328" s="665"/>
      <c r="G328" s="665"/>
      <c r="H328" s="665">
        <v>15.6</v>
      </c>
      <c r="I328" s="665">
        <v>4</v>
      </c>
    </row>
    <row r="329" spans="1:9">
      <c r="A329" s="673">
        <v>43217</v>
      </c>
      <c r="B329" s="665">
        <v>17</v>
      </c>
      <c r="C329" s="665">
        <v>19</v>
      </c>
      <c r="D329" s="665">
        <v>15</v>
      </c>
      <c r="E329" s="665"/>
      <c r="F329" s="665"/>
      <c r="G329" s="665">
        <v>17</v>
      </c>
      <c r="H329" s="665">
        <v>15.6</v>
      </c>
      <c r="I329" s="665">
        <v>4</v>
      </c>
    </row>
    <row r="330" spans="1:9">
      <c r="A330" s="673">
        <v>43222</v>
      </c>
      <c r="B330" s="665">
        <v>17</v>
      </c>
      <c r="C330" s="665">
        <v>19</v>
      </c>
      <c r="D330" s="665">
        <v>15</v>
      </c>
      <c r="E330" s="665"/>
      <c r="F330" s="665"/>
      <c r="G330" s="665"/>
      <c r="H330" s="665">
        <v>15.6</v>
      </c>
      <c r="I330" s="665">
        <v>4</v>
      </c>
    </row>
    <row r="331" spans="1:9">
      <c r="A331" s="673">
        <v>43223</v>
      </c>
      <c r="B331" s="665">
        <v>17</v>
      </c>
      <c r="C331" s="665">
        <v>19</v>
      </c>
      <c r="D331" s="665">
        <v>15</v>
      </c>
      <c r="E331" s="665"/>
      <c r="F331" s="665"/>
      <c r="G331" s="665"/>
      <c r="H331" s="665">
        <v>15.5</v>
      </c>
      <c r="I331" s="665">
        <v>4</v>
      </c>
    </row>
    <row r="332" spans="1:9">
      <c r="A332" s="673">
        <v>43224</v>
      </c>
      <c r="B332" s="665">
        <v>17</v>
      </c>
      <c r="C332" s="665">
        <v>19</v>
      </c>
      <c r="D332" s="665">
        <v>15</v>
      </c>
      <c r="E332" s="665"/>
      <c r="F332" s="665"/>
      <c r="G332" s="665">
        <v>17</v>
      </c>
      <c r="H332" s="665">
        <v>15.4</v>
      </c>
      <c r="I332" s="665">
        <v>4</v>
      </c>
    </row>
    <row r="333" spans="1:9">
      <c r="A333" s="673">
        <v>43225</v>
      </c>
      <c r="B333" s="665">
        <v>17</v>
      </c>
      <c r="C333" s="665">
        <v>19</v>
      </c>
      <c r="D333" s="665">
        <v>15</v>
      </c>
      <c r="E333" s="665"/>
      <c r="F333" s="665"/>
      <c r="G333" s="665"/>
      <c r="H333" s="665">
        <v>15.6</v>
      </c>
      <c r="I333" s="665">
        <v>4</v>
      </c>
    </row>
    <row r="334" spans="1:9">
      <c r="A334" s="673">
        <v>43227</v>
      </c>
      <c r="B334" s="665">
        <v>17</v>
      </c>
      <c r="C334" s="665">
        <v>19</v>
      </c>
      <c r="D334" s="665">
        <v>15</v>
      </c>
      <c r="E334" s="665"/>
      <c r="F334" s="665"/>
      <c r="G334" s="665"/>
      <c r="H334" s="665">
        <v>15.5</v>
      </c>
      <c r="I334" s="665">
        <v>4</v>
      </c>
    </row>
    <row r="335" spans="1:9">
      <c r="A335" s="673">
        <v>43228</v>
      </c>
      <c r="B335" s="665">
        <v>17</v>
      </c>
      <c r="C335" s="665">
        <v>19</v>
      </c>
      <c r="D335" s="665">
        <v>15</v>
      </c>
      <c r="E335" s="665">
        <v>17</v>
      </c>
      <c r="F335" s="665"/>
      <c r="G335" s="665">
        <v>17</v>
      </c>
      <c r="H335" s="665">
        <v>15.6</v>
      </c>
      <c r="I335" s="665">
        <v>4</v>
      </c>
    </row>
    <row r="336" spans="1:9">
      <c r="A336" s="673">
        <v>43230</v>
      </c>
      <c r="B336" s="665">
        <v>17</v>
      </c>
      <c r="C336" s="665">
        <v>19</v>
      </c>
      <c r="D336" s="665">
        <v>15</v>
      </c>
      <c r="E336" s="665"/>
      <c r="F336" s="665"/>
      <c r="G336" s="665"/>
      <c r="H336" s="665">
        <v>15.8</v>
      </c>
      <c r="I336" s="665">
        <v>4</v>
      </c>
    </row>
    <row r="337" spans="1:9">
      <c r="A337" s="673">
        <v>43231</v>
      </c>
      <c r="B337" s="665">
        <v>17</v>
      </c>
      <c r="C337" s="665">
        <v>19</v>
      </c>
      <c r="D337" s="665">
        <v>15</v>
      </c>
      <c r="E337" s="665"/>
      <c r="F337" s="665">
        <v>19</v>
      </c>
      <c r="G337" s="665">
        <v>17</v>
      </c>
      <c r="H337" s="665">
        <v>15.7</v>
      </c>
      <c r="I337" s="665">
        <v>4</v>
      </c>
    </row>
    <row r="338" spans="1:9">
      <c r="A338" s="673">
        <v>43234</v>
      </c>
      <c r="B338" s="665">
        <v>17</v>
      </c>
      <c r="C338" s="665">
        <v>19</v>
      </c>
      <c r="D338" s="665">
        <v>15</v>
      </c>
      <c r="E338" s="665"/>
      <c r="F338" s="665"/>
      <c r="G338" s="665"/>
      <c r="H338" s="665">
        <v>15.8</v>
      </c>
      <c r="I338" s="665">
        <v>4</v>
      </c>
    </row>
    <row r="339" spans="1:9">
      <c r="A339" s="673">
        <v>43235</v>
      </c>
      <c r="B339" s="665">
        <v>17</v>
      </c>
      <c r="C339" s="665">
        <v>19</v>
      </c>
      <c r="D339" s="665">
        <v>15</v>
      </c>
      <c r="E339" s="665">
        <v>17</v>
      </c>
      <c r="F339" s="665"/>
      <c r="G339" s="665">
        <v>17</v>
      </c>
      <c r="H339" s="665">
        <v>15.8</v>
      </c>
      <c r="I339" s="665">
        <v>4</v>
      </c>
    </row>
    <row r="340" spans="1:9">
      <c r="A340" s="673">
        <v>43236</v>
      </c>
      <c r="B340" s="665">
        <v>17</v>
      </c>
      <c r="C340" s="665">
        <v>19</v>
      </c>
      <c r="D340" s="665">
        <v>15</v>
      </c>
      <c r="E340" s="665"/>
      <c r="F340" s="665"/>
      <c r="G340" s="665"/>
      <c r="H340" s="665">
        <v>15.9</v>
      </c>
      <c r="I340" s="665">
        <v>4</v>
      </c>
    </row>
    <row r="341" spans="1:9">
      <c r="A341" s="673">
        <v>43237</v>
      </c>
      <c r="B341" s="665">
        <v>17</v>
      </c>
      <c r="C341" s="665">
        <v>19</v>
      </c>
      <c r="D341" s="665">
        <v>15</v>
      </c>
      <c r="E341" s="665"/>
      <c r="F341" s="665"/>
      <c r="G341" s="665"/>
      <c r="H341" s="665">
        <v>15.8</v>
      </c>
      <c r="I341" s="665">
        <v>4</v>
      </c>
    </row>
    <row r="342" spans="1:9">
      <c r="A342" s="673">
        <v>43238</v>
      </c>
      <c r="B342" s="665">
        <v>17</v>
      </c>
      <c r="C342" s="665">
        <v>19</v>
      </c>
      <c r="D342" s="665">
        <v>15</v>
      </c>
      <c r="E342" s="665"/>
      <c r="F342" s="665"/>
      <c r="G342" s="665">
        <v>17</v>
      </c>
      <c r="H342" s="665">
        <v>15.9</v>
      </c>
      <c r="I342" s="665">
        <v>4</v>
      </c>
    </row>
    <row r="343" spans="1:9">
      <c r="A343" s="673">
        <v>43241</v>
      </c>
      <c r="B343" s="665">
        <v>17</v>
      </c>
      <c r="C343" s="665">
        <v>19</v>
      </c>
      <c r="D343" s="665">
        <v>15</v>
      </c>
      <c r="E343" s="665"/>
      <c r="F343" s="665"/>
      <c r="G343" s="665"/>
      <c r="H343" s="665">
        <v>15.9</v>
      </c>
      <c r="I343" s="665">
        <v>4</v>
      </c>
    </row>
    <row r="344" spans="1:9">
      <c r="A344" s="673">
        <v>43242</v>
      </c>
      <c r="B344" s="665">
        <v>17</v>
      </c>
      <c r="C344" s="665">
        <v>19</v>
      </c>
      <c r="D344" s="665">
        <v>15</v>
      </c>
      <c r="E344" s="665"/>
      <c r="F344" s="665"/>
      <c r="G344" s="665"/>
      <c r="H344" s="665">
        <v>15.9</v>
      </c>
      <c r="I344" s="665">
        <v>4</v>
      </c>
    </row>
    <row r="345" spans="1:9">
      <c r="A345" s="673">
        <v>43243</v>
      </c>
      <c r="B345" s="665">
        <v>17</v>
      </c>
      <c r="C345" s="665">
        <v>19</v>
      </c>
      <c r="D345" s="665">
        <v>15</v>
      </c>
      <c r="E345" s="665"/>
      <c r="F345" s="665"/>
      <c r="G345" s="665"/>
      <c r="H345" s="665">
        <v>16.100000000000001</v>
      </c>
      <c r="I345" s="665">
        <v>4</v>
      </c>
    </row>
    <row r="346" spans="1:9">
      <c r="A346" s="673">
        <v>43244</v>
      </c>
      <c r="B346" s="665">
        <v>17</v>
      </c>
      <c r="C346" s="665">
        <v>19</v>
      </c>
      <c r="D346" s="665">
        <v>15</v>
      </c>
      <c r="E346" s="665"/>
      <c r="F346" s="665"/>
      <c r="G346" s="665"/>
      <c r="H346" s="665">
        <v>15.9</v>
      </c>
      <c r="I346" s="665">
        <v>4</v>
      </c>
    </row>
    <row r="347" spans="1:9">
      <c r="A347" s="673">
        <v>43245</v>
      </c>
      <c r="B347" s="665">
        <v>17</v>
      </c>
      <c r="C347" s="665">
        <v>19</v>
      </c>
      <c r="D347" s="665">
        <v>15</v>
      </c>
      <c r="E347" s="665"/>
      <c r="F347" s="665">
        <v>19</v>
      </c>
      <c r="G347" s="665">
        <v>17</v>
      </c>
      <c r="H347" s="665">
        <v>15.8</v>
      </c>
      <c r="I347" s="665">
        <v>4</v>
      </c>
    </row>
    <row r="348" spans="1:9">
      <c r="A348" s="673">
        <v>43249</v>
      </c>
      <c r="B348" s="665">
        <v>17</v>
      </c>
      <c r="C348" s="665">
        <v>19</v>
      </c>
      <c r="D348" s="665">
        <v>15</v>
      </c>
      <c r="E348" s="665"/>
      <c r="F348" s="665"/>
      <c r="G348" s="665">
        <v>17</v>
      </c>
      <c r="H348" s="665">
        <v>15.8</v>
      </c>
      <c r="I348" s="665">
        <v>4</v>
      </c>
    </row>
    <row r="349" spans="1:9">
      <c r="A349" s="673">
        <v>43250</v>
      </c>
      <c r="B349" s="665">
        <v>17</v>
      </c>
      <c r="C349" s="665">
        <v>19</v>
      </c>
      <c r="D349" s="665">
        <v>15</v>
      </c>
      <c r="E349" s="665"/>
      <c r="F349" s="665"/>
      <c r="G349" s="665"/>
      <c r="H349" s="665">
        <v>15.7</v>
      </c>
      <c r="I349" s="665">
        <v>4</v>
      </c>
    </row>
    <row r="350" spans="1:9">
      <c r="A350" s="673">
        <v>43251</v>
      </c>
      <c r="B350" s="665">
        <v>17</v>
      </c>
      <c r="C350" s="665">
        <v>19</v>
      </c>
      <c r="D350" s="665">
        <v>15</v>
      </c>
      <c r="E350" s="665"/>
      <c r="F350" s="665"/>
      <c r="G350" s="665"/>
      <c r="H350" s="665">
        <v>16.399999999999999</v>
      </c>
      <c r="I350" s="665">
        <v>4</v>
      </c>
    </row>
    <row r="351" spans="1:9">
      <c r="A351" s="673">
        <v>43252</v>
      </c>
      <c r="B351" s="665">
        <v>17</v>
      </c>
      <c r="C351" s="665">
        <v>19</v>
      </c>
      <c r="D351" s="665">
        <v>15</v>
      </c>
      <c r="E351" s="665"/>
      <c r="F351" s="665"/>
      <c r="G351" s="665">
        <v>17</v>
      </c>
      <c r="H351" s="665">
        <v>15.5</v>
      </c>
      <c r="I351" s="665">
        <v>4</v>
      </c>
    </row>
    <row r="352" spans="1:9">
      <c r="A352" s="673">
        <v>43255</v>
      </c>
      <c r="B352" s="665">
        <v>17</v>
      </c>
      <c r="C352" s="665">
        <v>19</v>
      </c>
      <c r="D352" s="665">
        <v>15</v>
      </c>
      <c r="E352" s="665"/>
      <c r="F352" s="665"/>
      <c r="G352" s="665"/>
      <c r="H352" s="665">
        <v>15.7</v>
      </c>
      <c r="I352" s="665">
        <v>4</v>
      </c>
    </row>
    <row r="353" spans="1:9">
      <c r="A353" s="673">
        <v>43256</v>
      </c>
      <c r="B353" s="665">
        <v>17</v>
      </c>
      <c r="C353" s="665">
        <v>19</v>
      </c>
      <c r="D353" s="665">
        <v>15</v>
      </c>
      <c r="E353" s="665"/>
      <c r="F353" s="665"/>
      <c r="G353" s="665">
        <v>17</v>
      </c>
      <c r="H353" s="665">
        <v>15.4</v>
      </c>
      <c r="I353" s="665">
        <v>4</v>
      </c>
    </row>
    <row r="354" spans="1:9">
      <c r="A354" s="673">
        <v>43257</v>
      </c>
      <c r="B354" s="665">
        <v>17</v>
      </c>
      <c r="C354" s="665">
        <v>19</v>
      </c>
      <c r="D354" s="665">
        <v>15</v>
      </c>
      <c r="E354" s="665"/>
      <c r="F354" s="665"/>
      <c r="G354" s="665"/>
      <c r="H354" s="665">
        <v>15.3</v>
      </c>
      <c r="I354" s="665">
        <v>4</v>
      </c>
    </row>
    <row r="355" spans="1:9">
      <c r="A355" s="673">
        <v>43258</v>
      </c>
      <c r="B355" s="665">
        <v>17</v>
      </c>
      <c r="C355" s="665">
        <v>19</v>
      </c>
      <c r="D355" s="665">
        <v>15</v>
      </c>
      <c r="E355" s="665"/>
      <c r="F355" s="665"/>
      <c r="G355" s="665"/>
      <c r="H355" s="665">
        <v>15.5</v>
      </c>
      <c r="I355" s="665">
        <v>4</v>
      </c>
    </row>
    <row r="356" spans="1:9">
      <c r="A356" s="673">
        <v>43259</v>
      </c>
      <c r="B356" s="665">
        <v>17</v>
      </c>
      <c r="C356" s="665">
        <v>19</v>
      </c>
      <c r="D356" s="665">
        <v>15</v>
      </c>
      <c r="E356" s="665"/>
      <c r="F356" s="665">
        <v>19</v>
      </c>
      <c r="G356" s="665">
        <v>17</v>
      </c>
      <c r="H356" s="665">
        <v>15.6</v>
      </c>
      <c r="I356" s="665">
        <v>4</v>
      </c>
    </row>
    <row r="357" spans="1:9">
      <c r="A357" s="673">
        <v>43262</v>
      </c>
      <c r="B357" s="665">
        <v>17</v>
      </c>
      <c r="C357" s="665">
        <v>19</v>
      </c>
      <c r="D357" s="665">
        <v>15</v>
      </c>
      <c r="E357" s="665"/>
      <c r="F357" s="665"/>
      <c r="G357" s="665"/>
      <c r="H357" s="665">
        <v>15.7</v>
      </c>
      <c r="I357" s="665">
        <v>4</v>
      </c>
    </row>
    <row r="358" spans="1:9">
      <c r="A358" s="673">
        <v>43263</v>
      </c>
      <c r="B358" s="665">
        <v>17</v>
      </c>
      <c r="C358" s="665">
        <v>19</v>
      </c>
      <c r="D358" s="665">
        <v>15</v>
      </c>
      <c r="E358" s="665">
        <v>17.3</v>
      </c>
      <c r="F358" s="665"/>
      <c r="G358" s="665">
        <v>17</v>
      </c>
      <c r="H358" s="665">
        <v>15.7</v>
      </c>
      <c r="I358" s="665">
        <v>4</v>
      </c>
    </row>
    <row r="359" spans="1:9">
      <c r="A359" s="673">
        <v>43264</v>
      </c>
      <c r="B359" s="665">
        <v>17</v>
      </c>
      <c r="C359" s="665">
        <v>19</v>
      </c>
      <c r="D359" s="665">
        <v>15</v>
      </c>
      <c r="E359" s="665"/>
      <c r="F359" s="665"/>
      <c r="G359" s="665"/>
      <c r="H359" s="665">
        <v>15.7</v>
      </c>
      <c r="I359" s="665">
        <v>4</v>
      </c>
    </row>
    <row r="360" spans="1:9">
      <c r="A360" s="673">
        <v>43265</v>
      </c>
      <c r="B360" s="665">
        <v>17</v>
      </c>
      <c r="C360" s="665">
        <v>19</v>
      </c>
      <c r="D360" s="665">
        <v>15</v>
      </c>
      <c r="E360" s="665"/>
      <c r="F360" s="665"/>
      <c r="G360" s="665"/>
      <c r="H360" s="665">
        <v>15.7</v>
      </c>
      <c r="I360" s="665">
        <v>4</v>
      </c>
    </row>
    <row r="361" spans="1:9">
      <c r="A361" s="673">
        <v>43266</v>
      </c>
      <c r="B361" s="665">
        <v>17</v>
      </c>
      <c r="C361" s="665">
        <v>19</v>
      </c>
      <c r="D361" s="665">
        <v>15</v>
      </c>
      <c r="E361" s="665"/>
      <c r="F361" s="665"/>
      <c r="G361" s="665">
        <v>17</v>
      </c>
      <c r="H361" s="665">
        <v>15.7</v>
      </c>
      <c r="I361" s="665">
        <v>4</v>
      </c>
    </row>
    <row r="362" spans="1:9">
      <c r="A362" s="673">
        <v>43269</v>
      </c>
      <c r="B362" s="665">
        <v>17</v>
      </c>
      <c r="C362" s="665">
        <v>19</v>
      </c>
      <c r="D362" s="665">
        <v>15</v>
      </c>
      <c r="E362" s="665"/>
      <c r="F362" s="665"/>
      <c r="G362" s="665"/>
      <c r="H362" s="665">
        <v>15.7</v>
      </c>
      <c r="I362" s="665">
        <v>4</v>
      </c>
    </row>
    <row r="363" spans="1:9">
      <c r="A363" s="673">
        <v>43270</v>
      </c>
      <c r="B363" s="665">
        <v>17</v>
      </c>
      <c r="C363" s="665">
        <v>19</v>
      </c>
      <c r="D363" s="665">
        <v>15</v>
      </c>
      <c r="E363" s="665">
        <v>17.3</v>
      </c>
      <c r="F363" s="665"/>
      <c r="G363" s="665">
        <v>17</v>
      </c>
      <c r="H363" s="665">
        <v>15.6</v>
      </c>
      <c r="I363" s="665">
        <v>4</v>
      </c>
    </row>
    <row r="364" spans="1:9">
      <c r="A364" s="673">
        <v>43271</v>
      </c>
      <c r="B364" s="665">
        <v>17</v>
      </c>
      <c r="C364" s="665">
        <v>19</v>
      </c>
      <c r="D364" s="665">
        <v>15</v>
      </c>
      <c r="E364" s="665"/>
      <c r="F364" s="665"/>
      <c r="G364" s="665"/>
      <c r="H364" s="665">
        <v>15.7</v>
      </c>
      <c r="I364" s="665">
        <v>4</v>
      </c>
    </row>
    <row r="365" spans="1:9">
      <c r="A365" s="673">
        <v>43272</v>
      </c>
      <c r="B365" s="665">
        <v>17</v>
      </c>
      <c r="C365" s="665">
        <v>19</v>
      </c>
      <c r="D365" s="665">
        <v>15</v>
      </c>
      <c r="E365" s="665"/>
      <c r="F365" s="665"/>
      <c r="G365" s="665"/>
      <c r="H365" s="665">
        <v>15.8</v>
      </c>
      <c r="I365" s="665">
        <v>4</v>
      </c>
    </row>
    <row r="366" spans="1:9">
      <c r="A366" s="673">
        <v>43273</v>
      </c>
      <c r="B366" s="665">
        <v>17</v>
      </c>
      <c r="C366" s="665">
        <v>19</v>
      </c>
      <c r="D366" s="665">
        <v>15</v>
      </c>
      <c r="E366" s="665"/>
      <c r="F366" s="665">
        <v>19</v>
      </c>
      <c r="G366" s="665">
        <v>17</v>
      </c>
      <c r="H366" s="665">
        <v>15.7</v>
      </c>
      <c r="I366" s="665">
        <v>4</v>
      </c>
    </row>
    <row r="367" spans="1:9">
      <c r="A367" s="673">
        <v>43274</v>
      </c>
      <c r="B367" s="665">
        <v>17</v>
      </c>
      <c r="C367" s="665">
        <v>19</v>
      </c>
      <c r="D367" s="665">
        <v>15</v>
      </c>
      <c r="E367" s="665"/>
      <c r="F367" s="665"/>
      <c r="G367" s="665"/>
      <c r="H367" s="665">
        <v>15.7</v>
      </c>
      <c r="I367" s="665">
        <v>4</v>
      </c>
    </row>
    <row r="368" spans="1:9">
      <c r="A368" s="673">
        <v>43276</v>
      </c>
      <c r="B368" s="665">
        <v>17</v>
      </c>
      <c r="C368" s="665">
        <v>19</v>
      </c>
      <c r="D368" s="665">
        <v>15</v>
      </c>
      <c r="E368" s="665"/>
      <c r="F368" s="665"/>
      <c r="G368" s="665"/>
      <c r="H368" s="665">
        <v>15.6</v>
      </c>
      <c r="I368" s="665">
        <v>4</v>
      </c>
    </row>
    <row r="369" spans="1:9">
      <c r="A369" s="673">
        <v>43277</v>
      </c>
      <c r="B369" s="665">
        <v>17</v>
      </c>
      <c r="C369" s="665">
        <v>19</v>
      </c>
      <c r="D369" s="665">
        <v>15</v>
      </c>
      <c r="E369" s="665"/>
      <c r="F369" s="665"/>
      <c r="G369" s="665">
        <v>17</v>
      </c>
      <c r="H369" s="665">
        <v>15.7</v>
      </c>
      <c r="I369" s="665">
        <v>4</v>
      </c>
    </row>
    <row r="370" spans="1:9">
      <c r="A370" s="673">
        <v>43278</v>
      </c>
      <c r="B370" s="665">
        <v>17</v>
      </c>
      <c r="C370" s="665">
        <v>19</v>
      </c>
      <c r="D370" s="665">
        <v>15</v>
      </c>
      <c r="E370" s="665"/>
      <c r="F370" s="665"/>
      <c r="G370" s="665">
        <v>17</v>
      </c>
      <c r="H370" s="665">
        <v>15.4</v>
      </c>
      <c r="I370" s="665">
        <v>4</v>
      </c>
    </row>
    <row r="371" spans="1:9">
      <c r="A371" s="673">
        <v>43283</v>
      </c>
      <c r="B371" s="665">
        <v>17</v>
      </c>
      <c r="C371" s="665">
        <v>19</v>
      </c>
      <c r="D371" s="665">
        <v>15</v>
      </c>
      <c r="E371" s="665"/>
      <c r="F371" s="665"/>
      <c r="G371" s="665"/>
      <c r="H371" s="665">
        <v>15.6</v>
      </c>
      <c r="I371" s="665">
        <v>4</v>
      </c>
    </row>
    <row r="372" spans="1:9">
      <c r="A372" s="673">
        <v>43284</v>
      </c>
      <c r="B372" s="665">
        <v>17</v>
      </c>
      <c r="C372" s="665">
        <v>19</v>
      </c>
      <c r="D372" s="665">
        <v>15</v>
      </c>
      <c r="E372" s="665"/>
      <c r="F372" s="665"/>
      <c r="G372" s="665">
        <v>17</v>
      </c>
      <c r="H372" s="665">
        <v>15.7</v>
      </c>
      <c r="I372" s="665">
        <v>4</v>
      </c>
    </row>
    <row r="373" spans="1:9">
      <c r="A373" s="673">
        <v>43285</v>
      </c>
      <c r="B373" s="665">
        <v>17</v>
      </c>
      <c r="C373" s="665">
        <v>19</v>
      </c>
      <c r="D373" s="665">
        <v>15</v>
      </c>
      <c r="E373" s="665"/>
      <c r="F373" s="665"/>
      <c r="G373" s="665"/>
      <c r="H373" s="665">
        <v>15.7</v>
      </c>
      <c r="I373" s="665">
        <v>4</v>
      </c>
    </row>
    <row r="374" spans="1:9">
      <c r="A374" s="673">
        <v>43286</v>
      </c>
      <c r="B374" s="665">
        <v>17</v>
      </c>
      <c r="C374" s="665">
        <v>19</v>
      </c>
      <c r="D374" s="665">
        <v>15</v>
      </c>
      <c r="E374" s="665"/>
      <c r="F374" s="665"/>
      <c r="G374" s="665"/>
      <c r="H374" s="665">
        <v>15.7</v>
      </c>
      <c r="I374" s="665">
        <v>4</v>
      </c>
    </row>
    <row r="375" spans="1:9">
      <c r="A375" s="673">
        <v>43287</v>
      </c>
      <c r="B375" s="665">
        <v>17</v>
      </c>
      <c r="C375" s="665">
        <v>19</v>
      </c>
      <c r="D375" s="665">
        <v>15</v>
      </c>
      <c r="E375" s="665"/>
      <c r="F375" s="665">
        <v>19</v>
      </c>
      <c r="G375" s="665">
        <v>17</v>
      </c>
      <c r="H375" s="665">
        <v>15.4</v>
      </c>
      <c r="I375" s="665">
        <v>4</v>
      </c>
    </row>
    <row r="376" spans="1:9">
      <c r="A376" s="673">
        <v>43290</v>
      </c>
      <c r="B376" s="665">
        <v>17</v>
      </c>
      <c r="C376" s="665">
        <v>19</v>
      </c>
      <c r="D376" s="665">
        <v>15</v>
      </c>
      <c r="E376" s="665"/>
      <c r="F376" s="665"/>
      <c r="G376" s="665"/>
      <c r="H376" s="665">
        <v>15.4</v>
      </c>
      <c r="I376" s="665">
        <v>4</v>
      </c>
    </row>
    <row r="377" spans="1:9">
      <c r="A377" s="673">
        <v>43291</v>
      </c>
      <c r="B377" s="665">
        <v>17</v>
      </c>
      <c r="C377" s="665">
        <v>19</v>
      </c>
      <c r="D377" s="665">
        <v>15</v>
      </c>
      <c r="E377" s="665"/>
      <c r="F377" s="665"/>
      <c r="G377" s="665"/>
      <c r="H377" s="665">
        <v>15.7</v>
      </c>
      <c r="I377" s="665">
        <v>4</v>
      </c>
    </row>
    <row r="378" spans="1:9">
      <c r="A378" s="673">
        <v>43292</v>
      </c>
      <c r="B378" s="665">
        <v>17</v>
      </c>
      <c r="C378" s="665">
        <v>19</v>
      </c>
      <c r="D378" s="665">
        <v>15</v>
      </c>
      <c r="E378" s="665"/>
      <c r="F378" s="665"/>
      <c r="G378" s="665"/>
      <c r="H378" s="665">
        <v>15.7</v>
      </c>
      <c r="I378" s="665">
        <v>4</v>
      </c>
    </row>
    <row r="379" spans="1:9">
      <c r="A379" s="673">
        <v>43293</v>
      </c>
      <c r="B379" s="665">
        <v>17</v>
      </c>
      <c r="C379" s="665">
        <v>19</v>
      </c>
      <c r="D379" s="665">
        <v>15</v>
      </c>
      <c r="E379" s="665"/>
      <c r="F379" s="665"/>
      <c r="G379" s="665"/>
      <c r="H379" s="665">
        <v>15.8</v>
      </c>
      <c r="I379" s="665">
        <v>4</v>
      </c>
    </row>
    <row r="380" spans="1:9">
      <c r="A380" s="673">
        <v>43294</v>
      </c>
      <c r="B380" s="665">
        <v>17.5</v>
      </c>
      <c r="C380" s="665">
        <v>19.5</v>
      </c>
      <c r="D380" s="665">
        <v>15.5</v>
      </c>
      <c r="E380" s="665"/>
      <c r="F380" s="665"/>
      <c r="G380" s="665">
        <v>17.5</v>
      </c>
      <c r="H380" s="665">
        <v>16.2</v>
      </c>
      <c r="I380" s="665">
        <v>4</v>
      </c>
    </row>
    <row r="381" spans="1:9">
      <c r="A381" s="673">
        <v>43297</v>
      </c>
      <c r="B381" s="665">
        <v>17.5</v>
      </c>
      <c r="C381" s="665">
        <v>19.5</v>
      </c>
      <c r="D381" s="665">
        <v>15.5</v>
      </c>
      <c r="E381" s="665"/>
      <c r="F381" s="665"/>
      <c r="G381" s="665"/>
      <c r="H381" s="665">
        <v>16.2</v>
      </c>
      <c r="I381" s="665">
        <v>4</v>
      </c>
    </row>
    <row r="382" spans="1:9">
      <c r="A382" s="673">
        <v>43298</v>
      </c>
      <c r="B382" s="665">
        <v>17.5</v>
      </c>
      <c r="C382" s="665">
        <v>19.5</v>
      </c>
      <c r="D382" s="665">
        <v>15.5</v>
      </c>
      <c r="E382" s="665">
        <v>17.600000000000001</v>
      </c>
      <c r="F382" s="665"/>
      <c r="G382" s="665">
        <v>17.5</v>
      </c>
      <c r="H382" s="665">
        <v>16.2</v>
      </c>
      <c r="I382" s="665">
        <v>4</v>
      </c>
    </row>
    <row r="383" spans="1:9">
      <c r="A383" s="673">
        <v>43299</v>
      </c>
      <c r="B383" s="665">
        <v>17.5</v>
      </c>
      <c r="C383" s="665">
        <v>19.5</v>
      </c>
      <c r="D383" s="665">
        <v>15.5</v>
      </c>
      <c r="E383" s="665"/>
      <c r="F383" s="665"/>
      <c r="G383" s="665"/>
      <c r="H383" s="665">
        <v>16.2</v>
      </c>
      <c r="I383" s="665">
        <v>4</v>
      </c>
    </row>
    <row r="384" spans="1:9">
      <c r="A384" s="673">
        <v>43300</v>
      </c>
      <c r="B384" s="665">
        <v>17.5</v>
      </c>
      <c r="C384" s="665">
        <v>19.5</v>
      </c>
      <c r="D384" s="665">
        <v>15.5</v>
      </c>
      <c r="E384" s="665"/>
      <c r="F384" s="665"/>
      <c r="G384" s="665"/>
      <c r="H384" s="665">
        <v>16.3</v>
      </c>
      <c r="I384" s="665">
        <v>4</v>
      </c>
    </row>
    <row r="385" spans="1:9">
      <c r="A385" s="673">
        <v>43301</v>
      </c>
      <c r="B385" s="665">
        <v>17.5</v>
      </c>
      <c r="C385" s="665">
        <v>19.5</v>
      </c>
      <c r="D385" s="665">
        <v>15.5</v>
      </c>
      <c r="E385" s="665"/>
      <c r="F385" s="665">
        <v>19.5</v>
      </c>
      <c r="G385" s="665">
        <v>17.5</v>
      </c>
      <c r="H385" s="665">
        <v>16.2</v>
      </c>
      <c r="I385" s="665">
        <v>4</v>
      </c>
    </row>
    <row r="386" spans="1:9">
      <c r="A386" s="673">
        <v>43304</v>
      </c>
      <c r="B386" s="665">
        <v>17.5</v>
      </c>
      <c r="C386" s="665">
        <v>19.5</v>
      </c>
      <c r="D386" s="665">
        <v>15.5</v>
      </c>
      <c r="E386" s="665"/>
      <c r="F386" s="665"/>
      <c r="G386" s="665"/>
      <c r="H386" s="665">
        <v>16.100000000000001</v>
      </c>
      <c r="I386" s="665">
        <v>4</v>
      </c>
    </row>
    <row r="387" spans="1:9">
      <c r="A387" s="673">
        <v>43305</v>
      </c>
      <c r="B387" s="665">
        <v>17.5</v>
      </c>
      <c r="C387" s="665">
        <v>19.5</v>
      </c>
      <c r="D387" s="665">
        <v>15.5</v>
      </c>
      <c r="E387" s="665"/>
      <c r="F387" s="665"/>
      <c r="G387" s="665">
        <v>17.5</v>
      </c>
      <c r="H387" s="665">
        <v>16.2</v>
      </c>
      <c r="I387" s="665">
        <v>4</v>
      </c>
    </row>
    <row r="388" spans="1:9">
      <c r="A388" s="673">
        <v>43306</v>
      </c>
      <c r="B388" s="665">
        <v>17.5</v>
      </c>
      <c r="C388" s="665">
        <v>19.5</v>
      </c>
      <c r="D388" s="665">
        <v>15.5</v>
      </c>
      <c r="E388" s="665"/>
      <c r="F388" s="665"/>
      <c r="G388" s="665"/>
      <c r="H388" s="665">
        <v>16.2</v>
      </c>
      <c r="I388" s="665">
        <v>4</v>
      </c>
    </row>
    <row r="389" spans="1:9">
      <c r="A389" s="673">
        <v>43307</v>
      </c>
      <c r="B389" s="665">
        <v>17.5</v>
      </c>
      <c r="C389" s="665">
        <v>19.5</v>
      </c>
      <c r="D389" s="665">
        <v>15.5</v>
      </c>
      <c r="E389" s="665"/>
      <c r="F389" s="665"/>
      <c r="G389" s="665"/>
      <c r="H389" s="665">
        <v>16.2</v>
      </c>
      <c r="I389" s="665">
        <v>4</v>
      </c>
    </row>
    <row r="390" spans="1:9">
      <c r="A390" s="673">
        <v>43308</v>
      </c>
      <c r="B390" s="665">
        <v>17.5</v>
      </c>
      <c r="C390" s="665">
        <v>19.5</v>
      </c>
      <c r="D390" s="665">
        <v>15.5</v>
      </c>
      <c r="E390" s="665"/>
      <c r="F390" s="665"/>
      <c r="G390" s="665">
        <v>17.5</v>
      </c>
      <c r="H390" s="665">
        <v>16.2</v>
      </c>
      <c r="I390" s="665">
        <v>4</v>
      </c>
    </row>
    <row r="391" spans="1:9">
      <c r="A391" s="673">
        <v>43311</v>
      </c>
      <c r="B391" s="665">
        <v>17.5</v>
      </c>
      <c r="C391" s="665">
        <v>19.5</v>
      </c>
      <c r="D391" s="665">
        <v>15.5</v>
      </c>
      <c r="E391" s="665"/>
      <c r="F391" s="665"/>
      <c r="G391" s="665"/>
      <c r="H391" s="665">
        <v>16.100000000000001</v>
      </c>
      <c r="I391" s="665">
        <v>4</v>
      </c>
    </row>
    <row r="392" spans="1:9">
      <c r="A392" s="673">
        <v>43312</v>
      </c>
      <c r="B392" s="665">
        <v>17.5</v>
      </c>
      <c r="C392" s="665">
        <v>19.5</v>
      </c>
      <c r="D392" s="665">
        <v>15.5</v>
      </c>
      <c r="E392" s="665"/>
      <c r="F392" s="665"/>
      <c r="G392" s="665">
        <v>17.5</v>
      </c>
      <c r="H392" s="665">
        <v>15.7</v>
      </c>
      <c r="I392" s="665">
        <v>4</v>
      </c>
    </row>
    <row r="393" spans="1:9">
      <c r="A393" s="673">
        <v>43313</v>
      </c>
      <c r="B393" s="665">
        <v>17.5</v>
      </c>
      <c r="C393" s="665">
        <v>19.5</v>
      </c>
      <c r="D393" s="665">
        <v>15.5</v>
      </c>
      <c r="E393" s="665"/>
      <c r="F393" s="665"/>
      <c r="G393" s="665"/>
      <c r="H393" s="665">
        <v>16.100000000000001</v>
      </c>
      <c r="I393" s="665">
        <v>4</v>
      </c>
    </row>
    <row r="394" spans="1:9">
      <c r="A394" s="673">
        <v>43314</v>
      </c>
      <c r="B394" s="665">
        <v>17.5</v>
      </c>
      <c r="C394" s="665">
        <v>19.5</v>
      </c>
      <c r="D394" s="665">
        <v>15.5</v>
      </c>
      <c r="E394" s="665"/>
      <c r="F394" s="665"/>
      <c r="G394" s="665"/>
      <c r="H394" s="665">
        <v>16.2</v>
      </c>
      <c r="I394" s="665">
        <v>4</v>
      </c>
    </row>
    <row r="395" spans="1:9">
      <c r="A395" s="673">
        <v>43315</v>
      </c>
      <c r="B395" s="665">
        <v>17.5</v>
      </c>
      <c r="C395" s="665">
        <v>19.5</v>
      </c>
      <c r="D395" s="665">
        <v>15.5</v>
      </c>
      <c r="E395" s="665"/>
      <c r="F395" s="665">
        <v>19.5</v>
      </c>
      <c r="G395" s="665">
        <v>17.5</v>
      </c>
      <c r="H395" s="665">
        <v>16.2</v>
      </c>
      <c r="I395" s="665">
        <v>4</v>
      </c>
    </row>
    <row r="396" spans="1:9">
      <c r="A396" s="673">
        <v>43318</v>
      </c>
      <c r="B396" s="665">
        <v>17.5</v>
      </c>
      <c r="C396" s="665">
        <v>19.5</v>
      </c>
      <c r="D396" s="665">
        <v>15.5</v>
      </c>
      <c r="E396" s="665"/>
      <c r="F396" s="665"/>
      <c r="G396" s="665"/>
      <c r="H396" s="665">
        <v>16.2</v>
      </c>
      <c r="I396" s="665">
        <v>4</v>
      </c>
    </row>
    <row r="397" spans="1:9">
      <c r="A397" s="673">
        <v>43319</v>
      </c>
      <c r="B397" s="665">
        <v>17.5</v>
      </c>
      <c r="C397" s="665">
        <v>19.5</v>
      </c>
      <c r="D397" s="665">
        <v>15.5</v>
      </c>
      <c r="E397" s="665">
        <v>17.8</v>
      </c>
      <c r="F397" s="665"/>
      <c r="G397" s="665">
        <v>17.5</v>
      </c>
      <c r="H397" s="665">
        <v>16.2</v>
      </c>
      <c r="I397" s="665">
        <v>4</v>
      </c>
    </row>
    <row r="398" spans="1:9">
      <c r="A398" s="673">
        <v>43320</v>
      </c>
      <c r="B398" s="665">
        <v>17.5</v>
      </c>
      <c r="C398" s="665">
        <v>19.5</v>
      </c>
      <c r="D398" s="665">
        <v>15.5</v>
      </c>
      <c r="E398" s="665"/>
      <c r="F398" s="665"/>
      <c r="G398" s="665"/>
      <c r="H398" s="665">
        <v>16.3</v>
      </c>
      <c r="I398" s="665">
        <v>4</v>
      </c>
    </row>
    <row r="399" spans="1:9">
      <c r="A399" s="673">
        <v>43321</v>
      </c>
      <c r="B399" s="665">
        <v>17.5</v>
      </c>
      <c r="C399" s="665">
        <v>19.5</v>
      </c>
      <c r="D399" s="665">
        <v>15.5</v>
      </c>
      <c r="E399" s="665"/>
      <c r="F399" s="665"/>
      <c r="G399" s="665"/>
      <c r="H399" s="665">
        <v>16.399999999999999</v>
      </c>
      <c r="I399" s="665">
        <v>4</v>
      </c>
    </row>
    <row r="400" spans="1:9">
      <c r="A400" s="673">
        <v>43322</v>
      </c>
      <c r="B400" s="665">
        <v>17.5</v>
      </c>
      <c r="C400" s="665">
        <v>19.5</v>
      </c>
      <c r="D400" s="665">
        <v>15.5</v>
      </c>
      <c r="E400" s="665"/>
      <c r="F400" s="665"/>
      <c r="G400" s="665">
        <v>17.5</v>
      </c>
      <c r="H400" s="665">
        <v>16.5</v>
      </c>
      <c r="I400" s="665">
        <v>4</v>
      </c>
    </row>
    <row r="401" spans="1:9">
      <c r="A401" s="673">
        <v>43325</v>
      </c>
      <c r="B401" s="665">
        <v>17.5</v>
      </c>
      <c r="C401" s="665">
        <v>19.5</v>
      </c>
      <c r="D401" s="665">
        <v>15.5</v>
      </c>
      <c r="E401" s="665"/>
      <c r="F401" s="665"/>
      <c r="G401" s="665"/>
      <c r="H401" s="665">
        <v>16.2</v>
      </c>
      <c r="I401" s="665">
        <v>4</v>
      </c>
    </row>
    <row r="402" spans="1:9">
      <c r="A402" s="673">
        <v>43326</v>
      </c>
      <c r="B402" s="665">
        <v>17.5</v>
      </c>
      <c r="C402" s="665">
        <v>19.5</v>
      </c>
      <c r="D402" s="665">
        <v>15.5</v>
      </c>
      <c r="E402" s="665">
        <v>17.899999999999999</v>
      </c>
      <c r="F402" s="665"/>
      <c r="G402" s="665">
        <v>17.5</v>
      </c>
      <c r="H402" s="665">
        <v>16.2</v>
      </c>
      <c r="I402" s="665">
        <v>4</v>
      </c>
    </row>
    <row r="403" spans="1:9">
      <c r="A403" s="673">
        <v>43327</v>
      </c>
      <c r="B403" s="665">
        <v>17.5</v>
      </c>
      <c r="C403" s="665">
        <v>19.5</v>
      </c>
      <c r="D403" s="665">
        <v>15.5</v>
      </c>
      <c r="E403" s="665"/>
      <c r="F403" s="665"/>
      <c r="G403" s="665"/>
      <c r="H403" s="665">
        <v>16.399999999999999</v>
      </c>
      <c r="I403" s="665">
        <v>4</v>
      </c>
    </row>
    <row r="404" spans="1:9">
      <c r="A404" s="673">
        <v>43328</v>
      </c>
      <c r="B404" s="665">
        <v>17.5</v>
      </c>
      <c r="C404" s="665">
        <v>19.5</v>
      </c>
      <c r="D404" s="665">
        <v>15.5</v>
      </c>
      <c r="E404" s="665"/>
      <c r="F404" s="665"/>
      <c r="G404" s="665"/>
      <c r="H404" s="665">
        <v>16.399999999999999</v>
      </c>
      <c r="I404" s="665">
        <v>4</v>
      </c>
    </row>
    <row r="405" spans="1:9">
      <c r="A405" s="673">
        <v>43329</v>
      </c>
      <c r="B405" s="665">
        <v>17.5</v>
      </c>
      <c r="C405" s="665">
        <v>19.5</v>
      </c>
      <c r="D405" s="665">
        <v>15.5</v>
      </c>
      <c r="E405" s="665"/>
      <c r="F405" s="665">
        <v>19.5</v>
      </c>
      <c r="G405" s="665">
        <v>17.5</v>
      </c>
      <c r="H405" s="665">
        <v>16.3</v>
      </c>
      <c r="I405" s="665">
        <v>4</v>
      </c>
    </row>
    <row r="406" spans="1:9">
      <c r="A406" s="673">
        <v>43332</v>
      </c>
      <c r="B406" s="665">
        <v>17.5</v>
      </c>
      <c r="C406" s="665">
        <v>19.5</v>
      </c>
      <c r="D406" s="665">
        <v>15.5</v>
      </c>
      <c r="E406" s="665"/>
      <c r="F406" s="665"/>
      <c r="G406" s="665"/>
      <c r="H406" s="665">
        <v>16.399999999999999</v>
      </c>
      <c r="I406" s="665">
        <v>4</v>
      </c>
    </row>
    <row r="407" spans="1:9">
      <c r="A407" s="673">
        <v>43333</v>
      </c>
      <c r="B407" s="665">
        <v>17.5</v>
      </c>
      <c r="C407" s="665">
        <v>19.5</v>
      </c>
      <c r="D407" s="665">
        <v>15.5</v>
      </c>
      <c r="E407" s="665">
        <v>17.899999999999999</v>
      </c>
      <c r="F407" s="665"/>
      <c r="G407" s="665">
        <v>17.5</v>
      </c>
      <c r="H407" s="665">
        <v>16.7</v>
      </c>
      <c r="I407" s="665">
        <v>4</v>
      </c>
    </row>
    <row r="408" spans="1:9">
      <c r="A408" s="673">
        <v>43334</v>
      </c>
      <c r="B408" s="665">
        <v>17.5</v>
      </c>
      <c r="C408" s="665">
        <v>19.5</v>
      </c>
      <c r="D408" s="665">
        <v>15.5</v>
      </c>
      <c r="E408" s="665"/>
      <c r="F408" s="665"/>
      <c r="G408" s="665"/>
      <c r="H408" s="665">
        <v>16.7</v>
      </c>
      <c r="I408" s="665">
        <v>4</v>
      </c>
    </row>
    <row r="409" spans="1:9">
      <c r="A409" s="673">
        <v>43335</v>
      </c>
      <c r="B409" s="665">
        <v>17.5</v>
      </c>
      <c r="C409" s="665">
        <v>19.5</v>
      </c>
      <c r="D409" s="665">
        <v>15.5</v>
      </c>
      <c r="E409" s="665"/>
      <c r="F409" s="665"/>
      <c r="G409" s="665">
        <v>17.5</v>
      </c>
      <c r="H409" s="665">
        <v>16.8</v>
      </c>
      <c r="I409" s="665">
        <v>4</v>
      </c>
    </row>
    <row r="410" spans="1:9">
      <c r="A410" s="673">
        <v>43339</v>
      </c>
      <c r="B410" s="665">
        <v>17.5</v>
      </c>
      <c r="C410" s="665">
        <v>19.5</v>
      </c>
      <c r="D410" s="665">
        <v>15.5</v>
      </c>
      <c r="E410" s="665"/>
      <c r="F410" s="665"/>
      <c r="G410" s="665"/>
      <c r="H410" s="665">
        <v>16.5</v>
      </c>
      <c r="I410" s="665">
        <v>4</v>
      </c>
    </row>
    <row r="411" spans="1:9">
      <c r="A411" s="673">
        <v>43340</v>
      </c>
      <c r="B411" s="665">
        <v>17.5</v>
      </c>
      <c r="C411" s="665">
        <v>19.5</v>
      </c>
      <c r="D411" s="665">
        <v>15.5</v>
      </c>
      <c r="E411" s="665">
        <v>17.899999999999999</v>
      </c>
      <c r="F411" s="665"/>
      <c r="G411" s="665">
        <v>17.5</v>
      </c>
      <c r="H411" s="665">
        <v>16.600000000000001</v>
      </c>
      <c r="I411" s="665">
        <v>4</v>
      </c>
    </row>
    <row r="412" spans="1:9">
      <c r="A412" s="673">
        <v>43341</v>
      </c>
      <c r="B412" s="665">
        <v>17.5</v>
      </c>
      <c r="C412" s="665">
        <v>19.5</v>
      </c>
      <c r="D412" s="665">
        <v>15.5</v>
      </c>
      <c r="E412" s="665"/>
      <c r="F412" s="665"/>
      <c r="G412" s="665"/>
      <c r="H412" s="665">
        <v>16.7</v>
      </c>
      <c r="I412" s="665">
        <v>4</v>
      </c>
    </row>
    <row r="413" spans="1:9">
      <c r="A413" s="673">
        <v>43342</v>
      </c>
      <c r="B413" s="665">
        <v>17.5</v>
      </c>
      <c r="C413" s="665">
        <v>19.5</v>
      </c>
      <c r="D413" s="665">
        <v>15.5</v>
      </c>
      <c r="E413" s="665"/>
      <c r="F413" s="665"/>
      <c r="G413" s="665"/>
      <c r="H413" s="665">
        <v>16.899999999999999</v>
      </c>
      <c r="I413" s="665">
        <v>4</v>
      </c>
    </row>
    <row r="414" spans="1:9">
      <c r="A414" s="673">
        <v>43343</v>
      </c>
      <c r="B414" s="665">
        <v>17.5</v>
      </c>
      <c r="C414" s="665">
        <v>19.5</v>
      </c>
      <c r="D414" s="665">
        <v>15.5</v>
      </c>
      <c r="E414" s="665"/>
      <c r="F414" s="665">
        <v>19.5</v>
      </c>
      <c r="G414" s="665">
        <v>17.5</v>
      </c>
      <c r="H414" s="665" t="e">
        <v>#N/A</v>
      </c>
      <c r="I414" s="665">
        <v>4</v>
      </c>
    </row>
    <row r="415" spans="1:9">
      <c r="A415" s="673">
        <v>43346</v>
      </c>
      <c r="B415" s="665">
        <v>17.5</v>
      </c>
      <c r="C415" s="665">
        <v>19.5</v>
      </c>
      <c r="D415" s="665">
        <v>15.5</v>
      </c>
      <c r="E415" s="665"/>
      <c r="F415" s="665"/>
      <c r="G415" s="665"/>
      <c r="H415" s="665">
        <v>17.2</v>
      </c>
      <c r="I415" s="665">
        <v>4</v>
      </c>
    </row>
    <row r="416" spans="1:9">
      <c r="A416" s="673">
        <v>43347</v>
      </c>
      <c r="B416" s="665">
        <v>17.5</v>
      </c>
      <c r="C416" s="665">
        <v>19.5</v>
      </c>
      <c r="D416" s="665">
        <v>15.5</v>
      </c>
      <c r="E416" s="665">
        <v>18</v>
      </c>
      <c r="F416" s="665"/>
      <c r="G416" s="665"/>
      <c r="H416" s="665">
        <v>16.899999999999999</v>
      </c>
      <c r="I416" s="665">
        <v>4</v>
      </c>
    </row>
    <row r="417" spans="1:9">
      <c r="A417" s="673">
        <v>43348</v>
      </c>
      <c r="B417" s="665">
        <v>17.5</v>
      </c>
      <c r="C417" s="665">
        <v>19.5</v>
      </c>
      <c r="D417" s="665">
        <v>15.5</v>
      </c>
      <c r="E417" s="665"/>
      <c r="F417" s="665"/>
      <c r="G417" s="665"/>
      <c r="H417" s="665">
        <v>17</v>
      </c>
      <c r="I417" s="665">
        <v>4</v>
      </c>
    </row>
    <row r="418" spans="1:9">
      <c r="A418" s="673">
        <v>43349</v>
      </c>
      <c r="B418" s="665">
        <v>17.5</v>
      </c>
      <c r="C418" s="665">
        <v>19.5</v>
      </c>
      <c r="D418" s="665">
        <v>15.5</v>
      </c>
      <c r="E418" s="665"/>
      <c r="F418" s="665"/>
      <c r="G418" s="665"/>
      <c r="H418" s="665">
        <v>17.100000000000001</v>
      </c>
      <c r="I418" s="665">
        <v>4</v>
      </c>
    </row>
    <row r="419" spans="1:9">
      <c r="A419" s="673">
        <v>43350</v>
      </c>
      <c r="B419" s="665">
        <v>18</v>
      </c>
      <c r="C419" s="665">
        <v>20</v>
      </c>
      <c r="D419" s="665">
        <v>16</v>
      </c>
      <c r="E419" s="665"/>
      <c r="F419" s="665"/>
      <c r="G419" s="665">
        <v>18</v>
      </c>
      <c r="H419" s="665">
        <v>17.399999999999999</v>
      </c>
      <c r="I419" s="665">
        <v>4</v>
      </c>
    </row>
    <row r="420" spans="1:9">
      <c r="A420" s="673">
        <v>43353</v>
      </c>
      <c r="B420" s="665">
        <v>18</v>
      </c>
      <c r="C420" s="665">
        <v>20</v>
      </c>
      <c r="D420" s="665">
        <v>16</v>
      </c>
      <c r="E420" s="665"/>
      <c r="F420" s="665"/>
      <c r="G420" s="665"/>
      <c r="H420" s="665">
        <v>17.5</v>
      </c>
      <c r="I420" s="665">
        <v>4</v>
      </c>
    </row>
    <row r="421" spans="1:9">
      <c r="A421" s="673">
        <v>43354</v>
      </c>
      <c r="B421" s="665">
        <v>18</v>
      </c>
      <c r="C421" s="665">
        <v>20</v>
      </c>
      <c r="D421" s="665">
        <v>16</v>
      </c>
      <c r="E421" s="665">
        <v>18.5</v>
      </c>
      <c r="F421" s="665"/>
      <c r="G421" s="665">
        <v>18</v>
      </c>
      <c r="H421" s="665">
        <v>17.600000000000001</v>
      </c>
      <c r="I421" s="665">
        <v>4</v>
      </c>
    </row>
    <row r="422" spans="1:9">
      <c r="A422" s="673">
        <v>43355</v>
      </c>
      <c r="B422" s="665">
        <v>18</v>
      </c>
      <c r="C422" s="665">
        <v>20</v>
      </c>
      <c r="D422" s="665">
        <v>16</v>
      </c>
      <c r="E422" s="665"/>
      <c r="F422" s="665"/>
      <c r="G422" s="665"/>
      <c r="H422" s="665">
        <v>17.600000000000001</v>
      </c>
      <c r="I422" s="665">
        <v>4</v>
      </c>
    </row>
    <row r="423" spans="1:9">
      <c r="A423" s="673">
        <v>43356</v>
      </c>
      <c r="B423" s="665">
        <v>18</v>
      </c>
      <c r="C423" s="665">
        <v>20</v>
      </c>
      <c r="D423" s="665">
        <v>16</v>
      </c>
      <c r="E423" s="665"/>
      <c r="F423" s="665"/>
      <c r="G423" s="665"/>
      <c r="H423" s="665">
        <v>17.8</v>
      </c>
      <c r="I423" s="665">
        <v>4</v>
      </c>
    </row>
    <row r="424" spans="1:9">
      <c r="A424" s="673">
        <v>43357</v>
      </c>
      <c r="B424" s="665">
        <v>18</v>
      </c>
      <c r="C424" s="665">
        <v>20</v>
      </c>
      <c r="D424" s="665">
        <v>16</v>
      </c>
      <c r="E424" s="665"/>
      <c r="F424" s="665"/>
      <c r="G424" s="665">
        <v>18</v>
      </c>
      <c r="H424" s="665">
        <v>17.600000000000001</v>
      </c>
      <c r="I424" s="665">
        <v>4</v>
      </c>
    </row>
    <row r="425" spans="1:9">
      <c r="A425" s="673">
        <v>43360</v>
      </c>
      <c r="B425" s="665">
        <v>18</v>
      </c>
      <c r="C425" s="665">
        <v>20</v>
      </c>
      <c r="D425" s="665">
        <v>16</v>
      </c>
      <c r="E425" s="665"/>
      <c r="F425" s="665"/>
      <c r="G425" s="665"/>
      <c r="H425" s="665">
        <v>17.600000000000001</v>
      </c>
      <c r="I425" s="665">
        <v>4</v>
      </c>
    </row>
    <row r="426" spans="1:9">
      <c r="A426" s="673">
        <v>43361</v>
      </c>
      <c r="B426" s="665">
        <v>18</v>
      </c>
      <c r="C426" s="665">
        <v>20</v>
      </c>
      <c r="D426" s="665">
        <v>16</v>
      </c>
      <c r="E426" s="665">
        <v>18.5</v>
      </c>
      <c r="F426" s="665"/>
      <c r="G426" s="665">
        <v>18</v>
      </c>
      <c r="H426" s="665">
        <v>17.8</v>
      </c>
      <c r="I426" s="665">
        <v>4</v>
      </c>
    </row>
    <row r="427" spans="1:9">
      <c r="A427" s="673">
        <v>43362</v>
      </c>
      <c r="B427" s="665">
        <v>18</v>
      </c>
      <c r="C427" s="665">
        <v>20</v>
      </c>
      <c r="D427" s="665">
        <v>16</v>
      </c>
      <c r="E427" s="665"/>
      <c r="F427" s="665"/>
      <c r="G427" s="665"/>
      <c r="H427" s="665">
        <v>17.7</v>
      </c>
      <c r="I427" s="665">
        <v>4</v>
      </c>
    </row>
    <row r="428" spans="1:9">
      <c r="A428" s="673">
        <v>43363</v>
      </c>
      <c r="B428" s="665">
        <v>18</v>
      </c>
      <c r="C428" s="665">
        <v>20</v>
      </c>
      <c r="D428" s="665">
        <v>16</v>
      </c>
      <c r="E428" s="665"/>
      <c r="F428" s="665"/>
      <c r="G428" s="665"/>
      <c r="H428" s="665">
        <v>17.8</v>
      </c>
      <c r="I428" s="665">
        <v>4</v>
      </c>
    </row>
    <row r="429" spans="1:9">
      <c r="A429" s="673">
        <v>43364</v>
      </c>
      <c r="B429" s="665">
        <v>18</v>
      </c>
      <c r="C429" s="665">
        <v>20</v>
      </c>
      <c r="D429" s="665">
        <v>16</v>
      </c>
      <c r="E429" s="665"/>
      <c r="F429" s="665"/>
      <c r="G429" s="665">
        <v>18</v>
      </c>
      <c r="H429" s="665">
        <v>17.600000000000001</v>
      </c>
      <c r="I429" s="665">
        <v>4</v>
      </c>
    </row>
    <row r="430" spans="1:9">
      <c r="A430" s="673">
        <v>43367</v>
      </c>
      <c r="B430" s="665">
        <v>18</v>
      </c>
      <c r="C430" s="665">
        <v>20</v>
      </c>
      <c r="D430" s="665">
        <v>16</v>
      </c>
      <c r="E430" s="665"/>
      <c r="F430" s="665"/>
      <c r="G430" s="665"/>
      <c r="H430" s="665">
        <v>17.5</v>
      </c>
      <c r="I430" s="665">
        <v>4</v>
      </c>
    </row>
    <row r="431" spans="1:9">
      <c r="A431" s="673">
        <v>43368</v>
      </c>
      <c r="B431" s="665">
        <v>18</v>
      </c>
      <c r="C431" s="665">
        <v>20</v>
      </c>
      <c r="D431" s="665">
        <v>16</v>
      </c>
      <c r="E431" s="665">
        <v>18.5</v>
      </c>
      <c r="F431" s="665"/>
      <c r="G431" s="665">
        <v>18</v>
      </c>
      <c r="H431" s="665">
        <v>17.600000000000001</v>
      </c>
      <c r="I431" s="665">
        <v>4</v>
      </c>
    </row>
    <row r="432" spans="1:9">
      <c r="A432" s="673">
        <v>43369</v>
      </c>
      <c r="B432" s="665">
        <v>18</v>
      </c>
      <c r="C432" s="665">
        <v>20</v>
      </c>
      <c r="D432" s="665">
        <v>16</v>
      </c>
      <c r="E432" s="665"/>
      <c r="F432" s="665"/>
      <c r="G432" s="665"/>
      <c r="H432" s="665">
        <v>17.399999999999999</v>
      </c>
      <c r="I432" s="665">
        <v>4</v>
      </c>
    </row>
    <row r="433" spans="1:9">
      <c r="A433" s="673">
        <v>43370</v>
      </c>
      <c r="B433" s="665">
        <v>18</v>
      </c>
      <c r="C433" s="665">
        <v>20</v>
      </c>
      <c r="D433" s="665">
        <v>16</v>
      </c>
      <c r="E433" s="665"/>
      <c r="F433" s="665"/>
      <c r="G433" s="665"/>
      <c r="H433" s="665">
        <v>17.399999999999999</v>
      </c>
      <c r="I433" s="665">
        <v>4</v>
      </c>
    </row>
    <row r="434" spans="1:9">
      <c r="A434" s="673">
        <v>43371</v>
      </c>
      <c r="B434" s="665">
        <v>18</v>
      </c>
      <c r="C434" s="665">
        <v>20</v>
      </c>
      <c r="D434" s="665">
        <v>16</v>
      </c>
      <c r="E434" s="665"/>
      <c r="F434" s="665"/>
      <c r="G434" s="665">
        <v>18</v>
      </c>
      <c r="H434" s="665">
        <v>17.7</v>
      </c>
      <c r="I434" s="665">
        <v>4</v>
      </c>
    </row>
    <row r="435" spans="1:9">
      <c r="A435" s="673">
        <v>43374</v>
      </c>
      <c r="B435" s="665">
        <v>18</v>
      </c>
      <c r="C435" s="665">
        <v>20</v>
      </c>
      <c r="D435" s="665">
        <v>16</v>
      </c>
      <c r="E435" s="665"/>
      <c r="F435" s="665"/>
      <c r="G435" s="665"/>
      <c r="H435" s="665">
        <v>17.5</v>
      </c>
      <c r="I435" s="665">
        <v>4</v>
      </c>
    </row>
    <row r="436" spans="1:9">
      <c r="A436" s="673">
        <v>43375</v>
      </c>
      <c r="B436" s="665">
        <v>18</v>
      </c>
      <c r="C436" s="665">
        <v>20</v>
      </c>
      <c r="D436" s="665">
        <v>16</v>
      </c>
      <c r="E436" s="665">
        <v>18.5</v>
      </c>
      <c r="F436" s="665"/>
      <c r="G436" s="665">
        <v>18</v>
      </c>
      <c r="H436" s="665">
        <v>17.600000000000001</v>
      </c>
      <c r="I436" s="665">
        <v>4</v>
      </c>
    </row>
    <row r="437" spans="1:9">
      <c r="A437" s="673">
        <v>43376</v>
      </c>
      <c r="B437" s="665">
        <v>18</v>
      </c>
      <c r="C437" s="665">
        <v>20</v>
      </c>
      <c r="D437" s="665">
        <v>16</v>
      </c>
      <c r="E437" s="665"/>
      <c r="F437" s="665"/>
      <c r="G437" s="665"/>
      <c r="H437" s="665">
        <v>17.5</v>
      </c>
      <c r="I437" s="665">
        <v>4</v>
      </c>
    </row>
    <row r="438" spans="1:9">
      <c r="A438" s="673">
        <v>43377</v>
      </c>
      <c r="B438" s="665">
        <v>18</v>
      </c>
      <c r="C438" s="665">
        <v>20</v>
      </c>
      <c r="D438" s="665">
        <v>16</v>
      </c>
      <c r="E438" s="665"/>
      <c r="F438" s="665"/>
      <c r="G438" s="665"/>
      <c r="H438" s="665">
        <v>17.399999999999999</v>
      </c>
      <c r="I438" s="665">
        <v>4</v>
      </c>
    </row>
    <row r="439" spans="1:9">
      <c r="A439" s="673">
        <v>43378</v>
      </c>
      <c r="B439" s="665">
        <v>18</v>
      </c>
      <c r="C439" s="665">
        <v>20</v>
      </c>
      <c r="D439" s="665">
        <v>16</v>
      </c>
      <c r="E439" s="665"/>
      <c r="F439" s="665"/>
      <c r="G439" s="665">
        <v>18</v>
      </c>
      <c r="H439" s="665">
        <v>17.5</v>
      </c>
      <c r="I439" s="665">
        <v>4</v>
      </c>
    </row>
    <row r="440" spans="1:9">
      <c r="A440" s="673">
        <v>43381</v>
      </c>
      <c r="B440" s="665">
        <v>18</v>
      </c>
      <c r="C440" s="665">
        <v>20</v>
      </c>
      <c r="D440" s="665">
        <v>16</v>
      </c>
      <c r="E440" s="665"/>
      <c r="F440" s="665"/>
      <c r="G440" s="665"/>
      <c r="H440" s="665">
        <v>17.600000000000001</v>
      </c>
      <c r="I440" s="665">
        <v>4</v>
      </c>
    </row>
    <row r="441" spans="1:9">
      <c r="A441" s="673">
        <v>43382</v>
      </c>
      <c r="B441" s="665">
        <v>18</v>
      </c>
      <c r="C441" s="665">
        <v>20</v>
      </c>
      <c r="D441" s="665">
        <v>16</v>
      </c>
      <c r="E441" s="665"/>
      <c r="F441" s="665"/>
      <c r="G441" s="665">
        <v>18</v>
      </c>
      <c r="H441" s="665">
        <v>17.600000000000001</v>
      </c>
      <c r="I441" s="665">
        <v>4</v>
      </c>
    </row>
    <row r="442" spans="1:9">
      <c r="A442" s="673">
        <v>43383</v>
      </c>
      <c r="B442" s="665">
        <v>18</v>
      </c>
      <c r="C442" s="665">
        <v>20</v>
      </c>
      <c r="D442" s="665">
        <v>16</v>
      </c>
      <c r="E442" s="665"/>
      <c r="F442" s="665"/>
      <c r="G442" s="665"/>
      <c r="H442" s="665">
        <v>17.7</v>
      </c>
      <c r="I442" s="665">
        <v>4</v>
      </c>
    </row>
    <row r="443" spans="1:9">
      <c r="A443" s="673">
        <v>43384</v>
      </c>
      <c r="B443" s="665">
        <v>18</v>
      </c>
      <c r="C443" s="665">
        <v>20</v>
      </c>
      <c r="D443" s="665">
        <v>16</v>
      </c>
      <c r="E443" s="665"/>
      <c r="F443" s="665"/>
      <c r="G443" s="665"/>
      <c r="H443" s="665">
        <v>17.8</v>
      </c>
      <c r="I443" s="665">
        <v>4</v>
      </c>
    </row>
    <row r="444" spans="1:9">
      <c r="A444" s="673">
        <v>43385</v>
      </c>
      <c r="B444" s="665">
        <v>18</v>
      </c>
      <c r="C444" s="665">
        <v>20</v>
      </c>
      <c r="D444" s="665">
        <v>16</v>
      </c>
      <c r="E444" s="665"/>
      <c r="F444" s="665">
        <v>20</v>
      </c>
      <c r="G444" s="665">
        <v>18</v>
      </c>
      <c r="H444" s="665">
        <v>18</v>
      </c>
      <c r="I444" s="665">
        <v>4</v>
      </c>
    </row>
    <row r="445" spans="1:9">
      <c r="A445" s="673">
        <v>43389</v>
      </c>
      <c r="B445" s="665">
        <v>18</v>
      </c>
      <c r="C445" s="665">
        <v>20</v>
      </c>
      <c r="D445" s="665">
        <v>16</v>
      </c>
      <c r="E445" s="665"/>
      <c r="F445" s="665"/>
      <c r="G445" s="665">
        <v>18</v>
      </c>
      <c r="H445" s="665">
        <v>17.899999999999999</v>
      </c>
      <c r="I445" s="665">
        <v>4</v>
      </c>
    </row>
    <row r="446" spans="1:9">
      <c r="A446" s="673">
        <v>43390</v>
      </c>
      <c r="B446" s="665">
        <v>18</v>
      </c>
      <c r="C446" s="665">
        <v>20</v>
      </c>
      <c r="D446" s="665">
        <v>16</v>
      </c>
      <c r="E446" s="665"/>
      <c r="F446" s="665"/>
      <c r="G446" s="665"/>
      <c r="H446" s="665">
        <v>17.899999999999999</v>
      </c>
      <c r="I446" s="665">
        <v>4</v>
      </c>
    </row>
    <row r="447" spans="1:9">
      <c r="A447" s="673">
        <v>43391</v>
      </c>
      <c r="B447" s="665">
        <v>18</v>
      </c>
      <c r="C447" s="665">
        <v>20</v>
      </c>
      <c r="D447" s="665">
        <v>16</v>
      </c>
      <c r="E447" s="665"/>
      <c r="F447" s="665"/>
      <c r="G447" s="665"/>
      <c r="H447" s="665">
        <v>17.899999999999999</v>
      </c>
      <c r="I447" s="665">
        <v>4</v>
      </c>
    </row>
    <row r="448" spans="1:9">
      <c r="A448" s="673">
        <v>43392</v>
      </c>
      <c r="B448" s="665">
        <v>18</v>
      </c>
      <c r="C448" s="665">
        <v>20</v>
      </c>
      <c r="D448" s="665">
        <v>16</v>
      </c>
      <c r="E448" s="665"/>
      <c r="F448" s="665"/>
      <c r="G448" s="665">
        <v>18</v>
      </c>
      <c r="H448" s="665">
        <v>17.899999999999999</v>
      </c>
      <c r="I448" s="665">
        <v>4</v>
      </c>
    </row>
    <row r="449" spans="1:9">
      <c r="A449" s="673">
        <v>43395</v>
      </c>
      <c r="B449" s="665">
        <v>18</v>
      </c>
      <c r="C449" s="665">
        <v>20</v>
      </c>
      <c r="D449" s="665">
        <v>16</v>
      </c>
      <c r="E449" s="665"/>
      <c r="F449" s="665"/>
      <c r="G449" s="665"/>
      <c r="H449" s="665">
        <v>17.8</v>
      </c>
      <c r="I449" s="665">
        <v>4</v>
      </c>
    </row>
    <row r="450" spans="1:9">
      <c r="A450" s="673">
        <v>43396</v>
      </c>
      <c r="B450" s="665">
        <v>18</v>
      </c>
      <c r="C450" s="665">
        <v>20</v>
      </c>
      <c r="D450" s="665">
        <v>16</v>
      </c>
      <c r="E450" s="665"/>
      <c r="F450" s="665"/>
      <c r="G450" s="665"/>
      <c r="H450" s="665">
        <v>17.899999999999999</v>
      </c>
      <c r="I450" s="665">
        <v>4</v>
      </c>
    </row>
    <row r="451" spans="1:9">
      <c r="A451" s="683">
        <v>43397</v>
      </c>
      <c r="B451" s="665">
        <v>18</v>
      </c>
      <c r="C451" s="665">
        <v>20</v>
      </c>
      <c r="D451" s="665">
        <v>16</v>
      </c>
      <c r="E451" s="665"/>
      <c r="F451" s="665"/>
      <c r="G451" s="665"/>
      <c r="H451" s="665">
        <v>17.899999999999999</v>
      </c>
      <c r="I451" s="665">
        <v>4</v>
      </c>
    </row>
    <row r="452" spans="1:9">
      <c r="A452" s="683">
        <v>43398</v>
      </c>
      <c r="B452" s="665">
        <v>18</v>
      </c>
      <c r="C452" s="665">
        <v>20</v>
      </c>
      <c r="D452" s="665">
        <v>16</v>
      </c>
      <c r="E452" s="665"/>
      <c r="F452" s="665"/>
      <c r="G452" s="665"/>
      <c r="H452" s="665">
        <v>17.7</v>
      </c>
      <c r="I452" s="665">
        <v>4</v>
      </c>
    </row>
    <row r="453" spans="1:9">
      <c r="A453" s="683">
        <v>43399</v>
      </c>
      <c r="B453" s="665">
        <v>18</v>
      </c>
      <c r="C453" s="665">
        <v>20</v>
      </c>
      <c r="D453" s="665">
        <v>16</v>
      </c>
      <c r="E453" s="665"/>
      <c r="F453" s="665">
        <v>20</v>
      </c>
      <c r="G453" s="665">
        <v>18</v>
      </c>
      <c r="H453" s="665">
        <v>17.899999999999999</v>
      </c>
      <c r="I453" s="665">
        <v>4</v>
      </c>
    </row>
    <row r="454" spans="1:9">
      <c r="A454" s="683">
        <v>43402</v>
      </c>
      <c r="B454" s="665">
        <v>18</v>
      </c>
      <c r="C454" s="665">
        <v>20</v>
      </c>
      <c r="D454" s="665">
        <v>16</v>
      </c>
      <c r="E454" s="665"/>
      <c r="F454" s="665"/>
      <c r="G454" s="665"/>
      <c r="H454" s="665">
        <v>17.5</v>
      </c>
      <c r="I454" s="665">
        <v>4</v>
      </c>
    </row>
    <row r="455" spans="1:9">
      <c r="A455" s="683">
        <v>43403</v>
      </c>
      <c r="B455" s="665">
        <v>18</v>
      </c>
      <c r="C455" s="665">
        <v>20</v>
      </c>
      <c r="D455" s="665">
        <v>16</v>
      </c>
      <c r="E455" s="665"/>
      <c r="F455" s="665"/>
      <c r="G455" s="665">
        <v>18</v>
      </c>
      <c r="H455" s="665">
        <v>17.399999999999999</v>
      </c>
      <c r="I455" s="665">
        <v>4</v>
      </c>
    </row>
    <row r="456" spans="1:9">
      <c r="A456" s="683">
        <v>43404</v>
      </c>
      <c r="B456" s="665">
        <v>18</v>
      </c>
      <c r="C456" s="665">
        <v>20</v>
      </c>
      <c r="D456" s="665">
        <v>16</v>
      </c>
      <c r="E456" s="665"/>
      <c r="F456" s="665"/>
      <c r="G456" s="665"/>
      <c r="H456" s="665">
        <v>18.100000000000001</v>
      </c>
      <c r="I456" s="665">
        <v>4</v>
      </c>
    </row>
    <row r="457" spans="1:9">
      <c r="A457" s="683">
        <v>43405</v>
      </c>
      <c r="B457" s="665">
        <v>18</v>
      </c>
      <c r="C457" s="665">
        <v>20</v>
      </c>
      <c r="D457" s="665">
        <v>16</v>
      </c>
      <c r="E457" s="665"/>
      <c r="F457" s="665"/>
      <c r="G457" s="665"/>
      <c r="H457" s="665">
        <v>17.3</v>
      </c>
      <c r="I457" s="665">
        <v>4</v>
      </c>
    </row>
    <row r="458" spans="1:9">
      <c r="A458" s="683">
        <v>43406</v>
      </c>
      <c r="B458" s="665">
        <v>18</v>
      </c>
      <c r="C458" s="665">
        <v>20</v>
      </c>
      <c r="D458" s="665">
        <v>16</v>
      </c>
      <c r="E458" s="665"/>
      <c r="F458" s="665"/>
      <c r="G458" s="665">
        <v>18</v>
      </c>
      <c r="H458" s="665">
        <v>17.5</v>
      </c>
      <c r="I458" s="665">
        <v>4</v>
      </c>
    </row>
    <row r="459" spans="1:9">
      <c r="A459" s="683">
        <v>43409</v>
      </c>
      <c r="B459" s="665">
        <v>18</v>
      </c>
      <c r="C459" s="665">
        <v>20</v>
      </c>
      <c r="D459" s="665">
        <v>16</v>
      </c>
      <c r="E459" s="665"/>
      <c r="F459" s="665"/>
      <c r="G459" s="665"/>
      <c r="H459" s="665">
        <v>17.3</v>
      </c>
      <c r="I459" s="665">
        <v>4</v>
      </c>
    </row>
    <row r="460" spans="1:9">
      <c r="A460" s="683">
        <v>43410</v>
      </c>
      <c r="B460" s="665">
        <v>18</v>
      </c>
      <c r="C460" s="665">
        <v>20</v>
      </c>
      <c r="D460" s="665">
        <v>16</v>
      </c>
      <c r="E460" s="665">
        <v>18.5</v>
      </c>
      <c r="F460" s="665"/>
      <c r="G460" s="665">
        <v>18</v>
      </c>
      <c r="H460" s="665">
        <v>17.5</v>
      </c>
      <c r="I460" s="665">
        <v>4</v>
      </c>
    </row>
    <row r="461" spans="1:9">
      <c r="A461" s="683">
        <v>43411</v>
      </c>
      <c r="B461" s="665">
        <v>18</v>
      </c>
      <c r="C461" s="665">
        <v>20</v>
      </c>
      <c r="D461" s="665">
        <v>16</v>
      </c>
      <c r="E461" s="665"/>
      <c r="F461" s="665"/>
      <c r="G461" s="665"/>
      <c r="H461" s="665">
        <v>17.399999999999999</v>
      </c>
      <c r="I461" s="665">
        <v>4</v>
      </c>
    </row>
    <row r="462" spans="1:9">
      <c r="A462" s="683">
        <v>43412</v>
      </c>
      <c r="B462" s="665">
        <v>18</v>
      </c>
      <c r="C462" s="665">
        <v>20</v>
      </c>
      <c r="D462" s="665">
        <v>16</v>
      </c>
      <c r="E462" s="665"/>
      <c r="F462" s="665"/>
      <c r="G462" s="665"/>
      <c r="H462" s="665">
        <v>17.399999999999999</v>
      </c>
      <c r="I462" s="665">
        <v>4</v>
      </c>
    </row>
    <row r="463" spans="1:9">
      <c r="A463" s="683">
        <v>43413</v>
      </c>
      <c r="B463" s="665">
        <v>18</v>
      </c>
      <c r="C463" s="665">
        <v>20</v>
      </c>
      <c r="D463" s="665">
        <v>16</v>
      </c>
      <c r="E463" s="665"/>
      <c r="F463" s="665">
        <v>20</v>
      </c>
      <c r="G463" s="665">
        <v>18</v>
      </c>
      <c r="H463" s="665">
        <v>17.3</v>
      </c>
      <c r="I463" s="665">
        <v>4</v>
      </c>
    </row>
    <row r="464" spans="1:9">
      <c r="A464" s="683">
        <v>43416</v>
      </c>
      <c r="B464" s="665">
        <v>18</v>
      </c>
      <c r="C464" s="665">
        <v>20</v>
      </c>
      <c r="D464" s="665">
        <v>16</v>
      </c>
      <c r="E464" s="665"/>
      <c r="F464" s="665"/>
      <c r="G464" s="665"/>
      <c r="H464" s="665">
        <v>17.5</v>
      </c>
      <c r="I464" s="665">
        <v>4</v>
      </c>
    </row>
    <row r="465" spans="1:9">
      <c r="A465" s="683">
        <v>43417</v>
      </c>
      <c r="B465" s="665">
        <v>18</v>
      </c>
      <c r="C465" s="665">
        <v>20</v>
      </c>
      <c r="D465" s="665">
        <v>16</v>
      </c>
      <c r="E465" s="665"/>
      <c r="F465" s="665"/>
      <c r="G465" s="665">
        <v>18</v>
      </c>
      <c r="H465" s="665">
        <v>17.600000000000001</v>
      </c>
      <c r="I465" s="665">
        <v>4</v>
      </c>
    </row>
    <row r="466" spans="1:9">
      <c r="A466" s="683">
        <v>43418</v>
      </c>
      <c r="B466" s="665">
        <v>18</v>
      </c>
      <c r="C466" s="665">
        <v>20</v>
      </c>
      <c r="D466" s="665">
        <v>16</v>
      </c>
      <c r="E466" s="665"/>
      <c r="F466" s="665"/>
      <c r="G466" s="665"/>
      <c r="H466" s="665">
        <v>17.8</v>
      </c>
      <c r="I466" s="665">
        <v>4</v>
      </c>
    </row>
    <row r="467" spans="1:9">
      <c r="A467" s="683">
        <v>43419</v>
      </c>
      <c r="B467" s="665">
        <v>18</v>
      </c>
      <c r="C467" s="665">
        <v>20</v>
      </c>
      <c r="D467" s="665">
        <v>16</v>
      </c>
      <c r="E467" s="665"/>
      <c r="F467" s="665"/>
      <c r="G467" s="665"/>
      <c r="H467" s="665">
        <v>17.8</v>
      </c>
      <c r="I467" s="665">
        <v>4</v>
      </c>
    </row>
    <row r="468" spans="1:9">
      <c r="A468" s="683">
        <v>43420</v>
      </c>
      <c r="B468" s="665">
        <v>18</v>
      </c>
      <c r="C468" s="665">
        <v>20</v>
      </c>
      <c r="D468" s="665">
        <v>16</v>
      </c>
      <c r="E468" s="665"/>
      <c r="F468" s="665"/>
      <c r="G468" s="665">
        <v>18</v>
      </c>
      <c r="H468" s="665">
        <v>17.899999999999999</v>
      </c>
      <c r="I468" s="665">
        <v>4</v>
      </c>
    </row>
    <row r="469" spans="1:9">
      <c r="A469" s="683">
        <v>43423</v>
      </c>
      <c r="B469" s="665">
        <v>18</v>
      </c>
      <c r="C469" s="665">
        <v>20</v>
      </c>
      <c r="D469" s="665">
        <v>16</v>
      </c>
      <c r="E469" s="665"/>
      <c r="F469" s="665"/>
      <c r="G469" s="665"/>
      <c r="H469" s="665">
        <v>18</v>
      </c>
      <c r="I469" s="665">
        <v>4</v>
      </c>
    </row>
    <row r="470" spans="1:9">
      <c r="A470" s="683">
        <v>43424</v>
      </c>
      <c r="B470" s="665">
        <v>18</v>
      </c>
      <c r="C470" s="665">
        <v>20</v>
      </c>
      <c r="D470" s="665">
        <v>16</v>
      </c>
      <c r="E470" s="665"/>
      <c r="F470" s="665"/>
      <c r="G470" s="665">
        <v>18</v>
      </c>
      <c r="H470" s="665">
        <v>18.100000000000001</v>
      </c>
      <c r="I470" s="665">
        <v>4</v>
      </c>
    </row>
    <row r="471" spans="1:9">
      <c r="A471" s="683">
        <v>43425</v>
      </c>
      <c r="B471" s="665">
        <v>18</v>
      </c>
      <c r="C471" s="665">
        <v>20</v>
      </c>
      <c r="D471" s="665">
        <v>16</v>
      </c>
      <c r="E471" s="665"/>
      <c r="F471" s="665"/>
      <c r="G471" s="665"/>
      <c r="H471" s="665">
        <v>18.3</v>
      </c>
      <c r="I471" s="665">
        <v>4</v>
      </c>
    </row>
    <row r="472" spans="1:9">
      <c r="A472" s="683">
        <v>43426</v>
      </c>
      <c r="B472" s="665">
        <v>18</v>
      </c>
      <c r="C472" s="665">
        <v>20</v>
      </c>
      <c r="D472" s="665">
        <v>16</v>
      </c>
      <c r="E472" s="665"/>
      <c r="F472" s="665"/>
      <c r="G472" s="665"/>
      <c r="H472" s="665">
        <v>18.3</v>
      </c>
      <c r="I472" s="665">
        <v>4</v>
      </c>
    </row>
    <row r="473" spans="1:9">
      <c r="A473" s="683">
        <v>43427</v>
      </c>
      <c r="B473" s="665">
        <v>18</v>
      </c>
      <c r="C473" s="665">
        <v>20</v>
      </c>
      <c r="D473" s="665">
        <v>16</v>
      </c>
      <c r="E473" s="665"/>
      <c r="F473" s="665">
        <v>20</v>
      </c>
      <c r="G473" s="665">
        <v>18</v>
      </c>
      <c r="H473" s="665">
        <v>18.399999999999999</v>
      </c>
      <c r="I473" s="665">
        <v>4</v>
      </c>
    </row>
    <row r="474" spans="1:9">
      <c r="A474" s="683">
        <v>43430</v>
      </c>
      <c r="B474" s="665">
        <v>18</v>
      </c>
      <c r="C474" s="665">
        <v>20</v>
      </c>
      <c r="D474" s="665">
        <v>16</v>
      </c>
      <c r="E474" s="665"/>
      <c r="F474" s="665"/>
      <c r="G474" s="665"/>
      <c r="H474" s="665">
        <v>18.399999999999999</v>
      </c>
      <c r="I474" s="665">
        <v>4</v>
      </c>
    </row>
    <row r="475" spans="1:9">
      <c r="A475" s="683">
        <v>43431</v>
      </c>
      <c r="B475" s="665">
        <v>18</v>
      </c>
      <c r="C475" s="665">
        <v>20</v>
      </c>
      <c r="D475" s="665">
        <v>16</v>
      </c>
      <c r="E475" s="665"/>
      <c r="F475" s="665"/>
      <c r="G475" s="665"/>
      <c r="H475" s="665">
        <v>18.399999999999999</v>
      </c>
      <c r="I475" s="665">
        <v>4</v>
      </c>
    </row>
    <row r="476" spans="1:9">
      <c r="A476" s="683">
        <v>43432</v>
      </c>
      <c r="B476" s="665">
        <v>18</v>
      </c>
      <c r="C476" s="665">
        <v>20</v>
      </c>
      <c r="D476" s="665">
        <v>16</v>
      </c>
      <c r="E476" s="665"/>
      <c r="F476" s="665"/>
      <c r="G476" s="665"/>
      <c r="H476" s="665">
        <v>18.5</v>
      </c>
      <c r="I476" s="665">
        <v>4</v>
      </c>
    </row>
    <row r="477" spans="1:9">
      <c r="A477" s="683">
        <v>43433</v>
      </c>
      <c r="B477" s="665">
        <v>18</v>
      </c>
      <c r="C477" s="665">
        <v>20</v>
      </c>
      <c r="D477" s="665">
        <v>16</v>
      </c>
      <c r="E477" s="665"/>
      <c r="F477" s="665"/>
      <c r="G477" s="665"/>
      <c r="H477" s="665">
        <v>18.399999999999999</v>
      </c>
      <c r="I477" s="665">
        <v>4</v>
      </c>
    </row>
    <row r="478" spans="1:9">
      <c r="A478" s="683">
        <v>43434</v>
      </c>
      <c r="B478" s="665">
        <v>18</v>
      </c>
      <c r="C478" s="665">
        <v>20</v>
      </c>
      <c r="D478" s="665">
        <v>16</v>
      </c>
      <c r="E478" s="665"/>
      <c r="F478" s="665">
        <v>20</v>
      </c>
      <c r="G478" s="665">
        <v>18</v>
      </c>
      <c r="H478" s="665">
        <v>18.399999999999999</v>
      </c>
      <c r="I478" s="665">
        <v>4</v>
      </c>
    </row>
    <row r="479" spans="1:9">
      <c r="A479" s="684">
        <v>43437</v>
      </c>
      <c r="B479" s="665">
        <v>18</v>
      </c>
      <c r="C479" s="665">
        <v>20</v>
      </c>
      <c r="D479" s="665">
        <v>16</v>
      </c>
      <c r="E479" s="665"/>
      <c r="F479" s="665"/>
      <c r="G479" s="665"/>
      <c r="H479" s="665">
        <v>18.399999999999999</v>
      </c>
      <c r="I479" s="665">
        <v>4</v>
      </c>
    </row>
    <row r="480" spans="1:9">
      <c r="A480" s="684">
        <v>43438</v>
      </c>
      <c r="B480" s="665">
        <v>18</v>
      </c>
      <c r="C480" s="665">
        <v>20</v>
      </c>
      <c r="D480" s="665">
        <v>16</v>
      </c>
      <c r="E480" s="665"/>
      <c r="F480" s="665"/>
      <c r="G480" s="665">
        <v>18</v>
      </c>
      <c r="H480" s="665">
        <v>18.399999999999999</v>
      </c>
      <c r="I480" s="665">
        <v>4</v>
      </c>
    </row>
    <row r="481" spans="1:9">
      <c r="A481" s="684">
        <v>43439</v>
      </c>
      <c r="B481" s="665">
        <v>18</v>
      </c>
      <c r="C481" s="665">
        <v>20</v>
      </c>
      <c r="D481" s="665">
        <v>16</v>
      </c>
      <c r="E481" s="665"/>
      <c r="F481" s="665"/>
      <c r="G481" s="665"/>
      <c r="H481" s="665">
        <v>18.2</v>
      </c>
      <c r="I481" s="665">
        <v>4</v>
      </c>
    </row>
    <row r="482" spans="1:9">
      <c r="A482" s="684">
        <v>43440</v>
      </c>
      <c r="B482" s="665">
        <v>18</v>
      </c>
      <c r="C482" s="665">
        <v>20</v>
      </c>
      <c r="D482" s="665">
        <v>16</v>
      </c>
      <c r="E482" s="665"/>
      <c r="F482" s="665"/>
      <c r="G482" s="665"/>
      <c r="H482" s="665">
        <v>17.600000000000001</v>
      </c>
      <c r="I482" s="665">
        <v>4</v>
      </c>
    </row>
    <row r="483" spans="1:9">
      <c r="A483" s="684">
        <v>43441</v>
      </c>
      <c r="B483" s="665">
        <v>18</v>
      </c>
      <c r="C483" s="665">
        <v>20</v>
      </c>
      <c r="D483" s="665">
        <v>16</v>
      </c>
      <c r="E483" s="665"/>
      <c r="F483" s="665">
        <v>20</v>
      </c>
      <c r="G483" s="665">
        <v>18</v>
      </c>
      <c r="H483" s="665">
        <v>17.3</v>
      </c>
      <c r="I483" s="665">
        <v>4</v>
      </c>
    </row>
    <row r="484" spans="1:9">
      <c r="A484" s="684">
        <v>43444</v>
      </c>
      <c r="B484" s="665">
        <v>18</v>
      </c>
      <c r="C484" s="665">
        <v>20</v>
      </c>
      <c r="D484" s="665">
        <v>16</v>
      </c>
      <c r="E484" s="665"/>
      <c r="F484" s="665"/>
      <c r="G484" s="665"/>
      <c r="H484" s="665">
        <v>18</v>
      </c>
      <c r="I484" s="665">
        <v>4</v>
      </c>
    </row>
    <row r="485" spans="1:9">
      <c r="A485" s="684">
        <v>43445</v>
      </c>
      <c r="B485" s="665">
        <v>18</v>
      </c>
      <c r="C485" s="665">
        <v>20</v>
      </c>
      <c r="D485" s="665">
        <v>16</v>
      </c>
      <c r="E485" s="665">
        <v>18.5</v>
      </c>
      <c r="F485" s="665"/>
      <c r="G485" s="665"/>
      <c r="H485" s="665">
        <v>18</v>
      </c>
      <c r="I485" s="665">
        <v>4</v>
      </c>
    </row>
    <row r="486" spans="1:9">
      <c r="A486" s="684">
        <v>43446</v>
      </c>
      <c r="B486" s="665">
        <v>18</v>
      </c>
      <c r="C486" s="665">
        <v>20</v>
      </c>
      <c r="D486" s="665">
        <v>16</v>
      </c>
      <c r="E486" s="665"/>
      <c r="F486" s="665"/>
      <c r="G486" s="665"/>
      <c r="H486" s="665">
        <v>17.899999999999999</v>
      </c>
      <c r="I486" s="665">
        <v>4</v>
      </c>
    </row>
    <row r="487" spans="1:9">
      <c r="A487" s="684">
        <v>43447</v>
      </c>
      <c r="B487" s="665">
        <v>18</v>
      </c>
      <c r="C487" s="665">
        <v>20</v>
      </c>
      <c r="D487" s="665">
        <v>16</v>
      </c>
      <c r="E487" s="665"/>
      <c r="F487" s="665"/>
      <c r="G487" s="665"/>
      <c r="H487" s="665">
        <v>17.899999999999999</v>
      </c>
      <c r="I487" s="665">
        <v>4</v>
      </c>
    </row>
    <row r="488" spans="1:9">
      <c r="A488" s="684">
        <v>43448</v>
      </c>
      <c r="B488" s="665">
        <v>18</v>
      </c>
      <c r="C488" s="665">
        <v>20</v>
      </c>
      <c r="D488" s="665">
        <v>16</v>
      </c>
      <c r="E488" s="665"/>
      <c r="F488" s="665"/>
      <c r="G488" s="665">
        <v>18</v>
      </c>
      <c r="H488" s="665">
        <v>17.399999999999999</v>
      </c>
      <c r="I488" s="665">
        <v>4</v>
      </c>
    </row>
    <row r="489" spans="1:9">
      <c r="A489" s="684">
        <v>43451</v>
      </c>
      <c r="B489" s="665">
        <v>18</v>
      </c>
      <c r="C489" s="665">
        <v>20</v>
      </c>
      <c r="D489" s="665">
        <v>16</v>
      </c>
      <c r="E489" s="665"/>
      <c r="F489" s="665"/>
      <c r="G489" s="665"/>
      <c r="H489" s="665">
        <v>17.399999999999999</v>
      </c>
      <c r="I489" s="665">
        <v>4</v>
      </c>
    </row>
    <row r="490" spans="1:9">
      <c r="A490" s="684">
        <v>43452</v>
      </c>
      <c r="B490" s="665">
        <v>18</v>
      </c>
      <c r="C490" s="665">
        <v>20</v>
      </c>
      <c r="D490" s="665">
        <v>16</v>
      </c>
      <c r="E490" s="665">
        <v>18.5</v>
      </c>
      <c r="F490" s="665"/>
      <c r="G490" s="665">
        <v>18</v>
      </c>
      <c r="H490" s="665">
        <v>17</v>
      </c>
      <c r="I490" s="665">
        <v>4</v>
      </c>
    </row>
    <row r="491" spans="1:9">
      <c r="A491" s="684">
        <v>43453</v>
      </c>
      <c r="B491" s="665">
        <v>18</v>
      </c>
      <c r="C491" s="665">
        <v>20</v>
      </c>
      <c r="D491" s="665">
        <v>16</v>
      </c>
      <c r="E491" s="665"/>
      <c r="F491" s="665"/>
      <c r="G491" s="665"/>
      <c r="H491" s="665">
        <v>16.8</v>
      </c>
      <c r="I491" s="665">
        <v>4</v>
      </c>
    </row>
    <row r="492" spans="1:9">
      <c r="A492" s="684">
        <v>43454</v>
      </c>
      <c r="B492" s="665">
        <v>18</v>
      </c>
      <c r="C492" s="665">
        <v>20</v>
      </c>
      <c r="D492" s="665">
        <v>16</v>
      </c>
      <c r="E492" s="665"/>
      <c r="F492" s="665"/>
      <c r="G492" s="665"/>
      <c r="H492" s="665">
        <v>17.100000000000001</v>
      </c>
      <c r="I492" s="665">
        <v>4</v>
      </c>
    </row>
    <row r="493" spans="1:9">
      <c r="A493" s="684">
        <v>43455</v>
      </c>
      <c r="B493" s="665">
        <v>18</v>
      </c>
      <c r="C493" s="665">
        <v>20</v>
      </c>
      <c r="D493" s="665">
        <v>16</v>
      </c>
      <c r="E493" s="665"/>
      <c r="F493" s="665">
        <v>20</v>
      </c>
      <c r="G493" s="665">
        <v>18</v>
      </c>
      <c r="H493" s="665">
        <v>17.2</v>
      </c>
      <c r="I493" s="665">
        <v>4</v>
      </c>
    </row>
    <row r="494" spans="1:9">
      <c r="A494" s="684">
        <v>43456</v>
      </c>
      <c r="B494" s="665">
        <v>18</v>
      </c>
      <c r="C494" s="665">
        <v>20</v>
      </c>
      <c r="D494" s="665">
        <v>16</v>
      </c>
      <c r="E494" s="665"/>
      <c r="F494" s="665"/>
      <c r="G494" s="665"/>
      <c r="H494" s="665">
        <v>17.2</v>
      </c>
      <c r="I494" s="665">
        <v>4</v>
      </c>
    </row>
    <row r="495" spans="1:9">
      <c r="A495" s="684">
        <v>43460</v>
      </c>
      <c r="B495" s="665">
        <v>18</v>
      </c>
      <c r="C495" s="665">
        <v>20</v>
      </c>
      <c r="D495" s="665">
        <v>16</v>
      </c>
      <c r="E495" s="665"/>
      <c r="F495" s="665"/>
      <c r="G495" s="665"/>
      <c r="H495" s="665">
        <v>16.8</v>
      </c>
      <c r="I495" s="665">
        <v>4</v>
      </c>
    </row>
    <row r="496" spans="1:9">
      <c r="A496" s="684">
        <v>43461</v>
      </c>
      <c r="B496" s="665">
        <v>18</v>
      </c>
      <c r="C496" s="665">
        <v>20</v>
      </c>
      <c r="D496" s="665">
        <v>16</v>
      </c>
      <c r="E496" s="665"/>
      <c r="F496" s="665"/>
      <c r="G496" s="665"/>
      <c r="H496" s="665">
        <v>17.100000000000001</v>
      </c>
      <c r="I496" s="665">
        <v>4</v>
      </c>
    </row>
    <row r="497" spans="1:9">
      <c r="A497" s="684">
        <v>43462</v>
      </c>
      <c r="B497" s="665">
        <v>18</v>
      </c>
      <c r="C497" s="665">
        <v>20</v>
      </c>
      <c r="D497" s="665">
        <v>16</v>
      </c>
      <c r="E497" s="665"/>
      <c r="F497" s="665"/>
      <c r="G497" s="665">
        <v>18</v>
      </c>
      <c r="H497" s="665" t="e">
        <v>#N/A</v>
      </c>
      <c r="I497" s="665">
        <v>4</v>
      </c>
    </row>
    <row r="498" spans="1:9">
      <c r="A498" s="684">
        <v>43463</v>
      </c>
      <c r="B498" s="665">
        <v>18</v>
      </c>
      <c r="C498" s="665">
        <v>20</v>
      </c>
      <c r="D498" s="665">
        <v>16</v>
      </c>
      <c r="E498" s="665"/>
      <c r="F498" s="665"/>
      <c r="G498" s="665"/>
      <c r="H498" s="665" t="e">
        <v>#N/A</v>
      </c>
      <c r="I498" s="665">
        <v>4</v>
      </c>
    </row>
    <row r="499" spans="1:9">
      <c r="A499" s="684">
        <v>43468</v>
      </c>
      <c r="B499" s="665">
        <v>18</v>
      </c>
      <c r="C499" s="665">
        <v>20</v>
      </c>
      <c r="D499" s="665">
        <v>16</v>
      </c>
      <c r="E499" s="665"/>
      <c r="F499" s="665"/>
      <c r="G499" s="665"/>
      <c r="H499" s="665">
        <v>17.100000000000001</v>
      </c>
      <c r="I499" s="665">
        <v>4</v>
      </c>
    </row>
    <row r="500" spans="1:9">
      <c r="A500" s="684">
        <v>43469</v>
      </c>
      <c r="B500" s="665">
        <v>18</v>
      </c>
      <c r="C500" s="665">
        <v>20</v>
      </c>
      <c r="D500" s="665">
        <v>16</v>
      </c>
      <c r="E500" s="665"/>
      <c r="F500" s="665">
        <v>20</v>
      </c>
      <c r="G500" s="665">
        <v>18</v>
      </c>
      <c r="H500" s="665">
        <v>17.3</v>
      </c>
      <c r="I500" s="665">
        <v>4</v>
      </c>
    </row>
    <row r="501" spans="1:9">
      <c r="A501" s="684">
        <v>43473</v>
      </c>
      <c r="B501" s="665">
        <v>18</v>
      </c>
      <c r="C501" s="665">
        <v>20</v>
      </c>
      <c r="D501" s="665">
        <v>16</v>
      </c>
      <c r="E501" s="665"/>
      <c r="F501" s="665"/>
      <c r="G501" s="665"/>
      <c r="H501" s="665">
        <v>17.399999999999999</v>
      </c>
      <c r="I501" s="665">
        <v>4</v>
      </c>
    </row>
    <row r="502" spans="1:9">
      <c r="A502" s="684">
        <v>43474</v>
      </c>
      <c r="B502" s="665">
        <v>18</v>
      </c>
      <c r="C502" s="665">
        <v>20</v>
      </c>
      <c r="D502" s="665">
        <v>16</v>
      </c>
      <c r="E502" s="665"/>
      <c r="F502" s="665"/>
      <c r="G502" s="665"/>
      <c r="H502" s="665">
        <v>17.399999999999999</v>
      </c>
      <c r="I502" s="665">
        <v>4</v>
      </c>
    </row>
    <row r="503" spans="1:9">
      <c r="A503" s="684">
        <v>43475</v>
      </c>
      <c r="B503" s="665">
        <v>18</v>
      </c>
      <c r="C503" s="665">
        <v>20</v>
      </c>
      <c r="D503" s="665">
        <v>16</v>
      </c>
      <c r="E503" s="665"/>
      <c r="F503" s="665"/>
      <c r="G503" s="665"/>
      <c r="H503" s="665">
        <v>17.3</v>
      </c>
      <c r="I503" s="665">
        <v>4</v>
      </c>
    </row>
    <row r="504" spans="1:9">
      <c r="A504" s="684">
        <v>43476</v>
      </c>
      <c r="B504" s="665">
        <v>18</v>
      </c>
      <c r="C504" s="665">
        <v>20</v>
      </c>
      <c r="D504" s="665">
        <v>16</v>
      </c>
      <c r="E504" s="665"/>
      <c r="F504" s="665"/>
      <c r="G504" s="665">
        <v>18</v>
      </c>
      <c r="H504" s="665">
        <v>17.399999999999999</v>
      </c>
      <c r="I504" s="665">
        <v>4</v>
      </c>
    </row>
    <row r="505" spans="1:9">
      <c r="A505" s="684">
        <v>43477</v>
      </c>
      <c r="B505" s="665">
        <v>18</v>
      </c>
      <c r="C505" s="665">
        <v>20</v>
      </c>
      <c r="D505" s="665">
        <v>16</v>
      </c>
      <c r="E505" s="665"/>
      <c r="F505" s="665"/>
      <c r="G505" s="665"/>
      <c r="H505" s="665" t="e">
        <v>#N/A</v>
      </c>
      <c r="I505" s="665">
        <v>4</v>
      </c>
    </row>
    <row r="506" spans="1:9">
      <c r="A506" s="684">
        <v>43479</v>
      </c>
      <c r="B506" s="665">
        <v>18</v>
      </c>
      <c r="C506" s="665">
        <v>20</v>
      </c>
      <c r="D506" s="665">
        <v>16</v>
      </c>
      <c r="E506" s="665"/>
      <c r="F506" s="665"/>
      <c r="G506" s="665"/>
      <c r="H506" s="665">
        <v>17.100000000000001</v>
      </c>
      <c r="I506" s="665">
        <v>4</v>
      </c>
    </row>
    <row r="507" spans="1:9">
      <c r="A507" s="684">
        <v>43480</v>
      </c>
      <c r="B507" s="665">
        <v>18</v>
      </c>
      <c r="C507" s="665">
        <v>20</v>
      </c>
      <c r="D507" s="665">
        <v>16</v>
      </c>
      <c r="E507" s="665">
        <v>18.5</v>
      </c>
      <c r="F507" s="665"/>
      <c r="G507" s="665"/>
      <c r="H507" s="665">
        <v>17.100000000000001</v>
      </c>
      <c r="I507" s="665">
        <v>4</v>
      </c>
    </row>
    <row r="508" spans="1:9">
      <c r="A508" s="684">
        <v>43481</v>
      </c>
      <c r="B508" s="665">
        <v>18</v>
      </c>
      <c r="C508" s="665">
        <v>20</v>
      </c>
      <c r="D508" s="665">
        <v>16</v>
      </c>
      <c r="E508" s="665"/>
      <c r="F508" s="665"/>
      <c r="G508" s="665"/>
      <c r="H508" s="665">
        <v>17.399999999999999</v>
      </c>
      <c r="I508" s="665">
        <v>4</v>
      </c>
    </row>
    <row r="509" spans="1:9">
      <c r="A509" s="684">
        <v>43482</v>
      </c>
      <c r="B509" s="665">
        <v>18</v>
      </c>
      <c r="C509" s="665">
        <v>20</v>
      </c>
      <c r="D509" s="665">
        <v>16</v>
      </c>
      <c r="E509" s="665"/>
      <c r="F509" s="665"/>
      <c r="G509" s="665"/>
      <c r="H509" s="665">
        <v>17.2</v>
      </c>
      <c r="I509" s="665">
        <v>4</v>
      </c>
    </row>
    <row r="510" spans="1:9">
      <c r="A510" s="684">
        <v>43483</v>
      </c>
      <c r="B510" s="665">
        <v>18</v>
      </c>
      <c r="C510" s="665">
        <v>20</v>
      </c>
      <c r="D510" s="665">
        <v>16</v>
      </c>
      <c r="E510" s="665"/>
      <c r="F510" s="665">
        <v>18</v>
      </c>
      <c r="G510" s="665"/>
      <c r="H510" s="665">
        <v>16.600000000000001</v>
      </c>
      <c r="I510" s="665">
        <v>4</v>
      </c>
    </row>
    <row r="511" spans="1:9">
      <c r="A511" s="684">
        <v>43486</v>
      </c>
      <c r="B511" s="665">
        <v>18</v>
      </c>
      <c r="C511" s="665">
        <v>20</v>
      </c>
      <c r="D511" s="665">
        <v>16</v>
      </c>
      <c r="E511" s="665"/>
      <c r="F511" s="665"/>
      <c r="G511" s="665"/>
      <c r="H511" s="665">
        <v>16.399999999999999</v>
      </c>
      <c r="I511" s="665">
        <v>4</v>
      </c>
    </row>
    <row r="512" spans="1:9">
      <c r="A512" s="684">
        <v>43487</v>
      </c>
      <c r="B512" s="665">
        <v>18</v>
      </c>
      <c r="C512" s="665">
        <v>20</v>
      </c>
      <c r="D512" s="665">
        <v>16</v>
      </c>
      <c r="E512" s="665">
        <v>18.5</v>
      </c>
      <c r="F512" s="665"/>
      <c r="G512" s="665"/>
      <c r="H512" s="665">
        <v>16.5</v>
      </c>
      <c r="I512" s="665">
        <v>4</v>
      </c>
    </row>
    <row r="513" spans="1:9">
      <c r="A513" s="684">
        <v>43488</v>
      </c>
      <c r="B513" s="665">
        <v>18</v>
      </c>
      <c r="C513" s="665">
        <v>20</v>
      </c>
      <c r="D513" s="665">
        <v>16</v>
      </c>
      <c r="E513" s="665"/>
      <c r="F513" s="665"/>
      <c r="G513" s="665"/>
      <c r="H513" s="665">
        <v>16.399999999999999</v>
      </c>
      <c r="I513" s="665">
        <v>4</v>
      </c>
    </row>
    <row r="514" spans="1:9">
      <c r="A514" s="684">
        <v>43489</v>
      </c>
      <c r="B514" s="665">
        <v>18</v>
      </c>
      <c r="C514" s="665">
        <v>20</v>
      </c>
      <c r="D514" s="665">
        <v>16</v>
      </c>
      <c r="E514" s="665"/>
      <c r="F514" s="665"/>
      <c r="G514" s="665"/>
      <c r="H514" s="665">
        <v>16.399999999999999</v>
      </c>
      <c r="I514" s="665">
        <v>4</v>
      </c>
    </row>
    <row r="515" spans="1:9">
      <c r="A515" s="684">
        <v>43490</v>
      </c>
      <c r="B515" s="665">
        <v>18</v>
      </c>
      <c r="C515" s="665">
        <v>20</v>
      </c>
      <c r="D515" s="665">
        <v>16</v>
      </c>
      <c r="E515" s="665"/>
      <c r="F515" s="665"/>
      <c r="G515" s="665">
        <v>18</v>
      </c>
      <c r="H515" s="665">
        <v>16.2</v>
      </c>
      <c r="I515" s="665">
        <v>4</v>
      </c>
    </row>
    <row r="516" spans="1:9">
      <c r="A516" s="685">
        <v>43493</v>
      </c>
      <c r="B516" s="665">
        <v>18</v>
      </c>
      <c r="C516" s="665">
        <v>20</v>
      </c>
      <c r="D516" s="665">
        <v>16</v>
      </c>
      <c r="E516" s="665"/>
      <c r="F516" s="665"/>
      <c r="G516" s="665"/>
      <c r="H516" s="665">
        <v>16.399999999999999</v>
      </c>
      <c r="I516" s="665">
        <v>4</v>
      </c>
    </row>
    <row r="517" spans="1:9">
      <c r="A517" s="685">
        <v>43494</v>
      </c>
      <c r="B517" s="665">
        <v>18</v>
      </c>
      <c r="C517" s="665">
        <v>20</v>
      </c>
      <c r="D517" s="665">
        <v>16</v>
      </c>
      <c r="E517" s="665">
        <v>18.5</v>
      </c>
      <c r="F517" s="665"/>
      <c r="G517" s="665"/>
      <c r="H517" s="665">
        <v>16.3</v>
      </c>
      <c r="I517" s="665">
        <v>4</v>
      </c>
    </row>
    <row r="518" spans="1:9">
      <c r="A518" s="685">
        <v>43495</v>
      </c>
      <c r="B518" s="665">
        <v>18</v>
      </c>
      <c r="C518" s="665">
        <v>20</v>
      </c>
      <c r="D518" s="665">
        <v>16</v>
      </c>
      <c r="E518" s="665"/>
      <c r="F518" s="665"/>
      <c r="G518" s="665"/>
      <c r="H518" s="665">
        <v>16.3</v>
      </c>
      <c r="I518" s="665">
        <v>4</v>
      </c>
    </row>
    <row r="519" spans="1:9">
      <c r="A519" s="685">
        <v>43496</v>
      </c>
      <c r="B519" s="665">
        <v>18</v>
      </c>
      <c r="C519" s="665">
        <v>20</v>
      </c>
      <c r="D519" s="665">
        <v>16</v>
      </c>
      <c r="E519" s="665"/>
      <c r="F519" s="665"/>
      <c r="G519" s="665"/>
      <c r="H519" s="665">
        <v>16.7</v>
      </c>
      <c r="I519" s="665">
        <v>4</v>
      </c>
    </row>
    <row r="520" spans="1:9">
      <c r="A520" s="685">
        <v>43497</v>
      </c>
      <c r="B520" s="665">
        <v>18</v>
      </c>
      <c r="C520" s="665">
        <v>20</v>
      </c>
      <c r="D520" s="665">
        <v>16</v>
      </c>
      <c r="E520" s="665"/>
      <c r="F520" s="665">
        <v>18</v>
      </c>
      <c r="G520" s="665"/>
      <c r="H520" s="665">
        <v>16.2</v>
      </c>
      <c r="I520" s="665">
        <v>4</v>
      </c>
    </row>
    <row r="521" spans="1:9">
      <c r="A521" s="685">
        <v>43500</v>
      </c>
      <c r="B521" s="665">
        <v>18</v>
      </c>
      <c r="C521" s="665">
        <v>20</v>
      </c>
      <c r="D521" s="665">
        <v>16</v>
      </c>
      <c r="E521" s="665"/>
      <c r="F521" s="665"/>
      <c r="G521" s="665"/>
      <c r="H521" s="665">
        <v>16.2</v>
      </c>
      <c r="I521" s="665">
        <v>4</v>
      </c>
    </row>
    <row r="522" spans="1:9">
      <c r="A522" s="685">
        <v>43501</v>
      </c>
      <c r="B522" s="665">
        <v>18</v>
      </c>
      <c r="C522" s="665">
        <v>20</v>
      </c>
      <c r="D522" s="665">
        <v>16</v>
      </c>
      <c r="E522" s="665">
        <v>18.5</v>
      </c>
      <c r="F522" s="665"/>
      <c r="G522" s="665">
        <v>18</v>
      </c>
      <c r="H522" s="665">
        <v>16.399999999999999</v>
      </c>
      <c r="I522" s="665">
        <v>4</v>
      </c>
    </row>
    <row r="523" spans="1:9">
      <c r="A523" s="685">
        <v>43502</v>
      </c>
      <c r="B523" s="665">
        <v>18</v>
      </c>
      <c r="C523" s="665">
        <v>20</v>
      </c>
      <c r="D523" s="665">
        <v>16</v>
      </c>
      <c r="E523" s="665"/>
      <c r="F523" s="665"/>
      <c r="G523" s="665"/>
      <c r="H523" s="665">
        <v>16.5</v>
      </c>
      <c r="I523" s="665">
        <v>4</v>
      </c>
    </row>
    <row r="524" spans="1:9">
      <c r="A524" s="685">
        <v>43503</v>
      </c>
      <c r="B524" s="665">
        <v>18</v>
      </c>
      <c r="C524" s="665">
        <v>20</v>
      </c>
      <c r="D524" s="665">
        <v>16</v>
      </c>
      <c r="E524" s="665"/>
      <c r="F524" s="665"/>
      <c r="G524" s="665"/>
      <c r="H524" s="665">
        <v>16.399999999999999</v>
      </c>
      <c r="I524" s="665">
        <v>4</v>
      </c>
    </row>
    <row r="525" spans="1:9">
      <c r="A525" s="685">
        <v>43504</v>
      </c>
      <c r="B525" s="665">
        <v>18</v>
      </c>
      <c r="C525" s="665">
        <v>20</v>
      </c>
      <c r="D525" s="665">
        <v>16</v>
      </c>
      <c r="E525" s="665"/>
      <c r="F525" s="665"/>
      <c r="G525" s="665">
        <v>18</v>
      </c>
      <c r="H525" s="665">
        <v>16.3</v>
      </c>
      <c r="I525" s="665">
        <v>4</v>
      </c>
    </row>
    <row r="526" spans="1:9">
      <c r="A526" s="685">
        <v>43507</v>
      </c>
      <c r="B526" s="665">
        <v>18</v>
      </c>
      <c r="C526" s="665">
        <v>20</v>
      </c>
      <c r="D526" s="665">
        <v>16</v>
      </c>
      <c r="E526" s="665"/>
      <c r="F526" s="665"/>
      <c r="G526" s="665"/>
      <c r="H526" s="665">
        <v>16.399999999999999</v>
      </c>
      <c r="I526" s="665">
        <v>4</v>
      </c>
    </row>
    <row r="527" spans="1:9">
      <c r="A527" s="685">
        <v>43508</v>
      </c>
      <c r="B527" s="665">
        <v>18</v>
      </c>
      <c r="C527" s="665">
        <v>20</v>
      </c>
      <c r="D527" s="665">
        <v>16</v>
      </c>
      <c r="E527" s="665">
        <v>18.5</v>
      </c>
      <c r="F527" s="665"/>
      <c r="G527" s="665"/>
      <c r="H527" s="665">
        <v>16.5</v>
      </c>
      <c r="I527" s="665">
        <v>4</v>
      </c>
    </row>
    <row r="528" spans="1:9">
      <c r="A528" s="685">
        <v>43509</v>
      </c>
      <c r="B528" s="665">
        <v>18</v>
      </c>
      <c r="C528" s="665">
        <v>20</v>
      </c>
      <c r="D528" s="665">
        <v>16</v>
      </c>
      <c r="E528" s="665"/>
      <c r="F528" s="665"/>
      <c r="G528" s="665"/>
      <c r="H528" s="665">
        <v>16.399999999999999</v>
      </c>
      <c r="I528" s="665">
        <v>4</v>
      </c>
    </row>
    <row r="529" spans="1:9">
      <c r="A529" s="685">
        <v>43510</v>
      </c>
      <c r="B529" s="665">
        <v>18</v>
      </c>
      <c r="C529" s="665">
        <v>20</v>
      </c>
      <c r="D529" s="665">
        <v>16</v>
      </c>
      <c r="E529" s="665"/>
      <c r="F529" s="665"/>
      <c r="G529" s="665"/>
      <c r="H529" s="665">
        <v>16.399999999999999</v>
      </c>
      <c r="I529" s="665">
        <v>4</v>
      </c>
    </row>
    <row r="530" spans="1:9">
      <c r="A530" s="685">
        <v>43511</v>
      </c>
      <c r="B530" s="665">
        <v>18</v>
      </c>
      <c r="C530" s="665">
        <v>20</v>
      </c>
      <c r="D530" s="665">
        <v>16</v>
      </c>
      <c r="E530" s="665"/>
      <c r="F530" s="665">
        <v>18</v>
      </c>
      <c r="G530" s="665"/>
      <c r="H530" s="665">
        <v>16.399999999999999</v>
      </c>
      <c r="I530" s="665">
        <v>4</v>
      </c>
    </row>
    <row r="531" spans="1:9">
      <c r="A531" s="685">
        <v>43514</v>
      </c>
      <c r="B531" s="665">
        <v>18</v>
      </c>
      <c r="C531" s="665">
        <v>20</v>
      </c>
      <c r="D531" s="665">
        <v>16</v>
      </c>
      <c r="E531" s="665"/>
      <c r="F531" s="665"/>
      <c r="G531" s="665"/>
      <c r="H531" s="665">
        <v>16.399999999999999</v>
      </c>
      <c r="I531" s="665">
        <v>4</v>
      </c>
    </row>
    <row r="532" spans="1:9">
      <c r="A532" s="685">
        <v>43515</v>
      </c>
      <c r="B532" s="665">
        <v>18</v>
      </c>
      <c r="C532" s="665">
        <v>20</v>
      </c>
      <c r="D532" s="665">
        <v>16</v>
      </c>
      <c r="E532" s="665">
        <v>18.5</v>
      </c>
      <c r="F532" s="665"/>
      <c r="G532" s="665"/>
      <c r="H532" s="665">
        <v>16.5</v>
      </c>
      <c r="I532" s="665">
        <v>4</v>
      </c>
    </row>
    <row r="533" spans="1:9">
      <c r="A533" s="685">
        <v>43516</v>
      </c>
      <c r="B533" s="665">
        <v>18</v>
      </c>
      <c r="C533" s="665">
        <v>20</v>
      </c>
      <c r="D533" s="665">
        <v>16</v>
      </c>
      <c r="E533" s="665"/>
      <c r="F533" s="665"/>
      <c r="G533" s="665"/>
      <c r="H533" s="665">
        <v>16.600000000000001</v>
      </c>
      <c r="I533" s="665">
        <v>4</v>
      </c>
    </row>
    <row r="534" spans="1:9">
      <c r="A534" s="685">
        <v>43517</v>
      </c>
      <c r="B534" s="665">
        <v>18</v>
      </c>
      <c r="C534" s="665">
        <v>20</v>
      </c>
      <c r="D534" s="665">
        <v>16</v>
      </c>
      <c r="E534" s="665"/>
      <c r="F534" s="665"/>
      <c r="G534" s="665">
        <v>18</v>
      </c>
      <c r="H534" s="665">
        <v>16.7</v>
      </c>
      <c r="I534" s="665">
        <v>4</v>
      </c>
    </row>
    <row r="535" spans="1:9">
      <c r="A535" s="685">
        <v>43518</v>
      </c>
      <c r="B535" s="665">
        <v>18</v>
      </c>
      <c r="C535" s="665">
        <v>20</v>
      </c>
      <c r="D535" s="665">
        <v>16</v>
      </c>
      <c r="E535" s="665"/>
      <c r="F535" s="665"/>
      <c r="G535" s="665"/>
      <c r="H535" s="665">
        <v>16.600000000000001</v>
      </c>
      <c r="I535" s="665">
        <v>4</v>
      </c>
    </row>
    <row r="536" spans="1:9">
      <c r="A536" s="685">
        <v>43521</v>
      </c>
      <c r="B536" s="665">
        <v>18</v>
      </c>
      <c r="C536" s="665">
        <v>20</v>
      </c>
      <c r="D536" s="665">
        <v>16</v>
      </c>
      <c r="E536" s="665"/>
      <c r="F536" s="665"/>
      <c r="G536" s="665"/>
      <c r="H536" s="665">
        <v>16.5</v>
      </c>
      <c r="I536" s="665">
        <v>4</v>
      </c>
    </row>
    <row r="537" spans="1:9">
      <c r="A537" s="685">
        <v>43522</v>
      </c>
      <c r="B537" s="665">
        <v>18</v>
      </c>
      <c r="C537" s="665">
        <v>20</v>
      </c>
      <c r="D537" s="665">
        <v>16</v>
      </c>
      <c r="E537" s="665">
        <v>18.5</v>
      </c>
      <c r="F537" s="665"/>
      <c r="G537" s="665"/>
      <c r="H537" s="665">
        <v>16.399999999999999</v>
      </c>
      <c r="I537" s="665">
        <v>4</v>
      </c>
    </row>
    <row r="538" spans="1:9">
      <c r="A538" s="685">
        <v>43523</v>
      </c>
      <c r="B538" s="665">
        <v>18</v>
      </c>
      <c r="C538" s="665">
        <v>20</v>
      </c>
      <c r="D538" s="665">
        <v>16</v>
      </c>
      <c r="E538" s="665"/>
      <c r="F538" s="665"/>
      <c r="G538" s="665"/>
      <c r="H538" s="665">
        <v>16.3</v>
      </c>
      <c r="I538" s="665">
        <v>4</v>
      </c>
    </row>
    <row r="539" spans="1:9">
      <c r="A539" s="685">
        <v>43524</v>
      </c>
      <c r="B539" s="665">
        <v>18</v>
      </c>
      <c r="C539" s="665">
        <v>20</v>
      </c>
      <c r="D539" s="665">
        <v>16</v>
      </c>
      <c r="E539" s="665"/>
      <c r="F539" s="665"/>
      <c r="G539" s="665"/>
      <c r="H539" s="665" t="e">
        <v>#N/A</v>
      </c>
      <c r="I539" s="665">
        <v>4</v>
      </c>
    </row>
    <row r="540" spans="1:9">
      <c r="A540" s="685">
        <v>43525</v>
      </c>
      <c r="B540" s="665">
        <v>18</v>
      </c>
      <c r="C540" s="665">
        <v>20</v>
      </c>
      <c r="D540" s="665">
        <v>16</v>
      </c>
      <c r="E540" s="665"/>
      <c r="F540" s="665">
        <v>18</v>
      </c>
      <c r="G540" s="665"/>
      <c r="H540" s="665">
        <v>16.399999999999999</v>
      </c>
      <c r="I540" s="665">
        <v>4</v>
      </c>
    </row>
    <row r="541" spans="1:9">
      <c r="A541" s="685">
        <v>43528</v>
      </c>
      <c r="B541" s="665">
        <v>18</v>
      </c>
      <c r="C541" s="665">
        <v>20</v>
      </c>
      <c r="D541" s="665">
        <v>16</v>
      </c>
      <c r="E541" s="665"/>
      <c r="F541" s="665"/>
      <c r="G541" s="665"/>
      <c r="H541" s="665">
        <v>16.399999999999999</v>
      </c>
      <c r="I541" s="665">
        <v>4</v>
      </c>
    </row>
    <row r="542" spans="1:9">
      <c r="A542" s="685">
        <v>43529</v>
      </c>
      <c r="B542" s="665">
        <v>18</v>
      </c>
      <c r="C542" s="665">
        <v>20</v>
      </c>
      <c r="D542" s="665">
        <v>16</v>
      </c>
      <c r="E542" s="665"/>
      <c r="F542" s="665"/>
      <c r="G542" s="665"/>
      <c r="H542" s="665">
        <v>16.399999999999999</v>
      </c>
      <c r="I542" s="665">
        <v>4</v>
      </c>
    </row>
    <row r="543" spans="1:9">
      <c r="A543" s="685">
        <v>43530</v>
      </c>
      <c r="B543" s="665">
        <v>18</v>
      </c>
      <c r="C543" s="665">
        <v>20</v>
      </c>
      <c r="D543" s="665">
        <v>16</v>
      </c>
      <c r="E543" s="665"/>
      <c r="F543" s="665"/>
      <c r="G543" s="665"/>
      <c r="H543" s="665">
        <v>16.399999999999999</v>
      </c>
      <c r="I543" s="665">
        <v>4</v>
      </c>
    </row>
    <row r="544" spans="1:9">
      <c r="A544" s="685">
        <v>43531</v>
      </c>
      <c r="B544" s="665">
        <v>18</v>
      </c>
      <c r="C544" s="665">
        <v>20</v>
      </c>
      <c r="D544" s="665">
        <v>16</v>
      </c>
      <c r="E544" s="665"/>
      <c r="F544" s="665"/>
      <c r="G544" s="665">
        <v>18</v>
      </c>
      <c r="H544" s="665">
        <v>16.5</v>
      </c>
      <c r="I544" s="665">
        <v>4</v>
      </c>
    </row>
    <row r="545" spans="1:9">
      <c r="A545" s="685">
        <v>43535</v>
      </c>
      <c r="B545" s="665">
        <v>18</v>
      </c>
      <c r="C545" s="665">
        <v>20</v>
      </c>
      <c r="D545" s="665">
        <v>16</v>
      </c>
      <c r="E545" s="665"/>
      <c r="F545" s="665"/>
      <c r="G545" s="665"/>
      <c r="H545" s="665">
        <v>16.5</v>
      </c>
      <c r="I545" s="665">
        <v>4</v>
      </c>
    </row>
    <row r="546" spans="1:9">
      <c r="A546" s="685">
        <v>43536</v>
      </c>
      <c r="B546" s="665">
        <v>18</v>
      </c>
      <c r="C546" s="665">
        <v>20</v>
      </c>
      <c r="D546" s="665">
        <v>16</v>
      </c>
      <c r="E546" s="665">
        <v>18.5</v>
      </c>
      <c r="F546" s="665"/>
      <c r="G546" s="665"/>
      <c r="H546" s="665">
        <v>16.600000000000001</v>
      </c>
      <c r="I546" s="665">
        <v>4</v>
      </c>
    </row>
    <row r="547" spans="1:9">
      <c r="A547" s="685">
        <v>43537</v>
      </c>
      <c r="B547" s="665">
        <v>18</v>
      </c>
      <c r="C547" s="665">
        <v>20</v>
      </c>
      <c r="D547" s="665">
        <v>16</v>
      </c>
      <c r="E547" s="665"/>
      <c r="F547" s="665"/>
      <c r="G547" s="665"/>
      <c r="H547" s="665">
        <v>16.5</v>
      </c>
      <c r="I547" s="665">
        <v>4</v>
      </c>
    </row>
    <row r="548" spans="1:9">
      <c r="A548" s="685">
        <v>43538</v>
      </c>
      <c r="B548" s="665">
        <v>18</v>
      </c>
      <c r="C548" s="665">
        <v>20</v>
      </c>
      <c r="D548" s="665">
        <v>16</v>
      </c>
      <c r="E548" s="665"/>
      <c r="F548" s="665"/>
      <c r="G548" s="665"/>
      <c r="H548" s="665">
        <v>16.5</v>
      </c>
      <c r="I548" s="665">
        <v>4</v>
      </c>
    </row>
    <row r="549" spans="1:9">
      <c r="A549" s="685">
        <v>43539</v>
      </c>
      <c r="B549" s="665">
        <v>18</v>
      </c>
      <c r="C549" s="665">
        <v>20</v>
      </c>
      <c r="D549" s="665">
        <v>16</v>
      </c>
      <c r="E549" s="665"/>
      <c r="F549" s="665">
        <v>18</v>
      </c>
      <c r="G549" s="665"/>
      <c r="H549" s="665">
        <v>16.5</v>
      </c>
      <c r="I549" s="665">
        <v>4</v>
      </c>
    </row>
    <row r="550" spans="1:9">
      <c r="A550" s="685">
        <v>43542</v>
      </c>
      <c r="B550" s="665">
        <v>18</v>
      </c>
      <c r="C550" s="665">
        <v>20</v>
      </c>
      <c r="D550" s="665">
        <v>16</v>
      </c>
      <c r="E550" s="665"/>
      <c r="F550" s="665"/>
      <c r="G550" s="665"/>
      <c r="H550" s="665">
        <v>16.399999999999999</v>
      </c>
      <c r="I550" s="665">
        <v>4</v>
      </c>
    </row>
    <row r="551" spans="1:9">
      <c r="A551" s="685">
        <v>43543</v>
      </c>
      <c r="B551" s="665">
        <v>18</v>
      </c>
      <c r="C551" s="665">
        <v>20</v>
      </c>
      <c r="D551" s="665">
        <v>16</v>
      </c>
      <c r="E551" s="665">
        <v>18.5</v>
      </c>
      <c r="F551" s="665"/>
      <c r="G551" s="665"/>
      <c r="H551" s="665">
        <v>16.5</v>
      </c>
      <c r="I551" s="665">
        <v>4</v>
      </c>
    </row>
    <row r="552" spans="1:9">
      <c r="A552" s="685">
        <v>43544</v>
      </c>
      <c r="B552" s="665">
        <v>18</v>
      </c>
      <c r="C552" s="665">
        <v>20</v>
      </c>
      <c r="D552" s="665">
        <v>16</v>
      </c>
      <c r="E552" s="665"/>
      <c r="F552" s="665"/>
      <c r="G552" s="665"/>
      <c r="H552" s="665">
        <v>16.399999999999999</v>
      </c>
      <c r="I552" s="665">
        <v>4</v>
      </c>
    </row>
    <row r="553" spans="1:9">
      <c r="A553" s="685">
        <v>43545</v>
      </c>
      <c r="B553" s="665">
        <v>18</v>
      </c>
      <c r="C553" s="665">
        <v>20</v>
      </c>
      <c r="D553" s="665">
        <v>16</v>
      </c>
      <c r="E553" s="665"/>
      <c r="F553" s="665"/>
      <c r="G553" s="665"/>
      <c r="H553" s="665">
        <v>16.5</v>
      </c>
      <c r="I553" s="665">
        <v>4</v>
      </c>
    </row>
    <row r="554" spans="1:9">
      <c r="A554" s="685">
        <v>43546</v>
      </c>
      <c r="B554" s="665">
        <v>18</v>
      </c>
      <c r="C554" s="665">
        <v>20</v>
      </c>
      <c r="D554" s="665">
        <v>16</v>
      </c>
      <c r="E554" s="665"/>
      <c r="F554" s="665"/>
      <c r="G554" s="665">
        <v>18</v>
      </c>
      <c r="H554" s="665">
        <v>16.5</v>
      </c>
      <c r="I554" s="665">
        <v>4</v>
      </c>
    </row>
    <row r="555" spans="1:9">
      <c r="A555" s="685">
        <v>43549</v>
      </c>
      <c r="B555" s="665">
        <v>18</v>
      </c>
      <c r="C555" s="665">
        <v>20</v>
      </c>
      <c r="D555" s="665">
        <v>16</v>
      </c>
      <c r="E555" s="665"/>
      <c r="F555" s="665"/>
      <c r="G555" s="665"/>
      <c r="H555" s="665">
        <v>16.5</v>
      </c>
      <c r="I555" s="665">
        <v>4</v>
      </c>
    </row>
    <row r="556" spans="1:9">
      <c r="A556" s="685">
        <v>43550</v>
      </c>
      <c r="B556" s="665">
        <v>18</v>
      </c>
      <c r="C556" s="665">
        <v>20</v>
      </c>
      <c r="D556" s="665">
        <v>16</v>
      </c>
      <c r="E556" s="665">
        <v>18.5</v>
      </c>
      <c r="F556" s="665"/>
      <c r="G556" s="665"/>
      <c r="H556" s="665">
        <v>16.5</v>
      </c>
      <c r="I556" s="665">
        <v>4</v>
      </c>
    </row>
    <row r="557" spans="1:9">
      <c r="A557" s="685">
        <v>43551</v>
      </c>
      <c r="B557" s="665">
        <v>18</v>
      </c>
      <c r="C557" s="665">
        <v>20</v>
      </c>
      <c r="D557" s="665">
        <v>16</v>
      </c>
      <c r="E557" s="665"/>
      <c r="F557" s="665"/>
      <c r="G557" s="665"/>
      <c r="H557" s="665">
        <v>16.5</v>
      </c>
      <c r="I557" s="665">
        <v>4</v>
      </c>
    </row>
    <row r="558" spans="1:9">
      <c r="A558" s="685">
        <v>43552</v>
      </c>
      <c r="B558" s="665">
        <v>18</v>
      </c>
      <c r="C558" s="665">
        <v>20</v>
      </c>
      <c r="D558" s="665">
        <v>16</v>
      </c>
      <c r="E558" s="665"/>
      <c r="F558" s="665"/>
      <c r="G558" s="665"/>
      <c r="H558" s="665">
        <v>16.399999999999999</v>
      </c>
      <c r="I558" s="665">
        <v>4</v>
      </c>
    </row>
    <row r="559" spans="1:9">
      <c r="A559" s="685">
        <v>43553</v>
      </c>
      <c r="B559" s="665">
        <v>18</v>
      </c>
      <c r="C559" s="665">
        <v>20</v>
      </c>
      <c r="D559" s="665">
        <v>16</v>
      </c>
      <c r="E559" s="665"/>
      <c r="F559" s="665">
        <v>18</v>
      </c>
      <c r="G559" s="665"/>
      <c r="H559" s="665">
        <v>16.600000000000001</v>
      </c>
      <c r="I559" s="665">
        <v>4</v>
      </c>
    </row>
    <row r="560" spans="1:9">
      <c r="A560" s="685">
        <v>43556</v>
      </c>
      <c r="B560" s="665">
        <v>18</v>
      </c>
      <c r="C560" s="665">
        <v>20</v>
      </c>
      <c r="D560" s="665">
        <v>16</v>
      </c>
      <c r="E560" s="665"/>
      <c r="F560" s="665"/>
      <c r="G560" s="665"/>
      <c r="H560" s="665">
        <v>16.399999999999999</v>
      </c>
      <c r="I560" s="665">
        <v>4</v>
      </c>
    </row>
    <row r="561" spans="1:9">
      <c r="A561" s="685">
        <v>43557</v>
      </c>
      <c r="B561" s="665">
        <v>18</v>
      </c>
      <c r="C561" s="665">
        <v>20</v>
      </c>
      <c r="D561" s="665">
        <v>16</v>
      </c>
      <c r="E561" s="665">
        <v>18.5</v>
      </c>
      <c r="F561" s="665"/>
      <c r="G561" s="665"/>
      <c r="H561" s="665">
        <v>16.3</v>
      </c>
      <c r="I561" s="665">
        <v>4</v>
      </c>
    </row>
    <row r="562" spans="1:9">
      <c r="A562" s="685">
        <v>43558</v>
      </c>
      <c r="B562" s="665">
        <v>18</v>
      </c>
      <c r="C562" s="665">
        <v>20</v>
      </c>
      <c r="D562" s="665">
        <v>16</v>
      </c>
      <c r="E562" s="665"/>
      <c r="F562" s="665"/>
      <c r="G562" s="665"/>
      <c r="H562" s="665" t="e">
        <v>#N/A</v>
      </c>
      <c r="I562" s="665">
        <v>4</v>
      </c>
    </row>
    <row r="563" spans="1:9">
      <c r="A563" s="685">
        <v>43559</v>
      </c>
      <c r="B563" s="665">
        <v>18</v>
      </c>
      <c r="C563" s="665">
        <v>20</v>
      </c>
      <c r="D563" s="665">
        <v>16</v>
      </c>
      <c r="E563" s="665"/>
      <c r="F563" s="665"/>
      <c r="G563" s="665"/>
      <c r="H563" s="665">
        <v>16.100000000000001</v>
      </c>
      <c r="I563" s="665">
        <v>4</v>
      </c>
    </row>
    <row r="564" spans="1:9">
      <c r="A564" s="685">
        <v>43560</v>
      </c>
      <c r="B564" s="665">
        <v>18</v>
      </c>
      <c r="C564" s="665">
        <v>20</v>
      </c>
      <c r="D564" s="665">
        <v>16</v>
      </c>
      <c r="E564" s="665"/>
      <c r="F564" s="665"/>
      <c r="G564" s="665">
        <v>18</v>
      </c>
      <c r="H564" s="665">
        <v>16.3</v>
      </c>
      <c r="I564" s="665">
        <v>4</v>
      </c>
    </row>
    <row r="565" spans="1:9">
      <c r="A565" s="685">
        <v>43563</v>
      </c>
      <c r="B565" s="665">
        <v>18</v>
      </c>
      <c r="C565" s="665">
        <v>20</v>
      </c>
      <c r="D565" s="665">
        <v>16</v>
      </c>
      <c r="E565" s="665"/>
      <c r="F565" s="665"/>
      <c r="G565" s="665"/>
      <c r="H565" s="665">
        <v>16.3</v>
      </c>
      <c r="I565" s="665">
        <v>4</v>
      </c>
    </row>
    <row r="566" spans="1:9">
      <c r="A566" s="685">
        <v>43564</v>
      </c>
      <c r="B566" s="665">
        <v>18</v>
      </c>
      <c r="C566" s="665">
        <v>20</v>
      </c>
      <c r="D566" s="665">
        <v>16</v>
      </c>
      <c r="E566" s="665">
        <v>18.5</v>
      </c>
      <c r="F566" s="665"/>
      <c r="G566" s="665"/>
      <c r="H566" s="665">
        <v>16.399999999999999</v>
      </c>
      <c r="I566" s="665">
        <v>4</v>
      </c>
    </row>
    <row r="567" spans="1:9">
      <c r="A567" s="685">
        <v>43565</v>
      </c>
      <c r="B567" s="665">
        <v>18</v>
      </c>
      <c r="C567" s="665">
        <v>20</v>
      </c>
      <c r="D567" s="665">
        <v>16</v>
      </c>
      <c r="E567" s="665"/>
      <c r="F567" s="665"/>
      <c r="G567" s="665"/>
      <c r="H567" s="665">
        <v>16.399999999999999</v>
      </c>
      <c r="I567" s="665">
        <v>4</v>
      </c>
    </row>
    <row r="568" spans="1:9">
      <c r="A568" s="685">
        <v>43566</v>
      </c>
      <c r="B568" s="665">
        <v>18</v>
      </c>
      <c r="C568" s="665">
        <v>20</v>
      </c>
      <c r="D568" s="665">
        <v>16</v>
      </c>
      <c r="E568" s="665"/>
      <c r="F568" s="665"/>
      <c r="G568" s="665"/>
      <c r="H568" s="665">
        <v>16.3</v>
      </c>
      <c r="I568" s="665">
        <v>4</v>
      </c>
    </row>
    <row r="569" spans="1:9">
      <c r="A569" s="685">
        <v>43567</v>
      </c>
      <c r="B569" s="665">
        <v>18</v>
      </c>
      <c r="C569" s="665">
        <v>20</v>
      </c>
      <c r="D569" s="665">
        <v>16</v>
      </c>
      <c r="E569" s="665"/>
      <c r="F569" s="665">
        <v>18</v>
      </c>
      <c r="G569" s="665"/>
      <c r="H569" s="665">
        <v>16.3</v>
      </c>
      <c r="I569" s="665">
        <v>4</v>
      </c>
    </row>
    <row r="570" spans="1:9">
      <c r="A570" s="685">
        <v>43570</v>
      </c>
      <c r="B570" s="665">
        <v>18</v>
      </c>
      <c r="C570" s="665">
        <v>20</v>
      </c>
      <c r="D570" s="665">
        <v>16</v>
      </c>
      <c r="E570" s="665"/>
      <c r="F570" s="665"/>
      <c r="G570" s="665"/>
      <c r="H570" s="665">
        <v>16.399999999999999</v>
      </c>
      <c r="I570" s="665">
        <v>4</v>
      </c>
    </row>
    <row r="571" spans="1:9">
      <c r="A571" s="685">
        <v>43571</v>
      </c>
      <c r="B571" s="665">
        <v>18</v>
      </c>
      <c r="C571" s="665">
        <v>20</v>
      </c>
      <c r="D571" s="665">
        <v>16</v>
      </c>
      <c r="E571" s="665">
        <v>18.5</v>
      </c>
      <c r="F571" s="665"/>
      <c r="G571" s="665"/>
      <c r="H571" s="665">
        <v>16.2</v>
      </c>
      <c r="I571" s="665">
        <v>4</v>
      </c>
    </row>
    <row r="572" spans="1:9">
      <c r="A572" s="685">
        <v>43572</v>
      </c>
      <c r="B572" s="665">
        <v>18</v>
      </c>
      <c r="C572" s="665">
        <v>20</v>
      </c>
      <c r="D572" s="665">
        <v>16</v>
      </c>
      <c r="E572" s="665"/>
      <c r="F572" s="665"/>
      <c r="G572" s="665"/>
      <c r="H572" s="665">
        <v>16.399999999999999</v>
      </c>
      <c r="I572" s="665">
        <v>4</v>
      </c>
    </row>
    <row r="573" spans="1:9">
      <c r="A573" s="685">
        <v>43573</v>
      </c>
      <c r="B573" s="665">
        <v>18</v>
      </c>
      <c r="C573" s="665">
        <v>20</v>
      </c>
      <c r="D573" s="665">
        <v>16</v>
      </c>
      <c r="E573" s="665"/>
      <c r="F573" s="665"/>
      <c r="G573" s="665"/>
      <c r="H573" s="665">
        <v>16.399999999999999</v>
      </c>
      <c r="I573" s="665">
        <v>4</v>
      </c>
    </row>
    <row r="574" spans="1:9">
      <c r="A574" s="685">
        <v>43574</v>
      </c>
      <c r="B574" s="665">
        <v>18</v>
      </c>
      <c r="C574" s="665">
        <v>20</v>
      </c>
      <c r="D574" s="665">
        <v>16</v>
      </c>
      <c r="E574" s="665"/>
      <c r="F574" s="665"/>
      <c r="G574" s="665">
        <v>18</v>
      </c>
      <c r="H574" s="665">
        <v>16.399999999999999</v>
      </c>
      <c r="I574" s="665">
        <v>4</v>
      </c>
    </row>
    <row r="575" spans="1:9">
      <c r="A575" s="685">
        <v>43577</v>
      </c>
      <c r="B575" s="665">
        <v>18</v>
      </c>
      <c r="C575" s="665">
        <v>20</v>
      </c>
      <c r="D575" s="665">
        <v>16</v>
      </c>
      <c r="E575" s="665"/>
      <c r="F575" s="665"/>
      <c r="G575" s="665"/>
      <c r="H575" s="665">
        <v>16.399999999999999</v>
      </c>
      <c r="I575" s="665">
        <v>4</v>
      </c>
    </row>
    <row r="576" spans="1:9">
      <c r="A576" s="685">
        <v>43578</v>
      </c>
      <c r="B576" s="665">
        <v>18</v>
      </c>
      <c r="C576" s="665">
        <v>20</v>
      </c>
      <c r="D576" s="665">
        <v>16</v>
      </c>
      <c r="E576" s="665">
        <v>18.5</v>
      </c>
      <c r="F576" s="665"/>
      <c r="G576" s="665"/>
      <c r="H576" s="665">
        <v>16.399999999999999</v>
      </c>
      <c r="I576" s="665">
        <v>4</v>
      </c>
    </row>
    <row r="577" spans="1:9">
      <c r="A577" s="685">
        <v>43579</v>
      </c>
      <c r="B577" s="665">
        <v>18</v>
      </c>
      <c r="C577" s="665">
        <v>20</v>
      </c>
      <c r="D577" s="665">
        <v>16</v>
      </c>
      <c r="E577" s="665"/>
      <c r="F577" s="665"/>
      <c r="G577" s="665"/>
      <c r="H577" s="665">
        <v>16.5</v>
      </c>
      <c r="I577" s="665">
        <v>4</v>
      </c>
    </row>
    <row r="578" spans="1:9">
      <c r="A578" s="685">
        <v>43580</v>
      </c>
      <c r="B578" s="665">
        <v>18</v>
      </c>
      <c r="C578" s="665">
        <v>20</v>
      </c>
      <c r="D578" s="665">
        <v>16</v>
      </c>
      <c r="E578" s="665"/>
      <c r="F578" s="665"/>
      <c r="G578" s="665"/>
      <c r="H578" s="665">
        <v>16.5</v>
      </c>
      <c r="I578" s="665">
        <v>4</v>
      </c>
    </row>
    <row r="579" spans="1:9">
      <c r="A579" s="685">
        <v>43581</v>
      </c>
      <c r="B579" s="665">
        <v>17.5</v>
      </c>
      <c r="C579" s="665">
        <v>19.5</v>
      </c>
      <c r="D579" s="665">
        <v>15.5</v>
      </c>
      <c r="E579" s="665"/>
      <c r="F579" s="665">
        <v>17.5</v>
      </c>
      <c r="G579" s="665"/>
      <c r="H579" s="665">
        <v>16.600000000000001</v>
      </c>
      <c r="I579" s="665">
        <v>4</v>
      </c>
    </row>
    <row r="580" spans="1:9">
      <c r="A580" s="685">
        <v>43587</v>
      </c>
      <c r="B580" s="665">
        <v>17.5</v>
      </c>
      <c r="C580" s="665">
        <v>19.5</v>
      </c>
      <c r="D580" s="665">
        <v>15.5</v>
      </c>
      <c r="E580" s="665"/>
      <c r="F580" s="665"/>
      <c r="G580" s="665"/>
      <c r="H580" s="665">
        <v>16.3</v>
      </c>
      <c r="I580" s="665">
        <v>4</v>
      </c>
    </row>
    <row r="581" spans="1:9">
      <c r="A581" s="685">
        <v>43588</v>
      </c>
      <c r="B581" s="665">
        <v>17.5</v>
      </c>
      <c r="C581" s="665">
        <v>19.5</v>
      </c>
      <c r="D581" s="665">
        <v>15.5</v>
      </c>
      <c r="E581" s="665"/>
      <c r="F581" s="665"/>
      <c r="G581" s="665">
        <v>17.5</v>
      </c>
      <c r="H581" s="665">
        <v>16.3</v>
      </c>
      <c r="I581" s="665">
        <v>4</v>
      </c>
    </row>
    <row r="582" spans="1:9">
      <c r="A582" s="685">
        <v>43591</v>
      </c>
      <c r="B582" s="665">
        <v>17.5</v>
      </c>
      <c r="C582" s="665">
        <v>19.5</v>
      </c>
      <c r="D582" s="665">
        <v>15.5</v>
      </c>
      <c r="E582" s="665"/>
      <c r="F582" s="665"/>
      <c r="G582" s="665"/>
      <c r="H582" s="665">
        <v>16.2</v>
      </c>
      <c r="I582" s="665">
        <v>4</v>
      </c>
    </row>
    <row r="583" spans="1:9">
      <c r="A583" s="685">
        <v>43592</v>
      </c>
      <c r="B583" s="665">
        <v>17.5</v>
      </c>
      <c r="C583" s="665">
        <v>19.5</v>
      </c>
      <c r="D583" s="665">
        <v>15.5</v>
      </c>
      <c r="E583" s="665">
        <v>18.3</v>
      </c>
      <c r="F583" s="665"/>
      <c r="G583" s="665"/>
      <c r="H583" s="665">
        <v>16.3</v>
      </c>
      <c r="I583" s="665">
        <v>4</v>
      </c>
    </row>
    <row r="584" spans="1:9">
      <c r="A584" s="685">
        <v>43593</v>
      </c>
      <c r="B584" s="665">
        <v>17.5</v>
      </c>
      <c r="C584" s="665">
        <v>19.5</v>
      </c>
      <c r="D584" s="665">
        <v>15.5</v>
      </c>
      <c r="E584" s="665"/>
      <c r="F584" s="665"/>
      <c r="G584" s="665"/>
      <c r="H584" s="665">
        <v>16.100000000000001</v>
      </c>
      <c r="I584" s="665">
        <v>4</v>
      </c>
    </row>
    <row r="585" spans="1:9">
      <c r="A585" s="685">
        <v>43595</v>
      </c>
      <c r="B585" s="665">
        <v>17.5</v>
      </c>
      <c r="C585" s="665">
        <v>19.5</v>
      </c>
      <c r="D585" s="665">
        <v>15.5</v>
      </c>
      <c r="E585" s="665"/>
      <c r="F585" s="665">
        <v>17.5</v>
      </c>
      <c r="G585" s="665"/>
      <c r="H585" s="665">
        <v>16.2</v>
      </c>
      <c r="I585" s="665">
        <v>4</v>
      </c>
    </row>
    <row r="586" spans="1:9">
      <c r="A586" s="685">
        <v>43596</v>
      </c>
      <c r="B586" s="665">
        <v>17.5</v>
      </c>
      <c r="C586" s="665">
        <v>19.5</v>
      </c>
      <c r="D586" s="665">
        <v>15.5</v>
      </c>
      <c r="E586" s="665"/>
      <c r="F586" s="665"/>
      <c r="G586" s="665"/>
      <c r="H586" s="665">
        <v>16.100000000000001</v>
      </c>
      <c r="I586" s="665">
        <v>4</v>
      </c>
    </row>
    <row r="587" spans="1:9">
      <c r="A587" s="685">
        <v>43598</v>
      </c>
      <c r="B587" s="665">
        <v>17.5</v>
      </c>
      <c r="C587" s="665">
        <v>19.5</v>
      </c>
      <c r="D587" s="665">
        <v>15.5</v>
      </c>
      <c r="E587" s="665"/>
      <c r="F587" s="665"/>
      <c r="G587" s="665"/>
      <c r="H587" s="665">
        <v>16.100000000000001</v>
      </c>
      <c r="I587" s="665">
        <v>4</v>
      </c>
    </row>
    <row r="588" spans="1:9">
      <c r="A588" s="685">
        <v>43599</v>
      </c>
      <c r="B588" s="665">
        <v>17.5</v>
      </c>
      <c r="C588" s="665">
        <v>19.5</v>
      </c>
      <c r="D588" s="665">
        <v>15.5</v>
      </c>
      <c r="E588" s="665">
        <v>18.399999999999999</v>
      </c>
      <c r="F588" s="665"/>
      <c r="G588" s="665"/>
      <c r="H588" s="665">
        <v>16.100000000000001</v>
      </c>
      <c r="I588" s="665">
        <v>4</v>
      </c>
    </row>
    <row r="589" spans="1:9">
      <c r="A589" s="685">
        <v>43600</v>
      </c>
      <c r="B589" s="665">
        <v>17.5</v>
      </c>
      <c r="C589" s="665">
        <v>19.5</v>
      </c>
      <c r="D589" s="665">
        <v>15.5</v>
      </c>
      <c r="E589" s="665"/>
      <c r="F589" s="665"/>
      <c r="G589" s="665"/>
      <c r="H589" s="665">
        <v>16.100000000000001</v>
      </c>
      <c r="I589" s="665">
        <v>4</v>
      </c>
    </row>
    <row r="590" spans="1:9">
      <c r="A590" s="685">
        <v>43601</v>
      </c>
      <c r="B590" s="665">
        <v>17.5</v>
      </c>
      <c r="C590" s="665">
        <v>19.5</v>
      </c>
      <c r="D590" s="665">
        <v>15.5</v>
      </c>
      <c r="E590" s="665"/>
      <c r="F590" s="665"/>
      <c r="G590" s="665"/>
      <c r="H590" s="665">
        <v>16</v>
      </c>
      <c r="I590" s="665">
        <v>4</v>
      </c>
    </row>
    <row r="591" spans="1:9">
      <c r="A591" s="685">
        <v>43602</v>
      </c>
      <c r="B591" s="665">
        <v>17.5</v>
      </c>
      <c r="C591" s="665">
        <v>19.5</v>
      </c>
      <c r="D591" s="665">
        <v>15.5</v>
      </c>
      <c r="E591" s="665"/>
      <c r="F591" s="665"/>
      <c r="G591" s="665">
        <v>17.5</v>
      </c>
      <c r="H591" s="665">
        <v>16</v>
      </c>
      <c r="I591" s="665">
        <v>4</v>
      </c>
    </row>
    <row r="592" spans="1:9">
      <c r="A592" s="685">
        <v>43605</v>
      </c>
      <c r="B592" s="665">
        <v>17.5</v>
      </c>
      <c r="C592" s="665">
        <v>19.5</v>
      </c>
      <c r="D592" s="665">
        <v>15.5</v>
      </c>
      <c r="E592" s="665"/>
      <c r="F592" s="665"/>
      <c r="G592" s="665"/>
      <c r="H592" s="665">
        <v>16</v>
      </c>
      <c r="I592" s="665">
        <v>4</v>
      </c>
    </row>
    <row r="593" spans="1:9">
      <c r="A593" s="685">
        <v>43606</v>
      </c>
      <c r="B593" s="665">
        <v>17.5</v>
      </c>
      <c r="C593" s="665">
        <v>19.5</v>
      </c>
      <c r="D593" s="665">
        <v>15.5</v>
      </c>
      <c r="E593" s="665">
        <v>18.5</v>
      </c>
      <c r="F593" s="665"/>
      <c r="G593" s="665"/>
      <c r="H593" s="665">
        <v>16.100000000000001</v>
      </c>
      <c r="I593" s="665">
        <v>4</v>
      </c>
    </row>
    <row r="594" spans="1:9">
      <c r="A594" s="685">
        <v>43607</v>
      </c>
      <c r="B594" s="665">
        <v>17.5</v>
      </c>
      <c r="C594" s="665">
        <v>19.5</v>
      </c>
      <c r="D594" s="665">
        <v>15.5</v>
      </c>
      <c r="E594" s="665"/>
      <c r="F594" s="665"/>
      <c r="G594" s="665"/>
      <c r="H594" s="665">
        <v>16.100000000000001</v>
      </c>
      <c r="I594" s="665">
        <v>4</v>
      </c>
    </row>
    <row r="595" spans="1:9">
      <c r="A595" s="685">
        <v>43608</v>
      </c>
      <c r="B595" s="665">
        <v>17.5</v>
      </c>
      <c r="C595" s="665">
        <v>19.5</v>
      </c>
      <c r="D595" s="665">
        <v>15.5</v>
      </c>
      <c r="E595" s="665"/>
      <c r="F595" s="665"/>
      <c r="G595" s="665"/>
      <c r="H595" s="665">
        <v>16.100000000000001</v>
      </c>
      <c r="I595" s="665">
        <v>4</v>
      </c>
    </row>
    <row r="596" spans="1:9">
      <c r="A596" s="685">
        <v>43609</v>
      </c>
      <c r="B596" s="665">
        <v>17.5</v>
      </c>
      <c r="C596" s="665">
        <v>19.5</v>
      </c>
      <c r="D596" s="665">
        <v>15.5</v>
      </c>
      <c r="E596" s="665"/>
      <c r="F596" s="665">
        <v>17.5</v>
      </c>
      <c r="G596" s="665"/>
      <c r="H596" s="665">
        <v>16.3</v>
      </c>
      <c r="I596" s="665">
        <v>4</v>
      </c>
    </row>
    <row r="597" spans="1:9">
      <c r="A597" s="685">
        <v>43612</v>
      </c>
      <c r="B597" s="665">
        <v>17.5</v>
      </c>
      <c r="C597" s="665">
        <v>19.5</v>
      </c>
      <c r="D597" s="665">
        <v>15.5</v>
      </c>
      <c r="E597" s="665"/>
      <c r="F597" s="665"/>
      <c r="G597" s="665"/>
      <c r="H597" s="665">
        <v>16.3</v>
      </c>
      <c r="I597" s="665">
        <v>4</v>
      </c>
    </row>
    <row r="598" spans="1:9">
      <c r="A598" s="685">
        <v>43613</v>
      </c>
      <c r="B598" s="665">
        <v>17.5</v>
      </c>
      <c r="C598" s="665">
        <v>19.5</v>
      </c>
      <c r="D598" s="665">
        <v>15.5</v>
      </c>
      <c r="E598" s="665">
        <v>18.5</v>
      </c>
      <c r="F598" s="665"/>
      <c r="G598" s="665"/>
      <c r="H598" s="665">
        <v>16.2</v>
      </c>
      <c r="I598" s="665">
        <v>4</v>
      </c>
    </row>
    <row r="599" spans="1:9">
      <c r="A599" s="685">
        <v>43614</v>
      </c>
      <c r="B599" s="665">
        <v>17.5</v>
      </c>
      <c r="C599" s="665">
        <v>19.5</v>
      </c>
      <c r="D599" s="665">
        <v>15.5</v>
      </c>
      <c r="E599" s="665"/>
      <c r="F599" s="665"/>
      <c r="G599" s="665"/>
      <c r="H599" s="665">
        <v>16.2</v>
      </c>
      <c r="I599" s="665">
        <v>4</v>
      </c>
    </row>
    <row r="600" spans="1:9">
      <c r="A600" s="685">
        <v>43615</v>
      </c>
      <c r="B600" s="665">
        <v>17.5</v>
      </c>
      <c r="C600" s="665">
        <v>19.5</v>
      </c>
      <c r="D600" s="665">
        <v>15.5</v>
      </c>
      <c r="E600" s="665"/>
      <c r="F600" s="665"/>
      <c r="G600" s="665"/>
      <c r="H600" s="665">
        <v>16.2</v>
      </c>
      <c r="I600" s="665">
        <v>4</v>
      </c>
    </row>
    <row r="601" spans="1:9">
      <c r="A601" s="685">
        <v>43616</v>
      </c>
      <c r="B601" s="665">
        <v>17.5</v>
      </c>
      <c r="C601" s="665">
        <v>19.5</v>
      </c>
      <c r="D601" s="665">
        <v>15.5</v>
      </c>
      <c r="E601" s="665"/>
      <c r="F601" s="665"/>
      <c r="G601" s="665">
        <v>17.5</v>
      </c>
      <c r="H601" s="665">
        <v>16.2</v>
      </c>
      <c r="I601" s="665">
        <v>4</v>
      </c>
    </row>
    <row r="602" spans="1:9">
      <c r="A602" s="685">
        <v>43619</v>
      </c>
      <c r="B602" s="665">
        <v>17.5</v>
      </c>
      <c r="C602" s="665">
        <v>19.5</v>
      </c>
      <c r="D602" s="665">
        <v>15.5</v>
      </c>
      <c r="E602" s="665"/>
      <c r="F602" s="665"/>
      <c r="G602" s="665"/>
      <c r="H602" s="665">
        <v>16.100000000000001</v>
      </c>
      <c r="I602" s="665">
        <v>4</v>
      </c>
    </row>
    <row r="603" spans="1:9">
      <c r="A603" s="685">
        <v>43620</v>
      </c>
      <c r="B603" s="665">
        <v>17.5</v>
      </c>
      <c r="C603" s="665">
        <v>19.5</v>
      </c>
      <c r="D603" s="665">
        <v>15.5</v>
      </c>
      <c r="E603" s="665">
        <v>18.5</v>
      </c>
      <c r="F603" s="665"/>
      <c r="G603" s="665"/>
      <c r="H603" s="665">
        <v>15.9</v>
      </c>
      <c r="I603" s="665">
        <v>4</v>
      </c>
    </row>
    <row r="604" spans="1:9">
      <c r="A604" s="685">
        <v>43621</v>
      </c>
      <c r="B604" s="665">
        <v>17.5</v>
      </c>
      <c r="C604" s="665">
        <v>19.5</v>
      </c>
      <c r="D604" s="665">
        <v>15.5</v>
      </c>
      <c r="E604" s="665"/>
      <c r="F604" s="665"/>
      <c r="G604" s="665"/>
      <c r="H604" s="665">
        <v>15.9</v>
      </c>
      <c r="I604" s="665">
        <v>4</v>
      </c>
    </row>
    <row r="605" spans="1:9">
      <c r="A605" s="685">
        <v>43622</v>
      </c>
      <c r="B605" s="665">
        <v>17.5</v>
      </c>
      <c r="C605" s="665">
        <v>19.5</v>
      </c>
      <c r="D605" s="665">
        <v>15.5</v>
      </c>
      <c r="E605" s="665"/>
      <c r="F605" s="665"/>
      <c r="G605" s="665"/>
      <c r="H605" s="665">
        <v>16</v>
      </c>
      <c r="I605" s="665">
        <v>4</v>
      </c>
    </row>
    <row r="606" spans="1:9">
      <c r="A606" s="685">
        <v>43623</v>
      </c>
      <c r="B606" s="665">
        <v>17.5</v>
      </c>
      <c r="C606" s="665">
        <v>19.5</v>
      </c>
      <c r="D606" s="665">
        <v>15.5</v>
      </c>
      <c r="E606" s="665"/>
      <c r="F606" s="665">
        <v>17.5</v>
      </c>
      <c r="G606" s="665"/>
      <c r="H606" s="665">
        <v>16</v>
      </c>
      <c r="I606" s="665">
        <v>4</v>
      </c>
    </row>
    <row r="607" spans="1:9">
      <c r="A607" s="685">
        <v>43626</v>
      </c>
      <c r="B607" s="665">
        <v>17.5</v>
      </c>
      <c r="C607" s="665">
        <v>19.5</v>
      </c>
      <c r="D607" s="665">
        <v>15.5</v>
      </c>
      <c r="E607" s="665"/>
      <c r="F607" s="665"/>
      <c r="G607" s="665"/>
      <c r="H607" s="665">
        <v>16.100000000000001</v>
      </c>
      <c r="I607" s="665">
        <v>4</v>
      </c>
    </row>
    <row r="608" spans="1:9">
      <c r="A608" s="685">
        <v>43627</v>
      </c>
      <c r="B608" s="665">
        <v>17.5</v>
      </c>
      <c r="C608" s="665">
        <v>19.5</v>
      </c>
      <c r="D608" s="665">
        <v>15.5</v>
      </c>
      <c r="E608" s="665">
        <v>18.5</v>
      </c>
      <c r="F608" s="665"/>
      <c r="G608" s="665"/>
      <c r="H608" s="665">
        <v>16.2</v>
      </c>
      <c r="I608" s="665">
        <v>4</v>
      </c>
    </row>
    <row r="609" spans="1:9">
      <c r="A609" s="685">
        <v>43628</v>
      </c>
      <c r="B609" s="665">
        <v>17.5</v>
      </c>
      <c r="C609" s="665">
        <v>19.5</v>
      </c>
      <c r="D609" s="665">
        <v>15.5</v>
      </c>
      <c r="E609" s="665"/>
      <c r="F609" s="665"/>
      <c r="G609" s="665"/>
      <c r="H609" s="665">
        <v>16.2</v>
      </c>
      <c r="I609" s="665">
        <v>4</v>
      </c>
    </row>
    <row r="610" spans="1:9">
      <c r="A610" s="685">
        <v>43629</v>
      </c>
      <c r="B610" s="665">
        <v>17.5</v>
      </c>
      <c r="C610" s="665">
        <v>19.5</v>
      </c>
      <c r="D610" s="665">
        <v>15.5</v>
      </c>
      <c r="E610" s="665"/>
      <c r="F610" s="665"/>
      <c r="G610" s="665"/>
      <c r="H610" s="665">
        <v>16.3</v>
      </c>
      <c r="I610" s="665">
        <v>4</v>
      </c>
    </row>
    <row r="611" spans="1:9">
      <c r="A611" s="685">
        <v>43630</v>
      </c>
      <c r="B611" s="665">
        <v>17.5</v>
      </c>
      <c r="C611" s="665">
        <v>19.5</v>
      </c>
      <c r="D611" s="665">
        <v>15.5</v>
      </c>
      <c r="E611" s="665"/>
      <c r="F611" s="665"/>
      <c r="G611" s="665">
        <v>17.5</v>
      </c>
      <c r="H611" s="665">
        <v>16.2</v>
      </c>
      <c r="I611" s="665">
        <v>4</v>
      </c>
    </row>
    <row r="612" spans="1:9">
      <c r="A612" s="685">
        <v>43634</v>
      </c>
      <c r="B612" s="665">
        <v>17.5</v>
      </c>
      <c r="C612" s="665">
        <v>19.5</v>
      </c>
      <c r="D612" s="665">
        <v>15.5</v>
      </c>
      <c r="E612" s="665">
        <v>18.5</v>
      </c>
      <c r="F612" s="665"/>
      <c r="G612" s="665"/>
      <c r="H612" s="665">
        <v>16.2</v>
      </c>
      <c r="I612" s="665">
        <v>4</v>
      </c>
    </row>
    <row r="613" spans="1:9">
      <c r="A613" s="685">
        <v>43635</v>
      </c>
      <c r="B613" s="665">
        <v>17.5</v>
      </c>
      <c r="C613" s="665">
        <v>19.5</v>
      </c>
      <c r="D613" s="665">
        <v>15.5</v>
      </c>
      <c r="E613" s="665"/>
      <c r="F613" s="665"/>
      <c r="G613" s="665"/>
      <c r="H613" s="665">
        <v>16.2</v>
      </c>
      <c r="I613" s="665">
        <v>4</v>
      </c>
    </row>
    <row r="614" spans="1:9">
      <c r="A614" s="685">
        <v>43636</v>
      </c>
      <c r="B614" s="665">
        <v>17.5</v>
      </c>
      <c r="C614" s="665">
        <v>19.5</v>
      </c>
      <c r="D614" s="665">
        <v>15.5</v>
      </c>
      <c r="E614" s="665"/>
      <c r="F614" s="665"/>
      <c r="G614" s="665"/>
      <c r="H614" s="665">
        <v>16.2</v>
      </c>
      <c r="I614" s="665">
        <v>4</v>
      </c>
    </row>
    <row r="615" spans="1:9">
      <c r="A615" s="685">
        <v>43637</v>
      </c>
      <c r="B615" s="665">
        <v>17.5</v>
      </c>
      <c r="C615" s="665">
        <v>19.5</v>
      </c>
      <c r="D615" s="665">
        <v>15.5</v>
      </c>
      <c r="E615" s="665"/>
      <c r="F615" s="665">
        <v>17.5</v>
      </c>
      <c r="G615" s="665"/>
      <c r="H615" s="665">
        <v>16</v>
      </c>
      <c r="I615" s="665">
        <v>4</v>
      </c>
    </row>
    <row r="616" spans="1:9">
      <c r="A616" s="685">
        <v>43640</v>
      </c>
      <c r="B616" s="665">
        <v>17.5</v>
      </c>
      <c r="C616" s="665">
        <v>19.5</v>
      </c>
      <c r="D616" s="665">
        <v>15.5</v>
      </c>
      <c r="E616" s="665"/>
      <c r="F616" s="665"/>
      <c r="G616" s="665"/>
      <c r="H616" s="665">
        <v>16.100000000000001</v>
      </c>
      <c r="I616" s="665">
        <v>4</v>
      </c>
    </row>
    <row r="617" spans="1:9">
      <c r="A617" s="685">
        <v>43641</v>
      </c>
      <c r="B617" s="665">
        <v>17.5</v>
      </c>
      <c r="C617" s="665">
        <v>19.5</v>
      </c>
      <c r="D617" s="665">
        <v>15.5</v>
      </c>
      <c r="E617" s="665">
        <v>18.3</v>
      </c>
      <c r="F617" s="665"/>
      <c r="G617" s="665"/>
      <c r="H617" s="665">
        <v>16.100000000000001</v>
      </c>
      <c r="I617" s="665">
        <v>4</v>
      </c>
    </row>
    <row r="618" spans="1:9">
      <c r="A618" s="685">
        <v>43642</v>
      </c>
      <c r="B618" s="665">
        <v>17.5</v>
      </c>
      <c r="C618" s="665">
        <v>19.5</v>
      </c>
      <c r="D618" s="665">
        <v>15.5</v>
      </c>
      <c r="E618" s="665"/>
      <c r="F618" s="665"/>
      <c r="G618" s="665"/>
      <c r="H618" s="665">
        <v>16.100000000000001</v>
      </c>
      <c r="I618" s="665">
        <v>4</v>
      </c>
    </row>
    <row r="619" spans="1:9">
      <c r="A619" s="685">
        <v>43643</v>
      </c>
      <c r="B619" s="665">
        <v>17.5</v>
      </c>
      <c r="C619" s="665">
        <v>19.5</v>
      </c>
      <c r="D619" s="665">
        <v>15.5</v>
      </c>
      <c r="E619" s="665"/>
      <c r="F619" s="665"/>
      <c r="G619" s="665">
        <v>17.5</v>
      </c>
      <c r="H619" s="665">
        <v>15.9</v>
      </c>
      <c r="I619" s="665">
        <v>4</v>
      </c>
    </row>
    <row r="620" spans="1:9">
      <c r="A620" s="685">
        <v>43647</v>
      </c>
      <c r="B620" s="665">
        <v>17.5</v>
      </c>
      <c r="C620" s="665">
        <v>19.5</v>
      </c>
      <c r="D620" s="665">
        <v>15.5</v>
      </c>
      <c r="E620" s="665"/>
      <c r="F620" s="665"/>
      <c r="G620" s="665"/>
      <c r="H620" s="665">
        <v>16.100000000000001</v>
      </c>
      <c r="I620" s="665">
        <v>4</v>
      </c>
    </row>
    <row r="621" spans="1:9">
      <c r="A621" s="685">
        <v>43648</v>
      </c>
      <c r="B621" s="665">
        <v>17.5</v>
      </c>
      <c r="C621" s="665">
        <v>19.5</v>
      </c>
      <c r="D621" s="665">
        <v>15.5</v>
      </c>
      <c r="E621" s="665">
        <v>18.2</v>
      </c>
      <c r="F621" s="665"/>
      <c r="G621" s="665"/>
      <c r="H621" s="665">
        <v>16.2</v>
      </c>
      <c r="I621" s="665">
        <v>4</v>
      </c>
    </row>
    <row r="622" spans="1:9">
      <c r="A622" s="685">
        <v>43649</v>
      </c>
      <c r="B622" s="665">
        <v>17.5</v>
      </c>
      <c r="C622" s="665">
        <v>19.5</v>
      </c>
      <c r="D622" s="665">
        <v>15.5</v>
      </c>
      <c r="E622" s="665"/>
      <c r="F622" s="665"/>
      <c r="G622" s="665"/>
      <c r="H622" s="665">
        <v>16.100000000000001</v>
      </c>
      <c r="I622" s="665">
        <v>4</v>
      </c>
    </row>
    <row r="623" spans="1:9">
      <c r="A623" s="685">
        <v>43650</v>
      </c>
      <c r="B623" s="665">
        <v>17.5</v>
      </c>
      <c r="C623" s="665">
        <v>19.5</v>
      </c>
      <c r="D623" s="665">
        <v>15.5</v>
      </c>
      <c r="E623" s="665"/>
      <c r="F623" s="665"/>
      <c r="G623" s="665"/>
      <c r="H623" s="665">
        <v>16.100000000000001</v>
      </c>
      <c r="I623" s="665">
        <v>4</v>
      </c>
    </row>
    <row r="624" spans="1:9">
      <c r="A624" s="685">
        <v>43651</v>
      </c>
      <c r="B624" s="665">
        <v>17.5</v>
      </c>
      <c r="C624" s="665">
        <v>19.5</v>
      </c>
      <c r="D624" s="665">
        <v>15.5</v>
      </c>
      <c r="E624" s="665"/>
      <c r="F624" s="665">
        <v>17.5</v>
      </c>
      <c r="G624" s="665"/>
      <c r="H624" s="665">
        <v>16.600000000000001</v>
      </c>
      <c r="I624" s="665">
        <v>4</v>
      </c>
    </row>
    <row r="625" spans="1:9">
      <c r="A625" s="685">
        <v>43654</v>
      </c>
      <c r="B625" s="665">
        <v>17.5</v>
      </c>
      <c r="C625" s="665">
        <v>19.5</v>
      </c>
      <c r="D625" s="665">
        <v>15.5</v>
      </c>
      <c r="E625" s="665"/>
      <c r="F625" s="665"/>
      <c r="G625" s="665"/>
      <c r="H625" s="665">
        <v>16</v>
      </c>
      <c r="I625" s="665">
        <v>4</v>
      </c>
    </row>
    <row r="626" spans="1:9">
      <c r="A626" s="685">
        <v>43655</v>
      </c>
      <c r="B626" s="665">
        <v>17.5</v>
      </c>
      <c r="C626" s="665">
        <v>19.5</v>
      </c>
      <c r="D626" s="665">
        <v>15.5</v>
      </c>
      <c r="E626" s="665">
        <v>18</v>
      </c>
      <c r="F626" s="665"/>
      <c r="G626" s="665"/>
      <c r="H626" s="665">
        <v>16.2</v>
      </c>
      <c r="I626" s="665">
        <v>4</v>
      </c>
    </row>
    <row r="627" spans="1:9">
      <c r="A627" s="685">
        <v>43656</v>
      </c>
      <c r="B627" s="665">
        <v>17.5</v>
      </c>
      <c r="C627" s="665">
        <v>19.5</v>
      </c>
      <c r="D627" s="665">
        <v>15.5</v>
      </c>
      <c r="E627" s="665"/>
      <c r="F627" s="665"/>
      <c r="G627" s="665"/>
      <c r="H627" s="665">
        <v>16.100000000000001</v>
      </c>
      <c r="I627" s="665">
        <v>4</v>
      </c>
    </row>
    <row r="628" spans="1:9">
      <c r="A628" s="685">
        <v>43657</v>
      </c>
      <c r="B628" s="665">
        <v>17.5</v>
      </c>
      <c r="C628" s="665">
        <v>19.5</v>
      </c>
      <c r="D628" s="665">
        <v>15.5</v>
      </c>
      <c r="E628" s="665"/>
      <c r="F628" s="665"/>
      <c r="G628" s="665"/>
      <c r="H628" s="665">
        <v>16</v>
      </c>
      <c r="I628" s="665">
        <v>4</v>
      </c>
    </row>
    <row r="629" spans="1:9">
      <c r="A629" s="685">
        <v>43658</v>
      </c>
      <c r="B629" s="665">
        <v>17.5</v>
      </c>
      <c r="C629" s="665">
        <v>19.5</v>
      </c>
      <c r="D629" s="665">
        <v>15.5</v>
      </c>
      <c r="E629" s="665"/>
      <c r="F629" s="665"/>
      <c r="G629" s="665">
        <v>17.5</v>
      </c>
      <c r="H629" s="665">
        <v>16</v>
      </c>
      <c r="I629" s="665">
        <v>4</v>
      </c>
    </row>
    <row r="630" spans="1:9">
      <c r="A630" s="685">
        <v>43661</v>
      </c>
      <c r="B630" s="665">
        <v>17.5</v>
      </c>
      <c r="C630" s="665">
        <v>19.5</v>
      </c>
      <c r="D630" s="665">
        <v>15.5</v>
      </c>
      <c r="E630" s="665"/>
      <c r="F630" s="665"/>
      <c r="G630" s="665"/>
      <c r="H630" s="665">
        <v>16</v>
      </c>
      <c r="I630" s="665">
        <v>4</v>
      </c>
    </row>
    <row r="631" spans="1:9">
      <c r="A631" s="685">
        <v>43662</v>
      </c>
      <c r="B631" s="665">
        <v>17.5</v>
      </c>
      <c r="C631" s="665">
        <v>19.5</v>
      </c>
      <c r="D631" s="665">
        <v>15.5</v>
      </c>
      <c r="E631" s="665">
        <v>17.7</v>
      </c>
      <c r="F631" s="665"/>
      <c r="G631" s="665"/>
      <c r="H631" s="665">
        <v>16</v>
      </c>
      <c r="I631" s="665">
        <v>4</v>
      </c>
    </row>
    <row r="632" spans="1:9">
      <c r="A632" s="685">
        <v>43663</v>
      </c>
      <c r="B632" s="665">
        <v>17.5</v>
      </c>
      <c r="C632" s="665">
        <v>19.5</v>
      </c>
      <c r="D632" s="665">
        <v>15.5</v>
      </c>
      <c r="H632" s="665">
        <v>16</v>
      </c>
      <c r="I632" s="665">
        <v>4</v>
      </c>
    </row>
    <row r="633" spans="1:9">
      <c r="A633" s="685">
        <v>43664</v>
      </c>
      <c r="B633" s="665">
        <v>17.5</v>
      </c>
      <c r="C633" s="665">
        <v>19.5</v>
      </c>
      <c r="D633" s="665">
        <v>15.5</v>
      </c>
      <c r="H633" s="665">
        <v>15.9</v>
      </c>
      <c r="I633" s="665">
        <v>4</v>
      </c>
    </row>
    <row r="634" spans="1:9">
      <c r="A634" s="685">
        <v>43665</v>
      </c>
      <c r="B634" s="665">
        <v>17</v>
      </c>
      <c r="C634" s="665">
        <v>19</v>
      </c>
      <c r="D634" s="665">
        <v>15</v>
      </c>
      <c r="F634" s="665">
        <v>17</v>
      </c>
      <c r="H634" s="665" t="e">
        <v>#N/A</v>
      </c>
      <c r="I634" s="665">
        <v>4</v>
      </c>
    </row>
    <row r="701" spans="10:10">
      <c r="J701" s="687"/>
    </row>
    <row r="702" spans="10:10">
      <c r="J702" s="687"/>
    </row>
    <row r="703" spans="10:10">
      <c r="J703" s="687"/>
    </row>
    <row r="704" spans="10:10">
      <c r="J704" s="687"/>
    </row>
    <row r="705" spans="10:10">
      <c r="J705" s="687"/>
    </row>
    <row r="706" spans="10:10">
      <c r="J706" s="687"/>
    </row>
    <row r="707" spans="10:10">
      <c r="J707" s="687"/>
    </row>
    <row r="708" spans="10:10">
      <c r="J708" s="687"/>
    </row>
    <row r="709" spans="10:10">
      <c r="J709" s="687"/>
    </row>
    <row r="752" spans="10:10">
      <c r="J752" s="687"/>
    </row>
    <row r="766" spans="1:2">
      <c r="A766" s="688"/>
      <c r="B766" s="665"/>
    </row>
    <row r="767" spans="1:2">
      <c r="A767" s="688"/>
    </row>
    <row r="768" spans="1:2">
      <c r="A768" s="688"/>
    </row>
    <row r="769" spans="1:1">
      <c r="A769" s="688"/>
    </row>
    <row r="770" spans="1:1">
      <c r="A770" s="688"/>
    </row>
    <row r="771" spans="1:1">
      <c r="A771" s="688"/>
    </row>
    <row r="772" spans="1:1">
      <c r="A772" s="688"/>
    </row>
    <row r="773" spans="1:1">
      <c r="A773" s="688"/>
    </row>
    <row r="774" spans="1:1">
      <c r="A774" s="688"/>
    </row>
    <row r="775" spans="1:1">
      <c r="A775" s="688"/>
    </row>
    <row r="776" spans="1:1">
      <c r="A776" s="688"/>
    </row>
    <row r="777" spans="1:1">
      <c r="A777" s="688"/>
    </row>
    <row r="778" spans="1:1">
      <c r="A778" s="688"/>
    </row>
    <row r="779" spans="1:1">
      <c r="A779" s="688"/>
    </row>
    <row r="780" spans="1:1">
      <c r="A780" s="688"/>
    </row>
    <row r="781" spans="1:1">
      <c r="A781" s="688"/>
    </row>
    <row r="782" spans="1:1">
      <c r="A782" s="688"/>
    </row>
    <row r="783" spans="1:1">
      <c r="A783" s="688"/>
    </row>
    <row r="784" spans="1:1">
      <c r="A784" s="688"/>
    </row>
    <row r="785" spans="1:1">
      <c r="A785" s="688"/>
    </row>
    <row r="786" spans="1:1">
      <c r="A786" s="688"/>
    </row>
    <row r="787" spans="1:1">
      <c r="A787" s="688"/>
    </row>
    <row r="788" spans="1:1">
      <c r="A788" s="688"/>
    </row>
    <row r="789" spans="1:1">
      <c r="A789" s="688"/>
    </row>
    <row r="790" spans="1:1">
      <c r="A790" s="688"/>
    </row>
    <row r="791" spans="1:1">
      <c r="A791" s="688"/>
    </row>
    <row r="792" spans="1:1">
      <c r="A792" s="688"/>
    </row>
    <row r="793" spans="1:1">
      <c r="A793" s="68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768"/>
  <sheetViews>
    <sheetView workbookViewId="0"/>
  </sheetViews>
  <sheetFormatPr defaultColWidth="9.140625" defaultRowHeight="12.75"/>
  <cols>
    <col min="1" max="1" width="12.140625" style="686" customWidth="1"/>
    <col min="2" max="5" width="8.85546875" style="668" customWidth="1"/>
    <col min="6" max="16384" width="9.140625" style="668"/>
  </cols>
  <sheetData>
    <row r="1" spans="1:16">
      <c r="A1" s="666" t="s">
        <v>102</v>
      </c>
      <c r="B1" s="667" t="str">
        <f>IF(Content!$E$1=1,B2,B3)</f>
        <v>Станом на 16.07.19</v>
      </c>
      <c r="C1" s="667" t="str">
        <f>IF(Content!$E$1=1,C2,C3)</f>
        <v>Станом на 29.03.19</v>
      </c>
      <c r="D1" s="667" t="str">
        <f>IF(Content!$E$1=1,D2,D3)</f>
        <v>Станом на 29.12.18</v>
      </c>
      <c r="E1" s="689" t="str">
        <f>IF(Content!$E$1=1,A2,A3)</f>
        <v>Років до погашення</v>
      </c>
      <c r="F1" s="667" t="str">
        <f>IF(Content!$E$1=1,F2,F3)</f>
        <v xml:space="preserve">Криві безкупонної дохідності гривневих ОВДП на вторинному ринку*, % </v>
      </c>
      <c r="G1" s="667"/>
    </row>
    <row r="2" spans="1:16" s="671" customFormat="1" ht="12.75" hidden="1" customHeight="1">
      <c r="A2" s="669" t="s">
        <v>759</v>
      </c>
      <c r="B2" s="690" t="s">
        <v>1263</v>
      </c>
      <c r="C2" s="690" t="s">
        <v>782</v>
      </c>
      <c r="D2" s="690" t="s">
        <v>760</v>
      </c>
      <c r="E2" s="669"/>
      <c r="F2" s="671" t="s">
        <v>1083</v>
      </c>
    </row>
    <row r="3" spans="1:16" s="671" customFormat="1" ht="12.75" hidden="1" customHeight="1">
      <c r="A3" s="669" t="s">
        <v>761</v>
      </c>
      <c r="B3" s="670" t="s">
        <v>1264</v>
      </c>
      <c r="C3" s="670" t="s">
        <v>783</v>
      </c>
      <c r="D3" s="670" t="s">
        <v>762</v>
      </c>
      <c r="E3" s="669"/>
      <c r="F3" s="671" t="s">
        <v>1084</v>
      </c>
      <c r="G3" s="672"/>
      <c r="H3" s="672"/>
      <c r="I3" s="672"/>
      <c r="J3" s="672"/>
      <c r="K3" s="672"/>
      <c r="L3" s="669"/>
      <c r="M3" s="670"/>
      <c r="N3" s="670"/>
      <c r="O3" s="670"/>
      <c r="P3" s="670"/>
    </row>
    <row r="4" spans="1:16">
      <c r="A4" s="691">
        <v>3.0000000000000001E-3</v>
      </c>
      <c r="B4" s="665">
        <v>17.015000000000001</v>
      </c>
      <c r="C4" s="665">
        <v>19.300999999999998</v>
      </c>
      <c r="D4" s="665">
        <v>19.372</v>
      </c>
      <c r="E4" s="665"/>
      <c r="F4" s="665"/>
      <c r="G4" s="665"/>
      <c r="H4" s="665"/>
    </row>
    <row r="5" spans="1:16">
      <c r="A5" s="691">
        <v>2.8000000000000001E-2</v>
      </c>
      <c r="B5" s="665">
        <v>17.015999999999998</v>
      </c>
      <c r="C5" s="665">
        <v>19.170000000000002</v>
      </c>
      <c r="D5" s="665">
        <v>19.245999999999999</v>
      </c>
      <c r="E5" s="665"/>
      <c r="F5" s="665"/>
      <c r="G5" s="665"/>
      <c r="H5" s="665"/>
    </row>
    <row r="6" spans="1:16">
      <c r="A6" s="691">
        <v>5.6000000000000001E-2</v>
      </c>
      <c r="B6" s="665">
        <v>17.015999999999998</v>
      </c>
      <c r="C6" s="665">
        <v>19.033999999999999</v>
      </c>
      <c r="D6" s="665">
        <v>19.114000000000001</v>
      </c>
      <c r="E6" s="665"/>
      <c r="F6" s="665"/>
      <c r="G6" s="665"/>
      <c r="H6" s="665"/>
    </row>
    <row r="7" spans="1:16">
      <c r="A7" s="691">
        <v>8.3000000000000004E-2</v>
      </c>
      <c r="B7" s="665">
        <v>17.015999999999998</v>
      </c>
      <c r="C7" s="665">
        <v>18.905000000000001</v>
      </c>
      <c r="D7" s="665">
        <v>18.991</v>
      </c>
      <c r="E7" s="665"/>
      <c r="F7" s="665"/>
      <c r="G7" s="665"/>
      <c r="H7" s="665"/>
    </row>
    <row r="8" spans="1:16">
      <c r="A8" s="691">
        <v>0.111</v>
      </c>
      <c r="B8" s="665">
        <v>17.013999999999999</v>
      </c>
      <c r="C8" s="665">
        <v>18.783999999999999</v>
      </c>
      <c r="D8" s="665">
        <v>18.876000000000001</v>
      </c>
      <c r="E8" s="665"/>
      <c r="F8" s="665"/>
      <c r="G8" s="665"/>
      <c r="H8" s="665"/>
    </row>
    <row r="9" spans="1:16">
      <c r="A9" s="691">
        <v>0.13900000000000001</v>
      </c>
      <c r="B9" s="665">
        <v>17.012</v>
      </c>
      <c r="C9" s="665">
        <v>18.670999999999999</v>
      </c>
      <c r="D9" s="665">
        <v>18.77</v>
      </c>
      <c r="E9" s="665"/>
      <c r="F9" s="665"/>
      <c r="G9" s="665"/>
      <c r="H9" s="665"/>
    </row>
    <row r="10" spans="1:16">
      <c r="A10" s="691">
        <v>0.16700000000000001</v>
      </c>
      <c r="B10" s="665">
        <v>17.010000000000002</v>
      </c>
      <c r="C10" s="665">
        <v>18.565000000000001</v>
      </c>
      <c r="D10" s="665">
        <v>18.670999999999999</v>
      </c>
      <c r="E10" s="665"/>
      <c r="F10" s="665"/>
      <c r="G10" s="665"/>
      <c r="H10" s="665"/>
    </row>
    <row r="11" spans="1:16">
      <c r="A11" s="691">
        <v>0.19400000000000001</v>
      </c>
      <c r="B11" s="665">
        <v>17.006</v>
      </c>
      <c r="C11" s="665">
        <v>18.465</v>
      </c>
      <c r="D11" s="665">
        <v>18.579999999999998</v>
      </c>
      <c r="E11" s="665"/>
      <c r="F11" s="665"/>
      <c r="G11" s="665"/>
      <c r="H11" s="665"/>
    </row>
    <row r="12" spans="1:16">
      <c r="A12" s="691">
        <v>0.222</v>
      </c>
      <c r="B12" s="665">
        <v>17.001999999999999</v>
      </c>
      <c r="C12" s="665">
        <v>18.372</v>
      </c>
      <c r="D12" s="665">
        <v>18.495000000000001</v>
      </c>
      <c r="E12" s="665"/>
      <c r="F12" s="665"/>
      <c r="G12" s="665"/>
      <c r="H12" s="665"/>
    </row>
    <row r="13" spans="1:16">
      <c r="A13" s="691">
        <v>0.25</v>
      </c>
      <c r="B13" s="665">
        <v>16.998000000000001</v>
      </c>
      <c r="C13" s="665">
        <v>18.285</v>
      </c>
      <c r="D13" s="665">
        <v>18.417999999999999</v>
      </c>
      <c r="E13" s="665"/>
      <c r="F13" s="665"/>
      <c r="G13" s="665"/>
      <c r="H13" s="665"/>
    </row>
    <row r="14" spans="1:16">
      <c r="A14" s="691">
        <v>0.27800000000000002</v>
      </c>
      <c r="B14" s="665">
        <v>16.992999999999999</v>
      </c>
      <c r="C14" s="665">
        <v>18.204000000000001</v>
      </c>
      <c r="D14" s="665">
        <v>18.346</v>
      </c>
      <c r="E14" s="665"/>
      <c r="F14" s="665"/>
      <c r="G14" s="665"/>
      <c r="H14" s="665"/>
    </row>
    <row r="15" spans="1:16">
      <c r="A15" s="691">
        <v>0.30599999999999999</v>
      </c>
      <c r="B15" s="665">
        <v>16.988</v>
      </c>
      <c r="C15" s="665">
        <v>18.128</v>
      </c>
      <c r="D15" s="665">
        <v>18.280999999999999</v>
      </c>
      <c r="E15" s="665"/>
      <c r="F15" s="665"/>
      <c r="G15" s="665"/>
      <c r="H15" s="665"/>
    </row>
    <row r="16" spans="1:16">
      <c r="A16" s="691">
        <v>0.33300000000000002</v>
      </c>
      <c r="B16" s="665">
        <v>16.981999999999999</v>
      </c>
      <c r="C16" s="665">
        <v>18.058</v>
      </c>
      <c r="D16" s="665">
        <v>18.221</v>
      </c>
      <c r="E16" s="665"/>
      <c r="F16" s="665"/>
      <c r="G16" s="665"/>
      <c r="H16" s="665"/>
    </row>
    <row r="17" spans="1:16">
      <c r="A17" s="691">
        <v>0.36099999999999999</v>
      </c>
      <c r="B17" s="665">
        <v>16.977</v>
      </c>
      <c r="C17" s="665">
        <v>17.992000000000001</v>
      </c>
      <c r="D17" s="665">
        <v>18.167000000000002</v>
      </c>
      <c r="E17" s="665"/>
      <c r="G17" s="665"/>
      <c r="H17" s="665"/>
    </row>
    <row r="18" spans="1:16">
      <c r="A18" s="691">
        <v>0.38900000000000001</v>
      </c>
      <c r="B18" s="665">
        <v>16.971</v>
      </c>
      <c r="C18" s="665">
        <v>17.931000000000001</v>
      </c>
      <c r="D18" s="665">
        <v>18.117999999999999</v>
      </c>
      <c r="E18" s="665"/>
      <c r="F18" s="667" t="str">
        <f>IF(Content!$E$1=1,F20,F21)</f>
        <v>* Спот-ставки з безперервним нарахуванням доходу, побудовані з використанням параметричної моделі Свенссона.</v>
      </c>
      <c r="G18" s="665"/>
      <c r="H18" s="665"/>
    </row>
    <row r="19" spans="1:16">
      <c r="A19" s="691">
        <v>0.41699999999999998</v>
      </c>
      <c r="B19" s="665">
        <v>16.963999999999999</v>
      </c>
      <c r="C19" s="665">
        <v>17.875</v>
      </c>
      <c r="D19" s="665">
        <v>18.074000000000002</v>
      </c>
      <c r="E19" s="665"/>
      <c r="F19" s="667" t="str">
        <f>IF(Content!$E$1=1,F22,F23)</f>
        <v>Джерело: НБУ.</v>
      </c>
      <c r="G19" s="665"/>
      <c r="H19" s="665"/>
    </row>
    <row r="20" spans="1:16">
      <c r="A20" s="691">
        <v>0.44400000000000001</v>
      </c>
      <c r="B20" s="665">
        <v>16.957999999999998</v>
      </c>
      <c r="C20" s="665">
        <v>17.823</v>
      </c>
      <c r="D20" s="665">
        <v>18.033999999999999</v>
      </c>
      <c r="E20" s="665"/>
      <c r="F20" s="692" t="s">
        <v>763</v>
      </c>
      <c r="G20" s="665"/>
      <c r="H20" s="665"/>
      <c r="I20" s="676"/>
      <c r="J20" s="676"/>
      <c r="K20" s="676"/>
      <c r="L20" s="676"/>
      <c r="M20" s="676"/>
      <c r="N20" s="676"/>
      <c r="O20" s="676"/>
      <c r="P20" s="676"/>
    </row>
    <row r="21" spans="1:16">
      <c r="A21" s="691">
        <v>0.47199999999999998</v>
      </c>
      <c r="B21" s="665">
        <v>16.951000000000001</v>
      </c>
      <c r="C21" s="665">
        <v>17.774999999999999</v>
      </c>
      <c r="D21" s="665">
        <v>17.998999999999999</v>
      </c>
      <c r="E21" s="665"/>
      <c r="F21" s="692" t="s">
        <v>858</v>
      </c>
      <c r="G21" s="665"/>
      <c r="H21" s="665"/>
      <c r="I21" s="677"/>
      <c r="J21" s="677"/>
      <c r="K21" s="677"/>
      <c r="L21" s="677"/>
      <c r="M21" s="677"/>
      <c r="N21" s="677"/>
      <c r="O21" s="677"/>
      <c r="P21" s="677"/>
    </row>
    <row r="22" spans="1:16">
      <c r="A22" s="691">
        <v>0.5</v>
      </c>
      <c r="B22" s="665">
        <v>16.943999999999999</v>
      </c>
      <c r="C22" s="665">
        <v>17.73</v>
      </c>
      <c r="D22" s="665">
        <v>17.968</v>
      </c>
      <c r="E22" s="665"/>
      <c r="F22" s="692" t="s">
        <v>65</v>
      </c>
      <c r="G22" s="665"/>
      <c r="H22" s="665"/>
      <c r="I22" s="678"/>
      <c r="J22" s="678"/>
      <c r="K22" s="679"/>
      <c r="L22" s="680"/>
      <c r="M22" s="681"/>
      <c r="N22" s="681"/>
      <c r="O22" s="681"/>
      <c r="P22" s="681"/>
    </row>
    <row r="23" spans="1:16">
      <c r="A23" s="691">
        <v>0.52800000000000002</v>
      </c>
      <c r="B23" s="665">
        <v>16.937999999999999</v>
      </c>
      <c r="C23" s="665">
        <v>17.689</v>
      </c>
      <c r="D23" s="665">
        <v>17.940999999999999</v>
      </c>
      <c r="E23" s="665"/>
      <c r="F23" s="692" t="s">
        <v>66</v>
      </c>
      <c r="G23" s="665"/>
      <c r="H23" s="665"/>
      <c r="I23" s="678"/>
      <c r="J23" s="678"/>
      <c r="K23" s="679"/>
      <c r="L23" s="680"/>
      <c r="M23" s="681"/>
      <c r="N23" s="681"/>
      <c r="O23" s="681"/>
      <c r="P23" s="681"/>
    </row>
    <row r="24" spans="1:16">
      <c r="A24" s="691">
        <v>0.55600000000000005</v>
      </c>
      <c r="B24" s="665">
        <v>16.931000000000001</v>
      </c>
      <c r="C24" s="665">
        <v>17.652000000000001</v>
      </c>
      <c r="D24" s="665">
        <v>17.917999999999999</v>
      </c>
      <c r="E24" s="665"/>
      <c r="F24" s="665"/>
      <c r="G24" s="665"/>
      <c r="H24" s="665"/>
    </row>
    <row r="25" spans="1:16">
      <c r="A25" s="691">
        <v>0.58299999999999996</v>
      </c>
      <c r="B25" s="665">
        <v>16.923999999999999</v>
      </c>
      <c r="C25" s="665">
        <v>17.617999999999999</v>
      </c>
      <c r="D25" s="665">
        <v>17.898</v>
      </c>
      <c r="E25" s="665"/>
      <c r="F25" s="665"/>
      <c r="G25" s="665"/>
      <c r="H25" s="665"/>
    </row>
    <row r="26" spans="1:16">
      <c r="A26" s="691">
        <v>0.61099999999999999</v>
      </c>
      <c r="B26" s="665">
        <v>16.916</v>
      </c>
      <c r="C26" s="665">
        <v>17.587</v>
      </c>
      <c r="D26" s="665">
        <v>17.881</v>
      </c>
      <c r="E26" s="665"/>
      <c r="F26" s="665"/>
      <c r="G26" s="665"/>
      <c r="H26" s="665"/>
    </row>
    <row r="27" spans="1:16">
      <c r="A27" s="691">
        <v>0.63900000000000001</v>
      </c>
      <c r="B27" s="665">
        <v>16.908999999999999</v>
      </c>
      <c r="C27" s="665">
        <v>17.558</v>
      </c>
      <c r="D27" s="665">
        <v>17.867000000000001</v>
      </c>
      <c r="E27" s="665"/>
      <c r="F27" s="665"/>
      <c r="G27" s="665"/>
      <c r="H27" s="665"/>
    </row>
    <row r="28" spans="1:16">
      <c r="A28" s="691">
        <v>0.66700000000000004</v>
      </c>
      <c r="B28" s="665">
        <v>16.902000000000001</v>
      </c>
      <c r="C28" s="665">
        <v>17.533000000000001</v>
      </c>
      <c r="D28" s="665">
        <v>17.856999999999999</v>
      </c>
      <c r="E28" s="665"/>
      <c r="F28" s="665"/>
      <c r="G28" s="665"/>
      <c r="H28" s="665"/>
    </row>
    <row r="29" spans="1:16">
      <c r="A29" s="691">
        <v>0.69399999999999995</v>
      </c>
      <c r="B29" s="665">
        <v>16.895</v>
      </c>
      <c r="C29" s="665">
        <v>17.509</v>
      </c>
      <c r="D29" s="665">
        <v>17.849</v>
      </c>
      <c r="E29" s="665"/>
      <c r="F29" s="665"/>
      <c r="G29" s="665"/>
      <c r="H29" s="665"/>
    </row>
    <row r="30" spans="1:16">
      <c r="A30" s="691">
        <v>0.72199999999999998</v>
      </c>
      <c r="B30" s="665">
        <v>16.888000000000002</v>
      </c>
      <c r="C30" s="665">
        <v>17.488</v>
      </c>
      <c r="D30" s="665">
        <v>17.843</v>
      </c>
      <c r="E30" s="665"/>
      <c r="F30" s="665"/>
      <c r="G30" s="665"/>
      <c r="H30" s="665"/>
    </row>
    <row r="31" spans="1:16">
      <c r="A31" s="691">
        <v>0.75</v>
      </c>
      <c r="B31" s="665">
        <v>16.881</v>
      </c>
      <c r="C31" s="665">
        <v>17.47</v>
      </c>
      <c r="D31" s="665">
        <v>17.84</v>
      </c>
      <c r="E31" s="665"/>
      <c r="F31" s="665"/>
      <c r="G31" s="665"/>
      <c r="H31" s="665"/>
    </row>
    <row r="32" spans="1:16">
      <c r="A32" s="691">
        <v>0.77800000000000002</v>
      </c>
      <c r="B32" s="665">
        <v>16.873000000000001</v>
      </c>
      <c r="C32" s="665">
        <v>17.452999999999999</v>
      </c>
      <c r="D32" s="665">
        <v>17.838999999999999</v>
      </c>
      <c r="E32" s="665"/>
      <c r="F32" s="665"/>
      <c r="G32" s="665"/>
      <c r="H32" s="665"/>
    </row>
    <row r="33" spans="1:8">
      <c r="A33" s="691">
        <v>0.80600000000000005</v>
      </c>
      <c r="B33" s="665">
        <v>16.866</v>
      </c>
      <c r="C33" s="665">
        <v>17.439</v>
      </c>
      <c r="D33" s="665">
        <v>17.84</v>
      </c>
      <c r="E33" s="665"/>
      <c r="F33" s="665"/>
      <c r="G33" s="665"/>
      <c r="H33" s="665"/>
    </row>
    <row r="34" spans="1:8">
      <c r="A34" s="691">
        <v>0.83299999999999996</v>
      </c>
      <c r="B34" s="665">
        <v>16.859000000000002</v>
      </c>
      <c r="C34" s="665">
        <v>17.425999999999998</v>
      </c>
      <c r="D34" s="665">
        <v>17.843</v>
      </c>
      <c r="E34" s="665"/>
      <c r="F34" s="665"/>
      <c r="G34" s="665"/>
      <c r="H34" s="665"/>
    </row>
    <row r="35" spans="1:8">
      <c r="A35" s="691">
        <v>0.86099999999999999</v>
      </c>
      <c r="B35" s="665">
        <v>16.852</v>
      </c>
      <c r="C35" s="665">
        <v>17.414999999999999</v>
      </c>
      <c r="D35" s="665">
        <v>17.847999999999999</v>
      </c>
      <c r="E35" s="665"/>
      <c r="F35" s="665"/>
      <c r="G35" s="665"/>
      <c r="H35" s="665"/>
    </row>
    <row r="36" spans="1:8">
      <c r="A36" s="691">
        <v>0.88900000000000001</v>
      </c>
      <c r="B36" s="665">
        <v>16.844999999999999</v>
      </c>
      <c r="C36" s="665">
        <v>17.405000000000001</v>
      </c>
      <c r="D36" s="665">
        <v>17.853999999999999</v>
      </c>
      <c r="E36" s="665"/>
      <c r="F36" s="665"/>
      <c r="G36" s="665"/>
      <c r="H36" s="665"/>
    </row>
    <row r="37" spans="1:8">
      <c r="A37" s="691">
        <v>0.91700000000000004</v>
      </c>
      <c r="B37" s="665">
        <v>16.838000000000001</v>
      </c>
      <c r="C37" s="665">
        <v>17.396999999999998</v>
      </c>
      <c r="D37" s="665">
        <v>17.861999999999998</v>
      </c>
      <c r="E37" s="665"/>
      <c r="F37" s="665"/>
      <c r="G37" s="665"/>
      <c r="H37" s="665"/>
    </row>
    <row r="38" spans="1:8">
      <c r="A38" s="691">
        <v>0.94399999999999995</v>
      </c>
      <c r="B38" s="665">
        <v>16.831</v>
      </c>
      <c r="C38" s="665">
        <v>17.39</v>
      </c>
      <c r="D38" s="665">
        <v>17.872</v>
      </c>
      <c r="E38" s="665"/>
      <c r="F38" s="665"/>
      <c r="G38" s="665"/>
      <c r="H38" s="665"/>
    </row>
    <row r="39" spans="1:8">
      <c r="A39" s="691">
        <v>0.97199999999999998</v>
      </c>
      <c r="B39" s="665">
        <v>16.824000000000002</v>
      </c>
      <c r="C39" s="665">
        <v>17.385000000000002</v>
      </c>
      <c r="D39" s="665">
        <v>17.882000000000001</v>
      </c>
      <c r="E39" s="665"/>
      <c r="F39" s="665"/>
      <c r="G39" s="665"/>
      <c r="H39" s="665"/>
    </row>
    <row r="40" spans="1:8">
      <c r="A40" s="691">
        <v>1</v>
      </c>
      <c r="B40" s="665">
        <v>16.817</v>
      </c>
      <c r="C40" s="665">
        <v>17.38</v>
      </c>
      <c r="D40" s="665">
        <v>17.893999999999998</v>
      </c>
      <c r="E40" s="665"/>
      <c r="F40" s="665"/>
      <c r="G40" s="665"/>
      <c r="H40" s="665"/>
    </row>
    <row r="41" spans="1:8">
      <c r="A41" s="691">
        <v>1.028</v>
      </c>
      <c r="B41" s="665">
        <v>16.809999999999999</v>
      </c>
      <c r="C41" s="665">
        <v>17.376999999999999</v>
      </c>
      <c r="D41" s="665">
        <v>17.907</v>
      </c>
      <c r="E41" s="665"/>
      <c r="F41" s="665"/>
      <c r="G41" s="665"/>
      <c r="H41" s="665"/>
    </row>
    <row r="42" spans="1:8">
      <c r="A42" s="691">
        <v>1.056</v>
      </c>
      <c r="B42" s="665">
        <v>16.803000000000001</v>
      </c>
      <c r="C42" s="665">
        <v>17.375</v>
      </c>
      <c r="D42" s="665">
        <v>17.920000000000002</v>
      </c>
      <c r="E42" s="665"/>
      <c r="F42" s="665"/>
      <c r="G42" s="665"/>
      <c r="H42" s="665"/>
    </row>
    <row r="43" spans="1:8">
      <c r="A43" s="691">
        <v>1.083</v>
      </c>
      <c r="B43" s="665">
        <v>16.795999999999999</v>
      </c>
      <c r="C43" s="665">
        <v>17.373000000000001</v>
      </c>
      <c r="D43" s="665">
        <v>17.934999999999999</v>
      </c>
      <c r="E43" s="665"/>
      <c r="F43" s="665"/>
      <c r="G43" s="665"/>
      <c r="H43" s="665"/>
    </row>
    <row r="44" spans="1:8">
      <c r="A44" s="691">
        <v>1.111</v>
      </c>
      <c r="B44" s="665">
        <v>16.789000000000001</v>
      </c>
      <c r="C44" s="665">
        <v>17.373000000000001</v>
      </c>
      <c r="D44" s="665">
        <v>17.95</v>
      </c>
      <c r="E44" s="665"/>
      <c r="F44" s="665"/>
      <c r="G44" s="665"/>
      <c r="H44" s="665"/>
    </row>
    <row r="45" spans="1:8">
      <c r="A45" s="691">
        <v>1.139</v>
      </c>
      <c r="B45" s="665">
        <v>16.783000000000001</v>
      </c>
      <c r="C45" s="665">
        <v>17.373000000000001</v>
      </c>
      <c r="D45" s="665">
        <v>17.966000000000001</v>
      </c>
      <c r="E45" s="665"/>
      <c r="F45" s="665"/>
      <c r="G45" s="665"/>
      <c r="H45" s="665"/>
    </row>
    <row r="46" spans="1:8">
      <c r="A46" s="691">
        <v>1.167</v>
      </c>
      <c r="B46" s="665">
        <v>16.776</v>
      </c>
      <c r="C46" s="665">
        <v>17.373999999999999</v>
      </c>
      <c r="D46" s="665">
        <v>17.981999999999999</v>
      </c>
      <c r="E46" s="665"/>
      <c r="F46" s="665"/>
      <c r="G46" s="665"/>
      <c r="H46" s="665"/>
    </row>
    <row r="47" spans="1:8">
      <c r="A47" s="691">
        <v>1.194</v>
      </c>
      <c r="B47" s="665">
        <v>16.768999999999998</v>
      </c>
      <c r="C47" s="665">
        <v>17.375</v>
      </c>
      <c r="D47" s="665">
        <v>17.998999999999999</v>
      </c>
      <c r="E47" s="665"/>
      <c r="F47" s="665"/>
      <c r="G47" s="665"/>
      <c r="H47" s="665"/>
    </row>
    <row r="48" spans="1:8">
      <c r="A48" s="691">
        <v>1.222</v>
      </c>
      <c r="B48" s="665">
        <v>16.762</v>
      </c>
      <c r="C48" s="665">
        <v>17.376999999999999</v>
      </c>
      <c r="D48" s="665">
        <v>18.016999999999999</v>
      </c>
      <c r="E48" s="665"/>
      <c r="F48" s="665"/>
      <c r="G48" s="665"/>
      <c r="H48" s="665"/>
    </row>
    <row r="49" spans="1:8">
      <c r="A49" s="691">
        <v>1.25</v>
      </c>
      <c r="B49" s="665">
        <v>16.756</v>
      </c>
      <c r="C49" s="665">
        <v>17.38</v>
      </c>
      <c r="D49" s="665">
        <v>18.033999999999999</v>
      </c>
      <c r="E49" s="665"/>
      <c r="F49" s="665"/>
      <c r="G49" s="665"/>
      <c r="H49" s="665"/>
    </row>
    <row r="50" spans="1:8">
      <c r="A50" s="691">
        <v>1.278</v>
      </c>
      <c r="B50" s="665">
        <v>16.748999999999999</v>
      </c>
      <c r="C50" s="665">
        <v>17.382999999999999</v>
      </c>
      <c r="D50" s="665">
        <v>18.052</v>
      </c>
      <c r="E50" s="665"/>
      <c r="F50" s="665"/>
      <c r="G50" s="665"/>
      <c r="H50" s="665"/>
    </row>
    <row r="51" spans="1:8">
      <c r="A51" s="691">
        <v>1.306</v>
      </c>
      <c r="B51" s="665">
        <v>16.742000000000001</v>
      </c>
      <c r="C51" s="665">
        <v>17.385999999999999</v>
      </c>
      <c r="D51" s="665">
        <v>18.07</v>
      </c>
      <c r="E51" s="665"/>
      <c r="F51" s="665"/>
      <c r="G51" s="665"/>
      <c r="H51" s="665"/>
    </row>
    <row r="52" spans="1:8">
      <c r="A52" s="691">
        <v>1.333</v>
      </c>
      <c r="B52" s="665">
        <v>16.734999999999999</v>
      </c>
      <c r="C52" s="665">
        <v>17.388999999999999</v>
      </c>
      <c r="D52" s="665">
        <v>18.088999999999999</v>
      </c>
      <c r="E52" s="665"/>
      <c r="F52" s="665"/>
      <c r="G52" s="665"/>
      <c r="H52" s="665"/>
    </row>
    <row r="53" spans="1:8">
      <c r="A53" s="691">
        <v>1.361</v>
      </c>
      <c r="B53" s="665">
        <v>16.728999999999999</v>
      </c>
      <c r="C53" s="665">
        <v>17.393000000000001</v>
      </c>
      <c r="D53" s="665">
        <v>18.106999999999999</v>
      </c>
      <c r="E53" s="665"/>
      <c r="F53" s="665"/>
      <c r="G53" s="665"/>
      <c r="H53" s="665"/>
    </row>
    <row r="54" spans="1:8">
      <c r="A54" s="691">
        <v>1.389</v>
      </c>
      <c r="B54" s="665">
        <v>16.722000000000001</v>
      </c>
      <c r="C54" s="665">
        <v>17.396999999999998</v>
      </c>
      <c r="D54" s="665">
        <v>18.125</v>
      </c>
      <c r="E54" s="665"/>
      <c r="F54" s="665"/>
      <c r="G54" s="665"/>
      <c r="H54" s="665"/>
    </row>
    <row r="55" spans="1:8">
      <c r="A55" s="691">
        <v>1.417</v>
      </c>
      <c r="B55" s="665">
        <v>16.715</v>
      </c>
      <c r="C55" s="665">
        <v>17.401</v>
      </c>
      <c r="D55" s="665">
        <v>18.143000000000001</v>
      </c>
      <c r="E55" s="665"/>
      <c r="F55" s="665"/>
      <c r="G55" s="665"/>
      <c r="H55" s="665"/>
    </row>
    <row r="56" spans="1:8">
      <c r="A56" s="691">
        <v>1.444</v>
      </c>
      <c r="B56" s="665">
        <v>16.707999999999998</v>
      </c>
      <c r="C56" s="665">
        <v>17.405999999999999</v>
      </c>
      <c r="D56" s="665">
        <v>18.161000000000001</v>
      </c>
      <c r="E56" s="665"/>
      <c r="F56" s="665"/>
      <c r="G56" s="665"/>
      <c r="H56" s="665"/>
    </row>
    <row r="57" spans="1:8">
      <c r="A57" s="691">
        <v>1.472</v>
      </c>
      <c r="B57" s="665">
        <v>16.701000000000001</v>
      </c>
      <c r="C57" s="665">
        <v>17.41</v>
      </c>
      <c r="D57" s="665">
        <v>18.178999999999998</v>
      </c>
      <c r="E57" s="665"/>
      <c r="F57" s="665"/>
      <c r="G57" s="665"/>
      <c r="H57" s="665"/>
    </row>
    <row r="58" spans="1:8">
      <c r="A58" s="691">
        <v>1.5</v>
      </c>
      <c r="B58" s="665">
        <v>16.695</v>
      </c>
      <c r="C58" s="665">
        <v>17.414999999999999</v>
      </c>
      <c r="D58" s="665">
        <v>18.196999999999999</v>
      </c>
      <c r="E58" s="665"/>
      <c r="F58" s="665"/>
      <c r="G58" s="665"/>
      <c r="H58" s="665"/>
    </row>
    <row r="59" spans="1:8">
      <c r="A59" s="691">
        <v>1.528</v>
      </c>
      <c r="B59" s="665">
        <v>16.687999999999999</v>
      </c>
      <c r="C59" s="665">
        <v>17.419</v>
      </c>
      <c r="D59" s="665">
        <v>18.215</v>
      </c>
      <c r="E59" s="665"/>
      <c r="F59" s="665"/>
      <c r="G59" s="665"/>
      <c r="H59" s="665"/>
    </row>
    <row r="60" spans="1:8">
      <c r="A60" s="691">
        <v>1.556</v>
      </c>
      <c r="B60" s="665">
        <v>16.681000000000001</v>
      </c>
      <c r="C60" s="665">
        <v>17.422999999999998</v>
      </c>
      <c r="D60" s="665">
        <v>18.231999999999999</v>
      </c>
      <c r="E60" s="665"/>
      <c r="F60" s="665"/>
      <c r="G60" s="665"/>
      <c r="H60" s="665"/>
    </row>
    <row r="61" spans="1:8">
      <c r="A61" s="691">
        <v>1.583</v>
      </c>
      <c r="B61" s="665">
        <v>16.673999999999999</v>
      </c>
      <c r="C61" s="665">
        <v>17.428000000000001</v>
      </c>
      <c r="D61" s="665">
        <v>18.248999999999999</v>
      </c>
      <c r="E61" s="665"/>
      <c r="F61" s="665"/>
      <c r="G61" s="665"/>
      <c r="H61" s="665"/>
    </row>
    <row r="62" spans="1:8">
      <c r="A62" s="691">
        <v>1.611</v>
      </c>
      <c r="B62" s="665">
        <v>16.667000000000002</v>
      </c>
      <c r="C62" s="665">
        <v>17.431999999999999</v>
      </c>
      <c r="D62" s="665">
        <v>18.265999999999998</v>
      </c>
      <c r="E62" s="665"/>
      <c r="F62" s="665"/>
      <c r="G62" s="665"/>
      <c r="H62" s="665"/>
    </row>
    <row r="63" spans="1:8">
      <c r="A63" s="691">
        <v>1.639</v>
      </c>
      <c r="B63" s="665">
        <v>16.66</v>
      </c>
      <c r="C63" s="665">
        <v>17.436</v>
      </c>
      <c r="D63" s="665">
        <v>18.282</v>
      </c>
      <c r="E63" s="665"/>
      <c r="F63" s="665"/>
      <c r="G63" s="665"/>
      <c r="H63" s="665"/>
    </row>
    <row r="64" spans="1:8">
      <c r="A64" s="691">
        <v>1.667</v>
      </c>
      <c r="B64" s="665">
        <v>16.652000000000001</v>
      </c>
      <c r="C64" s="665">
        <v>17.440000000000001</v>
      </c>
      <c r="D64" s="665">
        <v>18.297999999999998</v>
      </c>
      <c r="E64" s="665"/>
      <c r="F64" s="665"/>
      <c r="G64" s="665"/>
      <c r="H64" s="665"/>
    </row>
    <row r="65" spans="1:8">
      <c r="A65" s="691">
        <v>1.694</v>
      </c>
      <c r="B65" s="665">
        <v>16.645</v>
      </c>
      <c r="C65" s="665">
        <v>17.443999999999999</v>
      </c>
      <c r="D65" s="665">
        <v>18.312999999999999</v>
      </c>
      <c r="E65" s="665"/>
      <c r="F65" s="665"/>
      <c r="G65" s="665"/>
      <c r="H65" s="665"/>
    </row>
    <row r="66" spans="1:8">
      <c r="A66" s="691">
        <v>1.722</v>
      </c>
      <c r="B66" s="665">
        <v>16.638000000000002</v>
      </c>
      <c r="C66" s="665">
        <v>17.448</v>
      </c>
      <c r="D66" s="665">
        <v>18.327999999999999</v>
      </c>
      <c r="E66" s="665"/>
      <c r="F66" s="665"/>
      <c r="G66" s="665"/>
      <c r="H66" s="665"/>
    </row>
    <row r="67" spans="1:8">
      <c r="A67" s="691">
        <v>1.75</v>
      </c>
      <c r="B67" s="665">
        <v>16.63</v>
      </c>
      <c r="C67" s="665">
        <v>17.451000000000001</v>
      </c>
      <c r="D67" s="665">
        <v>18.341999999999999</v>
      </c>
      <c r="E67" s="665"/>
      <c r="F67" s="665"/>
      <c r="G67" s="665"/>
      <c r="H67" s="665"/>
    </row>
    <row r="68" spans="1:8">
      <c r="A68" s="691">
        <v>1.778</v>
      </c>
      <c r="B68" s="665">
        <v>16.623000000000001</v>
      </c>
      <c r="C68" s="665">
        <v>17.454000000000001</v>
      </c>
      <c r="D68" s="665">
        <v>18.356000000000002</v>
      </c>
      <c r="E68" s="665"/>
      <c r="F68" s="665"/>
      <c r="G68" s="665"/>
      <c r="H68" s="665"/>
    </row>
    <row r="69" spans="1:8">
      <c r="A69" s="691">
        <v>1.806</v>
      </c>
      <c r="B69" s="665">
        <v>16.614999999999998</v>
      </c>
      <c r="C69" s="665">
        <v>17.457000000000001</v>
      </c>
      <c r="D69" s="665">
        <v>18.369</v>
      </c>
      <c r="E69" s="665"/>
      <c r="F69" s="665"/>
      <c r="G69" s="665"/>
      <c r="H69" s="665"/>
    </row>
    <row r="70" spans="1:8">
      <c r="A70" s="691">
        <v>1.833</v>
      </c>
      <c r="B70" s="665">
        <v>16.608000000000001</v>
      </c>
      <c r="C70" s="665">
        <v>17.46</v>
      </c>
      <c r="D70" s="665">
        <v>18.382000000000001</v>
      </c>
      <c r="E70" s="665"/>
      <c r="F70" s="665"/>
      <c r="G70" s="665"/>
      <c r="H70" s="665"/>
    </row>
    <row r="71" spans="1:8">
      <c r="A71" s="691">
        <v>1.861</v>
      </c>
      <c r="B71" s="665">
        <v>16.600000000000001</v>
      </c>
      <c r="C71" s="665">
        <v>17.462</v>
      </c>
      <c r="D71" s="665">
        <v>18.393999999999998</v>
      </c>
      <c r="E71" s="665"/>
      <c r="F71" s="665"/>
      <c r="G71" s="665"/>
      <c r="H71" s="665"/>
    </row>
    <row r="72" spans="1:8">
      <c r="A72" s="691">
        <v>1.889</v>
      </c>
      <c r="B72" s="665">
        <v>16.591999999999999</v>
      </c>
      <c r="C72" s="665">
        <v>17.463999999999999</v>
      </c>
      <c r="D72" s="665">
        <v>18.405000000000001</v>
      </c>
      <c r="E72" s="665"/>
      <c r="F72" s="665"/>
      <c r="G72" s="665"/>
      <c r="H72" s="665"/>
    </row>
    <row r="73" spans="1:8">
      <c r="A73" s="691">
        <v>1.917</v>
      </c>
      <c r="B73" s="665">
        <v>16.584</v>
      </c>
      <c r="C73" s="665">
        <v>17.466000000000001</v>
      </c>
      <c r="D73" s="665">
        <v>18.416</v>
      </c>
      <c r="E73" s="665"/>
      <c r="F73" s="665"/>
      <c r="G73" s="665"/>
      <c r="H73" s="665"/>
    </row>
    <row r="74" spans="1:8">
      <c r="A74" s="691">
        <v>1.944</v>
      </c>
      <c r="B74" s="665">
        <v>16.576000000000001</v>
      </c>
      <c r="C74" s="665">
        <v>17.466999999999999</v>
      </c>
      <c r="D74" s="665">
        <v>18.425999999999998</v>
      </c>
      <c r="E74" s="665"/>
      <c r="F74" s="665"/>
      <c r="G74" s="665"/>
      <c r="H74" s="665"/>
    </row>
    <row r="75" spans="1:8">
      <c r="A75" s="691">
        <v>1.972</v>
      </c>
      <c r="B75" s="665">
        <v>16.568000000000001</v>
      </c>
      <c r="C75" s="665">
        <v>17.468</v>
      </c>
      <c r="D75" s="665">
        <v>18.436</v>
      </c>
      <c r="E75" s="665"/>
      <c r="F75" s="665"/>
      <c r="G75" s="665"/>
      <c r="H75" s="665"/>
    </row>
    <row r="76" spans="1:8">
      <c r="A76" s="691">
        <v>2</v>
      </c>
      <c r="B76" s="665">
        <v>16.559999999999999</v>
      </c>
      <c r="C76" s="665">
        <v>17.469000000000001</v>
      </c>
      <c r="D76" s="665">
        <v>18.443999999999999</v>
      </c>
      <c r="E76" s="665"/>
      <c r="F76" s="665"/>
      <c r="G76" s="665"/>
      <c r="H76" s="665"/>
    </row>
    <row r="77" spans="1:8">
      <c r="A77" s="691">
        <v>2.028</v>
      </c>
      <c r="B77" s="665">
        <v>16.550999999999998</v>
      </c>
      <c r="C77" s="665">
        <v>17.469000000000001</v>
      </c>
      <c r="D77" s="665">
        <v>18.452999999999999</v>
      </c>
      <c r="E77" s="665"/>
      <c r="F77" s="665"/>
      <c r="G77" s="665"/>
      <c r="H77" s="665"/>
    </row>
    <row r="78" spans="1:8">
      <c r="A78" s="691">
        <v>2.056</v>
      </c>
      <c r="B78" s="665">
        <v>16.542999999999999</v>
      </c>
      <c r="C78" s="665">
        <v>17.469000000000001</v>
      </c>
      <c r="D78" s="665">
        <v>18.46</v>
      </c>
      <c r="E78" s="665"/>
      <c r="F78" s="665"/>
      <c r="G78" s="665"/>
      <c r="H78" s="665"/>
    </row>
    <row r="79" spans="1:8">
      <c r="A79" s="691">
        <v>2.0830000000000002</v>
      </c>
      <c r="B79" s="665">
        <v>16.533999999999999</v>
      </c>
      <c r="C79" s="665">
        <v>17.468</v>
      </c>
      <c r="D79" s="665">
        <v>18.466999999999999</v>
      </c>
      <c r="E79" s="665"/>
      <c r="F79" s="665"/>
      <c r="G79" s="665"/>
      <c r="H79" s="665"/>
    </row>
    <row r="80" spans="1:8">
      <c r="A80" s="691">
        <v>2.1110000000000002</v>
      </c>
      <c r="B80" s="665">
        <v>16.524999999999999</v>
      </c>
      <c r="C80" s="665">
        <v>17.466999999999999</v>
      </c>
      <c r="D80" s="665">
        <v>18.472999999999999</v>
      </c>
      <c r="E80" s="665"/>
      <c r="F80" s="665"/>
      <c r="G80" s="665"/>
      <c r="H80" s="665"/>
    </row>
    <row r="81" spans="1:8">
      <c r="A81" s="691">
        <v>2.1389999999999998</v>
      </c>
      <c r="B81" s="665">
        <v>16.515999999999998</v>
      </c>
      <c r="C81" s="665">
        <v>17.466000000000001</v>
      </c>
      <c r="D81" s="665">
        <v>18.478000000000002</v>
      </c>
      <c r="E81" s="665"/>
      <c r="F81" s="665"/>
      <c r="G81" s="665"/>
      <c r="H81" s="665"/>
    </row>
    <row r="82" spans="1:8">
      <c r="A82" s="691">
        <v>2.1669999999999998</v>
      </c>
      <c r="B82" s="665">
        <v>16.507000000000001</v>
      </c>
      <c r="C82" s="665">
        <v>17.463999999999999</v>
      </c>
      <c r="D82" s="665">
        <v>18.481999999999999</v>
      </c>
      <c r="E82" s="665"/>
      <c r="F82" s="665"/>
      <c r="G82" s="665"/>
      <c r="H82" s="665"/>
    </row>
    <row r="83" spans="1:8">
      <c r="A83" s="691">
        <v>2.194</v>
      </c>
      <c r="B83" s="665">
        <v>16.498000000000001</v>
      </c>
      <c r="C83" s="665">
        <v>17.462</v>
      </c>
      <c r="D83" s="665">
        <v>18.486000000000001</v>
      </c>
      <c r="E83" s="665"/>
      <c r="F83" s="665"/>
      <c r="G83" s="665"/>
      <c r="H83" s="665"/>
    </row>
    <row r="84" spans="1:8">
      <c r="A84" s="691">
        <v>2.222</v>
      </c>
      <c r="B84" s="665">
        <v>16.489000000000001</v>
      </c>
      <c r="C84" s="665">
        <v>17.459</v>
      </c>
      <c r="D84" s="665">
        <v>18.489000000000001</v>
      </c>
      <c r="E84" s="665"/>
      <c r="F84" s="665"/>
      <c r="G84" s="665"/>
      <c r="H84" s="665"/>
    </row>
    <row r="85" spans="1:8">
      <c r="A85" s="691">
        <v>2.25</v>
      </c>
      <c r="B85" s="665">
        <v>16.478999999999999</v>
      </c>
      <c r="C85" s="665">
        <v>17.456</v>
      </c>
      <c r="D85" s="665">
        <v>18.491</v>
      </c>
      <c r="E85" s="665"/>
      <c r="F85" s="665"/>
      <c r="G85" s="665"/>
      <c r="H85" s="665"/>
    </row>
    <row r="86" spans="1:8">
      <c r="A86" s="691">
        <v>2.278</v>
      </c>
      <c r="B86" s="665">
        <v>16.47</v>
      </c>
      <c r="C86" s="665">
        <v>17.452999999999999</v>
      </c>
      <c r="D86" s="665">
        <v>18.492999999999999</v>
      </c>
      <c r="E86" s="665"/>
      <c r="F86" s="665"/>
      <c r="G86" s="665"/>
      <c r="H86" s="665"/>
    </row>
    <row r="87" spans="1:8">
      <c r="A87" s="691">
        <v>2.306</v>
      </c>
      <c r="B87" s="665">
        <v>16.46</v>
      </c>
      <c r="C87" s="665">
        <v>17.449000000000002</v>
      </c>
      <c r="D87" s="665">
        <v>18.494</v>
      </c>
      <c r="E87" s="665"/>
      <c r="F87" s="665"/>
      <c r="G87" s="665"/>
      <c r="H87" s="665"/>
    </row>
    <row r="88" spans="1:8">
      <c r="A88" s="691">
        <v>2.3330000000000002</v>
      </c>
      <c r="B88" s="665">
        <v>16.45</v>
      </c>
      <c r="C88" s="665">
        <v>17.443999999999999</v>
      </c>
      <c r="D88" s="665">
        <v>18.494</v>
      </c>
      <c r="E88" s="665"/>
      <c r="F88" s="665"/>
      <c r="G88" s="665"/>
      <c r="H88" s="665"/>
    </row>
    <row r="89" spans="1:8">
      <c r="A89" s="691">
        <v>2.3610000000000002</v>
      </c>
      <c r="B89" s="665">
        <v>16.440000000000001</v>
      </c>
      <c r="C89" s="665">
        <v>17.439</v>
      </c>
      <c r="D89" s="665">
        <v>18.492999999999999</v>
      </c>
      <c r="E89" s="665"/>
      <c r="F89" s="665"/>
      <c r="G89" s="665"/>
      <c r="H89" s="665"/>
    </row>
    <row r="90" spans="1:8">
      <c r="A90" s="691">
        <v>2.3889999999999998</v>
      </c>
      <c r="B90" s="665">
        <v>16.428999999999998</v>
      </c>
      <c r="C90" s="665">
        <v>17.434000000000001</v>
      </c>
      <c r="D90" s="665">
        <v>18.492000000000001</v>
      </c>
      <c r="E90" s="665"/>
      <c r="F90" s="665"/>
      <c r="G90" s="665"/>
      <c r="H90" s="665"/>
    </row>
    <row r="91" spans="1:8">
      <c r="A91" s="691">
        <v>2.4169999999999998</v>
      </c>
      <c r="B91" s="665">
        <v>16.419</v>
      </c>
      <c r="C91" s="665">
        <v>17.428000000000001</v>
      </c>
      <c r="D91" s="665">
        <v>18.489000000000001</v>
      </c>
      <c r="E91" s="665"/>
      <c r="F91" s="665"/>
      <c r="G91" s="665"/>
      <c r="H91" s="665"/>
    </row>
    <row r="92" spans="1:8">
      <c r="A92" s="691">
        <v>2.444</v>
      </c>
      <c r="B92" s="665">
        <v>16.408000000000001</v>
      </c>
      <c r="C92" s="665">
        <v>17.422000000000001</v>
      </c>
      <c r="D92" s="665">
        <v>18.486999999999998</v>
      </c>
      <c r="E92" s="665"/>
      <c r="F92" s="665"/>
      <c r="G92" s="665"/>
      <c r="H92" s="665"/>
    </row>
    <row r="93" spans="1:8">
      <c r="A93" s="691">
        <v>2.472</v>
      </c>
      <c r="B93" s="665">
        <v>16.398</v>
      </c>
      <c r="C93" s="665">
        <v>17.416</v>
      </c>
      <c r="D93" s="665">
        <v>18.483000000000001</v>
      </c>
      <c r="E93" s="665"/>
      <c r="F93" s="665"/>
      <c r="G93" s="665"/>
      <c r="H93" s="665"/>
    </row>
    <row r="94" spans="1:8">
      <c r="A94" s="691">
        <v>2.5</v>
      </c>
      <c r="B94" s="665">
        <v>16.387</v>
      </c>
      <c r="C94" s="665">
        <v>17.408000000000001</v>
      </c>
      <c r="D94" s="665">
        <v>18.478000000000002</v>
      </c>
      <c r="E94" s="665"/>
      <c r="F94" s="665"/>
      <c r="G94" s="665"/>
      <c r="H94" s="665"/>
    </row>
    <row r="95" spans="1:8">
      <c r="A95" s="691">
        <v>2.528</v>
      </c>
      <c r="B95" s="665">
        <v>16.375</v>
      </c>
      <c r="C95" s="665">
        <v>17.401</v>
      </c>
      <c r="D95" s="665">
        <v>18.472999999999999</v>
      </c>
      <c r="E95" s="665"/>
      <c r="F95" s="665"/>
      <c r="G95" s="665"/>
      <c r="H95" s="665"/>
    </row>
    <row r="96" spans="1:8">
      <c r="A96" s="691">
        <v>2.556</v>
      </c>
      <c r="B96" s="665">
        <v>16.364000000000001</v>
      </c>
      <c r="C96" s="665">
        <v>17.393000000000001</v>
      </c>
      <c r="D96" s="665">
        <v>18.466999999999999</v>
      </c>
      <c r="E96" s="665"/>
      <c r="F96" s="665"/>
      <c r="G96" s="665"/>
      <c r="H96" s="665"/>
    </row>
    <row r="97" spans="1:8">
      <c r="A97" s="691">
        <v>2.5830000000000002</v>
      </c>
      <c r="B97" s="665">
        <v>16.353000000000002</v>
      </c>
      <c r="C97" s="665">
        <v>17.384</v>
      </c>
      <c r="D97" s="665">
        <v>18.460999999999999</v>
      </c>
      <c r="E97" s="665"/>
      <c r="F97" s="665"/>
      <c r="G97" s="665"/>
      <c r="H97" s="665"/>
    </row>
    <row r="98" spans="1:8">
      <c r="A98" s="691">
        <v>2.6110000000000002</v>
      </c>
      <c r="B98" s="665">
        <v>16.341000000000001</v>
      </c>
      <c r="C98" s="665">
        <v>17.375</v>
      </c>
      <c r="D98" s="665">
        <v>18.452999999999999</v>
      </c>
      <c r="E98" s="665"/>
      <c r="F98" s="665"/>
      <c r="G98" s="665"/>
      <c r="H98" s="665"/>
    </row>
    <row r="99" spans="1:8">
      <c r="A99" s="691">
        <v>2.6389999999999998</v>
      </c>
      <c r="B99" s="665">
        <v>16.329000000000001</v>
      </c>
      <c r="C99" s="665">
        <v>17.366</v>
      </c>
      <c r="D99" s="665">
        <v>18.445</v>
      </c>
      <c r="E99" s="665"/>
      <c r="F99" s="665"/>
      <c r="G99" s="665"/>
      <c r="H99" s="665"/>
    </row>
    <row r="100" spans="1:8">
      <c r="A100" s="691">
        <v>2.6669999999999998</v>
      </c>
      <c r="B100" s="665">
        <v>16.317</v>
      </c>
      <c r="C100" s="665">
        <v>17.356000000000002</v>
      </c>
      <c r="D100" s="665">
        <v>18.436</v>
      </c>
      <c r="E100" s="665"/>
      <c r="F100" s="665"/>
      <c r="G100" s="665"/>
      <c r="H100" s="665"/>
    </row>
    <row r="101" spans="1:8">
      <c r="A101" s="691">
        <v>2.694</v>
      </c>
      <c r="B101" s="665">
        <v>16.305</v>
      </c>
      <c r="C101" s="665">
        <v>17.346</v>
      </c>
      <c r="D101" s="665">
        <v>18.427</v>
      </c>
      <c r="E101" s="665"/>
      <c r="F101" s="665"/>
      <c r="G101" s="665"/>
      <c r="H101" s="665"/>
    </row>
    <row r="102" spans="1:8">
      <c r="A102" s="691">
        <v>2.722</v>
      </c>
      <c r="B102" s="665">
        <v>16.292999999999999</v>
      </c>
      <c r="C102" s="665">
        <v>17.335000000000001</v>
      </c>
      <c r="D102" s="665">
        <v>18.416</v>
      </c>
      <c r="E102" s="665"/>
      <c r="F102" s="665"/>
      <c r="G102" s="665"/>
      <c r="H102" s="665"/>
    </row>
    <row r="103" spans="1:8">
      <c r="A103" s="691">
        <v>2.75</v>
      </c>
      <c r="B103" s="665">
        <v>16.28</v>
      </c>
      <c r="C103" s="665">
        <v>17.324000000000002</v>
      </c>
      <c r="D103" s="665">
        <v>18.405000000000001</v>
      </c>
      <c r="E103" s="665"/>
      <c r="F103" s="665"/>
      <c r="G103" s="665"/>
      <c r="H103" s="665"/>
    </row>
    <row r="104" spans="1:8">
      <c r="A104" s="691">
        <v>2.778</v>
      </c>
      <c r="B104" s="665">
        <v>16.268000000000001</v>
      </c>
      <c r="C104" s="665">
        <v>17.312000000000001</v>
      </c>
      <c r="D104" s="665">
        <v>18.393999999999998</v>
      </c>
      <c r="E104" s="665"/>
      <c r="F104" s="665"/>
      <c r="G104" s="665"/>
      <c r="H104" s="665"/>
    </row>
    <row r="105" spans="1:8">
      <c r="A105" s="691">
        <v>2.806</v>
      </c>
      <c r="B105" s="665">
        <v>16.254999999999999</v>
      </c>
      <c r="C105" s="665">
        <v>17.3</v>
      </c>
      <c r="D105" s="665">
        <v>18.381</v>
      </c>
      <c r="E105" s="665"/>
      <c r="F105" s="665"/>
      <c r="G105" s="665"/>
      <c r="H105" s="665"/>
    </row>
    <row r="106" spans="1:8">
      <c r="A106" s="691">
        <v>2.8330000000000002</v>
      </c>
      <c r="B106" s="665">
        <v>16.242000000000001</v>
      </c>
      <c r="C106" s="665">
        <v>17.288</v>
      </c>
      <c r="D106" s="665">
        <v>18.367999999999999</v>
      </c>
      <c r="E106" s="665"/>
      <c r="F106" s="665"/>
      <c r="G106" s="665"/>
      <c r="H106" s="665"/>
    </row>
    <row r="107" spans="1:8">
      <c r="A107" s="691">
        <v>2.8610000000000002</v>
      </c>
      <c r="B107" s="665">
        <v>16.228999999999999</v>
      </c>
      <c r="C107" s="665">
        <v>17.274999999999999</v>
      </c>
      <c r="D107" s="665">
        <v>18.353999999999999</v>
      </c>
      <c r="E107" s="665"/>
      <c r="F107" s="665"/>
      <c r="G107" s="665"/>
      <c r="H107" s="665"/>
    </row>
    <row r="108" spans="1:8">
      <c r="A108" s="691">
        <v>2.8889999999999998</v>
      </c>
      <c r="B108" s="665">
        <v>16.215</v>
      </c>
      <c r="C108" s="665">
        <v>17.262</v>
      </c>
      <c r="D108" s="665">
        <v>18.34</v>
      </c>
      <c r="E108" s="665"/>
      <c r="F108" s="665"/>
      <c r="G108" s="665"/>
      <c r="H108" s="665"/>
    </row>
    <row r="109" spans="1:8">
      <c r="A109" s="691">
        <v>2.9169999999999998</v>
      </c>
      <c r="B109" s="665">
        <v>16.202000000000002</v>
      </c>
      <c r="C109" s="665">
        <v>17.248000000000001</v>
      </c>
      <c r="D109" s="665">
        <v>18.324999999999999</v>
      </c>
      <c r="E109" s="665"/>
      <c r="F109" s="665"/>
      <c r="G109" s="665"/>
      <c r="H109" s="665"/>
    </row>
    <row r="110" spans="1:8">
      <c r="A110" s="691">
        <v>2.944</v>
      </c>
      <c r="B110" s="665">
        <v>16.187999999999999</v>
      </c>
      <c r="C110" s="665">
        <v>17.234000000000002</v>
      </c>
      <c r="D110" s="665">
        <v>18.309000000000001</v>
      </c>
      <c r="E110" s="665"/>
      <c r="F110" s="665"/>
      <c r="G110" s="665"/>
      <c r="H110" s="665"/>
    </row>
    <row r="111" spans="1:8">
      <c r="A111" s="691">
        <v>2.972</v>
      </c>
      <c r="B111" s="665">
        <v>16.173999999999999</v>
      </c>
      <c r="C111" s="665">
        <v>17.219000000000001</v>
      </c>
      <c r="D111" s="665">
        <v>18.292999999999999</v>
      </c>
      <c r="E111" s="665"/>
      <c r="F111" s="665"/>
      <c r="G111" s="665"/>
      <c r="H111" s="665"/>
    </row>
    <row r="112" spans="1:8">
      <c r="A112" s="691">
        <v>3</v>
      </c>
      <c r="B112" s="665">
        <v>16.16</v>
      </c>
      <c r="C112" s="665">
        <v>17.204000000000001</v>
      </c>
      <c r="D112" s="665">
        <v>18.276</v>
      </c>
      <c r="E112" s="665"/>
      <c r="F112" s="665"/>
      <c r="G112" s="665"/>
      <c r="H112" s="665"/>
    </row>
    <row r="113" spans="1:8">
      <c r="A113" s="691">
        <v>3.028</v>
      </c>
      <c r="B113" s="665">
        <v>16.146000000000001</v>
      </c>
      <c r="C113" s="665">
        <v>17.189</v>
      </c>
      <c r="D113" s="665">
        <v>18.257999999999999</v>
      </c>
      <c r="E113" s="665"/>
      <c r="F113" s="665"/>
      <c r="G113" s="665"/>
      <c r="H113" s="665"/>
    </row>
    <row r="114" spans="1:8">
      <c r="A114" s="691">
        <v>3.056</v>
      </c>
      <c r="B114" s="665">
        <v>16.131</v>
      </c>
      <c r="C114" s="665">
        <v>17.172999999999998</v>
      </c>
      <c r="D114" s="665">
        <v>18.239999999999998</v>
      </c>
      <c r="E114" s="665"/>
      <c r="F114" s="665"/>
      <c r="G114" s="665"/>
      <c r="H114" s="665"/>
    </row>
    <row r="115" spans="1:8">
      <c r="A115" s="691">
        <v>3.0830000000000002</v>
      </c>
      <c r="B115" s="665">
        <v>16.116</v>
      </c>
      <c r="C115" s="665">
        <v>17.157</v>
      </c>
      <c r="D115" s="665">
        <v>18.221</v>
      </c>
      <c r="E115" s="665"/>
      <c r="F115" s="665"/>
      <c r="G115" s="665"/>
      <c r="H115" s="665"/>
    </row>
    <row r="116" spans="1:8">
      <c r="A116" s="691">
        <v>3.1110000000000002</v>
      </c>
      <c r="B116" s="665">
        <v>16.102</v>
      </c>
      <c r="C116" s="665">
        <v>17.14</v>
      </c>
      <c r="D116" s="665">
        <v>18.202000000000002</v>
      </c>
      <c r="E116" s="665"/>
      <c r="F116" s="665"/>
      <c r="G116" s="665"/>
      <c r="H116" s="665"/>
    </row>
    <row r="117" spans="1:8">
      <c r="A117" s="691">
        <v>3.1389999999999998</v>
      </c>
      <c r="B117" s="665">
        <v>16.087</v>
      </c>
      <c r="C117" s="665">
        <v>17.123000000000001</v>
      </c>
      <c r="D117" s="665">
        <v>18.181999999999999</v>
      </c>
      <c r="E117" s="665"/>
      <c r="F117" s="665"/>
      <c r="G117" s="665"/>
      <c r="H117" s="665"/>
    </row>
    <row r="118" spans="1:8">
      <c r="A118" s="691">
        <v>3.1669999999999998</v>
      </c>
      <c r="B118" s="665">
        <v>16.071000000000002</v>
      </c>
      <c r="C118" s="665">
        <v>17.106000000000002</v>
      </c>
      <c r="D118" s="665">
        <v>18.161000000000001</v>
      </c>
      <c r="E118" s="665"/>
      <c r="F118" s="665"/>
      <c r="G118" s="665"/>
      <c r="H118" s="665"/>
    </row>
    <row r="119" spans="1:8">
      <c r="A119" s="691">
        <v>3.194</v>
      </c>
      <c r="B119" s="665">
        <v>16.056000000000001</v>
      </c>
      <c r="C119" s="665">
        <v>17.088000000000001</v>
      </c>
      <c r="D119" s="665">
        <v>18.14</v>
      </c>
      <c r="E119" s="665"/>
      <c r="F119" s="665"/>
      <c r="G119" s="665"/>
      <c r="H119" s="665"/>
    </row>
    <row r="120" spans="1:8">
      <c r="A120" s="691">
        <v>3.222</v>
      </c>
      <c r="B120" s="665">
        <v>16.041</v>
      </c>
      <c r="C120" s="665">
        <v>17.07</v>
      </c>
      <c r="D120" s="665">
        <v>18.117999999999999</v>
      </c>
      <c r="E120" s="665"/>
      <c r="F120" s="665"/>
      <c r="G120" s="665"/>
      <c r="H120" s="665"/>
    </row>
    <row r="121" spans="1:8">
      <c r="A121" s="691">
        <v>3.25</v>
      </c>
      <c r="B121" s="665">
        <v>16.024999999999999</v>
      </c>
      <c r="C121" s="665">
        <v>17.050999999999998</v>
      </c>
      <c r="D121" s="665">
        <v>18.096</v>
      </c>
      <c r="E121" s="665"/>
      <c r="F121" s="665"/>
      <c r="G121" s="665"/>
      <c r="H121" s="665"/>
    </row>
    <row r="122" spans="1:8">
      <c r="A122" s="691">
        <v>3.278</v>
      </c>
      <c r="B122" s="665">
        <v>16.009</v>
      </c>
      <c r="C122" s="665">
        <v>17.032</v>
      </c>
      <c r="D122" s="665">
        <v>18.073</v>
      </c>
      <c r="E122" s="665"/>
      <c r="F122" s="665"/>
      <c r="G122" s="665"/>
      <c r="H122" s="665"/>
    </row>
    <row r="123" spans="1:8">
      <c r="A123" s="691">
        <v>3.306</v>
      </c>
      <c r="B123" s="665">
        <v>15.993</v>
      </c>
      <c r="C123" s="665">
        <v>17.013000000000002</v>
      </c>
      <c r="D123" s="665">
        <v>18.05</v>
      </c>
      <c r="E123" s="665"/>
      <c r="F123" s="665"/>
      <c r="G123" s="665"/>
      <c r="H123" s="665"/>
    </row>
    <row r="124" spans="1:8">
      <c r="A124" s="691">
        <v>3.3330000000000002</v>
      </c>
      <c r="B124" s="665">
        <v>15.977</v>
      </c>
      <c r="C124" s="665">
        <v>16.994</v>
      </c>
      <c r="D124" s="665">
        <v>18.026</v>
      </c>
      <c r="E124" s="665"/>
      <c r="F124" s="665"/>
      <c r="G124" s="665"/>
      <c r="H124" s="665"/>
    </row>
    <row r="125" spans="1:8">
      <c r="A125" s="691">
        <v>3.3610000000000002</v>
      </c>
      <c r="B125" s="665">
        <v>15.96</v>
      </c>
      <c r="C125" s="665">
        <v>16.974</v>
      </c>
      <c r="D125" s="665">
        <v>18.001000000000001</v>
      </c>
      <c r="E125" s="665"/>
      <c r="F125" s="665"/>
      <c r="G125" s="665"/>
      <c r="H125" s="665"/>
    </row>
    <row r="126" spans="1:8">
      <c r="A126" s="691">
        <v>3.3889999999999998</v>
      </c>
      <c r="B126" s="665">
        <v>15.944000000000001</v>
      </c>
      <c r="C126" s="665">
        <v>16.952999999999999</v>
      </c>
      <c r="D126" s="665">
        <v>17.975999999999999</v>
      </c>
      <c r="E126" s="665"/>
      <c r="F126" s="665"/>
      <c r="G126" s="665"/>
      <c r="H126" s="665"/>
    </row>
    <row r="127" spans="1:8">
      <c r="A127" s="691">
        <v>3.4169999999999998</v>
      </c>
      <c r="B127" s="665">
        <v>15.927</v>
      </c>
      <c r="C127" s="665">
        <v>16.933</v>
      </c>
      <c r="D127" s="665">
        <v>17.951000000000001</v>
      </c>
      <c r="E127" s="665"/>
      <c r="F127" s="665"/>
      <c r="G127" s="665"/>
      <c r="H127" s="665"/>
    </row>
    <row r="128" spans="1:8">
      <c r="A128" s="691">
        <v>3.444</v>
      </c>
      <c r="B128" s="665">
        <v>15.91</v>
      </c>
      <c r="C128" s="665">
        <v>16.911999999999999</v>
      </c>
      <c r="D128" s="665">
        <v>17.925000000000001</v>
      </c>
      <c r="E128" s="665"/>
      <c r="F128" s="665"/>
      <c r="G128" s="665"/>
      <c r="H128" s="665"/>
    </row>
    <row r="129" spans="1:8">
      <c r="A129" s="691">
        <v>3.472</v>
      </c>
      <c r="B129" s="665">
        <v>15.893000000000001</v>
      </c>
      <c r="C129" s="665">
        <v>16.890999999999998</v>
      </c>
      <c r="D129" s="665">
        <v>17.899000000000001</v>
      </c>
      <c r="E129" s="665"/>
      <c r="F129" s="665"/>
      <c r="G129" s="665"/>
      <c r="H129" s="665"/>
    </row>
    <row r="130" spans="1:8">
      <c r="A130" s="691">
        <v>3.5</v>
      </c>
      <c r="B130" s="665">
        <v>15.875999999999999</v>
      </c>
      <c r="C130" s="665">
        <v>16.869</v>
      </c>
      <c r="D130" s="665">
        <v>17.872</v>
      </c>
      <c r="E130" s="665"/>
      <c r="F130" s="665"/>
      <c r="G130" s="665"/>
      <c r="H130" s="665"/>
    </row>
    <row r="131" spans="1:8">
      <c r="A131" s="691">
        <v>3.528</v>
      </c>
      <c r="B131" s="665">
        <v>15.859</v>
      </c>
      <c r="C131" s="665">
        <v>16.847000000000001</v>
      </c>
      <c r="D131" s="665">
        <v>17.844000000000001</v>
      </c>
      <c r="E131" s="665"/>
      <c r="F131" s="665"/>
      <c r="G131" s="665"/>
      <c r="H131" s="665"/>
    </row>
    <row r="132" spans="1:8">
      <c r="A132" s="691">
        <v>3.556</v>
      </c>
      <c r="B132" s="665">
        <v>15.840999999999999</v>
      </c>
      <c r="C132" s="665">
        <v>16.824999999999999</v>
      </c>
      <c r="D132" s="665">
        <v>17.817</v>
      </c>
      <c r="E132" s="665"/>
      <c r="F132" s="665"/>
      <c r="G132" s="665"/>
      <c r="H132" s="665"/>
    </row>
    <row r="133" spans="1:8">
      <c r="A133" s="691">
        <v>3.5830000000000002</v>
      </c>
      <c r="B133" s="665">
        <v>15.823</v>
      </c>
      <c r="C133" s="665">
        <v>16.802</v>
      </c>
      <c r="D133" s="665">
        <v>17.788</v>
      </c>
      <c r="E133" s="665"/>
      <c r="F133" s="665"/>
      <c r="G133" s="665"/>
      <c r="H133" s="665"/>
    </row>
    <row r="134" spans="1:8">
      <c r="A134" s="691">
        <v>3.6110000000000002</v>
      </c>
      <c r="B134" s="665">
        <v>15.805</v>
      </c>
      <c r="C134" s="665">
        <v>16.78</v>
      </c>
      <c r="D134" s="665">
        <v>17.760000000000002</v>
      </c>
      <c r="E134" s="665"/>
      <c r="F134" s="665"/>
      <c r="G134" s="665"/>
      <c r="H134" s="665"/>
    </row>
    <row r="135" spans="1:8">
      <c r="A135" s="691">
        <v>3.6389999999999998</v>
      </c>
      <c r="B135" s="665">
        <v>15.787000000000001</v>
      </c>
      <c r="C135" s="665">
        <v>16.757000000000001</v>
      </c>
      <c r="D135" s="665">
        <v>17.731000000000002</v>
      </c>
      <c r="E135" s="665"/>
      <c r="F135" s="665"/>
      <c r="G135" s="665"/>
      <c r="H135" s="665"/>
    </row>
    <row r="136" spans="1:8">
      <c r="A136" s="691">
        <v>3.6669999999999998</v>
      </c>
      <c r="B136" s="665">
        <v>15.769</v>
      </c>
      <c r="C136" s="665">
        <v>16.733000000000001</v>
      </c>
      <c r="D136" s="665">
        <v>17.701000000000001</v>
      </c>
      <c r="E136" s="665"/>
      <c r="F136" s="665"/>
      <c r="G136" s="665"/>
      <c r="H136" s="665"/>
    </row>
    <row r="137" spans="1:8">
      <c r="A137" s="691">
        <v>3.694</v>
      </c>
      <c r="B137" s="665">
        <v>15.750999999999999</v>
      </c>
      <c r="C137" s="665">
        <v>16.71</v>
      </c>
      <c r="D137" s="665">
        <v>17.670999999999999</v>
      </c>
      <c r="E137" s="665"/>
      <c r="F137" s="665"/>
      <c r="G137" s="665"/>
      <c r="H137" s="665"/>
    </row>
    <row r="138" spans="1:8">
      <c r="A138" s="691">
        <v>3.722</v>
      </c>
      <c r="B138" s="665">
        <v>15.731999999999999</v>
      </c>
      <c r="C138" s="665">
        <v>16.686</v>
      </c>
      <c r="D138" s="665">
        <v>17.640999999999998</v>
      </c>
      <c r="E138" s="665"/>
      <c r="F138" s="665"/>
      <c r="G138" s="665"/>
      <c r="H138" s="665"/>
    </row>
    <row r="139" spans="1:8">
      <c r="A139" s="691">
        <v>3.75</v>
      </c>
      <c r="B139" s="665">
        <v>15.714</v>
      </c>
      <c r="C139" s="665">
        <v>16.661000000000001</v>
      </c>
      <c r="D139" s="665">
        <v>17.61</v>
      </c>
      <c r="E139" s="665"/>
      <c r="F139" s="665"/>
      <c r="G139" s="665"/>
      <c r="H139" s="665"/>
    </row>
    <row r="140" spans="1:8">
      <c r="A140" s="691">
        <v>3.778</v>
      </c>
      <c r="B140" s="665">
        <v>15.695</v>
      </c>
      <c r="C140" s="665">
        <v>16.637</v>
      </c>
      <c r="D140" s="665">
        <v>17.579000000000001</v>
      </c>
      <c r="E140" s="665"/>
      <c r="F140" s="665"/>
      <c r="G140" s="665"/>
      <c r="H140" s="665"/>
    </row>
    <row r="141" spans="1:8">
      <c r="A141" s="691">
        <v>3.806</v>
      </c>
      <c r="B141" s="665">
        <v>15.676</v>
      </c>
      <c r="C141" s="665">
        <v>16.611999999999998</v>
      </c>
      <c r="D141" s="665">
        <v>17.547999999999998</v>
      </c>
      <c r="E141" s="665"/>
      <c r="F141" s="665"/>
      <c r="G141" s="665"/>
      <c r="H141" s="665"/>
    </row>
    <row r="142" spans="1:8">
      <c r="A142" s="691">
        <v>3.8330000000000002</v>
      </c>
      <c r="B142" s="665">
        <v>15.657</v>
      </c>
      <c r="C142" s="665">
        <v>16.587</v>
      </c>
      <c r="D142" s="665">
        <v>17.515999999999998</v>
      </c>
      <c r="E142" s="665"/>
      <c r="F142" s="665"/>
      <c r="G142" s="665"/>
      <c r="H142" s="665"/>
    </row>
    <row r="143" spans="1:8">
      <c r="A143" s="691">
        <v>3.8610000000000002</v>
      </c>
      <c r="B143" s="665">
        <v>15.638</v>
      </c>
      <c r="C143" s="665">
        <v>16.562000000000001</v>
      </c>
      <c r="D143" s="665">
        <v>17.484000000000002</v>
      </c>
      <c r="E143" s="665"/>
      <c r="F143" s="665"/>
      <c r="G143" s="665"/>
      <c r="H143" s="665"/>
    </row>
    <row r="144" spans="1:8">
      <c r="A144" s="691">
        <v>3.8889999999999998</v>
      </c>
      <c r="B144" s="665">
        <v>15.618</v>
      </c>
      <c r="C144" s="665">
        <v>16.536000000000001</v>
      </c>
      <c r="D144" s="665">
        <v>17.451000000000001</v>
      </c>
      <c r="E144" s="665"/>
      <c r="F144" s="665"/>
      <c r="G144" s="665"/>
      <c r="H144" s="665"/>
    </row>
    <row r="145" spans="1:8">
      <c r="A145" s="691">
        <v>3.9169999999999998</v>
      </c>
      <c r="B145" s="665">
        <v>15.599</v>
      </c>
      <c r="C145" s="665">
        <v>16.510999999999999</v>
      </c>
      <c r="D145" s="665">
        <v>17.419</v>
      </c>
      <c r="E145" s="665"/>
      <c r="F145" s="665"/>
      <c r="G145" s="665"/>
      <c r="H145" s="665"/>
    </row>
    <row r="146" spans="1:8">
      <c r="A146" s="691">
        <v>3.944</v>
      </c>
      <c r="B146" s="665">
        <v>15.579000000000001</v>
      </c>
      <c r="C146" s="665">
        <v>16.484999999999999</v>
      </c>
      <c r="D146" s="665">
        <v>17.385000000000002</v>
      </c>
      <c r="E146" s="665"/>
      <c r="F146" s="665"/>
      <c r="G146" s="665"/>
      <c r="H146" s="665"/>
    </row>
    <row r="147" spans="1:8">
      <c r="A147" s="691">
        <v>3.972</v>
      </c>
      <c r="B147" s="665">
        <v>15.558999999999999</v>
      </c>
      <c r="C147" s="665">
        <v>16.457999999999998</v>
      </c>
      <c r="D147" s="665">
        <v>17.352</v>
      </c>
      <c r="E147" s="665"/>
      <c r="F147" s="665"/>
      <c r="G147" s="665"/>
      <c r="H147" s="665"/>
    </row>
    <row r="148" spans="1:8">
      <c r="A148" s="691">
        <v>4</v>
      </c>
      <c r="B148" s="665">
        <v>15.539</v>
      </c>
      <c r="C148" s="665">
        <v>16.431999999999999</v>
      </c>
      <c r="D148" s="665">
        <v>17.318000000000001</v>
      </c>
      <c r="E148" s="665"/>
      <c r="F148" s="665"/>
      <c r="G148" s="665"/>
      <c r="H148" s="665"/>
    </row>
    <row r="149" spans="1:8">
      <c r="A149" s="691">
        <v>4.0279999999999996</v>
      </c>
      <c r="B149" s="665">
        <v>15.519</v>
      </c>
      <c r="C149" s="665">
        <v>16.405000000000001</v>
      </c>
      <c r="D149" s="665">
        <v>17.283999999999999</v>
      </c>
      <c r="E149" s="665"/>
      <c r="F149" s="665"/>
      <c r="G149" s="665"/>
      <c r="H149" s="665"/>
    </row>
    <row r="150" spans="1:8">
      <c r="A150" s="691">
        <v>4.056</v>
      </c>
      <c r="B150" s="665">
        <v>15.499000000000001</v>
      </c>
      <c r="C150" s="665">
        <v>16.378</v>
      </c>
      <c r="D150" s="665">
        <v>17.25</v>
      </c>
      <c r="E150" s="665"/>
      <c r="F150" s="665"/>
      <c r="G150" s="665"/>
      <c r="H150" s="665"/>
    </row>
    <row r="151" spans="1:8">
      <c r="A151" s="691">
        <v>4.0830000000000002</v>
      </c>
      <c r="B151" s="665">
        <v>15.478999999999999</v>
      </c>
      <c r="C151" s="665">
        <v>16.350999999999999</v>
      </c>
      <c r="D151" s="665">
        <v>17.215</v>
      </c>
      <c r="E151" s="665"/>
      <c r="F151" s="665"/>
      <c r="G151" s="665"/>
      <c r="H151" s="665"/>
    </row>
    <row r="152" spans="1:8">
      <c r="A152" s="691">
        <v>4.1109999999999998</v>
      </c>
      <c r="B152" s="665">
        <v>15.458</v>
      </c>
      <c r="C152" s="665">
        <v>16.324000000000002</v>
      </c>
      <c r="D152" s="665">
        <v>17.18</v>
      </c>
      <c r="E152" s="665"/>
      <c r="F152" s="665"/>
      <c r="G152" s="665"/>
      <c r="H152" s="665"/>
    </row>
    <row r="153" spans="1:8">
      <c r="A153" s="691">
        <v>4.1390000000000002</v>
      </c>
      <c r="B153" s="665">
        <v>15.438000000000001</v>
      </c>
      <c r="C153" s="665">
        <v>16.295999999999999</v>
      </c>
      <c r="D153" s="665">
        <v>17.145</v>
      </c>
      <c r="E153" s="665"/>
      <c r="F153" s="665"/>
      <c r="G153" s="665"/>
      <c r="H153" s="665"/>
    </row>
    <row r="154" spans="1:8">
      <c r="A154" s="691">
        <v>4.1669999999999998</v>
      </c>
      <c r="B154" s="665">
        <v>15.417</v>
      </c>
      <c r="C154" s="665">
        <v>16.268999999999998</v>
      </c>
      <c r="D154" s="665">
        <v>17.11</v>
      </c>
      <c r="E154" s="665"/>
      <c r="F154" s="665"/>
      <c r="G154" s="665"/>
      <c r="H154" s="665"/>
    </row>
    <row r="155" spans="1:8">
      <c r="A155" s="691">
        <v>4.194</v>
      </c>
      <c r="B155" s="665">
        <v>15.396000000000001</v>
      </c>
      <c r="C155" s="665">
        <v>16.241</v>
      </c>
      <c r="D155" s="665">
        <v>17.074000000000002</v>
      </c>
      <c r="E155" s="665"/>
      <c r="F155" s="665"/>
      <c r="G155" s="665"/>
      <c r="H155" s="665"/>
    </row>
    <row r="156" spans="1:8">
      <c r="A156" s="691">
        <v>4.2220000000000004</v>
      </c>
      <c r="B156" s="665">
        <v>15.375</v>
      </c>
      <c r="C156" s="665">
        <v>16.213000000000001</v>
      </c>
      <c r="D156" s="665">
        <v>17.038</v>
      </c>
      <c r="E156" s="665"/>
      <c r="F156" s="665"/>
      <c r="G156" s="665"/>
      <c r="H156" s="665"/>
    </row>
    <row r="157" spans="1:8">
      <c r="A157" s="691">
        <v>4.25</v>
      </c>
      <c r="B157" s="665">
        <v>15.353999999999999</v>
      </c>
      <c r="C157" s="665">
        <v>16.184999999999999</v>
      </c>
      <c r="D157" s="665">
        <v>17.001999999999999</v>
      </c>
      <c r="E157" s="665"/>
      <c r="F157" s="665"/>
      <c r="G157" s="665"/>
      <c r="H157" s="665"/>
    </row>
    <row r="158" spans="1:8">
      <c r="A158" s="691">
        <v>4.2779999999999996</v>
      </c>
      <c r="B158" s="665">
        <v>15.333</v>
      </c>
      <c r="C158" s="665">
        <v>16.155999999999999</v>
      </c>
      <c r="D158" s="665">
        <v>16.966000000000001</v>
      </c>
      <c r="E158" s="665"/>
      <c r="F158" s="665"/>
      <c r="G158" s="665"/>
      <c r="H158" s="665"/>
    </row>
    <row r="159" spans="1:8">
      <c r="A159" s="691">
        <v>4.306</v>
      </c>
      <c r="B159" s="665">
        <v>15.311</v>
      </c>
      <c r="C159" s="665">
        <v>16.128</v>
      </c>
      <c r="D159" s="665">
        <v>16.928999999999998</v>
      </c>
      <c r="E159" s="665"/>
      <c r="F159" s="665"/>
      <c r="G159" s="665"/>
      <c r="H159" s="665"/>
    </row>
    <row r="160" spans="1:8">
      <c r="A160" s="691">
        <v>4.3330000000000002</v>
      </c>
      <c r="B160" s="665">
        <v>15.29</v>
      </c>
      <c r="C160" s="665">
        <v>16.099</v>
      </c>
      <c r="D160" s="665">
        <v>16.893000000000001</v>
      </c>
      <c r="E160" s="665"/>
      <c r="F160" s="665"/>
      <c r="G160" s="665"/>
      <c r="H160" s="665"/>
    </row>
    <row r="161" spans="1:8">
      <c r="A161" s="691">
        <v>4.3609999999999998</v>
      </c>
      <c r="B161" s="665">
        <v>15.268000000000001</v>
      </c>
      <c r="C161" s="665">
        <v>16.07</v>
      </c>
      <c r="D161" s="665">
        <v>16.856000000000002</v>
      </c>
      <c r="E161" s="665"/>
      <c r="F161" s="665"/>
      <c r="G161" s="665"/>
      <c r="H161" s="665"/>
    </row>
    <row r="162" spans="1:8">
      <c r="A162" s="691">
        <v>4.3890000000000002</v>
      </c>
      <c r="B162" s="665">
        <v>15.247</v>
      </c>
      <c r="C162" s="665">
        <v>16.041</v>
      </c>
      <c r="D162" s="665">
        <v>16.818000000000001</v>
      </c>
      <c r="E162" s="665"/>
      <c r="F162" s="665"/>
      <c r="G162" s="665"/>
      <c r="H162" s="665"/>
    </row>
    <row r="163" spans="1:8">
      <c r="A163" s="691">
        <v>4.4169999999999998</v>
      </c>
      <c r="B163" s="665">
        <v>15.225</v>
      </c>
      <c r="C163" s="665">
        <v>16.010999999999999</v>
      </c>
      <c r="D163" s="665">
        <v>16.780999999999999</v>
      </c>
      <c r="E163" s="665"/>
      <c r="F163" s="665"/>
      <c r="G163" s="665"/>
      <c r="H163" s="665"/>
    </row>
    <row r="164" spans="1:8">
      <c r="A164" s="691">
        <v>4.444</v>
      </c>
      <c r="B164" s="665">
        <v>15.202999999999999</v>
      </c>
      <c r="C164" s="665">
        <v>15.981999999999999</v>
      </c>
      <c r="D164" s="665">
        <v>16.744</v>
      </c>
      <c r="E164" s="665"/>
      <c r="F164" s="665"/>
      <c r="G164" s="665"/>
      <c r="H164" s="665"/>
    </row>
    <row r="165" spans="1:8">
      <c r="A165" s="691">
        <v>4.4720000000000004</v>
      </c>
      <c r="B165" s="665">
        <v>15.180999999999999</v>
      </c>
      <c r="C165" s="665">
        <v>15.952999999999999</v>
      </c>
      <c r="D165" s="665">
        <v>16.706</v>
      </c>
      <c r="E165" s="665"/>
      <c r="F165" s="665"/>
      <c r="G165" s="665"/>
      <c r="H165" s="665"/>
    </row>
    <row r="166" spans="1:8">
      <c r="A166" s="691">
        <v>4.5</v>
      </c>
      <c r="B166" s="665">
        <v>15.159000000000001</v>
      </c>
      <c r="C166" s="665">
        <v>15.923</v>
      </c>
      <c r="D166" s="665">
        <v>16.667999999999999</v>
      </c>
      <c r="E166" s="665"/>
      <c r="F166" s="665"/>
      <c r="G166" s="665"/>
      <c r="H166" s="665"/>
    </row>
    <row r="167" spans="1:8">
      <c r="A167" s="691">
        <v>4.5279999999999996</v>
      </c>
      <c r="B167" s="665">
        <v>15.137</v>
      </c>
      <c r="C167" s="665">
        <v>15.893000000000001</v>
      </c>
      <c r="D167" s="665">
        <v>16.63</v>
      </c>
      <c r="E167" s="665"/>
      <c r="F167" s="665"/>
      <c r="G167" s="665"/>
      <c r="H167" s="665"/>
    </row>
    <row r="168" spans="1:8">
      <c r="A168" s="691">
        <v>4.556</v>
      </c>
      <c r="B168" s="665">
        <v>15.114000000000001</v>
      </c>
      <c r="C168" s="665">
        <v>15.863</v>
      </c>
      <c r="D168" s="665">
        <v>16.591999999999999</v>
      </c>
      <c r="E168" s="665"/>
      <c r="F168" s="665"/>
      <c r="G168" s="665"/>
      <c r="H168" s="665"/>
    </row>
    <row r="169" spans="1:8">
      <c r="A169" s="691">
        <v>4.5830000000000002</v>
      </c>
      <c r="B169" s="665">
        <v>15.092000000000001</v>
      </c>
      <c r="C169" s="665">
        <v>15.833</v>
      </c>
      <c r="D169" s="665">
        <v>16.553999999999998</v>
      </c>
      <c r="E169" s="665"/>
      <c r="F169" s="665"/>
      <c r="G169" s="665"/>
      <c r="H169" s="665"/>
    </row>
    <row r="170" spans="1:8">
      <c r="A170" s="691">
        <v>4.6109999999999998</v>
      </c>
      <c r="B170" s="665">
        <v>15.07</v>
      </c>
      <c r="C170" s="665">
        <v>15.803000000000001</v>
      </c>
      <c r="D170" s="665">
        <v>16.515000000000001</v>
      </c>
      <c r="E170" s="665"/>
      <c r="F170" s="665"/>
      <c r="G170" s="665"/>
      <c r="H170" s="665"/>
    </row>
    <row r="171" spans="1:8">
      <c r="A171" s="691">
        <v>4.6390000000000002</v>
      </c>
      <c r="B171" s="665">
        <v>15.047000000000001</v>
      </c>
      <c r="C171" s="665">
        <v>15.772</v>
      </c>
      <c r="D171" s="665">
        <v>16.475999999999999</v>
      </c>
      <c r="E171" s="665"/>
      <c r="F171" s="665"/>
      <c r="G171" s="665"/>
      <c r="H171" s="665"/>
    </row>
    <row r="172" spans="1:8">
      <c r="A172" s="691">
        <v>4.6669999999999998</v>
      </c>
      <c r="B172" s="665">
        <v>15.023999999999999</v>
      </c>
      <c r="C172" s="665">
        <v>15.742000000000001</v>
      </c>
      <c r="D172" s="665">
        <v>16.437999999999999</v>
      </c>
      <c r="E172" s="665"/>
      <c r="F172" s="665"/>
      <c r="G172" s="665"/>
      <c r="H172" s="665"/>
    </row>
    <row r="173" spans="1:8">
      <c r="A173" s="691">
        <v>4.694</v>
      </c>
      <c r="B173" s="665">
        <v>15.000999999999999</v>
      </c>
      <c r="C173" s="665">
        <v>15.711</v>
      </c>
      <c r="D173" s="665">
        <v>16.399000000000001</v>
      </c>
      <c r="E173" s="665"/>
      <c r="F173" s="665"/>
      <c r="G173" s="665"/>
      <c r="H173" s="665"/>
    </row>
    <row r="174" spans="1:8">
      <c r="A174" s="691">
        <v>4.7220000000000004</v>
      </c>
      <c r="B174" s="665">
        <v>14.978999999999999</v>
      </c>
      <c r="C174" s="665">
        <v>15.680999999999999</v>
      </c>
      <c r="D174" s="665">
        <v>16.36</v>
      </c>
      <c r="E174" s="665"/>
      <c r="F174" s="665"/>
      <c r="G174" s="665"/>
      <c r="H174" s="665"/>
    </row>
    <row r="175" spans="1:8">
      <c r="A175" s="691">
        <v>4.75</v>
      </c>
      <c r="B175" s="665">
        <v>14.956</v>
      </c>
      <c r="C175" s="665">
        <v>15.65</v>
      </c>
      <c r="D175" s="665">
        <v>16.321000000000002</v>
      </c>
      <c r="E175" s="665"/>
      <c r="F175" s="665"/>
      <c r="G175" s="665"/>
      <c r="H175" s="665"/>
    </row>
    <row r="176" spans="1:8">
      <c r="A176" s="691">
        <v>4.7779999999999996</v>
      </c>
      <c r="B176" s="665">
        <v>14.933</v>
      </c>
      <c r="C176" s="665">
        <v>15.619</v>
      </c>
      <c r="D176" s="665">
        <v>16.282</v>
      </c>
      <c r="E176" s="665"/>
      <c r="F176" s="665"/>
      <c r="G176" s="665"/>
      <c r="H176" s="665"/>
    </row>
    <row r="177" spans="1:8">
      <c r="A177" s="691">
        <v>4.806</v>
      </c>
      <c r="B177" s="665">
        <v>14.909000000000001</v>
      </c>
      <c r="C177" s="665">
        <v>15.587999999999999</v>
      </c>
      <c r="D177" s="665">
        <v>16.242999999999999</v>
      </c>
      <c r="E177" s="665"/>
      <c r="F177" s="665"/>
      <c r="G177" s="665"/>
      <c r="H177" s="665"/>
    </row>
    <row r="178" spans="1:8">
      <c r="A178" s="691">
        <v>4.8330000000000002</v>
      </c>
      <c r="B178" s="665">
        <v>14.885999999999999</v>
      </c>
      <c r="C178" s="665">
        <v>15.557</v>
      </c>
      <c r="D178" s="665">
        <v>16.202999999999999</v>
      </c>
      <c r="E178" s="665"/>
      <c r="F178" s="665"/>
      <c r="G178" s="665"/>
      <c r="H178" s="665"/>
    </row>
    <row r="179" spans="1:8">
      <c r="A179" s="691">
        <v>4.8609999999999998</v>
      </c>
      <c r="B179" s="665">
        <v>14.863</v>
      </c>
      <c r="C179" s="665">
        <v>15.526</v>
      </c>
      <c r="D179" s="665">
        <v>16.164000000000001</v>
      </c>
      <c r="E179" s="665"/>
      <c r="F179" s="665"/>
      <c r="G179" s="665"/>
      <c r="H179" s="665"/>
    </row>
    <row r="180" spans="1:8">
      <c r="A180" s="691">
        <v>4.8890000000000002</v>
      </c>
      <c r="B180" s="665">
        <v>14.84</v>
      </c>
      <c r="C180" s="665">
        <v>15.494</v>
      </c>
      <c r="D180" s="665">
        <v>16.123999999999999</v>
      </c>
      <c r="E180" s="665"/>
      <c r="F180" s="665"/>
      <c r="G180" s="665"/>
      <c r="H180" s="665"/>
    </row>
    <row r="181" spans="1:8">
      <c r="A181" s="691">
        <v>4.9169999999999998</v>
      </c>
      <c r="B181" s="665">
        <v>14.816000000000001</v>
      </c>
      <c r="C181" s="665">
        <v>15.462999999999999</v>
      </c>
      <c r="D181" s="665">
        <v>16.085000000000001</v>
      </c>
      <c r="E181" s="665"/>
      <c r="F181" s="665"/>
      <c r="G181" s="665"/>
      <c r="H181" s="665"/>
    </row>
    <row r="182" spans="1:8">
      <c r="A182" s="691">
        <v>4.944</v>
      </c>
      <c r="B182" s="665">
        <v>14.792999999999999</v>
      </c>
      <c r="C182" s="665">
        <v>15.432</v>
      </c>
      <c r="D182" s="665">
        <v>16.045000000000002</v>
      </c>
      <c r="E182" s="665"/>
      <c r="F182" s="665"/>
      <c r="G182" s="665"/>
      <c r="H182" s="665"/>
    </row>
    <row r="183" spans="1:8">
      <c r="A183" s="691">
        <v>4.9720000000000004</v>
      </c>
      <c r="B183" s="665">
        <v>14.769</v>
      </c>
      <c r="C183" s="665">
        <v>15.4</v>
      </c>
      <c r="D183" s="665">
        <v>16.004999999999999</v>
      </c>
      <c r="E183" s="665"/>
      <c r="F183" s="665"/>
      <c r="G183" s="665"/>
      <c r="H183" s="665"/>
    </row>
    <row r="184" spans="1:8">
      <c r="A184" s="691">
        <v>5</v>
      </c>
      <c r="B184" s="665">
        <v>14.744999999999999</v>
      </c>
      <c r="C184" s="665">
        <v>15.369</v>
      </c>
      <c r="D184" s="665">
        <v>15.965</v>
      </c>
      <c r="E184" s="665"/>
      <c r="F184" s="665"/>
      <c r="G184" s="665"/>
      <c r="H184" s="665"/>
    </row>
    <row r="185" spans="1:8">
      <c r="A185" s="693"/>
      <c r="B185" s="665"/>
      <c r="C185" s="665"/>
      <c r="D185" s="665"/>
      <c r="E185" s="665"/>
    </row>
    <row r="186" spans="1:8">
      <c r="A186" s="693"/>
      <c r="B186" s="665"/>
      <c r="C186" s="665"/>
      <c r="D186" s="665"/>
      <c r="E186" s="665"/>
    </row>
    <row r="187" spans="1:8">
      <c r="A187" s="693"/>
      <c r="B187" s="665"/>
      <c r="C187" s="665"/>
      <c r="D187" s="665"/>
      <c r="E187" s="665"/>
    </row>
    <row r="188" spans="1:8">
      <c r="A188" s="693"/>
      <c r="B188" s="665"/>
      <c r="C188" s="665"/>
      <c r="D188" s="665"/>
      <c r="E188" s="665"/>
    </row>
    <row r="189" spans="1:8">
      <c r="A189" s="693"/>
      <c r="B189" s="665"/>
      <c r="C189" s="665"/>
      <c r="D189" s="665"/>
      <c r="E189" s="665"/>
    </row>
    <row r="190" spans="1:8">
      <c r="A190" s="693"/>
      <c r="B190" s="665"/>
      <c r="C190" s="665"/>
      <c r="D190" s="665"/>
      <c r="E190" s="665"/>
    </row>
    <row r="191" spans="1:8">
      <c r="A191" s="693"/>
      <c r="B191" s="665"/>
      <c r="C191" s="665"/>
      <c r="D191" s="665"/>
      <c r="E191" s="665"/>
    </row>
    <row r="192" spans="1:8">
      <c r="A192" s="693"/>
      <c r="B192" s="665"/>
      <c r="C192" s="665"/>
      <c r="D192" s="665"/>
      <c r="E192" s="665"/>
    </row>
    <row r="193" spans="1:5">
      <c r="A193" s="693"/>
      <c r="B193" s="665"/>
      <c r="C193" s="665"/>
      <c r="D193" s="665"/>
      <c r="E193" s="665"/>
    </row>
    <row r="194" spans="1:5">
      <c r="A194" s="693"/>
      <c r="B194" s="665"/>
      <c r="C194" s="665"/>
      <c r="D194" s="665"/>
      <c r="E194" s="665"/>
    </row>
    <row r="195" spans="1:5">
      <c r="A195" s="693"/>
      <c r="B195" s="665"/>
      <c r="C195" s="665"/>
      <c r="D195" s="665"/>
      <c r="E195" s="665"/>
    </row>
    <row r="196" spans="1:5">
      <c r="A196" s="693"/>
      <c r="B196" s="665"/>
      <c r="C196" s="665"/>
      <c r="D196" s="665"/>
      <c r="E196" s="665"/>
    </row>
    <row r="197" spans="1:5">
      <c r="A197" s="693"/>
      <c r="B197" s="665"/>
      <c r="C197" s="665"/>
      <c r="D197" s="665"/>
      <c r="E197" s="665"/>
    </row>
    <row r="198" spans="1:5">
      <c r="A198" s="693"/>
      <c r="B198" s="665"/>
      <c r="C198" s="665"/>
      <c r="D198" s="665"/>
      <c r="E198" s="665"/>
    </row>
    <row r="199" spans="1:5">
      <c r="A199" s="693"/>
      <c r="B199" s="665"/>
      <c r="C199" s="665"/>
      <c r="D199" s="665"/>
      <c r="E199" s="665"/>
    </row>
    <row r="200" spans="1:5">
      <c r="A200" s="693"/>
      <c r="B200" s="665"/>
      <c r="C200" s="665"/>
      <c r="D200" s="665"/>
      <c r="E200" s="665"/>
    </row>
    <row r="201" spans="1:5">
      <c r="A201" s="693"/>
      <c r="B201" s="665"/>
      <c r="C201" s="665"/>
      <c r="D201" s="665"/>
      <c r="E201" s="665"/>
    </row>
    <row r="202" spans="1:5">
      <c r="A202" s="693"/>
      <c r="B202" s="665"/>
      <c r="C202" s="665"/>
      <c r="D202" s="665"/>
      <c r="E202" s="665"/>
    </row>
    <row r="203" spans="1:5">
      <c r="A203" s="693"/>
      <c r="B203" s="665"/>
      <c r="C203" s="665"/>
      <c r="D203" s="665"/>
      <c r="E203" s="665"/>
    </row>
    <row r="204" spans="1:5">
      <c r="A204" s="693"/>
      <c r="B204" s="665"/>
      <c r="C204" s="665"/>
      <c r="D204" s="665"/>
      <c r="E204" s="665"/>
    </row>
    <row r="205" spans="1:5">
      <c r="A205" s="693"/>
      <c r="B205" s="665"/>
      <c r="C205" s="665"/>
      <c r="D205" s="665"/>
      <c r="E205" s="665"/>
    </row>
    <row r="206" spans="1:5">
      <c r="A206" s="693"/>
      <c r="B206" s="665"/>
      <c r="C206" s="665"/>
      <c r="D206" s="665"/>
      <c r="E206" s="665"/>
    </row>
    <row r="207" spans="1:5">
      <c r="A207" s="693"/>
      <c r="B207" s="665"/>
      <c r="C207" s="665"/>
      <c r="D207" s="665"/>
      <c r="E207" s="665"/>
    </row>
    <row r="208" spans="1:5">
      <c r="A208" s="693"/>
      <c r="B208" s="665"/>
      <c r="C208" s="665"/>
      <c r="D208" s="665"/>
      <c r="E208" s="665"/>
    </row>
    <row r="209" spans="1:5">
      <c r="A209" s="693"/>
      <c r="B209" s="665"/>
      <c r="C209" s="665"/>
      <c r="D209" s="665"/>
      <c r="E209" s="665"/>
    </row>
    <row r="210" spans="1:5">
      <c r="A210" s="693"/>
      <c r="B210" s="665"/>
      <c r="C210" s="665"/>
      <c r="D210" s="665"/>
      <c r="E210" s="665"/>
    </row>
    <row r="211" spans="1:5">
      <c r="A211" s="693"/>
      <c r="B211" s="665"/>
      <c r="C211" s="665"/>
      <c r="D211" s="665"/>
      <c r="E211" s="665"/>
    </row>
    <row r="212" spans="1:5">
      <c r="A212" s="693"/>
      <c r="B212" s="665"/>
      <c r="C212" s="665"/>
      <c r="D212" s="665"/>
      <c r="E212" s="665"/>
    </row>
    <row r="213" spans="1:5">
      <c r="A213" s="693"/>
      <c r="B213" s="665"/>
      <c r="C213" s="665"/>
      <c r="D213" s="665"/>
      <c r="E213" s="665"/>
    </row>
    <row r="214" spans="1:5">
      <c r="A214" s="693"/>
      <c r="B214" s="665"/>
      <c r="C214" s="665"/>
      <c r="D214" s="665"/>
      <c r="E214" s="665"/>
    </row>
    <row r="215" spans="1:5">
      <c r="A215" s="693"/>
      <c r="B215" s="665"/>
      <c r="C215" s="665"/>
      <c r="D215" s="665"/>
      <c r="E215" s="665"/>
    </row>
    <row r="216" spans="1:5">
      <c r="A216" s="693"/>
      <c r="B216" s="665"/>
      <c r="C216" s="665"/>
      <c r="D216" s="665"/>
      <c r="E216" s="665"/>
    </row>
    <row r="217" spans="1:5">
      <c r="A217" s="693"/>
      <c r="B217" s="665"/>
      <c r="C217" s="665"/>
      <c r="D217" s="665"/>
      <c r="E217" s="665"/>
    </row>
    <row r="218" spans="1:5">
      <c r="A218" s="693"/>
      <c r="B218" s="665"/>
      <c r="C218" s="665"/>
      <c r="D218" s="665"/>
      <c r="E218" s="665"/>
    </row>
    <row r="219" spans="1:5">
      <c r="A219" s="693"/>
      <c r="B219" s="665"/>
      <c r="C219" s="665"/>
      <c r="D219" s="665"/>
      <c r="E219" s="665"/>
    </row>
    <row r="220" spans="1:5">
      <c r="A220" s="693"/>
      <c r="B220" s="665"/>
      <c r="C220" s="665"/>
      <c r="D220" s="665"/>
      <c r="E220" s="665"/>
    </row>
    <row r="221" spans="1:5">
      <c r="A221" s="693"/>
      <c r="B221" s="665"/>
      <c r="C221" s="665"/>
      <c r="D221" s="665"/>
      <c r="E221" s="665"/>
    </row>
    <row r="222" spans="1:5">
      <c r="A222" s="693"/>
      <c r="B222" s="665"/>
      <c r="C222" s="665"/>
      <c r="D222" s="665"/>
      <c r="E222" s="665"/>
    </row>
    <row r="223" spans="1:5">
      <c r="A223" s="693"/>
      <c r="B223" s="665"/>
      <c r="C223" s="665"/>
      <c r="D223" s="665"/>
      <c r="E223" s="665"/>
    </row>
    <row r="224" spans="1:5">
      <c r="A224" s="693"/>
      <c r="B224" s="665"/>
      <c r="C224" s="665"/>
      <c r="D224" s="665"/>
      <c r="E224" s="665"/>
    </row>
    <row r="225" spans="1:5">
      <c r="A225" s="693"/>
      <c r="B225" s="665"/>
      <c r="C225" s="665"/>
      <c r="D225" s="665"/>
      <c r="E225" s="665"/>
    </row>
    <row r="226" spans="1:5">
      <c r="A226" s="693"/>
      <c r="B226" s="665"/>
      <c r="C226" s="665"/>
      <c r="D226" s="665"/>
      <c r="E226" s="665"/>
    </row>
    <row r="227" spans="1:5">
      <c r="A227" s="693"/>
      <c r="B227" s="665"/>
      <c r="C227" s="665"/>
      <c r="D227" s="665"/>
      <c r="E227" s="665"/>
    </row>
    <row r="228" spans="1:5">
      <c r="A228" s="693"/>
      <c r="B228" s="665"/>
      <c r="C228" s="665"/>
      <c r="D228" s="665"/>
      <c r="E228" s="665"/>
    </row>
    <row r="229" spans="1:5">
      <c r="A229" s="693"/>
      <c r="B229" s="665"/>
      <c r="C229" s="665"/>
      <c r="D229" s="665"/>
      <c r="E229" s="665"/>
    </row>
    <row r="230" spans="1:5">
      <c r="A230" s="693"/>
      <c r="B230" s="665"/>
      <c r="C230" s="665"/>
      <c r="D230" s="665"/>
      <c r="E230" s="665"/>
    </row>
    <row r="231" spans="1:5">
      <c r="A231" s="693"/>
      <c r="B231" s="665"/>
      <c r="C231" s="665"/>
      <c r="D231" s="665"/>
      <c r="E231" s="665"/>
    </row>
    <row r="232" spans="1:5">
      <c r="A232" s="693"/>
      <c r="B232" s="665"/>
      <c r="C232" s="665"/>
      <c r="D232" s="665"/>
      <c r="E232" s="665"/>
    </row>
    <row r="233" spans="1:5">
      <c r="A233" s="693"/>
      <c r="B233" s="665"/>
      <c r="C233" s="665"/>
      <c r="D233" s="665"/>
      <c r="E233" s="665"/>
    </row>
    <row r="234" spans="1:5">
      <c r="A234" s="693"/>
      <c r="B234" s="665"/>
      <c r="C234" s="665"/>
      <c r="D234" s="665"/>
      <c r="E234" s="665"/>
    </row>
    <row r="235" spans="1:5">
      <c r="A235" s="693"/>
      <c r="B235" s="665"/>
      <c r="C235" s="665"/>
      <c r="D235" s="665"/>
      <c r="E235" s="665"/>
    </row>
    <row r="236" spans="1:5">
      <c r="A236" s="693"/>
      <c r="B236" s="665"/>
      <c r="C236" s="665"/>
      <c r="D236" s="665"/>
      <c r="E236" s="665"/>
    </row>
    <row r="237" spans="1:5">
      <c r="A237" s="693"/>
      <c r="B237" s="665"/>
      <c r="C237" s="665"/>
      <c r="D237" s="665"/>
      <c r="E237" s="665"/>
    </row>
    <row r="238" spans="1:5">
      <c r="A238" s="693"/>
      <c r="B238" s="665"/>
      <c r="C238" s="665"/>
      <c r="D238" s="665"/>
      <c r="E238" s="665"/>
    </row>
    <row r="239" spans="1:5">
      <c r="A239" s="693"/>
      <c r="B239" s="665"/>
      <c r="C239" s="665"/>
      <c r="D239" s="665"/>
      <c r="E239" s="665"/>
    </row>
    <row r="240" spans="1:5">
      <c r="A240" s="693"/>
      <c r="B240" s="665"/>
      <c r="C240" s="665"/>
      <c r="D240" s="665"/>
      <c r="E240" s="665"/>
    </row>
    <row r="241" spans="1:5">
      <c r="A241" s="693"/>
      <c r="B241" s="665"/>
      <c r="C241" s="665"/>
      <c r="D241" s="665"/>
      <c r="E241" s="665"/>
    </row>
    <row r="242" spans="1:5">
      <c r="A242" s="693"/>
      <c r="B242" s="665"/>
      <c r="C242" s="665"/>
      <c r="D242" s="665"/>
      <c r="E242" s="665"/>
    </row>
    <row r="243" spans="1:5">
      <c r="A243" s="693"/>
      <c r="B243" s="665"/>
      <c r="C243" s="665"/>
      <c r="D243" s="665"/>
      <c r="E243" s="665"/>
    </row>
    <row r="244" spans="1:5">
      <c r="A244" s="693"/>
      <c r="B244" s="665"/>
      <c r="C244" s="665"/>
      <c r="D244" s="665"/>
      <c r="E244" s="665"/>
    </row>
    <row r="245" spans="1:5">
      <c r="A245" s="693"/>
      <c r="B245" s="665"/>
      <c r="C245" s="665"/>
      <c r="D245" s="665"/>
      <c r="E245" s="665"/>
    </row>
    <row r="246" spans="1:5">
      <c r="A246" s="693"/>
      <c r="B246" s="665"/>
      <c r="C246" s="665"/>
      <c r="D246" s="665"/>
      <c r="E246" s="665"/>
    </row>
    <row r="247" spans="1:5">
      <c r="A247" s="693"/>
      <c r="B247" s="665"/>
      <c r="C247" s="665"/>
      <c r="D247" s="665"/>
      <c r="E247" s="665"/>
    </row>
    <row r="248" spans="1:5">
      <c r="A248" s="693"/>
      <c r="B248" s="665"/>
      <c r="C248" s="665"/>
      <c r="D248" s="665"/>
      <c r="E248" s="665"/>
    </row>
    <row r="249" spans="1:5">
      <c r="A249" s="693"/>
      <c r="B249" s="665"/>
      <c r="C249" s="665"/>
      <c r="D249" s="665"/>
      <c r="E249" s="665"/>
    </row>
    <row r="250" spans="1:5">
      <c r="A250" s="693"/>
      <c r="B250" s="665"/>
      <c r="C250" s="665"/>
      <c r="D250" s="665"/>
      <c r="E250" s="665"/>
    </row>
    <row r="251" spans="1:5">
      <c r="A251" s="693"/>
      <c r="B251" s="665"/>
      <c r="C251" s="665"/>
      <c r="D251" s="665"/>
      <c r="E251" s="665"/>
    </row>
    <row r="252" spans="1:5">
      <c r="A252" s="693"/>
      <c r="B252" s="665"/>
      <c r="C252" s="665"/>
      <c r="D252" s="665"/>
      <c r="E252" s="665"/>
    </row>
    <row r="253" spans="1:5">
      <c r="A253" s="693"/>
      <c r="B253" s="665"/>
      <c r="C253" s="665"/>
      <c r="D253" s="665"/>
      <c r="E253" s="665"/>
    </row>
    <row r="254" spans="1:5">
      <c r="A254" s="693"/>
      <c r="B254" s="665"/>
      <c r="C254" s="665"/>
      <c r="D254" s="665"/>
      <c r="E254" s="665"/>
    </row>
    <row r="255" spans="1:5">
      <c r="A255" s="693"/>
      <c r="B255" s="665"/>
      <c r="C255" s="665"/>
      <c r="D255" s="665"/>
      <c r="E255" s="665"/>
    </row>
    <row r="256" spans="1:5">
      <c r="A256" s="693"/>
      <c r="B256" s="665"/>
      <c r="C256" s="665"/>
      <c r="D256" s="665"/>
      <c r="E256" s="665"/>
    </row>
    <row r="257" spans="1:5">
      <c r="A257" s="693"/>
      <c r="B257" s="665"/>
      <c r="C257" s="665"/>
      <c r="D257" s="665"/>
      <c r="E257" s="665"/>
    </row>
    <row r="258" spans="1:5">
      <c r="A258" s="693"/>
      <c r="B258" s="665"/>
      <c r="C258" s="665"/>
      <c r="D258" s="665"/>
      <c r="E258" s="665"/>
    </row>
    <row r="259" spans="1:5">
      <c r="A259" s="693"/>
      <c r="B259" s="665"/>
      <c r="C259" s="665"/>
      <c r="D259" s="665"/>
      <c r="E259" s="665"/>
    </row>
    <row r="260" spans="1:5">
      <c r="A260" s="693"/>
      <c r="B260" s="665"/>
      <c r="C260" s="665"/>
      <c r="D260" s="665"/>
      <c r="E260" s="665"/>
    </row>
    <row r="261" spans="1:5">
      <c r="A261" s="693"/>
      <c r="B261" s="665"/>
      <c r="C261" s="665"/>
      <c r="D261" s="665"/>
      <c r="E261" s="665"/>
    </row>
    <row r="262" spans="1:5">
      <c r="A262" s="693"/>
      <c r="B262" s="665"/>
      <c r="C262" s="665"/>
      <c r="D262" s="665"/>
      <c r="E262" s="665"/>
    </row>
    <row r="263" spans="1:5">
      <c r="A263" s="693"/>
      <c r="B263" s="665"/>
      <c r="C263" s="665"/>
      <c r="D263" s="665"/>
      <c r="E263" s="665"/>
    </row>
    <row r="264" spans="1:5">
      <c r="A264" s="693"/>
      <c r="B264" s="665"/>
      <c r="C264" s="665"/>
      <c r="D264" s="665"/>
      <c r="E264" s="665"/>
    </row>
    <row r="265" spans="1:5">
      <c r="A265" s="693"/>
      <c r="B265" s="665"/>
      <c r="C265" s="665"/>
      <c r="D265" s="665"/>
      <c r="E265" s="665"/>
    </row>
    <row r="266" spans="1:5">
      <c r="A266" s="693"/>
      <c r="B266" s="665"/>
      <c r="C266" s="665"/>
      <c r="D266" s="665"/>
      <c r="E266" s="665"/>
    </row>
    <row r="267" spans="1:5">
      <c r="A267" s="693"/>
      <c r="B267" s="665"/>
      <c r="C267" s="665"/>
      <c r="D267" s="665"/>
      <c r="E267" s="665"/>
    </row>
    <row r="268" spans="1:5">
      <c r="A268" s="693"/>
      <c r="B268" s="665"/>
      <c r="C268" s="665"/>
      <c r="D268" s="665"/>
      <c r="E268" s="665"/>
    </row>
    <row r="269" spans="1:5">
      <c r="A269" s="693"/>
      <c r="B269" s="665"/>
      <c r="C269" s="665"/>
      <c r="D269" s="665"/>
      <c r="E269" s="665"/>
    </row>
    <row r="270" spans="1:5">
      <c r="A270" s="693"/>
      <c r="B270" s="665"/>
      <c r="C270" s="665"/>
      <c r="D270" s="665"/>
      <c r="E270" s="665"/>
    </row>
    <row r="271" spans="1:5">
      <c r="A271" s="693"/>
      <c r="B271" s="665"/>
      <c r="C271" s="665"/>
      <c r="D271" s="665"/>
      <c r="E271" s="665"/>
    </row>
    <row r="272" spans="1:5">
      <c r="A272" s="693"/>
      <c r="B272" s="665"/>
      <c r="C272" s="665"/>
      <c r="D272" s="665"/>
      <c r="E272" s="665"/>
    </row>
    <row r="273" spans="1:5">
      <c r="A273" s="693"/>
      <c r="B273" s="665"/>
      <c r="C273" s="665"/>
      <c r="D273" s="665"/>
      <c r="E273" s="665"/>
    </row>
    <row r="274" spans="1:5">
      <c r="A274" s="693"/>
      <c r="B274" s="665"/>
      <c r="C274" s="665"/>
      <c r="D274" s="665"/>
      <c r="E274" s="665"/>
    </row>
    <row r="275" spans="1:5">
      <c r="A275" s="693"/>
      <c r="B275" s="665"/>
      <c r="C275" s="665"/>
      <c r="D275" s="665"/>
      <c r="E275" s="665"/>
    </row>
    <row r="276" spans="1:5">
      <c r="A276" s="693"/>
      <c r="B276" s="665"/>
      <c r="C276" s="665"/>
      <c r="D276" s="665"/>
      <c r="E276" s="665"/>
    </row>
    <row r="277" spans="1:5">
      <c r="A277" s="693"/>
      <c r="B277" s="665"/>
      <c r="C277" s="665"/>
      <c r="D277" s="665"/>
      <c r="E277" s="665"/>
    </row>
    <row r="278" spans="1:5">
      <c r="A278" s="693"/>
      <c r="B278" s="665"/>
      <c r="C278" s="665"/>
      <c r="D278" s="665"/>
      <c r="E278" s="665"/>
    </row>
    <row r="279" spans="1:5">
      <c r="A279" s="693"/>
      <c r="B279" s="665"/>
      <c r="C279" s="665"/>
      <c r="D279" s="665"/>
      <c r="E279" s="665"/>
    </row>
    <row r="280" spans="1:5">
      <c r="A280" s="693"/>
      <c r="B280" s="665"/>
      <c r="C280" s="665"/>
      <c r="D280" s="665"/>
      <c r="E280" s="665"/>
    </row>
    <row r="281" spans="1:5">
      <c r="A281" s="693"/>
      <c r="B281" s="665"/>
      <c r="C281" s="665"/>
      <c r="D281" s="665"/>
      <c r="E281" s="665"/>
    </row>
    <row r="282" spans="1:5">
      <c r="A282" s="693"/>
      <c r="B282" s="665"/>
      <c r="C282" s="665"/>
      <c r="D282" s="665"/>
      <c r="E282" s="665"/>
    </row>
    <row r="283" spans="1:5">
      <c r="A283" s="693"/>
      <c r="B283" s="665"/>
      <c r="C283" s="665"/>
      <c r="D283" s="665"/>
      <c r="E283" s="665"/>
    </row>
    <row r="284" spans="1:5">
      <c r="A284" s="693"/>
      <c r="B284" s="665"/>
      <c r="C284" s="665"/>
      <c r="D284" s="665"/>
      <c r="E284" s="665"/>
    </row>
    <row r="285" spans="1:5">
      <c r="A285" s="693"/>
      <c r="B285" s="665"/>
      <c r="C285" s="665"/>
      <c r="D285" s="665"/>
      <c r="E285" s="665"/>
    </row>
    <row r="286" spans="1:5">
      <c r="A286" s="693"/>
      <c r="B286" s="665"/>
      <c r="C286" s="665"/>
      <c r="D286" s="665"/>
      <c r="E286" s="665"/>
    </row>
    <row r="287" spans="1:5">
      <c r="A287" s="693"/>
      <c r="B287" s="665"/>
      <c r="C287" s="665"/>
      <c r="D287" s="665"/>
      <c r="E287" s="665"/>
    </row>
    <row r="288" spans="1:5">
      <c r="A288" s="693"/>
      <c r="B288" s="665"/>
      <c r="C288" s="665"/>
      <c r="D288" s="665"/>
      <c r="E288" s="665"/>
    </row>
    <row r="289" spans="1:5">
      <c r="A289" s="693"/>
      <c r="B289" s="665"/>
      <c r="C289" s="665"/>
      <c r="D289" s="665"/>
      <c r="E289" s="665"/>
    </row>
    <row r="290" spans="1:5">
      <c r="A290" s="693"/>
      <c r="B290" s="665"/>
      <c r="C290" s="665"/>
      <c r="D290" s="665"/>
      <c r="E290" s="665"/>
    </row>
    <row r="291" spans="1:5">
      <c r="A291" s="693"/>
      <c r="B291" s="665"/>
      <c r="C291" s="665"/>
      <c r="D291" s="665"/>
      <c r="E291" s="665"/>
    </row>
    <row r="292" spans="1:5">
      <c r="A292" s="693"/>
      <c r="B292" s="665"/>
      <c r="C292" s="665"/>
      <c r="D292" s="665"/>
      <c r="E292" s="665"/>
    </row>
    <row r="293" spans="1:5">
      <c r="A293" s="693"/>
      <c r="B293" s="665"/>
      <c r="C293" s="665"/>
      <c r="D293" s="665"/>
      <c r="E293" s="665"/>
    </row>
    <row r="294" spans="1:5">
      <c r="A294" s="693"/>
      <c r="B294" s="665"/>
      <c r="C294" s="665"/>
      <c r="D294" s="665"/>
      <c r="E294" s="665"/>
    </row>
    <row r="295" spans="1:5">
      <c r="A295" s="693"/>
      <c r="B295" s="665"/>
      <c r="C295" s="665"/>
      <c r="D295" s="665"/>
      <c r="E295" s="665"/>
    </row>
    <row r="296" spans="1:5">
      <c r="A296" s="693"/>
      <c r="B296" s="665"/>
      <c r="C296" s="665"/>
      <c r="D296" s="665"/>
      <c r="E296" s="665"/>
    </row>
    <row r="297" spans="1:5">
      <c r="A297" s="693"/>
      <c r="B297" s="665"/>
      <c r="C297" s="665"/>
      <c r="D297" s="665"/>
      <c r="E297" s="665"/>
    </row>
    <row r="298" spans="1:5">
      <c r="A298" s="693"/>
      <c r="B298" s="665"/>
      <c r="C298" s="665"/>
      <c r="D298" s="665"/>
      <c r="E298" s="665"/>
    </row>
    <row r="299" spans="1:5">
      <c r="A299" s="693"/>
      <c r="B299" s="665"/>
      <c r="C299" s="665"/>
      <c r="D299" s="665"/>
      <c r="E299" s="665"/>
    </row>
    <row r="300" spans="1:5">
      <c r="A300" s="693"/>
      <c r="B300" s="665"/>
      <c r="C300" s="665"/>
      <c r="D300" s="665"/>
      <c r="E300" s="665"/>
    </row>
    <row r="301" spans="1:5">
      <c r="A301" s="693"/>
      <c r="B301" s="665"/>
      <c r="C301" s="665"/>
      <c r="D301" s="665"/>
      <c r="E301" s="665"/>
    </row>
    <row r="302" spans="1:5">
      <c r="A302" s="693"/>
      <c r="B302" s="665"/>
      <c r="C302" s="665"/>
      <c r="D302" s="665"/>
      <c r="E302" s="665"/>
    </row>
    <row r="303" spans="1:5">
      <c r="A303" s="693"/>
      <c r="B303" s="665"/>
      <c r="C303" s="665"/>
      <c r="D303" s="665"/>
      <c r="E303" s="665"/>
    </row>
    <row r="304" spans="1:5">
      <c r="A304" s="693"/>
      <c r="B304" s="665"/>
      <c r="C304" s="665"/>
      <c r="D304" s="665"/>
      <c r="E304" s="665"/>
    </row>
    <row r="305" spans="1:5">
      <c r="A305" s="693"/>
      <c r="B305" s="665"/>
      <c r="C305" s="665"/>
      <c r="D305" s="665"/>
      <c r="E305" s="665"/>
    </row>
    <row r="306" spans="1:5">
      <c r="A306" s="693"/>
      <c r="B306" s="665"/>
      <c r="C306" s="665"/>
      <c r="D306" s="665"/>
      <c r="E306" s="665"/>
    </row>
    <row r="307" spans="1:5">
      <c r="A307" s="693"/>
      <c r="B307" s="665"/>
      <c r="C307" s="665"/>
      <c r="D307" s="665"/>
      <c r="E307" s="665"/>
    </row>
    <row r="308" spans="1:5">
      <c r="A308" s="693"/>
      <c r="B308" s="665"/>
      <c r="C308" s="665"/>
      <c r="D308" s="665"/>
      <c r="E308" s="665"/>
    </row>
    <row r="309" spans="1:5">
      <c r="A309" s="693"/>
      <c r="B309" s="665"/>
      <c r="C309" s="665"/>
      <c r="D309" s="665"/>
      <c r="E309" s="665"/>
    </row>
    <row r="310" spans="1:5">
      <c r="A310" s="693"/>
      <c r="B310" s="665"/>
      <c r="C310" s="665"/>
      <c r="D310" s="665"/>
      <c r="E310" s="665"/>
    </row>
    <row r="311" spans="1:5">
      <c r="A311" s="693"/>
      <c r="B311" s="665"/>
      <c r="C311" s="665"/>
      <c r="D311" s="665"/>
      <c r="E311" s="665"/>
    </row>
    <row r="312" spans="1:5">
      <c r="A312" s="693"/>
      <c r="B312" s="665"/>
      <c r="C312" s="665"/>
      <c r="D312" s="665"/>
      <c r="E312" s="665"/>
    </row>
    <row r="313" spans="1:5">
      <c r="A313" s="693"/>
      <c r="B313" s="665"/>
      <c r="C313" s="665"/>
      <c r="D313" s="665"/>
      <c r="E313" s="665"/>
    </row>
    <row r="314" spans="1:5">
      <c r="A314" s="693"/>
      <c r="B314" s="665"/>
      <c r="C314" s="665"/>
      <c r="D314" s="665"/>
      <c r="E314" s="665"/>
    </row>
    <row r="315" spans="1:5">
      <c r="A315" s="693"/>
      <c r="B315" s="665"/>
      <c r="C315" s="665"/>
      <c r="D315" s="665"/>
      <c r="E315" s="665"/>
    </row>
    <row r="316" spans="1:5">
      <c r="A316" s="693"/>
      <c r="B316" s="665"/>
      <c r="C316" s="665"/>
      <c r="D316" s="665"/>
      <c r="E316" s="665"/>
    </row>
    <row r="317" spans="1:5">
      <c r="A317" s="693"/>
      <c r="B317" s="665"/>
      <c r="C317" s="665"/>
      <c r="D317" s="665"/>
      <c r="E317" s="665"/>
    </row>
    <row r="318" spans="1:5">
      <c r="A318" s="693"/>
      <c r="B318" s="665"/>
      <c r="C318" s="665"/>
      <c r="D318" s="665"/>
      <c r="E318" s="665"/>
    </row>
    <row r="319" spans="1:5">
      <c r="A319" s="693"/>
      <c r="B319" s="665"/>
      <c r="C319" s="665"/>
      <c r="D319" s="665"/>
      <c r="E319" s="665"/>
    </row>
    <row r="320" spans="1:5">
      <c r="A320" s="693"/>
      <c r="B320" s="665"/>
      <c r="C320" s="665"/>
      <c r="D320" s="665"/>
      <c r="E320" s="665"/>
    </row>
    <row r="321" spans="1:5">
      <c r="A321" s="693"/>
      <c r="B321" s="665"/>
      <c r="C321" s="665"/>
      <c r="D321" s="665"/>
      <c r="E321" s="665"/>
    </row>
    <row r="322" spans="1:5">
      <c r="A322" s="693"/>
      <c r="B322" s="665"/>
      <c r="C322" s="665"/>
      <c r="D322" s="665"/>
      <c r="E322" s="665"/>
    </row>
    <row r="323" spans="1:5">
      <c r="A323" s="693"/>
      <c r="B323" s="665"/>
      <c r="C323" s="665"/>
      <c r="D323" s="665"/>
      <c r="E323" s="665"/>
    </row>
    <row r="324" spans="1:5">
      <c r="A324" s="693"/>
      <c r="B324" s="665"/>
      <c r="C324" s="665"/>
      <c r="D324" s="665"/>
      <c r="E324" s="665"/>
    </row>
    <row r="325" spans="1:5">
      <c r="A325" s="693"/>
      <c r="B325" s="665"/>
      <c r="C325" s="665"/>
      <c r="D325" s="665"/>
      <c r="E325" s="665"/>
    </row>
    <row r="326" spans="1:5">
      <c r="A326" s="693"/>
      <c r="B326" s="665"/>
      <c r="C326" s="665"/>
      <c r="D326" s="665"/>
      <c r="E326" s="665"/>
    </row>
    <row r="327" spans="1:5">
      <c r="A327" s="693"/>
      <c r="B327" s="665"/>
      <c r="C327" s="665"/>
      <c r="D327" s="665"/>
      <c r="E327" s="665"/>
    </row>
    <row r="328" spans="1:5">
      <c r="A328" s="693"/>
      <c r="B328" s="665"/>
      <c r="C328" s="665"/>
      <c r="D328" s="665"/>
      <c r="E328" s="665"/>
    </row>
    <row r="329" spans="1:5">
      <c r="A329" s="693"/>
      <c r="B329" s="665"/>
      <c r="C329" s="665"/>
      <c r="D329" s="665"/>
      <c r="E329" s="665"/>
    </row>
    <row r="330" spans="1:5">
      <c r="A330" s="693"/>
      <c r="B330" s="665"/>
      <c r="C330" s="665"/>
      <c r="D330" s="665"/>
      <c r="E330" s="665"/>
    </row>
    <row r="331" spans="1:5">
      <c r="A331" s="693"/>
      <c r="B331" s="665"/>
      <c r="C331" s="665"/>
      <c r="D331" s="665"/>
      <c r="E331" s="665"/>
    </row>
    <row r="332" spans="1:5">
      <c r="A332" s="693"/>
      <c r="B332" s="665"/>
      <c r="C332" s="665"/>
      <c r="D332" s="665"/>
      <c r="E332" s="665"/>
    </row>
    <row r="333" spans="1:5">
      <c r="A333" s="693"/>
      <c r="B333" s="665"/>
      <c r="C333" s="665"/>
      <c r="D333" s="665"/>
      <c r="E333" s="665"/>
    </row>
    <row r="334" spans="1:5">
      <c r="A334" s="693"/>
      <c r="B334" s="665"/>
      <c r="C334" s="665"/>
      <c r="D334" s="665"/>
      <c r="E334" s="665"/>
    </row>
    <row r="335" spans="1:5">
      <c r="A335" s="693"/>
      <c r="B335" s="665"/>
      <c r="C335" s="665"/>
      <c r="D335" s="665"/>
      <c r="E335" s="665"/>
    </row>
    <row r="336" spans="1:5">
      <c r="A336" s="693"/>
      <c r="B336" s="665"/>
      <c r="C336" s="665"/>
      <c r="D336" s="665"/>
      <c r="E336" s="665"/>
    </row>
    <row r="337" spans="1:5">
      <c r="A337" s="693"/>
      <c r="B337" s="665"/>
      <c r="C337" s="665"/>
      <c r="D337" s="665"/>
      <c r="E337" s="665"/>
    </row>
    <row r="338" spans="1:5">
      <c r="A338" s="693"/>
      <c r="B338" s="665"/>
      <c r="C338" s="665"/>
      <c r="D338" s="665"/>
      <c r="E338" s="665"/>
    </row>
    <row r="339" spans="1:5">
      <c r="A339" s="693"/>
      <c r="B339" s="665"/>
      <c r="C339" s="665"/>
      <c r="D339" s="665"/>
      <c r="E339" s="665"/>
    </row>
    <row r="340" spans="1:5">
      <c r="A340" s="693"/>
      <c r="B340" s="665"/>
      <c r="C340" s="665"/>
      <c r="D340" s="665"/>
      <c r="E340" s="665"/>
    </row>
    <row r="341" spans="1:5">
      <c r="A341" s="693"/>
      <c r="B341" s="665"/>
      <c r="C341" s="665"/>
      <c r="D341" s="665"/>
      <c r="E341" s="665"/>
    </row>
    <row r="342" spans="1:5">
      <c r="A342" s="693"/>
      <c r="B342" s="665"/>
      <c r="C342" s="665"/>
      <c r="D342" s="665"/>
      <c r="E342" s="665"/>
    </row>
    <row r="343" spans="1:5">
      <c r="A343" s="693"/>
      <c r="B343" s="665"/>
      <c r="C343" s="665"/>
      <c r="D343" s="665"/>
      <c r="E343" s="665"/>
    </row>
    <row r="344" spans="1:5">
      <c r="A344" s="693"/>
      <c r="B344" s="665"/>
      <c r="C344" s="665"/>
      <c r="D344" s="665"/>
      <c r="E344" s="665"/>
    </row>
    <row r="345" spans="1:5">
      <c r="A345" s="693"/>
      <c r="B345" s="665"/>
      <c r="C345" s="665"/>
      <c r="D345" s="665"/>
      <c r="E345" s="665"/>
    </row>
    <row r="346" spans="1:5">
      <c r="A346" s="693"/>
      <c r="B346" s="665"/>
      <c r="C346" s="665"/>
      <c r="D346" s="665"/>
      <c r="E346" s="665"/>
    </row>
    <row r="347" spans="1:5">
      <c r="A347" s="693"/>
      <c r="B347" s="665"/>
      <c r="C347" s="665"/>
      <c r="D347" s="665"/>
      <c r="E347" s="665"/>
    </row>
    <row r="348" spans="1:5">
      <c r="A348" s="693"/>
      <c r="B348" s="665"/>
      <c r="C348" s="665"/>
      <c r="D348" s="665"/>
      <c r="E348" s="665"/>
    </row>
    <row r="349" spans="1:5">
      <c r="A349" s="693"/>
      <c r="B349" s="665"/>
      <c r="C349" s="665"/>
      <c r="D349" s="665"/>
      <c r="E349" s="665"/>
    </row>
    <row r="350" spans="1:5">
      <c r="A350" s="693"/>
      <c r="B350" s="665"/>
      <c r="C350" s="665"/>
      <c r="D350" s="665"/>
      <c r="E350" s="665"/>
    </row>
    <row r="351" spans="1:5">
      <c r="A351" s="693"/>
      <c r="B351" s="665"/>
      <c r="C351" s="665"/>
      <c r="D351" s="665"/>
      <c r="E351" s="665"/>
    </row>
    <row r="352" spans="1:5">
      <c r="A352" s="693"/>
      <c r="B352" s="665"/>
      <c r="C352" s="665"/>
      <c r="D352" s="665"/>
      <c r="E352" s="665"/>
    </row>
    <row r="353" spans="1:5">
      <c r="A353" s="693"/>
      <c r="B353" s="665"/>
      <c r="C353" s="665"/>
      <c r="D353" s="665"/>
      <c r="E353" s="665"/>
    </row>
    <row r="354" spans="1:5">
      <c r="A354" s="693"/>
      <c r="B354" s="665"/>
      <c r="C354" s="665"/>
      <c r="D354" s="665"/>
      <c r="E354" s="665"/>
    </row>
    <row r="355" spans="1:5">
      <c r="A355" s="693"/>
      <c r="B355" s="665"/>
      <c r="C355" s="665"/>
      <c r="D355" s="665"/>
      <c r="E355" s="665"/>
    </row>
    <row r="356" spans="1:5">
      <c r="A356" s="693"/>
      <c r="B356" s="665"/>
      <c r="C356" s="665"/>
      <c r="D356" s="665"/>
      <c r="E356" s="665"/>
    </row>
    <row r="357" spans="1:5">
      <c r="A357" s="693"/>
      <c r="B357" s="665"/>
      <c r="C357" s="665"/>
      <c r="D357" s="665"/>
      <c r="E357" s="665"/>
    </row>
    <row r="358" spans="1:5">
      <c r="A358" s="693"/>
      <c r="B358" s="665"/>
      <c r="C358" s="665"/>
      <c r="D358" s="665"/>
      <c r="E358" s="665"/>
    </row>
    <row r="359" spans="1:5">
      <c r="A359" s="693"/>
      <c r="B359" s="665"/>
      <c r="C359" s="665"/>
      <c r="D359" s="665"/>
      <c r="E359" s="665"/>
    </row>
    <row r="360" spans="1:5">
      <c r="A360" s="693"/>
      <c r="B360" s="665"/>
      <c r="C360" s="665"/>
      <c r="D360" s="665"/>
      <c r="E360" s="665"/>
    </row>
    <row r="361" spans="1:5">
      <c r="A361" s="693"/>
      <c r="B361" s="665"/>
      <c r="C361" s="665"/>
      <c r="D361" s="665"/>
      <c r="E361" s="665"/>
    </row>
    <row r="362" spans="1:5">
      <c r="A362" s="693"/>
      <c r="B362" s="665"/>
      <c r="C362" s="665"/>
      <c r="D362" s="665"/>
      <c r="E362" s="665"/>
    </row>
    <row r="363" spans="1:5">
      <c r="A363" s="693"/>
      <c r="B363" s="665"/>
      <c r="C363" s="665"/>
      <c r="D363" s="665"/>
      <c r="E363" s="665"/>
    </row>
    <row r="364" spans="1:5">
      <c r="A364" s="693"/>
      <c r="B364" s="665"/>
      <c r="C364" s="665"/>
      <c r="D364" s="665"/>
      <c r="E364" s="665"/>
    </row>
    <row r="365" spans="1:5">
      <c r="A365" s="693"/>
      <c r="B365" s="665"/>
      <c r="C365" s="665"/>
      <c r="D365" s="665"/>
      <c r="E365" s="665"/>
    </row>
    <row r="366" spans="1:5">
      <c r="A366" s="693"/>
      <c r="B366" s="665"/>
      <c r="C366" s="665"/>
      <c r="D366" s="665"/>
      <c r="E366" s="665"/>
    </row>
    <row r="367" spans="1:5">
      <c r="A367" s="693"/>
      <c r="B367" s="665"/>
      <c r="C367" s="665"/>
      <c r="D367" s="665"/>
      <c r="E367" s="665"/>
    </row>
    <row r="368" spans="1:5">
      <c r="A368" s="693"/>
      <c r="B368" s="665"/>
      <c r="C368" s="665"/>
      <c r="D368" s="665"/>
      <c r="E368" s="665"/>
    </row>
    <row r="369" spans="1:5">
      <c r="A369" s="693"/>
      <c r="B369" s="665"/>
      <c r="C369" s="665"/>
      <c r="D369" s="665"/>
      <c r="E369" s="665"/>
    </row>
    <row r="370" spans="1:5">
      <c r="A370" s="693"/>
      <c r="B370" s="665"/>
      <c r="C370" s="665"/>
      <c r="D370" s="665"/>
      <c r="E370" s="665"/>
    </row>
    <row r="371" spans="1:5">
      <c r="A371" s="693"/>
      <c r="B371" s="665"/>
      <c r="C371" s="665"/>
      <c r="D371" s="665"/>
      <c r="E371" s="665"/>
    </row>
    <row r="372" spans="1:5">
      <c r="A372" s="693"/>
      <c r="B372" s="665"/>
      <c r="C372" s="665"/>
      <c r="D372" s="665"/>
      <c r="E372" s="665"/>
    </row>
    <row r="373" spans="1:5">
      <c r="A373" s="693"/>
      <c r="B373" s="665"/>
      <c r="C373" s="665"/>
      <c r="D373" s="665"/>
      <c r="E373" s="665"/>
    </row>
    <row r="374" spans="1:5">
      <c r="A374" s="693"/>
      <c r="B374" s="665"/>
      <c r="C374" s="665"/>
      <c r="D374" s="665"/>
      <c r="E374" s="665"/>
    </row>
    <row r="375" spans="1:5">
      <c r="A375" s="693"/>
      <c r="B375" s="665"/>
      <c r="C375" s="665"/>
      <c r="D375" s="665"/>
      <c r="E375" s="665"/>
    </row>
    <row r="376" spans="1:5">
      <c r="A376" s="693"/>
      <c r="B376" s="665"/>
      <c r="C376" s="665"/>
      <c r="D376" s="665"/>
      <c r="E376" s="665"/>
    </row>
    <row r="377" spans="1:5">
      <c r="A377" s="693"/>
      <c r="B377" s="665"/>
      <c r="C377" s="665"/>
      <c r="D377" s="665"/>
      <c r="E377" s="665"/>
    </row>
    <row r="378" spans="1:5">
      <c r="A378" s="693"/>
      <c r="B378" s="665"/>
      <c r="C378" s="665"/>
      <c r="D378" s="665"/>
      <c r="E378" s="665"/>
    </row>
    <row r="379" spans="1:5">
      <c r="A379" s="693"/>
      <c r="B379" s="665"/>
      <c r="C379" s="665"/>
      <c r="D379" s="665"/>
      <c r="E379" s="665"/>
    </row>
    <row r="380" spans="1:5">
      <c r="A380" s="693"/>
      <c r="B380" s="665"/>
      <c r="C380" s="665"/>
      <c r="D380" s="665"/>
      <c r="E380" s="665"/>
    </row>
    <row r="381" spans="1:5">
      <c r="A381" s="693"/>
      <c r="B381" s="665"/>
      <c r="C381" s="665"/>
      <c r="D381" s="665"/>
      <c r="E381" s="665"/>
    </row>
    <row r="382" spans="1:5">
      <c r="A382" s="693"/>
      <c r="B382" s="665"/>
      <c r="C382" s="665"/>
      <c r="D382" s="665"/>
      <c r="E382" s="665"/>
    </row>
    <row r="383" spans="1:5">
      <c r="A383" s="693"/>
      <c r="B383" s="665"/>
      <c r="C383" s="665"/>
      <c r="D383" s="665"/>
      <c r="E383" s="665"/>
    </row>
    <row r="384" spans="1:5">
      <c r="A384" s="693"/>
      <c r="B384" s="665"/>
      <c r="C384" s="665"/>
      <c r="D384" s="665"/>
      <c r="E384" s="665"/>
    </row>
    <row r="385" spans="1:5">
      <c r="A385" s="693"/>
      <c r="B385" s="665"/>
      <c r="C385" s="665"/>
      <c r="D385" s="665"/>
      <c r="E385" s="665"/>
    </row>
    <row r="386" spans="1:5">
      <c r="A386" s="693"/>
      <c r="B386" s="665"/>
      <c r="C386" s="665"/>
      <c r="D386" s="665"/>
      <c r="E386" s="665"/>
    </row>
    <row r="387" spans="1:5">
      <c r="A387" s="693"/>
      <c r="B387" s="665"/>
      <c r="C387" s="665"/>
      <c r="D387" s="665"/>
      <c r="E387" s="665"/>
    </row>
    <row r="388" spans="1:5">
      <c r="A388" s="693"/>
      <c r="B388" s="665"/>
      <c r="C388" s="665"/>
      <c r="D388" s="665"/>
      <c r="E388" s="665"/>
    </row>
    <row r="389" spans="1:5">
      <c r="A389" s="693"/>
      <c r="B389" s="665"/>
      <c r="C389" s="665"/>
      <c r="D389" s="665"/>
      <c r="E389" s="665"/>
    </row>
    <row r="390" spans="1:5">
      <c r="A390" s="693"/>
      <c r="B390" s="665"/>
      <c r="C390" s="665"/>
      <c r="D390" s="665"/>
      <c r="E390" s="665"/>
    </row>
    <row r="391" spans="1:5">
      <c r="A391" s="693"/>
      <c r="B391" s="665"/>
      <c r="C391" s="665"/>
      <c r="D391" s="665"/>
      <c r="E391" s="665"/>
    </row>
    <row r="392" spans="1:5">
      <c r="A392" s="693"/>
      <c r="B392" s="665"/>
      <c r="C392" s="665"/>
      <c r="D392" s="665"/>
      <c r="E392" s="665"/>
    </row>
    <row r="393" spans="1:5">
      <c r="A393" s="693"/>
      <c r="B393" s="665"/>
      <c r="C393" s="665"/>
      <c r="D393" s="665"/>
      <c r="E393" s="665"/>
    </row>
    <row r="394" spans="1:5">
      <c r="A394" s="693"/>
      <c r="B394" s="665"/>
      <c r="C394" s="665"/>
      <c r="D394" s="665"/>
      <c r="E394" s="665"/>
    </row>
    <row r="395" spans="1:5">
      <c r="A395" s="693"/>
      <c r="B395" s="665"/>
      <c r="C395" s="665"/>
      <c r="D395" s="665"/>
      <c r="E395" s="665"/>
    </row>
    <row r="396" spans="1:5">
      <c r="A396" s="693"/>
      <c r="B396" s="665"/>
      <c r="C396" s="665"/>
      <c r="D396" s="665"/>
      <c r="E396" s="665"/>
    </row>
    <row r="397" spans="1:5">
      <c r="A397" s="693"/>
      <c r="B397" s="665"/>
      <c r="C397" s="665"/>
      <c r="D397" s="665"/>
      <c r="E397" s="665"/>
    </row>
    <row r="398" spans="1:5">
      <c r="A398" s="693"/>
      <c r="B398" s="665"/>
      <c r="C398" s="665"/>
      <c r="D398" s="665"/>
      <c r="E398" s="665"/>
    </row>
    <row r="399" spans="1:5">
      <c r="A399" s="693"/>
      <c r="B399" s="665"/>
      <c r="C399" s="665"/>
      <c r="D399" s="665"/>
      <c r="E399" s="665"/>
    </row>
    <row r="400" spans="1:5">
      <c r="A400" s="693"/>
      <c r="B400" s="665"/>
      <c r="C400" s="665"/>
      <c r="D400" s="665"/>
      <c r="E400" s="665"/>
    </row>
    <row r="401" spans="1:5">
      <c r="A401" s="693"/>
      <c r="B401" s="665"/>
      <c r="C401" s="665"/>
      <c r="D401" s="665"/>
      <c r="E401" s="665"/>
    </row>
    <row r="402" spans="1:5">
      <c r="A402" s="693"/>
      <c r="B402" s="665"/>
      <c r="C402" s="665"/>
      <c r="D402" s="665"/>
      <c r="E402" s="665"/>
    </row>
    <row r="403" spans="1:5">
      <c r="A403" s="693"/>
      <c r="B403" s="665"/>
      <c r="C403" s="665"/>
      <c r="D403" s="665"/>
      <c r="E403" s="665"/>
    </row>
    <row r="404" spans="1:5">
      <c r="A404" s="693"/>
      <c r="B404" s="665"/>
      <c r="C404" s="665"/>
      <c r="D404" s="665"/>
      <c r="E404" s="665"/>
    </row>
    <row r="405" spans="1:5">
      <c r="A405" s="693"/>
      <c r="B405" s="665"/>
      <c r="C405" s="665"/>
      <c r="D405" s="665"/>
      <c r="E405" s="665"/>
    </row>
    <row r="406" spans="1:5">
      <c r="A406" s="693"/>
      <c r="B406" s="665"/>
      <c r="C406" s="665"/>
      <c r="D406" s="665"/>
      <c r="E406" s="665"/>
    </row>
    <row r="407" spans="1:5">
      <c r="A407" s="693"/>
      <c r="B407" s="665"/>
      <c r="C407" s="665"/>
      <c r="D407" s="665"/>
      <c r="E407" s="665"/>
    </row>
    <row r="408" spans="1:5">
      <c r="A408" s="693"/>
      <c r="B408" s="665"/>
      <c r="C408" s="665"/>
      <c r="D408" s="665"/>
      <c r="E408" s="665"/>
    </row>
    <row r="409" spans="1:5">
      <c r="A409" s="693"/>
      <c r="B409" s="665"/>
      <c r="C409" s="665"/>
      <c r="D409" s="665"/>
      <c r="E409" s="665"/>
    </row>
    <row r="410" spans="1:5">
      <c r="A410" s="693"/>
      <c r="B410" s="665"/>
      <c r="C410" s="665"/>
      <c r="D410" s="665"/>
      <c r="E410" s="665"/>
    </row>
    <row r="411" spans="1:5">
      <c r="A411" s="693"/>
      <c r="B411" s="665"/>
      <c r="C411" s="665"/>
      <c r="D411" s="665"/>
      <c r="E411" s="665"/>
    </row>
    <row r="412" spans="1:5">
      <c r="A412" s="693"/>
      <c r="B412" s="665"/>
      <c r="C412" s="665"/>
      <c r="D412" s="665"/>
      <c r="E412" s="665"/>
    </row>
    <row r="413" spans="1:5">
      <c r="A413" s="693"/>
      <c r="B413" s="665"/>
      <c r="C413" s="665"/>
      <c r="D413" s="665"/>
      <c r="E413" s="665"/>
    </row>
    <row r="414" spans="1:5">
      <c r="A414" s="693"/>
      <c r="B414" s="665"/>
      <c r="C414" s="665"/>
      <c r="D414" s="665"/>
      <c r="E414" s="665"/>
    </row>
    <row r="415" spans="1:5">
      <c r="A415" s="693"/>
      <c r="B415" s="665"/>
      <c r="C415" s="665"/>
      <c r="D415" s="665"/>
      <c r="E415" s="665"/>
    </row>
    <row r="416" spans="1:5">
      <c r="A416" s="693"/>
      <c r="B416" s="665"/>
      <c r="C416" s="665"/>
      <c r="D416" s="665"/>
      <c r="E416" s="665"/>
    </row>
    <row r="417" spans="1:5">
      <c r="A417" s="693"/>
      <c r="B417" s="665"/>
      <c r="C417" s="665"/>
      <c r="D417" s="665"/>
      <c r="E417" s="665"/>
    </row>
    <row r="418" spans="1:5">
      <c r="A418" s="693"/>
      <c r="B418" s="665"/>
      <c r="C418" s="665"/>
      <c r="D418" s="665"/>
      <c r="E418" s="665"/>
    </row>
    <row r="419" spans="1:5">
      <c r="A419" s="693"/>
      <c r="B419" s="665"/>
      <c r="C419" s="665"/>
      <c r="D419" s="665"/>
      <c r="E419" s="665"/>
    </row>
    <row r="420" spans="1:5">
      <c r="A420" s="693"/>
      <c r="B420" s="665"/>
      <c r="C420" s="665"/>
      <c r="D420" s="665"/>
      <c r="E420" s="665"/>
    </row>
    <row r="421" spans="1:5">
      <c r="A421" s="693"/>
      <c r="B421" s="665"/>
      <c r="C421" s="665"/>
      <c r="D421" s="665"/>
      <c r="E421" s="665"/>
    </row>
    <row r="422" spans="1:5">
      <c r="A422" s="693"/>
      <c r="B422" s="665"/>
      <c r="C422" s="665"/>
      <c r="D422" s="665"/>
      <c r="E422" s="665"/>
    </row>
    <row r="423" spans="1:5">
      <c r="A423" s="693"/>
      <c r="B423" s="665"/>
      <c r="C423" s="665"/>
      <c r="D423" s="665"/>
      <c r="E423" s="665"/>
    </row>
    <row r="424" spans="1:5">
      <c r="A424" s="693"/>
      <c r="B424" s="665"/>
      <c r="C424" s="665"/>
      <c r="D424" s="665"/>
      <c r="E424" s="665"/>
    </row>
    <row r="425" spans="1:5">
      <c r="A425" s="693"/>
      <c r="B425" s="665"/>
      <c r="C425" s="665"/>
      <c r="D425" s="665"/>
      <c r="E425" s="665"/>
    </row>
    <row r="426" spans="1:5">
      <c r="A426" s="693"/>
      <c r="B426" s="665"/>
      <c r="C426" s="665"/>
      <c r="D426" s="665"/>
      <c r="E426" s="665"/>
    </row>
    <row r="427" spans="1:5">
      <c r="A427" s="693"/>
      <c r="B427" s="665"/>
      <c r="C427" s="665"/>
      <c r="D427" s="665"/>
      <c r="E427" s="665"/>
    </row>
    <row r="428" spans="1:5">
      <c r="A428" s="693"/>
      <c r="B428" s="665"/>
      <c r="C428" s="665"/>
      <c r="D428" s="665"/>
      <c r="E428" s="665"/>
    </row>
    <row r="429" spans="1:5">
      <c r="A429" s="693"/>
      <c r="B429" s="665"/>
      <c r="C429" s="665"/>
      <c r="D429" s="665"/>
      <c r="E429" s="665"/>
    </row>
    <row r="430" spans="1:5">
      <c r="A430" s="693"/>
      <c r="B430" s="665"/>
      <c r="C430" s="665"/>
      <c r="D430" s="665"/>
      <c r="E430" s="665"/>
    </row>
    <row r="431" spans="1:5">
      <c r="A431" s="693"/>
      <c r="B431" s="665"/>
      <c r="C431" s="665"/>
      <c r="D431" s="665"/>
      <c r="E431" s="665"/>
    </row>
    <row r="432" spans="1:5">
      <c r="A432" s="693"/>
      <c r="B432" s="665"/>
      <c r="C432" s="665"/>
      <c r="D432" s="665"/>
      <c r="E432" s="665"/>
    </row>
    <row r="433" spans="1:5">
      <c r="A433" s="693"/>
      <c r="B433" s="665"/>
      <c r="C433" s="665"/>
      <c r="D433" s="665"/>
      <c r="E433" s="665"/>
    </row>
    <row r="434" spans="1:5">
      <c r="A434" s="693"/>
      <c r="B434" s="665"/>
      <c r="C434" s="665"/>
      <c r="D434" s="665"/>
      <c r="E434" s="665"/>
    </row>
    <row r="435" spans="1:5">
      <c r="A435" s="693"/>
      <c r="B435" s="665"/>
      <c r="C435" s="665"/>
      <c r="D435" s="665"/>
      <c r="E435" s="665"/>
    </row>
    <row r="436" spans="1:5">
      <c r="A436" s="693"/>
      <c r="B436" s="665"/>
      <c r="C436" s="665"/>
      <c r="D436" s="665"/>
      <c r="E436" s="665"/>
    </row>
    <row r="437" spans="1:5">
      <c r="A437" s="693"/>
      <c r="B437" s="665"/>
      <c r="C437" s="665"/>
      <c r="D437" s="665"/>
      <c r="E437" s="665"/>
    </row>
    <row r="438" spans="1:5">
      <c r="A438" s="693"/>
      <c r="B438" s="665"/>
      <c r="C438" s="665"/>
      <c r="D438" s="665"/>
      <c r="E438" s="665"/>
    </row>
    <row r="439" spans="1:5">
      <c r="A439" s="693"/>
      <c r="B439" s="665"/>
      <c r="C439" s="665"/>
      <c r="D439" s="665"/>
      <c r="E439" s="665"/>
    </row>
    <row r="440" spans="1:5">
      <c r="A440" s="693"/>
      <c r="B440" s="665"/>
      <c r="C440" s="665"/>
      <c r="D440" s="665"/>
      <c r="E440" s="665"/>
    </row>
    <row r="441" spans="1:5">
      <c r="A441" s="693"/>
      <c r="B441" s="665"/>
      <c r="C441" s="665"/>
      <c r="D441" s="665"/>
      <c r="E441" s="665"/>
    </row>
    <row r="442" spans="1:5">
      <c r="A442" s="693"/>
      <c r="B442" s="665"/>
      <c r="C442" s="665"/>
      <c r="D442" s="665"/>
      <c r="E442" s="665"/>
    </row>
    <row r="443" spans="1:5">
      <c r="A443" s="693"/>
      <c r="B443" s="665"/>
      <c r="C443" s="665"/>
      <c r="D443" s="665"/>
      <c r="E443" s="665"/>
    </row>
    <row r="444" spans="1:5">
      <c r="A444" s="693"/>
      <c r="B444" s="665"/>
      <c r="C444" s="665"/>
      <c r="D444" s="665"/>
      <c r="E444" s="665"/>
    </row>
    <row r="445" spans="1:5">
      <c r="A445" s="693"/>
      <c r="B445" s="665"/>
      <c r="C445" s="665"/>
      <c r="D445" s="665"/>
      <c r="E445" s="665"/>
    </row>
    <row r="446" spans="1:5">
      <c r="A446" s="693"/>
      <c r="B446" s="665"/>
      <c r="C446" s="665"/>
      <c r="D446" s="665"/>
      <c r="E446" s="665"/>
    </row>
    <row r="447" spans="1:5">
      <c r="A447" s="693"/>
      <c r="B447" s="665"/>
      <c r="C447" s="665"/>
      <c r="D447" s="665"/>
      <c r="E447" s="665"/>
    </row>
    <row r="448" spans="1:5">
      <c r="A448" s="693"/>
      <c r="B448" s="665"/>
      <c r="C448" s="665"/>
      <c r="D448" s="665"/>
      <c r="E448" s="665"/>
    </row>
    <row r="449" spans="1:5">
      <c r="A449" s="693"/>
      <c r="B449" s="665"/>
      <c r="C449" s="665"/>
      <c r="D449" s="665"/>
      <c r="E449" s="665"/>
    </row>
    <row r="450" spans="1:5">
      <c r="A450" s="693"/>
      <c r="B450" s="665"/>
      <c r="C450" s="665"/>
      <c r="D450" s="665"/>
      <c r="E450" s="665"/>
    </row>
    <row r="451" spans="1:5">
      <c r="A451" s="693"/>
      <c r="B451" s="665"/>
      <c r="C451" s="665"/>
      <c r="D451" s="665"/>
      <c r="E451" s="665"/>
    </row>
    <row r="452" spans="1:5">
      <c r="A452" s="693"/>
      <c r="B452" s="665"/>
      <c r="C452" s="665"/>
      <c r="D452" s="665"/>
      <c r="E452" s="665"/>
    </row>
    <row r="453" spans="1:5">
      <c r="A453" s="693"/>
      <c r="B453" s="665"/>
      <c r="C453" s="665"/>
      <c r="D453" s="665"/>
      <c r="E453" s="665"/>
    </row>
    <row r="454" spans="1:5">
      <c r="A454" s="693"/>
      <c r="B454" s="665"/>
      <c r="C454" s="665"/>
      <c r="D454" s="665"/>
      <c r="E454" s="665"/>
    </row>
    <row r="455" spans="1:5">
      <c r="A455" s="693"/>
      <c r="B455" s="665"/>
      <c r="C455" s="665"/>
      <c r="D455" s="665"/>
      <c r="E455" s="665"/>
    </row>
    <row r="456" spans="1:5">
      <c r="A456" s="693"/>
      <c r="B456" s="665"/>
      <c r="C456" s="665"/>
      <c r="D456" s="665"/>
      <c r="E456" s="665"/>
    </row>
    <row r="457" spans="1:5">
      <c r="A457" s="693"/>
      <c r="B457" s="665"/>
      <c r="C457" s="665"/>
      <c r="D457" s="665"/>
      <c r="E457" s="665"/>
    </row>
    <row r="458" spans="1:5">
      <c r="A458" s="693"/>
      <c r="B458" s="665"/>
      <c r="C458" s="665"/>
      <c r="D458" s="665"/>
      <c r="E458" s="665"/>
    </row>
    <row r="459" spans="1:5">
      <c r="A459" s="693"/>
      <c r="B459" s="665"/>
      <c r="C459" s="665"/>
      <c r="D459" s="665"/>
      <c r="E459" s="665"/>
    </row>
    <row r="460" spans="1:5">
      <c r="A460" s="693"/>
      <c r="B460" s="665"/>
      <c r="C460" s="665"/>
      <c r="D460" s="665"/>
      <c r="E460" s="665"/>
    </row>
    <row r="461" spans="1:5">
      <c r="A461" s="693"/>
      <c r="B461" s="665"/>
      <c r="C461" s="665"/>
      <c r="D461" s="665"/>
      <c r="E461" s="665"/>
    </row>
    <row r="462" spans="1:5">
      <c r="A462" s="693"/>
      <c r="B462" s="665"/>
      <c r="C462" s="665"/>
      <c r="D462" s="665"/>
      <c r="E462" s="665"/>
    </row>
    <row r="463" spans="1:5">
      <c r="A463" s="693"/>
      <c r="B463" s="665"/>
      <c r="C463" s="665"/>
      <c r="D463" s="665"/>
      <c r="E463" s="665"/>
    </row>
    <row r="464" spans="1:5">
      <c r="A464" s="693"/>
      <c r="B464" s="665"/>
      <c r="C464" s="665"/>
      <c r="D464" s="665"/>
      <c r="E464" s="665"/>
    </row>
    <row r="465" spans="1:5">
      <c r="A465" s="693"/>
      <c r="B465" s="665"/>
      <c r="C465" s="665"/>
      <c r="D465" s="665"/>
      <c r="E465" s="665"/>
    </row>
    <row r="466" spans="1:5">
      <c r="A466" s="693"/>
      <c r="B466" s="665"/>
      <c r="C466" s="665"/>
      <c r="D466" s="665"/>
      <c r="E466" s="665"/>
    </row>
    <row r="467" spans="1:5">
      <c r="A467" s="693"/>
      <c r="B467" s="665"/>
      <c r="C467" s="665"/>
      <c r="D467" s="665"/>
      <c r="E467" s="665"/>
    </row>
    <row r="468" spans="1:5">
      <c r="A468" s="693"/>
      <c r="B468" s="665"/>
      <c r="C468" s="665"/>
      <c r="D468" s="665"/>
      <c r="E468" s="665"/>
    </row>
    <row r="469" spans="1:5">
      <c r="A469" s="693"/>
      <c r="B469" s="665"/>
      <c r="C469" s="665"/>
      <c r="D469" s="665"/>
      <c r="E469" s="665"/>
    </row>
    <row r="470" spans="1:5">
      <c r="A470" s="693"/>
      <c r="B470" s="665"/>
      <c r="C470" s="665"/>
      <c r="D470" s="665"/>
      <c r="E470" s="665"/>
    </row>
    <row r="471" spans="1:5">
      <c r="A471" s="693"/>
      <c r="B471" s="665"/>
      <c r="C471" s="665"/>
      <c r="D471" s="665"/>
      <c r="E471" s="665"/>
    </row>
    <row r="472" spans="1:5">
      <c r="A472" s="693"/>
      <c r="B472" s="665"/>
      <c r="C472" s="665"/>
      <c r="D472" s="665"/>
      <c r="E472" s="665"/>
    </row>
    <row r="473" spans="1:5">
      <c r="A473" s="693"/>
      <c r="B473" s="665"/>
      <c r="C473" s="665"/>
      <c r="D473" s="665"/>
      <c r="E473" s="665"/>
    </row>
    <row r="474" spans="1:5">
      <c r="A474" s="693"/>
      <c r="B474" s="665"/>
      <c r="C474" s="665"/>
      <c r="D474" s="665"/>
      <c r="E474" s="665"/>
    </row>
    <row r="475" spans="1:5">
      <c r="A475" s="693"/>
      <c r="B475" s="665"/>
      <c r="C475" s="665"/>
      <c r="D475" s="665"/>
      <c r="E475" s="665"/>
    </row>
    <row r="476" spans="1:5">
      <c r="A476" s="693"/>
      <c r="B476" s="665"/>
      <c r="C476" s="665"/>
      <c r="D476" s="665"/>
      <c r="E476" s="665"/>
    </row>
    <row r="477" spans="1:5">
      <c r="A477" s="693"/>
      <c r="B477" s="665"/>
      <c r="C477" s="665"/>
      <c r="D477" s="665"/>
      <c r="E477" s="665"/>
    </row>
    <row r="478" spans="1:5">
      <c r="A478" s="693"/>
      <c r="B478" s="665"/>
      <c r="C478" s="665"/>
      <c r="D478" s="665"/>
      <c r="E478" s="665"/>
    </row>
    <row r="479" spans="1:5">
      <c r="A479" s="693"/>
      <c r="B479" s="665"/>
      <c r="C479" s="665"/>
      <c r="D479" s="665"/>
      <c r="E479" s="665"/>
    </row>
    <row r="480" spans="1:5">
      <c r="A480" s="693"/>
      <c r="B480" s="665"/>
      <c r="C480" s="665"/>
      <c r="D480" s="665"/>
      <c r="E480" s="665"/>
    </row>
    <row r="481" spans="1:5">
      <c r="A481" s="693"/>
      <c r="B481" s="665"/>
      <c r="C481" s="665"/>
      <c r="D481" s="665"/>
      <c r="E481" s="665"/>
    </row>
    <row r="482" spans="1:5">
      <c r="A482" s="693"/>
      <c r="B482" s="665"/>
      <c r="C482" s="665"/>
      <c r="D482" s="665"/>
      <c r="E482" s="665"/>
    </row>
    <row r="483" spans="1:5">
      <c r="A483" s="693"/>
      <c r="B483" s="665"/>
      <c r="C483" s="665"/>
      <c r="D483" s="665"/>
      <c r="E483" s="665"/>
    </row>
    <row r="484" spans="1:5">
      <c r="A484" s="693"/>
      <c r="B484" s="665"/>
      <c r="C484" s="665"/>
      <c r="D484" s="665"/>
      <c r="E484" s="665"/>
    </row>
    <row r="485" spans="1:5">
      <c r="A485" s="693"/>
      <c r="B485" s="665"/>
      <c r="C485" s="665"/>
      <c r="D485" s="665"/>
      <c r="E485" s="665"/>
    </row>
    <row r="486" spans="1:5">
      <c r="A486" s="693"/>
      <c r="B486" s="665"/>
      <c r="C486" s="665"/>
      <c r="D486" s="665"/>
      <c r="E486" s="665"/>
    </row>
    <row r="487" spans="1:5">
      <c r="A487" s="693"/>
      <c r="B487" s="665"/>
      <c r="C487" s="665"/>
      <c r="D487" s="665"/>
      <c r="E487" s="665"/>
    </row>
    <row r="488" spans="1:5">
      <c r="A488" s="693"/>
      <c r="B488" s="665"/>
      <c r="C488" s="665"/>
      <c r="D488" s="665"/>
      <c r="E488" s="665"/>
    </row>
    <row r="489" spans="1:5">
      <c r="A489" s="693"/>
      <c r="B489" s="665"/>
      <c r="C489" s="665"/>
      <c r="D489" s="665"/>
      <c r="E489" s="665"/>
    </row>
    <row r="490" spans="1:5">
      <c r="A490" s="693"/>
      <c r="B490" s="665"/>
      <c r="C490" s="665"/>
      <c r="D490" s="665"/>
      <c r="E490" s="665"/>
    </row>
    <row r="491" spans="1:5">
      <c r="A491" s="693"/>
      <c r="B491" s="665"/>
      <c r="C491" s="665"/>
      <c r="D491" s="665"/>
      <c r="E491" s="665"/>
    </row>
    <row r="492" spans="1:5">
      <c r="A492" s="693"/>
      <c r="B492" s="665"/>
      <c r="C492" s="665"/>
      <c r="D492" s="665"/>
      <c r="E492" s="665"/>
    </row>
    <row r="493" spans="1:5">
      <c r="A493" s="693"/>
      <c r="B493" s="665"/>
      <c r="C493" s="665"/>
      <c r="D493" s="665"/>
      <c r="E493" s="665"/>
    </row>
    <row r="494" spans="1:5">
      <c r="A494" s="693"/>
      <c r="B494" s="665"/>
      <c r="C494" s="665"/>
      <c r="D494" s="665"/>
      <c r="E494" s="665"/>
    </row>
    <row r="495" spans="1:5">
      <c r="A495" s="693"/>
      <c r="B495" s="665"/>
      <c r="C495" s="665"/>
      <c r="D495" s="665"/>
      <c r="E495" s="665"/>
    </row>
    <row r="496" spans="1:5">
      <c r="A496" s="693"/>
      <c r="B496" s="665"/>
      <c r="C496" s="665"/>
      <c r="D496" s="665"/>
      <c r="E496" s="665"/>
    </row>
    <row r="497" spans="1:5">
      <c r="A497" s="693"/>
      <c r="B497" s="665"/>
      <c r="C497" s="665"/>
      <c r="D497" s="665"/>
      <c r="E497" s="665"/>
    </row>
    <row r="498" spans="1:5">
      <c r="A498" s="693"/>
      <c r="B498" s="665"/>
      <c r="C498" s="665"/>
      <c r="D498" s="665"/>
      <c r="E498" s="665"/>
    </row>
    <row r="499" spans="1:5">
      <c r="A499" s="693"/>
      <c r="B499" s="665"/>
      <c r="C499" s="665"/>
      <c r="D499" s="665"/>
      <c r="E499" s="665"/>
    </row>
    <row r="500" spans="1:5">
      <c r="A500" s="693"/>
      <c r="B500" s="665"/>
      <c r="C500" s="665"/>
      <c r="D500" s="665"/>
      <c r="E500" s="665"/>
    </row>
    <row r="501" spans="1:5">
      <c r="A501" s="693"/>
      <c r="B501" s="665"/>
      <c r="C501" s="665"/>
      <c r="D501" s="665"/>
      <c r="E501" s="665"/>
    </row>
    <row r="502" spans="1:5">
      <c r="A502" s="693"/>
      <c r="B502" s="665"/>
      <c r="C502" s="665"/>
      <c r="D502" s="665"/>
      <c r="E502" s="665"/>
    </row>
    <row r="503" spans="1:5">
      <c r="A503" s="693"/>
      <c r="B503" s="665"/>
      <c r="C503" s="665"/>
      <c r="D503" s="665"/>
      <c r="E503" s="665"/>
    </row>
    <row r="504" spans="1:5">
      <c r="A504" s="693"/>
      <c r="B504" s="665"/>
      <c r="C504" s="665"/>
      <c r="D504" s="665"/>
      <c r="E504" s="665"/>
    </row>
    <row r="505" spans="1:5">
      <c r="A505" s="693"/>
      <c r="B505" s="665"/>
      <c r="C505" s="665"/>
      <c r="D505" s="665"/>
      <c r="E505" s="665"/>
    </row>
    <row r="506" spans="1:5">
      <c r="A506" s="693"/>
      <c r="B506" s="665"/>
      <c r="C506" s="665"/>
      <c r="D506" s="665"/>
      <c r="E506" s="665"/>
    </row>
    <row r="507" spans="1:5">
      <c r="A507" s="693"/>
      <c r="B507" s="665"/>
      <c r="C507" s="665"/>
      <c r="D507" s="665"/>
      <c r="E507" s="665"/>
    </row>
    <row r="508" spans="1:5">
      <c r="A508" s="693"/>
      <c r="B508" s="665"/>
      <c r="C508" s="665"/>
      <c r="D508" s="665"/>
      <c r="E508" s="665"/>
    </row>
    <row r="509" spans="1:5">
      <c r="A509" s="693"/>
      <c r="B509" s="665"/>
      <c r="C509" s="665"/>
      <c r="D509" s="665"/>
      <c r="E509" s="665"/>
    </row>
    <row r="510" spans="1:5">
      <c r="A510" s="693"/>
      <c r="B510" s="665"/>
      <c r="C510" s="665"/>
      <c r="D510" s="665"/>
      <c r="E510" s="665"/>
    </row>
    <row r="511" spans="1:5">
      <c r="A511" s="693"/>
      <c r="B511" s="665"/>
      <c r="C511" s="665"/>
      <c r="D511" s="665"/>
      <c r="E511" s="665"/>
    </row>
    <row r="512" spans="1:5">
      <c r="A512" s="693"/>
      <c r="B512" s="665"/>
      <c r="C512" s="665"/>
      <c r="D512" s="665"/>
      <c r="E512" s="665"/>
    </row>
    <row r="513" spans="1:5">
      <c r="A513" s="693"/>
      <c r="B513" s="665"/>
      <c r="C513" s="665"/>
      <c r="D513" s="665"/>
      <c r="E513" s="665"/>
    </row>
    <row r="514" spans="1:5">
      <c r="A514" s="693"/>
      <c r="B514" s="665"/>
      <c r="C514" s="665"/>
      <c r="D514" s="665"/>
      <c r="E514" s="665"/>
    </row>
    <row r="515" spans="1:5">
      <c r="A515" s="693"/>
      <c r="B515" s="665"/>
      <c r="C515" s="665"/>
      <c r="D515" s="665"/>
      <c r="E515" s="665"/>
    </row>
    <row r="516" spans="1:5">
      <c r="A516" s="693"/>
      <c r="B516" s="665"/>
      <c r="C516" s="665"/>
      <c r="D516" s="665"/>
      <c r="E516" s="665"/>
    </row>
    <row r="517" spans="1:5">
      <c r="A517" s="693"/>
      <c r="B517" s="665"/>
      <c r="C517" s="665"/>
      <c r="D517" s="665"/>
      <c r="E517" s="665"/>
    </row>
    <row r="518" spans="1:5">
      <c r="A518" s="693"/>
      <c r="B518" s="665"/>
      <c r="C518" s="665"/>
      <c r="D518" s="665"/>
      <c r="E518" s="665"/>
    </row>
    <row r="519" spans="1:5">
      <c r="A519" s="693"/>
      <c r="B519" s="665"/>
      <c r="C519" s="665"/>
      <c r="D519" s="665"/>
      <c r="E519" s="665"/>
    </row>
    <row r="520" spans="1:5">
      <c r="A520" s="693"/>
      <c r="B520" s="665"/>
      <c r="C520" s="665"/>
      <c r="D520" s="665"/>
      <c r="E520" s="665"/>
    </row>
    <row r="521" spans="1:5">
      <c r="A521" s="693"/>
      <c r="B521" s="665"/>
      <c r="C521" s="665"/>
      <c r="D521" s="665"/>
      <c r="E521" s="665"/>
    </row>
    <row r="522" spans="1:5">
      <c r="A522" s="693"/>
      <c r="B522" s="665"/>
      <c r="C522" s="665"/>
      <c r="D522" s="665"/>
      <c r="E522" s="665"/>
    </row>
    <row r="523" spans="1:5">
      <c r="A523" s="693"/>
      <c r="B523" s="665"/>
      <c r="C523" s="665"/>
      <c r="D523" s="665"/>
      <c r="E523" s="665"/>
    </row>
    <row r="524" spans="1:5">
      <c r="A524" s="693"/>
      <c r="B524" s="665"/>
      <c r="C524" s="665"/>
      <c r="D524" s="665"/>
      <c r="E524" s="665"/>
    </row>
    <row r="525" spans="1:5">
      <c r="A525" s="693"/>
      <c r="B525" s="665"/>
      <c r="C525" s="665"/>
      <c r="D525" s="665"/>
      <c r="E525" s="665"/>
    </row>
    <row r="526" spans="1:5">
      <c r="A526" s="693"/>
      <c r="B526" s="665"/>
      <c r="C526" s="665"/>
      <c r="D526" s="665"/>
      <c r="E526" s="665"/>
    </row>
    <row r="527" spans="1:5">
      <c r="A527" s="693"/>
      <c r="B527" s="665"/>
      <c r="C527" s="665"/>
      <c r="D527" s="665"/>
      <c r="E527" s="665"/>
    </row>
    <row r="528" spans="1:5">
      <c r="A528" s="693"/>
      <c r="B528" s="665"/>
      <c r="C528" s="665"/>
      <c r="D528" s="665"/>
      <c r="E528" s="665"/>
    </row>
    <row r="529" spans="1:5">
      <c r="A529" s="693"/>
      <c r="B529" s="665"/>
      <c r="C529" s="665"/>
      <c r="D529" s="665"/>
      <c r="E529" s="665"/>
    </row>
    <row r="530" spans="1:5">
      <c r="A530" s="693"/>
      <c r="B530" s="665"/>
      <c r="C530" s="665"/>
      <c r="D530" s="665"/>
      <c r="E530" s="665"/>
    </row>
    <row r="531" spans="1:5">
      <c r="A531" s="693"/>
      <c r="B531" s="665"/>
      <c r="C531" s="665"/>
      <c r="D531" s="665"/>
      <c r="E531" s="665"/>
    </row>
    <row r="532" spans="1:5">
      <c r="A532" s="693"/>
      <c r="B532" s="665"/>
      <c r="C532" s="665"/>
      <c r="D532" s="665"/>
      <c r="E532" s="665"/>
    </row>
    <row r="533" spans="1:5">
      <c r="A533" s="693"/>
      <c r="B533" s="665"/>
      <c r="C533" s="665"/>
      <c r="D533" s="665"/>
      <c r="E533" s="665"/>
    </row>
    <row r="534" spans="1:5">
      <c r="A534" s="693"/>
      <c r="B534" s="665"/>
      <c r="C534" s="665"/>
      <c r="D534" s="665"/>
      <c r="E534" s="665"/>
    </row>
    <row r="535" spans="1:5">
      <c r="A535" s="693"/>
      <c r="B535" s="665"/>
      <c r="C535" s="665"/>
      <c r="D535" s="665"/>
      <c r="E535" s="665"/>
    </row>
    <row r="536" spans="1:5">
      <c r="A536" s="693"/>
      <c r="B536" s="665"/>
      <c r="C536" s="665"/>
      <c r="D536" s="665"/>
      <c r="E536" s="665"/>
    </row>
    <row r="537" spans="1:5">
      <c r="A537" s="693"/>
      <c r="B537" s="665"/>
      <c r="C537" s="665"/>
      <c r="D537" s="665"/>
      <c r="E537" s="665"/>
    </row>
    <row r="538" spans="1:5">
      <c r="A538" s="693"/>
      <c r="B538" s="665"/>
      <c r="C538" s="665"/>
      <c r="D538" s="665"/>
      <c r="E538" s="665"/>
    </row>
    <row r="539" spans="1:5">
      <c r="A539" s="693"/>
      <c r="B539" s="665"/>
      <c r="C539" s="665"/>
      <c r="D539" s="665"/>
      <c r="E539" s="665"/>
    </row>
    <row r="540" spans="1:5">
      <c r="A540" s="693"/>
      <c r="B540" s="665"/>
      <c r="C540" s="665"/>
      <c r="D540" s="665"/>
      <c r="E540" s="665"/>
    </row>
    <row r="541" spans="1:5">
      <c r="A541" s="693"/>
      <c r="B541" s="665"/>
      <c r="C541" s="665"/>
      <c r="D541" s="665"/>
      <c r="E541" s="665"/>
    </row>
    <row r="542" spans="1:5">
      <c r="A542" s="693"/>
      <c r="B542" s="665"/>
      <c r="C542" s="665"/>
      <c r="D542" s="665"/>
      <c r="E542" s="665"/>
    </row>
    <row r="543" spans="1:5">
      <c r="A543" s="693"/>
      <c r="B543" s="665"/>
      <c r="C543" s="665"/>
      <c r="D543" s="665"/>
      <c r="E543" s="665"/>
    </row>
    <row r="544" spans="1:5">
      <c r="A544" s="693"/>
      <c r="B544" s="665"/>
      <c r="C544" s="665"/>
      <c r="D544" s="665"/>
      <c r="E544" s="665"/>
    </row>
    <row r="545" spans="1:5">
      <c r="A545" s="693"/>
      <c r="B545" s="665"/>
      <c r="C545" s="665"/>
      <c r="D545" s="665"/>
      <c r="E545" s="665"/>
    </row>
    <row r="546" spans="1:5">
      <c r="A546" s="693"/>
      <c r="B546" s="665"/>
      <c r="C546" s="665"/>
      <c r="D546" s="665"/>
      <c r="E546" s="665"/>
    </row>
    <row r="547" spans="1:5">
      <c r="A547" s="693"/>
      <c r="B547" s="665"/>
      <c r="C547" s="665"/>
      <c r="D547" s="665"/>
      <c r="E547" s="665"/>
    </row>
    <row r="548" spans="1:5">
      <c r="A548" s="693"/>
      <c r="B548" s="665"/>
      <c r="C548" s="665"/>
      <c r="D548" s="665"/>
      <c r="E548" s="665"/>
    </row>
    <row r="549" spans="1:5">
      <c r="A549" s="693"/>
      <c r="B549" s="665"/>
      <c r="C549" s="665"/>
      <c r="D549" s="665"/>
      <c r="E549" s="665"/>
    </row>
    <row r="550" spans="1:5">
      <c r="A550" s="693"/>
      <c r="B550" s="665"/>
      <c r="C550" s="665"/>
      <c r="D550" s="665"/>
      <c r="E550" s="665"/>
    </row>
    <row r="551" spans="1:5">
      <c r="A551" s="693"/>
      <c r="B551" s="665"/>
      <c r="C551" s="665"/>
      <c r="D551" s="665"/>
      <c r="E551" s="665"/>
    </row>
    <row r="552" spans="1:5">
      <c r="A552" s="693"/>
      <c r="B552" s="665"/>
      <c r="C552" s="665"/>
      <c r="D552" s="665"/>
      <c r="E552" s="665"/>
    </row>
    <row r="553" spans="1:5">
      <c r="A553" s="693"/>
      <c r="B553" s="665"/>
      <c r="C553" s="665"/>
      <c r="D553" s="665"/>
      <c r="E553" s="665"/>
    </row>
    <row r="554" spans="1:5">
      <c r="A554" s="693"/>
      <c r="B554" s="665"/>
      <c r="C554" s="665"/>
      <c r="D554" s="665"/>
      <c r="E554" s="665"/>
    </row>
    <row r="555" spans="1:5">
      <c r="A555" s="693"/>
      <c r="B555" s="665"/>
      <c r="C555" s="665"/>
      <c r="D555" s="665"/>
      <c r="E555" s="665"/>
    </row>
    <row r="556" spans="1:5">
      <c r="A556" s="693"/>
      <c r="B556" s="665"/>
      <c r="C556" s="665"/>
      <c r="D556" s="665"/>
      <c r="E556" s="665"/>
    </row>
    <row r="557" spans="1:5">
      <c r="A557" s="693"/>
      <c r="B557" s="665"/>
      <c r="C557" s="665"/>
      <c r="D557" s="665"/>
      <c r="E557" s="665"/>
    </row>
    <row r="558" spans="1:5">
      <c r="A558" s="693"/>
      <c r="B558" s="665"/>
      <c r="C558" s="665"/>
      <c r="D558" s="665"/>
      <c r="E558" s="665"/>
    </row>
    <row r="559" spans="1:5">
      <c r="A559" s="693"/>
      <c r="B559" s="665"/>
      <c r="C559" s="665"/>
      <c r="D559" s="665"/>
      <c r="E559" s="665"/>
    </row>
    <row r="560" spans="1:5">
      <c r="A560" s="693"/>
      <c r="B560" s="665"/>
      <c r="C560" s="665"/>
      <c r="D560" s="665"/>
      <c r="E560" s="665"/>
    </row>
    <row r="561" spans="1:5">
      <c r="A561" s="693"/>
      <c r="B561" s="665"/>
      <c r="C561" s="665"/>
      <c r="D561" s="665"/>
      <c r="E561" s="665"/>
    </row>
    <row r="562" spans="1:5">
      <c r="A562" s="693"/>
      <c r="B562" s="665"/>
      <c r="C562" s="665"/>
      <c r="D562" s="665"/>
      <c r="E562" s="665"/>
    </row>
    <row r="563" spans="1:5">
      <c r="A563" s="693"/>
      <c r="B563" s="665"/>
      <c r="C563" s="665"/>
      <c r="D563" s="665"/>
      <c r="E563" s="665"/>
    </row>
    <row r="564" spans="1:5">
      <c r="A564" s="693"/>
      <c r="B564" s="665"/>
      <c r="C564" s="665"/>
      <c r="D564" s="665"/>
      <c r="E564" s="665"/>
    </row>
    <row r="565" spans="1:5">
      <c r="A565" s="693"/>
      <c r="B565" s="665"/>
      <c r="C565" s="665"/>
      <c r="D565" s="665"/>
      <c r="E565" s="665"/>
    </row>
    <row r="566" spans="1:5">
      <c r="A566" s="693"/>
      <c r="B566" s="665"/>
      <c r="C566" s="665"/>
      <c r="D566" s="665"/>
      <c r="E566" s="665"/>
    </row>
    <row r="567" spans="1:5">
      <c r="A567" s="693"/>
      <c r="B567" s="665"/>
      <c r="C567" s="665"/>
      <c r="D567" s="665"/>
      <c r="E567" s="665"/>
    </row>
    <row r="568" spans="1:5">
      <c r="A568" s="693"/>
      <c r="B568" s="665"/>
      <c r="C568" s="665"/>
      <c r="D568" s="665"/>
      <c r="E568" s="665"/>
    </row>
    <row r="569" spans="1:5">
      <c r="A569" s="693"/>
      <c r="B569" s="665"/>
      <c r="C569" s="665"/>
      <c r="D569" s="665"/>
      <c r="E569" s="665"/>
    </row>
    <row r="570" spans="1:5">
      <c r="A570" s="693"/>
      <c r="B570" s="665"/>
      <c r="C570" s="665"/>
      <c r="D570" s="665"/>
      <c r="E570" s="665"/>
    </row>
    <row r="571" spans="1:5">
      <c r="A571" s="693"/>
      <c r="B571" s="665"/>
      <c r="C571" s="665"/>
      <c r="D571" s="665"/>
      <c r="E571" s="665"/>
    </row>
    <row r="572" spans="1:5">
      <c r="A572" s="693"/>
      <c r="B572" s="665"/>
      <c r="C572" s="665"/>
      <c r="D572" s="665"/>
      <c r="E572" s="665"/>
    </row>
    <row r="573" spans="1:5">
      <c r="A573" s="693"/>
      <c r="B573" s="665"/>
      <c r="C573" s="665"/>
      <c r="D573" s="665"/>
      <c r="E573" s="665"/>
    </row>
    <row r="574" spans="1:5">
      <c r="A574" s="693"/>
      <c r="B574" s="665"/>
      <c r="C574" s="665"/>
      <c r="D574" s="665"/>
      <c r="E574" s="665"/>
    </row>
    <row r="575" spans="1:5">
      <c r="A575" s="693"/>
      <c r="B575" s="665"/>
      <c r="C575" s="665"/>
      <c r="D575" s="665"/>
      <c r="E575" s="665"/>
    </row>
    <row r="576" spans="1:5">
      <c r="A576" s="693"/>
      <c r="B576" s="665"/>
      <c r="C576" s="665"/>
      <c r="D576" s="665"/>
      <c r="E576" s="665"/>
    </row>
    <row r="577" spans="1:5">
      <c r="A577" s="693"/>
      <c r="B577" s="665"/>
      <c r="C577" s="665"/>
      <c r="D577" s="665"/>
      <c r="E577" s="665"/>
    </row>
    <row r="578" spans="1:5">
      <c r="A578" s="693"/>
      <c r="B578" s="665"/>
      <c r="C578" s="665"/>
      <c r="D578" s="665"/>
      <c r="E578" s="665"/>
    </row>
    <row r="579" spans="1:5">
      <c r="A579" s="693"/>
      <c r="B579" s="665"/>
      <c r="C579" s="665"/>
      <c r="D579" s="665"/>
      <c r="E579" s="665"/>
    </row>
    <row r="580" spans="1:5">
      <c r="A580" s="693"/>
      <c r="B580" s="665"/>
      <c r="C580" s="665"/>
      <c r="D580" s="665"/>
      <c r="E580" s="665"/>
    </row>
    <row r="581" spans="1:5">
      <c r="A581" s="693"/>
      <c r="B581" s="665"/>
      <c r="C581" s="665"/>
      <c r="D581" s="665"/>
      <c r="E581" s="665"/>
    </row>
    <row r="582" spans="1:5">
      <c r="A582" s="693"/>
      <c r="B582" s="665"/>
      <c r="C582" s="665"/>
      <c r="D582" s="665"/>
      <c r="E582" s="665"/>
    </row>
    <row r="583" spans="1:5">
      <c r="A583" s="693"/>
      <c r="B583" s="665"/>
      <c r="C583" s="665"/>
      <c r="D583" s="665"/>
      <c r="E583" s="665"/>
    </row>
    <row r="584" spans="1:5">
      <c r="A584" s="693"/>
      <c r="B584" s="665"/>
      <c r="C584" s="665"/>
      <c r="D584" s="665"/>
      <c r="E584" s="665"/>
    </row>
    <row r="585" spans="1:5">
      <c r="A585" s="693"/>
      <c r="B585" s="665"/>
      <c r="C585" s="665"/>
      <c r="D585" s="665"/>
      <c r="E585" s="665"/>
    </row>
    <row r="586" spans="1:5">
      <c r="A586" s="693"/>
      <c r="B586" s="665"/>
      <c r="C586" s="665"/>
      <c r="D586" s="665"/>
      <c r="E586" s="665"/>
    </row>
    <row r="587" spans="1:5">
      <c r="A587" s="693"/>
      <c r="B587" s="665"/>
      <c r="C587" s="665"/>
      <c r="D587" s="665"/>
      <c r="E587" s="665"/>
    </row>
    <row r="588" spans="1:5">
      <c r="A588" s="693"/>
      <c r="B588" s="665"/>
      <c r="C588" s="665"/>
      <c r="D588" s="665"/>
      <c r="E588" s="665"/>
    </row>
    <row r="589" spans="1:5">
      <c r="A589" s="693"/>
      <c r="B589" s="665"/>
      <c r="C589" s="665"/>
      <c r="D589" s="665"/>
      <c r="E589" s="665"/>
    </row>
    <row r="590" spans="1:5">
      <c r="A590" s="693"/>
      <c r="B590" s="665"/>
      <c r="C590" s="665"/>
      <c r="D590" s="665"/>
      <c r="E590" s="665"/>
    </row>
    <row r="591" spans="1:5">
      <c r="A591" s="693"/>
      <c r="B591" s="665"/>
      <c r="C591" s="665"/>
      <c r="D591" s="665"/>
      <c r="E591" s="665"/>
    </row>
    <row r="592" spans="1:5">
      <c r="A592" s="693"/>
      <c r="B592" s="665"/>
      <c r="C592" s="665"/>
      <c r="D592" s="665"/>
      <c r="E592" s="665"/>
    </row>
    <row r="593" spans="1:5">
      <c r="A593" s="693"/>
      <c r="B593" s="665"/>
      <c r="C593" s="665"/>
      <c r="D593" s="665"/>
      <c r="E593" s="665"/>
    </row>
    <row r="594" spans="1:5">
      <c r="A594" s="693"/>
      <c r="B594" s="665"/>
      <c r="C594" s="665"/>
      <c r="D594" s="665"/>
      <c r="E594" s="665"/>
    </row>
    <row r="595" spans="1:5">
      <c r="A595" s="693"/>
      <c r="B595" s="665"/>
      <c r="C595" s="665"/>
      <c r="D595" s="665"/>
      <c r="E595" s="665"/>
    </row>
    <row r="596" spans="1:5">
      <c r="A596" s="693"/>
      <c r="B596" s="665"/>
      <c r="C596" s="665"/>
      <c r="D596" s="665"/>
      <c r="E596" s="665"/>
    </row>
    <row r="597" spans="1:5">
      <c r="A597" s="693"/>
      <c r="B597" s="665"/>
      <c r="C597" s="665"/>
      <c r="D597" s="665"/>
      <c r="E597" s="665"/>
    </row>
    <row r="598" spans="1:5">
      <c r="A598" s="693"/>
      <c r="B598" s="665"/>
      <c r="C598" s="665"/>
      <c r="D598" s="665"/>
      <c r="E598" s="665"/>
    </row>
    <row r="599" spans="1:5">
      <c r="A599" s="693"/>
      <c r="B599" s="665"/>
      <c r="C599" s="665"/>
      <c r="D599" s="665"/>
      <c r="E599" s="665"/>
    </row>
    <row r="600" spans="1:5">
      <c r="A600" s="693"/>
      <c r="B600" s="665"/>
      <c r="C600" s="665"/>
      <c r="D600" s="665"/>
      <c r="E600" s="665"/>
    </row>
    <row r="601" spans="1:5">
      <c r="A601" s="693"/>
      <c r="B601" s="665"/>
      <c r="C601" s="665"/>
      <c r="D601" s="665"/>
      <c r="E601" s="665"/>
    </row>
    <row r="602" spans="1:5">
      <c r="A602" s="693"/>
      <c r="B602" s="665"/>
      <c r="C602" s="665"/>
      <c r="D602" s="665"/>
      <c r="E602" s="665"/>
    </row>
    <row r="603" spans="1:5">
      <c r="A603" s="693"/>
      <c r="B603" s="665"/>
      <c r="C603" s="665"/>
      <c r="D603" s="665"/>
      <c r="E603" s="665"/>
    </row>
    <row r="604" spans="1:5">
      <c r="A604" s="693"/>
      <c r="B604" s="665"/>
      <c r="C604" s="665"/>
      <c r="D604" s="665"/>
      <c r="E604" s="665"/>
    </row>
    <row r="605" spans="1:5">
      <c r="A605" s="693"/>
      <c r="B605" s="665"/>
      <c r="C605" s="665"/>
      <c r="D605" s="665"/>
      <c r="E605" s="665"/>
    </row>
    <row r="606" spans="1:5">
      <c r="A606" s="693"/>
      <c r="B606" s="665"/>
      <c r="C606" s="665"/>
      <c r="D606" s="665"/>
      <c r="E606" s="665"/>
    </row>
    <row r="607" spans="1:5">
      <c r="A607" s="693"/>
      <c r="B607" s="665"/>
      <c r="C607" s="665"/>
      <c r="D607" s="665"/>
      <c r="E607" s="665"/>
    </row>
    <row r="608" spans="1:5">
      <c r="A608" s="693"/>
      <c r="B608" s="665"/>
      <c r="C608" s="665"/>
      <c r="D608" s="665"/>
      <c r="E608" s="665"/>
    </row>
    <row r="609" spans="1:5">
      <c r="A609" s="693"/>
      <c r="B609" s="665"/>
      <c r="C609" s="665"/>
      <c r="D609" s="665"/>
      <c r="E609" s="665"/>
    </row>
    <row r="610" spans="1:5">
      <c r="A610" s="693"/>
      <c r="B610" s="665"/>
      <c r="C610" s="665"/>
      <c r="D610" s="665"/>
      <c r="E610" s="665"/>
    </row>
    <row r="611" spans="1:5">
      <c r="A611" s="693"/>
      <c r="B611" s="665"/>
      <c r="C611" s="665"/>
      <c r="D611" s="665"/>
      <c r="E611" s="665"/>
    </row>
    <row r="612" spans="1:5">
      <c r="A612" s="693"/>
      <c r="B612" s="665"/>
      <c r="C612" s="665"/>
      <c r="D612" s="665"/>
      <c r="E612" s="665"/>
    </row>
    <row r="613" spans="1:5">
      <c r="A613" s="693"/>
      <c r="B613" s="665"/>
      <c r="C613" s="665"/>
      <c r="D613" s="665"/>
      <c r="E613" s="665"/>
    </row>
    <row r="614" spans="1:5">
      <c r="A614" s="693"/>
      <c r="B614" s="665"/>
      <c r="C614" s="665"/>
      <c r="D614" s="665"/>
      <c r="E614" s="665"/>
    </row>
    <row r="615" spans="1:5">
      <c r="A615" s="693"/>
      <c r="B615" s="665"/>
      <c r="C615" s="665"/>
      <c r="D615" s="665"/>
      <c r="E615" s="665"/>
    </row>
    <row r="616" spans="1:5">
      <c r="A616" s="693"/>
      <c r="B616" s="665"/>
      <c r="C616" s="665"/>
      <c r="D616" s="665"/>
      <c r="E616" s="665"/>
    </row>
    <row r="617" spans="1:5">
      <c r="A617" s="693"/>
      <c r="B617" s="665"/>
      <c r="C617" s="665"/>
      <c r="D617" s="665"/>
      <c r="E617" s="665"/>
    </row>
    <row r="618" spans="1:5">
      <c r="A618" s="693"/>
      <c r="B618" s="665"/>
      <c r="C618" s="665"/>
      <c r="D618" s="665"/>
      <c r="E618" s="665"/>
    </row>
    <row r="619" spans="1:5">
      <c r="A619" s="693"/>
      <c r="B619" s="665"/>
      <c r="C619" s="665"/>
      <c r="D619" s="665"/>
      <c r="E619" s="665"/>
    </row>
    <row r="620" spans="1:5">
      <c r="A620" s="693"/>
      <c r="B620" s="665"/>
      <c r="C620" s="665"/>
      <c r="D620" s="665"/>
      <c r="E620" s="665"/>
    </row>
    <row r="621" spans="1:5">
      <c r="A621" s="693"/>
      <c r="B621" s="665"/>
      <c r="C621" s="665"/>
      <c r="D621" s="665"/>
      <c r="E621" s="665"/>
    </row>
    <row r="622" spans="1:5">
      <c r="A622" s="693"/>
      <c r="B622" s="665"/>
      <c r="C622" s="665"/>
      <c r="D622" s="665"/>
      <c r="E622" s="665"/>
    </row>
    <row r="623" spans="1:5">
      <c r="A623" s="693"/>
      <c r="B623" s="665"/>
      <c r="C623" s="665"/>
      <c r="D623" s="665"/>
      <c r="E623" s="665"/>
    </row>
    <row r="624" spans="1:5">
      <c r="A624" s="693"/>
      <c r="B624" s="665"/>
      <c r="C624" s="665"/>
      <c r="D624" s="665"/>
      <c r="E624" s="665"/>
    </row>
    <row r="625" spans="1:5">
      <c r="A625" s="693"/>
      <c r="B625" s="665"/>
      <c r="C625" s="665"/>
      <c r="D625" s="665"/>
      <c r="E625" s="665"/>
    </row>
    <row r="626" spans="1:5">
      <c r="A626" s="693"/>
      <c r="B626" s="665"/>
      <c r="C626" s="665"/>
      <c r="D626" s="665"/>
      <c r="E626" s="665"/>
    </row>
    <row r="627" spans="1:5">
      <c r="A627" s="693"/>
      <c r="B627" s="665"/>
      <c r="C627" s="665"/>
      <c r="D627" s="665"/>
      <c r="E627" s="665"/>
    </row>
    <row r="628" spans="1:5">
      <c r="A628" s="693"/>
      <c r="B628" s="665"/>
      <c r="C628" s="665"/>
      <c r="D628" s="665"/>
      <c r="E628" s="665"/>
    </row>
    <row r="629" spans="1:5">
      <c r="A629" s="693"/>
      <c r="B629" s="665"/>
      <c r="C629" s="665"/>
      <c r="D629" s="665"/>
      <c r="E629" s="665"/>
    </row>
    <row r="630" spans="1:5">
      <c r="A630" s="693"/>
      <c r="B630" s="665"/>
      <c r="C630" s="665"/>
      <c r="D630" s="665"/>
      <c r="E630" s="665"/>
    </row>
    <row r="631" spans="1:5">
      <c r="A631" s="693"/>
      <c r="B631" s="665"/>
      <c r="C631" s="665"/>
      <c r="D631" s="665"/>
      <c r="E631" s="665"/>
    </row>
    <row r="632" spans="1:5">
      <c r="A632" s="693"/>
      <c r="B632" s="665"/>
      <c r="C632" s="665"/>
      <c r="D632" s="665"/>
      <c r="E632" s="665"/>
    </row>
    <row r="633" spans="1:5">
      <c r="A633" s="693"/>
      <c r="B633" s="665"/>
      <c r="C633" s="665"/>
      <c r="D633" s="665"/>
      <c r="E633" s="665"/>
    </row>
    <row r="634" spans="1:5">
      <c r="A634" s="693"/>
      <c r="B634" s="665"/>
      <c r="C634" s="665"/>
      <c r="D634" s="665"/>
      <c r="E634" s="665"/>
    </row>
    <row r="635" spans="1:5">
      <c r="A635" s="693"/>
      <c r="B635" s="665"/>
      <c r="C635" s="665"/>
      <c r="D635" s="665"/>
      <c r="E635" s="665"/>
    </row>
    <row r="636" spans="1:5">
      <c r="A636" s="693"/>
      <c r="B636" s="665"/>
      <c r="C636" s="665"/>
      <c r="D636" s="665"/>
      <c r="E636" s="665"/>
    </row>
    <row r="637" spans="1:5">
      <c r="A637" s="693"/>
      <c r="B637" s="665"/>
      <c r="C637" s="665"/>
      <c r="D637" s="665"/>
      <c r="E637" s="665"/>
    </row>
    <row r="638" spans="1:5">
      <c r="A638" s="693"/>
      <c r="B638" s="665"/>
      <c r="C638" s="665"/>
      <c r="D638" s="665"/>
      <c r="E638" s="665"/>
    </row>
    <row r="639" spans="1:5">
      <c r="A639" s="693"/>
      <c r="B639" s="665"/>
      <c r="C639" s="665"/>
      <c r="D639" s="665"/>
      <c r="E639" s="665"/>
    </row>
    <row r="640" spans="1:5">
      <c r="A640" s="693"/>
      <c r="B640" s="665"/>
      <c r="C640" s="665"/>
      <c r="D640" s="665"/>
      <c r="E640" s="665"/>
    </row>
    <row r="641" spans="1:5">
      <c r="A641" s="693"/>
      <c r="B641" s="665"/>
      <c r="C641" s="665"/>
      <c r="D641" s="665"/>
      <c r="E641" s="665"/>
    </row>
    <row r="642" spans="1:5">
      <c r="A642" s="693"/>
      <c r="B642" s="665"/>
      <c r="C642" s="665"/>
      <c r="D642" s="665"/>
      <c r="E642" s="665"/>
    </row>
    <row r="643" spans="1:5">
      <c r="A643" s="693"/>
      <c r="B643" s="665"/>
      <c r="C643" s="665"/>
      <c r="D643" s="665"/>
      <c r="E643" s="665"/>
    </row>
    <row r="644" spans="1:5">
      <c r="A644" s="693"/>
      <c r="B644" s="665"/>
      <c r="C644" s="665"/>
      <c r="D644" s="665"/>
      <c r="E644" s="665"/>
    </row>
    <row r="645" spans="1:5">
      <c r="A645" s="693"/>
      <c r="B645" s="665"/>
      <c r="C645" s="665"/>
      <c r="D645" s="665"/>
      <c r="E645" s="665"/>
    </row>
    <row r="646" spans="1:5">
      <c r="A646" s="693"/>
      <c r="B646" s="665"/>
      <c r="C646" s="665"/>
      <c r="D646" s="665"/>
      <c r="E646" s="665"/>
    </row>
    <row r="647" spans="1:5">
      <c r="A647" s="693"/>
      <c r="B647" s="665"/>
      <c r="C647" s="665"/>
      <c r="D647" s="665"/>
      <c r="E647" s="665"/>
    </row>
    <row r="648" spans="1:5">
      <c r="A648" s="693"/>
      <c r="B648" s="665"/>
      <c r="C648" s="665"/>
      <c r="D648" s="665"/>
      <c r="E648" s="665"/>
    </row>
    <row r="649" spans="1:5">
      <c r="A649" s="693"/>
      <c r="B649" s="665"/>
      <c r="C649" s="665"/>
      <c r="D649" s="665"/>
      <c r="E649" s="665"/>
    </row>
    <row r="650" spans="1:5">
      <c r="A650" s="693"/>
      <c r="B650" s="665"/>
      <c r="C650" s="665"/>
      <c r="D650" s="665"/>
      <c r="E650" s="665"/>
    </row>
    <row r="651" spans="1:5">
      <c r="A651" s="693"/>
      <c r="B651" s="665"/>
      <c r="C651" s="665"/>
      <c r="D651" s="665"/>
      <c r="E651" s="665"/>
    </row>
    <row r="652" spans="1:5">
      <c r="A652" s="693"/>
      <c r="B652" s="665"/>
      <c r="C652" s="665"/>
      <c r="D652" s="665"/>
      <c r="E652" s="665"/>
    </row>
    <row r="653" spans="1:5">
      <c r="A653" s="693"/>
      <c r="B653" s="665"/>
      <c r="C653" s="665"/>
      <c r="D653" s="665"/>
      <c r="E653" s="665"/>
    </row>
    <row r="654" spans="1:5">
      <c r="A654" s="693"/>
      <c r="B654" s="665"/>
      <c r="C654" s="665"/>
      <c r="D654" s="665"/>
      <c r="E654" s="665"/>
    </row>
    <row r="655" spans="1:5">
      <c r="A655" s="693"/>
      <c r="B655" s="665"/>
      <c r="C655" s="665"/>
      <c r="D655" s="665"/>
      <c r="E655" s="665"/>
    </row>
    <row r="656" spans="1:5">
      <c r="A656" s="693"/>
      <c r="B656" s="665"/>
      <c r="C656" s="665"/>
      <c r="D656" s="665"/>
      <c r="E656" s="665"/>
    </row>
    <row r="657" spans="1:5">
      <c r="A657" s="693"/>
      <c r="B657" s="665"/>
      <c r="C657" s="665"/>
      <c r="D657" s="665"/>
      <c r="E657" s="665"/>
    </row>
    <row r="658" spans="1:5">
      <c r="A658" s="693"/>
      <c r="B658" s="665"/>
      <c r="C658" s="665"/>
      <c r="D658" s="665"/>
      <c r="E658" s="665"/>
    </row>
    <row r="659" spans="1:5">
      <c r="A659" s="693"/>
      <c r="B659" s="665"/>
      <c r="C659" s="665"/>
      <c r="D659" s="665"/>
      <c r="E659" s="665"/>
    </row>
    <row r="660" spans="1:5">
      <c r="A660" s="693"/>
      <c r="B660" s="665"/>
      <c r="C660" s="665"/>
      <c r="D660" s="665"/>
      <c r="E660" s="665"/>
    </row>
    <row r="661" spans="1:5">
      <c r="A661" s="693"/>
      <c r="B661" s="665"/>
      <c r="C661" s="665"/>
      <c r="D661" s="665"/>
      <c r="E661" s="665"/>
    </row>
    <row r="662" spans="1:5">
      <c r="A662" s="693"/>
      <c r="B662" s="665"/>
      <c r="C662" s="665"/>
      <c r="D662" s="665"/>
      <c r="E662" s="665"/>
    </row>
    <row r="663" spans="1:5">
      <c r="A663" s="693"/>
      <c r="B663" s="665"/>
      <c r="C663" s="665"/>
      <c r="D663" s="665"/>
      <c r="E663" s="665"/>
    </row>
    <row r="664" spans="1:5">
      <c r="A664" s="693"/>
      <c r="B664" s="665"/>
      <c r="C664" s="665"/>
      <c r="D664" s="665"/>
      <c r="E664" s="665"/>
    </row>
    <row r="665" spans="1:5">
      <c r="A665" s="693"/>
      <c r="B665" s="665"/>
      <c r="C665" s="665"/>
      <c r="D665" s="665"/>
      <c r="E665" s="665"/>
    </row>
    <row r="666" spans="1:5">
      <c r="A666" s="693"/>
      <c r="B666" s="665"/>
      <c r="C666" s="665"/>
      <c r="D666" s="665"/>
      <c r="E666" s="665"/>
    </row>
    <row r="667" spans="1:5">
      <c r="A667" s="693"/>
      <c r="B667" s="665"/>
      <c r="C667" s="665"/>
      <c r="D667" s="665"/>
      <c r="E667" s="665"/>
    </row>
    <row r="668" spans="1:5">
      <c r="A668" s="693"/>
      <c r="B668" s="665"/>
      <c r="C668" s="665"/>
      <c r="D668" s="665"/>
      <c r="E668" s="665"/>
    </row>
    <row r="669" spans="1:5">
      <c r="A669" s="693"/>
      <c r="B669" s="665"/>
      <c r="C669" s="665"/>
      <c r="D669" s="665"/>
      <c r="E669" s="665"/>
    </row>
    <row r="670" spans="1:5">
      <c r="A670" s="693"/>
      <c r="B670" s="665"/>
      <c r="C670" s="665"/>
      <c r="D670" s="665"/>
      <c r="E670" s="665"/>
    </row>
    <row r="671" spans="1:5">
      <c r="A671" s="693"/>
      <c r="B671" s="665"/>
      <c r="C671" s="665"/>
      <c r="D671" s="665"/>
      <c r="E671" s="665"/>
    </row>
    <row r="672" spans="1:5">
      <c r="A672" s="693"/>
      <c r="B672" s="665"/>
      <c r="C672" s="665"/>
      <c r="D672" s="665"/>
      <c r="E672" s="665"/>
    </row>
    <row r="673" spans="1:5">
      <c r="A673" s="693"/>
      <c r="B673" s="665"/>
      <c r="C673" s="665"/>
      <c r="D673" s="665"/>
      <c r="E673" s="665"/>
    </row>
    <row r="674" spans="1:5">
      <c r="A674" s="693"/>
      <c r="B674" s="665"/>
      <c r="C674" s="665"/>
      <c r="D674" s="665"/>
      <c r="E674" s="665"/>
    </row>
    <row r="675" spans="1:5">
      <c r="A675" s="693"/>
      <c r="B675" s="665"/>
      <c r="C675" s="665"/>
      <c r="D675" s="665"/>
      <c r="E675" s="665"/>
    </row>
    <row r="676" spans="1:5">
      <c r="A676" s="693"/>
      <c r="B676" s="665"/>
      <c r="C676" s="665"/>
      <c r="D676" s="665"/>
      <c r="E676" s="665"/>
    </row>
    <row r="677" spans="1:5">
      <c r="A677" s="693"/>
      <c r="B677" s="665"/>
      <c r="C677" s="665"/>
      <c r="D677" s="665"/>
      <c r="E677" s="665"/>
    </row>
    <row r="678" spans="1:5">
      <c r="A678" s="693"/>
      <c r="B678" s="665"/>
      <c r="C678" s="665"/>
      <c r="D678" s="665"/>
      <c r="E678" s="665"/>
    </row>
    <row r="679" spans="1:5">
      <c r="A679" s="693"/>
      <c r="B679" s="665"/>
      <c r="C679" s="665"/>
      <c r="D679" s="665"/>
      <c r="E679" s="665"/>
    </row>
    <row r="680" spans="1:5">
      <c r="A680" s="693"/>
      <c r="B680" s="665"/>
      <c r="C680" s="665"/>
      <c r="D680" s="665"/>
      <c r="E680" s="665"/>
    </row>
    <row r="681" spans="1:5">
      <c r="A681" s="693"/>
      <c r="B681" s="665"/>
      <c r="C681" s="665"/>
      <c r="D681" s="665"/>
      <c r="E681" s="665"/>
    </row>
    <row r="682" spans="1:5">
      <c r="A682" s="693"/>
      <c r="B682" s="665"/>
      <c r="C682" s="665"/>
      <c r="D682" s="665"/>
      <c r="E682" s="665"/>
    </row>
    <row r="683" spans="1:5">
      <c r="A683" s="693"/>
      <c r="B683" s="665"/>
      <c r="C683" s="665"/>
      <c r="D683" s="665"/>
      <c r="E683" s="665"/>
    </row>
    <row r="684" spans="1:5">
      <c r="A684" s="693"/>
      <c r="B684" s="665"/>
      <c r="C684" s="665"/>
      <c r="D684" s="665"/>
      <c r="E684" s="665"/>
    </row>
    <row r="685" spans="1:5">
      <c r="A685" s="693"/>
      <c r="B685" s="665"/>
      <c r="C685" s="665"/>
      <c r="D685" s="665"/>
      <c r="E685" s="665"/>
    </row>
    <row r="686" spans="1:5">
      <c r="A686" s="693"/>
      <c r="B686" s="665"/>
      <c r="C686" s="665"/>
      <c r="D686" s="665"/>
      <c r="E686" s="665"/>
    </row>
    <row r="687" spans="1:5">
      <c r="A687" s="693"/>
      <c r="B687" s="665"/>
      <c r="C687" s="665"/>
      <c r="D687" s="665"/>
      <c r="E687" s="665"/>
    </row>
    <row r="688" spans="1:5">
      <c r="A688" s="693"/>
      <c r="B688" s="665"/>
      <c r="C688" s="665"/>
      <c r="D688" s="665"/>
      <c r="E688" s="665"/>
    </row>
    <row r="689" spans="1:6">
      <c r="A689" s="693"/>
      <c r="B689" s="665"/>
      <c r="C689" s="665"/>
      <c r="D689" s="665"/>
      <c r="E689" s="665"/>
    </row>
    <row r="690" spans="1:6">
      <c r="A690" s="693"/>
      <c r="B690" s="665"/>
      <c r="C690" s="665"/>
      <c r="D690" s="665"/>
      <c r="E690" s="665"/>
    </row>
    <row r="691" spans="1:6">
      <c r="A691" s="693"/>
      <c r="B691" s="665"/>
      <c r="C691" s="665"/>
      <c r="D691" s="665"/>
      <c r="E691" s="665"/>
    </row>
    <row r="692" spans="1:6">
      <c r="A692" s="693"/>
      <c r="B692" s="665"/>
      <c r="C692" s="665"/>
      <c r="D692" s="665"/>
      <c r="E692" s="665"/>
    </row>
    <row r="693" spans="1:6">
      <c r="A693" s="693"/>
      <c r="B693" s="665"/>
      <c r="C693" s="665"/>
      <c r="D693" s="665"/>
      <c r="E693" s="665"/>
    </row>
    <row r="694" spans="1:6">
      <c r="A694" s="693"/>
      <c r="B694" s="665"/>
      <c r="C694" s="665"/>
      <c r="D694" s="665"/>
      <c r="E694" s="665"/>
    </row>
    <row r="695" spans="1:6">
      <c r="A695" s="693"/>
      <c r="B695" s="665"/>
      <c r="C695" s="665"/>
      <c r="D695" s="665"/>
      <c r="E695" s="665"/>
    </row>
    <row r="696" spans="1:6">
      <c r="A696" s="693"/>
      <c r="B696" s="665"/>
      <c r="C696" s="665"/>
      <c r="D696" s="665"/>
      <c r="E696" s="665"/>
    </row>
    <row r="697" spans="1:6">
      <c r="A697" s="693"/>
      <c r="B697" s="665"/>
      <c r="C697" s="665"/>
      <c r="D697" s="665"/>
      <c r="E697" s="665"/>
    </row>
    <row r="698" spans="1:6">
      <c r="A698" s="693"/>
      <c r="B698" s="665"/>
      <c r="C698" s="665"/>
      <c r="D698" s="665"/>
      <c r="E698" s="665"/>
    </row>
    <row r="699" spans="1:6">
      <c r="A699" s="693"/>
      <c r="B699" s="665"/>
      <c r="C699" s="665"/>
      <c r="D699" s="665"/>
      <c r="E699" s="665"/>
    </row>
    <row r="700" spans="1:6">
      <c r="A700" s="693"/>
      <c r="B700" s="665"/>
      <c r="C700" s="665"/>
      <c r="D700" s="665"/>
      <c r="E700" s="665"/>
    </row>
    <row r="701" spans="1:6">
      <c r="A701" s="694"/>
      <c r="B701" s="695"/>
      <c r="C701" s="695"/>
      <c r="D701" s="695"/>
      <c r="E701" s="695"/>
      <c r="F701" s="332"/>
    </row>
    <row r="702" spans="1:6">
      <c r="A702" s="694"/>
      <c r="B702" s="695"/>
      <c r="C702" s="695"/>
      <c r="D702" s="695"/>
      <c r="E702" s="695"/>
      <c r="F702" s="332"/>
    </row>
    <row r="703" spans="1:6">
      <c r="A703" s="694"/>
      <c r="B703" s="695"/>
      <c r="C703" s="695"/>
      <c r="D703" s="695"/>
      <c r="E703" s="695"/>
      <c r="F703" s="332"/>
    </row>
    <row r="704" spans="1:6">
      <c r="A704" s="694"/>
      <c r="B704" s="695"/>
      <c r="C704" s="695"/>
      <c r="D704" s="695"/>
      <c r="E704" s="695"/>
      <c r="F704" s="332"/>
    </row>
    <row r="705" spans="1:6">
      <c r="A705" s="694"/>
      <c r="B705" s="695"/>
      <c r="C705" s="695"/>
      <c r="D705" s="695"/>
      <c r="E705" s="695"/>
      <c r="F705" s="332"/>
    </row>
    <row r="706" spans="1:6">
      <c r="A706" s="694"/>
      <c r="B706" s="695"/>
      <c r="C706" s="695"/>
      <c r="D706" s="695"/>
      <c r="E706" s="695"/>
      <c r="F706" s="332"/>
    </row>
    <row r="707" spans="1:6">
      <c r="A707" s="694"/>
      <c r="B707" s="695"/>
      <c r="C707" s="695"/>
      <c r="D707" s="695"/>
      <c r="E707" s="695"/>
      <c r="F707" s="332"/>
    </row>
    <row r="708" spans="1:6">
      <c r="A708" s="694"/>
      <c r="B708" s="695"/>
      <c r="C708" s="695"/>
      <c r="D708" s="695"/>
      <c r="E708" s="695"/>
      <c r="F708" s="332"/>
    </row>
    <row r="709" spans="1:6">
      <c r="A709" s="694"/>
      <c r="B709" s="695"/>
      <c r="C709" s="695"/>
      <c r="D709" s="695"/>
      <c r="E709" s="695"/>
      <c r="F709" s="332"/>
    </row>
    <row r="710" spans="1:6">
      <c r="A710" s="694"/>
      <c r="B710" s="695"/>
      <c r="C710" s="695"/>
      <c r="D710" s="695"/>
      <c r="E710" s="695"/>
    </row>
    <row r="711" spans="1:6">
      <c r="A711" s="694"/>
      <c r="B711" s="695"/>
      <c r="C711" s="695"/>
      <c r="D711" s="695"/>
      <c r="E711" s="695"/>
    </row>
    <row r="712" spans="1:6">
      <c r="A712" s="694"/>
      <c r="B712" s="695"/>
      <c r="C712" s="695"/>
      <c r="D712" s="695"/>
      <c r="E712" s="695"/>
    </row>
    <row r="713" spans="1:6">
      <c r="A713" s="694"/>
      <c r="B713" s="695"/>
      <c r="C713" s="695"/>
      <c r="D713" s="695"/>
      <c r="E713" s="695"/>
    </row>
    <row r="714" spans="1:6">
      <c r="A714" s="694"/>
      <c r="B714" s="695"/>
      <c r="C714" s="695"/>
      <c r="D714" s="695"/>
      <c r="E714" s="695"/>
    </row>
    <row r="715" spans="1:6">
      <c r="A715" s="694"/>
      <c r="B715" s="695"/>
      <c r="C715" s="695"/>
      <c r="D715" s="695"/>
      <c r="E715" s="695"/>
    </row>
    <row r="716" spans="1:6">
      <c r="A716" s="694"/>
      <c r="B716" s="695"/>
      <c r="C716" s="695"/>
      <c r="D716" s="695"/>
      <c r="E716" s="695"/>
    </row>
    <row r="717" spans="1:6">
      <c r="A717" s="694"/>
      <c r="B717" s="695"/>
      <c r="C717" s="695"/>
      <c r="D717" s="695"/>
      <c r="E717" s="695"/>
    </row>
    <row r="718" spans="1:6">
      <c r="A718" s="694"/>
      <c r="B718" s="695"/>
      <c r="C718" s="695"/>
      <c r="D718" s="695"/>
      <c r="E718" s="695"/>
    </row>
    <row r="719" spans="1:6">
      <c r="A719" s="694"/>
      <c r="B719" s="695"/>
      <c r="C719" s="695"/>
      <c r="D719" s="695"/>
      <c r="E719" s="695"/>
    </row>
    <row r="720" spans="1:6">
      <c r="A720" s="694"/>
      <c r="B720" s="695"/>
      <c r="C720" s="695"/>
      <c r="D720" s="695"/>
      <c r="E720" s="695"/>
    </row>
    <row r="721" spans="1:5">
      <c r="A721" s="694"/>
      <c r="B721" s="695"/>
      <c r="C721" s="695"/>
      <c r="D721" s="695"/>
      <c r="E721" s="695"/>
    </row>
    <row r="722" spans="1:5">
      <c r="A722" s="694"/>
      <c r="B722" s="695"/>
      <c r="C722" s="695"/>
      <c r="D722" s="695"/>
      <c r="E722" s="695"/>
    </row>
    <row r="723" spans="1:5">
      <c r="A723" s="694"/>
      <c r="B723" s="695"/>
      <c r="C723" s="695"/>
      <c r="D723" s="695"/>
      <c r="E723" s="695"/>
    </row>
    <row r="724" spans="1:5">
      <c r="A724" s="694"/>
      <c r="B724" s="695"/>
      <c r="C724" s="695"/>
      <c r="D724" s="695"/>
      <c r="E724" s="695"/>
    </row>
    <row r="725" spans="1:5">
      <c r="A725" s="694"/>
      <c r="B725" s="695"/>
      <c r="C725" s="695"/>
      <c r="D725" s="695"/>
      <c r="E725" s="695"/>
    </row>
    <row r="726" spans="1:5">
      <c r="A726" s="694"/>
      <c r="B726" s="695"/>
      <c r="C726" s="695"/>
      <c r="D726" s="695"/>
      <c r="E726" s="695"/>
    </row>
    <row r="727" spans="1:5">
      <c r="A727" s="694"/>
      <c r="B727" s="695"/>
      <c r="C727" s="695"/>
      <c r="D727" s="695"/>
      <c r="E727" s="695"/>
    </row>
    <row r="728" spans="1:5">
      <c r="A728" s="694"/>
      <c r="B728" s="695"/>
      <c r="C728" s="695"/>
      <c r="D728" s="695"/>
      <c r="E728" s="695"/>
    </row>
    <row r="729" spans="1:5">
      <c r="A729" s="696"/>
      <c r="B729" s="695"/>
      <c r="C729" s="695"/>
      <c r="D729" s="695"/>
      <c r="E729" s="695"/>
    </row>
    <row r="730" spans="1:5">
      <c r="A730" s="696"/>
      <c r="B730" s="695"/>
      <c r="C730" s="695"/>
      <c r="D730" s="695"/>
      <c r="E730" s="695"/>
    </row>
    <row r="731" spans="1:5">
      <c r="A731" s="696"/>
      <c r="B731" s="695"/>
      <c r="C731" s="695"/>
      <c r="D731" s="695"/>
      <c r="E731" s="695"/>
    </row>
    <row r="732" spans="1:5">
      <c r="A732" s="696"/>
      <c r="B732" s="695"/>
      <c r="C732" s="695"/>
      <c r="D732" s="695"/>
      <c r="E732" s="695"/>
    </row>
    <row r="733" spans="1:5">
      <c r="A733" s="696"/>
      <c r="B733" s="695"/>
      <c r="C733" s="695"/>
      <c r="D733" s="695"/>
      <c r="E733" s="695"/>
    </row>
    <row r="734" spans="1:5">
      <c r="A734" s="696"/>
      <c r="B734" s="695"/>
      <c r="C734" s="695"/>
      <c r="D734" s="695"/>
      <c r="E734" s="695"/>
    </row>
    <row r="735" spans="1:5">
      <c r="A735" s="696"/>
      <c r="B735" s="695"/>
      <c r="C735" s="695"/>
      <c r="D735" s="695"/>
      <c r="E735" s="695"/>
    </row>
    <row r="736" spans="1:5">
      <c r="A736" s="696"/>
      <c r="B736" s="695"/>
      <c r="C736" s="695"/>
      <c r="D736" s="695"/>
      <c r="E736" s="695"/>
    </row>
    <row r="737" spans="1:6">
      <c r="A737" s="696"/>
      <c r="B737" s="695"/>
      <c r="C737" s="695"/>
      <c r="D737" s="695"/>
      <c r="E737" s="695"/>
    </row>
    <row r="738" spans="1:6">
      <c r="A738" s="696"/>
      <c r="B738" s="695"/>
      <c r="C738" s="695"/>
      <c r="D738" s="695"/>
      <c r="E738" s="695"/>
    </row>
    <row r="739" spans="1:6">
      <c r="A739" s="696"/>
      <c r="B739" s="695"/>
      <c r="C739" s="695"/>
      <c r="D739" s="695"/>
      <c r="E739" s="695"/>
    </row>
    <row r="740" spans="1:6">
      <c r="A740" s="696"/>
      <c r="B740" s="695"/>
      <c r="C740" s="695"/>
      <c r="D740" s="695"/>
      <c r="E740" s="695"/>
    </row>
    <row r="741" spans="1:6">
      <c r="A741" s="696"/>
      <c r="B741" s="695"/>
      <c r="C741" s="695"/>
      <c r="D741" s="695"/>
      <c r="E741" s="695"/>
    </row>
    <row r="742" spans="1:6">
      <c r="A742" s="696"/>
      <c r="B742" s="695"/>
      <c r="C742" s="695"/>
      <c r="D742" s="695"/>
      <c r="E742" s="695"/>
    </row>
    <row r="743" spans="1:6">
      <c r="A743" s="696"/>
      <c r="B743" s="695"/>
      <c r="C743" s="695"/>
      <c r="D743" s="695"/>
      <c r="E743" s="695"/>
    </row>
    <row r="744" spans="1:6">
      <c r="A744" s="696"/>
      <c r="B744" s="695"/>
      <c r="C744" s="695"/>
      <c r="D744" s="695"/>
      <c r="E744" s="695"/>
    </row>
    <row r="745" spans="1:6">
      <c r="A745" s="696"/>
      <c r="B745" s="695"/>
      <c r="C745" s="695"/>
      <c r="D745" s="695"/>
      <c r="E745" s="695"/>
    </row>
    <row r="746" spans="1:6">
      <c r="A746" s="696"/>
      <c r="B746" s="695"/>
      <c r="C746" s="695"/>
      <c r="D746" s="695"/>
      <c r="E746" s="695"/>
    </row>
    <row r="747" spans="1:6">
      <c r="A747" s="696"/>
      <c r="B747" s="695"/>
      <c r="C747" s="695"/>
      <c r="D747" s="697"/>
      <c r="E747" s="695"/>
    </row>
    <row r="748" spans="1:6">
      <c r="A748" s="696"/>
      <c r="B748" s="695"/>
      <c r="C748" s="695"/>
      <c r="D748" s="697"/>
      <c r="E748" s="695"/>
    </row>
    <row r="749" spans="1:6">
      <c r="A749" s="696"/>
      <c r="B749" s="695"/>
      <c r="C749" s="695"/>
      <c r="D749" s="695"/>
      <c r="E749" s="695"/>
    </row>
    <row r="750" spans="1:6">
      <c r="A750" s="696"/>
      <c r="B750" s="695"/>
      <c r="C750" s="695"/>
      <c r="D750" s="695"/>
      <c r="E750" s="695"/>
    </row>
    <row r="751" spans="1:6">
      <c r="A751" s="696"/>
      <c r="B751" s="695"/>
      <c r="C751" s="695"/>
      <c r="D751" s="695"/>
      <c r="E751" s="695"/>
    </row>
    <row r="752" spans="1:6">
      <c r="A752" s="696"/>
      <c r="B752" s="695"/>
      <c r="C752" s="695"/>
      <c r="D752" s="695"/>
      <c r="E752" s="695"/>
      <c r="F752" s="332"/>
    </row>
    <row r="753" spans="1:5">
      <c r="A753" s="696"/>
      <c r="B753" s="695"/>
      <c r="C753" s="695"/>
      <c r="D753" s="695"/>
      <c r="E753" s="695"/>
    </row>
    <row r="754" spans="1:5">
      <c r="A754" s="696"/>
      <c r="B754" s="695"/>
      <c r="C754" s="695"/>
      <c r="D754" s="695"/>
      <c r="E754" s="695"/>
    </row>
    <row r="755" spans="1:5">
      <c r="A755" s="696"/>
      <c r="B755" s="695"/>
      <c r="C755" s="695"/>
      <c r="D755" s="695"/>
      <c r="E755" s="695"/>
    </row>
    <row r="756" spans="1:5">
      <c r="A756" s="696"/>
      <c r="B756" s="695"/>
      <c r="C756" s="695"/>
      <c r="D756" s="695"/>
      <c r="E756" s="695"/>
    </row>
    <row r="757" spans="1:5">
      <c r="A757" s="696"/>
      <c r="B757" s="695"/>
      <c r="C757" s="695"/>
      <c r="D757" s="695"/>
      <c r="E757" s="695"/>
    </row>
    <row r="758" spans="1:5">
      <c r="A758" s="696"/>
      <c r="B758" s="695"/>
      <c r="C758" s="695"/>
      <c r="D758" s="695"/>
      <c r="E758" s="695"/>
    </row>
    <row r="759" spans="1:5">
      <c r="A759" s="696"/>
      <c r="B759" s="695"/>
      <c r="C759" s="695"/>
      <c r="D759" s="695"/>
      <c r="E759" s="695"/>
    </row>
    <row r="760" spans="1:5">
      <c r="A760" s="696"/>
      <c r="B760" s="695"/>
      <c r="C760" s="695"/>
      <c r="D760" s="695"/>
      <c r="E760" s="695"/>
    </row>
    <row r="761" spans="1:5">
      <c r="A761" s="696"/>
      <c r="B761" s="695"/>
      <c r="C761" s="695"/>
      <c r="D761" s="695"/>
      <c r="E761" s="695"/>
    </row>
    <row r="762" spans="1:5">
      <c r="A762" s="696"/>
      <c r="B762" s="695"/>
      <c r="C762" s="695"/>
      <c r="D762" s="695"/>
      <c r="E762" s="695"/>
    </row>
    <row r="763" spans="1:5">
      <c r="A763" s="696"/>
      <c r="B763" s="695"/>
      <c r="C763" s="695"/>
      <c r="D763" s="695"/>
      <c r="E763" s="695"/>
    </row>
    <row r="764" spans="1:5">
      <c r="A764" s="696"/>
      <c r="B764" s="695"/>
      <c r="C764" s="695"/>
      <c r="D764" s="695"/>
      <c r="E764" s="695"/>
    </row>
    <row r="765" spans="1:5">
      <c r="A765" s="696"/>
      <c r="B765" s="695"/>
      <c r="C765" s="695"/>
      <c r="D765" s="695"/>
      <c r="E765" s="695"/>
    </row>
    <row r="766" spans="1:5">
      <c r="A766" s="688"/>
      <c r="B766" s="698"/>
      <c r="C766" s="698"/>
      <c r="D766" s="698"/>
      <c r="E766" s="698"/>
    </row>
    <row r="767" spans="1:5">
      <c r="A767" s="688"/>
      <c r="B767" s="698"/>
      <c r="C767" s="698"/>
      <c r="D767" s="698"/>
      <c r="E767" s="698"/>
    </row>
    <row r="768" spans="1:5">
      <c r="A768" s="688"/>
      <c r="B768" s="698"/>
      <c r="C768" s="698"/>
      <c r="D768" s="698"/>
      <c r="E768" s="69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B75"/>
  <sheetViews>
    <sheetView workbookViewId="0"/>
  </sheetViews>
  <sheetFormatPr defaultColWidth="9.140625" defaultRowHeight="12.75"/>
  <cols>
    <col min="1" max="1" width="10.42578125" style="701" customWidth="1"/>
    <col min="2" max="2" width="10.42578125" style="701" hidden="1" customWidth="1"/>
    <col min="3" max="3" width="11.140625" style="701" hidden="1" customWidth="1"/>
    <col min="4" max="4" width="12.5703125" style="701" customWidth="1"/>
    <col min="5" max="6" width="14.28515625" style="701" customWidth="1"/>
    <col min="7" max="16384" width="9.140625" style="701"/>
  </cols>
  <sheetData>
    <row r="1" spans="1:28">
      <c r="A1" s="666" t="s">
        <v>102</v>
      </c>
      <c r="B1" s="667"/>
      <c r="C1" s="667"/>
      <c r="D1" s="699" t="str">
        <f>IF(Content!$E$1=1,D2,D3)</f>
        <v>Грудень 2018 року</v>
      </c>
      <c r="E1" s="699" t="str">
        <f>IF(Content!$E$1=1,E2,E3)</f>
        <v>Червень 2019 року</v>
      </c>
      <c r="F1" s="699" t="str">
        <f>IF(Content!$E$1=1,F2,F3)</f>
        <v>J.P. Morgan EMBI spread (Червень 2019 року)</v>
      </c>
      <c r="G1" s="700"/>
      <c r="H1" s="667" t="str">
        <f>IF(Content!$E$1=1,H2,H3)</f>
        <v xml:space="preserve">Дохідність ДЦП у реальному вимірі* та премія за ризик окремих країн EM, % </v>
      </c>
    </row>
    <row r="2" spans="1:28" s="702" customFormat="1" hidden="1">
      <c r="D2" s="703" t="s">
        <v>570</v>
      </c>
      <c r="E2" s="703" t="s">
        <v>1085</v>
      </c>
      <c r="F2" s="703" t="s">
        <v>1086</v>
      </c>
      <c r="G2" s="704"/>
      <c r="H2" s="702" t="s">
        <v>1555</v>
      </c>
    </row>
    <row r="3" spans="1:28" s="702" customFormat="1" hidden="1">
      <c r="D3" s="703" t="s">
        <v>571</v>
      </c>
      <c r="E3" s="703" t="s">
        <v>1087</v>
      </c>
      <c r="F3" s="703" t="s">
        <v>1088</v>
      </c>
      <c r="G3" s="704"/>
      <c r="H3" s="702" t="s">
        <v>1563</v>
      </c>
    </row>
    <row r="4" spans="1:28">
      <c r="A4" s="705" t="str">
        <f>IF(Content!$E$1=1,B4,C4)</f>
        <v>Україна</v>
      </c>
      <c r="B4" s="706" t="s">
        <v>174</v>
      </c>
      <c r="C4" s="706" t="s">
        <v>175</v>
      </c>
      <c r="D4" s="707">
        <v>12.2</v>
      </c>
      <c r="E4" s="707">
        <v>12.1</v>
      </c>
      <c r="F4" s="708" t="str">
        <f>IF(Content!$E$1=1,F5,F6)</f>
        <v>немає дозволу</v>
      </c>
      <c r="G4" s="709"/>
      <c r="Q4" s="710"/>
      <c r="R4" s="710"/>
      <c r="T4" s="710"/>
      <c r="U4" s="710"/>
      <c r="V4" s="710"/>
      <c r="W4" s="710"/>
      <c r="Y4" s="710"/>
      <c r="Z4" s="710"/>
    </row>
    <row r="5" spans="1:28" ht="13.5" customHeight="1">
      <c r="A5" s="705" t="str">
        <f>IF(Content!$E$1=1,B5,C5)</f>
        <v>Півд. Африка</v>
      </c>
      <c r="B5" s="706" t="s">
        <v>178</v>
      </c>
      <c r="C5" s="706" t="s">
        <v>179</v>
      </c>
      <c r="D5" s="707">
        <v>7</v>
      </c>
      <c r="E5" s="711">
        <v>7.5</v>
      </c>
      <c r="F5" s="712" t="s">
        <v>464</v>
      </c>
      <c r="Q5" s="710"/>
      <c r="R5" s="710"/>
      <c r="T5" s="710"/>
      <c r="U5" s="710"/>
      <c r="V5" s="710"/>
      <c r="W5" s="710"/>
      <c r="Z5" s="710"/>
      <c r="AA5" s="710"/>
      <c r="AB5" s="710"/>
    </row>
    <row r="6" spans="1:28">
      <c r="A6" s="705" t="str">
        <f>IF(Content!$E$1=1,B6,C6)</f>
        <v>Туреччина</v>
      </c>
      <c r="B6" s="706" t="s">
        <v>176</v>
      </c>
      <c r="C6" s="706" t="s">
        <v>177</v>
      </c>
      <c r="D6" s="707">
        <v>2</v>
      </c>
      <c r="E6" s="707">
        <v>6.5</v>
      </c>
      <c r="F6" s="712" t="s">
        <v>465</v>
      </c>
      <c r="Q6" s="710"/>
      <c r="R6" s="710"/>
      <c r="T6" s="710"/>
      <c r="U6" s="710"/>
      <c r="V6" s="710"/>
      <c r="W6" s="710"/>
      <c r="Z6" s="710"/>
      <c r="AA6" s="710"/>
      <c r="AB6" s="710"/>
    </row>
    <row r="7" spans="1:28" ht="15.75" customHeight="1">
      <c r="A7" s="705" t="str">
        <f>IF(Content!$E$1=1,B7,C7)</f>
        <v>Єгипет</v>
      </c>
      <c r="B7" s="706" t="s">
        <v>233</v>
      </c>
      <c r="C7" s="706" t="s">
        <v>235</v>
      </c>
      <c r="D7" s="711">
        <v>6.2</v>
      </c>
      <c r="E7" s="707">
        <v>4.5999999999999996</v>
      </c>
      <c r="F7" s="707"/>
      <c r="Q7" s="710"/>
      <c r="R7" s="710"/>
      <c r="T7" s="710"/>
      <c r="U7" s="710"/>
      <c r="V7" s="710"/>
      <c r="W7" s="710"/>
      <c r="Z7" s="710"/>
      <c r="AA7" s="710"/>
      <c r="AB7" s="710"/>
    </row>
    <row r="8" spans="1:28">
      <c r="A8" s="705" t="str">
        <f>IF(Content!$E$1=1,B8,C8)</f>
        <v>Індонезія</v>
      </c>
      <c r="B8" s="706" t="s">
        <v>182</v>
      </c>
      <c r="C8" s="706" t="s">
        <v>183</v>
      </c>
      <c r="D8" s="711">
        <v>2.5</v>
      </c>
      <c r="E8" s="711">
        <v>3.2</v>
      </c>
      <c r="F8" s="711"/>
      <c r="Q8" s="710"/>
      <c r="R8" s="710"/>
      <c r="T8" s="710"/>
      <c r="U8" s="710"/>
      <c r="V8" s="710"/>
      <c r="W8" s="710"/>
      <c r="Z8" s="710"/>
      <c r="AA8" s="710"/>
      <c r="AB8" s="710"/>
    </row>
    <row r="9" spans="1:28">
      <c r="A9" s="705" t="str">
        <f>IF(Content!$E$1=1,B9,C9)</f>
        <v>Індія</v>
      </c>
      <c r="B9" s="706" t="s">
        <v>186</v>
      </c>
      <c r="C9" s="706" t="s">
        <v>187</v>
      </c>
      <c r="D9" s="711">
        <v>2.1</v>
      </c>
      <c r="E9" s="707">
        <v>2.7</v>
      </c>
      <c r="F9" s="707"/>
      <c r="Q9" s="710"/>
      <c r="R9" s="710"/>
      <c r="T9" s="710"/>
      <c r="U9" s="710"/>
      <c r="V9" s="710"/>
      <c r="W9" s="710"/>
      <c r="Z9" s="710"/>
      <c r="AA9" s="710"/>
      <c r="AB9" s="710"/>
    </row>
    <row r="10" spans="1:28">
      <c r="A10" s="705" t="str">
        <f>IF(Content!$E$1=1,B10,C10)</f>
        <v>Росія</v>
      </c>
      <c r="B10" s="706" t="s">
        <v>124</v>
      </c>
      <c r="C10" s="706" t="s">
        <v>117</v>
      </c>
      <c r="D10" s="711">
        <v>3.1</v>
      </c>
      <c r="E10" s="707">
        <v>2.7</v>
      </c>
      <c r="F10" s="707"/>
      <c r="Q10" s="710"/>
      <c r="R10" s="710"/>
      <c r="T10" s="710"/>
      <c r="U10" s="710"/>
      <c r="V10" s="710"/>
      <c r="W10" s="710"/>
      <c r="Z10" s="710"/>
      <c r="AA10" s="710"/>
      <c r="AB10" s="710"/>
    </row>
    <row r="11" spans="1:28">
      <c r="A11" s="705" t="str">
        <f>IF(Content!$E$1=1,B11,C11)</f>
        <v>Бразилія</v>
      </c>
      <c r="B11" s="706" t="s">
        <v>184</v>
      </c>
      <c r="C11" s="706" t="s">
        <v>185</v>
      </c>
      <c r="D11" s="711">
        <v>2.2999999999999998</v>
      </c>
      <c r="E11" s="711">
        <v>2</v>
      </c>
      <c r="F11" s="711"/>
      <c r="Q11" s="710"/>
      <c r="R11" s="710"/>
      <c r="T11" s="710"/>
      <c r="U11" s="710"/>
      <c r="V11" s="710"/>
      <c r="W11" s="710"/>
      <c r="Z11" s="710"/>
      <c r="AA11" s="710"/>
      <c r="AB11" s="710"/>
    </row>
    <row r="12" spans="1:28">
      <c r="A12" s="705" t="str">
        <f>IF(Content!$E$1=1,B12,C12)</f>
        <v>Китай</v>
      </c>
      <c r="B12" s="706" t="s">
        <v>188</v>
      </c>
      <c r="C12" s="706" t="s">
        <v>189</v>
      </c>
      <c r="D12" s="711">
        <v>0.2</v>
      </c>
      <c r="E12" s="707">
        <v>0.6</v>
      </c>
      <c r="F12" s="707"/>
      <c r="Q12" s="710"/>
      <c r="R12" s="710"/>
      <c r="T12" s="710"/>
      <c r="U12" s="710"/>
      <c r="V12" s="710"/>
      <c r="W12" s="710"/>
      <c r="Z12" s="710"/>
      <c r="AA12" s="710"/>
      <c r="AB12" s="710"/>
    </row>
    <row r="13" spans="1:28">
      <c r="A13" s="705" t="str">
        <f>IF(Content!$E$1=1,B13,C13)</f>
        <v>Чилі</v>
      </c>
      <c r="B13" s="706" t="s">
        <v>190</v>
      </c>
      <c r="C13" s="706" t="s">
        <v>191</v>
      </c>
      <c r="D13" s="711">
        <v>0.2</v>
      </c>
      <c r="E13" s="707">
        <v>0.5</v>
      </c>
      <c r="F13" s="707"/>
      <c r="Q13" s="710"/>
      <c r="R13" s="710"/>
      <c r="T13" s="710"/>
      <c r="U13" s="710"/>
      <c r="V13" s="710"/>
      <c r="W13" s="710"/>
      <c r="Z13" s="710"/>
      <c r="AA13" s="710"/>
      <c r="AB13" s="710"/>
    </row>
    <row r="14" spans="1:28">
      <c r="A14" s="705" t="str">
        <f>IF(Content!$E$1=1,B14,C14)</f>
        <v>Таїланд</v>
      </c>
      <c r="B14" s="706" t="s">
        <v>194</v>
      </c>
      <c r="C14" s="706" t="s">
        <v>195</v>
      </c>
      <c r="D14" s="711">
        <v>-0.1</v>
      </c>
      <c r="E14" s="711">
        <v>0.1</v>
      </c>
      <c r="F14" s="711"/>
      <c r="Q14" s="710"/>
      <c r="R14" s="710"/>
      <c r="T14" s="710"/>
      <c r="U14" s="710"/>
      <c r="V14" s="710"/>
      <c r="W14" s="710"/>
      <c r="Z14" s="710"/>
      <c r="AA14" s="710"/>
      <c r="AB14" s="710"/>
    </row>
    <row r="15" spans="1:28">
      <c r="A15" s="705" t="str">
        <f>IF(Content!$E$1=1,B15,C15)</f>
        <v>Польща</v>
      </c>
      <c r="B15" s="706" t="s">
        <v>123</v>
      </c>
      <c r="C15" s="706" t="s">
        <v>122</v>
      </c>
      <c r="D15" s="711">
        <v>-1.2</v>
      </c>
      <c r="E15" s="711">
        <v>-0.5</v>
      </c>
      <c r="F15" s="711"/>
      <c r="Q15" s="710"/>
      <c r="R15" s="710"/>
      <c r="T15" s="710"/>
      <c r="U15" s="710"/>
      <c r="V15" s="710"/>
      <c r="W15" s="710"/>
      <c r="Z15" s="710"/>
      <c r="AA15" s="710"/>
      <c r="AB15" s="710"/>
    </row>
    <row r="16" spans="1:28">
      <c r="A16" s="705" t="str">
        <f>IF(Content!$E$1=1,B16,C16)</f>
        <v>Румунія</v>
      </c>
      <c r="B16" s="706" t="s">
        <v>192</v>
      </c>
      <c r="C16" s="706" t="s">
        <v>193</v>
      </c>
      <c r="D16" s="711">
        <v>0.1</v>
      </c>
      <c r="E16" s="711">
        <v>-0.5</v>
      </c>
      <c r="F16" s="711"/>
      <c r="Q16" s="710"/>
      <c r="R16" s="710"/>
      <c r="T16" s="710"/>
      <c r="U16" s="710"/>
      <c r="V16" s="710"/>
      <c r="W16" s="710"/>
      <c r="Z16" s="710"/>
      <c r="AA16" s="710"/>
      <c r="AB16" s="710"/>
    </row>
    <row r="17" spans="1:28" ht="12.75" customHeight="1">
      <c r="A17" s="705" t="str">
        <f>IF(Content!$E$1=1,B17,C17)</f>
        <v>Угорщина</v>
      </c>
      <c r="B17" s="706" t="s">
        <v>196</v>
      </c>
      <c r="C17" s="706" t="s">
        <v>197</v>
      </c>
      <c r="D17" s="711">
        <v>-2.8</v>
      </c>
      <c r="E17" s="711">
        <v>-3.1</v>
      </c>
      <c r="F17" s="711"/>
      <c r="Q17" s="710"/>
      <c r="R17" s="710"/>
      <c r="T17" s="710"/>
      <c r="U17" s="710"/>
      <c r="V17" s="710"/>
      <c r="W17" s="710"/>
      <c r="Z17" s="710"/>
      <c r="AA17" s="710"/>
      <c r="AB17" s="710"/>
    </row>
    <row r="18" spans="1:28">
      <c r="A18" s="705" t="str">
        <f>IF(Content!$E$1=1,B18,C18)</f>
        <v>Аргентина</v>
      </c>
      <c r="B18" s="706" t="s">
        <v>180</v>
      </c>
      <c r="C18" s="706" t="s">
        <v>181</v>
      </c>
      <c r="D18" s="711">
        <v>-8.6999999999999993</v>
      </c>
      <c r="E18" s="711">
        <v>-18.5</v>
      </c>
      <c r="F18" s="711"/>
      <c r="H18" s="667" t="str">
        <f>IF(Content!$E$1=1,H21,H22)</f>
        <v>* Різниця середньомісячної дохідності однорічних облігацій уряду на первинному ринку та прогнозу з інфляції на кінець 2019 року.</v>
      </c>
      <c r="U18" s="710"/>
      <c r="V18" s="710"/>
      <c r="W18" s="710"/>
      <c r="Z18" s="710"/>
      <c r="AA18" s="710"/>
      <c r="AB18" s="710"/>
    </row>
    <row r="19" spans="1:28">
      <c r="A19" s="713"/>
      <c r="B19" s="713"/>
      <c r="C19" s="713"/>
      <c r="D19" s="710"/>
      <c r="E19" s="710"/>
      <c r="F19" s="710"/>
      <c r="H19" s="667" t="str">
        <f>IF(Content!$E$1=1,H23,H24)</f>
        <v>Джерело: DekaBank, Consensus Economics, Refinitiv, Bloomberg, прогноз та розрахунки НБУ.</v>
      </c>
      <c r="U19" s="710"/>
    </row>
    <row r="20" spans="1:28">
      <c r="A20" s="713"/>
      <c r="B20" s="713"/>
      <c r="D20" s="710"/>
      <c r="E20" s="710"/>
      <c r="F20" s="710"/>
    </row>
    <row r="21" spans="1:28">
      <c r="A21" s="713"/>
      <c r="B21" s="713"/>
      <c r="C21" s="713"/>
      <c r="D21" s="710"/>
      <c r="E21" s="710"/>
      <c r="F21" s="710"/>
      <c r="H21" s="702" t="s">
        <v>572</v>
      </c>
    </row>
    <row r="22" spans="1:28">
      <c r="A22" s="713"/>
      <c r="B22" s="713"/>
      <c r="C22" s="713"/>
      <c r="D22" s="710"/>
      <c r="E22" s="710"/>
      <c r="F22" s="710"/>
      <c r="H22" s="702" t="s">
        <v>1564</v>
      </c>
    </row>
    <row r="23" spans="1:28">
      <c r="A23" s="713"/>
      <c r="B23" s="713"/>
      <c r="C23" s="713"/>
      <c r="D23" s="710"/>
      <c r="E23" s="710"/>
      <c r="F23" s="710"/>
      <c r="H23" s="702" t="s">
        <v>1614</v>
      </c>
    </row>
    <row r="24" spans="1:28">
      <c r="A24" s="713"/>
      <c r="B24" s="713"/>
      <c r="C24" s="713"/>
      <c r="D24" s="710"/>
      <c r="E24" s="710"/>
      <c r="F24" s="710"/>
      <c r="H24" s="702" t="s">
        <v>1613</v>
      </c>
    </row>
    <row r="25" spans="1:28">
      <c r="A25" s="713"/>
      <c r="B25" s="713"/>
      <c r="C25" s="713"/>
      <c r="D25" s="710"/>
      <c r="E25" s="710"/>
      <c r="F25" s="710"/>
    </row>
    <row r="26" spans="1:28">
      <c r="A26" s="713"/>
      <c r="B26" s="713"/>
      <c r="C26" s="713"/>
      <c r="D26" s="710"/>
      <c r="E26" s="710"/>
      <c r="F26" s="710"/>
    </row>
    <row r="27" spans="1:28">
      <c r="A27" s="713"/>
      <c r="B27" s="713"/>
      <c r="C27" s="713"/>
      <c r="D27" s="710"/>
      <c r="E27" s="710"/>
      <c r="F27" s="710"/>
    </row>
    <row r="28" spans="1:28">
      <c r="A28" s="713"/>
      <c r="B28" s="713"/>
      <c r="C28" s="713"/>
      <c r="D28" s="710"/>
      <c r="E28" s="710"/>
      <c r="F28" s="710"/>
    </row>
    <row r="29" spans="1:28">
      <c r="A29" s="713"/>
      <c r="B29" s="713"/>
      <c r="C29" s="713"/>
      <c r="D29" s="710"/>
      <c r="E29" s="710"/>
      <c r="F29" s="710"/>
    </row>
    <row r="30" spans="1:28">
      <c r="A30" s="713"/>
      <c r="B30" s="713"/>
      <c r="C30" s="713"/>
      <c r="D30" s="710"/>
      <c r="E30" s="710"/>
      <c r="F30" s="710"/>
    </row>
    <row r="31" spans="1:28">
      <c r="A31" s="713"/>
      <c r="B31" s="713"/>
      <c r="C31" s="713"/>
      <c r="D31" s="710"/>
      <c r="E31" s="710"/>
      <c r="F31" s="710"/>
    </row>
    <row r="32" spans="1:28">
      <c r="A32" s="713"/>
      <c r="B32" s="713"/>
      <c r="C32" s="713"/>
      <c r="D32" s="710"/>
      <c r="E32" s="710"/>
      <c r="F32" s="710"/>
    </row>
    <row r="33" spans="1:18">
      <c r="A33" s="713"/>
      <c r="B33" s="713"/>
      <c r="C33" s="713"/>
      <c r="D33" s="710"/>
      <c r="E33" s="710"/>
      <c r="F33" s="710"/>
    </row>
    <row r="34" spans="1:18">
      <c r="A34" s="713"/>
      <c r="B34" s="713"/>
      <c r="C34" s="713"/>
    </row>
    <row r="35" spans="1:18">
      <c r="A35" s="713"/>
      <c r="B35" s="713"/>
      <c r="C35" s="713"/>
      <c r="D35" s="711"/>
      <c r="E35" s="711"/>
      <c r="F35" s="711"/>
      <c r="G35" s="710"/>
      <c r="H35" s="710"/>
      <c r="I35" s="710"/>
      <c r="J35" s="710"/>
      <c r="K35" s="710"/>
      <c r="L35" s="710"/>
      <c r="M35" s="710"/>
      <c r="N35" s="710"/>
      <c r="O35" s="710"/>
      <c r="P35" s="710"/>
      <c r="Q35" s="710"/>
      <c r="R35" s="710"/>
    </row>
    <row r="36" spans="1:18">
      <c r="A36" s="713"/>
      <c r="B36" s="713"/>
      <c r="C36" s="713"/>
      <c r="D36" s="711"/>
      <c r="E36" s="711"/>
      <c r="F36" s="711"/>
      <c r="G36" s="710"/>
      <c r="H36" s="710"/>
      <c r="I36" s="710"/>
      <c r="J36" s="710"/>
      <c r="K36" s="710"/>
      <c r="L36" s="710"/>
      <c r="M36" s="710"/>
      <c r="N36" s="710"/>
      <c r="O36" s="710"/>
      <c r="P36" s="710"/>
      <c r="Q36" s="710"/>
      <c r="R36" s="710"/>
    </row>
    <row r="37" spans="1:18">
      <c r="A37" s="713"/>
      <c r="B37" s="713"/>
      <c r="C37" s="713"/>
    </row>
    <row r="38" spans="1:18">
      <c r="A38" s="714"/>
      <c r="B38" s="714"/>
      <c r="C38" s="714"/>
      <c r="D38" s="714"/>
      <c r="E38" s="714"/>
      <c r="F38" s="714"/>
      <c r="G38" s="714"/>
    </row>
    <row r="39" spans="1:18">
      <c r="A39" s="714"/>
      <c r="B39" s="714"/>
      <c r="C39" s="714"/>
      <c r="D39" s="714"/>
      <c r="E39" s="714"/>
      <c r="F39" s="714"/>
      <c r="G39" s="714"/>
    </row>
    <row r="40" spans="1:18">
      <c r="A40" s="714"/>
      <c r="B40" s="714"/>
      <c r="C40" s="714"/>
      <c r="D40" s="714"/>
      <c r="E40" s="714"/>
      <c r="F40" s="714"/>
      <c r="G40" s="714"/>
    </row>
    <row r="41" spans="1:18">
      <c r="A41" s="714"/>
      <c r="B41" s="714"/>
      <c r="C41" s="714"/>
      <c r="D41" s="714"/>
      <c r="E41" s="714"/>
      <c r="F41" s="714"/>
      <c r="G41" s="714"/>
    </row>
    <row r="42" spans="1:18">
      <c r="A42" s="714"/>
      <c r="B42" s="714"/>
      <c r="C42" s="714"/>
      <c r="D42" s="714"/>
      <c r="E42" s="714"/>
      <c r="F42" s="714"/>
      <c r="G42" s="714"/>
    </row>
    <row r="43" spans="1:18">
      <c r="A43" s="714"/>
      <c r="B43" s="714"/>
      <c r="C43" s="714"/>
      <c r="D43" s="714"/>
      <c r="E43" s="714"/>
      <c r="F43" s="714"/>
      <c r="G43" s="714"/>
    </row>
    <row r="44" spans="1:18">
      <c r="A44" s="714"/>
      <c r="B44" s="714"/>
      <c r="C44" s="714"/>
      <c r="D44" s="714"/>
      <c r="E44" s="714"/>
      <c r="F44" s="714"/>
      <c r="G44" s="714"/>
    </row>
    <row r="45" spans="1:18">
      <c r="A45" s="714"/>
      <c r="B45" s="714"/>
      <c r="C45" s="714"/>
      <c r="D45" s="714"/>
      <c r="E45" s="714"/>
      <c r="F45" s="714"/>
      <c r="G45" s="714"/>
    </row>
    <row r="46" spans="1:18">
      <c r="A46" s="714"/>
      <c r="B46" s="714"/>
      <c r="C46" s="714"/>
      <c r="D46" s="714"/>
      <c r="E46" s="714"/>
      <c r="F46" s="714"/>
      <c r="G46" s="714"/>
    </row>
    <row r="47" spans="1:18">
      <c r="A47" s="714"/>
      <c r="B47" s="714"/>
      <c r="C47" s="714"/>
      <c r="D47" s="714"/>
      <c r="E47" s="714"/>
      <c r="F47" s="714"/>
      <c r="G47" s="714"/>
    </row>
    <row r="48" spans="1:18">
      <c r="A48" s="714"/>
      <c r="B48" s="714"/>
      <c r="C48" s="714"/>
      <c r="D48" s="714"/>
      <c r="E48" s="714"/>
      <c r="F48" s="714"/>
      <c r="G48" s="714"/>
    </row>
    <row r="49" spans="1:7">
      <c r="A49" s="714"/>
      <c r="B49" s="714"/>
      <c r="C49" s="714"/>
      <c r="D49" s="714"/>
      <c r="E49" s="714"/>
      <c r="F49" s="714"/>
      <c r="G49" s="714"/>
    </row>
    <row r="50" spans="1:7">
      <c r="A50" s="714"/>
      <c r="B50" s="714"/>
      <c r="C50" s="714"/>
      <c r="D50" s="714"/>
      <c r="E50" s="714"/>
      <c r="F50" s="714"/>
      <c r="G50" s="714"/>
    </row>
    <row r="51" spans="1:7">
      <c r="A51" s="714"/>
      <c r="B51" s="714"/>
      <c r="C51" s="714"/>
      <c r="D51" s="714"/>
      <c r="E51" s="714"/>
      <c r="F51" s="714"/>
      <c r="G51" s="714"/>
    </row>
    <row r="52" spans="1:7">
      <c r="A52" s="714"/>
      <c r="B52" s="714"/>
      <c r="C52" s="714"/>
      <c r="D52" s="714"/>
      <c r="E52" s="714"/>
      <c r="F52" s="714"/>
      <c r="G52" s="714"/>
    </row>
    <row r="53" spans="1:7">
      <c r="A53" s="714"/>
      <c r="B53" s="714"/>
      <c r="C53" s="714"/>
      <c r="D53" s="714"/>
      <c r="E53" s="714"/>
      <c r="F53" s="714"/>
      <c r="G53" s="714"/>
    </row>
    <row r="54" spans="1:7">
      <c r="A54" s="714"/>
      <c r="B54" s="714"/>
      <c r="C54" s="714"/>
      <c r="D54" s="714"/>
      <c r="E54" s="714"/>
      <c r="F54" s="714"/>
      <c r="G54" s="714"/>
    </row>
    <row r="55" spans="1:7">
      <c r="A55" s="714"/>
      <c r="B55" s="714"/>
      <c r="C55" s="714"/>
      <c r="D55" s="714"/>
      <c r="E55" s="714"/>
      <c r="F55" s="714"/>
      <c r="G55" s="714"/>
    </row>
    <row r="56" spans="1:7">
      <c r="A56" s="714"/>
      <c r="B56" s="714"/>
      <c r="C56" s="714"/>
      <c r="D56" s="714"/>
      <c r="E56" s="714"/>
      <c r="F56" s="714"/>
      <c r="G56" s="714"/>
    </row>
    <row r="57" spans="1:7">
      <c r="A57" s="714"/>
      <c r="B57" s="714"/>
      <c r="C57" s="714"/>
      <c r="D57" s="714"/>
      <c r="E57" s="714"/>
      <c r="F57" s="714"/>
      <c r="G57" s="714"/>
    </row>
    <row r="58" spans="1:7">
      <c r="A58" s="714"/>
      <c r="B58" s="714"/>
      <c r="C58" s="714"/>
      <c r="D58" s="714"/>
      <c r="E58" s="714"/>
      <c r="F58" s="714"/>
      <c r="G58" s="714"/>
    </row>
    <row r="59" spans="1:7">
      <c r="A59" s="714"/>
      <c r="B59" s="714"/>
      <c r="C59" s="714"/>
      <c r="D59" s="714"/>
      <c r="E59" s="714"/>
      <c r="F59" s="714"/>
      <c r="G59" s="714"/>
    </row>
    <row r="60" spans="1:7">
      <c r="A60" s="714"/>
      <c r="B60" s="714"/>
      <c r="C60" s="714"/>
      <c r="D60" s="714"/>
      <c r="E60" s="714"/>
      <c r="F60" s="714"/>
      <c r="G60" s="714"/>
    </row>
    <row r="61" spans="1:7">
      <c r="A61" s="714"/>
      <c r="B61" s="714"/>
      <c r="C61" s="714"/>
      <c r="D61" s="714"/>
      <c r="E61" s="714"/>
      <c r="F61" s="714"/>
      <c r="G61" s="714"/>
    </row>
    <row r="62" spans="1:7">
      <c r="A62" s="714"/>
      <c r="B62" s="714"/>
      <c r="C62" s="714"/>
      <c r="D62" s="714"/>
      <c r="E62" s="714"/>
      <c r="F62" s="714"/>
      <c r="G62" s="714"/>
    </row>
    <row r="63" spans="1:7">
      <c r="A63" s="714"/>
      <c r="B63" s="714"/>
      <c r="C63" s="714"/>
      <c r="D63" s="714"/>
      <c r="E63" s="714"/>
      <c r="F63" s="714"/>
      <c r="G63" s="714"/>
    </row>
    <row r="64" spans="1:7">
      <c r="A64" s="714"/>
      <c r="B64" s="714"/>
      <c r="C64" s="714"/>
      <c r="D64" s="714"/>
      <c r="E64" s="714"/>
      <c r="F64" s="714"/>
      <c r="G64" s="714"/>
    </row>
    <row r="65" spans="1:7">
      <c r="A65" s="714"/>
      <c r="B65" s="714"/>
      <c r="C65" s="714"/>
      <c r="D65" s="714"/>
      <c r="E65" s="714"/>
      <c r="F65" s="714"/>
      <c r="G65" s="714"/>
    </row>
    <row r="66" spans="1:7">
      <c r="A66" s="714"/>
      <c r="B66" s="714"/>
      <c r="C66" s="714"/>
      <c r="D66" s="714"/>
      <c r="E66" s="714"/>
      <c r="F66" s="714"/>
      <c r="G66" s="714"/>
    </row>
    <row r="67" spans="1:7">
      <c r="A67" s="714"/>
      <c r="B67" s="714"/>
      <c r="C67" s="714"/>
      <c r="D67" s="714"/>
      <c r="E67" s="714"/>
      <c r="F67" s="714"/>
      <c r="G67" s="714"/>
    </row>
    <row r="68" spans="1:7">
      <c r="A68" s="714"/>
      <c r="B68" s="714"/>
      <c r="C68" s="714"/>
      <c r="D68" s="714"/>
      <c r="E68" s="714"/>
      <c r="F68" s="714"/>
      <c r="G68" s="714"/>
    </row>
    <row r="69" spans="1:7">
      <c r="A69" s="714"/>
      <c r="B69" s="714"/>
      <c r="C69" s="714"/>
      <c r="D69" s="714"/>
      <c r="E69" s="714"/>
      <c r="F69" s="714"/>
      <c r="G69" s="714"/>
    </row>
    <row r="70" spans="1:7">
      <c r="A70" s="714"/>
      <c r="B70" s="714"/>
      <c r="C70" s="714"/>
      <c r="D70" s="714"/>
      <c r="E70" s="714"/>
      <c r="F70" s="714"/>
      <c r="G70" s="714"/>
    </row>
    <row r="71" spans="1:7">
      <c r="A71" s="714"/>
      <c r="B71" s="714"/>
      <c r="C71" s="714"/>
      <c r="D71" s="714"/>
      <c r="E71" s="714"/>
      <c r="F71" s="714"/>
      <c r="G71" s="714"/>
    </row>
    <row r="72" spans="1:7">
      <c r="A72" s="714"/>
      <c r="B72" s="714"/>
      <c r="C72" s="714"/>
      <c r="D72" s="714"/>
      <c r="E72" s="714"/>
      <c r="F72" s="714"/>
      <c r="G72" s="714"/>
    </row>
    <row r="73" spans="1:7">
      <c r="A73" s="714"/>
      <c r="B73" s="714"/>
      <c r="C73" s="714"/>
      <c r="D73" s="714"/>
      <c r="E73" s="714"/>
      <c r="F73" s="714"/>
      <c r="G73" s="714"/>
    </row>
    <row r="74" spans="1:7">
      <c r="A74" s="714"/>
      <c r="B74" s="714"/>
      <c r="C74" s="714"/>
      <c r="D74" s="714"/>
      <c r="E74" s="714"/>
      <c r="F74" s="714"/>
      <c r="G74" s="714"/>
    </row>
    <row r="75" spans="1:7">
      <c r="A75" s="714"/>
      <c r="B75" s="714"/>
      <c r="C75" s="714"/>
      <c r="D75" s="714"/>
      <c r="E75" s="714"/>
      <c r="F75" s="714"/>
      <c r="G75" s="714"/>
    </row>
  </sheetData>
  <hyperlinks>
    <hyperlink ref="A1" location="Content!A1" display="&lt;&lt;"/>
  </hyperlinks>
  <pageMargins left="0.7" right="0.7" top="0.75" bottom="0.75" header="0.3" footer="0.3"/>
  <pageSetup paperSize="9"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tabColor theme="2"/>
  </sheetPr>
  <dimension ref="A1:Q43"/>
  <sheetViews>
    <sheetView showGridLines="0" zoomScaleNormal="100" workbookViewId="0">
      <selection activeCell="A3" sqref="A2:XFD3"/>
    </sheetView>
  </sheetViews>
  <sheetFormatPr defaultRowHeight="12.75"/>
  <sheetData>
    <row r="1" spans="1:7">
      <c r="A1" s="19" t="s">
        <v>102</v>
      </c>
      <c r="B1" s="111" t="str">
        <f>IF(Content!$E$1=1,B2,B3)</f>
        <v>Кукурудза (поточний прогноз)</v>
      </c>
      <c r="C1" s="111" t="str">
        <f>IF(Content!$E$1=1,C2,C3)</f>
        <v>Кукурудза (попередній прогноз)</v>
      </c>
      <c r="D1" s="111" t="str">
        <f>IF(Content!$E$1=1,D2,D3)</f>
        <v>Пшениця (поточний прогноз)</v>
      </c>
      <c r="E1" s="111" t="str">
        <f>IF(Content!$E$1=1,E2,E3)</f>
        <v>Пшениця (попередній прогноз)</v>
      </c>
      <c r="G1" s="111" t="str">
        <f>IF(Content!$E$1=1,G2,G3)</f>
        <v>Світові ціни на зернові, дол./т, середні за квартал</v>
      </c>
    </row>
    <row r="2" spans="1:7" hidden="1">
      <c r="A2" s="19"/>
      <c r="B2" t="s">
        <v>268</v>
      </c>
      <c r="C2" t="s">
        <v>269</v>
      </c>
      <c r="D2" t="s">
        <v>270</v>
      </c>
      <c r="E2" t="s">
        <v>271</v>
      </c>
      <c r="G2" s="1" t="s">
        <v>272</v>
      </c>
    </row>
    <row r="3" spans="1:7" hidden="1">
      <c r="B3" t="s">
        <v>273</v>
      </c>
      <c r="C3" t="s">
        <v>274</v>
      </c>
      <c r="D3" t="s">
        <v>275</v>
      </c>
      <c r="E3" t="s">
        <v>276</v>
      </c>
      <c r="G3" s="1" t="s">
        <v>277</v>
      </c>
    </row>
    <row r="4" spans="1:7">
      <c r="A4" s="79" t="s">
        <v>39</v>
      </c>
      <c r="B4" s="13"/>
      <c r="C4" s="13"/>
      <c r="D4" s="13"/>
      <c r="E4" s="13"/>
    </row>
    <row r="5" spans="1:7">
      <c r="A5" s="79" t="s">
        <v>40</v>
      </c>
      <c r="B5" s="13"/>
      <c r="C5" s="13"/>
      <c r="D5" s="13"/>
      <c r="E5" s="13"/>
    </row>
    <row r="6" spans="1:7">
      <c r="A6" s="79" t="s">
        <v>41</v>
      </c>
      <c r="B6" s="13"/>
      <c r="C6" s="13"/>
      <c r="D6" s="13"/>
      <c r="E6" s="13"/>
    </row>
    <row r="7" spans="1:7">
      <c r="A7" s="79" t="s">
        <v>42</v>
      </c>
      <c r="B7" s="13"/>
      <c r="C7" s="13"/>
      <c r="D7" s="13"/>
      <c r="E7" s="13"/>
    </row>
    <row r="8" spans="1:7">
      <c r="A8" s="79" t="s">
        <v>43</v>
      </c>
      <c r="B8" s="13"/>
      <c r="C8" s="13"/>
      <c r="D8" s="13"/>
      <c r="E8" s="13"/>
    </row>
    <row r="9" spans="1:7">
      <c r="A9" s="79" t="s">
        <v>44</v>
      </c>
      <c r="B9" s="13"/>
      <c r="C9" s="13"/>
      <c r="D9" s="13"/>
      <c r="E9" s="13"/>
    </row>
    <row r="10" spans="1:7">
      <c r="A10" s="79" t="s">
        <v>45</v>
      </c>
      <c r="B10" s="13"/>
      <c r="C10" s="13"/>
      <c r="D10" s="13"/>
      <c r="E10" s="13"/>
    </row>
    <row r="11" spans="1:7">
      <c r="A11" s="79" t="s">
        <v>214</v>
      </c>
      <c r="B11" s="13"/>
      <c r="C11" s="13"/>
      <c r="D11" s="13"/>
      <c r="E11" s="13"/>
    </row>
    <row r="12" spans="1:7">
      <c r="A12" s="79" t="s">
        <v>260</v>
      </c>
      <c r="B12" s="262"/>
      <c r="C12" s="262"/>
      <c r="D12" s="262"/>
      <c r="E12" s="262"/>
    </row>
    <row r="13" spans="1:7">
      <c r="A13" s="79" t="s">
        <v>261</v>
      </c>
      <c r="B13" s="262"/>
      <c r="C13" s="262"/>
      <c r="D13" s="262"/>
      <c r="E13" s="262"/>
    </row>
    <row r="14" spans="1:7">
      <c r="A14" s="81" t="s">
        <v>262</v>
      </c>
      <c r="B14" s="83">
        <v>171.5</v>
      </c>
      <c r="C14" s="83">
        <v>161.5</v>
      </c>
      <c r="D14" s="83">
        <v>176.8</v>
      </c>
      <c r="E14" s="83">
        <v>181.8</v>
      </c>
    </row>
    <row r="15" spans="1:7">
      <c r="A15" s="81" t="s">
        <v>218</v>
      </c>
      <c r="B15" s="83">
        <v>171.8</v>
      </c>
      <c r="C15" s="83">
        <v>161.80000000000001</v>
      </c>
      <c r="D15" s="83">
        <v>176.3</v>
      </c>
      <c r="E15" s="83">
        <v>181.3</v>
      </c>
    </row>
    <row r="16" spans="1:7">
      <c r="A16" s="81" t="s">
        <v>264</v>
      </c>
      <c r="B16" s="83">
        <v>171.3</v>
      </c>
      <c r="C16" s="83">
        <v>161.30000000000001</v>
      </c>
      <c r="D16" s="83">
        <v>179.8</v>
      </c>
      <c r="E16" s="83">
        <v>184.8</v>
      </c>
    </row>
    <row r="17" spans="1:17">
      <c r="A17" s="81" t="s">
        <v>266</v>
      </c>
      <c r="B17" s="83">
        <v>176</v>
      </c>
      <c r="C17" s="83">
        <v>166</v>
      </c>
      <c r="D17" s="83">
        <v>184</v>
      </c>
      <c r="E17" s="83">
        <v>189</v>
      </c>
    </row>
    <row r="18" spans="1:17">
      <c r="A18" s="81" t="s">
        <v>267</v>
      </c>
      <c r="B18" s="83">
        <v>173.8</v>
      </c>
      <c r="C18" s="83">
        <v>163.80000000000001</v>
      </c>
      <c r="D18" s="83">
        <v>181.1</v>
      </c>
      <c r="E18" s="83">
        <v>186.1</v>
      </c>
      <c r="G18" s="111" t="str">
        <f>IF(Content!$E$1=1,G19,G20)</f>
        <v>Джерело: оцінка НБУ.</v>
      </c>
    </row>
    <row r="19" spans="1:17">
      <c r="A19" s="81" t="s">
        <v>222</v>
      </c>
      <c r="B19" s="83">
        <v>174</v>
      </c>
      <c r="C19" s="83">
        <v>164</v>
      </c>
      <c r="D19" s="83">
        <v>182</v>
      </c>
      <c r="E19" s="83">
        <v>187</v>
      </c>
      <c r="G19" s="2" t="s">
        <v>248</v>
      </c>
      <c r="Q19" s="63"/>
    </row>
    <row r="20" spans="1:17">
      <c r="A20" s="263" t="s">
        <v>472</v>
      </c>
      <c r="B20" s="83">
        <v>173.5</v>
      </c>
      <c r="C20" s="83">
        <v>163.5</v>
      </c>
      <c r="D20" s="83">
        <v>182.2</v>
      </c>
      <c r="E20" s="83">
        <v>187.2</v>
      </c>
      <c r="G20" s="2" t="s">
        <v>64</v>
      </c>
    </row>
    <row r="21" spans="1:17">
      <c r="A21" s="263" t="s">
        <v>473</v>
      </c>
      <c r="B21" s="83">
        <v>177</v>
      </c>
      <c r="C21" s="83">
        <v>167</v>
      </c>
      <c r="D21" s="83">
        <v>184</v>
      </c>
      <c r="E21" s="83">
        <v>189</v>
      </c>
    </row>
    <row r="22" spans="1:17">
      <c r="A22" s="263" t="s">
        <v>474</v>
      </c>
      <c r="B22" s="83">
        <v>174.8</v>
      </c>
      <c r="C22" s="83">
        <v>164.8</v>
      </c>
      <c r="D22" s="83">
        <v>181.1</v>
      </c>
      <c r="E22" s="83">
        <v>186.1</v>
      </c>
      <c r="G22" s="73"/>
    </row>
    <row r="23" spans="1:17">
      <c r="A23" s="263" t="s">
        <v>475</v>
      </c>
      <c r="B23" s="83">
        <v>175</v>
      </c>
      <c r="C23" s="83">
        <v>165</v>
      </c>
      <c r="D23" s="83">
        <v>182</v>
      </c>
      <c r="E23" s="83">
        <v>187</v>
      </c>
    </row>
    <row r="24" spans="1:17">
      <c r="A24" s="60"/>
      <c r="B24" s="13"/>
      <c r="C24" s="13"/>
      <c r="D24" s="13"/>
      <c r="E24" s="13"/>
    </row>
    <row r="25" spans="1:17">
      <c r="A25" s="12"/>
      <c r="B25" s="13"/>
      <c r="C25" s="13"/>
      <c r="D25" s="13"/>
      <c r="E25" s="13"/>
    </row>
    <row r="26" spans="1:17">
      <c r="A26" s="12"/>
      <c r="B26" s="13"/>
      <c r="C26" s="13"/>
    </row>
    <row r="27" spans="1:17">
      <c r="A27" s="12"/>
      <c r="B27" s="13"/>
      <c r="C27" s="13"/>
    </row>
    <row r="28" spans="1:17">
      <c r="A28" s="12"/>
      <c r="B28" s="13"/>
      <c r="C28" s="13"/>
    </row>
    <row r="29" spans="1:17">
      <c r="A29" s="12"/>
      <c r="B29" s="13"/>
      <c r="C29" s="13"/>
    </row>
    <row r="30" spans="1:17">
      <c r="A30" s="12"/>
      <c r="B30" s="13"/>
      <c r="C30" s="13"/>
    </row>
    <row r="31" spans="1:17">
      <c r="A31" s="12"/>
      <c r="B31" s="13"/>
      <c r="C31" s="13"/>
    </row>
    <row r="32" spans="1:17">
      <c r="A32" s="12"/>
      <c r="B32" s="13"/>
      <c r="C32" s="13"/>
    </row>
    <row r="33" spans="1:3">
      <c r="A33" s="12"/>
      <c r="B33" s="13"/>
      <c r="C33" s="13"/>
    </row>
    <row r="34" spans="1:3">
      <c r="A34" s="12"/>
      <c r="B34" s="13"/>
      <c r="C34" s="13"/>
    </row>
    <row r="35" spans="1:3">
      <c r="A35" s="12"/>
      <c r="B35" s="13"/>
      <c r="C35" s="13"/>
    </row>
    <row r="36" spans="1:3">
      <c r="A36" s="12"/>
      <c r="B36" s="13"/>
      <c r="C36" s="13"/>
    </row>
    <row r="37" spans="1:3">
      <c r="B37" s="13"/>
      <c r="C37" s="13"/>
    </row>
    <row r="38" spans="1:3">
      <c r="B38" s="13"/>
      <c r="C38" s="13"/>
    </row>
    <row r="39" spans="1:3">
      <c r="B39" s="13"/>
      <c r="C39" s="13"/>
    </row>
    <row r="40" spans="1:3">
      <c r="B40" s="13"/>
      <c r="C40" s="13"/>
    </row>
    <row r="41" spans="1:3">
      <c r="B41" s="13"/>
      <c r="C41" s="13"/>
    </row>
    <row r="42" spans="1:3">
      <c r="B42" s="13"/>
      <c r="C42" s="13"/>
    </row>
    <row r="43" spans="1:3">
      <c r="B43" s="13"/>
      <c r="C43" s="13"/>
    </row>
  </sheetData>
  <hyperlinks>
    <hyperlink ref="A1" location="Content!A1" display="&lt;&lt;"/>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45"/>
  <sheetViews>
    <sheetView workbookViewId="0"/>
  </sheetViews>
  <sheetFormatPr defaultColWidth="9.140625" defaultRowHeight="12.75"/>
  <cols>
    <col min="1" max="1" width="9.140625" style="662"/>
    <col min="2" max="2" width="11.85546875" style="662" customWidth="1"/>
    <col min="3" max="3" width="10.42578125" style="662" customWidth="1"/>
    <col min="4" max="4" width="11" style="662" customWidth="1"/>
    <col min="5" max="16384" width="9.140625" style="662"/>
  </cols>
  <sheetData>
    <row r="1" spans="1:22">
      <c r="A1" s="666" t="s">
        <v>102</v>
      </c>
      <c r="B1" s="667" t="str">
        <f>IF(Content!$E$1=1,B2,B3)</f>
        <v xml:space="preserve">Кредити НФК </v>
      </c>
      <c r="C1" s="667" t="str">
        <f>IF(Content!$E$1=1,C2,C3)</f>
        <v xml:space="preserve">Кредити ДГ </v>
      </c>
      <c r="D1" s="667" t="str">
        <f>IF(Content!$E$1=1,D2,D3)</f>
        <v xml:space="preserve">Депозити НФК </v>
      </c>
      <c r="E1" s="667" t="str">
        <f>IF(Content!$E$1=1,E2,E3)</f>
        <v xml:space="preserve">Строкові депозити ДГ </v>
      </c>
      <c r="F1" s="667"/>
      <c r="G1" s="667" t="str">
        <f>IF(Content!$E$1=1,G2,G3)</f>
        <v xml:space="preserve">Середньозважені процентні ставки в НВ за новими кредитами (без овердрафту) і депозитами, % </v>
      </c>
      <c r="H1" s="661"/>
      <c r="I1" s="661"/>
    </row>
    <row r="2" spans="1:22" s="653" customFormat="1" hidden="1">
      <c r="A2" s="715"/>
      <c r="B2" s="716" t="s">
        <v>198</v>
      </c>
      <c r="C2" s="716" t="s">
        <v>199</v>
      </c>
      <c r="D2" s="716" t="s">
        <v>200</v>
      </c>
      <c r="E2" s="716" t="s">
        <v>201</v>
      </c>
      <c r="F2" s="717"/>
      <c r="G2" s="653" t="s">
        <v>1089</v>
      </c>
    </row>
    <row r="3" spans="1:22" s="653" customFormat="1" hidden="1">
      <c r="A3" s="715"/>
      <c r="B3" s="716" t="s">
        <v>1565</v>
      </c>
      <c r="C3" s="716" t="s">
        <v>1566</v>
      </c>
      <c r="D3" s="716" t="s">
        <v>1090</v>
      </c>
      <c r="E3" s="716" t="s">
        <v>860</v>
      </c>
      <c r="F3" s="718"/>
      <c r="G3" s="653" t="s">
        <v>1504</v>
      </c>
    </row>
    <row r="4" spans="1:22">
      <c r="A4" s="659" t="s">
        <v>135</v>
      </c>
      <c r="B4" s="660">
        <v>19.7</v>
      </c>
      <c r="C4" s="660">
        <v>25.7</v>
      </c>
      <c r="D4" s="660">
        <v>8.4</v>
      </c>
      <c r="E4" s="660">
        <v>19.600000000000001</v>
      </c>
      <c r="F4" s="719" t="str">
        <f>A4</f>
        <v>І.15</v>
      </c>
      <c r="G4" s="661"/>
      <c r="H4" s="661"/>
      <c r="I4" s="661"/>
      <c r="J4" s="661"/>
      <c r="K4" s="661"/>
      <c r="L4" s="661"/>
      <c r="M4" s="720"/>
      <c r="N4" s="720"/>
      <c r="O4" s="720"/>
      <c r="P4" s="720"/>
      <c r="Q4" s="720"/>
      <c r="R4" s="720"/>
      <c r="S4" s="720"/>
      <c r="T4" s="720"/>
      <c r="U4" s="720"/>
      <c r="V4" s="720"/>
    </row>
    <row r="5" spans="1:22">
      <c r="A5" s="659" t="s">
        <v>573</v>
      </c>
      <c r="B5" s="660">
        <v>22.9</v>
      </c>
      <c r="C5" s="660">
        <v>26.7</v>
      </c>
      <c r="D5" s="660">
        <v>14.3</v>
      </c>
      <c r="E5" s="660">
        <v>22.2</v>
      </c>
      <c r="F5" s="719"/>
      <c r="G5" s="661"/>
      <c r="H5" s="661"/>
      <c r="I5" s="661"/>
      <c r="M5" s="720"/>
      <c r="N5" s="720"/>
      <c r="O5" s="720"/>
      <c r="P5" s="720"/>
      <c r="Q5" s="720"/>
      <c r="R5" s="720"/>
      <c r="S5" s="720"/>
      <c r="T5" s="720"/>
      <c r="U5" s="720"/>
      <c r="V5" s="720"/>
    </row>
    <row r="6" spans="1:22">
      <c r="A6" s="659" t="s">
        <v>574</v>
      </c>
      <c r="B6" s="660">
        <v>20.8</v>
      </c>
      <c r="C6" s="660">
        <v>28.1</v>
      </c>
      <c r="D6" s="660">
        <v>13.2</v>
      </c>
      <c r="E6" s="660">
        <v>20.6</v>
      </c>
      <c r="F6" s="719" t="str">
        <f>A6</f>
        <v>ІІІ.15</v>
      </c>
      <c r="G6" s="661"/>
      <c r="H6" s="661"/>
      <c r="I6" s="661"/>
      <c r="M6" s="720"/>
      <c r="N6" s="720"/>
      <c r="O6" s="720"/>
      <c r="P6" s="720"/>
      <c r="Q6" s="720"/>
      <c r="R6" s="720"/>
      <c r="S6" s="720"/>
      <c r="T6" s="720"/>
      <c r="U6" s="720"/>
      <c r="V6" s="720"/>
    </row>
    <row r="7" spans="1:22">
      <c r="A7" s="659" t="s">
        <v>575</v>
      </c>
      <c r="B7" s="660">
        <v>20.100000000000001</v>
      </c>
      <c r="C7" s="660">
        <v>28</v>
      </c>
      <c r="D7" s="660">
        <v>11.5</v>
      </c>
      <c r="E7" s="660">
        <v>20.399999999999999</v>
      </c>
      <c r="F7" s="719"/>
      <c r="G7" s="661"/>
      <c r="H7" s="661"/>
      <c r="I7" s="661"/>
      <c r="M7" s="720"/>
      <c r="N7" s="720"/>
      <c r="O7" s="720"/>
      <c r="P7" s="720"/>
      <c r="Q7" s="720"/>
      <c r="R7" s="720"/>
      <c r="S7" s="720"/>
      <c r="T7" s="720"/>
      <c r="U7" s="720"/>
      <c r="V7" s="720"/>
    </row>
    <row r="8" spans="1:22">
      <c r="A8" s="659" t="s">
        <v>136</v>
      </c>
      <c r="B8" s="660">
        <v>19.399999999999999</v>
      </c>
      <c r="C8" s="660">
        <v>29.6</v>
      </c>
      <c r="D8" s="660">
        <v>11</v>
      </c>
      <c r="E8" s="660">
        <v>19.5</v>
      </c>
      <c r="F8" s="719" t="str">
        <f>A8</f>
        <v>І.16</v>
      </c>
      <c r="G8" s="661"/>
      <c r="H8" s="661"/>
      <c r="I8" s="661"/>
      <c r="M8" s="720"/>
      <c r="N8" s="720"/>
      <c r="O8" s="720"/>
      <c r="P8" s="720"/>
      <c r="Q8" s="720"/>
      <c r="R8" s="720"/>
      <c r="S8" s="720"/>
      <c r="T8" s="720"/>
      <c r="U8" s="720"/>
      <c r="V8" s="720"/>
    </row>
    <row r="9" spans="1:22">
      <c r="A9" s="659" t="s">
        <v>36</v>
      </c>
      <c r="B9" s="660">
        <v>20.100000000000001</v>
      </c>
      <c r="C9" s="660">
        <v>31.6</v>
      </c>
      <c r="D9" s="660">
        <v>12.8</v>
      </c>
      <c r="E9" s="660">
        <v>18.2</v>
      </c>
      <c r="F9" s="719"/>
      <c r="G9" s="661"/>
      <c r="H9" s="661"/>
      <c r="I9" s="661"/>
      <c r="M9" s="720"/>
      <c r="N9" s="720"/>
      <c r="O9" s="720"/>
      <c r="P9" s="720"/>
      <c r="Q9" s="720"/>
      <c r="R9" s="720"/>
      <c r="S9" s="720"/>
      <c r="T9" s="720"/>
      <c r="U9" s="720"/>
      <c r="V9" s="720"/>
    </row>
    <row r="10" spans="1:22">
      <c r="A10" s="659" t="s">
        <v>37</v>
      </c>
      <c r="B10" s="660">
        <v>16.3</v>
      </c>
      <c r="C10" s="660">
        <v>31.2</v>
      </c>
      <c r="D10" s="660">
        <v>10.3</v>
      </c>
      <c r="E10" s="660">
        <v>17</v>
      </c>
      <c r="F10" s="719" t="str">
        <f>A10</f>
        <v>III.16</v>
      </c>
      <c r="G10" s="661"/>
      <c r="H10" s="661"/>
      <c r="I10" s="661"/>
      <c r="M10" s="720"/>
      <c r="N10" s="720"/>
      <c r="O10" s="720"/>
      <c r="P10" s="720"/>
      <c r="Q10" s="720"/>
      <c r="R10" s="720"/>
      <c r="S10" s="720"/>
      <c r="T10" s="720"/>
      <c r="U10" s="720"/>
      <c r="V10" s="720"/>
    </row>
    <row r="11" spans="1:22">
      <c r="A11" s="659" t="s">
        <v>38</v>
      </c>
      <c r="B11" s="660">
        <v>13.8</v>
      </c>
      <c r="C11" s="660">
        <v>30.4</v>
      </c>
      <c r="D11" s="660">
        <v>9.6</v>
      </c>
      <c r="E11" s="660">
        <v>16.8</v>
      </c>
      <c r="F11" s="719"/>
      <c r="G11" s="661"/>
      <c r="H11" s="661"/>
      <c r="I11" s="661"/>
      <c r="M11" s="720"/>
      <c r="N11" s="720"/>
      <c r="O11" s="720"/>
      <c r="P11" s="720"/>
      <c r="Q11" s="720"/>
      <c r="R11" s="720"/>
      <c r="S11" s="720"/>
      <c r="T11" s="720"/>
      <c r="U11" s="720"/>
      <c r="V11" s="720"/>
    </row>
    <row r="12" spans="1:22">
      <c r="A12" s="659" t="s">
        <v>39</v>
      </c>
      <c r="B12" s="660">
        <v>14.7</v>
      </c>
      <c r="C12" s="660">
        <v>29.6</v>
      </c>
      <c r="D12" s="660">
        <v>9</v>
      </c>
      <c r="E12" s="660">
        <v>16</v>
      </c>
      <c r="F12" s="719" t="str">
        <f>A12</f>
        <v>I.17</v>
      </c>
      <c r="G12" s="661"/>
      <c r="H12" s="661"/>
      <c r="I12" s="661"/>
      <c r="M12" s="720"/>
      <c r="N12" s="720"/>
      <c r="O12" s="720"/>
      <c r="P12" s="720"/>
      <c r="Q12" s="720"/>
      <c r="R12" s="720"/>
      <c r="S12" s="720"/>
      <c r="T12" s="720"/>
      <c r="U12" s="720"/>
      <c r="V12" s="720"/>
    </row>
    <row r="13" spans="1:22">
      <c r="A13" s="659" t="s">
        <v>40</v>
      </c>
      <c r="B13" s="660">
        <v>13.9</v>
      </c>
      <c r="C13" s="660">
        <v>29.6</v>
      </c>
      <c r="D13" s="660">
        <v>8.6</v>
      </c>
      <c r="E13" s="660">
        <v>14.8</v>
      </c>
      <c r="F13" s="719"/>
      <c r="G13" s="661"/>
      <c r="H13" s="661"/>
      <c r="I13" s="661"/>
      <c r="M13" s="720"/>
      <c r="N13" s="720"/>
      <c r="O13" s="720"/>
      <c r="P13" s="720"/>
      <c r="Q13" s="720"/>
      <c r="R13" s="720"/>
      <c r="S13" s="720"/>
      <c r="T13" s="720"/>
      <c r="U13" s="720"/>
      <c r="V13" s="720"/>
    </row>
    <row r="14" spans="1:22">
      <c r="A14" s="659" t="s">
        <v>41</v>
      </c>
      <c r="B14" s="660">
        <v>13.3</v>
      </c>
      <c r="C14" s="660">
        <v>28</v>
      </c>
      <c r="D14" s="660">
        <v>8.1</v>
      </c>
      <c r="E14" s="660">
        <v>13.9</v>
      </c>
      <c r="F14" s="719" t="str">
        <f>A14</f>
        <v>III.17</v>
      </c>
      <c r="G14" s="661"/>
      <c r="H14" s="661"/>
      <c r="I14" s="661"/>
      <c r="M14" s="720"/>
      <c r="N14" s="720"/>
      <c r="O14" s="720"/>
      <c r="P14" s="720"/>
      <c r="Q14" s="720"/>
      <c r="R14" s="720"/>
      <c r="S14" s="720"/>
      <c r="T14" s="720"/>
      <c r="U14" s="720"/>
      <c r="V14" s="720"/>
    </row>
    <row r="15" spans="1:22">
      <c r="A15" s="659" t="s">
        <v>42</v>
      </c>
      <c r="B15" s="660">
        <v>15</v>
      </c>
      <c r="C15" s="660">
        <v>29</v>
      </c>
      <c r="D15" s="660">
        <v>8.6999999999999993</v>
      </c>
      <c r="E15" s="660">
        <v>13.5</v>
      </c>
      <c r="F15" s="719"/>
      <c r="G15" s="661"/>
      <c r="H15" s="661"/>
      <c r="I15" s="661"/>
      <c r="M15" s="720"/>
      <c r="N15" s="720"/>
      <c r="O15" s="720"/>
      <c r="P15" s="720"/>
      <c r="Q15" s="720"/>
      <c r="R15" s="720"/>
      <c r="S15" s="720"/>
      <c r="T15" s="720"/>
      <c r="U15" s="720"/>
      <c r="V15" s="720"/>
    </row>
    <row r="16" spans="1:22">
      <c r="A16" s="659" t="s">
        <v>43</v>
      </c>
      <c r="B16" s="660">
        <v>16</v>
      </c>
      <c r="C16" s="660">
        <v>30.9</v>
      </c>
      <c r="D16" s="660">
        <v>10.199999999999999</v>
      </c>
      <c r="E16" s="660">
        <v>13.5</v>
      </c>
      <c r="F16" s="719" t="str">
        <f>A16</f>
        <v>I.18</v>
      </c>
      <c r="G16" s="661"/>
      <c r="H16" s="661"/>
      <c r="I16" s="661"/>
      <c r="M16" s="720"/>
      <c r="N16" s="720"/>
      <c r="O16" s="720"/>
      <c r="P16" s="720"/>
      <c r="Q16" s="720"/>
      <c r="R16" s="720"/>
      <c r="S16" s="720"/>
      <c r="T16" s="720"/>
      <c r="U16" s="720"/>
      <c r="V16" s="720"/>
    </row>
    <row r="17" spans="1:22">
      <c r="A17" s="659" t="s">
        <v>44</v>
      </c>
      <c r="B17" s="660">
        <v>16.8</v>
      </c>
      <c r="C17" s="660">
        <v>31.5</v>
      </c>
      <c r="D17" s="660">
        <v>11.4</v>
      </c>
      <c r="E17" s="660">
        <v>13.5</v>
      </c>
      <c r="F17" s="719"/>
      <c r="G17" s="661"/>
      <c r="H17" s="661"/>
      <c r="I17" s="661"/>
      <c r="M17" s="720"/>
      <c r="N17" s="720"/>
      <c r="O17" s="720"/>
      <c r="P17" s="720"/>
      <c r="Q17" s="720"/>
      <c r="R17" s="720"/>
      <c r="S17" s="720"/>
      <c r="T17" s="720"/>
      <c r="U17" s="720"/>
      <c r="V17" s="720"/>
    </row>
    <row r="18" spans="1:22">
      <c r="A18" s="659" t="s">
        <v>211</v>
      </c>
      <c r="B18" s="660">
        <v>18.100000000000001</v>
      </c>
      <c r="C18" s="660">
        <v>32</v>
      </c>
      <c r="D18" s="660">
        <v>12.4</v>
      </c>
      <c r="E18" s="660">
        <v>13.6</v>
      </c>
      <c r="F18" s="719" t="str">
        <f>A18</f>
        <v>ІІІ.18</v>
      </c>
      <c r="H18" s="687"/>
      <c r="I18" s="661"/>
      <c r="J18" s="661"/>
      <c r="M18" s="720"/>
      <c r="N18" s="720"/>
      <c r="O18" s="720"/>
      <c r="P18" s="720"/>
      <c r="Q18" s="720"/>
      <c r="R18" s="720"/>
      <c r="S18" s="720"/>
      <c r="T18" s="720"/>
      <c r="U18" s="720"/>
      <c r="V18" s="720"/>
    </row>
    <row r="19" spans="1:22">
      <c r="A19" s="659" t="s">
        <v>214</v>
      </c>
      <c r="B19" s="660">
        <v>20</v>
      </c>
      <c r="C19" s="660">
        <v>33</v>
      </c>
      <c r="D19" s="660">
        <v>14.1</v>
      </c>
      <c r="E19" s="660">
        <v>14.5</v>
      </c>
      <c r="F19" s="719"/>
      <c r="G19" s="667" t="str">
        <f>IF(Content!$E$1=1,G21,G22)</f>
        <v>Джерело: НБУ.</v>
      </c>
      <c r="H19" s="687"/>
      <c r="I19" s="661"/>
      <c r="M19" s="720"/>
      <c r="N19" s="720"/>
      <c r="O19" s="720"/>
      <c r="P19" s="720"/>
      <c r="Q19" s="720"/>
      <c r="R19" s="720"/>
      <c r="S19" s="720"/>
      <c r="T19" s="720"/>
      <c r="U19" s="720"/>
      <c r="V19" s="720"/>
    </row>
    <row r="20" spans="1:22">
      <c r="A20" s="659" t="s">
        <v>260</v>
      </c>
      <c r="B20" s="660">
        <v>18.600000000000001</v>
      </c>
      <c r="C20" s="660">
        <v>31.9</v>
      </c>
      <c r="D20" s="660">
        <v>13.7</v>
      </c>
      <c r="E20" s="660">
        <v>14.7</v>
      </c>
      <c r="F20" s="719"/>
      <c r="J20" s="661"/>
      <c r="K20" s="661"/>
      <c r="M20" s="720"/>
      <c r="N20" s="720"/>
      <c r="O20" s="720"/>
      <c r="P20" s="720"/>
      <c r="Q20" s="720"/>
      <c r="R20" s="720"/>
      <c r="S20" s="720"/>
      <c r="T20" s="720"/>
      <c r="U20" s="720"/>
      <c r="V20" s="720"/>
    </row>
    <row r="21" spans="1:22">
      <c r="A21" s="659" t="s">
        <v>261</v>
      </c>
      <c r="B21" s="660">
        <v>18.2</v>
      </c>
      <c r="C21" s="660">
        <v>32</v>
      </c>
      <c r="D21" s="660">
        <v>13.3</v>
      </c>
      <c r="E21" s="660">
        <v>14.8</v>
      </c>
      <c r="F21" s="719" t="str">
        <f>A21</f>
        <v>II.19</v>
      </c>
      <c r="G21" s="680" t="s">
        <v>65</v>
      </c>
      <c r="K21" s="661"/>
      <c r="M21" s="720"/>
      <c r="N21" s="720"/>
      <c r="O21" s="720"/>
      <c r="P21" s="720"/>
      <c r="Q21" s="720"/>
      <c r="R21" s="720"/>
      <c r="S21" s="720"/>
      <c r="T21" s="720"/>
      <c r="U21" s="720"/>
      <c r="V21" s="720"/>
    </row>
    <row r="22" spans="1:22">
      <c r="A22" s="659"/>
      <c r="B22" s="660"/>
      <c r="C22" s="660"/>
      <c r="D22" s="660"/>
      <c r="E22" s="660"/>
      <c r="F22" s="719"/>
      <c r="G22" s="680" t="s">
        <v>66</v>
      </c>
      <c r="I22" s="661"/>
      <c r="M22" s="720"/>
      <c r="N22" s="720"/>
      <c r="O22" s="720"/>
      <c r="P22" s="720"/>
      <c r="Q22" s="720"/>
      <c r="R22" s="720"/>
      <c r="S22" s="720"/>
      <c r="T22" s="720"/>
      <c r="U22" s="720"/>
      <c r="V22" s="720"/>
    </row>
    <row r="23" spans="1:22">
      <c r="A23" s="659"/>
      <c r="B23" s="660"/>
      <c r="C23" s="660"/>
      <c r="D23" s="660"/>
      <c r="E23" s="660"/>
      <c r="F23" s="719">
        <f>A23</f>
        <v>0</v>
      </c>
      <c r="G23" s="680"/>
      <c r="H23" s="687"/>
      <c r="I23" s="661"/>
      <c r="M23" s="720"/>
      <c r="N23" s="720"/>
      <c r="O23" s="720"/>
      <c r="P23" s="720"/>
      <c r="Q23" s="720"/>
      <c r="R23" s="720"/>
      <c r="S23" s="720"/>
      <c r="T23" s="720"/>
      <c r="U23" s="720"/>
      <c r="V23" s="720"/>
    </row>
    <row r="24" spans="1:22">
      <c r="A24" s="659"/>
      <c r="B24" s="660"/>
      <c r="C24" s="660"/>
      <c r="D24" s="660"/>
      <c r="E24" s="660"/>
      <c r="F24" s="721"/>
      <c r="I24" s="661"/>
      <c r="M24" s="720"/>
      <c r="N24" s="720"/>
      <c r="O24" s="720"/>
      <c r="P24" s="720"/>
    </row>
    <row r="25" spans="1:22">
      <c r="A25" s="659"/>
      <c r="B25" s="660"/>
      <c r="C25" s="660"/>
      <c r="D25" s="660"/>
      <c r="E25" s="660"/>
      <c r="F25" s="721"/>
      <c r="G25" s="661"/>
      <c r="H25" s="661"/>
      <c r="I25" s="661"/>
      <c r="M25" s="720"/>
      <c r="N25" s="720"/>
      <c r="O25" s="720"/>
      <c r="P25" s="720"/>
    </row>
    <row r="26" spans="1:22">
      <c r="A26" s="659"/>
      <c r="B26" s="660"/>
      <c r="C26" s="660"/>
      <c r="D26" s="660"/>
      <c r="E26" s="660"/>
      <c r="F26" s="721"/>
      <c r="G26" s="661"/>
      <c r="H26" s="661"/>
      <c r="I26" s="661"/>
      <c r="M26" s="720"/>
      <c r="N26" s="720"/>
      <c r="O26" s="720"/>
      <c r="P26" s="720"/>
    </row>
    <row r="27" spans="1:22">
      <c r="A27" s="659"/>
      <c r="B27" s="660"/>
      <c r="C27" s="660"/>
      <c r="D27" s="660"/>
      <c r="E27" s="660"/>
      <c r="F27" s="721"/>
      <c r="G27" s="661"/>
      <c r="H27" s="661"/>
      <c r="I27" s="661"/>
      <c r="M27" s="720"/>
      <c r="N27" s="720"/>
      <c r="O27" s="720"/>
      <c r="P27" s="720"/>
    </row>
    <row r="28" spans="1:22">
      <c r="A28" s="659"/>
      <c r="B28" s="660"/>
      <c r="C28" s="660"/>
      <c r="D28" s="660"/>
      <c r="E28" s="660"/>
      <c r="F28" s="721"/>
      <c r="M28" s="720"/>
      <c r="N28" s="720"/>
      <c r="O28" s="720"/>
      <c r="P28" s="720"/>
    </row>
    <row r="29" spans="1:22">
      <c r="A29" s="659"/>
      <c r="B29" s="660"/>
      <c r="C29" s="660"/>
      <c r="D29" s="660"/>
      <c r="E29" s="660"/>
      <c r="F29" s="721"/>
      <c r="G29" s="661"/>
      <c r="H29" s="661"/>
      <c r="I29" s="661"/>
      <c r="M29" s="720"/>
      <c r="N29" s="720"/>
      <c r="O29" s="720"/>
      <c r="P29" s="720"/>
    </row>
    <row r="30" spans="1:22">
      <c r="A30" s="659"/>
      <c r="B30" s="660"/>
      <c r="C30" s="660"/>
      <c r="D30" s="660"/>
      <c r="E30" s="660"/>
      <c r="F30" s="721"/>
      <c r="I30" s="661"/>
      <c r="M30" s="720"/>
      <c r="N30" s="720"/>
      <c r="O30" s="720"/>
      <c r="P30" s="720"/>
    </row>
    <row r="31" spans="1:22">
      <c r="A31" s="659"/>
      <c r="B31" s="660"/>
      <c r="C31" s="660"/>
      <c r="D31" s="660"/>
      <c r="E31" s="660"/>
      <c r="F31" s="721"/>
      <c r="I31" s="661"/>
      <c r="M31" s="720"/>
      <c r="N31" s="720"/>
      <c r="O31" s="720"/>
      <c r="P31" s="720"/>
    </row>
    <row r="32" spans="1:22">
      <c r="A32" s="659"/>
      <c r="B32" s="660"/>
      <c r="C32" s="660"/>
      <c r="D32" s="660"/>
      <c r="E32" s="660"/>
      <c r="F32" s="721"/>
      <c r="G32" s="661"/>
      <c r="H32" s="661"/>
      <c r="I32" s="661"/>
      <c r="M32" s="720"/>
      <c r="N32" s="720"/>
      <c r="O32" s="720"/>
      <c r="P32" s="720"/>
    </row>
    <row r="33" spans="1:16">
      <c r="A33" s="659"/>
      <c r="B33" s="660"/>
      <c r="C33" s="660"/>
      <c r="D33" s="660"/>
      <c r="E33" s="660"/>
      <c r="F33" s="721"/>
      <c r="G33" s="661"/>
      <c r="H33" s="661"/>
      <c r="I33" s="661"/>
      <c r="M33" s="720"/>
      <c r="N33" s="720"/>
      <c r="O33" s="720"/>
      <c r="P33" s="720"/>
    </row>
    <row r="34" spans="1:16">
      <c r="A34" s="659"/>
      <c r="B34" s="660"/>
      <c r="C34" s="660"/>
      <c r="D34" s="660"/>
      <c r="E34" s="660"/>
      <c r="F34" s="721"/>
      <c r="G34" s="661"/>
      <c r="H34" s="661"/>
      <c r="I34" s="661"/>
      <c r="M34" s="720"/>
      <c r="N34" s="720"/>
      <c r="O34" s="720"/>
      <c r="P34" s="720"/>
    </row>
    <row r="35" spans="1:16">
      <c r="A35" s="659"/>
      <c r="B35" s="660"/>
      <c r="C35" s="660"/>
      <c r="D35" s="660"/>
      <c r="E35" s="660"/>
      <c r="F35" s="721"/>
      <c r="G35" s="661"/>
      <c r="H35" s="661"/>
      <c r="I35" s="661"/>
      <c r="M35" s="720"/>
      <c r="N35" s="720"/>
      <c r="O35" s="720"/>
      <c r="P35" s="720"/>
    </row>
    <row r="36" spans="1:16">
      <c r="A36" s="659"/>
      <c r="B36" s="660"/>
      <c r="C36" s="660"/>
      <c r="D36" s="660"/>
      <c r="E36" s="660"/>
      <c r="F36" s="721"/>
      <c r="G36" s="661"/>
      <c r="H36" s="661"/>
      <c r="I36" s="661"/>
      <c r="M36" s="720"/>
      <c r="N36" s="720"/>
      <c r="O36" s="720"/>
      <c r="P36" s="720"/>
    </row>
    <row r="37" spans="1:16">
      <c r="E37" s="660"/>
    </row>
    <row r="38" spans="1:16">
      <c r="E38" s="660"/>
    </row>
    <row r="39" spans="1:16">
      <c r="E39" s="660"/>
    </row>
    <row r="40" spans="1:16">
      <c r="E40" s="660"/>
    </row>
    <row r="41" spans="1:16">
      <c r="E41" s="660"/>
    </row>
    <row r="42" spans="1:16">
      <c r="E42" s="660"/>
    </row>
    <row r="43" spans="1:16">
      <c r="E43" s="660"/>
    </row>
    <row r="44" spans="1:16">
      <c r="E44" s="660"/>
    </row>
    <row r="45" spans="1:16">
      <c r="E45" s="660"/>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R37"/>
  <sheetViews>
    <sheetView workbookViewId="0"/>
  </sheetViews>
  <sheetFormatPr defaultColWidth="9.140625" defaultRowHeight="12.75"/>
  <cols>
    <col min="1" max="1" width="9.140625" style="722" customWidth="1"/>
    <col min="2" max="6" width="9.5703125" style="722" customWidth="1"/>
    <col min="7" max="7" width="9.140625" style="722" customWidth="1"/>
    <col min="8" max="10" width="9.140625" style="723" customWidth="1"/>
    <col min="11" max="11" width="10" style="723" customWidth="1"/>
    <col min="12" max="26" width="9.140625" style="723" customWidth="1"/>
    <col min="27" max="16384" width="9.140625" style="723"/>
  </cols>
  <sheetData>
    <row r="1" spans="1:18">
      <c r="A1" s="666" t="s">
        <v>102</v>
      </c>
      <c r="B1" s="664" t="str">
        <f>IF(Content!$E$1=1,B2,B3)</f>
        <v>Залишок ОВДП</v>
      </c>
      <c r="C1" s="664" t="str">
        <f>IF(Content!$E$1=1,C2,C3)</f>
        <v>Купівля на вторинному ринку</v>
      </c>
      <c r="D1" s="664" t="str">
        <f>IF(Content!$E$1=1,D2,D3)</f>
        <v>Купівля при первинному розміщенні</v>
      </c>
      <c r="E1" s="664" t="str">
        <f>IF(Content!$E$1=1,E2,E3)</f>
        <v>Продаж на вторинному ринку</v>
      </c>
      <c r="F1" s="664" t="str">
        <f>IF(Content!$E$1=1,F2,F3)</f>
        <v>Погашення та купон</v>
      </c>
      <c r="H1" s="664" t="str">
        <f>IF(Content!$E$1=1,H2,H3)</f>
        <v>Операції нерезидентів та графік погашення гривневих ОВДП*, млрд грн</v>
      </c>
    </row>
    <row r="2" spans="1:18" s="727" customFormat="1" hidden="1">
      <c r="A2" s="724"/>
      <c r="B2" s="716" t="s">
        <v>1542</v>
      </c>
      <c r="C2" s="716" t="s">
        <v>1091</v>
      </c>
      <c r="D2" s="716" t="s">
        <v>1092</v>
      </c>
      <c r="E2" s="716" t="s">
        <v>1093</v>
      </c>
      <c r="F2" s="716" t="s">
        <v>1094</v>
      </c>
      <c r="G2" s="725"/>
      <c r="H2" s="726" t="s">
        <v>1099</v>
      </c>
    </row>
    <row r="3" spans="1:18" s="727" customFormat="1" hidden="1">
      <c r="A3" s="724"/>
      <c r="B3" s="716" t="s">
        <v>1543</v>
      </c>
      <c r="C3" s="716" t="s">
        <v>1095</v>
      </c>
      <c r="D3" s="716" t="s">
        <v>1096</v>
      </c>
      <c r="E3" s="716" t="s">
        <v>1097</v>
      </c>
      <c r="F3" s="716" t="s">
        <v>1098</v>
      </c>
      <c r="G3" s="725"/>
      <c r="H3" s="726" t="s">
        <v>1585</v>
      </c>
    </row>
    <row r="4" spans="1:18">
      <c r="A4" s="728"/>
      <c r="B4" s="729"/>
      <c r="C4" s="729"/>
      <c r="D4" s="729"/>
      <c r="E4" s="729"/>
      <c r="F4" s="729"/>
      <c r="G4" s="728"/>
      <c r="N4" s="730"/>
      <c r="O4" s="730"/>
      <c r="P4" s="730"/>
      <c r="Q4" s="730"/>
      <c r="R4" s="730"/>
    </row>
    <row r="5" spans="1:18">
      <c r="A5" s="728"/>
      <c r="B5" s="708" t="str">
        <f>IF(Content!$E$1=1,B6,B7)</f>
        <v>немає дозволу</v>
      </c>
      <c r="C5" s="729"/>
      <c r="D5" s="729"/>
      <c r="E5" s="729"/>
      <c r="F5" s="729"/>
      <c r="G5" s="728"/>
      <c r="N5" s="730"/>
      <c r="O5" s="730"/>
      <c r="P5" s="730"/>
      <c r="Q5" s="730"/>
      <c r="R5" s="730"/>
    </row>
    <row r="6" spans="1:18">
      <c r="A6" s="728"/>
      <c r="B6" s="712" t="s">
        <v>464</v>
      </c>
      <c r="C6" s="729"/>
      <c r="D6" s="729"/>
      <c r="E6" s="729"/>
      <c r="F6" s="729"/>
      <c r="G6" s="728"/>
      <c r="N6" s="730"/>
      <c r="O6" s="730"/>
      <c r="P6" s="730"/>
      <c r="Q6" s="730"/>
      <c r="R6" s="730"/>
    </row>
    <row r="7" spans="1:18">
      <c r="A7" s="728"/>
      <c r="B7" s="712" t="s">
        <v>465</v>
      </c>
      <c r="C7" s="729"/>
      <c r="D7" s="729"/>
      <c r="E7" s="729"/>
      <c r="F7" s="729"/>
      <c r="G7" s="728"/>
      <c r="N7" s="730"/>
      <c r="O7" s="730"/>
      <c r="P7" s="730"/>
      <c r="Q7" s="730"/>
      <c r="R7" s="730"/>
    </row>
    <row r="8" spans="1:18">
      <c r="A8" s="728"/>
      <c r="B8" s="729"/>
      <c r="C8" s="729"/>
      <c r="D8" s="729"/>
      <c r="E8" s="729"/>
      <c r="F8" s="729"/>
      <c r="G8" s="728"/>
      <c r="N8" s="730"/>
      <c r="O8" s="730"/>
      <c r="P8" s="730"/>
      <c r="Q8" s="730"/>
      <c r="R8" s="730"/>
    </row>
    <row r="9" spans="1:18">
      <c r="A9" s="728"/>
      <c r="B9" s="729"/>
      <c r="C9" s="729"/>
      <c r="D9" s="729"/>
      <c r="E9" s="729"/>
      <c r="F9" s="729"/>
      <c r="G9" s="728"/>
      <c r="N9" s="730"/>
      <c r="O9" s="730"/>
      <c r="P9" s="730"/>
      <c r="Q9" s="730"/>
      <c r="R9" s="730"/>
    </row>
    <row r="10" spans="1:18">
      <c r="A10" s="728"/>
      <c r="B10" s="729"/>
      <c r="C10" s="729"/>
      <c r="D10" s="729"/>
      <c r="E10" s="729"/>
      <c r="F10" s="729"/>
      <c r="G10" s="728"/>
      <c r="N10" s="730"/>
      <c r="O10" s="730"/>
      <c r="P10" s="730"/>
      <c r="Q10" s="730"/>
      <c r="R10" s="730"/>
    </row>
    <row r="11" spans="1:18">
      <c r="A11" s="728"/>
      <c r="B11" s="729"/>
      <c r="C11" s="729"/>
      <c r="D11" s="729"/>
      <c r="E11" s="729"/>
      <c r="F11" s="729"/>
      <c r="G11" s="728"/>
      <c r="N11" s="730"/>
      <c r="O11" s="730"/>
      <c r="P11" s="730"/>
      <c r="Q11" s="730"/>
      <c r="R11" s="730"/>
    </row>
    <row r="12" spans="1:18">
      <c r="A12" s="728"/>
      <c r="B12" s="729"/>
      <c r="C12" s="729"/>
      <c r="D12" s="729"/>
      <c r="E12" s="729"/>
      <c r="F12" s="729"/>
      <c r="G12" s="728"/>
      <c r="N12" s="730"/>
      <c r="O12" s="730"/>
      <c r="P12" s="730"/>
      <c r="Q12" s="730"/>
      <c r="R12" s="730"/>
    </row>
    <row r="13" spans="1:18">
      <c r="A13" s="728"/>
      <c r="B13" s="729"/>
      <c r="C13" s="729"/>
      <c r="D13" s="729"/>
      <c r="E13" s="729"/>
      <c r="F13" s="729"/>
      <c r="G13" s="728"/>
      <c r="N13" s="730"/>
      <c r="O13" s="730"/>
      <c r="P13" s="730"/>
      <c r="Q13" s="730"/>
      <c r="R13" s="730"/>
    </row>
    <row r="14" spans="1:18">
      <c r="A14" s="728"/>
      <c r="B14" s="729"/>
      <c r="C14" s="729"/>
      <c r="D14" s="729"/>
      <c r="E14" s="729"/>
      <c r="F14" s="729"/>
      <c r="G14" s="728"/>
      <c r="N14" s="730"/>
      <c r="O14" s="730"/>
      <c r="P14" s="730"/>
      <c r="Q14" s="730"/>
      <c r="R14" s="730"/>
    </row>
    <row r="15" spans="1:18">
      <c r="A15" s="728"/>
      <c r="B15" s="729"/>
      <c r="C15" s="729"/>
      <c r="D15" s="729"/>
      <c r="E15" s="729"/>
      <c r="F15" s="729"/>
      <c r="G15" s="728"/>
      <c r="N15" s="730"/>
      <c r="O15" s="730"/>
      <c r="P15" s="730"/>
      <c r="Q15" s="730"/>
      <c r="R15" s="730"/>
    </row>
    <row r="16" spans="1:18">
      <c r="A16" s="728"/>
      <c r="B16" s="729"/>
      <c r="C16" s="729"/>
      <c r="D16" s="729"/>
      <c r="E16" s="729"/>
      <c r="F16" s="729"/>
      <c r="G16" s="728"/>
      <c r="N16" s="730"/>
      <c r="O16" s="730"/>
      <c r="P16" s="730"/>
      <c r="Q16" s="730"/>
      <c r="R16" s="730"/>
    </row>
    <row r="17" spans="1:18">
      <c r="A17" s="728"/>
      <c r="B17" s="729"/>
      <c r="C17" s="729"/>
      <c r="D17" s="729"/>
      <c r="E17" s="729"/>
      <c r="F17" s="729"/>
      <c r="G17" s="728"/>
      <c r="N17" s="730"/>
      <c r="O17" s="730"/>
      <c r="P17" s="730"/>
      <c r="Q17" s="730"/>
      <c r="R17" s="730"/>
    </row>
    <row r="18" spans="1:18">
      <c r="A18" s="728"/>
      <c r="B18" s="729"/>
      <c r="C18" s="729"/>
      <c r="D18" s="729"/>
      <c r="E18" s="729"/>
      <c r="F18" s="729"/>
      <c r="G18" s="728"/>
      <c r="H18" s="664" t="str">
        <f>IF(Content!$E$1=1,H20,H21)</f>
        <v>* Станом на 12.07.2019.</v>
      </c>
      <c r="N18" s="730"/>
      <c r="O18" s="730"/>
      <c r="P18" s="730"/>
      <c r="Q18" s="730"/>
      <c r="R18" s="730"/>
    </row>
    <row r="19" spans="1:18">
      <c r="B19" s="731"/>
      <c r="C19" s="731"/>
      <c r="D19" s="731"/>
      <c r="E19" s="731"/>
      <c r="F19" s="731"/>
      <c r="H19" s="664" t="str">
        <f>IF(Content!$E$1=1,H22,H23)</f>
        <v>Джерело: розрахунки НБУ.</v>
      </c>
      <c r="N19" s="730"/>
      <c r="O19" s="730"/>
      <c r="P19" s="730"/>
      <c r="Q19" s="730"/>
      <c r="R19" s="730"/>
    </row>
    <row r="20" spans="1:18">
      <c r="B20" s="731"/>
      <c r="C20" s="731"/>
      <c r="D20" s="731"/>
      <c r="E20" s="731"/>
      <c r="F20" s="731"/>
      <c r="H20" s="732" t="s">
        <v>1692</v>
      </c>
      <c r="N20" s="730"/>
      <c r="O20" s="730"/>
      <c r="P20" s="730"/>
      <c r="Q20" s="730"/>
      <c r="R20" s="730"/>
    </row>
    <row r="21" spans="1:18">
      <c r="B21" s="731"/>
      <c r="C21" s="731"/>
      <c r="D21" s="731"/>
      <c r="E21" s="731"/>
      <c r="F21" s="731"/>
      <c r="H21" s="653" t="s">
        <v>1693</v>
      </c>
      <c r="N21" s="730"/>
      <c r="O21" s="730"/>
      <c r="P21" s="730"/>
      <c r="Q21" s="730"/>
      <c r="R21" s="730"/>
    </row>
    <row r="22" spans="1:18">
      <c r="B22" s="731"/>
      <c r="C22" s="731"/>
      <c r="D22" s="731"/>
      <c r="E22" s="731"/>
      <c r="F22" s="731"/>
      <c r="H22" s="727" t="s">
        <v>63</v>
      </c>
    </row>
    <row r="23" spans="1:18">
      <c r="B23" s="731"/>
      <c r="C23" s="731"/>
      <c r="D23" s="731"/>
      <c r="E23" s="731"/>
      <c r="F23" s="731"/>
      <c r="H23" s="726" t="s">
        <v>64</v>
      </c>
    </row>
    <row r="24" spans="1:18">
      <c r="B24" s="731"/>
      <c r="C24" s="731"/>
      <c r="D24" s="731"/>
      <c r="E24" s="731"/>
      <c r="F24" s="731"/>
    </row>
    <row r="25" spans="1:18">
      <c r="B25" s="731"/>
      <c r="C25" s="731"/>
      <c r="D25" s="731"/>
      <c r="E25" s="731"/>
      <c r="F25" s="731"/>
    </row>
    <row r="26" spans="1:18">
      <c r="B26" s="731"/>
      <c r="C26" s="731"/>
      <c r="D26" s="731"/>
      <c r="E26" s="731"/>
      <c r="F26" s="731"/>
    </row>
    <row r="27" spans="1:18">
      <c r="B27" s="731"/>
      <c r="C27" s="731"/>
      <c r="D27" s="731"/>
      <c r="E27" s="731"/>
      <c r="F27" s="731"/>
    </row>
    <row r="28" spans="1:18">
      <c r="B28" s="731"/>
      <c r="C28" s="731"/>
      <c r="D28" s="731"/>
      <c r="E28" s="731"/>
      <c r="F28" s="731"/>
    </row>
    <row r="29" spans="1:18">
      <c r="B29" s="731"/>
      <c r="C29" s="731"/>
      <c r="D29" s="731"/>
      <c r="E29" s="731"/>
      <c r="F29" s="731"/>
    </row>
    <row r="30" spans="1:18">
      <c r="B30" s="731"/>
      <c r="C30" s="731"/>
      <c r="D30" s="731"/>
      <c r="E30" s="731"/>
      <c r="F30" s="731"/>
    </row>
    <row r="31" spans="1:18">
      <c r="B31" s="731"/>
      <c r="C31" s="731"/>
      <c r="D31" s="731"/>
      <c r="E31" s="731"/>
      <c r="F31" s="731"/>
    </row>
    <row r="32" spans="1:18">
      <c r="B32" s="731"/>
      <c r="C32" s="731"/>
      <c r="D32" s="731"/>
      <c r="E32" s="731"/>
      <c r="F32" s="731"/>
    </row>
    <row r="33" spans="2:6">
      <c r="B33" s="731"/>
      <c r="C33" s="731"/>
      <c r="D33" s="731"/>
      <c r="E33" s="731"/>
      <c r="F33" s="731"/>
    </row>
    <row r="34" spans="2:6">
      <c r="B34" s="731"/>
      <c r="C34" s="731"/>
      <c r="D34" s="731"/>
      <c r="E34" s="731"/>
      <c r="F34" s="731"/>
    </row>
    <row r="35" spans="2:6">
      <c r="B35" s="731"/>
      <c r="C35" s="731"/>
      <c r="D35" s="731"/>
      <c r="E35" s="731"/>
      <c r="F35" s="731"/>
    </row>
    <row r="36" spans="2:6">
      <c r="B36" s="731"/>
      <c r="C36" s="731"/>
      <c r="D36" s="731"/>
      <c r="E36" s="731"/>
      <c r="F36" s="731"/>
    </row>
    <row r="37" spans="2:6">
      <c r="B37" s="731"/>
      <c r="C37" s="731"/>
      <c r="D37" s="731"/>
      <c r="E37" s="731"/>
      <c r="F37" s="731"/>
    </row>
  </sheetData>
  <hyperlinks>
    <hyperlink ref="A1" location="Content!A1" display="&lt;&lt;"/>
  </hyperlinks>
  <pageMargins left="0.25" right="0.25" top="0.75" bottom="0.75" header="0.3" footer="0.3"/>
  <pageSetup paperSize="9" scale="29" orientation="portrait" horizontalDpi="4294967294" verticalDpi="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44"/>
  <sheetViews>
    <sheetView zoomScaleNormal="100" workbookViewId="0"/>
  </sheetViews>
  <sheetFormatPr defaultColWidth="9.140625" defaultRowHeight="12.75"/>
  <cols>
    <col min="1" max="1" width="10.140625" style="662" bestFit="1" customWidth="1"/>
    <col min="2" max="5" width="7.42578125" style="742" customWidth="1"/>
    <col min="6" max="6" width="9.140625" style="648"/>
    <col min="7" max="16384" width="9.140625" style="662"/>
  </cols>
  <sheetData>
    <row r="1" spans="1:23" s="661" customFormat="1">
      <c r="A1" s="733" t="s">
        <v>102</v>
      </c>
      <c r="B1" s="664" t="str">
        <f>IF(Content!$E$1=1,B2,B3)</f>
        <v>РЕОК</v>
      </c>
      <c r="C1" s="664" t="str">
        <f>IF(Content!$E$1=1,C2,C3)</f>
        <v>НЕОК</v>
      </c>
      <c r="D1" s="664" t="str">
        <f>IF(Content!$E$1=1,D2,D3)</f>
        <v>РЕОК, попередній прогноз
(середній за квартал)</v>
      </c>
      <c r="E1" s="664" t="str">
        <f>IF(Content!$E$1=1,E2,E3)</f>
        <v>НЕОК, попередній прогноз
(середній за квартал)</v>
      </c>
      <c r="F1" s="664" t="str">
        <f>IF(Content!$E$1=1,F2,F3)</f>
        <v>зміцнення</v>
      </c>
      <c r="G1" s="664" t="str">
        <f>IF(Content!$E$1=1,G2,G3)</f>
        <v>Індекси РЕОК та НЕОК гривні, середній, 12.2011=1</v>
      </c>
    </row>
    <row r="2" spans="1:23" s="653" customFormat="1" hidden="1">
      <c r="B2" s="734" t="s">
        <v>202</v>
      </c>
      <c r="C2" s="734" t="s">
        <v>203</v>
      </c>
      <c r="D2" s="734" t="s">
        <v>1537</v>
      </c>
      <c r="E2" s="734" t="s">
        <v>1538</v>
      </c>
      <c r="F2" s="653" t="s">
        <v>576</v>
      </c>
      <c r="G2" s="653" t="s">
        <v>1539</v>
      </c>
    </row>
    <row r="3" spans="1:23" s="653" customFormat="1" hidden="1">
      <c r="B3" s="734" t="s">
        <v>204</v>
      </c>
      <c r="C3" s="734" t="s">
        <v>205</v>
      </c>
      <c r="D3" s="734" t="s">
        <v>1540</v>
      </c>
      <c r="E3" s="734" t="s">
        <v>1541</v>
      </c>
      <c r="F3" s="653" t="s">
        <v>577</v>
      </c>
      <c r="G3" s="653" t="s">
        <v>1578</v>
      </c>
    </row>
    <row r="4" spans="1:23" s="661" customFormat="1">
      <c r="A4" s="735" t="s">
        <v>1100</v>
      </c>
      <c r="B4" s="736">
        <v>0.97</v>
      </c>
      <c r="C4" s="736">
        <v>0.98</v>
      </c>
      <c r="D4" s="736"/>
      <c r="E4" s="736"/>
      <c r="F4" s="737" t="str">
        <f>A4</f>
        <v>I.12</v>
      </c>
      <c r="M4" s="720"/>
      <c r="N4" s="720"/>
      <c r="O4" s="720"/>
      <c r="P4" s="720"/>
      <c r="Q4" s="720"/>
      <c r="R4" s="720"/>
    </row>
    <row r="5" spans="1:23">
      <c r="A5" s="735" t="s">
        <v>1101</v>
      </c>
      <c r="B5" s="738">
        <v>0.98</v>
      </c>
      <c r="C5" s="738">
        <v>0.99</v>
      </c>
      <c r="D5" s="738"/>
      <c r="E5" s="738"/>
      <c r="F5" s="739"/>
      <c r="M5" s="720"/>
      <c r="N5" s="720"/>
      <c r="O5" s="720"/>
      <c r="P5" s="720"/>
      <c r="Q5" s="720"/>
      <c r="R5" s="720"/>
      <c r="T5" s="740"/>
      <c r="U5" s="740"/>
      <c r="V5" s="740"/>
      <c r="W5" s="740"/>
    </row>
    <row r="6" spans="1:23">
      <c r="A6" s="735" t="s">
        <v>1102</v>
      </c>
      <c r="B6" s="738">
        <v>0.97</v>
      </c>
      <c r="C6" s="738">
        <v>1.01</v>
      </c>
      <c r="D6" s="738"/>
      <c r="E6" s="738"/>
      <c r="F6" s="739"/>
      <c r="M6" s="720"/>
      <c r="N6" s="720"/>
      <c r="O6" s="720"/>
      <c r="P6" s="720"/>
      <c r="Q6" s="720"/>
      <c r="R6" s="720"/>
      <c r="T6" s="740"/>
      <c r="U6" s="740"/>
      <c r="V6" s="740"/>
      <c r="W6" s="740"/>
    </row>
    <row r="7" spans="1:23">
      <c r="A7" s="735" t="s">
        <v>1103</v>
      </c>
      <c r="B7" s="738">
        <v>0.94</v>
      </c>
      <c r="C7" s="738">
        <v>0.98</v>
      </c>
      <c r="D7" s="738"/>
      <c r="E7" s="738"/>
      <c r="F7" s="739"/>
      <c r="M7" s="720"/>
      <c r="N7" s="720"/>
      <c r="O7" s="720"/>
      <c r="P7" s="720"/>
      <c r="Q7" s="720"/>
      <c r="R7" s="720"/>
      <c r="T7" s="740"/>
      <c r="U7" s="740"/>
      <c r="V7" s="740"/>
      <c r="W7" s="740"/>
    </row>
    <row r="8" spans="1:23">
      <c r="A8" s="735" t="s">
        <v>1104</v>
      </c>
      <c r="B8" s="738">
        <v>0.92</v>
      </c>
      <c r="C8" s="738">
        <v>0.97</v>
      </c>
      <c r="D8" s="738"/>
      <c r="E8" s="738"/>
      <c r="F8" s="737" t="str">
        <f>A8</f>
        <v>I.13</v>
      </c>
      <c r="M8" s="720"/>
      <c r="N8" s="720"/>
      <c r="O8" s="720"/>
      <c r="P8" s="720"/>
      <c r="Q8" s="720"/>
      <c r="R8" s="720"/>
      <c r="T8" s="740"/>
      <c r="U8" s="740"/>
      <c r="V8" s="740"/>
      <c r="W8" s="740"/>
    </row>
    <row r="9" spans="1:23">
      <c r="A9" s="735" t="s">
        <v>1105</v>
      </c>
      <c r="B9" s="738">
        <v>0.93</v>
      </c>
      <c r="C9" s="738">
        <v>1</v>
      </c>
      <c r="D9" s="738"/>
      <c r="E9" s="738"/>
      <c r="F9" s="739"/>
      <c r="M9" s="720"/>
      <c r="N9" s="720"/>
      <c r="O9" s="720"/>
      <c r="P9" s="720"/>
      <c r="Q9" s="720"/>
      <c r="R9" s="720"/>
      <c r="T9" s="740"/>
      <c r="U9" s="740"/>
      <c r="V9" s="740"/>
      <c r="W9" s="740"/>
    </row>
    <row r="10" spans="1:23">
      <c r="A10" s="735" t="s">
        <v>1106</v>
      </c>
      <c r="B10" s="738">
        <v>0.93</v>
      </c>
      <c r="C10" s="738">
        <v>1.01</v>
      </c>
      <c r="D10" s="738"/>
      <c r="E10" s="738"/>
      <c r="F10" s="737"/>
      <c r="M10" s="720"/>
      <c r="N10" s="720"/>
      <c r="O10" s="720"/>
      <c r="P10" s="720"/>
      <c r="Q10" s="720"/>
      <c r="R10" s="720"/>
      <c r="T10" s="740"/>
      <c r="U10" s="740"/>
      <c r="V10" s="740"/>
      <c r="W10" s="740"/>
    </row>
    <row r="11" spans="1:23">
      <c r="A11" s="735" t="s">
        <v>1107</v>
      </c>
      <c r="B11" s="738">
        <v>0.91</v>
      </c>
      <c r="C11" s="738">
        <v>1</v>
      </c>
      <c r="D11" s="738"/>
      <c r="E11" s="738"/>
      <c r="F11" s="739"/>
      <c r="M11" s="720"/>
      <c r="N11" s="720"/>
      <c r="O11" s="720"/>
      <c r="P11" s="720"/>
      <c r="Q11" s="720"/>
      <c r="R11" s="720"/>
      <c r="T11" s="740"/>
      <c r="U11" s="740"/>
      <c r="V11" s="740"/>
      <c r="W11" s="740"/>
    </row>
    <row r="12" spans="1:23">
      <c r="A12" s="735" t="s">
        <v>27</v>
      </c>
      <c r="B12" s="738">
        <v>0.87</v>
      </c>
      <c r="C12" s="738">
        <v>0.95</v>
      </c>
      <c r="D12" s="738"/>
      <c r="E12" s="738"/>
      <c r="F12" s="737" t="str">
        <f>A12</f>
        <v>I.14</v>
      </c>
      <c r="M12" s="720"/>
      <c r="N12" s="720"/>
      <c r="O12" s="720"/>
      <c r="P12" s="720"/>
      <c r="Q12" s="720"/>
      <c r="R12" s="720"/>
      <c r="T12" s="740"/>
      <c r="U12" s="740"/>
      <c r="V12" s="740"/>
      <c r="W12" s="740"/>
    </row>
    <row r="13" spans="1:23">
      <c r="A13" s="735" t="s">
        <v>28</v>
      </c>
      <c r="B13" s="738">
        <v>0.7</v>
      </c>
      <c r="C13" s="738">
        <v>0.72</v>
      </c>
      <c r="D13" s="738"/>
      <c r="E13" s="738"/>
      <c r="F13" s="739"/>
      <c r="M13" s="720"/>
      <c r="N13" s="720"/>
      <c r="O13" s="720"/>
      <c r="P13" s="720"/>
      <c r="Q13" s="720"/>
      <c r="R13" s="720"/>
      <c r="T13" s="740"/>
      <c r="U13" s="740"/>
      <c r="V13" s="740"/>
      <c r="W13" s="740"/>
    </row>
    <row r="14" spans="1:23">
      <c r="A14" s="735" t="s">
        <v>29</v>
      </c>
      <c r="B14" s="738">
        <v>0.69</v>
      </c>
      <c r="C14" s="738">
        <v>0.69</v>
      </c>
      <c r="D14" s="738"/>
      <c r="E14" s="738"/>
      <c r="F14" s="739"/>
      <c r="M14" s="720"/>
      <c r="N14" s="720"/>
      <c r="O14" s="720"/>
      <c r="P14" s="720"/>
      <c r="Q14" s="720"/>
      <c r="R14" s="720"/>
      <c r="T14" s="740"/>
      <c r="U14" s="740"/>
      <c r="V14" s="740"/>
      <c r="W14" s="740"/>
    </row>
    <row r="15" spans="1:23">
      <c r="A15" s="735" t="s">
        <v>30</v>
      </c>
      <c r="B15" s="738">
        <v>0.72</v>
      </c>
      <c r="C15" s="738">
        <v>0.68</v>
      </c>
      <c r="D15" s="738"/>
      <c r="E15" s="738"/>
      <c r="F15" s="739"/>
      <c r="M15" s="720"/>
      <c r="N15" s="720"/>
      <c r="O15" s="720"/>
      <c r="P15" s="720"/>
      <c r="Q15" s="720"/>
      <c r="R15" s="720"/>
      <c r="T15" s="740"/>
      <c r="U15" s="740"/>
      <c r="V15" s="740"/>
      <c r="W15" s="740"/>
    </row>
    <row r="16" spans="1:23">
      <c r="A16" s="735" t="s">
        <v>31</v>
      </c>
      <c r="B16" s="738">
        <v>0.64</v>
      </c>
      <c r="C16" s="738">
        <v>0.55000000000000004</v>
      </c>
      <c r="D16" s="738"/>
      <c r="E16" s="738"/>
      <c r="F16" s="737" t="str">
        <f>A16</f>
        <v>I.15</v>
      </c>
      <c r="M16" s="720"/>
      <c r="N16" s="720"/>
      <c r="O16" s="720"/>
      <c r="P16" s="720"/>
      <c r="Q16" s="720"/>
      <c r="R16" s="720"/>
      <c r="T16" s="740"/>
      <c r="U16" s="740"/>
      <c r="V16" s="740"/>
      <c r="W16" s="740"/>
    </row>
    <row r="17" spans="1:23">
      <c r="A17" s="735" t="s">
        <v>32</v>
      </c>
      <c r="B17" s="738">
        <v>0.73</v>
      </c>
      <c r="C17" s="738">
        <v>0.5</v>
      </c>
      <c r="D17" s="738"/>
      <c r="E17" s="738"/>
      <c r="F17" s="739"/>
      <c r="G17" s="664" t="str">
        <f>IF(Content!$E$1=1,G20,G21)</f>
        <v>Джерело: розрахунки НБУ.</v>
      </c>
      <c r="M17" s="720"/>
      <c r="N17" s="720"/>
      <c r="O17" s="720"/>
      <c r="P17" s="720"/>
      <c r="Q17" s="720"/>
      <c r="R17" s="720"/>
      <c r="T17" s="740"/>
      <c r="U17" s="740"/>
      <c r="V17" s="740"/>
      <c r="W17" s="740"/>
    </row>
    <row r="18" spans="1:23">
      <c r="A18" s="735" t="s">
        <v>33</v>
      </c>
      <c r="B18" s="738">
        <v>0.78</v>
      </c>
      <c r="C18" s="738">
        <v>0.54</v>
      </c>
      <c r="D18" s="738"/>
      <c r="E18" s="738"/>
      <c r="F18" s="739"/>
      <c r="G18" s="653"/>
      <c r="H18" s="661"/>
      <c r="I18" s="661"/>
      <c r="M18" s="720"/>
      <c r="N18" s="720"/>
      <c r="O18" s="720"/>
      <c r="P18" s="720"/>
      <c r="Q18" s="720"/>
      <c r="R18" s="720"/>
      <c r="T18" s="740"/>
      <c r="U18" s="740"/>
      <c r="V18" s="740"/>
      <c r="W18" s="740"/>
    </row>
    <row r="19" spans="1:23">
      <c r="A19" s="735" t="s">
        <v>34</v>
      </c>
      <c r="B19" s="738">
        <v>0.77</v>
      </c>
      <c r="C19" s="738">
        <v>0.53</v>
      </c>
      <c r="D19" s="738"/>
      <c r="E19" s="738"/>
      <c r="F19" s="739"/>
      <c r="G19" s="653"/>
      <c r="H19" s="661"/>
      <c r="I19" s="661"/>
      <c r="M19" s="720"/>
      <c r="N19" s="720"/>
      <c r="O19" s="720"/>
      <c r="P19" s="720"/>
      <c r="Q19" s="720"/>
      <c r="R19" s="720"/>
      <c r="T19" s="740"/>
      <c r="U19" s="740"/>
      <c r="V19" s="740"/>
      <c r="W19" s="740"/>
    </row>
    <row r="20" spans="1:23">
      <c r="A20" s="735" t="s">
        <v>35</v>
      </c>
      <c r="B20" s="738">
        <v>0.73</v>
      </c>
      <c r="C20" s="738">
        <v>0.5</v>
      </c>
      <c r="D20" s="738"/>
      <c r="E20" s="738"/>
      <c r="F20" s="737" t="str">
        <f>A20</f>
        <v>I.16</v>
      </c>
      <c r="G20" s="653" t="s">
        <v>63</v>
      </c>
      <c r="M20" s="720"/>
      <c r="N20" s="720"/>
      <c r="O20" s="720"/>
      <c r="P20" s="720"/>
      <c r="Q20" s="720"/>
      <c r="R20" s="720"/>
      <c r="T20" s="740"/>
      <c r="U20" s="740"/>
      <c r="V20" s="740"/>
      <c r="W20" s="740"/>
    </row>
    <row r="21" spans="1:23">
      <c r="A21" s="735" t="s">
        <v>36</v>
      </c>
      <c r="B21" s="738">
        <v>0.73</v>
      </c>
      <c r="C21" s="738">
        <v>0.48</v>
      </c>
      <c r="D21" s="738"/>
      <c r="E21" s="738"/>
      <c r="F21" s="739"/>
      <c r="G21" s="726" t="s">
        <v>64</v>
      </c>
      <c r="M21" s="720"/>
      <c r="N21" s="720"/>
      <c r="O21" s="720"/>
      <c r="P21" s="720"/>
      <c r="Q21" s="720"/>
      <c r="R21" s="720"/>
      <c r="T21" s="740"/>
      <c r="U21" s="740"/>
      <c r="V21" s="740"/>
      <c r="W21" s="740"/>
    </row>
    <row r="22" spans="1:23">
      <c r="A22" s="735" t="s">
        <v>37</v>
      </c>
      <c r="B22" s="738">
        <v>0.72</v>
      </c>
      <c r="C22" s="738">
        <v>0.48</v>
      </c>
      <c r="D22" s="738"/>
      <c r="E22" s="738"/>
      <c r="F22" s="737"/>
      <c r="M22" s="720"/>
      <c r="N22" s="720"/>
      <c r="O22" s="720"/>
      <c r="P22" s="720"/>
      <c r="Q22" s="720"/>
      <c r="R22" s="720"/>
      <c r="T22" s="740"/>
      <c r="U22" s="740"/>
      <c r="V22" s="740"/>
      <c r="W22" s="740"/>
    </row>
    <row r="23" spans="1:23">
      <c r="A23" s="735" t="s">
        <v>38</v>
      </c>
      <c r="B23" s="738">
        <v>0.76</v>
      </c>
      <c r="C23" s="738">
        <v>0.48</v>
      </c>
      <c r="D23" s="738"/>
      <c r="E23" s="738"/>
      <c r="F23" s="739"/>
      <c r="M23" s="720"/>
      <c r="N23" s="720"/>
      <c r="O23" s="720"/>
      <c r="P23" s="720"/>
      <c r="Q23" s="720"/>
      <c r="R23" s="720"/>
      <c r="T23" s="740"/>
      <c r="U23" s="740"/>
      <c r="V23" s="740"/>
      <c r="W23" s="740"/>
    </row>
    <row r="24" spans="1:23">
      <c r="A24" s="735" t="s">
        <v>39</v>
      </c>
      <c r="B24" s="738">
        <v>0.75</v>
      </c>
      <c r="C24" s="738">
        <v>0.46</v>
      </c>
      <c r="D24" s="738"/>
      <c r="E24" s="738"/>
      <c r="F24" s="737" t="str">
        <f>A24</f>
        <v>I.17</v>
      </c>
      <c r="M24" s="720"/>
      <c r="N24" s="720"/>
      <c r="O24" s="720"/>
      <c r="P24" s="720"/>
      <c r="Q24" s="720"/>
      <c r="R24" s="720"/>
      <c r="T24" s="740"/>
      <c r="U24" s="740"/>
      <c r="V24" s="740"/>
      <c r="W24" s="740"/>
    </row>
    <row r="25" spans="1:23">
      <c r="A25" s="735" t="s">
        <v>40</v>
      </c>
      <c r="B25" s="738">
        <v>0.77</v>
      </c>
      <c r="C25" s="738">
        <v>0.46</v>
      </c>
      <c r="D25" s="738"/>
      <c r="E25" s="738"/>
      <c r="F25" s="737"/>
      <c r="M25" s="720"/>
      <c r="N25" s="720"/>
      <c r="O25" s="720"/>
      <c r="P25" s="720"/>
      <c r="Q25" s="720"/>
      <c r="R25" s="720"/>
      <c r="T25" s="740"/>
      <c r="U25" s="740"/>
      <c r="V25" s="740"/>
      <c r="W25" s="740"/>
    </row>
    <row r="26" spans="1:23">
      <c r="A26" s="735" t="s">
        <v>41</v>
      </c>
      <c r="B26" s="738">
        <v>0.78</v>
      </c>
      <c r="C26" s="738">
        <v>0.46</v>
      </c>
      <c r="D26" s="738"/>
      <c r="E26" s="738"/>
      <c r="F26" s="739"/>
      <c r="M26" s="720"/>
      <c r="N26" s="720"/>
      <c r="O26" s="720"/>
      <c r="P26" s="720"/>
      <c r="Q26" s="720"/>
      <c r="R26" s="720"/>
      <c r="T26" s="740"/>
      <c r="U26" s="740"/>
      <c r="V26" s="740"/>
      <c r="W26" s="740"/>
    </row>
    <row r="27" spans="1:23">
      <c r="A27" s="735" t="s">
        <v>42</v>
      </c>
      <c r="B27" s="738">
        <v>0.77</v>
      </c>
      <c r="C27" s="738">
        <v>0.44</v>
      </c>
      <c r="D27" s="738"/>
      <c r="E27" s="738"/>
      <c r="F27" s="739"/>
      <c r="M27" s="720"/>
      <c r="N27" s="720"/>
      <c r="O27" s="720"/>
      <c r="P27" s="720"/>
      <c r="Q27" s="720"/>
      <c r="R27" s="720"/>
      <c r="T27" s="740"/>
      <c r="U27" s="740"/>
      <c r="V27" s="740"/>
      <c r="W27" s="740"/>
    </row>
    <row r="28" spans="1:23">
      <c r="A28" s="735" t="s">
        <v>43</v>
      </c>
      <c r="B28" s="738">
        <v>0.76</v>
      </c>
      <c r="C28" s="738">
        <v>0.43</v>
      </c>
      <c r="D28" s="738"/>
      <c r="E28" s="738"/>
      <c r="F28" s="737" t="str">
        <f>A28</f>
        <v>I.18</v>
      </c>
      <c r="M28" s="720"/>
      <c r="N28" s="720"/>
      <c r="O28" s="720"/>
      <c r="P28" s="720"/>
      <c r="Q28" s="720"/>
      <c r="R28" s="720"/>
      <c r="T28" s="740"/>
      <c r="U28" s="740"/>
      <c r="V28" s="740"/>
      <c r="W28" s="740"/>
    </row>
    <row r="29" spans="1:23">
      <c r="A29" s="735" t="s">
        <v>44</v>
      </c>
      <c r="B29" s="738">
        <v>0.83</v>
      </c>
      <c r="C29" s="738">
        <v>0.46</v>
      </c>
      <c r="D29" s="738"/>
      <c r="E29" s="738"/>
      <c r="F29" s="737"/>
      <c r="M29" s="720"/>
      <c r="N29" s="720"/>
      <c r="O29" s="720"/>
      <c r="P29" s="720"/>
      <c r="Q29" s="720"/>
      <c r="R29" s="720"/>
      <c r="T29" s="740"/>
      <c r="U29" s="740"/>
      <c r="V29" s="740"/>
      <c r="W29" s="740"/>
    </row>
    <row r="30" spans="1:23">
      <c r="A30" s="735" t="s">
        <v>45</v>
      </c>
      <c r="B30" s="738">
        <v>0.82</v>
      </c>
      <c r="C30" s="738">
        <v>0.46</v>
      </c>
      <c r="D30" s="738"/>
      <c r="E30" s="738"/>
      <c r="F30" s="737"/>
      <c r="M30" s="720"/>
      <c r="N30" s="720"/>
      <c r="O30" s="720"/>
      <c r="P30" s="720"/>
      <c r="Q30" s="720"/>
      <c r="R30" s="720"/>
      <c r="T30" s="740"/>
      <c r="U30" s="740"/>
      <c r="V30" s="740"/>
      <c r="W30" s="740"/>
    </row>
    <row r="31" spans="1:23">
      <c r="A31" s="735" t="s">
        <v>214</v>
      </c>
      <c r="B31" s="738">
        <v>0.84</v>
      </c>
      <c r="C31" s="738">
        <v>0.46</v>
      </c>
      <c r="D31" s="738"/>
      <c r="E31" s="738"/>
      <c r="F31" s="737"/>
      <c r="M31" s="720"/>
      <c r="N31" s="720"/>
      <c r="O31" s="720"/>
      <c r="P31" s="720"/>
      <c r="Q31" s="720"/>
      <c r="R31" s="720"/>
      <c r="T31" s="740"/>
      <c r="U31" s="740"/>
      <c r="V31" s="740"/>
      <c r="W31" s="740"/>
    </row>
    <row r="32" spans="1:23">
      <c r="A32" s="735" t="s">
        <v>260</v>
      </c>
      <c r="B32" s="738">
        <v>0.88</v>
      </c>
      <c r="C32" s="738">
        <v>0.47</v>
      </c>
      <c r="D32" s="738"/>
      <c r="E32" s="738"/>
      <c r="F32" s="737"/>
      <c r="M32" s="720"/>
      <c r="N32" s="720"/>
      <c r="O32" s="720"/>
      <c r="P32" s="720"/>
      <c r="Q32" s="720"/>
      <c r="R32" s="720"/>
      <c r="T32" s="740"/>
      <c r="U32" s="740"/>
      <c r="V32" s="740"/>
      <c r="W32" s="740"/>
    </row>
    <row r="33" spans="1:23">
      <c r="A33" s="741" t="s">
        <v>261</v>
      </c>
      <c r="B33" s="738">
        <v>0.91</v>
      </c>
      <c r="C33" s="738">
        <v>0.49</v>
      </c>
      <c r="D33" s="738"/>
      <c r="E33" s="738"/>
      <c r="F33" s="739" t="str">
        <f>A33</f>
        <v>II.19</v>
      </c>
      <c r="M33" s="720"/>
      <c r="N33" s="720"/>
      <c r="O33" s="720"/>
      <c r="P33" s="720"/>
      <c r="Q33" s="720"/>
      <c r="R33" s="720"/>
      <c r="T33" s="740"/>
      <c r="U33" s="740"/>
      <c r="V33" s="740"/>
      <c r="W33" s="740"/>
    </row>
    <row r="34" spans="1:23">
      <c r="F34" s="653"/>
      <c r="M34" s="720"/>
      <c r="N34" s="720"/>
      <c r="O34" s="720"/>
      <c r="P34" s="720"/>
      <c r="Q34" s="720"/>
      <c r="R34" s="720"/>
      <c r="T34" s="740"/>
      <c r="U34" s="740"/>
      <c r="V34" s="740"/>
      <c r="W34" s="740"/>
    </row>
    <row r="35" spans="1:23">
      <c r="A35" s="659"/>
      <c r="B35" s="738"/>
      <c r="C35" s="738"/>
      <c r="D35" s="738"/>
      <c r="E35" s="738"/>
      <c r="F35" s="743">
        <v>43496</v>
      </c>
      <c r="M35" s="720"/>
      <c r="N35" s="720"/>
      <c r="O35" s="720"/>
      <c r="P35" s="720"/>
      <c r="Q35" s="720"/>
      <c r="R35" s="720"/>
      <c r="T35" s="740"/>
      <c r="U35" s="740"/>
      <c r="V35" s="740"/>
      <c r="W35" s="740"/>
    </row>
    <row r="36" spans="1:23">
      <c r="A36" s="659"/>
      <c r="B36" s="738"/>
      <c r="C36" s="738"/>
      <c r="D36" s="738"/>
      <c r="E36" s="738"/>
      <c r="F36" s="743"/>
      <c r="O36" s="720"/>
      <c r="P36" s="720"/>
      <c r="Q36" s="720"/>
      <c r="R36" s="720"/>
      <c r="T36" s="740"/>
      <c r="U36" s="740"/>
      <c r="V36" s="740"/>
      <c r="W36" s="740"/>
    </row>
    <row r="37" spans="1:23">
      <c r="A37" s="659"/>
      <c r="B37" s="738"/>
      <c r="C37" s="738"/>
      <c r="D37" s="738"/>
      <c r="E37" s="738"/>
      <c r="F37" s="743"/>
      <c r="O37" s="720"/>
      <c r="P37" s="720"/>
      <c r="Q37" s="720"/>
      <c r="R37" s="720"/>
      <c r="T37" s="740"/>
      <c r="U37" s="740"/>
      <c r="V37" s="740"/>
      <c r="W37" s="740"/>
    </row>
    <row r="38" spans="1:23">
      <c r="A38" s="659"/>
      <c r="B38" s="738"/>
      <c r="C38" s="738"/>
      <c r="D38" s="738"/>
      <c r="E38" s="738"/>
      <c r="F38" s="743">
        <v>43585</v>
      </c>
      <c r="O38" s="720"/>
      <c r="P38" s="720"/>
      <c r="Q38" s="720"/>
      <c r="R38" s="720"/>
      <c r="T38" s="740"/>
      <c r="U38" s="740"/>
      <c r="V38" s="740"/>
      <c r="W38" s="740"/>
    </row>
    <row r="39" spans="1:23">
      <c r="A39" s="659"/>
      <c r="B39" s="738"/>
      <c r="C39" s="738"/>
      <c r="D39" s="738"/>
      <c r="E39" s="738"/>
      <c r="F39" s="743"/>
      <c r="T39" s="740"/>
      <c r="U39" s="740"/>
      <c r="V39" s="740"/>
      <c r="W39" s="740"/>
    </row>
    <row r="40" spans="1:23">
      <c r="A40" s="659"/>
      <c r="B40" s="738"/>
      <c r="C40" s="738"/>
      <c r="D40" s="738"/>
      <c r="E40" s="738"/>
      <c r="F40" s="743"/>
      <c r="T40" s="740"/>
      <c r="U40" s="740"/>
      <c r="V40" s="740"/>
      <c r="W40" s="740"/>
    </row>
    <row r="41" spans="1:23">
      <c r="A41" s="659"/>
      <c r="B41" s="738"/>
      <c r="C41" s="738"/>
      <c r="D41" s="738"/>
      <c r="E41" s="738"/>
      <c r="F41" s="743">
        <v>43677</v>
      </c>
      <c r="T41" s="740"/>
      <c r="U41" s="740"/>
      <c r="V41" s="740"/>
      <c r="W41" s="740"/>
    </row>
    <row r="42" spans="1:23">
      <c r="A42" s="659"/>
      <c r="B42" s="738"/>
      <c r="C42" s="738"/>
      <c r="D42" s="738"/>
      <c r="E42" s="738"/>
      <c r="F42" s="743"/>
      <c r="T42" s="740"/>
      <c r="U42" s="740"/>
      <c r="V42" s="740"/>
      <c r="W42" s="740"/>
    </row>
    <row r="43" spans="1:23">
      <c r="A43" s="659"/>
      <c r="B43" s="738"/>
      <c r="C43" s="738"/>
      <c r="D43" s="738"/>
      <c r="E43" s="738"/>
      <c r="F43" s="743">
        <v>43738</v>
      </c>
      <c r="T43" s="740"/>
      <c r="U43" s="740"/>
      <c r="V43" s="740"/>
      <c r="W43" s="740"/>
    </row>
    <row r="44" spans="1:23">
      <c r="T44" s="740"/>
      <c r="U44" s="740"/>
      <c r="V44" s="740"/>
      <c r="W44" s="740"/>
    </row>
  </sheetData>
  <hyperlinks>
    <hyperlink ref="A1" location="Content!A1" display="&lt;&lt;"/>
  </hyperlinks>
  <pageMargins left="0.7" right="0.7" top="0.75" bottom="0.75" header="0.3" footer="0.3"/>
  <pageSetup paperSize="9" orientation="portrait" horizontalDpi="4294967294" verticalDpi="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N635"/>
  <sheetViews>
    <sheetView workbookViewId="0"/>
  </sheetViews>
  <sheetFormatPr defaultColWidth="9.140625" defaultRowHeight="12.75"/>
  <cols>
    <col min="1" max="1" width="10.140625" style="722" bestFit="1" customWidth="1"/>
    <col min="2" max="2" width="10.85546875" style="722" customWidth="1"/>
    <col min="3" max="3" width="10.140625" style="722" customWidth="1"/>
    <col min="4" max="8" width="9.140625" style="723" customWidth="1"/>
    <col min="9" max="9" width="10" style="723" customWidth="1"/>
    <col min="10" max="24" width="9.140625" style="723" customWidth="1"/>
    <col min="25" max="16384" width="9.140625" style="723"/>
  </cols>
  <sheetData>
    <row r="1" spans="1:14">
      <c r="A1" s="666" t="s">
        <v>102</v>
      </c>
      <c r="B1" s="664" t="str">
        <f>D1</f>
        <v>Індекс тиску на валютний ринок*</v>
      </c>
      <c r="C1" s="744" t="str">
        <f>IF(Content!$E$1=1,C2,C3)</f>
        <v>девальваційний тиск</v>
      </c>
      <c r="D1" s="664" t="str">
        <f>IF(Content!$E$1=1,D2,D3)</f>
        <v>Індекс тиску на валютний ринок*</v>
      </c>
    </row>
    <row r="2" spans="1:14" s="727" customFormat="1" hidden="1">
      <c r="A2" s="724"/>
      <c r="C2" s="727" t="s">
        <v>1109</v>
      </c>
      <c r="D2" s="727" t="s">
        <v>1108</v>
      </c>
    </row>
    <row r="3" spans="1:14" s="727" customFormat="1" hidden="1">
      <c r="A3" s="724"/>
      <c r="C3" s="727" t="s">
        <v>1110</v>
      </c>
      <c r="D3" s="727" t="s">
        <v>1505</v>
      </c>
    </row>
    <row r="4" spans="1:14">
      <c r="A4" s="745">
        <v>42738</v>
      </c>
      <c r="B4" s="746">
        <v>1.7569999999999999</v>
      </c>
      <c r="C4" s="747">
        <f>A4</f>
        <v>42738</v>
      </c>
      <c r="J4" s="730"/>
      <c r="K4" s="730"/>
      <c r="L4" s="730"/>
      <c r="M4" s="730"/>
      <c r="N4" s="730"/>
    </row>
    <row r="5" spans="1:14">
      <c r="A5" s="745">
        <v>42739</v>
      </c>
      <c r="B5" s="746">
        <v>0.67600000000000005</v>
      </c>
      <c r="C5" s="747"/>
      <c r="J5" s="730"/>
      <c r="K5" s="730"/>
      <c r="L5" s="730"/>
      <c r="M5" s="730"/>
      <c r="N5" s="730"/>
    </row>
    <row r="6" spans="1:14">
      <c r="A6" s="745">
        <v>42740</v>
      </c>
      <c r="B6" s="746">
        <v>-0.72</v>
      </c>
      <c r="C6" s="747">
        <f>A6</f>
        <v>42740</v>
      </c>
      <c r="J6" s="730"/>
      <c r="K6" s="730"/>
      <c r="L6" s="730"/>
      <c r="M6" s="730"/>
      <c r="N6" s="730"/>
    </row>
    <row r="7" spans="1:14">
      <c r="A7" s="745">
        <v>42741</v>
      </c>
      <c r="B7" s="746">
        <v>-0.33200000000000002</v>
      </c>
      <c r="C7" s="747"/>
      <c r="J7" s="730"/>
      <c r="K7" s="730"/>
      <c r="L7" s="730"/>
      <c r="M7" s="730"/>
      <c r="N7" s="730"/>
    </row>
    <row r="8" spans="1:14">
      <c r="A8" s="745">
        <v>42745</v>
      </c>
      <c r="B8" s="746">
        <v>6.7000000000000004E-2</v>
      </c>
      <c r="C8" s="747">
        <f>A8</f>
        <v>42745</v>
      </c>
      <c r="J8" s="730"/>
      <c r="K8" s="730"/>
      <c r="L8" s="730"/>
      <c r="M8" s="730"/>
      <c r="N8" s="730"/>
    </row>
    <row r="9" spans="1:14">
      <c r="A9" s="745">
        <v>42746</v>
      </c>
      <c r="B9" s="746">
        <v>-1E-3</v>
      </c>
      <c r="C9" s="747"/>
      <c r="J9" s="730"/>
      <c r="K9" s="730"/>
      <c r="L9" s="730"/>
      <c r="M9" s="730"/>
      <c r="N9" s="730"/>
    </row>
    <row r="10" spans="1:14">
      <c r="A10" s="745">
        <v>42747</v>
      </c>
      <c r="B10" s="746">
        <v>0.70899999999999996</v>
      </c>
      <c r="C10" s="747">
        <f>A10</f>
        <v>42747</v>
      </c>
      <c r="J10" s="730"/>
      <c r="K10" s="730"/>
      <c r="L10" s="730"/>
      <c r="M10" s="730"/>
      <c r="N10" s="730"/>
    </row>
    <row r="11" spans="1:14">
      <c r="A11" s="745">
        <v>42748</v>
      </c>
      <c r="B11" s="746">
        <v>2.109</v>
      </c>
      <c r="C11" s="747"/>
      <c r="J11" s="730"/>
      <c r="K11" s="730"/>
      <c r="L11" s="730"/>
      <c r="M11" s="730"/>
      <c r="N11" s="730"/>
    </row>
    <row r="12" spans="1:14">
      <c r="A12" s="745">
        <v>42751</v>
      </c>
      <c r="B12" s="746">
        <v>1.3640000000000001</v>
      </c>
      <c r="C12" s="747">
        <f>A12</f>
        <v>42751</v>
      </c>
      <c r="J12" s="730"/>
      <c r="K12" s="730"/>
      <c r="L12" s="730"/>
      <c r="M12" s="730"/>
      <c r="N12" s="730"/>
    </row>
    <row r="13" spans="1:14">
      <c r="A13" s="745">
        <v>42752</v>
      </c>
      <c r="B13" s="746">
        <v>1.034</v>
      </c>
      <c r="C13" s="747"/>
      <c r="J13" s="730"/>
      <c r="K13" s="730"/>
      <c r="L13" s="730"/>
      <c r="M13" s="730"/>
      <c r="N13" s="730"/>
    </row>
    <row r="14" spans="1:14">
      <c r="A14" s="745">
        <v>42753</v>
      </c>
      <c r="B14" s="746">
        <v>0.97699999999999998</v>
      </c>
      <c r="C14" s="747">
        <f>A14</f>
        <v>42753</v>
      </c>
      <c r="J14" s="730"/>
      <c r="K14" s="730"/>
      <c r="L14" s="730"/>
      <c r="M14" s="730"/>
      <c r="N14" s="730"/>
    </row>
    <row r="15" spans="1:14">
      <c r="A15" s="745">
        <v>42754</v>
      </c>
      <c r="B15" s="746">
        <v>0.80400000000000005</v>
      </c>
      <c r="C15" s="747"/>
      <c r="J15" s="730"/>
      <c r="K15" s="730"/>
      <c r="L15" s="730"/>
      <c r="M15" s="730"/>
      <c r="N15" s="730"/>
    </row>
    <row r="16" spans="1:14">
      <c r="A16" s="745">
        <v>42755</v>
      </c>
      <c r="B16" s="746">
        <v>0.128</v>
      </c>
      <c r="C16" s="747">
        <f>A16</f>
        <v>42755</v>
      </c>
      <c r="J16" s="730"/>
      <c r="K16" s="730"/>
      <c r="L16" s="730"/>
      <c r="M16" s="730"/>
      <c r="N16" s="730"/>
    </row>
    <row r="17" spans="1:14">
      <c r="A17" s="745">
        <v>42758</v>
      </c>
      <c r="B17" s="746">
        <v>-0.222</v>
      </c>
      <c r="C17" s="747"/>
      <c r="D17" s="664" t="str">
        <f>IF(Content!$E$1=1,D19,D20)</f>
        <v>* 5-денна зважена ковзна сума зміни обмінного курсу гривні до долара та співвідношення сальдо інтервенцій НБУ до міжнародних резервів. Вага курсу - 1/4, інтервенцій - 3/4.</v>
      </c>
      <c r="J17" s="730"/>
      <c r="K17" s="730"/>
      <c r="L17" s="730"/>
      <c r="M17" s="730"/>
      <c r="N17" s="730"/>
    </row>
    <row r="18" spans="1:14">
      <c r="A18" s="745">
        <v>42759</v>
      </c>
      <c r="B18" s="746">
        <v>-0.49399999999999999</v>
      </c>
      <c r="C18" s="747">
        <f>A18</f>
        <v>42759</v>
      </c>
      <c r="D18" s="723" t="str">
        <f>IF(Content!$E$1=1,D21,D22)</f>
        <v>Джерело: розрахунки НБУ.</v>
      </c>
      <c r="J18" s="730"/>
      <c r="K18" s="730"/>
      <c r="L18" s="730"/>
      <c r="M18" s="730"/>
      <c r="N18" s="730"/>
    </row>
    <row r="19" spans="1:14">
      <c r="A19" s="745">
        <v>42760</v>
      </c>
      <c r="B19" s="746">
        <v>-0.39200000000000002</v>
      </c>
      <c r="C19" s="656"/>
      <c r="D19" s="726" t="s">
        <v>1696</v>
      </c>
      <c r="J19" s="730"/>
      <c r="K19" s="730"/>
      <c r="L19" s="730"/>
      <c r="M19" s="730"/>
      <c r="N19" s="730"/>
    </row>
    <row r="20" spans="1:14">
      <c r="A20" s="745">
        <v>42761</v>
      </c>
      <c r="B20" s="746">
        <v>-0.34300000000000003</v>
      </c>
      <c r="C20" s="656">
        <f>A20</f>
        <v>42761</v>
      </c>
      <c r="D20" s="727" t="s">
        <v>1567</v>
      </c>
      <c r="J20" s="730"/>
      <c r="K20" s="730"/>
      <c r="L20" s="730"/>
      <c r="M20" s="730"/>
      <c r="N20" s="730"/>
    </row>
    <row r="21" spans="1:14">
      <c r="A21" s="745">
        <v>42762</v>
      </c>
      <c r="B21" s="746">
        <v>-0.34899999999999998</v>
      </c>
      <c r="D21" s="727" t="s">
        <v>63</v>
      </c>
      <c r="J21" s="730"/>
      <c r="K21" s="730"/>
      <c r="L21" s="730"/>
      <c r="M21" s="730"/>
      <c r="N21" s="730"/>
    </row>
    <row r="22" spans="1:14">
      <c r="A22" s="745">
        <v>42765</v>
      </c>
      <c r="B22" s="746">
        <v>-0.46300000000000002</v>
      </c>
      <c r="D22" s="727" t="s">
        <v>64</v>
      </c>
      <c r="J22" s="730"/>
      <c r="K22" s="730"/>
      <c r="L22" s="730"/>
      <c r="M22" s="730"/>
      <c r="N22" s="730"/>
    </row>
    <row r="23" spans="1:14">
      <c r="A23" s="745">
        <v>42766</v>
      </c>
      <c r="B23" s="746">
        <v>-0.32700000000000001</v>
      </c>
      <c r="J23" s="730"/>
      <c r="K23" s="730"/>
      <c r="L23" s="730"/>
      <c r="M23" s="730"/>
      <c r="N23" s="730"/>
    </row>
    <row r="24" spans="1:14">
      <c r="A24" s="745">
        <v>42767</v>
      </c>
      <c r="B24" s="746">
        <v>-0.38</v>
      </c>
    </row>
    <row r="25" spans="1:14">
      <c r="A25" s="745">
        <v>42768</v>
      </c>
      <c r="B25" s="746">
        <v>-0.42899999999999999</v>
      </c>
    </row>
    <row r="26" spans="1:14">
      <c r="A26" s="745">
        <v>42769</v>
      </c>
      <c r="B26" s="746">
        <v>-0.27800000000000002</v>
      </c>
    </row>
    <row r="27" spans="1:14">
      <c r="A27" s="745">
        <v>42772</v>
      </c>
      <c r="B27" s="746">
        <v>0.19900000000000001</v>
      </c>
    </row>
    <row r="28" spans="1:14">
      <c r="A28" s="745">
        <v>42773</v>
      </c>
      <c r="B28" s="746">
        <v>1.2999999999999999E-2</v>
      </c>
    </row>
    <row r="29" spans="1:14">
      <c r="A29" s="745">
        <v>42774</v>
      </c>
      <c r="B29" s="746">
        <v>-0.161</v>
      </c>
    </row>
    <row r="30" spans="1:14">
      <c r="A30" s="745">
        <v>42775</v>
      </c>
      <c r="B30" s="746">
        <v>-1.2E-2</v>
      </c>
    </row>
    <row r="31" spans="1:14">
      <c r="A31" s="745">
        <v>42776</v>
      </c>
      <c r="B31" s="746">
        <v>0.154</v>
      </c>
    </row>
    <row r="32" spans="1:14">
      <c r="A32" s="745">
        <v>42779</v>
      </c>
      <c r="B32" s="746">
        <v>-0.13100000000000001</v>
      </c>
    </row>
    <row r="33" spans="1:2">
      <c r="A33" s="745">
        <v>42780</v>
      </c>
      <c r="B33" s="746">
        <v>0.17599999999999999</v>
      </c>
    </row>
    <row r="34" spans="1:2">
      <c r="A34" s="745">
        <v>42781</v>
      </c>
      <c r="B34" s="746">
        <v>4.4999999999999998E-2</v>
      </c>
    </row>
    <row r="35" spans="1:2">
      <c r="A35" s="745">
        <v>42782</v>
      </c>
      <c r="B35" s="746">
        <v>-0.20300000000000001</v>
      </c>
    </row>
    <row r="36" spans="1:2">
      <c r="A36" s="745">
        <v>42783</v>
      </c>
      <c r="B36" s="746">
        <v>-0.46600000000000003</v>
      </c>
    </row>
    <row r="37" spans="1:2">
      <c r="A37" s="745">
        <v>42786</v>
      </c>
      <c r="B37" s="746">
        <v>-0.42899999999999999</v>
      </c>
    </row>
    <row r="38" spans="1:2">
      <c r="A38" s="745">
        <v>42787</v>
      </c>
      <c r="B38" s="746">
        <v>-0.47199999999999998</v>
      </c>
    </row>
    <row r="39" spans="1:2">
      <c r="A39" s="745">
        <v>42788</v>
      </c>
      <c r="B39" s="746">
        <v>-0.24</v>
      </c>
    </row>
    <row r="40" spans="1:2">
      <c r="A40" s="745">
        <v>42789</v>
      </c>
      <c r="B40" s="746">
        <v>-0.22</v>
      </c>
    </row>
    <row r="41" spans="1:2">
      <c r="A41" s="745">
        <v>42790</v>
      </c>
      <c r="B41" s="746">
        <v>-0.189</v>
      </c>
    </row>
    <row r="42" spans="1:2">
      <c r="A42" s="745">
        <v>42793</v>
      </c>
      <c r="B42" s="746">
        <v>-0.11700000000000001</v>
      </c>
    </row>
    <row r="43" spans="1:2">
      <c r="A43" s="745">
        <v>42794</v>
      </c>
      <c r="B43" s="746">
        <v>-3.1E-2</v>
      </c>
    </row>
    <row r="44" spans="1:2">
      <c r="A44" s="745">
        <v>42795</v>
      </c>
      <c r="B44" s="746">
        <v>0.13200000000000001</v>
      </c>
    </row>
    <row r="45" spans="1:2">
      <c r="A45" s="745">
        <v>42796</v>
      </c>
      <c r="B45" s="746">
        <v>0.13300000000000001</v>
      </c>
    </row>
    <row r="46" spans="1:2">
      <c r="A46" s="745">
        <v>42797</v>
      </c>
      <c r="B46" s="746">
        <v>9.2999999999999999E-2</v>
      </c>
    </row>
    <row r="47" spans="1:2">
      <c r="A47" s="745">
        <v>42800</v>
      </c>
      <c r="B47" s="746">
        <v>-0.12</v>
      </c>
    </row>
    <row r="48" spans="1:2">
      <c r="A48" s="745">
        <v>42801</v>
      </c>
      <c r="B48" s="746">
        <v>-0.27800000000000002</v>
      </c>
    </row>
    <row r="49" spans="1:2">
      <c r="A49" s="745">
        <v>42803</v>
      </c>
      <c r="B49" s="746">
        <v>-0.441</v>
      </c>
    </row>
    <row r="50" spans="1:2">
      <c r="A50" s="745">
        <v>42804</v>
      </c>
      <c r="B50" s="746">
        <v>-0.58599999999999997</v>
      </c>
    </row>
    <row r="51" spans="1:2">
      <c r="A51" s="745">
        <v>42807</v>
      </c>
      <c r="B51" s="746">
        <v>-0.53300000000000003</v>
      </c>
    </row>
    <row r="52" spans="1:2">
      <c r="A52" s="745">
        <v>42808</v>
      </c>
      <c r="B52" s="746">
        <v>-0.38400000000000001</v>
      </c>
    </row>
    <row r="53" spans="1:2">
      <c r="A53" s="745">
        <v>42809</v>
      </c>
      <c r="B53" s="746">
        <v>-0.47399999999999998</v>
      </c>
    </row>
    <row r="54" spans="1:2">
      <c r="A54" s="745">
        <v>42810</v>
      </c>
      <c r="B54" s="746">
        <v>-0.23599999999999999</v>
      </c>
    </row>
    <row r="55" spans="1:2">
      <c r="A55" s="745">
        <v>42811</v>
      </c>
      <c r="B55" s="746">
        <v>-3.3000000000000002E-2</v>
      </c>
    </row>
    <row r="56" spans="1:2">
      <c r="A56" s="745">
        <v>42814</v>
      </c>
      <c r="B56" s="746">
        <v>-0.13100000000000001</v>
      </c>
    </row>
    <row r="57" spans="1:2">
      <c r="A57" s="745">
        <v>42815</v>
      </c>
      <c r="B57" s="746">
        <v>-0.249</v>
      </c>
    </row>
    <row r="58" spans="1:2">
      <c r="A58" s="745">
        <v>42816</v>
      </c>
      <c r="B58" s="746">
        <v>-3.7999999999999999E-2</v>
      </c>
    </row>
    <row r="59" spans="1:2">
      <c r="A59" s="745">
        <v>42817</v>
      </c>
      <c r="B59" s="746">
        <v>-2E-3</v>
      </c>
    </row>
    <row r="60" spans="1:2">
      <c r="A60" s="745">
        <v>42818</v>
      </c>
      <c r="B60" s="746">
        <v>0.126</v>
      </c>
    </row>
    <row r="61" spans="1:2">
      <c r="A61" s="745">
        <v>42821</v>
      </c>
      <c r="B61" s="746">
        <v>0.17299999999999999</v>
      </c>
    </row>
    <row r="62" spans="1:2">
      <c r="A62" s="745">
        <v>42822</v>
      </c>
      <c r="B62" s="746">
        <v>0.251</v>
      </c>
    </row>
    <row r="63" spans="1:2">
      <c r="A63" s="745">
        <v>42823</v>
      </c>
      <c r="B63" s="746">
        <v>0.112</v>
      </c>
    </row>
    <row r="64" spans="1:2">
      <c r="A64" s="745">
        <v>42824</v>
      </c>
      <c r="B64" s="746">
        <v>-0.15</v>
      </c>
    </row>
    <row r="65" spans="1:2">
      <c r="A65" s="745">
        <v>42825</v>
      </c>
      <c r="B65" s="746">
        <v>-0.16900000000000001</v>
      </c>
    </row>
    <row r="66" spans="1:2">
      <c r="A66" s="745">
        <v>42828</v>
      </c>
      <c r="B66" s="746">
        <v>-0.193</v>
      </c>
    </row>
    <row r="67" spans="1:2">
      <c r="A67" s="745">
        <v>42829</v>
      </c>
      <c r="B67" s="746">
        <v>-7.5999999999999998E-2</v>
      </c>
    </row>
    <row r="68" spans="1:2">
      <c r="A68" s="745">
        <v>42830</v>
      </c>
      <c r="B68" s="746">
        <v>3.4000000000000002E-2</v>
      </c>
    </row>
    <row r="69" spans="1:2">
      <c r="A69" s="745">
        <v>42831</v>
      </c>
      <c r="B69" s="746">
        <v>0.115</v>
      </c>
    </row>
    <row r="70" spans="1:2">
      <c r="A70" s="745">
        <v>42832</v>
      </c>
      <c r="B70" s="746">
        <v>-0.121</v>
      </c>
    </row>
    <row r="71" spans="1:2">
      <c r="A71" s="745">
        <v>42835</v>
      </c>
      <c r="B71" s="746">
        <v>-0.28199999999999997</v>
      </c>
    </row>
    <row r="72" spans="1:2">
      <c r="A72" s="745">
        <v>42836</v>
      </c>
      <c r="B72" s="746">
        <v>-0.63300000000000001</v>
      </c>
    </row>
    <row r="73" spans="1:2">
      <c r="A73" s="745">
        <v>42837</v>
      </c>
      <c r="B73" s="746">
        <v>-0.76200000000000001</v>
      </c>
    </row>
    <row r="74" spans="1:2">
      <c r="A74" s="745">
        <v>42838</v>
      </c>
      <c r="B74" s="746">
        <v>-0.78100000000000003</v>
      </c>
    </row>
    <row r="75" spans="1:2">
      <c r="A75" s="745">
        <v>42839</v>
      </c>
      <c r="B75" s="746">
        <v>-0.752</v>
      </c>
    </row>
    <row r="76" spans="1:2">
      <c r="A76" s="745">
        <v>42843</v>
      </c>
      <c r="B76" s="746">
        <v>-0.59499999999999997</v>
      </c>
    </row>
    <row r="77" spans="1:2">
      <c r="A77" s="745">
        <v>42844</v>
      </c>
      <c r="B77" s="746">
        <v>-0.54</v>
      </c>
    </row>
    <row r="78" spans="1:2">
      <c r="A78" s="745">
        <v>42845</v>
      </c>
      <c r="B78" s="746">
        <v>-0.55500000000000005</v>
      </c>
    </row>
    <row r="79" spans="1:2">
      <c r="A79" s="745">
        <v>42846</v>
      </c>
      <c r="B79" s="746">
        <v>-0.61499999999999999</v>
      </c>
    </row>
    <row r="80" spans="1:2">
      <c r="A80" s="745">
        <v>42849</v>
      </c>
      <c r="B80" s="746">
        <v>-0.73099999999999998</v>
      </c>
    </row>
    <row r="81" spans="1:2">
      <c r="A81" s="745">
        <v>42850</v>
      </c>
      <c r="B81" s="746">
        <v>-0.97199999999999998</v>
      </c>
    </row>
    <row r="82" spans="1:2">
      <c r="A82" s="745">
        <v>42851</v>
      </c>
      <c r="B82" s="746">
        <v>-0.98299999999999998</v>
      </c>
    </row>
    <row r="83" spans="1:2">
      <c r="A83" s="745">
        <v>42852</v>
      </c>
      <c r="B83" s="746">
        <v>-1.0349999999999999</v>
      </c>
    </row>
    <row r="84" spans="1:2">
      <c r="A84" s="745">
        <v>42853</v>
      </c>
      <c r="B84" s="746">
        <v>-0.88800000000000001</v>
      </c>
    </row>
    <row r="85" spans="1:2">
      <c r="A85" s="745">
        <v>42858</v>
      </c>
      <c r="B85" s="746">
        <v>-0.82199999999999995</v>
      </c>
    </row>
    <row r="86" spans="1:2">
      <c r="A86" s="745">
        <v>42859</v>
      </c>
      <c r="B86" s="746">
        <v>-0.86</v>
      </c>
    </row>
    <row r="87" spans="1:2">
      <c r="A87" s="745">
        <v>42860</v>
      </c>
      <c r="B87" s="746">
        <v>-0.622</v>
      </c>
    </row>
    <row r="88" spans="1:2">
      <c r="A88" s="745">
        <v>42865</v>
      </c>
      <c r="B88" s="746">
        <v>-0.68200000000000005</v>
      </c>
    </row>
    <row r="89" spans="1:2">
      <c r="A89" s="745">
        <v>42866</v>
      </c>
      <c r="B89" s="746">
        <v>-1.0389999999999999</v>
      </c>
    </row>
    <row r="90" spans="1:2">
      <c r="A90" s="745">
        <v>42867</v>
      </c>
      <c r="B90" s="746">
        <v>-0.78600000000000003</v>
      </c>
    </row>
    <row r="91" spans="1:2">
      <c r="A91" s="745">
        <v>42868</v>
      </c>
      <c r="B91" s="746">
        <v>-0.51200000000000001</v>
      </c>
    </row>
    <row r="92" spans="1:2">
      <c r="A92" s="745">
        <v>42870</v>
      </c>
      <c r="B92" s="746">
        <v>-0.53600000000000003</v>
      </c>
    </row>
    <row r="93" spans="1:2">
      <c r="A93" s="745">
        <v>42871</v>
      </c>
      <c r="B93" s="746">
        <v>-0.37</v>
      </c>
    </row>
    <row r="94" spans="1:2">
      <c r="A94" s="745">
        <v>42872</v>
      </c>
      <c r="B94" s="746">
        <v>-0.255</v>
      </c>
    </row>
    <row r="95" spans="1:2">
      <c r="A95" s="745">
        <v>42873</v>
      </c>
      <c r="B95" s="746">
        <v>-0.48599999999999999</v>
      </c>
    </row>
    <row r="96" spans="1:2">
      <c r="A96" s="745">
        <v>42874</v>
      </c>
      <c r="B96" s="746">
        <v>-0.64100000000000001</v>
      </c>
    </row>
    <row r="97" spans="1:2">
      <c r="A97" s="745">
        <v>42877</v>
      </c>
      <c r="B97" s="746">
        <v>-0.82</v>
      </c>
    </row>
    <row r="98" spans="1:2">
      <c r="A98" s="745">
        <v>42878</v>
      </c>
      <c r="B98" s="746">
        <v>-1.0940000000000001</v>
      </c>
    </row>
    <row r="99" spans="1:2">
      <c r="A99" s="745">
        <v>42879</v>
      </c>
      <c r="B99" s="746">
        <v>-1.0900000000000001</v>
      </c>
    </row>
    <row r="100" spans="1:2">
      <c r="A100" s="745">
        <v>42880</v>
      </c>
      <c r="B100" s="746">
        <v>-0.89</v>
      </c>
    </row>
    <row r="101" spans="1:2">
      <c r="A101" s="745">
        <v>42881</v>
      </c>
      <c r="B101" s="746">
        <v>-0.65300000000000002</v>
      </c>
    </row>
    <row r="102" spans="1:2">
      <c r="A102" s="745">
        <v>42884</v>
      </c>
      <c r="B102" s="746">
        <v>-0.43099999999999999</v>
      </c>
    </row>
    <row r="103" spans="1:2">
      <c r="A103" s="745">
        <v>42885</v>
      </c>
      <c r="B103" s="746">
        <v>-0.3</v>
      </c>
    </row>
    <row r="104" spans="1:2">
      <c r="A104" s="745">
        <v>42886</v>
      </c>
      <c r="B104" s="746">
        <v>-0.112</v>
      </c>
    </row>
    <row r="105" spans="1:2">
      <c r="A105" s="745">
        <v>42887</v>
      </c>
      <c r="B105" s="746">
        <v>-0.26600000000000001</v>
      </c>
    </row>
    <row r="106" spans="1:2">
      <c r="A106" s="745">
        <v>42888</v>
      </c>
      <c r="B106" s="746">
        <v>-0.33800000000000002</v>
      </c>
    </row>
    <row r="107" spans="1:2">
      <c r="A107" s="745">
        <v>42892</v>
      </c>
      <c r="B107" s="746">
        <v>-0.59</v>
      </c>
    </row>
    <row r="108" spans="1:2">
      <c r="A108" s="745">
        <v>42893</v>
      </c>
      <c r="B108" s="746">
        <v>-0.75700000000000001</v>
      </c>
    </row>
    <row r="109" spans="1:2">
      <c r="A109" s="745">
        <v>42894</v>
      </c>
      <c r="B109" s="746">
        <v>-0.93799999999999994</v>
      </c>
    </row>
    <row r="110" spans="1:2">
      <c r="A110" s="745">
        <v>42895</v>
      </c>
      <c r="B110" s="746">
        <v>-0.81699999999999995</v>
      </c>
    </row>
    <row r="111" spans="1:2">
      <c r="A111" s="745">
        <v>42898</v>
      </c>
      <c r="B111" s="746">
        <v>-1.1200000000000001</v>
      </c>
    </row>
    <row r="112" spans="1:2">
      <c r="A112" s="745">
        <v>42899</v>
      </c>
      <c r="B112" s="746">
        <v>-1.0720000000000001</v>
      </c>
    </row>
    <row r="113" spans="1:2">
      <c r="A113" s="745">
        <v>42900</v>
      </c>
      <c r="B113" s="746">
        <v>-0.68500000000000005</v>
      </c>
    </row>
    <row r="114" spans="1:2">
      <c r="A114" s="745">
        <v>42901</v>
      </c>
      <c r="B114" s="746">
        <v>-0.47099999999999997</v>
      </c>
    </row>
    <row r="115" spans="1:2">
      <c r="A115" s="745">
        <v>42902</v>
      </c>
      <c r="B115" s="746">
        <v>-0.433</v>
      </c>
    </row>
    <row r="116" spans="1:2">
      <c r="A116" s="745">
        <v>42905</v>
      </c>
      <c r="B116" s="746">
        <v>-0.13700000000000001</v>
      </c>
    </row>
    <row r="117" spans="1:2">
      <c r="A117" s="745">
        <v>42906</v>
      </c>
      <c r="B117" s="746">
        <v>3.7999999999999999E-2</v>
      </c>
    </row>
    <row r="118" spans="1:2">
      <c r="A118" s="745">
        <v>42907</v>
      </c>
      <c r="B118" s="746">
        <v>8.0000000000000002E-3</v>
      </c>
    </row>
    <row r="119" spans="1:2">
      <c r="A119" s="745">
        <v>42908</v>
      </c>
      <c r="B119" s="746">
        <v>1.7999999999999999E-2</v>
      </c>
    </row>
    <row r="120" spans="1:2">
      <c r="A120" s="745">
        <v>42909</v>
      </c>
      <c r="B120" s="746">
        <v>8.9999999999999993E-3</v>
      </c>
    </row>
    <row r="121" spans="1:2">
      <c r="A121" s="745">
        <v>42912</v>
      </c>
      <c r="B121" s="746">
        <v>1.2999999999999999E-2</v>
      </c>
    </row>
    <row r="122" spans="1:2">
      <c r="A122" s="745">
        <v>42913</v>
      </c>
      <c r="B122" s="746">
        <v>4.2999999999999997E-2</v>
      </c>
    </row>
    <row r="123" spans="1:2">
      <c r="A123" s="745">
        <v>42915</v>
      </c>
      <c r="B123" s="746">
        <v>5.8999999999999997E-2</v>
      </c>
    </row>
    <row r="124" spans="1:2">
      <c r="A124" s="745">
        <v>42916</v>
      </c>
      <c r="B124" s="746">
        <v>-0.15</v>
      </c>
    </row>
    <row r="125" spans="1:2">
      <c r="A125" s="745">
        <v>42919</v>
      </c>
      <c r="B125" s="746">
        <v>-0.23599999999999999</v>
      </c>
    </row>
    <row r="126" spans="1:2">
      <c r="A126" s="745">
        <v>42920</v>
      </c>
      <c r="B126" s="746">
        <v>-0.219</v>
      </c>
    </row>
    <row r="127" spans="1:2">
      <c r="A127" s="745">
        <v>42921</v>
      </c>
      <c r="B127" s="746">
        <v>-1.7999999999999999E-2</v>
      </c>
    </row>
    <row r="128" spans="1:2">
      <c r="A128" s="745">
        <v>42922</v>
      </c>
      <c r="B128" s="746">
        <v>-7.9000000000000001E-2</v>
      </c>
    </row>
    <row r="129" spans="1:2">
      <c r="A129" s="745">
        <v>42923</v>
      </c>
      <c r="B129" s="746">
        <v>9.4E-2</v>
      </c>
    </row>
    <row r="130" spans="1:2">
      <c r="A130" s="745">
        <v>42926</v>
      </c>
      <c r="B130" s="746">
        <v>0.158</v>
      </c>
    </row>
    <row r="131" spans="1:2">
      <c r="A131" s="745">
        <v>42927</v>
      </c>
      <c r="B131" s="746">
        <v>8.5000000000000006E-2</v>
      </c>
    </row>
    <row r="132" spans="1:2">
      <c r="A132" s="745">
        <v>42928</v>
      </c>
      <c r="B132" s="746">
        <v>-0.221</v>
      </c>
    </row>
    <row r="133" spans="1:2">
      <c r="A133" s="745">
        <v>42929</v>
      </c>
      <c r="B133" s="746">
        <v>-0.109</v>
      </c>
    </row>
    <row r="134" spans="1:2">
      <c r="A134" s="745">
        <v>42930</v>
      </c>
      <c r="B134" s="746">
        <v>-2.7E-2</v>
      </c>
    </row>
    <row r="135" spans="1:2">
      <c r="A135" s="745">
        <v>42933</v>
      </c>
      <c r="B135" s="746">
        <v>-0.111</v>
      </c>
    </row>
    <row r="136" spans="1:2">
      <c r="A136" s="745">
        <v>42934</v>
      </c>
      <c r="B136" s="746">
        <v>-9.1999999999999998E-2</v>
      </c>
    </row>
    <row r="137" spans="1:2">
      <c r="A137" s="745">
        <v>42935</v>
      </c>
      <c r="B137" s="746">
        <v>-1.9E-2</v>
      </c>
    </row>
    <row r="138" spans="1:2">
      <c r="A138" s="745">
        <v>42936</v>
      </c>
      <c r="B138" s="746">
        <v>-0.09</v>
      </c>
    </row>
    <row r="139" spans="1:2">
      <c r="A139" s="745">
        <v>42937</v>
      </c>
      <c r="B139" s="746">
        <v>-0.26</v>
      </c>
    </row>
    <row r="140" spans="1:2">
      <c r="A140" s="745">
        <v>42940</v>
      </c>
      <c r="B140" s="746">
        <v>-0.253</v>
      </c>
    </row>
    <row r="141" spans="1:2">
      <c r="A141" s="745">
        <v>42941</v>
      </c>
      <c r="B141" s="746">
        <v>-0.19900000000000001</v>
      </c>
    </row>
    <row r="142" spans="1:2">
      <c r="A142" s="745">
        <v>42942</v>
      </c>
      <c r="B142" s="746">
        <v>-0.17199999999999999</v>
      </c>
    </row>
    <row r="143" spans="1:2">
      <c r="A143" s="745">
        <v>42943</v>
      </c>
      <c r="B143" s="746">
        <v>-0.14199999999999999</v>
      </c>
    </row>
    <row r="144" spans="1:2">
      <c r="A144" s="745">
        <v>42944</v>
      </c>
      <c r="B144" s="746">
        <v>-5.0000000000000001E-3</v>
      </c>
    </row>
    <row r="145" spans="1:2">
      <c r="A145" s="745">
        <v>42947</v>
      </c>
      <c r="B145" s="746">
        <v>-3.0000000000000001E-3</v>
      </c>
    </row>
    <row r="146" spans="1:2">
      <c r="A146" s="745">
        <v>42948</v>
      </c>
      <c r="B146" s="746">
        <v>-2.1000000000000001E-2</v>
      </c>
    </row>
    <row r="147" spans="1:2">
      <c r="A147" s="745">
        <v>42949</v>
      </c>
      <c r="B147" s="746">
        <v>-1.4999999999999999E-2</v>
      </c>
    </row>
    <row r="148" spans="1:2">
      <c r="A148" s="745">
        <v>42950</v>
      </c>
      <c r="B148" s="746">
        <v>-4.8000000000000001E-2</v>
      </c>
    </row>
    <row r="149" spans="1:2">
      <c r="A149" s="745">
        <v>42951</v>
      </c>
      <c r="B149" s="746">
        <v>-0.104</v>
      </c>
    </row>
    <row r="150" spans="1:2">
      <c r="A150" s="745">
        <v>42954</v>
      </c>
      <c r="B150" s="746">
        <v>-0.313</v>
      </c>
    </row>
    <row r="151" spans="1:2">
      <c r="A151" s="745">
        <v>42955</v>
      </c>
      <c r="B151" s="746">
        <v>-0.36699999999999999</v>
      </c>
    </row>
    <row r="152" spans="1:2">
      <c r="A152" s="745">
        <v>42956</v>
      </c>
      <c r="B152" s="746">
        <v>-0.42099999999999999</v>
      </c>
    </row>
    <row r="153" spans="1:2">
      <c r="A153" s="745">
        <v>42957</v>
      </c>
      <c r="B153" s="746">
        <v>-0.50800000000000001</v>
      </c>
    </row>
    <row r="154" spans="1:2">
      <c r="A154" s="745">
        <v>42958</v>
      </c>
      <c r="B154" s="746">
        <v>-0.46500000000000002</v>
      </c>
    </row>
    <row r="155" spans="1:2">
      <c r="A155" s="745">
        <v>42961</v>
      </c>
      <c r="B155" s="746">
        <v>-0.42099999999999999</v>
      </c>
    </row>
    <row r="156" spans="1:2">
      <c r="A156" s="745">
        <v>42962</v>
      </c>
      <c r="B156" s="746">
        <v>-0.53100000000000003</v>
      </c>
    </row>
    <row r="157" spans="1:2">
      <c r="A157" s="745">
        <v>42963</v>
      </c>
      <c r="B157" s="746">
        <v>-0.54700000000000004</v>
      </c>
    </row>
    <row r="158" spans="1:2">
      <c r="A158" s="745">
        <v>42964</v>
      </c>
      <c r="B158" s="746">
        <v>-0.69599999999999995</v>
      </c>
    </row>
    <row r="159" spans="1:2">
      <c r="A159" s="745">
        <v>42965</v>
      </c>
      <c r="B159" s="746">
        <v>-0.74199999999999999</v>
      </c>
    </row>
    <row r="160" spans="1:2">
      <c r="A160" s="745">
        <v>42966</v>
      </c>
      <c r="B160" s="746">
        <v>-0.48</v>
      </c>
    </row>
    <row r="161" spans="1:2">
      <c r="A161" s="745">
        <v>42968</v>
      </c>
      <c r="B161" s="746">
        <v>-0.58199999999999996</v>
      </c>
    </row>
    <row r="162" spans="1:2">
      <c r="A162" s="745">
        <v>42969</v>
      </c>
      <c r="B162" s="746">
        <v>-0.54600000000000004</v>
      </c>
    </row>
    <row r="163" spans="1:2">
      <c r="A163" s="745">
        <v>42970</v>
      </c>
      <c r="B163" s="746">
        <v>-0.20399999999999999</v>
      </c>
    </row>
    <row r="164" spans="1:2">
      <c r="A164" s="745">
        <v>42975</v>
      </c>
      <c r="B164" s="746">
        <v>-0.188</v>
      </c>
    </row>
    <row r="165" spans="1:2">
      <c r="A165" s="745">
        <v>42976</v>
      </c>
      <c r="B165" s="746">
        <v>-0.39500000000000002</v>
      </c>
    </row>
    <row r="166" spans="1:2">
      <c r="A166" s="745">
        <v>42977</v>
      </c>
      <c r="B166" s="746">
        <v>2.9000000000000001E-2</v>
      </c>
    </row>
    <row r="167" spans="1:2">
      <c r="A167" s="745">
        <v>42978</v>
      </c>
      <c r="B167" s="746">
        <v>0.317</v>
      </c>
    </row>
    <row r="168" spans="1:2">
      <c r="A168" s="745">
        <v>42979</v>
      </c>
      <c r="B168" s="746">
        <v>0.30299999999999999</v>
      </c>
    </row>
    <row r="169" spans="1:2">
      <c r="A169" s="745">
        <v>42982</v>
      </c>
      <c r="B169" s="746">
        <v>0.48699999999999999</v>
      </c>
    </row>
    <row r="170" spans="1:2">
      <c r="A170" s="745">
        <v>42983</v>
      </c>
      <c r="B170" s="746">
        <v>0.83099999999999996</v>
      </c>
    </row>
    <row r="171" spans="1:2">
      <c r="A171" s="745">
        <v>42984</v>
      </c>
      <c r="B171" s="746">
        <v>0.71699999999999997</v>
      </c>
    </row>
    <row r="172" spans="1:2">
      <c r="A172" s="745">
        <v>42985</v>
      </c>
      <c r="B172" s="746">
        <v>0.438</v>
      </c>
    </row>
    <row r="173" spans="1:2">
      <c r="A173" s="745">
        <v>42986</v>
      </c>
      <c r="B173" s="746">
        <v>0.51300000000000001</v>
      </c>
    </row>
    <row r="174" spans="1:2">
      <c r="A174" s="745">
        <v>42989</v>
      </c>
      <c r="B174" s="746">
        <v>0.29599999999999999</v>
      </c>
    </row>
    <row r="175" spans="1:2">
      <c r="A175" s="745">
        <v>42990</v>
      </c>
      <c r="B175" s="746">
        <v>0.17299999999999999</v>
      </c>
    </row>
    <row r="176" spans="1:2">
      <c r="A176" s="745">
        <v>42991</v>
      </c>
      <c r="B176" s="746">
        <v>0.2</v>
      </c>
    </row>
    <row r="177" spans="1:2">
      <c r="A177" s="745">
        <v>42992</v>
      </c>
      <c r="B177" s="746">
        <v>0.441</v>
      </c>
    </row>
    <row r="178" spans="1:2">
      <c r="A178" s="745">
        <v>42993</v>
      </c>
      <c r="B178" s="746">
        <v>0.34899999999999998</v>
      </c>
    </row>
    <row r="179" spans="1:2">
      <c r="A179" s="745">
        <v>42996</v>
      </c>
      <c r="B179" s="746">
        <v>0.36899999999999999</v>
      </c>
    </row>
    <row r="180" spans="1:2">
      <c r="A180" s="745">
        <v>42997</v>
      </c>
      <c r="B180" s="746">
        <v>0.308</v>
      </c>
    </row>
    <row r="181" spans="1:2">
      <c r="A181" s="745">
        <v>42998</v>
      </c>
      <c r="B181" s="746">
        <v>0.28899999999999998</v>
      </c>
    </row>
    <row r="182" spans="1:2">
      <c r="A182" s="745">
        <v>42999</v>
      </c>
      <c r="B182" s="746">
        <v>0.188</v>
      </c>
    </row>
    <row r="183" spans="1:2">
      <c r="A183" s="745">
        <v>43000</v>
      </c>
      <c r="B183" s="746">
        <v>0.152</v>
      </c>
    </row>
    <row r="184" spans="1:2">
      <c r="A184" s="745">
        <v>43003</v>
      </c>
      <c r="B184" s="746">
        <v>0.246</v>
      </c>
    </row>
    <row r="185" spans="1:2">
      <c r="A185" s="745">
        <v>43004</v>
      </c>
      <c r="B185" s="746">
        <v>0.371</v>
      </c>
    </row>
    <row r="186" spans="1:2">
      <c r="A186" s="745">
        <v>43005</v>
      </c>
      <c r="B186" s="746">
        <v>0.39400000000000002</v>
      </c>
    </row>
    <row r="187" spans="1:2">
      <c r="A187" s="745">
        <v>43006</v>
      </c>
      <c r="B187" s="746">
        <v>0.43099999999999999</v>
      </c>
    </row>
    <row r="188" spans="1:2">
      <c r="A188" s="745">
        <v>43007</v>
      </c>
      <c r="B188" s="746">
        <v>0.46</v>
      </c>
    </row>
    <row r="189" spans="1:2">
      <c r="A189" s="745">
        <v>43010</v>
      </c>
      <c r="B189" s="746">
        <v>0.6</v>
      </c>
    </row>
    <row r="190" spans="1:2">
      <c r="A190" s="745">
        <v>43011</v>
      </c>
      <c r="B190" s="746">
        <v>0.61499999999999999</v>
      </c>
    </row>
    <row r="191" spans="1:2">
      <c r="A191" s="745">
        <v>43012</v>
      </c>
      <c r="B191" s="746">
        <v>0.78400000000000003</v>
      </c>
    </row>
    <row r="192" spans="1:2">
      <c r="A192" s="745">
        <v>43013</v>
      </c>
      <c r="B192" s="746">
        <v>0.64600000000000002</v>
      </c>
    </row>
    <row r="193" spans="1:2">
      <c r="A193" s="745">
        <v>43014</v>
      </c>
      <c r="B193" s="746">
        <v>0.53600000000000003</v>
      </c>
    </row>
    <row r="194" spans="1:2">
      <c r="A194" s="745">
        <v>43017</v>
      </c>
      <c r="B194" s="746">
        <v>0.10199999999999999</v>
      </c>
    </row>
    <row r="195" spans="1:2">
      <c r="A195" s="745">
        <v>43018</v>
      </c>
      <c r="B195" s="746">
        <v>4.3999999999999997E-2</v>
      </c>
    </row>
    <row r="196" spans="1:2">
      <c r="A196" s="745">
        <v>43019</v>
      </c>
      <c r="B196" s="746">
        <v>-0.25900000000000001</v>
      </c>
    </row>
    <row r="197" spans="1:2">
      <c r="A197" s="745">
        <v>43020</v>
      </c>
      <c r="B197" s="746">
        <v>-0.219</v>
      </c>
    </row>
    <row r="198" spans="1:2">
      <c r="A198" s="745">
        <v>43021</v>
      </c>
      <c r="B198" s="746">
        <v>-0.254</v>
      </c>
    </row>
    <row r="199" spans="1:2">
      <c r="A199" s="745">
        <v>43025</v>
      </c>
      <c r="B199" s="746">
        <v>-0.12</v>
      </c>
    </row>
    <row r="200" spans="1:2">
      <c r="A200" s="745">
        <v>43026</v>
      </c>
      <c r="B200" s="746">
        <v>-0.224</v>
      </c>
    </row>
    <row r="201" spans="1:2">
      <c r="A201" s="745">
        <v>43027</v>
      </c>
      <c r="B201" s="746">
        <v>-0.104</v>
      </c>
    </row>
    <row r="202" spans="1:2">
      <c r="A202" s="745">
        <v>43028</v>
      </c>
      <c r="B202" s="746">
        <v>-0.16200000000000001</v>
      </c>
    </row>
    <row r="203" spans="1:2">
      <c r="A203" s="745">
        <v>43031</v>
      </c>
      <c r="B203" s="746">
        <v>-3.5999999999999997E-2</v>
      </c>
    </row>
    <row r="204" spans="1:2">
      <c r="A204" s="745">
        <v>43032</v>
      </c>
      <c r="B204" s="746">
        <v>0.159</v>
      </c>
    </row>
    <row r="205" spans="1:2">
      <c r="A205" s="745">
        <v>43033</v>
      </c>
      <c r="B205" s="746">
        <v>0.32600000000000001</v>
      </c>
    </row>
    <row r="206" spans="1:2">
      <c r="A206" s="745">
        <v>43034</v>
      </c>
      <c r="B206" s="746">
        <v>0.308</v>
      </c>
    </row>
    <row r="207" spans="1:2">
      <c r="A207" s="745">
        <v>43035</v>
      </c>
      <c r="B207" s="746">
        <v>0.66300000000000003</v>
      </c>
    </row>
    <row r="208" spans="1:2">
      <c r="A208" s="745">
        <v>43038</v>
      </c>
      <c r="B208" s="746">
        <v>0.58299999999999996</v>
      </c>
    </row>
    <row r="209" spans="1:2">
      <c r="A209" s="745">
        <v>43039</v>
      </c>
      <c r="B209" s="746">
        <v>0.52500000000000002</v>
      </c>
    </row>
    <row r="210" spans="1:2">
      <c r="A210" s="745">
        <v>43040</v>
      </c>
      <c r="B210" s="746">
        <v>0.44600000000000001</v>
      </c>
    </row>
    <row r="211" spans="1:2">
      <c r="A211" s="745">
        <v>43041</v>
      </c>
      <c r="B211" s="746">
        <v>0.442</v>
      </c>
    </row>
    <row r="212" spans="1:2">
      <c r="A212" s="745">
        <v>43042</v>
      </c>
      <c r="B212" s="746">
        <v>8.1000000000000003E-2</v>
      </c>
    </row>
    <row r="213" spans="1:2">
      <c r="A213" s="745">
        <v>43045</v>
      </c>
      <c r="B213" s="746">
        <v>-0.14099999999999999</v>
      </c>
    </row>
    <row r="214" spans="1:2">
      <c r="A214" s="745">
        <v>43046</v>
      </c>
      <c r="B214" s="746">
        <v>-0.46100000000000002</v>
      </c>
    </row>
    <row r="215" spans="1:2">
      <c r="A215" s="745">
        <v>43047</v>
      </c>
      <c r="B215" s="746">
        <v>-0.65400000000000003</v>
      </c>
    </row>
    <row r="216" spans="1:2">
      <c r="A216" s="745">
        <v>43048</v>
      </c>
      <c r="B216" s="746">
        <v>-0.79300000000000004</v>
      </c>
    </row>
    <row r="217" spans="1:2">
      <c r="A217" s="745">
        <v>43049</v>
      </c>
      <c r="B217" s="746">
        <v>-0.86199999999999999</v>
      </c>
    </row>
    <row r="218" spans="1:2">
      <c r="A218" s="745">
        <v>43052</v>
      </c>
      <c r="B218" s="746">
        <v>-0.623</v>
      </c>
    </row>
    <row r="219" spans="1:2">
      <c r="A219" s="745">
        <v>43053</v>
      </c>
      <c r="B219" s="746">
        <v>-0.32400000000000001</v>
      </c>
    </row>
    <row r="220" spans="1:2">
      <c r="A220" s="745">
        <v>43054</v>
      </c>
      <c r="B220" s="746">
        <v>-0.24299999999999999</v>
      </c>
    </row>
    <row r="221" spans="1:2">
      <c r="A221" s="745">
        <v>43055</v>
      </c>
      <c r="B221" s="746">
        <v>-0.27300000000000002</v>
      </c>
    </row>
    <row r="222" spans="1:2">
      <c r="A222" s="745">
        <v>43056</v>
      </c>
      <c r="B222" s="746">
        <v>-0.21199999999999999</v>
      </c>
    </row>
    <row r="223" spans="1:2">
      <c r="A223" s="745">
        <v>43059</v>
      </c>
      <c r="B223" s="746">
        <v>-0.32700000000000001</v>
      </c>
    </row>
    <row r="224" spans="1:2">
      <c r="A224" s="745">
        <v>43060</v>
      </c>
      <c r="B224" s="746">
        <v>-0.32</v>
      </c>
    </row>
    <row r="225" spans="1:2">
      <c r="A225" s="745">
        <v>43061</v>
      </c>
      <c r="B225" s="746">
        <v>2E-3</v>
      </c>
    </row>
    <row r="226" spans="1:2">
      <c r="A226" s="745">
        <v>43062</v>
      </c>
      <c r="B226" s="746">
        <v>0.32300000000000001</v>
      </c>
    </row>
    <row r="227" spans="1:2">
      <c r="A227" s="745">
        <v>43063</v>
      </c>
      <c r="B227" s="746">
        <v>0.35</v>
      </c>
    </row>
    <row r="228" spans="1:2">
      <c r="A228" s="745">
        <v>43066</v>
      </c>
      <c r="B228" s="746">
        <v>0.42</v>
      </c>
    </row>
    <row r="229" spans="1:2">
      <c r="A229" s="745">
        <v>43067</v>
      </c>
      <c r="B229" s="746">
        <v>0.44</v>
      </c>
    </row>
    <row r="230" spans="1:2">
      <c r="A230" s="745">
        <v>43068</v>
      </c>
      <c r="B230" s="746">
        <v>0.34399999999999997</v>
      </c>
    </row>
    <row r="231" spans="1:2">
      <c r="A231" s="745">
        <v>43069</v>
      </c>
      <c r="B231" s="746">
        <v>0.39300000000000002</v>
      </c>
    </row>
    <row r="232" spans="1:2">
      <c r="A232" s="745">
        <v>43070</v>
      </c>
      <c r="B232" s="746">
        <v>0.249</v>
      </c>
    </row>
    <row r="233" spans="1:2">
      <c r="A233" s="745">
        <v>43073</v>
      </c>
      <c r="B233" s="746">
        <v>0.59</v>
      </c>
    </row>
    <row r="234" spans="1:2">
      <c r="A234" s="745">
        <v>43074</v>
      </c>
      <c r="B234" s="746">
        <v>0.36699999999999999</v>
      </c>
    </row>
    <row r="235" spans="1:2">
      <c r="A235" s="745">
        <v>43075</v>
      </c>
      <c r="B235" s="746">
        <v>0.14199999999999999</v>
      </c>
    </row>
    <row r="236" spans="1:2">
      <c r="A236" s="745">
        <v>43076</v>
      </c>
      <c r="B236" s="746">
        <v>-9.6000000000000002E-2</v>
      </c>
    </row>
    <row r="237" spans="1:2">
      <c r="A237" s="745">
        <v>43077</v>
      </c>
      <c r="B237" s="746">
        <v>-1.0999999999999999E-2</v>
      </c>
    </row>
    <row r="238" spans="1:2">
      <c r="A238" s="745">
        <v>43080</v>
      </c>
      <c r="B238" s="746">
        <v>-0.26100000000000001</v>
      </c>
    </row>
    <row r="239" spans="1:2">
      <c r="A239" s="745">
        <v>43081</v>
      </c>
      <c r="B239" s="746">
        <v>-3.5999999999999997E-2</v>
      </c>
    </row>
    <row r="240" spans="1:2">
      <c r="A240" s="745">
        <v>43082</v>
      </c>
      <c r="B240" s="746">
        <v>0.19400000000000001</v>
      </c>
    </row>
    <row r="241" spans="1:2">
      <c r="A241" s="745">
        <v>43083</v>
      </c>
      <c r="B241" s="746">
        <v>0.379</v>
      </c>
    </row>
    <row r="242" spans="1:2">
      <c r="A242" s="745">
        <v>43084</v>
      </c>
      <c r="B242" s="746">
        <v>0.71599999999999997</v>
      </c>
    </row>
    <row r="243" spans="1:2">
      <c r="A243" s="745">
        <v>43087</v>
      </c>
      <c r="B243" s="746">
        <v>1.218</v>
      </c>
    </row>
    <row r="244" spans="1:2">
      <c r="A244" s="745">
        <v>43088</v>
      </c>
      <c r="B244" s="746">
        <v>1.1890000000000001</v>
      </c>
    </row>
    <row r="245" spans="1:2">
      <c r="A245" s="745">
        <v>43089</v>
      </c>
      <c r="B245" s="746">
        <v>1.03</v>
      </c>
    </row>
    <row r="246" spans="1:2">
      <c r="A246" s="745">
        <v>43090</v>
      </c>
      <c r="B246" s="746">
        <v>0.83</v>
      </c>
    </row>
    <row r="247" spans="1:2">
      <c r="A247" s="745">
        <v>43091</v>
      </c>
      <c r="B247" s="746">
        <v>0.76200000000000001</v>
      </c>
    </row>
    <row r="248" spans="1:2">
      <c r="A248" s="745">
        <v>43095</v>
      </c>
      <c r="B248" s="746">
        <v>0.22500000000000001</v>
      </c>
    </row>
    <row r="249" spans="1:2">
      <c r="A249" s="745">
        <v>43096</v>
      </c>
      <c r="B249" s="746">
        <v>0.218</v>
      </c>
    </row>
    <row r="250" spans="1:2">
      <c r="A250" s="745">
        <v>43097</v>
      </c>
      <c r="B250" s="746">
        <v>0.44600000000000001</v>
      </c>
    </row>
    <row r="251" spans="1:2">
      <c r="A251" s="745">
        <v>43098</v>
      </c>
      <c r="B251" s="746">
        <v>0.44900000000000001</v>
      </c>
    </row>
    <row r="252" spans="1:2">
      <c r="A252" s="745">
        <v>43102</v>
      </c>
      <c r="B252" s="746">
        <v>0.192</v>
      </c>
    </row>
    <row r="253" spans="1:2">
      <c r="A253" s="745">
        <v>43103</v>
      </c>
      <c r="B253" s="746">
        <v>-0.108</v>
      </c>
    </row>
    <row r="254" spans="1:2">
      <c r="A254" s="745">
        <v>43104</v>
      </c>
      <c r="B254" s="746">
        <v>-2E-3</v>
      </c>
    </row>
    <row r="255" spans="1:2">
      <c r="A255" s="745">
        <v>43105</v>
      </c>
      <c r="B255" s="746">
        <v>0.16300000000000001</v>
      </c>
    </row>
    <row r="256" spans="1:2">
      <c r="A256" s="745">
        <v>43109</v>
      </c>
      <c r="B256" s="746">
        <v>0.16300000000000001</v>
      </c>
    </row>
    <row r="257" spans="1:2">
      <c r="A257" s="745">
        <v>43110</v>
      </c>
      <c r="B257" s="746">
        <v>0.28699999999999998</v>
      </c>
    </row>
    <row r="258" spans="1:2">
      <c r="A258" s="745">
        <v>43111</v>
      </c>
      <c r="B258" s="746">
        <v>0.86199999999999999</v>
      </c>
    </row>
    <row r="259" spans="1:2">
      <c r="A259" s="745">
        <v>43112</v>
      </c>
      <c r="B259" s="746">
        <v>0.83199999999999996</v>
      </c>
    </row>
    <row r="260" spans="1:2">
      <c r="A260" s="745">
        <v>43115</v>
      </c>
      <c r="B260" s="746">
        <v>0.48699999999999999</v>
      </c>
    </row>
    <row r="261" spans="1:2">
      <c r="A261" s="745">
        <v>43116</v>
      </c>
      <c r="B261" s="746">
        <v>0.746</v>
      </c>
    </row>
    <row r="262" spans="1:2">
      <c r="A262" s="745">
        <v>43117</v>
      </c>
      <c r="B262" s="746">
        <v>0.71699999999999997</v>
      </c>
    </row>
    <row r="263" spans="1:2">
      <c r="A263" s="745">
        <v>43118</v>
      </c>
      <c r="B263" s="746">
        <v>0.62</v>
      </c>
    </row>
    <row r="264" spans="1:2">
      <c r="A264" s="745">
        <v>43119</v>
      </c>
      <c r="B264" s="746">
        <v>0.70199999999999996</v>
      </c>
    </row>
    <row r="265" spans="1:2">
      <c r="A265" s="745">
        <v>43122</v>
      </c>
      <c r="B265" s="746">
        <v>0.71499999999999997</v>
      </c>
    </row>
    <row r="266" spans="1:2">
      <c r="A266" s="745">
        <v>43123</v>
      </c>
      <c r="B266" s="746">
        <v>0.63600000000000001</v>
      </c>
    </row>
    <row r="267" spans="1:2">
      <c r="A267" s="745">
        <v>43124</v>
      </c>
      <c r="B267" s="746">
        <v>0.54100000000000004</v>
      </c>
    </row>
    <row r="268" spans="1:2">
      <c r="A268" s="745">
        <v>43125</v>
      </c>
      <c r="B268" s="746">
        <v>0.23899999999999999</v>
      </c>
    </row>
    <row r="269" spans="1:2">
      <c r="A269" s="745">
        <v>43126</v>
      </c>
      <c r="B269" s="746">
        <v>-0.215</v>
      </c>
    </row>
    <row r="270" spans="1:2">
      <c r="A270" s="745">
        <v>43129</v>
      </c>
      <c r="B270" s="746">
        <v>-0.67600000000000005</v>
      </c>
    </row>
    <row r="271" spans="1:2">
      <c r="A271" s="745">
        <v>43130</v>
      </c>
      <c r="B271" s="746">
        <v>-1.2230000000000001</v>
      </c>
    </row>
    <row r="272" spans="1:2">
      <c r="A272" s="745">
        <v>43131</v>
      </c>
      <c r="B272" s="746">
        <v>-1.665</v>
      </c>
    </row>
    <row r="273" spans="1:2">
      <c r="A273" s="745">
        <v>43132</v>
      </c>
      <c r="B273" s="746">
        <v>-1.5029999999999999</v>
      </c>
    </row>
    <row r="274" spans="1:2">
      <c r="A274" s="745">
        <v>43133</v>
      </c>
      <c r="B274" s="746">
        <v>-1.2</v>
      </c>
    </row>
    <row r="275" spans="1:2">
      <c r="A275" s="745">
        <v>43136</v>
      </c>
      <c r="B275" s="746">
        <v>-0.97499999999999998</v>
      </c>
    </row>
    <row r="276" spans="1:2">
      <c r="A276" s="745">
        <v>43137</v>
      </c>
      <c r="B276" s="746">
        <v>-1.2010000000000001</v>
      </c>
    </row>
    <row r="277" spans="1:2">
      <c r="A277" s="745">
        <v>43138</v>
      </c>
      <c r="B277" s="746">
        <v>-1.595</v>
      </c>
    </row>
    <row r="278" spans="1:2">
      <c r="A278" s="745">
        <v>43139</v>
      </c>
      <c r="B278" s="746">
        <v>-1.6970000000000001</v>
      </c>
    </row>
    <row r="279" spans="1:2">
      <c r="A279" s="745">
        <v>43140</v>
      </c>
      <c r="B279" s="746">
        <v>-1.8140000000000001</v>
      </c>
    </row>
    <row r="280" spans="1:2">
      <c r="A280" s="745">
        <v>43143</v>
      </c>
      <c r="B280" s="746">
        <v>-2.0640000000000001</v>
      </c>
    </row>
    <row r="281" spans="1:2">
      <c r="A281" s="745">
        <v>43144</v>
      </c>
      <c r="B281" s="746">
        <v>-1.748</v>
      </c>
    </row>
    <row r="282" spans="1:2">
      <c r="A282" s="745">
        <v>43145</v>
      </c>
      <c r="B282" s="746">
        <v>-0.98799999999999999</v>
      </c>
    </row>
    <row r="283" spans="1:2">
      <c r="A283" s="745">
        <v>43146</v>
      </c>
      <c r="B283" s="746">
        <v>-0.81299999999999994</v>
      </c>
    </row>
    <row r="284" spans="1:2">
      <c r="A284" s="745">
        <v>43147</v>
      </c>
      <c r="B284" s="746">
        <v>-0.376</v>
      </c>
    </row>
    <row r="285" spans="1:2">
      <c r="A285" s="745">
        <v>43150</v>
      </c>
      <c r="B285" s="746">
        <v>9.0999999999999998E-2</v>
      </c>
    </row>
    <row r="286" spans="1:2">
      <c r="A286" s="745">
        <v>43151</v>
      </c>
      <c r="B286" s="746">
        <v>0.43099999999999999</v>
      </c>
    </row>
    <row r="287" spans="1:2">
      <c r="A287" s="745">
        <v>43152</v>
      </c>
      <c r="B287" s="746">
        <v>0.39400000000000002</v>
      </c>
    </row>
    <row r="288" spans="1:2">
      <c r="A288" s="745">
        <v>43153</v>
      </c>
      <c r="B288" s="746">
        <v>0.373</v>
      </c>
    </row>
    <row r="289" spans="1:2">
      <c r="A289" s="745">
        <v>43154</v>
      </c>
      <c r="B289" s="746">
        <v>-7.4999999999999997E-2</v>
      </c>
    </row>
    <row r="290" spans="1:2">
      <c r="A290" s="745">
        <v>43157</v>
      </c>
      <c r="B290" s="746">
        <v>-7.8E-2</v>
      </c>
    </row>
    <row r="291" spans="1:2">
      <c r="A291" s="745">
        <v>43158</v>
      </c>
      <c r="B291" s="746">
        <v>-0.27800000000000002</v>
      </c>
    </row>
    <row r="292" spans="1:2">
      <c r="A292" s="745">
        <v>43159</v>
      </c>
      <c r="B292" s="746">
        <v>-0.36499999999999999</v>
      </c>
    </row>
    <row r="293" spans="1:2">
      <c r="A293" s="745">
        <v>43160</v>
      </c>
      <c r="B293" s="746">
        <v>-0.755</v>
      </c>
    </row>
    <row r="294" spans="1:2">
      <c r="A294" s="745">
        <v>43161</v>
      </c>
      <c r="B294" s="746">
        <v>-0.96399999999999997</v>
      </c>
    </row>
    <row r="295" spans="1:2">
      <c r="A295" s="745">
        <v>43162</v>
      </c>
      <c r="B295" s="746">
        <v>-0.98299999999999998</v>
      </c>
    </row>
    <row r="296" spans="1:2">
      <c r="A296" s="745">
        <v>43164</v>
      </c>
      <c r="B296" s="746">
        <v>-1</v>
      </c>
    </row>
    <row r="297" spans="1:2">
      <c r="A297" s="745">
        <v>43165</v>
      </c>
      <c r="B297" s="746">
        <v>-1.337</v>
      </c>
    </row>
    <row r="298" spans="1:2">
      <c r="A298" s="745">
        <v>43166</v>
      </c>
      <c r="B298" s="746">
        <v>-1.585</v>
      </c>
    </row>
    <row r="299" spans="1:2">
      <c r="A299" s="745">
        <v>43171</v>
      </c>
      <c r="B299" s="746">
        <v>-1.796</v>
      </c>
    </row>
    <row r="300" spans="1:2">
      <c r="A300" s="745">
        <v>43172</v>
      </c>
      <c r="B300" s="746">
        <v>-2.1110000000000002</v>
      </c>
    </row>
    <row r="301" spans="1:2">
      <c r="A301" s="745">
        <v>43173</v>
      </c>
      <c r="B301" s="746">
        <v>-1.855</v>
      </c>
    </row>
    <row r="302" spans="1:2">
      <c r="A302" s="745">
        <v>43174</v>
      </c>
      <c r="B302" s="746">
        <v>-0.82799999999999996</v>
      </c>
    </row>
    <row r="303" spans="1:2">
      <c r="A303" s="745">
        <v>43175</v>
      </c>
      <c r="B303" s="746">
        <v>-6.5000000000000002E-2</v>
      </c>
    </row>
    <row r="304" spans="1:2">
      <c r="A304" s="745">
        <v>43178</v>
      </c>
      <c r="B304" s="746">
        <v>0.54700000000000004</v>
      </c>
    </row>
    <row r="305" spans="1:2">
      <c r="A305" s="745">
        <v>43179</v>
      </c>
      <c r="B305" s="746">
        <v>0.69299999999999995</v>
      </c>
    </row>
    <row r="306" spans="1:2">
      <c r="A306" s="745">
        <v>43180</v>
      </c>
      <c r="B306" s="746">
        <v>0.57799999999999996</v>
      </c>
    </row>
    <row r="307" spans="1:2">
      <c r="A307" s="745">
        <v>43181</v>
      </c>
      <c r="B307" s="746">
        <v>2.3E-2</v>
      </c>
    </row>
    <row r="308" spans="1:2">
      <c r="A308" s="745">
        <v>43182</v>
      </c>
      <c r="B308" s="746">
        <v>-0.16600000000000001</v>
      </c>
    </row>
    <row r="309" spans="1:2">
      <c r="A309" s="745">
        <v>43185</v>
      </c>
      <c r="B309" s="746">
        <v>-0.20699999999999999</v>
      </c>
    </row>
    <row r="310" spans="1:2">
      <c r="A310" s="745">
        <v>43186</v>
      </c>
      <c r="B310" s="746">
        <v>-3.5999999999999997E-2</v>
      </c>
    </row>
    <row r="311" spans="1:2">
      <c r="A311" s="745">
        <v>43187</v>
      </c>
      <c r="B311" s="746">
        <v>0.14299999999999999</v>
      </c>
    </row>
    <row r="312" spans="1:2">
      <c r="A312" s="745">
        <v>43188</v>
      </c>
      <c r="B312" s="746">
        <v>0.46800000000000003</v>
      </c>
    </row>
    <row r="313" spans="1:2">
      <c r="A313" s="745">
        <v>43189</v>
      </c>
      <c r="B313" s="746">
        <v>0.106</v>
      </c>
    </row>
    <row r="314" spans="1:2">
      <c r="A314" s="745">
        <v>43192</v>
      </c>
      <c r="B314" s="746">
        <v>-0.186</v>
      </c>
    </row>
    <row r="315" spans="1:2">
      <c r="A315" s="745">
        <v>43193</v>
      </c>
      <c r="B315" s="746">
        <v>-2.8000000000000001E-2</v>
      </c>
    </row>
    <row r="316" spans="1:2">
      <c r="A316" s="745">
        <v>43194</v>
      </c>
      <c r="B316" s="746">
        <v>-0.251</v>
      </c>
    </row>
    <row r="317" spans="1:2">
      <c r="A317" s="745">
        <v>43195</v>
      </c>
      <c r="B317" s="746">
        <v>-1.1830000000000001</v>
      </c>
    </row>
    <row r="318" spans="1:2">
      <c r="A318" s="745">
        <v>43196</v>
      </c>
      <c r="B318" s="746">
        <v>-1.0840000000000001</v>
      </c>
    </row>
    <row r="319" spans="1:2">
      <c r="A319" s="745">
        <v>43200</v>
      </c>
      <c r="B319" s="746">
        <v>-1.149</v>
      </c>
    </row>
    <row r="320" spans="1:2">
      <c r="A320" s="745">
        <v>43201</v>
      </c>
      <c r="B320" s="746">
        <v>-1.3939999999999999</v>
      </c>
    </row>
    <row r="321" spans="1:2">
      <c r="A321" s="745">
        <v>43202</v>
      </c>
      <c r="B321" s="746">
        <v>-1.272</v>
      </c>
    </row>
    <row r="322" spans="1:2">
      <c r="A322" s="745">
        <v>43203</v>
      </c>
      <c r="B322" s="746">
        <v>-0.39500000000000002</v>
      </c>
    </row>
    <row r="323" spans="1:2">
      <c r="A323" s="745">
        <v>43206</v>
      </c>
      <c r="B323" s="746">
        <v>-0.20100000000000001</v>
      </c>
    </row>
    <row r="324" spans="1:2">
      <c r="A324" s="745">
        <v>43207</v>
      </c>
      <c r="B324" s="746">
        <v>0.111</v>
      </c>
    </row>
    <row r="325" spans="1:2">
      <c r="A325" s="745">
        <v>43208</v>
      </c>
      <c r="B325" s="746">
        <v>0.26300000000000001</v>
      </c>
    </row>
    <row r="326" spans="1:2">
      <c r="A326" s="745">
        <v>43209</v>
      </c>
      <c r="B326" s="746">
        <v>0.27900000000000003</v>
      </c>
    </row>
    <row r="327" spans="1:2">
      <c r="A327" s="745">
        <v>43210</v>
      </c>
      <c r="B327" s="746">
        <v>-6.0000000000000001E-3</v>
      </c>
    </row>
    <row r="328" spans="1:2">
      <c r="A328" s="745">
        <v>43213</v>
      </c>
      <c r="B328" s="746">
        <v>-4.7E-2</v>
      </c>
    </row>
    <row r="329" spans="1:2">
      <c r="A329" s="745">
        <v>43214</v>
      </c>
      <c r="B329" s="746">
        <v>8.9999999999999993E-3</v>
      </c>
    </row>
    <row r="330" spans="1:2">
      <c r="A330" s="745">
        <v>43215</v>
      </c>
      <c r="B330" s="746">
        <v>3.5999999999999997E-2</v>
      </c>
    </row>
    <row r="331" spans="1:2">
      <c r="A331" s="745">
        <v>43216</v>
      </c>
      <c r="B331" s="746">
        <v>-0.11899999999999999</v>
      </c>
    </row>
    <row r="332" spans="1:2">
      <c r="A332" s="745">
        <v>43217</v>
      </c>
      <c r="B332" s="746">
        <v>-0.106</v>
      </c>
    </row>
    <row r="333" spans="1:2">
      <c r="A333" s="745">
        <v>43222</v>
      </c>
      <c r="B333" s="746">
        <v>-9.4E-2</v>
      </c>
    </row>
    <row r="334" spans="1:2">
      <c r="A334" s="745">
        <v>43223</v>
      </c>
      <c r="B334" s="746">
        <v>-0.109</v>
      </c>
    </row>
    <row r="335" spans="1:2">
      <c r="A335" s="745">
        <v>43224</v>
      </c>
      <c r="B335" s="746">
        <v>-8.8999999999999996E-2</v>
      </c>
    </row>
    <row r="336" spans="1:2">
      <c r="A336" s="745">
        <v>43225</v>
      </c>
      <c r="B336" s="746">
        <v>-0.01</v>
      </c>
    </row>
    <row r="337" spans="1:2">
      <c r="A337" s="745">
        <v>43227</v>
      </c>
      <c r="B337" s="746">
        <v>-4.2000000000000003E-2</v>
      </c>
    </row>
    <row r="338" spans="1:2">
      <c r="A338" s="745">
        <v>43228</v>
      </c>
      <c r="B338" s="746">
        <v>-7.0999999999999994E-2</v>
      </c>
    </row>
    <row r="339" spans="1:2">
      <c r="A339" s="745">
        <v>43230</v>
      </c>
      <c r="B339" s="746">
        <v>-0.17399999999999999</v>
      </c>
    </row>
    <row r="340" spans="1:2">
      <c r="A340" s="745">
        <v>43231</v>
      </c>
      <c r="B340" s="746">
        <v>-0.32</v>
      </c>
    </row>
    <row r="341" spans="1:2">
      <c r="A341" s="745">
        <v>43234</v>
      </c>
      <c r="B341" s="746">
        <v>-0.38800000000000001</v>
      </c>
    </row>
    <row r="342" spans="1:2">
      <c r="A342" s="745">
        <v>43235</v>
      </c>
      <c r="B342" s="746">
        <v>-0.24399999999999999</v>
      </c>
    </row>
    <row r="343" spans="1:2">
      <c r="A343" s="745">
        <v>43236</v>
      </c>
      <c r="B343" s="746">
        <v>-0.17899999999999999</v>
      </c>
    </row>
    <row r="344" spans="1:2">
      <c r="A344" s="745">
        <v>43237</v>
      </c>
      <c r="B344" s="746">
        <v>-0.28499999999999998</v>
      </c>
    </row>
    <row r="345" spans="1:2">
      <c r="A345" s="745">
        <v>43238</v>
      </c>
      <c r="B345" s="746">
        <v>-0.33</v>
      </c>
    </row>
    <row r="346" spans="1:2">
      <c r="A346" s="745">
        <v>43241</v>
      </c>
      <c r="B346" s="746">
        <v>-0.48099999999999998</v>
      </c>
    </row>
    <row r="347" spans="1:2">
      <c r="A347" s="745">
        <v>43242</v>
      </c>
      <c r="B347" s="746">
        <v>-0.57299999999999995</v>
      </c>
    </row>
    <row r="348" spans="1:2">
      <c r="A348" s="745">
        <v>43243</v>
      </c>
      <c r="B348" s="746">
        <v>-0.51800000000000002</v>
      </c>
    </row>
    <row r="349" spans="1:2">
      <c r="A349" s="745">
        <v>43244</v>
      </c>
      <c r="B349" s="746">
        <v>-0.31900000000000001</v>
      </c>
    </row>
    <row r="350" spans="1:2">
      <c r="A350" s="745">
        <v>43245</v>
      </c>
      <c r="B350" s="746">
        <v>-0.19700000000000001</v>
      </c>
    </row>
    <row r="351" spans="1:2">
      <c r="A351" s="745">
        <v>43249</v>
      </c>
      <c r="B351" s="746">
        <v>-4.8000000000000001E-2</v>
      </c>
    </row>
    <row r="352" spans="1:2">
      <c r="A352" s="745">
        <v>43250</v>
      </c>
      <c r="B352" s="746">
        <v>4.1000000000000002E-2</v>
      </c>
    </row>
    <row r="353" spans="1:2">
      <c r="A353" s="745">
        <v>43251</v>
      </c>
      <c r="B353" s="746">
        <v>1.7999999999999999E-2</v>
      </c>
    </row>
    <row r="354" spans="1:2">
      <c r="A354" s="745">
        <v>43252</v>
      </c>
      <c r="B354" s="746">
        <v>-5.6000000000000001E-2</v>
      </c>
    </row>
    <row r="355" spans="1:2">
      <c r="A355" s="745">
        <v>43255</v>
      </c>
      <c r="B355" s="746">
        <v>-7.8E-2</v>
      </c>
    </row>
    <row r="356" spans="1:2">
      <c r="A356" s="745">
        <v>43256</v>
      </c>
      <c r="B356" s="746">
        <v>1.2999999999999999E-2</v>
      </c>
    </row>
    <row r="357" spans="1:2">
      <c r="A357" s="745">
        <v>43257</v>
      </c>
      <c r="B357" s="746">
        <v>-5.8000000000000003E-2</v>
      </c>
    </row>
    <row r="358" spans="1:2">
      <c r="A358" s="745">
        <v>43258</v>
      </c>
      <c r="B358" s="746">
        <v>-3.5999999999999997E-2</v>
      </c>
    </row>
    <row r="359" spans="1:2">
      <c r="A359" s="745">
        <v>43259</v>
      </c>
      <c r="B359" s="746">
        <v>-6.2E-2</v>
      </c>
    </row>
    <row r="360" spans="1:2">
      <c r="A360" s="745">
        <v>43262</v>
      </c>
      <c r="B360" s="746">
        <v>-0.16500000000000001</v>
      </c>
    </row>
    <row r="361" spans="1:2">
      <c r="A361" s="745">
        <v>43263</v>
      </c>
      <c r="B361" s="746">
        <v>-0.23300000000000001</v>
      </c>
    </row>
    <row r="362" spans="1:2">
      <c r="A362" s="745">
        <v>43264</v>
      </c>
      <c r="B362" s="746">
        <v>-0.16200000000000001</v>
      </c>
    </row>
    <row r="363" spans="1:2">
      <c r="A363" s="745">
        <v>43265</v>
      </c>
      <c r="B363" s="746">
        <v>-2.5999999999999999E-2</v>
      </c>
    </row>
    <row r="364" spans="1:2">
      <c r="A364" s="745">
        <v>43266</v>
      </c>
      <c r="B364" s="746">
        <v>0.188</v>
      </c>
    </row>
    <row r="365" spans="1:2">
      <c r="A365" s="745">
        <v>43269</v>
      </c>
      <c r="B365" s="746">
        <v>0.28699999999999998</v>
      </c>
    </row>
    <row r="366" spans="1:2">
      <c r="A366" s="745">
        <v>43270</v>
      </c>
      <c r="B366" s="746">
        <v>0.57299999999999995</v>
      </c>
    </row>
    <row r="367" spans="1:2">
      <c r="A367" s="745">
        <v>43271</v>
      </c>
      <c r="B367" s="746">
        <v>0.57999999999999996</v>
      </c>
    </row>
    <row r="368" spans="1:2">
      <c r="A368" s="745">
        <v>43272</v>
      </c>
      <c r="B368" s="746">
        <v>0.14299999999999999</v>
      </c>
    </row>
    <row r="369" spans="1:2">
      <c r="A369" s="745">
        <v>43273</v>
      </c>
      <c r="B369" s="746">
        <v>-5.8000000000000003E-2</v>
      </c>
    </row>
    <row r="370" spans="1:2">
      <c r="A370" s="745">
        <v>43274</v>
      </c>
      <c r="B370" s="746">
        <v>-7.0999999999999994E-2</v>
      </c>
    </row>
    <row r="371" spans="1:2">
      <c r="A371" s="745">
        <v>43276</v>
      </c>
      <c r="B371" s="746">
        <v>-0.41099999999999998</v>
      </c>
    </row>
    <row r="372" spans="1:2">
      <c r="A372" s="745">
        <v>43277</v>
      </c>
      <c r="B372" s="746">
        <v>-0.438</v>
      </c>
    </row>
    <row r="373" spans="1:2">
      <c r="A373" s="745">
        <v>43278</v>
      </c>
      <c r="B373" s="746">
        <v>1.4999999999999999E-2</v>
      </c>
    </row>
    <row r="374" spans="1:2">
      <c r="A374" s="745">
        <v>43283</v>
      </c>
      <c r="B374" s="746">
        <v>-4.1000000000000002E-2</v>
      </c>
    </row>
    <row r="375" spans="1:2">
      <c r="A375" s="745">
        <v>43284</v>
      </c>
      <c r="B375" s="746">
        <v>2.1999999999999999E-2</v>
      </c>
    </row>
    <row r="376" spans="1:2">
      <c r="A376" s="745">
        <v>43285</v>
      </c>
      <c r="B376" s="746">
        <v>0.311</v>
      </c>
    </row>
    <row r="377" spans="1:2">
      <c r="A377" s="745">
        <v>43286</v>
      </c>
      <c r="B377" s="746">
        <v>0.246</v>
      </c>
    </row>
    <row r="378" spans="1:2">
      <c r="A378" s="745">
        <v>43287</v>
      </c>
      <c r="B378" s="746">
        <v>-7.1999999999999995E-2</v>
      </c>
    </row>
    <row r="379" spans="1:2">
      <c r="A379" s="745">
        <v>43290</v>
      </c>
      <c r="B379" s="746">
        <v>-0.191</v>
      </c>
    </row>
    <row r="380" spans="1:2">
      <c r="A380" s="745">
        <v>43291</v>
      </c>
      <c r="B380" s="746">
        <v>-0.33400000000000002</v>
      </c>
    </row>
    <row r="381" spans="1:2">
      <c r="A381" s="745">
        <v>43292</v>
      </c>
      <c r="B381" s="746">
        <v>-0.5</v>
      </c>
    </row>
    <row r="382" spans="1:2">
      <c r="A382" s="745">
        <v>43293</v>
      </c>
      <c r="B382" s="746">
        <v>-0.49199999999999999</v>
      </c>
    </row>
    <row r="383" spans="1:2">
      <c r="A383" s="745">
        <v>43294</v>
      </c>
      <c r="B383" s="746">
        <v>-0.33800000000000002</v>
      </c>
    </row>
    <row r="384" spans="1:2">
      <c r="A384" s="745">
        <v>43297</v>
      </c>
      <c r="B384" s="746">
        <v>-0.16600000000000001</v>
      </c>
    </row>
    <row r="385" spans="1:2">
      <c r="A385" s="745">
        <v>43298</v>
      </c>
      <c r="B385" s="746">
        <v>-7.1999999999999995E-2</v>
      </c>
    </row>
    <row r="386" spans="1:2">
      <c r="A386" s="745">
        <v>43299</v>
      </c>
      <c r="B386" s="746">
        <v>-1.0999999999999999E-2</v>
      </c>
    </row>
    <row r="387" spans="1:2">
      <c r="A387" s="745">
        <v>43300</v>
      </c>
      <c r="B387" s="746">
        <v>0.20200000000000001</v>
      </c>
    </row>
    <row r="388" spans="1:2">
      <c r="A388" s="745">
        <v>43301</v>
      </c>
      <c r="B388" s="746">
        <v>0.17100000000000001</v>
      </c>
    </row>
    <row r="389" spans="1:2">
      <c r="A389" s="745">
        <v>43304</v>
      </c>
      <c r="B389" s="746">
        <v>0.24199999999999999</v>
      </c>
    </row>
    <row r="390" spans="1:2">
      <c r="A390" s="745">
        <v>43305</v>
      </c>
      <c r="B390" s="746">
        <v>0.52400000000000002</v>
      </c>
    </row>
    <row r="391" spans="1:2">
      <c r="A391" s="745">
        <v>43306</v>
      </c>
      <c r="B391" s="746">
        <v>0.48699999999999999</v>
      </c>
    </row>
    <row r="392" spans="1:2">
      <c r="A392" s="745">
        <v>43307</v>
      </c>
      <c r="B392" s="746">
        <v>0.46500000000000002</v>
      </c>
    </row>
    <row r="393" spans="1:2">
      <c r="A393" s="745">
        <v>43308</v>
      </c>
      <c r="B393" s="746">
        <v>0.80500000000000005</v>
      </c>
    </row>
    <row r="394" spans="1:2">
      <c r="A394" s="745">
        <v>43311</v>
      </c>
      <c r="B394" s="746">
        <v>0.79600000000000004</v>
      </c>
    </row>
    <row r="395" spans="1:2">
      <c r="A395" s="745">
        <v>43312</v>
      </c>
      <c r="B395" s="746">
        <v>0.72299999999999998</v>
      </c>
    </row>
    <row r="396" spans="1:2">
      <c r="A396" s="745">
        <v>43313</v>
      </c>
      <c r="B396" s="746">
        <v>0.98399999999999999</v>
      </c>
    </row>
    <row r="397" spans="1:2">
      <c r="A397" s="745">
        <v>43314</v>
      </c>
      <c r="B397" s="746">
        <v>1.3089999999999999</v>
      </c>
    </row>
    <row r="398" spans="1:2">
      <c r="A398" s="745">
        <v>43315</v>
      </c>
      <c r="B398" s="746">
        <v>1.3280000000000001</v>
      </c>
    </row>
    <row r="399" spans="1:2">
      <c r="A399" s="745">
        <v>43318</v>
      </c>
      <c r="B399" s="746">
        <v>1.4259999999999999</v>
      </c>
    </row>
    <row r="400" spans="1:2">
      <c r="A400" s="745">
        <v>43319</v>
      </c>
      <c r="B400" s="746">
        <v>1.1060000000000001</v>
      </c>
    </row>
    <row r="401" spans="1:2">
      <c r="A401" s="745">
        <v>43320</v>
      </c>
      <c r="B401" s="746">
        <v>0.751</v>
      </c>
    </row>
    <row r="402" spans="1:2">
      <c r="A402" s="745">
        <v>43321</v>
      </c>
      <c r="B402" s="746">
        <v>0.54100000000000004</v>
      </c>
    </row>
    <row r="403" spans="1:2">
      <c r="A403" s="745">
        <v>43322</v>
      </c>
      <c r="B403" s="746">
        <v>0.45200000000000001</v>
      </c>
    </row>
    <row r="404" spans="1:2">
      <c r="A404" s="745">
        <v>43325</v>
      </c>
      <c r="B404" s="746">
        <v>0.63100000000000001</v>
      </c>
    </row>
    <row r="405" spans="1:2">
      <c r="A405" s="745">
        <v>43326</v>
      </c>
      <c r="B405" s="746">
        <v>1.1299999999999999</v>
      </c>
    </row>
    <row r="406" spans="1:2">
      <c r="A406" s="745">
        <v>43327</v>
      </c>
      <c r="B406" s="746">
        <v>1.26</v>
      </c>
    </row>
    <row r="407" spans="1:2">
      <c r="A407" s="745">
        <v>43328</v>
      </c>
      <c r="B407" s="746">
        <v>1.41</v>
      </c>
    </row>
    <row r="408" spans="1:2">
      <c r="A408" s="745">
        <v>43329</v>
      </c>
      <c r="B408" s="746">
        <v>1.5489999999999999</v>
      </c>
    </row>
    <row r="409" spans="1:2">
      <c r="A409" s="745">
        <v>43332</v>
      </c>
      <c r="B409" s="746">
        <v>1.026</v>
      </c>
    </row>
    <row r="410" spans="1:2">
      <c r="A410" s="745">
        <v>43333</v>
      </c>
      <c r="B410" s="746">
        <v>0.68300000000000005</v>
      </c>
    </row>
    <row r="411" spans="1:2">
      <c r="A411" s="745">
        <v>43334</v>
      </c>
      <c r="B411" s="746">
        <v>0.77</v>
      </c>
    </row>
    <row r="412" spans="1:2">
      <c r="A412" s="745">
        <v>43335</v>
      </c>
      <c r="B412" s="746">
        <v>0.313</v>
      </c>
    </row>
    <row r="413" spans="1:2">
      <c r="A413" s="745">
        <v>43339</v>
      </c>
      <c r="B413" s="746">
        <v>3.0000000000000001E-3</v>
      </c>
    </row>
    <row r="414" spans="1:2">
      <c r="A414" s="745">
        <v>43340</v>
      </c>
      <c r="B414" s="746">
        <v>0.499</v>
      </c>
    </row>
    <row r="415" spans="1:2">
      <c r="A415" s="745">
        <v>43341</v>
      </c>
      <c r="B415" s="746">
        <v>0.79300000000000004</v>
      </c>
    </row>
    <row r="416" spans="1:2">
      <c r="A416" s="745">
        <v>43342</v>
      </c>
      <c r="B416" s="746">
        <v>1.0609999999999999</v>
      </c>
    </row>
    <row r="417" spans="1:2">
      <c r="A417" s="745">
        <v>43343</v>
      </c>
      <c r="B417" s="746">
        <v>1.056</v>
      </c>
    </row>
    <row r="418" spans="1:2">
      <c r="A418" s="745">
        <v>43346</v>
      </c>
      <c r="B418" s="746">
        <v>1.2010000000000001</v>
      </c>
    </row>
    <row r="419" spans="1:2">
      <c r="A419" s="745">
        <v>43347</v>
      </c>
      <c r="B419" s="746">
        <v>1.2370000000000001</v>
      </c>
    </row>
    <row r="420" spans="1:2">
      <c r="A420" s="745">
        <v>43348</v>
      </c>
      <c r="B420" s="746">
        <v>0.82199999999999995</v>
      </c>
    </row>
    <row r="421" spans="1:2">
      <c r="A421" s="745">
        <v>43349</v>
      </c>
      <c r="B421" s="746">
        <v>3.5000000000000003E-2</v>
      </c>
    </row>
    <row r="422" spans="1:2">
      <c r="A422" s="745">
        <v>43350</v>
      </c>
      <c r="B422" s="746">
        <v>0.10100000000000001</v>
      </c>
    </row>
    <row r="423" spans="1:2">
      <c r="A423" s="745">
        <v>43353</v>
      </c>
      <c r="B423" s="746">
        <v>-0.33300000000000002</v>
      </c>
    </row>
    <row r="424" spans="1:2">
      <c r="A424" s="745">
        <v>43354</v>
      </c>
      <c r="B424" s="746">
        <v>-0.86199999999999999</v>
      </c>
    </row>
    <row r="425" spans="1:2">
      <c r="A425" s="745">
        <v>43355</v>
      </c>
      <c r="B425" s="746">
        <v>-0.85299999999999998</v>
      </c>
    </row>
    <row r="426" spans="1:2">
      <c r="A426" s="745">
        <v>43356</v>
      </c>
      <c r="B426" s="746">
        <v>-0.4</v>
      </c>
    </row>
    <row r="427" spans="1:2">
      <c r="A427" s="745">
        <v>43357</v>
      </c>
      <c r="B427" s="746">
        <v>-0.41299999999999998</v>
      </c>
    </row>
    <row r="428" spans="1:2">
      <c r="A428" s="745">
        <v>43360</v>
      </c>
      <c r="B428" s="746">
        <v>-0.222</v>
      </c>
    </row>
    <row r="429" spans="1:2">
      <c r="A429" s="745">
        <v>43361</v>
      </c>
      <c r="B429" s="746">
        <v>4.9000000000000002E-2</v>
      </c>
    </row>
    <row r="430" spans="1:2">
      <c r="A430" s="745">
        <v>43362</v>
      </c>
      <c r="B430" s="746">
        <v>8.4000000000000005E-2</v>
      </c>
    </row>
    <row r="431" spans="1:2">
      <c r="A431" s="745">
        <v>43363</v>
      </c>
      <c r="B431" s="746">
        <v>-5.8000000000000003E-2</v>
      </c>
    </row>
    <row r="432" spans="1:2">
      <c r="A432" s="745">
        <v>43364</v>
      </c>
      <c r="B432" s="746">
        <v>-7.9000000000000001E-2</v>
      </c>
    </row>
    <row r="433" spans="1:2">
      <c r="A433" s="745">
        <v>43367</v>
      </c>
      <c r="B433" s="746">
        <v>-1.4E-2</v>
      </c>
    </row>
    <row r="434" spans="1:2">
      <c r="A434" s="745">
        <v>43368</v>
      </c>
      <c r="B434" s="746">
        <v>-9.0999999999999998E-2</v>
      </c>
    </row>
    <row r="435" spans="1:2">
      <c r="A435" s="745">
        <v>43369</v>
      </c>
      <c r="B435" s="746">
        <v>8.9999999999999993E-3</v>
      </c>
    </row>
    <row r="436" spans="1:2">
      <c r="A436" s="745">
        <v>43370</v>
      </c>
      <c r="B436" s="746">
        <v>0.247</v>
      </c>
    </row>
    <row r="437" spans="1:2">
      <c r="A437" s="745">
        <v>43371</v>
      </c>
      <c r="B437" s="746">
        <v>0.17599999999999999</v>
      </c>
    </row>
    <row r="438" spans="1:2">
      <c r="A438" s="745">
        <v>43374</v>
      </c>
      <c r="B438" s="746">
        <v>6.4000000000000001E-2</v>
      </c>
    </row>
    <row r="439" spans="1:2">
      <c r="A439" s="745">
        <v>43375</v>
      </c>
      <c r="B439" s="746">
        <v>0.17599999999999999</v>
      </c>
    </row>
    <row r="440" spans="1:2">
      <c r="A440" s="745">
        <v>43376</v>
      </c>
      <c r="B440" s="746">
        <v>0.14199999999999999</v>
      </c>
    </row>
    <row r="441" spans="1:2">
      <c r="A441" s="745">
        <v>43377</v>
      </c>
      <c r="B441" s="746">
        <v>-0.26400000000000001</v>
      </c>
    </row>
    <row r="442" spans="1:2">
      <c r="A442" s="745">
        <v>43378</v>
      </c>
      <c r="B442" s="746">
        <v>-0.45400000000000001</v>
      </c>
    </row>
    <row r="443" spans="1:2">
      <c r="A443" s="745">
        <v>43381</v>
      </c>
      <c r="B443" s="746">
        <v>-0.39200000000000002</v>
      </c>
    </row>
    <row r="444" spans="1:2">
      <c r="A444" s="745">
        <v>43382</v>
      </c>
      <c r="B444" s="746">
        <v>-0.498</v>
      </c>
    </row>
    <row r="445" spans="1:2">
      <c r="A445" s="745">
        <v>43383</v>
      </c>
      <c r="B445" s="746">
        <v>-0.65100000000000002</v>
      </c>
    </row>
    <row r="446" spans="1:2">
      <c r="A446" s="745">
        <v>43384</v>
      </c>
      <c r="B446" s="746">
        <v>-0.57699999999999996</v>
      </c>
    </row>
    <row r="447" spans="1:2">
      <c r="A447" s="745">
        <v>43385</v>
      </c>
      <c r="B447" s="746">
        <v>-0.432</v>
      </c>
    </row>
    <row r="448" spans="1:2">
      <c r="A448" s="745">
        <v>43389</v>
      </c>
      <c r="B448" s="746">
        <v>-0.46700000000000003</v>
      </c>
    </row>
    <row r="449" spans="1:2">
      <c r="A449" s="745">
        <v>43390</v>
      </c>
      <c r="B449" s="746">
        <v>-0.47399999999999998</v>
      </c>
    </row>
    <row r="450" spans="1:2">
      <c r="A450" s="745">
        <v>43391</v>
      </c>
      <c r="B450" s="746">
        <v>-0.16400000000000001</v>
      </c>
    </row>
    <row r="451" spans="1:2">
      <c r="A451" s="745">
        <v>43392</v>
      </c>
      <c r="B451" s="746">
        <v>0.20100000000000001</v>
      </c>
    </row>
    <row r="452" spans="1:2">
      <c r="A452" s="745">
        <v>43395</v>
      </c>
      <c r="B452" s="746">
        <v>9.1999999999999998E-2</v>
      </c>
    </row>
    <row r="453" spans="1:2">
      <c r="A453" s="745">
        <v>43396</v>
      </c>
      <c r="B453" s="746">
        <v>0.19600000000000001</v>
      </c>
    </row>
    <row r="454" spans="1:2">
      <c r="A454" s="745">
        <v>43397</v>
      </c>
      <c r="B454" s="746">
        <v>0.31</v>
      </c>
    </row>
    <row r="455" spans="1:2">
      <c r="A455" s="745">
        <v>43398</v>
      </c>
      <c r="B455" s="746">
        <v>0.35599999999999998</v>
      </c>
    </row>
    <row r="456" spans="1:2">
      <c r="A456" s="745">
        <v>43399</v>
      </c>
      <c r="B456" s="746">
        <v>-0.06</v>
      </c>
    </row>
    <row r="457" spans="1:2">
      <c r="A457" s="745">
        <v>43402</v>
      </c>
      <c r="B457" s="746">
        <v>6.4000000000000001E-2</v>
      </c>
    </row>
    <row r="458" spans="1:2">
      <c r="A458" s="745">
        <v>43403</v>
      </c>
      <c r="B458" s="746">
        <v>-0.20499999999999999</v>
      </c>
    </row>
    <row r="459" spans="1:2">
      <c r="A459" s="745">
        <v>43404</v>
      </c>
      <c r="B459" s="746">
        <v>-0.34699999999999998</v>
      </c>
    </row>
    <row r="460" spans="1:2">
      <c r="A460" s="745">
        <v>43405</v>
      </c>
      <c r="B460" s="746">
        <v>-0.63</v>
      </c>
    </row>
    <row r="461" spans="1:2">
      <c r="A461" s="745">
        <v>43406</v>
      </c>
      <c r="B461" s="746">
        <v>-0.495</v>
      </c>
    </row>
    <row r="462" spans="1:2">
      <c r="A462" s="745">
        <v>43409</v>
      </c>
      <c r="B462" s="746">
        <v>-0.66700000000000004</v>
      </c>
    </row>
    <row r="463" spans="1:2">
      <c r="A463" s="745">
        <v>43410</v>
      </c>
      <c r="B463" s="746">
        <v>-0.68600000000000005</v>
      </c>
    </row>
    <row r="464" spans="1:2">
      <c r="A464" s="745">
        <v>43411</v>
      </c>
      <c r="B464" s="746">
        <v>-0.93700000000000006</v>
      </c>
    </row>
    <row r="465" spans="1:2">
      <c r="A465" s="745">
        <v>43412</v>
      </c>
      <c r="B465" s="746">
        <v>-0.86499999999999999</v>
      </c>
    </row>
    <row r="466" spans="1:2">
      <c r="A466" s="745">
        <v>43413</v>
      </c>
      <c r="B466" s="746">
        <v>-0.876</v>
      </c>
    </row>
    <row r="467" spans="1:2">
      <c r="A467" s="745">
        <v>43416</v>
      </c>
      <c r="B467" s="746">
        <v>-0.59499999999999997</v>
      </c>
    </row>
    <row r="468" spans="1:2">
      <c r="A468" s="745">
        <v>43417</v>
      </c>
      <c r="B468" s="746">
        <v>-0.40200000000000002</v>
      </c>
    </row>
    <row r="469" spans="1:2">
      <c r="A469" s="745">
        <v>43418</v>
      </c>
      <c r="B469" s="746">
        <v>-0.182</v>
      </c>
    </row>
    <row r="470" spans="1:2">
      <c r="A470" s="745">
        <v>43419</v>
      </c>
      <c r="B470" s="746">
        <v>-0.47799999999999998</v>
      </c>
    </row>
    <row r="471" spans="1:2">
      <c r="A471" s="745">
        <v>43420</v>
      </c>
      <c r="B471" s="746">
        <v>-0.46400000000000002</v>
      </c>
    </row>
    <row r="472" spans="1:2">
      <c r="A472" s="745">
        <v>43423</v>
      </c>
      <c r="B472" s="746">
        <v>-0.50800000000000001</v>
      </c>
    </row>
    <row r="473" spans="1:2">
      <c r="A473" s="745">
        <v>43424</v>
      </c>
      <c r="B473" s="746">
        <v>-0.48</v>
      </c>
    </row>
    <row r="474" spans="1:2">
      <c r="A474" s="745">
        <v>43425</v>
      </c>
      <c r="B474" s="746">
        <v>-0.49099999999999999</v>
      </c>
    </row>
    <row r="475" spans="1:2">
      <c r="A475" s="745">
        <v>43426</v>
      </c>
      <c r="B475" s="746">
        <v>-0.248</v>
      </c>
    </row>
    <row r="476" spans="1:2">
      <c r="A476" s="745">
        <v>43427</v>
      </c>
      <c r="B476" s="746">
        <v>-0.185</v>
      </c>
    </row>
    <row r="477" spans="1:2">
      <c r="A477" s="745">
        <v>43430</v>
      </c>
      <c r="B477" s="746">
        <v>-0.06</v>
      </c>
    </row>
    <row r="478" spans="1:2">
      <c r="A478" s="745">
        <v>43431</v>
      </c>
      <c r="B478" s="746">
        <v>0.38</v>
      </c>
    </row>
    <row r="479" spans="1:2">
      <c r="A479" s="745">
        <v>43432</v>
      </c>
      <c r="B479" s="746">
        <v>0.90900000000000003</v>
      </c>
    </row>
    <row r="480" spans="1:2">
      <c r="A480" s="745">
        <v>43433</v>
      </c>
      <c r="B480" s="746">
        <v>1.0669999999999999</v>
      </c>
    </row>
    <row r="481" spans="1:2">
      <c r="A481" s="745">
        <v>43434</v>
      </c>
      <c r="B481" s="746">
        <v>0.74399999999999999</v>
      </c>
    </row>
    <row r="482" spans="1:2">
      <c r="A482" s="745">
        <v>43437</v>
      </c>
      <c r="B482" s="746">
        <v>0.58299999999999996</v>
      </c>
    </row>
    <row r="483" spans="1:2">
      <c r="A483" s="745">
        <v>43438</v>
      </c>
      <c r="B483" s="746">
        <v>-0.25900000000000001</v>
      </c>
    </row>
    <row r="484" spans="1:2">
      <c r="A484" s="745">
        <v>43439</v>
      </c>
      <c r="B484" s="746">
        <v>-1.0469999999999999</v>
      </c>
    </row>
    <row r="485" spans="1:2">
      <c r="A485" s="745">
        <v>43440</v>
      </c>
      <c r="B485" s="746">
        <v>-1.5649999999999999</v>
      </c>
    </row>
    <row r="486" spans="1:2">
      <c r="A486" s="745">
        <v>43441</v>
      </c>
      <c r="B486" s="746">
        <v>-1.508</v>
      </c>
    </row>
    <row r="487" spans="1:2">
      <c r="A487" s="745">
        <v>43444</v>
      </c>
      <c r="B487" s="746">
        <v>-1.6719999999999999</v>
      </c>
    </row>
    <row r="488" spans="1:2">
      <c r="A488" s="745">
        <v>43445</v>
      </c>
      <c r="B488" s="746">
        <v>-1.3660000000000001</v>
      </c>
    </row>
    <row r="489" spans="1:2">
      <c r="A489" s="745">
        <v>43446</v>
      </c>
      <c r="B489" s="746">
        <v>-0.76500000000000001</v>
      </c>
    </row>
    <row r="490" spans="1:2">
      <c r="A490" s="745">
        <v>43447</v>
      </c>
      <c r="B490" s="746">
        <v>-0.36399999999999999</v>
      </c>
    </row>
    <row r="491" spans="1:2">
      <c r="A491" s="745">
        <v>43448</v>
      </c>
      <c r="B491" s="746">
        <v>-0.13300000000000001</v>
      </c>
    </row>
    <row r="492" spans="1:2">
      <c r="A492" s="745">
        <v>43451</v>
      </c>
      <c r="B492" s="746">
        <v>0.13900000000000001</v>
      </c>
    </row>
    <row r="493" spans="1:2">
      <c r="A493" s="745">
        <v>43452</v>
      </c>
      <c r="B493" s="746">
        <v>0.16200000000000001</v>
      </c>
    </row>
    <row r="494" spans="1:2">
      <c r="A494" s="745">
        <v>43453</v>
      </c>
      <c r="B494" s="746">
        <v>-0.34899999999999998</v>
      </c>
    </row>
    <row r="495" spans="1:2">
      <c r="A495" s="745">
        <v>43454</v>
      </c>
      <c r="B495" s="746">
        <v>-0.60799999999999998</v>
      </c>
    </row>
    <row r="496" spans="1:2">
      <c r="A496" s="745">
        <v>43455</v>
      </c>
      <c r="B496" s="746">
        <v>-0.77300000000000002</v>
      </c>
    </row>
    <row r="497" spans="1:2">
      <c r="A497" s="745">
        <v>43456</v>
      </c>
      <c r="B497" s="746">
        <v>-0.80800000000000005</v>
      </c>
    </row>
    <row r="498" spans="1:2">
      <c r="A498" s="745">
        <v>43460</v>
      </c>
      <c r="B498" s="746">
        <v>-1.1879999999999999</v>
      </c>
    </row>
    <row r="499" spans="1:2">
      <c r="A499" s="745">
        <v>43461</v>
      </c>
      <c r="B499" s="746">
        <v>-0.41199999999999998</v>
      </c>
    </row>
    <row r="500" spans="1:2">
      <c r="A500" s="745">
        <v>43462</v>
      </c>
      <c r="B500" s="746">
        <v>0.30399999999999999</v>
      </c>
    </row>
    <row r="501" spans="1:2">
      <c r="A501" s="745">
        <v>43463</v>
      </c>
      <c r="B501" s="746">
        <v>0.49</v>
      </c>
    </row>
    <row r="502" spans="1:2">
      <c r="A502" s="745">
        <v>43467</v>
      </c>
      <c r="B502" s="746">
        <v>0.48799999999999999</v>
      </c>
    </row>
    <row r="503" spans="1:2">
      <c r="A503" s="745">
        <v>43468</v>
      </c>
      <c r="B503" s="746">
        <v>0.73199999999999998</v>
      </c>
    </row>
    <row r="504" spans="1:2">
      <c r="A504" s="745">
        <v>43469</v>
      </c>
      <c r="B504" s="746">
        <v>0.53700000000000003</v>
      </c>
    </row>
    <row r="505" spans="1:2">
      <c r="A505" s="745">
        <v>43473</v>
      </c>
      <c r="B505" s="746">
        <v>0.46300000000000002</v>
      </c>
    </row>
    <row r="506" spans="1:2">
      <c r="A506" s="745">
        <v>43474</v>
      </c>
      <c r="B506" s="746">
        <v>0.55100000000000005</v>
      </c>
    </row>
    <row r="507" spans="1:2">
      <c r="A507" s="745">
        <v>43475</v>
      </c>
      <c r="B507" s="746">
        <v>0.68500000000000005</v>
      </c>
    </row>
    <row r="508" spans="1:2">
      <c r="A508" s="745">
        <v>43476</v>
      </c>
      <c r="B508" s="746">
        <v>0.74299999999999999</v>
      </c>
    </row>
    <row r="509" spans="1:2">
      <c r="A509" s="745">
        <v>43479</v>
      </c>
      <c r="B509" s="746">
        <v>0.34799999999999998</v>
      </c>
    </row>
    <row r="510" spans="1:2">
      <c r="A510" s="745">
        <v>43480</v>
      </c>
      <c r="B510" s="746">
        <v>8.4000000000000005E-2</v>
      </c>
    </row>
    <row r="511" spans="1:2">
      <c r="A511" s="745">
        <v>43481</v>
      </c>
      <c r="B511" s="746">
        <v>-0.14399999999999999</v>
      </c>
    </row>
    <row r="512" spans="1:2">
      <c r="A512" s="745">
        <v>43482</v>
      </c>
      <c r="B512" s="746">
        <v>-0.28899999999999998</v>
      </c>
    </row>
    <row r="513" spans="1:2">
      <c r="A513" s="745">
        <v>43483</v>
      </c>
      <c r="B513" s="746">
        <v>-0.23400000000000001</v>
      </c>
    </row>
    <row r="514" spans="1:2">
      <c r="A514" s="745">
        <v>43486</v>
      </c>
      <c r="B514" s="746">
        <v>-0.158</v>
      </c>
    </row>
    <row r="515" spans="1:2">
      <c r="A515" s="745">
        <v>43487</v>
      </c>
      <c r="B515" s="746">
        <v>-0.52600000000000002</v>
      </c>
    </row>
    <row r="516" spans="1:2">
      <c r="A516" s="745">
        <v>43488</v>
      </c>
      <c r="B516" s="746">
        <v>-0.70399999999999996</v>
      </c>
    </row>
    <row r="517" spans="1:2">
      <c r="A517" s="745">
        <v>43489</v>
      </c>
      <c r="B517" s="746">
        <v>-0.65100000000000002</v>
      </c>
    </row>
    <row r="518" spans="1:2">
      <c r="A518" s="745">
        <v>43490</v>
      </c>
      <c r="B518" s="746">
        <v>-0.57599999999999996</v>
      </c>
    </row>
    <row r="519" spans="1:2">
      <c r="A519" s="745">
        <v>43493</v>
      </c>
      <c r="B519" s="746">
        <v>-0.58899999999999997</v>
      </c>
    </row>
    <row r="520" spans="1:2">
      <c r="A520" s="745">
        <v>43494</v>
      </c>
      <c r="B520" s="746">
        <v>-0.36699999999999999</v>
      </c>
    </row>
    <row r="521" spans="1:2">
      <c r="A521" s="745">
        <v>43495</v>
      </c>
      <c r="B521" s="746">
        <v>-0.1</v>
      </c>
    </row>
    <row r="522" spans="1:2">
      <c r="A522" s="745">
        <v>43496</v>
      </c>
      <c r="B522" s="746">
        <v>-0.188</v>
      </c>
    </row>
    <row r="523" spans="1:2">
      <c r="A523" s="745">
        <v>43497</v>
      </c>
      <c r="B523" s="746">
        <v>-0.39600000000000002</v>
      </c>
    </row>
    <row r="524" spans="1:2">
      <c r="A524" s="745">
        <v>43500</v>
      </c>
      <c r="B524" s="746">
        <v>-0.52100000000000002</v>
      </c>
    </row>
    <row r="525" spans="1:2">
      <c r="A525" s="745">
        <v>43501</v>
      </c>
      <c r="B525" s="746">
        <v>-0.92500000000000004</v>
      </c>
    </row>
    <row r="526" spans="1:2">
      <c r="A526" s="745">
        <v>43502</v>
      </c>
      <c r="B526" s="746">
        <v>-1.3360000000000001</v>
      </c>
    </row>
    <row r="527" spans="1:2">
      <c r="A527" s="745">
        <v>43503</v>
      </c>
      <c r="B527" s="746">
        <v>-1.347</v>
      </c>
    </row>
    <row r="528" spans="1:2">
      <c r="A528" s="745">
        <v>43504</v>
      </c>
      <c r="B528" s="746">
        <v>-1.2330000000000001</v>
      </c>
    </row>
    <row r="529" spans="1:2">
      <c r="A529" s="745">
        <v>43507</v>
      </c>
      <c r="B529" s="746">
        <v>-0.94199999999999995</v>
      </c>
    </row>
    <row r="530" spans="1:2">
      <c r="A530" s="745">
        <v>43508</v>
      </c>
      <c r="B530" s="746">
        <v>-0.61899999999999999</v>
      </c>
    </row>
    <row r="531" spans="1:2">
      <c r="A531" s="745">
        <v>43509</v>
      </c>
      <c r="B531" s="746">
        <v>-7.0999999999999994E-2</v>
      </c>
    </row>
    <row r="532" spans="1:2">
      <c r="A532" s="745">
        <v>43510</v>
      </c>
      <c r="B532" s="746">
        <v>5.0999999999999997E-2</v>
      </c>
    </row>
    <row r="533" spans="1:2">
      <c r="A533" s="745">
        <v>43511</v>
      </c>
      <c r="B533" s="746">
        <v>0.23200000000000001</v>
      </c>
    </row>
    <row r="534" spans="1:2">
      <c r="A534" s="745">
        <v>43514</v>
      </c>
      <c r="B534" s="746">
        <v>3.7999999999999999E-2</v>
      </c>
    </row>
    <row r="535" spans="1:2">
      <c r="A535" s="745">
        <v>43515</v>
      </c>
      <c r="B535" s="746">
        <v>7.2999999999999995E-2</v>
      </c>
    </row>
    <row r="536" spans="1:2">
      <c r="A536" s="745">
        <v>43516</v>
      </c>
      <c r="B536" s="746">
        <v>-0.14000000000000001</v>
      </c>
    </row>
    <row r="537" spans="1:2">
      <c r="A537" s="745">
        <v>43517</v>
      </c>
      <c r="B537" s="746">
        <v>-0.33500000000000002</v>
      </c>
    </row>
    <row r="538" spans="1:2">
      <c r="A538" s="745">
        <v>43518</v>
      </c>
      <c r="B538" s="746">
        <v>-0.40200000000000002</v>
      </c>
    </row>
    <row r="539" spans="1:2">
      <c r="A539" s="745">
        <v>43521</v>
      </c>
      <c r="B539" s="746">
        <v>-0.39900000000000002</v>
      </c>
    </row>
    <row r="540" spans="1:2">
      <c r="A540" s="745">
        <v>43522</v>
      </c>
      <c r="B540" s="746">
        <v>-0.39500000000000002</v>
      </c>
    </row>
    <row r="541" spans="1:2">
      <c r="A541" s="745">
        <v>43523</v>
      </c>
      <c r="B541" s="746">
        <v>-0.309</v>
      </c>
    </row>
    <row r="542" spans="1:2">
      <c r="A542" s="745">
        <v>43524</v>
      </c>
      <c r="B542" s="746">
        <v>-0.35399999999999998</v>
      </c>
    </row>
    <row r="543" spans="1:2">
      <c r="A543" s="745">
        <v>43525</v>
      </c>
      <c r="B543" s="746">
        <v>-0.42099999999999999</v>
      </c>
    </row>
    <row r="544" spans="1:2">
      <c r="A544" s="745">
        <v>43528</v>
      </c>
      <c r="B544" s="746">
        <v>-0.43</v>
      </c>
    </row>
    <row r="545" spans="1:2">
      <c r="A545" s="745">
        <v>43529</v>
      </c>
      <c r="B545" s="746">
        <v>-0.48299999999999998</v>
      </c>
    </row>
    <row r="546" spans="1:2">
      <c r="A546" s="745">
        <v>43530</v>
      </c>
      <c r="B546" s="746">
        <v>-1.1779999999999999</v>
      </c>
    </row>
    <row r="547" spans="1:2">
      <c r="A547" s="745">
        <v>43531</v>
      </c>
      <c r="B547" s="746">
        <v>-1.278</v>
      </c>
    </row>
    <row r="548" spans="1:2">
      <c r="A548" s="745">
        <v>43535</v>
      </c>
      <c r="B548" s="746">
        <v>-1.351</v>
      </c>
    </row>
    <row r="549" spans="1:2">
      <c r="A549" s="745">
        <v>43536</v>
      </c>
      <c r="B549" s="746">
        <v>-1.218</v>
      </c>
    </row>
    <row r="550" spans="1:2">
      <c r="A550" s="745">
        <v>43537</v>
      </c>
      <c r="B550" s="746">
        <v>-0.48799999999999999</v>
      </c>
    </row>
    <row r="551" spans="1:2">
      <c r="A551" s="745">
        <v>43538</v>
      </c>
      <c r="B551" s="746">
        <v>0.379</v>
      </c>
    </row>
    <row r="552" spans="1:2">
      <c r="A552" s="745">
        <v>43539</v>
      </c>
      <c r="B552" s="746">
        <v>0.94099999999999995</v>
      </c>
    </row>
    <row r="553" spans="1:2">
      <c r="A553" s="745">
        <v>43542</v>
      </c>
      <c r="B553" s="746">
        <v>1.1830000000000001</v>
      </c>
    </row>
    <row r="554" spans="1:2">
      <c r="A554" s="745">
        <v>43543</v>
      </c>
      <c r="B554" s="746">
        <v>1.1639999999999999</v>
      </c>
    </row>
    <row r="555" spans="1:2">
      <c r="A555" s="745">
        <v>43544</v>
      </c>
      <c r="B555" s="746">
        <v>0.54600000000000004</v>
      </c>
    </row>
    <row r="556" spans="1:2">
      <c r="A556" s="745">
        <v>43545</v>
      </c>
      <c r="B556" s="746">
        <v>0.505</v>
      </c>
    </row>
    <row r="557" spans="1:2">
      <c r="A557" s="745">
        <v>43546</v>
      </c>
      <c r="B557" s="746">
        <v>-0.105</v>
      </c>
    </row>
    <row r="558" spans="1:2">
      <c r="A558" s="745">
        <v>43549</v>
      </c>
      <c r="B558" s="746">
        <v>-0.33400000000000002</v>
      </c>
    </row>
    <row r="559" spans="1:2">
      <c r="A559" s="745">
        <v>43550</v>
      </c>
      <c r="B559" s="746">
        <v>-0.27600000000000002</v>
      </c>
    </row>
    <row r="560" spans="1:2">
      <c r="A560" s="745">
        <v>43551</v>
      </c>
      <c r="B560" s="746">
        <v>-0.189</v>
      </c>
    </row>
    <row r="561" spans="1:2">
      <c r="A561" s="745">
        <v>43552</v>
      </c>
      <c r="B561" s="746">
        <v>-0.11600000000000001</v>
      </c>
    </row>
    <row r="562" spans="1:2">
      <c r="A562" s="745">
        <v>43553</v>
      </c>
      <c r="B562" s="746">
        <v>0.17599999999999999</v>
      </c>
    </row>
    <row r="563" spans="1:2">
      <c r="A563" s="745">
        <v>43556</v>
      </c>
      <c r="B563" s="746">
        <v>0.22600000000000001</v>
      </c>
    </row>
    <row r="564" spans="1:2">
      <c r="A564" s="745">
        <v>43557</v>
      </c>
      <c r="B564" s="746">
        <v>-0.218</v>
      </c>
    </row>
    <row r="565" spans="1:2">
      <c r="A565" s="745">
        <v>43558</v>
      </c>
      <c r="B565" s="746">
        <v>-0.21299999999999999</v>
      </c>
    </row>
    <row r="566" spans="1:2">
      <c r="A566" s="745">
        <v>43559</v>
      </c>
      <c r="B566" s="746">
        <v>-0.47499999999999998</v>
      </c>
    </row>
    <row r="567" spans="1:2">
      <c r="A567" s="745">
        <v>43560</v>
      </c>
      <c r="B567" s="746">
        <v>-0.83499999999999996</v>
      </c>
    </row>
    <row r="568" spans="1:2">
      <c r="A568" s="745">
        <v>43563</v>
      </c>
      <c r="B568" s="746">
        <v>-0.93300000000000005</v>
      </c>
    </row>
    <row r="569" spans="1:2">
      <c r="A569" s="745">
        <v>43564</v>
      </c>
      <c r="B569" s="746">
        <v>-0.57199999999999995</v>
      </c>
    </row>
    <row r="570" spans="1:2">
      <c r="A570" s="745">
        <v>43565</v>
      </c>
      <c r="B570" s="746">
        <v>-0.60499999999999998</v>
      </c>
    </row>
    <row r="571" spans="1:2">
      <c r="A571" s="745">
        <v>43566</v>
      </c>
      <c r="B571" s="746">
        <v>-0.49</v>
      </c>
    </row>
    <row r="572" spans="1:2">
      <c r="A572" s="745">
        <v>43567</v>
      </c>
      <c r="B572" s="746">
        <v>-0.25600000000000001</v>
      </c>
    </row>
    <row r="573" spans="1:2">
      <c r="A573" s="745">
        <v>43570</v>
      </c>
      <c r="B573" s="746">
        <v>5.0000000000000001E-3</v>
      </c>
    </row>
    <row r="574" spans="1:2">
      <c r="A574" s="745">
        <v>43571</v>
      </c>
      <c r="B574" s="746">
        <v>-0.13900000000000001</v>
      </c>
    </row>
    <row r="575" spans="1:2">
      <c r="A575" s="745">
        <v>43572</v>
      </c>
      <c r="B575" s="746">
        <v>-0.28999999999999998</v>
      </c>
    </row>
    <row r="576" spans="1:2">
      <c r="A576" s="745">
        <v>43573</v>
      </c>
      <c r="B576" s="746">
        <v>-0.158</v>
      </c>
    </row>
    <row r="577" spans="1:2">
      <c r="A577" s="745">
        <v>43574</v>
      </c>
      <c r="B577" s="746">
        <v>-3.3000000000000002E-2</v>
      </c>
    </row>
    <row r="578" spans="1:2">
      <c r="A578" s="745">
        <v>43577</v>
      </c>
      <c r="B578" s="746">
        <v>-0.251</v>
      </c>
    </row>
    <row r="579" spans="1:2">
      <c r="A579" s="745">
        <v>43578</v>
      </c>
      <c r="B579" s="746">
        <v>-0.251</v>
      </c>
    </row>
    <row r="580" spans="1:2">
      <c r="A580" s="745">
        <v>43579</v>
      </c>
      <c r="B580" s="746">
        <v>-0.307</v>
      </c>
    </row>
    <row r="581" spans="1:2">
      <c r="A581" s="745">
        <v>43580</v>
      </c>
      <c r="B581" s="746">
        <v>-0.47699999999999998</v>
      </c>
    </row>
    <row r="582" spans="1:2">
      <c r="A582" s="745">
        <v>43581</v>
      </c>
      <c r="B582" s="746">
        <v>-0.628</v>
      </c>
    </row>
    <row r="583" spans="1:2">
      <c r="A583" s="745">
        <v>43587</v>
      </c>
      <c r="B583" s="746">
        <v>-0.441</v>
      </c>
    </row>
    <row r="584" spans="1:2">
      <c r="A584" s="745">
        <v>43588</v>
      </c>
      <c r="B584" s="746">
        <v>-0.45</v>
      </c>
    </row>
    <row r="585" spans="1:2">
      <c r="A585" s="745">
        <v>43591</v>
      </c>
      <c r="B585" s="746">
        <v>-0.36699999999999999</v>
      </c>
    </row>
    <row r="586" spans="1:2">
      <c r="A586" s="745">
        <v>43592</v>
      </c>
      <c r="B586" s="746">
        <v>-0.55700000000000005</v>
      </c>
    </row>
    <row r="587" spans="1:2">
      <c r="A587" s="745">
        <v>43593</v>
      </c>
      <c r="B587" s="746">
        <v>-0.52500000000000002</v>
      </c>
    </row>
    <row r="588" spans="1:2">
      <c r="A588" s="745">
        <v>43595</v>
      </c>
      <c r="B588" s="746">
        <v>-0.70199999999999996</v>
      </c>
    </row>
    <row r="589" spans="1:2">
      <c r="A589" s="745">
        <v>43596</v>
      </c>
      <c r="B589" s="746">
        <v>-0.55600000000000005</v>
      </c>
    </row>
    <row r="590" spans="1:2">
      <c r="A590" s="745">
        <v>43598</v>
      </c>
      <c r="B590" s="746">
        <v>-0.58399999999999996</v>
      </c>
    </row>
    <row r="591" spans="1:2">
      <c r="A591" s="745">
        <v>43599</v>
      </c>
      <c r="B591" s="746">
        <v>-0.316</v>
      </c>
    </row>
    <row r="592" spans="1:2">
      <c r="A592" s="745">
        <v>43600</v>
      </c>
      <c r="B592" s="746">
        <v>-2.9000000000000001E-2</v>
      </c>
    </row>
    <row r="593" spans="1:2">
      <c r="A593" s="745">
        <v>43601</v>
      </c>
      <c r="B593" s="746">
        <v>4.8000000000000001E-2</v>
      </c>
    </row>
    <row r="594" spans="1:2">
      <c r="A594" s="745">
        <v>43602</v>
      </c>
      <c r="B594" s="746">
        <v>7.1999999999999995E-2</v>
      </c>
    </row>
    <row r="595" spans="1:2">
      <c r="A595" s="745">
        <v>43605</v>
      </c>
      <c r="B595" s="746">
        <v>-0.188</v>
      </c>
    </row>
    <row r="596" spans="1:2">
      <c r="A596" s="745">
        <v>43606</v>
      </c>
      <c r="B596" s="746">
        <v>-0.40200000000000002</v>
      </c>
    </row>
    <row r="597" spans="1:2">
      <c r="A597" s="745">
        <v>43607</v>
      </c>
      <c r="B597" s="746">
        <v>-0.34499999999999997</v>
      </c>
    </row>
    <row r="598" spans="1:2">
      <c r="A598" s="745">
        <v>43608</v>
      </c>
      <c r="B598" s="746">
        <v>-0.27800000000000002</v>
      </c>
    </row>
    <row r="599" spans="1:2">
      <c r="A599" s="745">
        <v>43609</v>
      </c>
      <c r="B599" s="746">
        <v>-0.17</v>
      </c>
    </row>
    <row r="600" spans="1:2">
      <c r="A600" s="745">
        <v>43612</v>
      </c>
      <c r="B600" s="746">
        <v>-5.0000000000000001E-3</v>
      </c>
    </row>
    <row r="601" spans="1:2">
      <c r="A601" s="745">
        <v>43613</v>
      </c>
      <c r="B601" s="746">
        <v>0.23699999999999999</v>
      </c>
    </row>
    <row r="602" spans="1:2">
      <c r="A602" s="745">
        <v>43614</v>
      </c>
      <c r="B602" s="746">
        <v>0.39300000000000002</v>
      </c>
    </row>
    <row r="603" spans="1:2">
      <c r="A603" s="745">
        <v>43615</v>
      </c>
      <c r="B603" s="746">
        <v>0.63100000000000001</v>
      </c>
    </row>
    <row r="604" spans="1:2">
      <c r="A604" s="745">
        <v>43616</v>
      </c>
      <c r="B604" s="746">
        <v>0.48099999999999998</v>
      </c>
    </row>
    <row r="605" spans="1:2">
      <c r="A605" s="745">
        <v>43619</v>
      </c>
      <c r="B605" s="746">
        <v>0.76400000000000001</v>
      </c>
    </row>
    <row r="606" spans="1:2">
      <c r="A606" s="745">
        <v>43620</v>
      </c>
      <c r="B606" s="746">
        <v>0.92500000000000004</v>
      </c>
    </row>
    <row r="607" spans="1:2">
      <c r="A607" s="745">
        <v>43621</v>
      </c>
      <c r="B607" s="746">
        <v>0.188</v>
      </c>
    </row>
    <row r="608" spans="1:2">
      <c r="A608" s="745">
        <v>43622</v>
      </c>
      <c r="B608" s="746">
        <v>-0.39400000000000002</v>
      </c>
    </row>
    <row r="609" spans="1:2">
      <c r="A609" s="745">
        <v>43623</v>
      </c>
      <c r="B609" s="746">
        <v>-0.64100000000000001</v>
      </c>
    </row>
    <row r="610" spans="1:2">
      <c r="A610" s="745">
        <v>43626</v>
      </c>
      <c r="B610" s="746">
        <v>-1.2969999999999999</v>
      </c>
    </row>
    <row r="611" spans="1:2">
      <c r="A611" s="745">
        <v>43627</v>
      </c>
      <c r="B611" s="746">
        <v>-1.67</v>
      </c>
    </row>
    <row r="612" spans="1:2">
      <c r="A612" s="745">
        <v>43628</v>
      </c>
      <c r="B612" s="746">
        <v>-1.266</v>
      </c>
    </row>
    <row r="613" spans="1:2">
      <c r="A613" s="745">
        <v>43629</v>
      </c>
      <c r="B613" s="746">
        <v>-0.94</v>
      </c>
    </row>
    <row r="614" spans="1:2">
      <c r="A614" s="745">
        <v>43630</v>
      </c>
      <c r="B614" s="746">
        <v>-0.68300000000000005</v>
      </c>
    </row>
    <row r="615" spans="1:2">
      <c r="A615" s="745">
        <v>43634</v>
      </c>
      <c r="B615" s="746">
        <v>-0.152</v>
      </c>
    </row>
    <row r="616" spans="1:2">
      <c r="A616" s="745">
        <v>43635</v>
      </c>
      <c r="B616" s="746">
        <v>-0.13200000000000001</v>
      </c>
    </row>
    <row r="617" spans="1:2">
      <c r="A617" s="745">
        <v>43636</v>
      </c>
      <c r="B617" s="746">
        <v>-0.114</v>
      </c>
    </row>
    <row r="618" spans="1:2">
      <c r="A618" s="745">
        <v>43637</v>
      </c>
      <c r="B618" s="746">
        <v>-0.307</v>
      </c>
    </row>
    <row r="619" spans="1:2">
      <c r="A619" s="745">
        <v>43640</v>
      </c>
      <c r="B619" s="746">
        <v>-0.44800000000000001</v>
      </c>
    </row>
    <row r="620" spans="1:2">
      <c r="A620" s="745">
        <v>43641</v>
      </c>
      <c r="B620" s="746">
        <v>-0.42</v>
      </c>
    </row>
    <row r="621" spans="1:2">
      <c r="A621" s="745">
        <v>43642</v>
      </c>
      <c r="B621" s="746">
        <v>-0.38900000000000001</v>
      </c>
    </row>
    <row r="622" spans="1:2">
      <c r="A622" s="745">
        <v>43643</v>
      </c>
      <c r="B622" s="746">
        <v>-0.42099999999999999</v>
      </c>
    </row>
    <row r="623" spans="1:2">
      <c r="A623" s="745">
        <v>43647</v>
      </c>
      <c r="B623" s="746">
        <v>-0.27900000000000003</v>
      </c>
    </row>
    <row r="624" spans="1:2">
      <c r="A624" s="745">
        <v>43648</v>
      </c>
      <c r="B624" s="746">
        <v>-0.23200000000000001</v>
      </c>
    </row>
    <row r="625" spans="1:2">
      <c r="A625" s="745">
        <v>43649</v>
      </c>
      <c r="B625" s="746">
        <v>-0.54400000000000004</v>
      </c>
    </row>
    <row r="626" spans="1:2">
      <c r="A626" s="745">
        <v>43650</v>
      </c>
      <c r="B626" s="746">
        <v>-1.0780000000000001</v>
      </c>
    </row>
    <row r="627" spans="1:2">
      <c r="A627" s="745">
        <v>43651</v>
      </c>
      <c r="B627" s="746">
        <v>-1.611</v>
      </c>
    </row>
    <row r="628" spans="1:2">
      <c r="A628" s="745">
        <v>43654</v>
      </c>
      <c r="B628" s="746">
        <v>-1.8520000000000001</v>
      </c>
    </row>
    <row r="629" spans="1:2">
      <c r="A629" s="745">
        <v>43655</v>
      </c>
      <c r="B629" s="746">
        <v>-2.04</v>
      </c>
    </row>
    <row r="630" spans="1:2">
      <c r="A630" s="745">
        <v>43656</v>
      </c>
      <c r="B630" s="746">
        <v>-1.5249999999999999</v>
      </c>
    </row>
    <row r="631" spans="1:2">
      <c r="A631" s="745">
        <v>43657</v>
      </c>
      <c r="B631" s="746">
        <v>-0.873</v>
      </c>
    </row>
    <row r="632" spans="1:2">
      <c r="A632" s="745">
        <v>43658</v>
      </c>
      <c r="B632" s="746">
        <v>-0.45500000000000002</v>
      </c>
    </row>
    <row r="633" spans="1:2">
      <c r="A633" s="745">
        <v>43661</v>
      </c>
      <c r="B633" s="746">
        <v>-0.26500000000000001</v>
      </c>
    </row>
    <row r="634" spans="1:2">
      <c r="A634" s="745">
        <v>43662</v>
      </c>
      <c r="B634" s="746">
        <v>0.14799999999999999</v>
      </c>
    </row>
    <row r="635" spans="1:2">
      <c r="A635" s="745">
        <v>43663</v>
      </c>
      <c r="B635" s="746">
        <v>-6.2E-2</v>
      </c>
    </row>
  </sheetData>
  <hyperlinks>
    <hyperlink ref="A1" location="Content!A1" display="&lt;&lt;"/>
  </hyperlinks>
  <pageMargins left="0.25" right="0.25" top="0.75" bottom="0.75" header="0.3" footer="0.3"/>
  <pageSetup paperSize="9" scale="29" orientation="portrait" horizontalDpi="4294967294" verticalDpi="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Z31"/>
  <sheetViews>
    <sheetView workbookViewId="0"/>
  </sheetViews>
  <sheetFormatPr defaultColWidth="10.140625" defaultRowHeight="12.75"/>
  <cols>
    <col min="1" max="10" width="9.140625" style="722" customWidth="1"/>
    <col min="11" max="16384" width="10.140625" style="722"/>
  </cols>
  <sheetData>
    <row r="1" spans="1:26">
      <c r="A1" s="666" t="s">
        <v>102</v>
      </c>
      <c r="B1" s="748" t="str">
        <f>IF(Content!$E$1=1,B2,B3)</f>
        <v>Зміна готівки в обігу</v>
      </c>
      <c r="C1" s="748" t="str">
        <f>IF(Content!$E$1=1,C2,C3)</f>
        <v>Зміна коррахунків банків</v>
      </c>
      <c r="D1" s="748" t="str">
        <f>IF(Content!$E$1=1,D2,D3)</f>
        <v>Валютні інтервенції НБУ</v>
      </c>
      <c r="E1" s="748" t="str">
        <f>IF(Content!$E$1=1,E2,E3)</f>
        <v>ДЦП у портфелі НБУ*</v>
      </c>
      <c r="F1" s="748" t="str">
        <f>IF(Content!$E$1=1,F2,F3)</f>
        <v>Перахування прибутку</v>
      </c>
      <c r="G1" s="748" t="str">
        <f>IF(Content!$E$1=1,G2,G3)</f>
        <v>Конвертація валюти</v>
      </c>
      <c r="H1" s="748" t="str">
        <f>IF(Content!$E$1=1,H2,H3)</f>
        <v>Стабілізаційні кредити</v>
      </c>
      <c r="I1" s="748" t="str">
        <f>IF(Content!$E$1=1,I2,I3)</f>
        <v>Інші статті</v>
      </c>
      <c r="J1" s="748" t="str">
        <f>IF(Content!$E$1=1,J2,J3)</f>
        <v xml:space="preserve">Сальдо інструментів з регулювання ліквідності** </v>
      </c>
      <c r="L1" s="667" t="str">
        <f>IF(Content!$E$1=1,L2,L3)</f>
        <v xml:space="preserve">Фактори впливу на ліквідність банківської системи, млрд грн
</v>
      </c>
    </row>
    <row r="2" spans="1:26" ht="14.25" hidden="1" customHeight="1">
      <c r="B2" s="716" t="s">
        <v>764</v>
      </c>
      <c r="C2" s="716" t="s">
        <v>578</v>
      </c>
      <c r="D2" s="716" t="s">
        <v>579</v>
      </c>
      <c r="E2" s="716" t="s">
        <v>633</v>
      </c>
      <c r="F2" s="716" t="s">
        <v>580</v>
      </c>
      <c r="G2" s="716" t="s">
        <v>581</v>
      </c>
      <c r="H2" s="716" t="s">
        <v>582</v>
      </c>
      <c r="I2" s="716" t="s">
        <v>583</v>
      </c>
      <c r="J2" s="716" t="s">
        <v>631</v>
      </c>
      <c r="K2" s="724"/>
      <c r="L2" s="689" t="s">
        <v>584</v>
      </c>
      <c r="M2" s="667"/>
      <c r="N2" s="667"/>
      <c r="O2" s="667"/>
      <c r="P2" s="667"/>
    </row>
    <row r="3" spans="1:26" ht="14.25" hidden="1" customHeight="1">
      <c r="B3" s="716" t="s">
        <v>585</v>
      </c>
      <c r="C3" s="716" t="s">
        <v>586</v>
      </c>
      <c r="D3" s="716" t="s">
        <v>206</v>
      </c>
      <c r="E3" s="716" t="s">
        <v>634</v>
      </c>
      <c r="F3" s="716" t="s">
        <v>587</v>
      </c>
      <c r="G3" s="716" t="s">
        <v>692</v>
      </c>
      <c r="H3" s="716" t="s">
        <v>588</v>
      </c>
      <c r="I3" s="716" t="s">
        <v>765</v>
      </c>
      <c r="J3" s="716" t="s">
        <v>632</v>
      </c>
      <c r="K3" s="724"/>
      <c r="L3" s="749" t="s">
        <v>635</v>
      </c>
    </row>
    <row r="4" spans="1:26" ht="14.25" customHeight="1">
      <c r="A4" s="728" t="s">
        <v>135</v>
      </c>
      <c r="B4" s="750">
        <v>0.3</v>
      </c>
      <c r="C4" s="750">
        <v>0.6</v>
      </c>
      <c r="D4" s="750">
        <v>-14</v>
      </c>
      <c r="E4" s="750">
        <v>16.2</v>
      </c>
      <c r="F4" s="750">
        <v>5.5</v>
      </c>
      <c r="G4" s="750">
        <v>0</v>
      </c>
      <c r="H4" s="750">
        <v>10.8</v>
      </c>
      <c r="I4" s="750">
        <v>-17.2</v>
      </c>
      <c r="J4" s="750">
        <v>8.8000000000000007</v>
      </c>
      <c r="K4" s="747" t="str">
        <f>A4</f>
        <v>І.15</v>
      </c>
      <c r="L4" s="751"/>
      <c r="R4" s="731"/>
      <c r="S4" s="731"/>
      <c r="T4" s="731"/>
      <c r="U4" s="731"/>
      <c r="V4" s="731"/>
      <c r="W4" s="731"/>
      <c r="X4" s="731"/>
      <c r="Y4" s="731"/>
      <c r="Z4" s="731"/>
    </row>
    <row r="5" spans="1:26" ht="14.25" customHeight="1">
      <c r="A5" s="728" t="s">
        <v>207</v>
      </c>
      <c r="B5" s="750">
        <v>-2.8</v>
      </c>
      <c r="C5" s="750">
        <v>4.3</v>
      </c>
      <c r="D5" s="750">
        <v>3.7</v>
      </c>
      <c r="E5" s="750">
        <v>2.8</v>
      </c>
      <c r="F5" s="750">
        <v>19.7</v>
      </c>
      <c r="G5" s="750">
        <v>0</v>
      </c>
      <c r="H5" s="750">
        <v>-1.4</v>
      </c>
      <c r="I5" s="750">
        <v>1.3</v>
      </c>
      <c r="J5" s="750">
        <v>36.299999999999997</v>
      </c>
      <c r="K5" s="724"/>
      <c r="L5" s="751"/>
      <c r="R5" s="731"/>
      <c r="S5" s="731"/>
      <c r="T5" s="731"/>
      <c r="U5" s="731"/>
      <c r="V5" s="731"/>
      <c r="W5" s="731"/>
      <c r="X5" s="731"/>
      <c r="Y5" s="731"/>
      <c r="Z5" s="731"/>
    </row>
    <row r="6" spans="1:26" ht="14.25" customHeight="1">
      <c r="A6" s="728" t="s">
        <v>33</v>
      </c>
      <c r="B6" s="750">
        <v>17.5</v>
      </c>
      <c r="C6" s="750">
        <v>-8.5</v>
      </c>
      <c r="D6" s="750">
        <v>5.5</v>
      </c>
      <c r="E6" s="750">
        <v>0</v>
      </c>
      <c r="F6" s="750">
        <v>22</v>
      </c>
      <c r="G6" s="750">
        <v>0.7</v>
      </c>
      <c r="H6" s="750">
        <v>-3.5</v>
      </c>
      <c r="I6" s="750">
        <v>-25.6</v>
      </c>
      <c r="J6" s="750">
        <v>44.4</v>
      </c>
      <c r="K6" s="747" t="str">
        <f>A6</f>
        <v>III.15</v>
      </c>
      <c r="L6" s="751"/>
      <c r="R6" s="731"/>
      <c r="S6" s="731"/>
      <c r="T6" s="731"/>
      <c r="U6" s="731"/>
      <c r="V6" s="731"/>
      <c r="W6" s="731"/>
      <c r="X6" s="731"/>
      <c r="Y6" s="731"/>
      <c r="Z6" s="731"/>
    </row>
    <row r="7" spans="1:26" ht="14.25" customHeight="1">
      <c r="A7" s="728" t="s">
        <v>34</v>
      </c>
      <c r="B7" s="750">
        <v>-18.3</v>
      </c>
      <c r="C7" s="750">
        <v>3.2</v>
      </c>
      <c r="D7" s="750">
        <v>5.5</v>
      </c>
      <c r="E7" s="750">
        <v>5.5</v>
      </c>
      <c r="F7" s="750">
        <v>14.7</v>
      </c>
      <c r="G7" s="750">
        <v>12.8</v>
      </c>
      <c r="H7" s="750">
        <v>-3</v>
      </c>
      <c r="I7" s="750">
        <v>24.2</v>
      </c>
      <c r="J7" s="750">
        <v>88.9</v>
      </c>
      <c r="K7" s="724"/>
      <c r="L7" s="751"/>
      <c r="R7" s="731"/>
      <c r="S7" s="731"/>
      <c r="T7" s="731"/>
      <c r="U7" s="731"/>
      <c r="V7" s="731"/>
      <c r="W7" s="731"/>
      <c r="X7" s="731"/>
      <c r="Y7" s="731"/>
      <c r="Z7" s="731"/>
    </row>
    <row r="8" spans="1:26">
      <c r="A8" s="728" t="s">
        <v>136</v>
      </c>
      <c r="B8" s="750">
        <v>20.5</v>
      </c>
      <c r="C8" s="750">
        <v>-11.7</v>
      </c>
      <c r="D8" s="750">
        <v>-6.3</v>
      </c>
      <c r="E8" s="750">
        <v>-14</v>
      </c>
      <c r="F8" s="750">
        <v>0</v>
      </c>
      <c r="G8" s="750">
        <v>0</v>
      </c>
      <c r="H8" s="750">
        <v>-8.8000000000000007</v>
      </c>
      <c r="I8" s="750">
        <v>-6.2</v>
      </c>
      <c r="J8" s="750">
        <v>62.4</v>
      </c>
      <c r="K8" s="747" t="str">
        <f>A8</f>
        <v>І.16</v>
      </c>
      <c r="R8" s="731"/>
      <c r="S8" s="731"/>
      <c r="T8" s="731"/>
      <c r="U8" s="731"/>
      <c r="V8" s="731"/>
      <c r="W8" s="731"/>
      <c r="X8" s="731"/>
      <c r="Y8" s="731"/>
      <c r="Z8" s="731"/>
    </row>
    <row r="9" spans="1:26">
      <c r="A9" s="728" t="s">
        <v>208</v>
      </c>
      <c r="B9" s="750">
        <v>-19.600000000000001</v>
      </c>
      <c r="C9" s="750">
        <v>-5.8</v>
      </c>
      <c r="D9" s="750">
        <v>36.299999999999997</v>
      </c>
      <c r="E9" s="750">
        <v>-25.9</v>
      </c>
      <c r="F9" s="750">
        <v>0</v>
      </c>
      <c r="G9" s="750">
        <v>5</v>
      </c>
      <c r="H9" s="750">
        <v>-13.3</v>
      </c>
      <c r="I9" s="750">
        <v>8.9</v>
      </c>
      <c r="J9" s="750">
        <v>48.1</v>
      </c>
      <c r="K9" s="747"/>
      <c r="R9" s="731"/>
      <c r="S9" s="731"/>
      <c r="T9" s="731"/>
      <c r="U9" s="731"/>
      <c r="V9" s="731"/>
      <c r="W9" s="731"/>
      <c r="X9" s="731"/>
      <c r="Y9" s="731"/>
      <c r="Z9" s="731"/>
    </row>
    <row r="10" spans="1:26">
      <c r="A10" s="728" t="s">
        <v>37</v>
      </c>
      <c r="B10" s="750">
        <v>-5.0999999999999996</v>
      </c>
      <c r="C10" s="750">
        <v>2.6</v>
      </c>
      <c r="D10" s="750">
        <v>2.5</v>
      </c>
      <c r="E10" s="750">
        <v>-21</v>
      </c>
      <c r="F10" s="750">
        <v>0</v>
      </c>
      <c r="G10" s="750">
        <v>4.8</v>
      </c>
      <c r="H10" s="750">
        <v>-5</v>
      </c>
      <c r="I10" s="750">
        <v>6.4</v>
      </c>
      <c r="J10" s="750">
        <v>33.200000000000003</v>
      </c>
      <c r="K10" s="747" t="str">
        <f>A10</f>
        <v>III.16</v>
      </c>
      <c r="R10" s="731"/>
      <c r="S10" s="731"/>
      <c r="T10" s="731"/>
      <c r="U10" s="731"/>
      <c r="V10" s="731"/>
      <c r="W10" s="731"/>
      <c r="X10" s="731"/>
      <c r="Y10" s="731"/>
      <c r="Z10" s="731"/>
    </row>
    <row r="11" spans="1:26">
      <c r="A11" s="728" t="s">
        <v>38</v>
      </c>
      <c r="B11" s="750">
        <v>-28.6</v>
      </c>
      <c r="C11" s="750">
        <v>2.1</v>
      </c>
      <c r="D11" s="750">
        <v>5.8</v>
      </c>
      <c r="E11" s="750">
        <v>1.6</v>
      </c>
      <c r="F11" s="750">
        <v>38.200000000000003</v>
      </c>
      <c r="G11" s="750">
        <v>19.2</v>
      </c>
      <c r="H11" s="750">
        <v>-5.6</v>
      </c>
      <c r="I11" s="750">
        <v>0.6</v>
      </c>
      <c r="J11" s="750">
        <v>66.5</v>
      </c>
      <c r="K11" s="747"/>
      <c r="R11" s="731"/>
      <c r="S11" s="731"/>
      <c r="T11" s="731"/>
      <c r="U11" s="731"/>
      <c r="V11" s="731"/>
      <c r="W11" s="731"/>
      <c r="X11" s="731"/>
      <c r="Y11" s="731"/>
      <c r="Z11" s="731"/>
    </row>
    <row r="12" spans="1:26">
      <c r="A12" s="728" t="s">
        <v>138</v>
      </c>
      <c r="B12" s="750">
        <v>29.6</v>
      </c>
      <c r="C12" s="750">
        <v>-4.9000000000000004</v>
      </c>
      <c r="D12" s="750">
        <v>3.4</v>
      </c>
      <c r="E12" s="750">
        <v>-9.6999999999999993</v>
      </c>
      <c r="F12" s="750">
        <v>0</v>
      </c>
      <c r="G12" s="750">
        <v>0</v>
      </c>
      <c r="H12" s="750">
        <v>-4.2</v>
      </c>
      <c r="I12" s="750">
        <v>-15.5</v>
      </c>
      <c r="J12" s="750">
        <v>65.099999999999994</v>
      </c>
      <c r="K12" s="747" t="str">
        <f>A12</f>
        <v>І.17</v>
      </c>
      <c r="R12" s="731"/>
      <c r="S12" s="731"/>
      <c r="T12" s="731"/>
      <c r="U12" s="731"/>
      <c r="V12" s="731"/>
      <c r="W12" s="731"/>
      <c r="X12" s="731"/>
      <c r="Y12" s="731"/>
      <c r="Z12" s="731"/>
    </row>
    <row r="13" spans="1:26">
      <c r="A13" s="728" t="s">
        <v>209</v>
      </c>
      <c r="B13" s="750">
        <v>-19.5</v>
      </c>
      <c r="C13" s="750">
        <v>-5.3</v>
      </c>
      <c r="D13" s="750">
        <v>32.4</v>
      </c>
      <c r="E13" s="750">
        <v>-25.1</v>
      </c>
      <c r="F13" s="750">
        <v>20</v>
      </c>
      <c r="G13" s="750">
        <v>0.2</v>
      </c>
      <c r="H13" s="750">
        <v>-3.9</v>
      </c>
      <c r="I13" s="750">
        <v>-10.6</v>
      </c>
      <c r="J13" s="750">
        <v>53.3</v>
      </c>
      <c r="K13" s="747"/>
      <c r="R13" s="731"/>
      <c r="S13" s="731"/>
      <c r="T13" s="731"/>
      <c r="U13" s="731"/>
      <c r="V13" s="731"/>
      <c r="W13" s="731"/>
      <c r="X13" s="731"/>
      <c r="Y13" s="731"/>
      <c r="Z13" s="731"/>
    </row>
    <row r="14" spans="1:26">
      <c r="A14" s="728" t="s">
        <v>41</v>
      </c>
      <c r="B14" s="750">
        <v>1</v>
      </c>
      <c r="C14" s="750">
        <v>7.3</v>
      </c>
      <c r="D14" s="750">
        <v>2.4</v>
      </c>
      <c r="E14" s="750">
        <v>-19.8</v>
      </c>
      <c r="F14" s="750">
        <v>10</v>
      </c>
      <c r="G14" s="750">
        <v>0</v>
      </c>
      <c r="H14" s="750">
        <v>-1.6</v>
      </c>
      <c r="I14" s="750">
        <v>-16</v>
      </c>
      <c r="J14" s="750">
        <v>36.799999999999997</v>
      </c>
      <c r="K14" s="747" t="str">
        <f>A14</f>
        <v>III.17</v>
      </c>
      <c r="R14" s="731"/>
      <c r="S14" s="731"/>
      <c r="T14" s="731"/>
      <c r="U14" s="731"/>
      <c r="V14" s="731"/>
      <c r="W14" s="731"/>
      <c r="X14" s="731"/>
      <c r="Y14" s="731"/>
      <c r="Z14" s="731"/>
    </row>
    <row r="15" spans="1:26">
      <c r="A15" s="728" t="s">
        <v>42</v>
      </c>
      <c r="B15" s="750">
        <v>-31.5</v>
      </c>
      <c r="C15" s="750">
        <v>5.9</v>
      </c>
      <c r="D15" s="750">
        <v>-5.4</v>
      </c>
      <c r="E15" s="750">
        <v>-14.4</v>
      </c>
      <c r="F15" s="750">
        <v>14.4</v>
      </c>
      <c r="G15" s="750">
        <v>2.9</v>
      </c>
      <c r="H15" s="750">
        <v>-2.2000000000000002</v>
      </c>
      <c r="I15" s="750">
        <v>53.4</v>
      </c>
      <c r="J15" s="750">
        <v>59.9</v>
      </c>
      <c r="K15" s="747"/>
      <c r="R15" s="731"/>
      <c r="S15" s="731"/>
      <c r="T15" s="731"/>
      <c r="U15" s="731"/>
      <c r="V15" s="731"/>
      <c r="W15" s="731"/>
      <c r="X15" s="731"/>
      <c r="Y15" s="731"/>
      <c r="Z15" s="731"/>
    </row>
    <row r="16" spans="1:26">
      <c r="A16" s="728" t="s">
        <v>121</v>
      </c>
      <c r="B16" s="750">
        <v>12.2</v>
      </c>
      <c r="C16" s="750">
        <v>-6.3</v>
      </c>
      <c r="D16" s="750">
        <v>20</v>
      </c>
      <c r="E16" s="750">
        <v>-16</v>
      </c>
      <c r="F16" s="750">
        <v>0</v>
      </c>
      <c r="G16" s="750">
        <v>-8</v>
      </c>
      <c r="H16" s="750">
        <v>-1</v>
      </c>
      <c r="I16" s="750">
        <v>-3.9</v>
      </c>
      <c r="J16" s="750">
        <v>56.8</v>
      </c>
      <c r="K16" s="747" t="str">
        <f>A16</f>
        <v>І.18</v>
      </c>
      <c r="R16" s="731"/>
      <c r="S16" s="731"/>
      <c r="T16" s="731"/>
      <c r="U16" s="731"/>
      <c r="V16" s="731"/>
      <c r="W16" s="731"/>
      <c r="X16" s="731"/>
      <c r="Y16" s="731"/>
      <c r="Z16" s="731"/>
    </row>
    <row r="17" spans="1:26">
      <c r="A17" s="728" t="s">
        <v>143</v>
      </c>
      <c r="B17" s="750">
        <v>-24.2</v>
      </c>
      <c r="C17" s="750">
        <v>-2.5</v>
      </c>
      <c r="D17" s="750">
        <v>13.2</v>
      </c>
      <c r="E17" s="750">
        <v>-13.8</v>
      </c>
      <c r="F17" s="750">
        <v>38</v>
      </c>
      <c r="G17" s="750">
        <v>-0.8</v>
      </c>
      <c r="H17" s="750">
        <v>-2</v>
      </c>
      <c r="I17" s="750">
        <v>-1.8</v>
      </c>
      <c r="J17" s="750">
        <v>62.9</v>
      </c>
      <c r="K17" s="747"/>
      <c r="R17" s="731"/>
      <c r="S17" s="731"/>
      <c r="T17" s="731"/>
      <c r="U17" s="731"/>
      <c r="V17" s="731"/>
      <c r="W17" s="731"/>
      <c r="X17" s="731"/>
      <c r="Y17" s="731"/>
      <c r="Z17" s="731"/>
    </row>
    <row r="18" spans="1:26" ht="14.25">
      <c r="A18" s="728" t="s">
        <v>45</v>
      </c>
      <c r="B18" s="750">
        <v>-1.4</v>
      </c>
      <c r="C18" s="750">
        <v>-3</v>
      </c>
      <c r="D18" s="750">
        <v>-18.2</v>
      </c>
      <c r="E18" s="750">
        <v>-8.4</v>
      </c>
      <c r="F18" s="750">
        <v>6.6</v>
      </c>
      <c r="G18" s="750">
        <v>-2.9</v>
      </c>
      <c r="H18" s="750">
        <v>-0.3</v>
      </c>
      <c r="I18" s="750">
        <v>-10.8</v>
      </c>
      <c r="J18" s="750">
        <v>24.6</v>
      </c>
      <c r="K18" s="747" t="str">
        <f>A18</f>
        <v>III.18</v>
      </c>
      <c r="L18" s="752"/>
      <c r="M18" s="752"/>
      <c r="N18" s="752"/>
      <c r="O18" s="752"/>
      <c r="P18" s="752"/>
      <c r="Q18" s="752"/>
      <c r="R18" s="731"/>
      <c r="S18" s="731"/>
      <c r="T18" s="731"/>
      <c r="U18" s="731"/>
      <c r="V18" s="731"/>
      <c r="W18" s="731"/>
      <c r="X18" s="731"/>
      <c r="Y18" s="731"/>
      <c r="Z18" s="731"/>
    </row>
    <row r="19" spans="1:26" ht="14.25">
      <c r="A19" s="728" t="s">
        <v>214</v>
      </c>
      <c r="B19" s="750">
        <v>-25.113500138289993</v>
      </c>
      <c r="C19" s="750">
        <v>13.673431311379995</v>
      </c>
      <c r="D19" s="750">
        <v>21.446654450000004</v>
      </c>
      <c r="E19" s="750">
        <v>-16.105165909749999</v>
      </c>
      <c r="F19" s="750">
        <v>0</v>
      </c>
      <c r="G19" s="750">
        <v>28.203523600000004</v>
      </c>
      <c r="H19" s="750">
        <v>-0.59559078411000144</v>
      </c>
      <c r="I19" s="750">
        <v>11.639647470769994</v>
      </c>
      <c r="J19" s="750">
        <v>57.743000000000002</v>
      </c>
      <c r="K19" s="747"/>
      <c r="L19" s="752"/>
      <c r="M19" s="752"/>
      <c r="N19" s="752"/>
      <c r="O19" s="752"/>
      <c r="P19" s="752"/>
      <c r="Q19" s="752"/>
      <c r="R19" s="731"/>
      <c r="S19" s="731"/>
      <c r="T19" s="731"/>
      <c r="U19" s="731"/>
      <c r="V19" s="731"/>
      <c r="W19" s="731"/>
      <c r="X19" s="731"/>
      <c r="Y19" s="731"/>
      <c r="Z19" s="731"/>
    </row>
    <row r="20" spans="1:26" ht="14.25">
      <c r="A20" s="728" t="s">
        <v>215</v>
      </c>
      <c r="B20" s="750">
        <v>24.7</v>
      </c>
      <c r="C20" s="750">
        <v>-12.6</v>
      </c>
      <c r="D20" s="750">
        <v>16.899999999999999</v>
      </c>
      <c r="E20" s="750">
        <v>-16</v>
      </c>
      <c r="F20" s="750">
        <v>0</v>
      </c>
      <c r="G20" s="750">
        <v>-9.6</v>
      </c>
      <c r="H20" s="750">
        <v>-1.7</v>
      </c>
      <c r="I20" s="750">
        <v>-1.7</v>
      </c>
      <c r="J20" s="750">
        <v>57.8</v>
      </c>
      <c r="K20" s="747"/>
      <c r="L20" s="752"/>
      <c r="M20" s="752"/>
      <c r="N20" s="752"/>
      <c r="O20" s="752"/>
      <c r="P20" s="752"/>
      <c r="Q20" s="752"/>
      <c r="R20" s="752"/>
      <c r="S20" s="752"/>
    </row>
    <row r="21" spans="1:26" ht="14.25">
      <c r="A21" s="728" t="s">
        <v>216</v>
      </c>
      <c r="B21" s="750">
        <v>-18.399999999999999</v>
      </c>
      <c r="C21" s="750">
        <v>-3</v>
      </c>
      <c r="D21" s="750">
        <v>20.7</v>
      </c>
      <c r="E21" s="750">
        <v>-14.1</v>
      </c>
      <c r="F21" s="750">
        <v>64.900000000000006</v>
      </c>
      <c r="G21" s="750">
        <v>-71.2</v>
      </c>
      <c r="H21" s="750">
        <v>-0.9</v>
      </c>
      <c r="I21" s="750">
        <v>6.7</v>
      </c>
      <c r="J21" s="750">
        <v>42.5</v>
      </c>
      <c r="K21" s="747" t="str">
        <f>A21</f>
        <v>ІІ.19</v>
      </c>
      <c r="L21" s="667" t="str">
        <f>IF(Content!$E$1=1,L24,L26)</f>
        <v>* Різниця між обсягами купівлі ДЦП у портфель НБУ та обсягами погашення урядом, включаючи відсоткові платежі.</v>
      </c>
      <c r="M21" s="752"/>
      <c r="N21" s="752"/>
      <c r="O21" s="752"/>
      <c r="P21" s="752"/>
      <c r="Q21" s="752"/>
      <c r="R21" s="752"/>
      <c r="S21" s="752"/>
    </row>
    <row r="22" spans="1:26">
      <c r="B22" s="731"/>
      <c r="C22" s="731"/>
      <c r="D22" s="731"/>
      <c r="E22" s="731"/>
      <c r="F22" s="731"/>
      <c r="G22" s="731"/>
      <c r="H22" s="731"/>
      <c r="I22" s="731"/>
      <c r="J22" s="731"/>
      <c r="L22" s="667" t="str">
        <f>IF(Content!$E$1=1,L25,L27)</f>
        <v>** Різниця між залишками за ДС та короткостроковими кредитами рефінансування.</v>
      </c>
    </row>
    <row r="23" spans="1:26">
      <c r="B23" s="731"/>
      <c r="C23" s="731"/>
      <c r="D23" s="731"/>
      <c r="E23" s="731"/>
      <c r="F23" s="731"/>
      <c r="G23" s="731"/>
      <c r="H23" s="731"/>
      <c r="I23" s="731"/>
      <c r="J23" s="731"/>
      <c r="L23" s="667" t="str">
        <f>IF(Content!$E$1=1,L28,L29)</f>
        <v xml:space="preserve">Джерело: НБУ. </v>
      </c>
    </row>
    <row r="24" spans="1:26">
      <c r="B24" s="731"/>
      <c r="C24" s="731"/>
      <c r="D24" s="731"/>
      <c r="E24" s="731"/>
      <c r="F24" s="731"/>
      <c r="G24" s="731"/>
      <c r="H24" s="731"/>
      <c r="I24" s="731"/>
      <c r="J24" s="731"/>
      <c r="L24" s="724" t="s">
        <v>848</v>
      </c>
    </row>
    <row r="25" spans="1:26">
      <c r="B25" s="731"/>
      <c r="C25" s="731"/>
      <c r="D25" s="731"/>
      <c r="E25" s="731"/>
      <c r="F25" s="731"/>
      <c r="G25" s="731"/>
      <c r="H25" s="731"/>
      <c r="I25" s="731"/>
      <c r="J25" s="731"/>
      <c r="L25" s="724" t="s">
        <v>766</v>
      </c>
    </row>
    <row r="26" spans="1:26">
      <c r="B26" s="731"/>
      <c r="C26" s="731"/>
      <c r="D26" s="731"/>
      <c r="E26" s="731"/>
      <c r="F26" s="731"/>
      <c r="G26" s="731"/>
      <c r="H26" s="731"/>
      <c r="I26" s="731"/>
      <c r="J26" s="731"/>
      <c r="L26" s="727" t="s">
        <v>767</v>
      </c>
    </row>
    <row r="27" spans="1:26">
      <c r="B27" s="731"/>
      <c r="C27" s="731"/>
      <c r="D27" s="731"/>
      <c r="E27" s="731"/>
      <c r="F27" s="731"/>
      <c r="G27" s="731"/>
      <c r="H27" s="731"/>
      <c r="I27" s="731"/>
      <c r="J27" s="731"/>
      <c r="L27" s="724" t="s">
        <v>768</v>
      </c>
    </row>
    <row r="28" spans="1:26">
      <c r="B28" s="731"/>
      <c r="C28" s="731"/>
      <c r="D28" s="731"/>
      <c r="E28" s="731"/>
      <c r="F28" s="731"/>
      <c r="G28" s="731"/>
      <c r="H28" s="731"/>
      <c r="I28" s="731"/>
      <c r="J28" s="731"/>
      <c r="L28" s="727" t="s">
        <v>210</v>
      </c>
    </row>
    <row r="29" spans="1:26">
      <c r="B29" s="731"/>
      <c r="C29" s="731"/>
      <c r="D29" s="731"/>
      <c r="E29" s="731"/>
      <c r="F29" s="731"/>
      <c r="G29" s="731"/>
      <c r="H29" s="731"/>
      <c r="I29" s="731"/>
      <c r="J29" s="731"/>
      <c r="L29" s="727" t="s">
        <v>66</v>
      </c>
    </row>
    <row r="30" spans="1:26">
      <c r="B30" s="731"/>
      <c r="C30" s="731"/>
      <c r="D30" s="731"/>
      <c r="E30" s="731"/>
      <c r="F30" s="731"/>
      <c r="G30" s="731"/>
      <c r="H30" s="731"/>
      <c r="I30" s="731"/>
      <c r="J30" s="731"/>
    </row>
    <row r="31" spans="1:26">
      <c r="B31" s="731"/>
      <c r="C31" s="731"/>
      <c r="D31" s="731"/>
      <c r="E31" s="731"/>
      <c r="F31" s="731"/>
      <c r="G31" s="731"/>
      <c r="H31" s="731"/>
      <c r="I31" s="731"/>
      <c r="J31" s="731"/>
    </row>
  </sheetData>
  <hyperlinks>
    <hyperlink ref="A1" location="Content!A1" display="&lt;&lt;"/>
  </hyperlinks>
  <printOptions horizontalCentered="1"/>
  <pageMargins left="0" right="0" top="0" bottom="0" header="0.31496062992125984" footer="0.31496062992125984"/>
  <pageSetup paperSize="9" scale="41" orientation="portrait" horizontalDpi="4294967294"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39"/>
  <sheetViews>
    <sheetView workbookViewId="0"/>
  </sheetViews>
  <sheetFormatPr defaultColWidth="9.140625" defaultRowHeight="12.75"/>
  <cols>
    <col min="1" max="1" width="9.140625" style="722" customWidth="1"/>
    <col min="2" max="5" width="10.85546875" style="722" customWidth="1"/>
    <col min="6" max="6" width="10.140625" style="722" customWidth="1"/>
    <col min="7" max="11" width="9.140625" style="723" customWidth="1"/>
    <col min="12" max="12" width="10" style="723" customWidth="1"/>
    <col min="13" max="27" width="9.140625" style="723" customWidth="1"/>
    <col min="28" max="16384" width="9.140625" style="723"/>
  </cols>
  <sheetData>
    <row r="1" spans="1:17">
      <c r="A1" s="666" t="s">
        <v>102</v>
      </c>
      <c r="B1" s="664" t="str">
        <f>IF(Content!$E$1=1,B2,B3)</f>
        <v xml:space="preserve">НФК у НВ </v>
      </c>
      <c r="C1" s="664" t="str">
        <f>IF(Content!$E$1=1,C2,C3)</f>
        <v>НФК в ІВ (у дол. екв.)</v>
      </c>
      <c r="D1" s="664" t="str">
        <f>IF(Content!$E$1=1,D2,D3)</f>
        <v>ДГ в НВ</v>
      </c>
      <c r="E1" s="664" t="str">
        <f>IF(Content!$E$1=1,E2,E3)</f>
        <v>ДГ в ІВ (у дол. екв.)</v>
      </c>
      <c r="F1" s="753"/>
      <c r="G1" s="664" t="str">
        <f>IF(Content!$E$1=1,G2,G3)</f>
        <v>Депозити, IV.2014=100</v>
      </c>
    </row>
    <row r="2" spans="1:17" s="727" customFormat="1" ht="14.25" hidden="1" customHeight="1">
      <c r="A2" s="724"/>
      <c r="B2" s="716" t="s">
        <v>212</v>
      </c>
      <c r="C2" s="716" t="s">
        <v>1111</v>
      </c>
      <c r="D2" s="716" t="s">
        <v>213</v>
      </c>
      <c r="E2" s="716" t="s">
        <v>1112</v>
      </c>
      <c r="F2" s="725"/>
      <c r="G2" s="754" t="s">
        <v>1113</v>
      </c>
    </row>
    <row r="3" spans="1:17" s="727" customFormat="1" ht="14.25" hidden="1" customHeight="1">
      <c r="A3" s="724"/>
      <c r="B3" s="755" t="s">
        <v>1580</v>
      </c>
      <c r="C3" s="716" t="s">
        <v>1581</v>
      </c>
      <c r="D3" s="716" t="s">
        <v>1568</v>
      </c>
      <c r="E3" s="716" t="s">
        <v>1569</v>
      </c>
      <c r="F3" s="725"/>
      <c r="G3" s="726" t="s">
        <v>1114</v>
      </c>
    </row>
    <row r="4" spans="1:17">
      <c r="A4" s="728" t="s">
        <v>135</v>
      </c>
      <c r="B4" s="729">
        <v>100.8</v>
      </c>
      <c r="C4" s="729">
        <v>89.1</v>
      </c>
      <c r="D4" s="729">
        <v>90.4</v>
      </c>
      <c r="E4" s="729">
        <v>84.7</v>
      </c>
      <c r="F4" s="747" t="str">
        <f>A4</f>
        <v>І.15</v>
      </c>
      <c r="M4" s="730"/>
      <c r="N4" s="730"/>
      <c r="O4" s="730"/>
      <c r="P4" s="730"/>
      <c r="Q4" s="730"/>
    </row>
    <row r="5" spans="1:17">
      <c r="A5" s="728" t="s">
        <v>207</v>
      </c>
      <c r="B5" s="729">
        <v>106.8</v>
      </c>
      <c r="C5" s="729">
        <v>86.1</v>
      </c>
      <c r="D5" s="729">
        <v>92.7</v>
      </c>
      <c r="E5" s="729">
        <v>77.7</v>
      </c>
      <c r="F5" s="747"/>
      <c r="M5" s="730"/>
      <c r="N5" s="730"/>
      <c r="O5" s="730"/>
      <c r="P5" s="730"/>
      <c r="Q5" s="730"/>
    </row>
    <row r="6" spans="1:17">
      <c r="A6" s="728" t="s">
        <v>33</v>
      </c>
      <c r="B6" s="729">
        <v>112.4</v>
      </c>
      <c r="C6" s="729">
        <v>84</v>
      </c>
      <c r="D6" s="729">
        <v>88.3</v>
      </c>
      <c r="E6" s="729">
        <v>69</v>
      </c>
      <c r="F6" s="747" t="str">
        <f>A6</f>
        <v>III.15</v>
      </c>
      <c r="M6" s="730"/>
      <c r="N6" s="730"/>
      <c r="O6" s="730"/>
      <c r="P6" s="730"/>
      <c r="Q6" s="730"/>
    </row>
    <row r="7" spans="1:17">
      <c r="A7" s="728" t="s">
        <v>34</v>
      </c>
      <c r="B7" s="729">
        <v>123.7</v>
      </c>
      <c r="C7" s="729">
        <v>77.2</v>
      </c>
      <c r="D7" s="729">
        <v>99</v>
      </c>
      <c r="E7" s="729">
        <v>64.099999999999994</v>
      </c>
      <c r="F7" s="747"/>
      <c r="M7" s="730"/>
      <c r="N7" s="730"/>
      <c r="O7" s="730"/>
      <c r="P7" s="730"/>
      <c r="Q7" s="730"/>
    </row>
    <row r="8" spans="1:17">
      <c r="A8" s="728" t="s">
        <v>136</v>
      </c>
      <c r="B8" s="729">
        <v>120.1</v>
      </c>
      <c r="C8" s="729">
        <v>84</v>
      </c>
      <c r="D8" s="729">
        <v>96.2</v>
      </c>
      <c r="E8" s="729">
        <v>63.8</v>
      </c>
      <c r="F8" s="747" t="str">
        <f>A8</f>
        <v>І.16</v>
      </c>
      <c r="M8" s="730"/>
      <c r="N8" s="730"/>
      <c r="O8" s="730"/>
      <c r="P8" s="730"/>
      <c r="Q8" s="730"/>
    </row>
    <row r="9" spans="1:17">
      <c r="A9" s="728" t="s">
        <v>208</v>
      </c>
      <c r="B9" s="729">
        <v>130.19999999999999</v>
      </c>
      <c r="C9" s="729">
        <v>90.2</v>
      </c>
      <c r="D9" s="729">
        <v>101.4</v>
      </c>
      <c r="E9" s="729">
        <v>63.9</v>
      </c>
      <c r="F9" s="747"/>
      <c r="M9" s="730"/>
      <c r="N9" s="730"/>
      <c r="O9" s="730"/>
      <c r="P9" s="730"/>
      <c r="Q9" s="730"/>
    </row>
    <row r="10" spans="1:17">
      <c r="A10" s="728" t="s">
        <v>37</v>
      </c>
      <c r="B10" s="729">
        <v>127.3</v>
      </c>
      <c r="C10" s="729">
        <v>89.6</v>
      </c>
      <c r="D10" s="729">
        <v>101.7</v>
      </c>
      <c r="E10" s="729">
        <v>64.3</v>
      </c>
      <c r="F10" s="747" t="str">
        <f>A10</f>
        <v>III.16</v>
      </c>
      <c r="M10" s="730"/>
      <c r="N10" s="730"/>
      <c r="O10" s="730"/>
      <c r="P10" s="730"/>
      <c r="Q10" s="730"/>
    </row>
    <row r="11" spans="1:17">
      <c r="A11" s="728" t="s">
        <v>38</v>
      </c>
      <c r="B11" s="729">
        <v>141.5</v>
      </c>
      <c r="C11" s="729">
        <v>82.8</v>
      </c>
      <c r="D11" s="729">
        <v>104.4</v>
      </c>
      <c r="E11" s="729">
        <v>62.7</v>
      </c>
      <c r="F11" s="747"/>
      <c r="M11" s="730"/>
      <c r="N11" s="730"/>
      <c r="O11" s="730"/>
      <c r="P11" s="730"/>
      <c r="Q11" s="730"/>
    </row>
    <row r="12" spans="1:17">
      <c r="A12" s="728" t="s">
        <v>138</v>
      </c>
      <c r="B12" s="729">
        <v>140.6</v>
      </c>
      <c r="C12" s="729">
        <v>83.5</v>
      </c>
      <c r="D12" s="729">
        <v>106.2</v>
      </c>
      <c r="E12" s="729">
        <v>61.1</v>
      </c>
      <c r="F12" s="747" t="str">
        <f>A12</f>
        <v>І.17</v>
      </c>
      <c r="M12" s="730"/>
      <c r="N12" s="730"/>
      <c r="O12" s="730"/>
      <c r="P12" s="730"/>
      <c r="Q12" s="730"/>
    </row>
    <row r="13" spans="1:17">
      <c r="A13" s="728" t="s">
        <v>209</v>
      </c>
      <c r="B13" s="729">
        <v>141.1</v>
      </c>
      <c r="C13" s="729">
        <v>86.2</v>
      </c>
      <c r="D13" s="729">
        <v>114.4</v>
      </c>
      <c r="E13" s="729">
        <v>61.7</v>
      </c>
      <c r="F13" s="747"/>
      <c r="M13" s="730"/>
      <c r="N13" s="730"/>
      <c r="O13" s="730"/>
      <c r="P13" s="730"/>
      <c r="Q13" s="730"/>
    </row>
    <row r="14" spans="1:17">
      <c r="A14" s="728" t="s">
        <v>41</v>
      </c>
      <c r="B14" s="729">
        <v>138.69999999999999</v>
      </c>
      <c r="C14" s="729">
        <v>96</v>
      </c>
      <c r="D14" s="729">
        <v>115.4</v>
      </c>
      <c r="E14" s="729">
        <v>62.3</v>
      </c>
      <c r="F14" s="747" t="str">
        <f>A14</f>
        <v>III.17</v>
      </c>
      <c r="M14" s="730"/>
      <c r="N14" s="730"/>
      <c r="O14" s="730"/>
      <c r="P14" s="730"/>
      <c r="Q14" s="730"/>
    </row>
    <row r="15" spans="1:17">
      <c r="A15" s="728" t="s">
        <v>42</v>
      </c>
      <c r="B15" s="729">
        <v>154.5</v>
      </c>
      <c r="C15" s="729">
        <v>90.8</v>
      </c>
      <c r="D15" s="729">
        <v>125.7</v>
      </c>
      <c r="E15" s="729">
        <v>62.8</v>
      </c>
      <c r="F15" s="747"/>
      <c r="M15" s="730"/>
      <c r="N15" s="730"/>
      <c r="O15" s="730"/>
      <c r="P15" s="730"/>
      <c r="Q15" s="730"/>
    </row>
    <row r="16" spans="1:17">
      <c r="A16" s="728" t="s">
        <v>121</v>
      </c>
      <c r="B16" s="729">
        <v>146.30000000000001</v>
      </c>
      <c r="C16" s="729">
        <v>85.6</v>
      </c>
      <c r="D16" s="729">
        <v>128.1</v>
      </c>
      <c r="E16" s="729">
        <v>63.5</v>
      </c>
      <c r="F16" s="747" t="str">
        <f>A16</f>
        <v>І.18</v>
      </c>
      <c r="M16" s="730"/>
      <c r="N16" s="730"/>
      <c r="O16" s="730"/>
      <c r="P16" s="730"/>
      <c r="Q16" s="730"/>
    </row>
    <row r="17" spans="1:17">
      <c r="A17" s="728" t="s">
        <v>143</v>
      </c>
      <c r="B17" s="729">
        <v>146.6</v>
      </c>
      <c r="C17" s="729">
        <v>89.9</v>
      </c>
      <c r="D17" s="729">
        <v>139.5</v>
      </c>
      <c r="E17" s="729">
        <v>63</v>
      </c>
      <c r="F17" s="747"/>
      <c r="M17" s="730"/>
      <c r="N17" s="730"/>
      <c r="O17" s="730"/>
      <c r="P17" s="730"/>
      <c r="Q17" s="730"/>
    </row>
    <row r="18" spans="1:17">
      <c r="A18" s="728" t="s">
        <v>211</v>
      </c>
      <c r="B18" s="729">
        <v>144.69999999999999</v>
      </c>
      <c r="C18" s="729">
        <v>91.8</v>
      </c>
      <c r="D18" s="729">
        <v>138.30000000000001</v>
      </c>
      <c r="E18" s="729">
        <v>64.400000000000006</v>
      </c>
      <c r="F18" s="747" t="str">
        <f>A18</f>
        <v>ІІІ.18</v>
      </c>
      <c r="G18" s="664" t="str">
        <f>IF(Content!$E$1=1,G19,G20)</f>
        <v>Джерело: НБУ.</v>
      </c>
      <c r="M18" s="730"/>
      <c r="N18" s="730"/>
      <c r="O18" s="730"/>
      <c r="P18" s="730"/>
      <c r="Q18" s="730"/>
    </row>
    <row r="19" spans="1:17">
      <c r="A19" s="728" t="s">
        <v>214</v>
      </c>
      <c r="B19" s="729">
        <v>162.69999999999999</v>
      </c>
      <c r="C19" s="729">
        <v>83.4</v>
      </c>
      <c r="D19" s="729">
        <v>144.1</v>
      </c>
      <c r="E19" s="729">
        <v>63.1</v>
      </c>
      <c r="F19" s="656"/>
      <c r="G19" s="727" t="s">
        <v>65</v>
      </c>
      <c r="M19" s="730"/>
      <c r="N19" s="730"/>
      <c r="O19" s="730"/>
      <c r="P19" s="730"/>
      <c r="Q19" s="730"/>
    </row>
    <row r="20" spans="1:17">
      <c r="A20" s="728" t="s">
        <v>215</v>
      </c>
      <c r="B20" s="729">
        <v>156.5</v>
      </c>
      <c r="C20" s="729">
        <v>82.3</v>
      </c>
      <c r="D20" s="729">
        <v>147.5</v>
      </c>
      <c r="E20" s="729">
        <v>64.099999999999994</v>
      </c>
      <c r="F20" s="656"/>
      <c r="G20" s="726" t="s">
        <v>66</v>
      </c>
      <c r="M20" s="730"/>
      <c r="N20" s="730"/>
      <c r="O20" s="730"/>
      <c r="P20" s="730"/>
      <c r="Q20" s="730"/>
    </row>
    <row r="21" spans="1:17">
      <c r="A21" s="756">
        <v>43589</v>
      </c>
      <c r="B21" s="729">
        <v>160.19999999999999</v>
      </c>
      <c r="C21" s="729">
        <v>84.5</v>
      </c>
      <c r="D21" s="729">
        <v>146.69999999999999</v>
      </c>
      <c r="E21" s="729">
        <v>64.400000000000006</v>
      </c>
      <c r="F21" s="656">
        <f>A21</f>
        <v>43589</v>
      </c>
      <c r="M21" s="730"/>
      <c r="N21" s="730"/>
      <c r="O21" s="730"/>
      <c r="P21" s="730"/>
      <c r="Q21" s="730"/>
    </row>
    <row r="22" spans="1:17">
      <c r="B22" s="731"/>
      <c r="C22" s="731"/>
      <c r="D22" s="731"/>
      <c r="E22" s="731"/>
      <c r="M22" s="730"/>
      <c r="N22" s="730"/>
      <c r="O22" s="730"/>
      <c r="P22" s="730"/>
      <c r="Q22" s="730"/>
    </row>
    <row r="23" spans="1:17">
      <c r="B23" s="731"/>
      <c r="C23" s="731"/>
      <c r="D23" s="731"/>
      <c r="E23" s="731"/>
      <c r="M23" s="730"/>
      <c r="N23" s="730"/>
      <c r="O23" s="730"/>
      <c r="P23" s="730"/>
      <c r="Q23" s="730"/>
    </row>
    <row r="24" spans="1:17">
      <c r="B24" s="731"/>
      <c r="C24" s="731"/>
      <c r="D24" s="731"/>
      <c r="E24" s="731"/>
    </row>
    <row r="25" spans="1:17">
      <c r="B25" s="731"/>
      <c r="C25" s="731"/>
      <c r="D25" s="731"/>
      <c r="E25" s="731"/>
    </row>
    <row r="26" spans="1:17">
      <c r="B26" s="731"/>
      <c r="C26" s="731"/>
      <c r="D26" s="731"/>
      <c r="E26" s="731"/>
    </row>
    <row r="27" spans="1:17">
      <c r="B27" s="731"/>
      <c r="C27" s="731"/>
      <c r="D27" s="731"/>
      <c r="E27" s="731"/>
    </row>
    <row r="28" spans="1:17">
      <c r="B28" s="731"/>
      <c r="C28" s="731"/>
      <c r="D28" s="731"/>
      <c r="E28" s="731"/>
    </row>
    <row r="29" spans="1:17">
      <c r="B29" s="731"/>
      <c r="C29" s="731"/>
      <c r="D29" s="731"/>
      <c r="E29" s="731"/>
    </row>
    <row r="30" spans="1:17">
      <c r="B30" s="731"/>
      <c r="C30" s="731"/>
      <c r="D30" s="731"/>
      <c r="E30" s="731"/>
    </row>
    <row r="31" spans="1:17">
      <c r="B31" s="731"/>
      <c r="C31" s="731"/>
      <c r="D31" s="731"/>
      <c r="E31" s="731"/>
    </row>
    <row r="32" spans="1:17">
      <c r="B32" s="731"/>
      <c r="C32" s="731"/>
      <c r="D32" s="731"/>
      <c r="E32" s="731"/>
    </row>
    <row r="33" spans="2:5">
      <c r="B33" s="731"/>
      <c r="C33" s="731"/>
      <c r="D33" s="731"/>
      <c r="E33" s="731"/>
    </row>
    <row r="34" spans="2:5">
      <c r="B34" s="731"/>
      <c r="C34" s="731"/>
      <c r="D34" s="731"/>
      <c r="E34" s="731"/>
    </row>
    <row r="35" spans="2:5">
      <c r="B35" s="731"/>
      <c r="C35" s="731"/>
      <c r="D35" s="731"/>
      <c r="E35" s="731"/>
    </row>
    <row r="36" spans="2:5">
      <c r="B36" s="731"/>
      <c r="C36" s="731"/>
      <c r="D36" s="731"/>
      <c r="E36" s="731"/>
    </row>
    <row r="37" spans="2:5">
      <c r="B37" s="731"/>
      <c r="C37" s="731"/>
      <c r="D37" s="731"/>
      <c r="E37" s="731"/>
    </row>
    <row r="38" spans="2:5">
      <c r="B38" s="731"/>
      <c r="C38" s="731"/>
      <c r="D38" s="731"/>
      <c r="E38" s="731"/>
    </row>
    <row r="39" spans="2:5">
      <c r="B39" s="731"/>
      <c r="C39" s="731"/>
      <c r="D39" s="731"/>
      <c r="E39" s="731"/>
    </row>
  </sheetData>
  <hyperlinks>
    <hyperlink ref="A1" location="Content!A1" display="&lt;&lt;"/>
  </hyperlinks>
  <pageMargins left="0.25" right="0.25" top="0.75" bottom="0.75" header="0.3" footer="0.3"/>
  <pageSetup paperSize="9" scale="29" orientation="portrait" horizontalDpi="4294967294"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P39"/>
  <sheetViews>
    <sheetView workbookViewId="0"/>
  </sheetViews>
  <sheetFormatPr defaultColWidth="9.140625" defaultRowHeight="12.75"/>
  <cols>
    <col min="1" max="1" width="9.7109375" style="757" customWidth="1"/>
    <col min="2" max="5" width="11.140625" style="757" customWidth="1"/>
    <col min="6" max="6" width="9.140625" style="757"/>
    <col min="7" max="7" width="9.140625" style="757" customWidth="1"/>
    <col min="8" max="11" width="9.140625" style="758" customWidth="1"/>
    <col min="12" max="12" width="10" style="758" customWidth="1"/>
    <col min="13" max="27" width="9.140625" style="758" customWidth="1"/>
    <col min="28" max="16384" width="9.140625" style="758"/>
  </cols>
  <sheetData>
    <row r="1" spans="1:16">
      <c r="A1" s="666" t="s">
        <v>102</v>
      </c>
      <c r="B1" s="664" t="str">
        <f>IF(Content!$E$1=1,B2,B3)</f>
        <v xml:space="preserve">Валові кредити НФК </v>
      </c>
      <c r="C1" s="664" t="str">
        <f>IF(Content!$E$1=1,C2,C3)</f>
        <v xml:space="preserve">Чисті недефолтним позичальникам* </v>
      </c>
      <c r="D1" s="664" t="str">
        <f>IF(Content!$E$1=1,D2,D3)</f>
        <v>Чисті кредити НФК без Приватбанку**</v>
      </c>
      <c r="E1" s="664" t="str">
        <f>IF(Content!$E$1=1,E2,E3)</f>
        <v>Кредити ДГ</v>
      </c>
      <c r="G1" s="664" t="str">
        <f>IF(Content!$E$1=1,G2,G3)</f>
        <v xml:space="preserve">Кредити в гривні, IV.2014=100
</v>
      </c>
    </row>
    <row r="2" spans="1:16" hidden="1">
      <c r="B2" s="759" t="s">
        <v>1115</v>
      </c>
      <c r="C2" s="759" t="s">
        <v>769</v>
      </c>
      <c r="D2" s="759" t="s">
        <v>1116</v>
      </c>
      <c r="E2" s="759" t="s">
        <v>1117</v>
      </c>
      <c r="F2" s="760"/>
      <c r="G2" s="761" t="s">
        <v>1118</v>
      </c>
    </row>
    <row r="3" spans="1:16" hidden="1">
      <c r="B3" s="759" t="s">
        <v>1570</v>
      </c>
      <c r="C3" s="759" t="s">
        <v>1699</v>
      </c>
      <c r="D3" s="759" t="s">
        <v>1698</v>
      </c>
      <c r="E3" s="759" t="s">
        <v>1697</v>
      </c>
      <c r="F3" s="760"/>
      <c r="G3" s="761" t="s">
        <v>1119</v>
      </c>
    </row>
    <row r="4" spans="1:16">
      <c r="A4" s="762" t="s">
        <v>135</v>
      </c>
      <c r="B4" s="763">
        <v>94.6</v>
      </c>
      <c r="C4" s="763">
        <v>99.7</v>
      </c>
      <c r="D4" s="763">
        <v>100.5</v>
      </c>
      <c r="E4" s="763">
        <v>97.6</v>
      </c>
      <c r="F4" s="747" t="str">
        <f>A4</f>
        <v>І.15</v>
      </c>
      <c r="M4" s="764"/>
      <c r="N4" s="764"/>
      <c r="O4" s="764"/>
      <c r="P4" s="764"/>
    </row>
    <row r="5" spans="1:16">
      <c r="A5" s="762" t="s">
        <v>207</v>
      </c>
      <c r="B5" s="763">
        <v>89.7</v>
      </c>
      <c r="C5" s="763">
        <v>96.8</v>
      </c>
      <c r="D5" s="763">
        <v>98.4</v>
      </c>
      <c r="E5" s="763">
        <v>93.3</v>
      </c>
      <c r="F5" s="747"/>
      <c r="M5" s="764"/>
      <c r="N5" s="764"/>
      <c r="O5" s="764"/>
      <c r="P5" s="764"/>
    </row>
    <row r="6" spans="1:16">
      <c r="A6" s="762" t="s">
        <v>33</v>
      </c>
      <c r="B6" s="763">
        <v>88.1</v>
      </c>
      <c r="C6" s="763">
        <v>102.9</v>
      </c>
      <c r="D6" s="763">
        <v>103.7</v>
      </c>
      <c r="E6" s="763">
        <v>75.099999999999994</v>
      </c>
      <c r="F6" s="747" t="str">
        <f>A6</f>
        <v>III.15</v>
      </c>
      <c r="M6" s="764"/>
      <c r="N6" s="764"/>
      <c r="O6" s="764"/>
      <c r="P6" s="764"/>
    </row>
    <row r="7" spans="1:16">
      <c r="A7" s="762" t="s">
        <v>34</v>
      </c>
      <c r="B7" s="763">
        <v>82</v>
      </c>
      <c r="C7" s="763">
        <v>106.8</v>
      </c>
      <c r="D7" s="763">
        <v>101.6</v>
      </c>
      <c r="E7" s="763">
        <v>72.7</v>
      </c>
      <c r="F7" s="747"/>
      <c r="M7" s="764"/>
      <c r="N7" s="764"/>
      <c r="O7" s="764"/>
      <c r="P7" s="764"/>
    </row>
    <row r="8" spans="1:16">
      <c r="A8" s="762" t="s">
        <v>136</v>
      </c>
      <c r="B8" s="763">
        <v>82</v>
      </c>
      <c r="C8" s="763">
        <v>111.4</v>
      </c>
      <c r="D8" s="763">
        <v>105.7</v>
      </c>
      <c r="E8" s="763">
        <v>72.400000000000006</v>
      </c>
      <c r="F8" s="747" t="str">
        <f>A8</f>
        <v>І.16</v>
      </c>
      <c r="M8" s="764"/>
      <c r="N8" s="764"/>
      <c r="O8" s="764"/>
      <c r="P8" s="764"/>
    </row>
    <row r="9" spans="1:16">
      <c r="A9" s="762" t="s">
        <v>208</v>
      </c>
      <c r="B9" s="763">
        <v>81</v>
      </c>
      <c r="C9" s="763">
        <v>110.4</v>
      </c>
      <c r="D9" s="763">
        <v>105.9</v>
      </c>
      <c r="E9" s="763">
        <v>70.599999999999994</v>
      </c>
      <c r="F9" s="747"/>
      <c r="M9" s="764"/>
      <c r="N9" s="764"/>
      <c r="O9" s="764"/>
      <c r="P9" s="764"/>
    </row>
    <row r="10" spans="1:16">
      <c r="A10" s="762" t="s">
        <v>37</v>
      </c>
      <c r="B10" s="763">
        <v>89.3</v>
      </c>
      <c r="C10" s="763">
        <v>115.5</v>
      </c>
      <c r="D10" s="763">
        <v>112.3</v>
      </c>
      <c r="E10" s="763">
        <v>70.2</v>
      </c>
      <c r="F10" s="747" t="str">
        <f>A10</f>
        <v>III.16</v>
      </c>
      <c r="M10" s="764"/>
      <c r="N10" s="764"/>
      <c r="O10" s="764"/>
      <c r="P10" s="764"/>
    </row>
    <row r="11" spans="1:16">
      <c r="A11" s="762" t="s">
        <v>38</v>
      </c>
      <c r="B11" s="763">
        <v>101.1</v>
      </c>
      <c r="C11" s="763">
        <v>115.9</v>
      </c>
      <c r="D11" s="763">
        <v>114.4</v>
      </c>
      <c r="E11" s="763">
        <v>69.7</v>
      </c>
      <c r="F11" s="747"/>
      <c r="M11" s="764"/>
      <c r="N11" s="764"/>
      <c r="O11" s="764"/>
      <c r="P11" s="764"/>
    </row>
    <row r="12" spans="1:16">
      <c r="A12" s="762" t="s">
        <v>138</v>
      </c>
      <c r="B12" s="763">
        <v>101.1</v>
      </c>
      <c r="C12" s="763">
        <v>118.9</v>
      </c>
      <c r="D12" s="763">
        <v>115.1</v>
      </c>
      <c r="E12" s="763">
        <v>72.900000000000006</v>
      </c>
      <c r="F12" s="747" t="str">
        <f>A12</f>
        <v>І.17</v>
      </c>
      <c r="M12" s="764"/>
      <c r="N12" s="764"/>
      <c r="O12" s="764"/>
      <c r="P12" s="764"/>
    </row>
    <row r="13" spans="1:16">
      <c r="A13" s="762" t="s">
        <v>209</v>
      </c>
      <c r="B13" s="763">
        <v>102.8</v>
      </c>
      <c r="C13" s="763">
        <v>122.3</v>
      </c>
      <c r="D13" s="763">
        <v>118.3</v>
      </c>
      <c r="E13" s="763">
        <v>76.599999999999994</v>
      </c>
      <c r="F13" s="747"/>
      <c r="M13" s="764"/>
      <c r="N13" s="764"/>
      <c r="O13" s="764"/>
      <c r="P13" s="764"/>
    </row>
    <row r="14" spans="1:16">
      <c r="A14" s="762" t="s">
        <v>41</v>
      </c>
      <c r="B14" s="763">
        <v>107.2</v>
      </c>
      <c r="C14" s="763">
        <v>140.5</v>
      </c>
      <c r="D14" s="763">
        <v>129.30000000000001</v>
      </c>
      <c r="E14" s="763">
        <v>84</v>
      </c>
      <c r="F14" s="747" t="str">
        <f>A14</f>
        <v>III.17</v>
      </c>
      <c r="M14" s="764"/>
      <c r="N14" s="764"/>
      <c r="O14" s="764"/>
      <c r="P14" s="764"/>
    </row>
    <row r="15" spans="1:16">
      <c r="A15" s="762" t="s">
        <v>42</v>
      </c>
      <c r="B15" s="763">
        <v>110.2</v>
      </c>
      <c r="C15" s="763">
        <v>142</v>
      </c>
      <c r="D15" s="763">
        <v>131.30000000000001</v>
      </c>
      <c r="E15" s="763">
        <v>96.6</v>
      </c>
      <c r="F15" s="747"/>
      <c r="M15" s="764"/>
      <c r="N15" s="764"/>
      <c r="O15" s="764"/>
      <c r="P15" s="764"/>
    </row>
    <row r="16" spans="1:16">
      <c r="A16" s="762" t="s">
        <v>121</v>
      </c>
      <c r="B16" s="763">
        <v>111.5</v>
      </c>
      <c r="C16" s="763">
        <v>150.4</v>
      </c>
      <c r="D16" s="763">
        <v>128.69999999999999</v>
      </c>
      <c r="E16" s="763">
        <v>104.2</v>
      </c>
      <c r="F16" s="747" t="str">
        <f>A16</f>
        <v>І.18</v>
      </c>
      <c r="M16" s="764"/>
      <c r="N16" s="764"/>
      <c r="O16" s="764"/>
      <c r="P16" s="764"/>
    </row>
    <row r="17" spans="1:16">
      <c r="A17" s="762" t="s">
        <v>143</v>
      </c>
      <c r="B17" s="763">
        <v>110.2</v>
      </c>
      <c r="C17" s="763">
        <v>161.80000000000001</v>
      </c>
      <c r="D17" s="763">
        <v>126.7</v>
      </c>
      <c r="E17" s="763">
        <v>110.5</v>
      </c>
      <c r="F17" s="747"/>
      <c r="M17" s="764"/>
      <c r="N17" s="764"/>
      <c r="O17" s="764"/>
      <c r="P17" s="764"/>
    </row>
    <row r="18" spans="1:16">
      <c r="A18" s="762" t="s">
        <v>45</v>
      </c>
      <c r="B18" s="763">
        <v>114.6</v>
      </c>
      <c r="C18" s="763">
        <v>178.7</v>
      </c>
      <c r="D18" s="763">
        <v>137.19999999999999</v>
      </c>
      <c r="E18" s="763">
        <v>120.8</v>
      </c>
      <c r="F18" s="747" t="str">
        <f>A18</f>
        <v>III.18</v>
      </c>
      <c r="M18" s="764"/>
      <c r="N18" s="764"/>
      <c r="O18" s="764"/>
      <c r="P18" s="764"/>
    </row>
    <row r="19" spans="1:16">
      <c r="A19" s="762" t="s">
        <v>214</v>
      </c>
      <c r="B19" s="763">
        <v>112.4</v>
      </c>
      <c r="C19" s="763">
        <v>179.7</v>
      </c>
      <c r="D19" s="763">
        <v>139.80000000000001</v>
      </c>
      <c r="E19" s="763">
        <v>127.2</v>
      </c>
      <c r="F19" s="656"/>
      <c r="G19" s="664" t="str">
        <f>IF(Content!$E$1=1,G22,G23)</f>
        <v xml:space="preserve">* Кредити на понад 2 млн грн підприємствам, що не мали дефолтів у 2014-2019 роках.
</v>
      </c>
      <c r="M19" s="764"/>
      <c r="N19" s="764"/>
      <c r="O19" s="764"/>
      <c r="P19" s="764"/>
    </row>
    <row r="20" spans="1:16">
      <c r="A20" s="762" t="s">
        <v>215</v>
      </c>
      <c r="B20" s="763">
        <v>109.8</v>
      </c>
      <c r="C20" s="763">
        <v>177.8</v>
      </c>
      <c r="D20" s="763">
        <v>132.5</v>
      </c>
      <c r="E20" s="763">
        <v>134</v>
      </c>
      <c r="F20" s="656"/>
      <c r="G20" s="664" t="str">
        <f>IF(Content!$E$1=1,G24,G25)</f>
        <v>** Приватбанк виключено з розрахунку чистих кредитів через суттєве доформування резервів після націоналізації.</v>
      </c>
      <c r="M20" s="764"/>
      <c r="N20" s="764"/>
      <c r="O20" s="764"/>
      <c r="P20" s="764"/>
    </row>
    <row r="21" spans="1:16">
      <c r="A21" s="756">
        <v>43616</v>
      </c>
      <c r="B21" s="763">
        <v>106</v>
      </c>
      <c r="C21" s="763">
        <v>177.1</v>
      </c>
      <c r="D21" s="763">
        <v>133.80000000000001</v>
      </c>
      <c r="E21" s="763">
        <v>139.69999999999999</v>
      </c>
      <c r="F21" s="765">
        <f>A21</f>
        <v>43616</v>
      </c>
      <c r="G21" s="766" t="str">
        <f>IF(Content!$E$1=1,G26,G27)</f>
        <v>Джерело: НБУ.</v>
      </c>
      <c r="M21" s="764"/>
      <c r="N21" s="764"/>
      <c r="O21" s="764"/>
      <c r="P21" s="764"/>
    </row>
    <row r="22" spans="1:16">
      <c r="B22" s="767"/>
      <c r="C22" s="767"/>
      <c r="D22" s="767"/>
      <c r="E22" s="767"/>
      <c r="G22" s="768" t="s">
        <v>770</v>
      </c>
      <c r="M22" s="764"/>
      <c r="N22" s="764"/>
      <c r="O22" s="764"/>
      <c r="P22" s="764"/>
    </row>
    <row r="23" spans="1:16">
      <c r="B23" s="767"/>
      <c r="C23" s="767"/>
      <c r="D23" s="767"/>
      <c r="E23" s="767"/>
      <c r="G23" s="768" t="s">
        <v>1125</v>
      </c>
      <c r="M23" s="764"/>
      <c r="N23" s="764"/>
      <c r="O23" s="764"/>
      <c r="P23" s="764"/>
    </row>
    <row r="24" spans="1:16">
      <c r="B24" s="767"/>
      <c r="C24" s="767"/>
      <c r="D24" s="767"/>
      <c r="E24" s="767"/>
      <c r="G24" s="768" t="s">
        <v>1126</v>
      </c>
    </row>
    <row r="25" spans="1:16">
      <c r="B25" s="767"/>
      <c r="C25" s="767"/>
      <c r="D25" s="767"/>
      <c r="E25" s="767"/>
      <c r="G25" s="768" t="s">
        <v>1127</v>
      </c>
    </row>
    <row r="26" spans="1:16">
      <c r="B26" s="767"/>
      <c r="C26" s="767"/>
      <c r="D26" s="767"/>
      <c r="E26" s="767"/>
      <c r="G26" s="768" t="s">
        <v>65</v>
      </c>
    </row>
    <row r="27" spans="1:16">
      <c r="B27" s="767"/>
      <c r="C27" s="767"/>
      <c r="D27" s="767"/>
      <c r="E27" s="767"/>
      <c r="G27" s="768" t="s">
        <v>66</v>
      </c>
    </row>
    <row r="28" spans="1:16">
      <c r="B28" s="767"/>
      <c r="C28" s="767"/>
      <c r="D28" s="767"/>
      <c r="E28" s="767"/>
    </row>
    <row r="29" spans="1:16">
      <c r="B29" s="767"/>
      <c r="C29" s="767"/>
      <c r="D29" s="767"/>
      <c r="E29" s="767"/>
    </row>
    <row r="30" spans="1:16">
      <c r="B30" s="767"/>
      <c r="C30" s="767"/>
      <c r="D30" s="767"/>
      <c r="E30" s="767"/>
    </row>
    <row r="31" spans="1:16">
      <c r="B31" s="767"/>
      <c r="C31" s="767"/>
      <c r="D31" s="767"/>
      <c r="E31" s="767"/>
    </row>
    <row r="32" spans="1:16">
      <c r="B32" s="767"/>
      <c r="C32" s="767"/>
      <c r="D32" s="767"/>
      <c r="E32" s="767"/>
    </row>
    <row r="33" spans="2:5">
      <c r="B33" s="767"/>
      <c r="C33" s="767"/>
      <c r="D33" s="767"/>
      <c r="E33" s="767"/>
    </row>
    <row r="34" spans="2:5">
      <c r="B34" s="767"/>
      <c r="C34" s="767"/>
      <c r="D34" s="767"/>
      <c r="E34" s="767"/>
    </row>
    <row r="35" spans="2:5">
      <c r="B35" s="767"/>
      <c r="C35" s="767"/>
      <c r="D35" s="767"/>
      <c r="E35" s="767"/>
    </row>
    <row r="36" spans="2:5">
      <c r="B36" s="767"/>
      <c r="C36" s="767"/>
      <c r="D36" s="767"/>
      <c r="E36" s="767"/>
    </row>
    <row r="37" spans="2:5">
      <c r="B37" s="767"/>
      <c r="C37" s="767"/>
      <c r="D37" s="767"/>
      <c r="E37" s="767"/>
    </row>
    <row r="38" spans="2:5">
      <c r="B38" s="767"/>
      <c r="C38" s="767"/>
      <c r="D38" s="767"/>
      <c r="E38" s="767"/>
    </row>
    <row r="39" spans="2:5">
      <c r="B39" s="767"/>
      <c r="C39" s="767"/>
      <c r="D39" s="767"/>
      <c r="E39" s="767"/>
    </row>
  </sheetData>
  <hyperlinks>
    <hyperlink ref="A1" location="Content!A1" display="&lt;&lt;"/>
  </hyperlinks>
  <pageMargins left="0.25" right="0.25" top="0.75" bottom="0.75" header="0.3" footer="0.3"/>
  <pageSetup paperSize="9" scale="29" orientation="portrait" horizontalDpi="4294967294" verticalDpi="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3">
    <tabColor theme="4"/>
  </sheetPr>
  <dimension ref="A1:Z63"/>
  <sheetViews>
    <sheetView showGridLines="0" zoomScaleNormal="100" workbookViewId="0"/>
  </sheetViews>
  <sheetFormatPr defaultColWidth="9.140625" defaultRowHeight="12.75"/>
  <cols>
    <col min="1" max="1" width="9.140625" style="172"/>
    <col min="2" max="2" width="8.140625" style="172" customWidth="1"/>
    <col min="3" max="3" width="13.42578125" style="172" bestFit="1" customWidth="1"/>
    <col min="4" max="4" width="15.5703125" style="172" bestFit="1" customWidth="1"/>
    <col min="5" max="5" width="30" style="172" bestFit="1" customWidth="1"/>
    <col min="6" max="6" width="3.5703125" style="172" bestFit="1" customWidth="1"/>
    <col min="7" max="7" width="4" style="172" customWidth="1"/>
    <col min="8" max="8" width="4.85546875" style="172" bestFit="1" customWidth="1"/>
    <col min="9" max="9" width="6.85546875" style="172" customWidth="1"/>
    <col min="10" max="10" width="2" style="172" bestFit="1" customWidth="1"/>
    <col min="11" max="11" width="10.140625" style="172" customWidth="1"/>
    <col min="12" max="12" width="3.85546875" style="172" bestFit="1" customWidth="1"/>
    <col min="13" max="13" width="5" style="172" bestFit="1" customWidth="1"/>
    <col min="14" max="14" width="3.85546875" style="172" bestFit="1" customWidth="1"/>
    <col min="15" max="15" width="20.140625" style="172" bestFit="1" customWidth="1"/>
    <col min="16" max="16" width="20.140625" style="172" customWidth="1"/>
    <col min="17" max="16384" width="9.140625" style="172"/>
  </cols>
  <sheetData>
    <row r="1" spans="1:23">
      <c r="A1" s="19" t="s">
        <v>102</v>
      </c>
      <c r="C1" s="172" t="str">
        <f>IF(Content!$E$1=1,C2,C3)</f>
        <v>Річна зміна</v>
      </c>
      <c r="D1" s="172" t="str">
        <f>IF(Content!$E$1=1,D2,D3)</f>
        <v>Зміна за квартал</v>
      </c>
      <c r="E1" s="172" t="str">
        <f>IF(Content!$E$1=1,E2,E3)</f>
        <v>Річна зміна (попередній прогноз)</v>
      </c>
      <c r="I1" s="172" t="str">
        <f>IF(Content!$E$1=1,I2,I3)</f>
        <v>Цільовий діапазон</v>
      </c>
      <c r="L1" s="172" t="str">
        <f>IF(Content!$E$1=1,L2,L3)</f>
        <v>ІСЦ, %</v>
      </c>
    </row>
    <row r="2" spans="1:23" hidden="1">
      <c r="B2" s="173"/>
      <c r="C2" s="172" t="s">
        <v>436</v>
      </c>
      <c r="D2" s="172" t="s">
        <v>434</v>
      </c>
      <c r="E2" s="172" t="s">
        <v>438</v>
      </c>
      <c r="I2" s="174" t="s">
        <v>8</v>
      </c>
      <c r="L2" s="279" t="s">
        <v>447</v>
      </c>
    </row>
    <row r="3" spans="1:23" hidden="1">
      <c r="B3" s="173"/>
      <c r="C3" s="172" t="s">
        <v>1571</v>
      </c>
      <c r="D3" s="172" t="s">
        <v>1572</v>
      </c>
      <c r="E3" s="172" t="s">
        <v>1573</v>
      </c>
      <c r="I3" s="172" t="s">
        <v>510</v>
      </c>
      <c r="L3" s="172" t="s">
        <v>606</v>
      </c>
    </row>
    <row r="4" spans="1:23" hidden="1">
      <c r="B4" s="48"/>
      <c r="C4" s="48"/>
      <c r="D4" s="48"/>
      <c r="E4" s="48"/>
      <c r="F4" s="48"/>
      <c r="G4" s="48"/>
      <c r="H4" s="48"/>
      <c r="I4" s="48"/>
    </row>
    <row r="5" spans="1:23">
      <c r="B5" s="48"/>
      <c r="C5" s="48"/>
      <c r="D5" s="48"/>
      <c r="E5" s="48"/>
      <c r="F5" s="48"/>
      <c r="G5" s="48"/>
      <c r="H5" s="48"/>
      <c r="I5" s="48"/>
      <c r="L5" s="278"/>
      <c r="M5" s="278"/>
      <c r="N5" s="278"/>
      <c r="O5" s="278"/>
      <c r="P5" s="278"/>
    </row>
    <row r="6" spans="1:23">
      <c r="B6" s="48"/>
      <c r="C6" s="48"/>
      <c r="D6" s="48"/>
      <c r="E6" s="48"/>
      <c r="F6" s="48"/>
      <c r="G6" s="48"/>
      <c r="H6" s="48"/>
      <c r="I6" s="48"/>
      <c r="L6" s="278"/>
      <c r="M6" s="278"/>
      <c r="N6" s="278"/>
      <c r="O6" s="278"/>
      <c r="P6" s="278"/>
    </row>
    <row r="7" spans="1:23">
      <c r="A7" s="172" t="s">
        <v>42</v>
      </c>
      <c r="B7" s="48"/>
      <c r="C7" s="48">
        <v>13.7</v>
      </c>
      <c r="D7" s="287">
        <v>3.1</v>
      </c>
      <c r="E7" s="48"/>
      <c r="F7" s="48">
        <v>6</v>
      </c>
      <c r="G7" s="225">
        <v>8</v>
      </c>
      <c r="H7" s="225">
        <v>10</v>
      </c>
      <c r="I7" s="225">
        <v>4</v>
      </c>
      <c r="L7" s="278"/>
      <c r="M7" s="278"/>
      <c r="N7" s="278"/>
      <c r="O7" s="278"/>
      <c r="P7" s="278"/>
    </row>
    <row r="8" spans="1:23">
      <c r="B8" s="48"/>
      <c r="C8" s="48">
        <v>13.2</v>
      </c>
      <c r="D8" s="288">
        <v>3.5</v>
      </c>
      <c r="E8" s="48"/>
      <c r="F8" s="48">
        <v>5.5</v>
      </c>
      <c r="G8" s="48">
        <v>7.5</v>
      </c>
      <c r="H8" s="48">
        <v>9.5</v>
      </c>
      <c r="I8" s="48">
        <v>4</v>
      </c>
      <c r="L8" s="278"/>
      <c r="M8" s="278"/>
      <c r="N8" s="278"/>
      <c r="O8" s="278"/>
      <c r="P8" s="278"/>
    </row>
    <row r="9" spans="1:23">
      <c r="A9" s="172" t="s">
        <v>44</v>
      </c>
      <c r="B9" s="48"/>
      <c r="C9" s="48">
        <v>9.9</v>
      </c>
      <c r="D9" s="288">
        <v>0.7</v>
      </c>
      <c r="E9" s="48"/>
      <c r="F9" s="48">
        <v>5</v>
      </c>
      <c r="G9" s="48">
        <v>7</v>
      </c>
      <c r="H9" s="48">
        <v>9</v>
      </c>
      <c r="I9" s="48">
        <v>4</v>
      </c>
      <c r="L9" s="278"/>
      <c r="M9" s="278"/>
      <c r="N9" s="278"/>
      <c r="O9" s="278"/>
      <c r="P9" s="278"/>
    </row>
    <row r="10" spans="1:23">
      <c r="B10" s="48"/>
      <c r="C10" s="48">
        <v>8.9</v>
      </c>
      <c r="D10" s="288">
        <v>1.2</v>
      </c>
      <c r="E10" s="48"/>
      <c r="F10" s="48">
        <v>4.5</v>
      </c>
      <c r="G10" s="48">
        <v>6.5</v>
      </c>
      <c r="H10" s="48">
        <v>8.5</v>
      </c>
      <c r="I10" s="48">
        <v>4</v>
      </c>
      <c r="L10" s="278"/>
      <c r="M10" s="278"/>
      <c r="N10" s="278"/>
      <c r="O10" s="278"/>
      <c r="P10" s="278"/>
    </row>
    <row r="11" spans="1:23">
      <c r="A11" s="172" t="s">
        <v>214</v>
      </c>
      <c r="B11" s="48"/>
      <c r="C11" s="48">
        <v>9.8000000000000007</v>
      </c>
      <c r="D11" s="287">
        <v>3.9</v>
      </c>
      <c r="E11" s="48"/>
      <c r="F11" s="48">
        <v>4</v>
      </c>
      <c r="G11" s="225">
        <v>6</v>
      </c>
      <c r="H11" s="225">
        <v>8</v>
      </c>
      <c r="I11" s="225">
        <v>4</v>
      </c>
      <c r="L11" s="278"/>
      <c r="M11" s="278"/>
      <c r="N11" s="278"/>
      <c r="O11" s="278"/>
      <c r="P11" s="278"/>
    </row>
    <row r="12" spans="1:23">
      <c r="B12" s="48"/>
      <c r="C12" s="48">
        <v>8.6</v>
      </c>
      <c r="D12" s="288">
        <v>2.4</v>
      </c>
      <c r="E12" s="48">
        <v>8.6</v>
      </c>
      <c r="F12" s="48">
        <v>3.75</v>
      </c>
      <c r="G12" s="48">
        <v>5.75</v>
      </c>
      <c r="H12" s="48">
        <v>7.75</v>
      </c>
      <c r="I12" s="48">
        <v>4</v>
      </c>
      <c r="L12" s="278"/>
      <c r="M12" s="278"/>
      <c r="N12" s="278"/>
      <c r="O12" s="278"/>
      <c r="P12" s="278"/>
      <c r="T12" s="48"/>
      <c r="U12" s="48"/>
      <c r="V12" s="48"/>
      <c r="W12" s="48"/>
    </row>
    <row r="13" spans="1:23">
      <c r="A13" s="172" t="s">
        <v>261</v>
      </c>
      <c r="B13" s="48"/>
      <c r="C13" s="48">
        <v>9</v>
      </c>
      <c r="D13" s="288">
        <v>1.2</v>
      </c>
      <c r="E13" s="48">
        <v>8.6</v>
      </c>
      <c r="F13" s="48">
        <v>3.5</v>
      </c>
      <c r="G13" s="48">
        <v>5.5</v>
      </c>
      <c r="H13" s="48">
        <v>7.5</v>
      </c>
      <c r="I13" s="48">
        <v>4</v>
      </c>
      <c r="L13" s="278"/>
      <c r="M13" s="278"/>
      <c r="N13" s="278"/>
      <c r="O13" s="278"/>
      <c r="P13" s="278"/>
      <c r="T13" s="48"/>
      <c r="U13" s="48"/>
      <c r="V13" s="48"/>
      <c r="W13" s="48"/>
    </row>
    <row r="14" spans="1:23">
      <c r="B14" s="48"/>
      <c r="C14" s="48">
        <v>7.7</v>
      </c>
      <c r="D14" s="288">
        <v>0.1</v>
      </c>
      <c r="E14" s="48">
        <v>7.3</v>
      </c>
      <c r="F14" s="48">
        <v>3.25</v>
      </c>
      <c r="G14" s="48">
        <v>5.25</v>
      </c>
      <c r="H14" s="48">
        <v>7.25</v>
      </c>
      <c r="I14" s="48">
        <v>4</v>
      </c>
      <c r="L14" s="278"/>
      <c r="M14" s="278"/>
      <c r="N14" s="278"/>
      <c r="O14" s="278"/>
      <c r="P14" s="278"/>
      <c r="T14" s="48"/>
      <c r="U14" s="48"/>
      <c r="V14" s="48"/>
      <c r="W14" s="48"/>
    </row>
    <row r="15" spans="1:23">
      <c r="A15" s="172" t="s">
        <v>218</v>
      </c>
      <c r="B15" s="48"/>
      <c r="C15" s="48">
        <v>6.3</v>
      </c>
      <c r="D15" s="287">
        <v>2.5</v>
      </c>
      <c r="E15" s="48">
        <v>6.3</v>
      </c>
      <c r="F15" s="48">
        <v>4</v>
      </c>
      <c r="G15" s="225">
        <v>5</v>
      </c>
      <c r="H15" s="225">
        <v>6</v>
      </c>
      <c r="I15" s="225">
        <v>2</v>
      </c>
      <c r="L15" s="278"/>
      <c r="M15" s="278"/>
      <c r="N15" s="278"/>
      <c r="O15" s="278"/>
      <c r="P15" s="278"/>
      <c r="T15" s="48"/>
      <c r="U15" s="48"/>
      <c r="V15" s="48"/>
      <c r="W15" s="48"/>
    </row>
    <row r="16" spans="1:23">
      <c r="B16" s="48"/>
      <c r="C16" s="48">
        <v>6</v>
      </c>
      <c r="D16" s="288">
        <v>2.1</v>
      </c>
      <c r="E16" s="48">
        <v>5.8</v>
      </c>
      <c r="F16" s="48">
        <v>4</v>
      </c>
      <c r="G16" s="48">
        <v>5</v>
      </c>
      <c r="H16" s="48">
        <v>6</v>
      </c>
      <c r="I16" s="48">
        <v>2</v>
      </c>
      <c r="L16" s="278"/>
      <c r="M16" s="278"/>
      <c r="N16" s="278"/>
      <c r="O16" s="278"/>
      <c r="P16" s="278"/>
      <c r="T16" s="48"/>
      <c r="U16" s="48"/>
      <c r="V16" s="48"/>
      <c r="W16" s="48"/>
    </row>
    <row r="17" spans="1:26">
      <c r="A17" s="172" t="s">
        <v>266</v>
      </c>
      <c r="B17" s="48"/>
      <c r="C17" s="48">
        <v>5.2</v>
      </c>
      <c r="D17" s="288">
        <v>0.5</v>
      </c>
      <c r="E17" s="48">
        <v>5.7</v>
      </c>
      <c r="F17" s="48">
        <v>4</v>
      </c>
      <c r="G17" s="48">
        <v>5</v>
      </c>
      <c r="H17" s="48">
        <v>6</v>
      </c>
      <c r="I17" s="48">
        <v>2</v>
      </c>
      <c r="L17" s="278"/>
      <c r="M17" s="278"/>
      <c r="N17" s="278"/>
      <c r="O17" s="278"/>
      <c r="P17" s="278"/>
      <c r="T17" s="48"/>
      <c r="U17" s="48"/>
      <c r="V17" s="48"/>
      <c r="W17" s="48"/>
      <c r="X17" s="48"/>
      <c r="Y17" s="48"/>
      <c r="Z17" s="48"/>
    </row>
    <row r="18" spans="1:26">
      <c r="B18" s="48"/>
      <c r="C18" s="48">
        <v>5.2</v>
      </c>
      <c r="D18" s="288">
        <v>0</v>
      </c>
      <c r="E18" s="48">
        <v>5.8</v>
      </c>
      <c r="F18" s="48">
        <v>4</v>
      </c>
      <c r="G18" s="48">
        <v>5</v>
      </c>
      <c r="H18" s="48">
        <v>6</v>
      </c>
      <c r="I18" s="48">
        <v>2</v>
      </c>
      <c r="L18" s="278"/>
      <c r="M18" s="278"/>
      <c r="N18" s="278"/>
      <c r="O18" s="278"/>
      <c r="P18" s="278"/>
      <c r="T18" s="48"/>
      <c r="U18" s="48"/>
      <c r="V18" s="48"/>
      <c r="W18" s="48"/>
      <c r="X18" s="48"/>
      <c r="Y18" s="48"/>
      <c r="Z18" s="48"/>
    </row>
    <row r="19" spans="1:26">
      <c r="A19" s="172" t="s">
        <v>222</v>
      </c>
      <c r="B19" s="48"/>
      <c r="C19" s="48">
        <v>5</v>
      </c>
      <c r="D19" s="287">
        <v>2.2999999999999998</v>
      </c>
      <c r="E19" s="48">
        <v>5</v>
      </c>
      <c r="F19" s="48">
        <v>4</v>
      </c>
      <c r="G19" s="225">
        <v>5</v>
      </c>
      <c r="H19" s="225">
        <v>6</v>
      </c>
      <c r="I19" s="225">
        <v>2</v>
      </c>
      <c r="L19" s="278"/>
      <c r="M19" s="278"/>
      <c r="N19" s="278"/>
      <c r="O19" s="278"/>
      <c r="P19" s="278"/>
      <c r="T19" s="48"/>
      <c r="U19" s="48"/>
      <c r="V19" s="48"/>
      <c r="W19" s="48"/>
      <c r="X19" s="48"/>
      <c r="Y19" s="48"/>
      <c r="Z19" s="48"/>
    </row>
    <row r="20" spans="1:26">
      <c r="B20" s="48"/>
      <c r="C20" s="48">
        <v>5</v>
      </c>
      <c r="D20" s="288">
        <v>2.2000000000000002</v>
      </c>
      <c r="E20" s="48">
        <v>5</v>
      </c>
      <c r="F20" s="48">
        <v>4</v>
      </c>
      <c r="G20" s="48">
        <v>5</v>
      </c>
      <c r="H20" s="48">
        <v>6</v>
      </c>
      <c r="I20" s="48">
        <v>2</v>
      </c>
      <c r="L20" s="111" t="str">
        <f>IF(Content!$E$1=1,L21,L22)</f>
        <v>Джерело: ДССУ, розрахунки НБУ.</v>
      </c>
      <c r="T20" s="48"/>
      <c r="U20" s="225"/>
      <c r="V20" s="48"/>
      <c r="W20" s="48"/>
      <c r="X20" s="225"/>
      <c r="Y20" s="225"/>
      <c r="Z20" s="225"/>
    </row>
    <row r="21" spans="1:26">
      <c r="A21" s="172" t="s">
        <v>473</v>
      </c>
      <c r="B21" s="48"/>
      <c r="C21" s="48">
        <v>5.2</v>
      </c>
      <c r="D21" s="288">
        <v>0.6</v>
      </c>
      <c r="E21" s="48">
        <v>5.0999999999999996</v>
      </c>
      <c r="F21" s="48">
        <v>4</v>
      </c>
      <c r="G21" s="48">
        <v>5</v>
      </c>
      <c r="H21" s="48">
        <v>6</v>
      </c>
      <c r="I21" s="48">
        <v>2</v>
      </c>
      <c r="L21" s="2" t="s">
        <v>46</v>
      </c>
      <c r="T21" s="48"/>
      <c r="U21" s="48"/>
      <c r="V21" s="48"/>
      <c r="W21" s="48"/>
      <c r="X21" s="48"/>
      <c r="Y21" s="48"/>
      <c r="Z21" s="48"/>
    </row>
    <row r="22" spans="1:26">
      <c r="B22" s="48"/>
      <c r="C22" s="48">
        <v>5.3</v>
      </c>
      <c r="D22" s="288">
        <v>0.1</v>
      </c>
      <c r="E22" s="48">
        <v>5.0999999999999996</v>
      </c>
      <c r="F22" s="48">
        <v>4</v>
      </c>
      <c r="G22" s="48">
        <v>5</v>
      </c>
      <c r="H22" s="48">
        <v>6</v>
      </c>
      <c r="I22" s="48">
        <v>2</v>
      </c>
      <c r="L22" s="2" t="s">
        <v>649</v>
      </c>
      <c r="T22" s="48"/>
      <c r="U22" s="48"/>
      <c r="V22" s="48"/>
      <c r="W22" s="48"/>
      <c r="X22" s="48"/>
      <c r="Y22" s="48"/>
      <c r="Z22" s="48"/>
    </row>
    <row r="23" spans="1:26">
      <c r="A23" s="172" t="s">
        <v>475</v>
      </c>
      <c r="B23" s="48"/>
      <c r="C23" s="48">
        <v>5</v>
      </c>
      <c r="D23" s="287">
        <v>2</v>
      </c>
      <c r="E23" s="48">
        <v>5</v>
      </c>
      <c r="F23" s="48">
        <v>4</v>
      </c>
      <c r="G23" s="225">
        <v>5</v>
      </c>
      <c r="H23" s="225">
        <v>6</v>
      </c>
      <c r="I23" s="225">
        <v>2</v>
      </c>
      <c r="T23" s="48"/>
      <c r="U23" s="48"/>
      <c r="V23" s="48"/>
      <c r="W23" s="48"/>
      <c r="X23" s="48"/>
      <c r="Y23" s="48"/>
      <c r="Z23" s="48"/>
    </row>
    <row r="24" spans="1:26">
      <c r="C24" s="135"/>
      <c r="D24" s="135"/>
      <c r="E24" s="135"/>
      <c r="I24" s="174"/>
      <c r="T24" s="48"/>
      <c r="U24" s="225"/>
      <c r="V24" s="48"/>
      <c r="W24" s="48"/>
      <c r="X24" s="225"/>
      <c r="Y24" s="225"/>
      <c r="Z24" s="225"/>
    </row>
    <row r="25" spans="1:26">
      <c r="B25" s="173"/>
      <c r="C25" s="135"/>
      <c r="D25" s="135"/>
      <c r="E25" s="135"/>
      <c r="I25" s="174"/>
      <c r="T25" s="48"/>
      <c r="U25" s="48"/>
      <c r="V25" s="48"/>
      <c r="W25" s="48"/>
      <c r="X25" s="48"/>
      <c r="Y25" s="48"/>
      <c r="Z25" s="48"/>
    </row>
    <row r="26" spans="1:26">
      <c r="B26" s="173"/>
      <c r="C26" s="174"/>
      <c r="D26" s="174"/>
      <c r="E26" s="172" t="s">
        <v>1582</v>
      </c>
      <c r="T26" s="48"/>
      <c r="U26" s="48"/>
      <c r="V26" s="48"/>
      <c r="W26" s="48"/>
      <c r="X26" s="48"/>
      <c r="Y26" s="48"/>
      <c r="Z26" s="48"/>
    </row>
    <row r="27" spans="1:26">
      <c r="C27" s="174"/>
      <c r="D27" s="174"/>
      <c r="E27" s="48"/>
      <c r="I27" s="174"/>
      <c r="T27" s="48"/>
      <c r="U27" s="48"/>
      <c r="V27" s="48"/>
      <c r="W27" s="48"/>
      <c r="X27" s="48"/>
      <c r="Y27" s="48"/>
      <c r="Z27" s="48"/>
    </row>
    <row r="28" spans="1:26">
      <c r="B28" s="173"/>
      <c r="C28" s="174"/>
      <c r="D28" s="174"/>
      <c r="E28" s="48"/>
      <c r="I28" s="174"/>
      <c r="T28" s="48"/>
      <c r="U28" s="225"/>
      <c r="V28" s="48"/>
      <c r="W28" s="48"/>
      <c r="X28" s="225"/>
      <c r="Y28" s="225"/>
      <c r="Z28" s="225"/>
    </row>
    <row r="29" spans="1:26">
      <c r="B29" s="173"/>
      <c r="C29" s="174"/>
      <c r="D29" s="174"/>
      <c r="E29" s="136"/>
      <c r="T29" s="48"/>
      <c r="U29" s="48"/>
      <c r="V29" s="48"/>
      <c r="W29" s="48"/>
      <c r="X29" s="48"/>
      <c r="Y29" s="48"/>
      <c r="Z29" s="48"/>
    </row>
    <row r="30" spans="1:26">
      <c r="C30" s="174"/>
      <c r="D30" s="174"/>
      <c r="E30" s="136"/>
      <c r="I30" s="174"/>
      <c r="T30" s="48"/>
      <c r="U30" s="48"/>
      <c r="V30" s="48"/>
      <c r="W30" s="48"/>
      <c r="X30" s="48"/>
      <c r="Y30" s="48"/>
      <c r="Z30" s="48"/>
    </row>
    <row r="31" spans="1:26">
      <c r="B31" s="173"/>
      <c r="C31" s="174"/>
      <c r="D31" s="174"/>
      <c r="E31" s="136"/>
      <c r="I31" s="174"/>
      <c r="T31" s="48"/>
      <c r="U31" s="48"/>
      <c r="V31" s="48"/>
      <c r="W31" s="48"/>
      <c r="X31" s="48"/>
      <c r="Y31" s="48"/>
      <c r="Z31" s="48"/>
    </row>
    <row r="32" spans="1:26">
      <c r="B32" s="173"/>
      <c r="C32" s="174"/>
      <c r="D32" s="174"/>
      <c r="E32" s="136"/>
      <c r="T32" s="48"/>
      <c r="U32" s="225"/>
      <c r="V32" s="48"/>
      <c r="W32" s="48"/>
      <c r="X32" s="225"/>
      <c r="Y32" s="225"/>
      <c r="Z32" s="225"/>
    </row>
    <row r="33" spans="2:26">
      <c r="C33" s="174"/>
      <c r="D33" s="174"/>
      <c r="E33" s="136"/>
      <c r="I33" s="174"/>
      <c r="T33" s="48"/>
      <c r="U33" s="48"/>
      <c r="V33" s="48"/>
      <c r="W33" s="48"/>
      <c r="X33" s="48"/>
      <c r="Y33" s="48"/>
      <c r="Z33" s="48"/>
    </row>
    <row r="34" spans="2:26">
      <c r="B34" s="173"/>
      <c r="C34" s="174"/>
      <c r="D34" s="174"/>
      <c r="E34" s="136"/>
      <c r="I34" s="174"/>
      <c r="T34" s="48"/>
      <c r="U34" s="48"/>
      <c r="V34" s="48"/>
      <c r="W34" s="48"/>
      <c r="X34" s="48"/>
      <c r="Y34" s="48"/>
      <c r="Z34" s="48"/>
    </row>
    <row r="35" spans="2:26">
      <c r="B35" s="173"/>
      <c r="C35" s="174"/>
      <c r="D35" s="174"/>
      <c r="E35" s="136"/>
      <c r="T35" s="48"/>
      <c r="U35" s="48"/>
      <c r="V35" s="48"/>
      <c r="W35" s="48"/>
      <c r="X35" s="48"/>
      <c r="Y35" s="48"/>
      <c r="Z35" s="48"/>
    </row>
    <row r="36" spans="2:26">
      <c r="C36" s="174"/>
      <c r="D36" s="174"/>
      <c r="E36" s="136"/>
      <c r="I36" s="174"/>
      <c r="T36" s="48"/>
      <c r="U36" s="225"/>
      <c r="V36" s="48"/>
      <c r="W36" s="48"/>
      <c r="X36" s="225"/>
      <c r="Y36" s="225"/>
      <c r="Z36" s="225"/>
    </row>
    <row r="37" spans="2:26">
      <c r="B37" s="173"/>
      <c r="C37" s="174"/>
      <c r="D37" s="174"/>
      <c r="E37" s="136"/>
      <c r="I37" s="174"/>
    </row>
    <row r="38" spans="2:26">
      <c r="B38" s="173"/>
      <c r="C38" s="174"/>
      <c r="D38" s="174"/>
      <c r="E38" s="136"/>
    </row>
    <row r="39" spans="2:26">
      <c r="C39" s="174"/>
      <c r="D39" s="174"/>
      <c r="E39" s="136"/>
      <c r="I39" s="174"/>
    </row>
    <row r="40" spans="2:26">
      <c r="B40" s="173"/>
      <c r="C40" s="174"/>
      <c r="D40" s="174"/>
      <c r="E40" s="136"/>
      <c r="I40" s="174"/>
    </row>
    <row r="41" spans="2:26">
      <c r="B41" s="173"/>
      <c r="C41" s="174"/>
      <c r="D41" s="174"/>
    </row>
    <row r="42" spans="2:26">
      <c r="C42" s="174"/>
      <c r="D42" s="174"/>
      <c r="E42" s="135"/>
      <c r="I42" s="174"/>
    </row>
    <row r="43" spans="2:26">
      <c r="B43" s="173"/>
      <c r="C43" s="174"/>
      <c r="D43" s="174"/>
      <c r="E43" s="135"/>
      <c r="I43" s="174"/>
    </row>
    <row r="44" spans="2:26">
      <c r="B44" s="173"/>
      <c r="C44" s="174"/>
      <c r="D44" s="174"/>
    </row>
    <row r="45" spans="2:26">
      <c r="C45" s="136"/>
      <c r="D45" s="136"/>
      <c r="E45" s="135"/>
      <c r="I45" s="174"/>
    </row>
    <row r="46" spans="2:26">
      <c r="B46" s="173"/>
      <c r="C46" s="136"/>
      <c r="D46" s="136"/>
      <c r="E46" s="135"/>
      <c r="I46" s="174"/>
    </row>
    <row r="47" spans="2:26">
      <c r="B47" s="173"/>
      <c r="C47" s="136"/>
      <c r="D47" s="136"/>
    </row>
    <row r="48" spans="2:26">
      <c r="C48" s="136"/>
      <c r="D48" s="136"/>
      <c r="E48" s="135"/>
      <c r="I48" s="174"/>
    </row>
    <row r="49" spans="2:9">
      <c r="B49" s="173"/>
      <c r="C49" s="136"/>
      <c r="D49" s="136"/>
      <c r="E49" s="135"/>
      <c r="I49" s="174"/>
    </row>
    <row r="50" spans="2:9">
      <c r="C50" s="136"/>
      <c r="D50" s="136"/>
    </row>
    <row r="51" spans="2:9">
      <c r="C51" s="136"/>
      <c r="D51" s="136"/>
      <c r="E51" s="136"/>
    </row>
    <row r="52" spans="2:9">
      <c r="B52" s="173"/>
      <c r="C52" s="136"/>
      <c r="D52" s="136"/>
      <c r="E52" s="136"/>
      <c r="I52" s="174"/>
    </row>
    <row r="53" spans="2:9">
      <c r="B53" s="173"/>
    </row>
    <row r="54" spans="2:9">
      <c r="C54" s="135"/>
      <c r="D54" s="135"/>
      <c r="E54" s="135"/>
      <c r="I54" s="174"/>
    </row>
    <row r="55" spans="2:9">
      <c r="B55" s="173"/>
      <c r="C55" s="135"/>
      <c r="D55" s="135"/>
      <c r="E55" s="135"/>
      <c r="I55" s="174"/>
    </row>
    <row r="56" spans="2:9">
      <c r="B56" s="173"/>
    </row>
    <row r="57" spans="2:9">
      <c r="C57" s="135"/>
      <c r="D57" s="135"/>
      <c r="E57" s="135"/>
      <c r="I57" s="174"/>
    </row>
    <row r="58" spans="2:9">
      <c r="B58" s="173"/>
      <c r="C58" s="135"/>
      <c r="D58" s="135"/>
      <c r="E58" s="135"/>
      <c r="I58" s="174"/>
    </row>
    <row r="59" spans="2:9">
      <c r="B59" s="173"/>
    </row>
    <row r="60" spans="2:9">
      <c r="C60" s="135"/>
      <c r="D60" s="135"/>
      <c r="E60" s="135"/>
      <c r="I60" s="174"/>
    </row>
    <row r="61" spans="2:9">
      <c r="B61" s="173"/>
      <c r="C61" s="135"/>
      <c r="D61" s="135"/>
      <c r="E61" s="135"/>
      <c r="I61" s="174"/>
    </row>
    <row r="63" spans="2:9">
      <c r="C63" s="136"/>
      <c r="D63" s="136"/>
      <c r="E63" s="136"/>
    </row>
  </sheetData>
  <hyperlinks>
    <hyperlink ref="A1" location="Content!A1" display="&lt;&lt;"/>
  </hyperlinks>
  <pageMargins left="0.7" right="0.7" top="0.75" bottom="0.75" header="0.3" footer="0.3"/>
  <pageSetup paperSize="9"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5">
    <tabColor theme="4"/>
  </sheetPr>
  <dimension ref="A1:K54"/>
  <sheetViews>
    <sheetView showGridLines="0" zoomScaleNormal="100" workbookViewId="0">
      <selection activeCell="A2" sqref="A2:XFD3"/>
    </sheetView>
  </sheetViews>
  <sheetFormatPr defaultColWidth="8.85546875" defaultRowHeight="12.75"/>
  <cols>
    <col min="1" max="16384" width="8.85546875" style="87"/>
  </cols>
  <sheetData>
    <row r="1" spans="1:11">
      <c r="A1" s="19" t="s">
        <v>102</v>
      </c>
      <c r="B1" s="111" t="str">
        <f>IF(Content!$E$1=1,B2,B3)</f>
        <v>Річна зміна</v>
      </c>
      <c r="C1" s="111" t="str">
        <f>IF(Content!$E$1=1,C2,C3)</f>
        <v>Річна зміна (попередній прогноз)</v>
      </c>
      <c r="D1" s="111" t="str">
        <f>IF(Content!$E$1=1,D2,D3)</f>
        <v>Зміна за квартал</v>
      </c>
      <c r="E1" s="126"/>
      <c r="F1" s="111" t="str">
        <f>IF(Content!$E$1=1,F2,F3)</f>
        <v>Базовий ІСЦ, %</v>
      </c>
    </row>
    <row r="2" spans="1:11" hidden="1">
      <c r="A2" s="89"/>
      <c r="B2" s="93" t="s">
        <v>436</v>
      </c>
      <c r="C2" s="93" t="s">
        <v>438</v>
      </c>
      <c r="D2" s="126" t="s">
        <v>434</v>
      </c>
      <c r="E2" s="126"/>
      <c r="F2" s="127" t="s">
        <v>440</v>
      </c>
    </row>
    <row r="3" spans="1:11" hidden="1">
      <c r="A3" s="89"/>
      <c r="B3" s="93" t="s">
        <v>435</v>
      </c>
      <c r="C3" s="93" t="s">
        <v>437</v>
      </c>
      <c r="D3" s="126" t="s">
        <v>433</v>
      </c>
      <c r="E3" s="126"/>
      <c r="F3" s="127" t="s">
        <v>439</v>
      </c>
    </row>
    <row r="4" spans="1:11">
      <c r="A4" s="90"/>
      <c r="B4" s="91">
        <v>6.3</v>
      </c>
      <c r="C4" s="91"/>
      <c r="D4" s="129">
        <v>2.8</v>
      </c>
      <c r="F4" s="141"/>
      <c r="G4" s="141"/>
      <c r="H4" s="141"/>
      <c r="I4" s="141"/>
      <c r="J4" s="141"/>
      <c r="K4" s="141"/>
    </row>
    <row r="5" spans="1:11">
      <c r="A5" s="90" t="s">
        <v>40</v>
      </c>
      <c r="B5" s="91">
        <v>6.8</v>
      </c>
      <c r="C5" s="91"/>
      <c r="D5" s="129">
        <v>1.1000000000000001</v>
      </c>
      <c r="F5" s="141"/>
      <c r="G5" s="141"/>
      <c r="H5" s="141"/>
      <c r="I5" s="141"/>
      <c r="J5" s="141"/>
      <c r="K5" s="141"/>
    </row>
    <row r="6" spans="1:11">
      <c r="A6" s="90"/>
      <c r="B6" s="91">
        <v>7.7</v>
      </c>
      <c r="C6" s="91"/>
      <c r="D6" s="129">
        <v>2.2000000000000002</v>
      </c>
      <c r="F6" s="141"/>
      <c r="G6" s="141"/>
      <c r="H6" s="141"/>
      <c r="I6" s="141"/>
      <c r="J6" s="141"/>
      <c r="K6" s="141"/>
    </row>
    <row r="7" spans="1:11">
      <c r="A7" s="90" t="s">
        <v>42</v>
      </c>
      <c r="B7" s="91">
        <v>9.5</v>
      </c>
      <c r="C7" s="91"/>
      <c r="D7" s="129">
        <v>2.9</v>
      </c>
      <c r="F7" s="141"/>
      <c r="G7" s="141"/>
      <c r="H7" s="141"/>
      <c r="I7" s="141"/>
      <c r="J7" s="141"/>
      <c r="K7" s="141"/>
    </row>
    <row r="8" spans="1:11">
      <c r="A8" s="90"/>
      <c r="B8" s="91">
        <v>9.4</v>
      </c>
      <c r="C8" s="91"/>
      <c r="D8" s="129">
        <v>2.7</v>
      </c>
      <c r="F8" s="141"/>
      <c r="G8" s="141"/>
      <c r="H8" s="141"/>
      <c r="I8" s="141"/>
      <c r="J8" s="141"/>
      <c r="K8" s="141"/>
    </row>
    <row r="9" spans="1:11">
      <c r="A9" s="90" t="s">
        <v>44</v>
      </c>
      <c r="B9" s="91">
        <v>9</v>
      </c>
      <c r="C9" s="91"/>
      <c r="D9" s="129">
        <v>0.7</v>
      </c>
      <c r="F9" s="141"/>
      <c r="G9" s="141"/>
      <c r="H9" s="141"/>
      <c r="I9" s="141"/>
      <c r="J9" s="141"/>
      <c r="K9" s="141"/>
    </row>
    <row r="10" spans="1:11">
      <c r="A10" s="90"/>
      <c r="B10" s="91">
        <v>8.6999999999999993</v>
      </c>
      <c r="C10" s="91"/>
      <c r="D10" s="129">
        <v>2</v>
      </c>
      <c r="F10" s="141"/>
      <c r="G10" s="141"/>
      <c r="H10" s="141"/>
      <c r="I10" s="141"/>
      <c r="J10" s="141"/>
      <c r="K10" s="141"/>
    </row>
    <row r="11" spans="1:11">
      <c r="A11" s="89" t="s">
        <v>214</v>
      </c>
      <c r="B11" s="92">
        <v>8.6999999999999993</v>
      </c>
      <c r="C11" s="92"/>
      <c r="D11" s="129">
        <v>2.9</v>
      </c>
      <c r="F11" s="141"/>
      <c r="G11" s="141"/>
      <c r="H11" s="141"/>
      <c r="I11" s="141"/>
      <c r="J11" s="141"/>
      <c r="K11" s="141"/>
    </row>
    <row r="12" spans="1:11">
      <c r="A12" s="89"/>
      <c r="B12" s="92">
        <v>7.6</v>
      </c>
      <c r="C12" s="92">
        <v>7.6</v>
      </c>
      <c r="D12" s="129">
        <v>1.7</v>
      </c>
      <c r="F12" s="141"/>
      <c r="G12" s="141"/>
      <c r="H12" s="141"/>
      <c r="I12" s="141"/>
      <c r="J12" s="141"/>
      <c r="K12" s="141"/>
    </row>
    <row r="13" spans="1:11">
      <c r="A13" s="90" t="s">
        <v>261</v>
      </c>
      <c r="B13" s="91">
        <v>7.4</v>
      </c>
      <c r="C13" s="91">
        <v>7.6</v>
      </c>
      <c r="D13" s="129">
        <v>0.6</v>
      </c>
      <c r="F13" s="141"/>
      <c r="G13" s="141"/>
      <c r="H13" s="141"/>
      <c r="I13" s="141"/>
      <c r="J13" s="141"/>
      <c r="K13" s="141"/>
    </row>
    <row r="14" spans="1:11">
      <c r="A14" s="90"/>
      <c r="B14" s="91">
        <v>7</v>
      </c>
      <c r="C14" s="91">
        <v>6.5</v>
      </c>
      <c r="D14" s="129">
        <v>1.5</v>
      </c>
      <c r="F14" s="141"/>
      <c r="G14" s="141"/>
      <c r="H14" s="141"/>
      <c r="I14" s="141"/>
      <c r="J14" s="141"/>
      <c r="K14" s="141"/>
    </row>
    <row r="15" spans="1:11">
      <c r="A15" s="90" t="s">
        <v>218</v>
      </c>
      <c r="B15" s="91">
        <v>5.5</v>
      </c>
      <c r="C15" s="91">
        <v>5</v>
      </c>
      <c r="D15" s="129">
        <v>1.6</v>
      </c>
      <c r="F15" s="141"/>
      <c r="G15" s="141"/>
      <c r="H15" s="141"/>
      <c r="I15" s="141"/>
      <c r="J15" s="141"/>
      <c r="K15" s="141"/>
    </row>
    <row r="16" spans="1:11">
      <c r="A16" s="90"/>
      <c r="B16" s="91">
        <v>5.3</v>
      </c>
      <c r="C16" s="91">
        <v>4.8</v>
      </c>
      <c r="D16" s="129">
        <v>1.5</v>
      </c>
      <c r="F16" s="141"/>
      <c r="G16" s="141"/>
      <c r="H16" s="141"/>
      <c r="I16" s="141"/>
      <c r="J16" s="141"/>
      <c r="K16" s="141"/>
    </row>
    <row r="17" spans="1:11">
      <c r="A17" s="90" t="s">
        <v>266</v>
      </c>
      <c r="B17" s="91">
        <v>4.7</v>
      </c>
      <c r="C17" s="91">
        <v>4.0999999999999996</v>
      </c>
      <c r="D17" s="129">
        <v>0.1</v>
      </c>
      <c r="F17" s="141"/>
      <c r="G17" s="141"/>
      <c r="H17" s="141"/>
      <c r="I17" s="141"/>
      <c r="J17" s="141"/>
      <c r="K17" s="141"/>
    </row>
    <row r="18" spans="1:11">
      <c r="A18" s="90"/>
      <c r="B18" s="91">
        <v>3.9</v>
      </c>
      <c r="C18" s="91">
        <v>3.8</v>
      </c>
      <c r="D18" s="129">
        <v>0.8</v>
      </c>
      <c r="F18" s="141"/>
      <c r="G18" s="141"/>
      <c r="H18" s="141"/>
      <c r="I18" s="141"/>
      <c r="J18" s="141"/>
      <c r="K18" s="141"/>
    </row>
    <row r="19" spans="1:11">
      <c r="A19" s="90" t="s">
        <v>222</v>
      </c>
      <c r="B19" s="91">
        <v>3.8</v>
      </c>
      <c r="C19" s="91">
        <v>3.7</v>
      </c>
      <c r="D19" s="129">
        <v>1.4</v>
      </c>
      <c r="F19" s="111" t="str">
        <f>IF(Content!$E$1=1,F20,F21)</f>
        <v>Джерело: ДССУ, розрахунки НБУ.</v>
      </c>
    </row>
    <row r="20" spans="1:11">
      <c r="A20" s="89"/>
      <c r="B20" s="92">
        <v>3.8</v>
      </c>
      <c r="C20" s="92">
        <v>3.7</v>
      </c>
      <c r="D20" s="129">
        <v>1.5</v>
      </c>
      <c r="F20" s="95" t="s">
        <v>46</v>
      </c>
    </row>
    <row r="21" spans="1:11">
      <c r="A21" s="89" t="s">
        <v>473</v>
      </c>
      <c r="B21" s="92">
        <v>3.8</v>
      </c>
      <c r="C21" s="92">
        <v>3.7</v>
      </c>
      <c r="D21" s="129">
        <v>0.1</v>
      </c>
      <c r="F21" s="95" t="s">
        <v>47</v>
      </c>
    </row>
    <row r="22" spans="1:11">
      <c r="A22" s="90"/>
      <c r="B22" s="91">
        <v>3.8</v>
      </c>
      <c r="C22" s="91">
        <v>3.7</v>
      </c>
      <c r="D22" s="129">
        <v>0.7</v>
      </c>
    </row>
    <row r="23" spans="1:11">
      <c r="A23" s="90" t="s">
        <v>475</v>
      </c>
      <c r="B23" s="91">
        <v>3.8</v>
      </c>
      <c r="C23" s="91">
        <v>3.7</v>
      </c>
      <c r="D23" s="129">
        <v>1.4</v>
      </c>
    </row>
    <row r="26" spans="1:11">
      <c r="B26" s="129"/>
      <c r="C26" s="129"/>
      <c r="D26" s="129"/>
    </row>
    <row r="27" spans="1:11">
      <c r="B27" s="129"/>
      <c r="C27" s="129"/>
      <c r="D27" s="129"/>
      <c r="E27" s="126"/>
      <c r="F27" s="127"/>
    </row>
    <row r="28" spans="1:11">
      <c r="B28" s="129"/>
      <c r="C28" s="129"/>
      <c r="D28" s="129"/>
      <c r="E28" s="126"/>
      <c r="F28" s="127"/>
    </row>
    <row r="29" spans="1:11">
      <c r="B29" s="129"/>
      <c r="C29" s="129"/>
      <c r="D29" s="129"/>
    </row>
    <row r="30" spans="1:11">
      <c r="B30" s="129"/>
      <c r="C30" s="129"/>
      <c r="D30" s="129"/>
    </row>
    <row r="31" spans="1:11">
      <c r="B31" s="129"/>
      <c r="C31" s="129"/>
      <c r="D31" s="129"/>
    </row>
    <row r="32" spans="1:11">
      <c r="B32" s="129"/>
      <c r="C32" s="129"/>
      <c r="D32" s="129"/>
    </row>
    <row r="33" spans="2:4">
      <c r="B33" s="129"/>
      <c r="C33" s="129"/>
      <c r="D33" s="129"/>
    </row>
    <row r="34" spans="2:4">
      <c r="B34" s="129"/>
      <c r="C34" s="129"/>
      <c r="D34" s="129"/>
    </row>
    <row r="35" spans="2:4">
      <c r="B35" s="129"/>
      <c r="C35" s="129"/>
      <c r="D35" s="129"/>
    </row>
    <row r="36" spans="2:4">
      <c r="B36" s="129"/>
      <c r="C36" s="129"/>
      <c r="D36" s="129"/>
    </row>
    <row r="37" spans="2:4">
      <c r="B37" s="129"/>
      <c r="C37" s="129"/>
      <c r="D37" s="129"/>
    </row>
    <row r="38" spans="2:4">
      <c r="B38" s="129"/>
      <c r="C38" s="129"/>
      <c r="D38" s="129"/>
    </row>
    <row r="39" spans="2:4">
      <c r="B39" s="129"/>
      <c r="C39" s="129"/>
      <c r="D39" s="129"/>
    </row>
    <row r="40" spans="2:4">
      <c r="B40" s="129"/>
      <c r="C40" s="129"/>
      <c r="D40" s="129"/>
    </row>
    <row r="41" spans="2:4">
      <c r="B41" s="129"/>
      <c r="C41" s="129"/>
      <c r="D41" s="129"/>
    </row>
    <row r="42" spans="2:4">
      <c r="B42" s="129"/>
      <c r="C42" s="129"/>
      <c r="D42" s="129"/>
    </row>
    <row r="43" spans="2:4">
      <c r="B43" s="129"/>
      <c r="C43" s="129"/>
      <c r="D43" s="129"/>
    </row>
    <row r="44" spans="2:4">
      <c r="B44" s="129"/>
      <c r="C44" s="129"/>
      <c r="D44" s="129"/>
    </row>
    <row r="45" spans="2:4">
      <c r="B45" s="129"/>
      <c r="C45" s="129"/>
      <c r="D45" s="129"/>
    </row>
    <row r="46" spans="2:4">
      <c r="B46" s="129"/>
      <c r="C46" s="129"/>
      <c r="D46" s="129"/>
    </row>
    <row r="47" spans="2:4">
      <c r="B47" s="129"/>
      <c r="C47" s="129"/>
      <c r="D47" s="129"/>
    </row>
    <row r="48" spans="2:4">
      <c r="B48" s="129"/>
      <c r="C48" s="129"/>
      <c r="D48" s="129"/>
    </row>
    <row r="49" spans="2:4">
      <c r="B49" s="129"/>
      <c r="C49" s="129"/>
      <c r="D49" s="129"/>
    </row>
    <row r="50" spans="2:4">
      <c r="B50" s="129"/>
      <c r="C50" s="129"/>
      <c r="D50" s="129"/>
    </row>
    <row r="51" spans="2:4">
      <c r="B51" s="129"/>
      <c r="C51" s="129"/>
      <c r="D51" s="129"/>
    </row>
    <row r="52" spans="2:4">
      <c r="B52" s="129"/>
      <c r="C52" s="129"/>
      <c r="D52" s="129"/>
    </row>
    <row r="53" spans="2:4">
      <c r="B53" s="129"/>
      <c r="C53" s="129"/>
      <c r="D53" s="129"/>
    </row>
    <row r="54" spans="2:4">
      <c r="B54" s="12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54"/>
  <sheetViews>
    <sheetView showGridLines="0" zoomScaleNormal="100" workbookViewId="0">
      <selection activeCell="A2" sqref="A2:XFD3"/>
    </sheetView>
  </sheetViews>
  <sheetFormatPr defaultColWidth="8.85546875" defaultRowHeight="12.75"/>
  <cols>
    <col min="1" max="16384" width="8.85546875" style="87"/>
  </cols>
  <sheetData>
    <row r="1" spans="1:13">
      <c r="A1" s="19" t="s">
        <v>102</v>
      </c>
      <c r="B1" s="111" t="str">
        <f>IF(Content!$E$1=1,B2,B3)</f>
        <v>Базовий ІСЦ</v>
      </c>
      <c r="C1" s="111" t="str">
        <f>IF(Content!$E$1=1,C2,C3)</f>
        <v>Продукти харчування*</v>
      </c>
      <c r="D1" s="111" t="str">
        <f>IF(Content!$E$1=1,D2,D3)</f>
        <v>Послуги</v>
      </c>
      <c r="E1" s="111" t="str">
        <f>IF(Content!$E$1=1,E2,E3)</f>
        <v>Одяг і взуття</v>
      </c>
      <c r="F1" s="111" t="str">
        <f>IF(Content!$E$1=1,F2,F3)</f>
        <v>Інші непродовольчі товари</v>
      </c>
      <c r="G1" s="126"/>
      <c r="H1" s="111" t="str">
        <f>IF(Content!$E$1=1,H2,H3)</f>
        <v>Основні компоненти базового ІСЦ, %</v>
      </c>
    </row>
    <row r="2" spans="1:13" hidden="1">
      <c r="A2" s="89"/>
      <c r="B2" s="93" t="s">
        <v>7</v>
      </c>
      <c r="C2" s="93" t="s">
        <v>67</v>
      </c>
      <c r="D2" s="126" t="s">
        <v>68</v>
      </c>
      <c r="E2" s="126" t="s">
        <v>69</v>
      </c>
      <c r="F2" s="126" t="s">
        <v>70</v>
      </c>
      <c r="G2" s="126"/>
      <c r="H2" s="127" t="s">
        <v>1336</v>
      </c>
    </row>
    <row r="3" spans="1:13" hidden="1">
      <c r="A3" s="89"/>
      <c r="B3" s="93" t="s">
        <v>6</v>
      </c>
      <c r="C3" s="93" t="s">
        <v>74</v>
      </c>
      <c r="D3" s="126" t="s">
        <v>714</v>
      </c>
      <c r="E3" s="126" t="s">
        <v>1338</v>
      </c>
      <c r="F3" s="126" t="s">
        <v>1583</v>
      </c>
      <c r="G3" s="126"/>
      <c r="H3" s="127" t="s">
        <v>1337</v>
      </c>
    </row>
    <row r="4" spans="1:13">
      <c r="A4" s="90"/>
      <c r="B4" s="91">
        <v>6.3</v>
      </c>
      <c r="C4" s="91">
        <v>7.6</v>
      </c>
      <c r="D4" s="91">
        <v>9.8000000000000007</v>
      </c>
      <c r="E4" s="91">
        <v>4.5</v>
      </c>
      <c r="F4" s="91">
        <v>3</v>
      </c>
      <c r="H4" s="141"/>
      <c r="I4" s="141"/>
      <c r="J4" s="141"/>
      <c r="K4" s="141"/>
      <c r="L4" s="141"/>
      <c r="M4" s="141"/>
    </row>
    <row r="5" spans="1:13">
      <c r="A5" s="90" t="s">
        <v>40</v>
      </c>
      <c r="B5" s="91">
        <v>6.8</v>
      </c>
      <c r="C5" s="91">
        <v>8.4</v>
      </c>
      <c r="D5" s="91">
        <v>11.4</v>
      </c>
      <c r="E5" s="91">
        <v>2.1</v>
      </c>
      <c r="F5" s="91">
        <v>3.2</v>
      </c>
      <c r="H5" s="141"/>
      <c r="I5" s="141"/>
      <c r="J5" s="141"/>
      <c r="K5" s="141"/>
      <c r="L5" s="141"/>
      <c r="M5" s="141"/>
    </row>
    <row r="6" spans="1:13">
      <c r="A6" s="90"/>
      <c r="B6" s="91">
        <v>7.7</v>
      </c>
      <c r="C6" s="91">
        <v>10.4</v>
      </c>
      <c r="D6" s="91">
        <v>13.2</v>
      </c>
      <c r="E6" s="91">
        <v>0.8</v>
      </c>
      <c r="F6" s="91">
        <v>3.1</v>
      </c>
      <c r="H6" s="141"/>
      <c r="I6" s="141"/>
      <c r="J6" s="141"/>
      <c r="K6" s="141"/>
      <c r="L6" s="141"/>
      <c r="M6" s="141"/>
    </row>
    <row r="7" spans="1:13">
      <c r="A7" s="90" t="s">
        <v>42</v>
      </c>
      <c r="B7" s="91">
        <v>9.5</v>
      </c>
      <c r="C7" s="91">
        <v>13</v>
      </c>
      <c r="D7" s="91">
        <v>14.6</v>
      </c>
      <c r="E7" s="91">
        <v>0.9</v>
      </c>
      <c r="F7" s="91">
        <v>4.0999999999999996</v>
      </c>
      <c r="H7" s="141"/>
      <c r="I7" s="141"/>
      <c r="J7" s="141"/>
      <c r="K7" s="141"/>
      <c r="L7" s="141"/>
      <c r="M7" s="141"/>
    </row>
    <row r="8" spans="1:13">
      <c r="A8" s="90"/>
      <c r="B8" s="91">
        <v>9.4</v>
      </c>
      <c r="C8" s="91">
        <v>11.8</v>
      </c>
      <c r="D8" s="91">
        <v>14.9</v>
      </c>
      <c r="E8" s="91">
        <v>0.5</v>
      </c>
      <c r="F8" s="91">
        <v>5.2</v>
      </c>
      <c r="H8" s="141"/>
      <c r="I8" s="141"/>
      <c r="J8" s="141"/>
      <c r="K8" s="141"/>
      <c r="L8" s="141"/>
      <c r="M8" s="141"/>
    </row>
    <row r="9" spans="1:13">
      <c r="A9" s="90" t="s">
        <v>44</v>
      </c>
      <c r="B9" s="91">
        <v>9</v>
      </c>
      <c r="C9" s="91">
        <v>11.2</v>
      </c>
      <c r="D9" s="91">
        <v>14</v>
      </c>
      <c r="E9" s="91">
        <v>2.5</v>
      </c>
      <c r="F9" s="91">
        <v>4.7</v>
      </c>
      <c r="H9" s="141"/>
      <c r="I9" s="141"/>
      <c r="J9" s="141"/>
      <c r="K9" s="141"/>
      <c r="L9" s="141"/>
      <c r="M9" s="141"/>
    </row>
    <row r="10" spans="1:13">
      <c r="A10" s="90"/>
      <c r="B10" s="91">
        <v>8.6999999999999993</v>
      </c>
      <c r="C10" s="91">
        <v>10.1</v>
      </c>
      <c r="D10" s="91">
        <v>13.6</v>
      </c>
      <c r="E10" s="91">
        <v>1.8</v>
      </c>
      <c r="F10" s="91">
        <v>5.4</v>
      </c>
      <c r="H10" s="141"/>
      <c r="I10" s="141"/>
      <c r="J10" s="141"/>
      <c r="K10" s="141"/>
      <c r="L10" s="141"/>
      <c r="M10" s="141"/>
    </row>
    <row r="11" spans="1:13">
      <c r="A11" s="89" t="s">
        <v>214</v>
      </c>
      <c r="B11" s="92">
        <v>8.6999999999999993</v>
      </c>
      <c r="C11" s="92">
        <v>9.6</v>
      </c>
      <c r="D11" s="92">
        <v>14.9</v>
      </c>
      <c r="E11" s="92">
        <v>2</v>
      </c>
      <c r="F11" s="92">
        <v>4.8</v>
      </c>
      <c r="H11" s="141"/>
      <c r="I11" s="141"/>
      <c r="J11" s="141"/>
      <c r="K11" s="141"/>
      <c r="L11" s="141"/>
      <c r="M11" s="141"/>
    </row>
    <row r="12" spans="1:13">
      <c r="A12" s="89"/>
      <c r="B12" s="92">
        <v>7.6</v>
      </c>
      <c r="C12" s="92">
        <v>8.6999999999999993</v>
      </c>
      <c r="D12" s="92">
        <v>14.1</v>
      </c>
      <c r="E12" s="92">
        <v>2</v>
      </c>
      <c r="F12" s="92">
        <v>3</v>
      </c>
      <c r="H12" s="141"/>
      <c r="I12" s="141"/>
      <c r="J12" s="141"/>
      <c r="K12" s="141"/>
      <c r="L12" s="141"/>
      <c r="M12" s="141"/>
    </row>
    <row r="13" spans="1:13">
      <c r="A13" s="90" t="s">
        <v>261</v>
      </c>
      <c r="B13" s="91">
        <v>7.5</v>
      </c>
      <c r="C13" s="91">
        <v>8.9</v>
      </c>
      <c r="D13" s="91">
        <v>14</v>
      </c>
      <c r="E13" s="91">
        <v>0.1</v>
      </c>
      <c r="F13" s="91">
        <v>2.7</v>
      </c>
      <c r="H13" s="141"/>
      <c r="I13" s="141"/>
      <c r="J13" s="141"/>
      <c r="K13" s="141"/>
      <c r="L13" s="141"/>
      <c r="M13" s="141"/>
    </row>
    <row r="14" spans="1:13">
      <c r="A14" s="90"/>
      <c r="B14" s="91">
        <v>7</v>
      </c>
      <c r="C14" s="91">
        <v>8.5</v>
      </c>
      <c r="D14" s="91">
        <v>13.1</v>
      </c>
      <c r="E14" s="91">
        <v>1.1000000000000001</v>
      </c>
      <c r="F14" s="91">
        <v>2.1</v>
      </c>
      <c r="H14" s="141"/>
      <c r="I14" s="141"/>
      <c r="J14" s="141"/>
      <c r="K14" s="141"/>
      <c r="L14" s="141"/>
      <c r="M14" s="141"/>
    </row>
    <row r="15" spans="1:13">
      <c r="A15" s="90" t="s">
        <v>218</v>
      </c>
      <c r="B15" s="91">
        <v>5.5</v>
      </c>
      <c r="C15" s="91">
        <v>6.5</v>
      </c>
      <c r="D15" s="91">
        <v>10.1</v>
      </c>
      <c r="E15" s="91">
        <v>1.9</v>
      </c>
      <c r="F15" s="91">
        <v>1.9</v>
      </c>
      <c r="H15" s="141"/>
      <c r="I15" s="141"/>
      <c r="J15" s="141"/>
      <c r="K15" s="141"/>
      <c r="L15" s="141"/>
      <c r="M15" s="141"/>
    </row>
    <row r="16" spans="1:13">
      <c r="A16" s="90"/>
      <c r="B16" s="91">
        <v>5.3</v>
      </c>
      <c r="C16" s="91">
        <v>5.6</v>
      </c>
      <c r="D16" s="91">
        <v>9</v>
      </c>
      <c r="E16" s="91">
        <v>2.4</v>
      </c>
      <c r="F16" s="91">
        <v>2.8</v>
      </c>
      <c r="H16" s="141"/>
      <c r="I16" s="141"/>
      <c r="J16" s="141"/>
      <c r="K16" s="141"/>
      <c r="L16" s="141"/>
      <c r="M16" s="141"/>
    </row>
    <row r="17" spans="1:13">
      <c r="A17" s="90" t="s">
        <v>266</v>
      </c>
      <c r="B17" s="91">
        <v>4.7</v>
      </c>
      <c r="C17" s="91">
        <v>4.3</v>
      </c>
      <c r="D17" s="91">
        <v>8</v>
      </c>
      <c r="E17" s="91">
        <v>3.6</v>
      </c>
      <c r="F17" s="91">
        <v>3</v>
      </c>
      <c r="H17" s="141"/>
      <c r="I17" s="141"/>
      <c r="J17" s="141"/>
      <c r="K17" s="141"/>
      <c r="L17" s="141"/>
      <c r="M17" s="141"/>
    </row>
    <row r="18" spans="1:13">
      <c r="A18" s="90"/>
      <c r="B18" s="91">
        <v>3.9</v>
      </c>
      <c r="C18" s="91">
        <v>3</v>
      </c>
      <c r="D18" s="91">
        <v>6.7</v>
      </c>
      <c r="E18" s="91">
        <v>3.7</v>
      </c>
      <c r="F18" s="91">
        <v>2.9</v>
      </c>
      <c r="H18" s="141"/>
      <c r="I18" s="141"/>
      <c r="J18" s="141"/>
      <c r="K18" s="141"/>
      <c r="L18" s="141"/>
      <c r="M18" s="141"/>
    </row>
    <row r="19" spans="1:13">
      <c r="A19" s="90" t="s">
        <v>222</v>
      </c>
      <c r="B19" s="91">
        <v>3.8</v>
      </c>
      <c r="C19" s="91">
        <v>3.2</v>
      </c>
      <c r="D19" s="91">
        <v>5.9</v>
      </c>
      <c r="E19" s="91">
        <v>2.9</v>
      </c>
      <c r="F19" s="91">
        <v>3.1</v>
      </c>
      <c r="H19" s="111" t="str">
        <f>IF(Content!$E$1=1,H25,H26)</f>
        <v>* З високим ступенем обробки.</v>
      </c>
    </row>
    <row r="20" spans="1:13">
      <c r="A20" s="89"/>
      <c r="B20" s="92">
        <v>3.8</v>
      </c>
      <c r="C20" s="92">
        <v>3.1</v>
      </c>
      <c r="D20" s="92">
        <v>5.8</v>
      </c>
      <c r="E20" s="92">
        <v>2.8</v>
      </c>
      <c r="F20" s="92">
        <v>3.2</v>
      </c>
      <c r="H20" s="111" t="str">
        <f>IF(Content!$E$1=1,H21,H22)</f>
        <v>Джерело: ДССУ, розрахунки НБУ.</v>
      </c>
    </row>
    <row r="21" spans="1:13">
      <c r="A21" s="89" t="s">
        <v>473</v>
      </c>
      <c r="B21" s="92">
        <v>3.8</v>
      </c>
      <c r="C21" s="92">
        <v>3.1</v>
      </c>
      <c r="D21" s="92">
        <v>5.8</v>
      </c>
      <c r="E21" s="92">
        <v>2.9</v>
      </c>
      <c r="F21" s="92">
        <v>3.2</v>
      </c>
      <c r="H21" s="95" t="s">
        <v>46</v>
      </c>
    </row>
    <row r="22" spans="1:13">
      <c r="A22" s="90"/>
      <c r="B22" s="91">
        <v>3.8</v>
      </c>
      <c r="C22" s="91">
        <v>3.2</v>
      </c>
      <c r="D22" s="91">
        <v>5.6</v>
      </c>
      <c r="E22" s="91">
        <v>2.9</v>
      </c>
      <c r="F22" s="91">
        <v>3.2</v>
      </c>
      <c r="H22" s="95" t="s">
        <v>47</v>
      </c>
    </row>
    <row r="23" spans="1:13">
      <c r="A23" s="90" t="s">
        <v>475</v>
      </c>
      <c r="B23" s="91">
        <v>3.8</v>
      </c>
      <c r="C23" s="91">
        <v>3.2</v>
      </c>
      <c r="D23" s="91">
        <v>5.5</v>
      </c>
      <c r="E23" s="91">
        <v>3.1</v>
      </c>
      <c r="F23" s="91">
        <v>3.1</v>
      </c>
    </row>
    <row r="25" spans="1:13">
      <c r="C25" s="527"/>
      <c r="H25" s="35" t="s">
        <v>75</v>
      </c>
    </row>
    <row r="26" spans="1:13">
      <c r="B26" s="129"/>
      <c r="C26" s="129"/>
      <c r="D26" s="129"/>
      <c r="H26" s="26" t="s">
        <v>1</v>
      </c>
    </row>
    <row r="27" spans="1:13">
      <c r="B27" s="129"/>
      <c r="C27" s="129"/>
      <c r="D27" s="129"/>
      <c r="E27" s="129"/>
      <c r="F27" s="129"/>
      <c r="G27" s="126"/>
      <c r="H27" s="127"/>
    </row>
    <row r="28" spans="1:13">
      <c r="B28" s="129"/>
      <c r="C28" s="129"/>
      <c r="D28" s="129"/>
      <c r="E28" s="129"/>
      <c r="F28" s="129"/>
      <c r="G28" s="126"/>
      <c r="H28" s="127"/>
    </row>
    <row r="29" spans="1:13">
      <c r="B29" s="129"/>
      <c r="C29" s="129"/>
      <c r="D29" s="129"/>
      <c r="E29" s="129"/>
      <c r="F29" s="129"/>
    </row>
    <row r="30" spans="1:13">
      <c r="B30" s="129"/>
      <c r="C30" s="129"/>
      <c r="D30" s="129"/>
      <c r="E30" s="129"/>
      <c r="F30" s="129"/>
    </row>
    <row r="31" spans="1:13">
      <c r="B31" s="129"/>
      <c r="C31" s="129"/>
      <c r="D31" s="129"/>
      <c r="E31" s="129"/>
      <c r="F31" s="129"/>
    </row>
    <row r="32" spans="1:13">
      <c r="B32" s="129"/>
      <c r="C32" s="129"/>
      <c r="D32" s="129"/>
      <c r="E32" s="129"/>
      <c r="F32" s="129"/>
    </row>
    <row r="33" spans="2:6">
      <c r="B33" s="129"/>
      <c r="C33" s="129"/>
      <c r="D33" s="129"/>
      <c r="E33" s="129"/>
      <c r="F33" s="129"/>
    </row>
    <row r="34" spans="2:6">
      <c r="B34" s="129"/>
      <c r="C34" s="129"/>
      <c r="D34" s="129"/>
      <c r="E34" s="129"/>
      <c r="F34" s="129"/>
    </row>
    <row r="35" spans="2:6">
      <c r="B35" s="129"/>
      <c r="C35" s="129"/>
      <c r="D35" s="129"/>
      <c r="E35" s="129"/>
      <c r="F35" s="129"/>
    </row>
    <row r="36" spans="2:6">
      <c r="B36" s="129"/>
      <c r="C36" s="129"/>
      <c r="D36" s="129"/>
      <c r="E36" s="129"/>
      <c r="F36" s="129"/>
    </row>
    <row r="37" spans="2:6">
      <c r="B37" s="129"/>
      <c r="C37" s="129"/>
      <c r="D37" s="129"/>
      <c r="E37" s="129"/>
      <c r="F37" s="129"/>
    </row>
    <row r="38" spans="2:6">
      <c r="B38" s="129"/>
      <c r="C38" s="129"/>
      <c r="D38" s="129"/>
      <c r="E38" s="129"/>
      <c r="F38" s="129"/>
    </row>
    <row r="39" spans="2:6">
      <c r="B39" s="129"/>
      <c r="C39" s="129"/>
      <c r="D39" s="129"/>
      <c r="E39" s="129"/>
      <c r="F39" s="129"/>
    </row>
    <row r="40" spans="2:6">
      <c r="B40" s="129"/>
      <c r="C40" s="129"/>
      <c r="D40" s="129"/>
      <c r="E40" s="129"/>
      <c r="F40" s="129"/>
    </row>
    <row r="41" spans="2:6">
      <c r="B41" s="129"/>
      <c r="C41" s="129"/>
      <c r="D41" s="129"/>
      <c r="E41" s="129"/>
      <c r="F41" s="129"/>
    </row>
    <row r="42" spans="2:6">
      <c r="B42" s="129"/>
      <c r="C42" s="129"/>
      <c r="D42" s="129"/>
      <c r="E42" s="129"/>
      <c r="F42" s="129"/>
    </row>
    <row r="43" spans="2:6">
      <c r="B43" s="129"/>
      <c r="C43" s="129"/>
      <c r="D43" s="129"/>
      <c r="E43" s="129"/>
      <c r="F43" s="129"/>
    </row>
    <row r="44" spans="2:6">
      <c r="B44" s="129"/>
      <c r="C44" s="129"/>
      <c r="D44" s="129"/>
      <c r="E44" s="129"/>
      <c r="F44" s="129"/>
    </row>
    <row r="45" spans="2:6">
      <c r="B45" s="129"/>
      <c r="C45" s="129"/>
      <c r="D45" s="129"/>
      <c r="E45" s="129"/>
      <c r="F45" s="129"/>
    </row>
    <row r="46" spans="2:6">
      <c r="B46" s="129"/>
      <c r="C46" s="129"/>
      <c r="D46" s="129"/>
      <c r="E46" s="129"/>
      <c r="F46" s="129"/>
    </row>
    <row r="47" spans="2:6">
      <c r="B47" s="129"/>
      <c r="C47" s="129"/>
      <c r="D47" s="129"/>
      <c r="E47" s="129"/>
      <c r="F47" s="129"/>
    </row>
    <row r="48" spans="2:6">
      <c r="B48" s="129"/>
      <c r="C48" s="129"/>
      <c r="D48" s="129"/>
      <c r="E48" s="129"/>
      <c r="F48" s="129"/>
    </row>
    <row r="49" spans="2:6">
      <c r="B49" s="129"/>
      <c r="C49" s="129"/>
      <c r="D49" s="129"/>
      <c r="E49" s="129"/>
      <c r="F49" s="129"/>
    </row>
    <row r="50" spans="2:6">
      <c r="B50" s="129"/>
      <c r="C50" s="129"/>
      <c r="D50" s="129"/>
      <c r="E50" s="129"/>
      <c r="F50" s="129"/>
    </row>
    <row r="51" spans="2:6">
      <c r="B51" s="129"/>
      <c r="C51" s="129"/>
      <c r="D51" s="129"/>
      <c r="E51" s="129"/>
      <c r="F51" s="129"/>
    </row>
    <row r="52" spans="2:6">
      <c r="B52" s="129"/>
      <c r="C52" s="129"/>
      <c r="D52" s="129"/>
      <c r="E52" s="129"/>
      <c r="F52" s="129"/>
    </row>
    <row r="53" spans="2:6">
      <c r="B53" s="129"/>
      <c r="C53" s="129"/>
      <c r="D53" s="129"/>
      <c r="E53" s="129"/>
      <c r="F53" s="129"/>
    </row>
    <row r="54" spans="2:6">
      <c r="B54" s="129"/>
      <c r="C54" s="129"/>
      <c r="D54" s="129"/>
      <c r="E54" s="129"/>
      <c r="F54" s="12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tabColor theme="2"/>
  </sheetPr>
  <dimension ref="A1:M736"/>
  <sheetViews>
    <sheetView showGridLines="0" zoomScaleNormal="100" workbookViewId="0">
      <selection activeCell="A3" sqref="A2:XFD3"/>
    </sheetView>
  </sheetViews>
  <sheetFormatPr defaultColWidth="9.140625" defaultRowHeight="12.75"/>
  <cols>
    <col min="1" max="1" width="13.85546875" style="101" customWidth="1"/>
    <col min="2" max="16384" width="9.140625" style="101"/>
  </cols>
  <sheetData>
    <row r="1" spans="1:13">
      <c r="A1" s="19" t="s">
        <v>102</v>
      </c>
      <c r="B1" s="111" t="str">
        <f>IF(Content!$E$1=1,B2,B3)</f>
        <v>ECPI (поточний прогноз)</v>
      </c>
      <c r="C1" s="111" t="str">
        <f>IF(Content!$E$1=1,C2,C3)</f>
        <v>ЕСРІ (попередній прогноз)</v>
      </c>
      <c r="D1" s="111" t="str">
        <f>IF(Content!$E$1=1,D2,D3)</f>
        <v>ECPI (% р/p, п. ш.)</v>
      </c>
      <c r="E1"/>
      <c r="F1" s="111" t="str">
        <f>IF(Content!$E$1=1,F2,F3)</f>
        <v>Індекс світових цін на товари українського експорту (ЕСРІ), 12.2004 = 1</v>
      </c>
      <c r="G1"/>
      <c r="H1"/>
      <c r="I1"/>
    </row>
    <row r="2" spans="1:13" hidden="1">
      <c r="A2" s="19"/>
      <c r="B2" s="1" t="s">
        <v>249</v>
      </c>
      <c r="C2" s="1" t="s">
        <v>250</v>
      </c>
      <c r="D2" s="1" t="s">
        <v>1230</v>
      </c>
      <c r="E2"/>
      <c r="F2" s="1" t="s">
        <v>678</v>
      </c>
      <c r="G2"/>
      <c r="H2"/>
      <c r="I2"/>
    </row>
    <row r="3" spans="1:13" hidden="1">
      <c r="B3" s="1" t="s">
        <v>251</v>
      </c>
      <c r="C3" s="1" t="s">
        <v>252</v>
      </c>
      <c r="D3" s="1" t="s">
        <v>240</v>
      </c>
      <c r="E3"/>
      <c r="F3" s="1" t="s">
        <v>253</v>
      </c>
      <c r="G3"/>
      <c r="H3"/>
      <c r="I3"/>
    </row>
    <row r="4" spans="1:13">
      <c r="A4" s="472"/>
      <c r="B4" s="261">
        <v>0.93500000000000005</v>
      </c>
      <c r="C4" s="13"/>
      <c r="D4" s="13">
        <v>18.8</v>
      </c>
      <c r="E4"/>
      <c r="F4"/>
      <c r="G4"/>
      <c r="H4"/>
      <c r="I4"/>
      <c r="K4" s="96"/>
      <c r="L4" s="96"/>
      <c r="M4" s="96"/>
    </row>
    <row r="5" spans="1:13">
      <c r="A5" s="472" t="s">
        <v>209</v>
      </c>
      <c r="B5" s="261">
        <v>0.90200000000000002</v>
      </c>
      <c r="C5" s="13"/>
      <c r="D5" s="13">
        <v>-2.2000000000000002</v>
      </c>
      <c r="E5"/>
      <c r="F5"/>
      <c r="G5"/>
      <c r="H5"/>
      <c r="I5"/>
      <c r="K5" s="96"/>
      <c r="L5" s="96"/>
      <c r="M5" s="96"/>
    </row>
    <row r="6" spans="1:13">
      <c r="A6" s="472"/>
      <c r="B6" s="261">
        <v>0.96120000000000005</v>
      </c>
      <c r="C6" s="13"/>
      <c r="D6" s="13">
        <v>13.8</v>
      </c>
      <c r="E6"/>
      <c r="F6"/>
      <c r="G6"/>
      <c r="H6"/>
      <c r="I6"/>
      <c r="K6" s="96"/>
      <c r="L6" s="96"/>
      <c r="M6" s="96"/>
    </row>
    <row r="7" spans="1:13">
      <c r="A7" s="472" t="s">
        <v>42</v>
      </c>
      <c r="B7" s="261">
        <v>0.96899999999999997</v>
      </c>
      <c r="C7" s="13"/>
      <c r="D7" s="13">
        <v>10.199999999999999</v>
      </c>
      <c r="E7"/>
      <c r="F7"/>
      <c r="G7"/>
      <c r="H7"/>
      <c r="I7"/>
      <c r="K7" s="96"/>
      <c r="L7" s="96"/>
      <c r="M7" s="96"/>
    </row>
    <row r="8" spans="1:13">
      <c r="A8" s="472"/>
      <c r="B8" s="261">
        <v>1.038</v>
      </c>
      <c r="C8" s="13"/>
      <c r="D8" s="13">
        <v>10.9</v>
      </c>
      <c r="E8"/>
      <c r="F8"/>
      <c r="G8"/>
      <c r="H8"/>
      <c r="I8"/>
      <c r="K8" s="96"/>
      <c r="L8" s="96"/>
      <c r="M8" s="96"/>
    </row>
    <row r="9" spans="1:13">
      <c r="A9" s="472" t="s">
        <v>143</v>
      </c>
      <c r="B9" s="261">
        <v>1.042</v>
      </c>
      <c r="C9" s="13"/>
      <c r="D9" s="13">
        <v>15.6</v>
      </c>
      <c r="E9"/>
      <c r="F9"/>
      <c r="G9"/>
      <c r="H9"/>
      <c r="I9"/>
      <c r="K9" s="96"/>
      <c r="L9" s="96"/>
      <c r="M9" s="96"/>
    </row>
    <row r="10" spans="1:13">
      <c r="A10" s="472"/>
      <c r="B10" s="261">
        <v>0.997</v>
      </c>
      <c r="C10" s="13"/>
      <c r="D10" s="13">
        <v>3.8</v>
      </c>
      <c r="E10"/>
      <c r="F10"/>
      <c r="G10"/>
      <c r="H10"/>
      <c r="I10"/>
      <c r="K10" s="96"/>
      <c r="L10" s="96"/>
      <c r="M10" s="96"/>
    </row>
    <row r="11" spans="1:13">
      <c r="A11" s="472" t="s">
        <v>214</v>
      </c>
      <c r="B11" s="261">
        <v>0.96299999999999997</v>
      </c>
      <c r="C11" s="13"/>
      <c r="D11" s="13">
        <v>-0.7</v>
      </c>
      <c r="E11"/>
      <c r="F11"/>
      <c r="G11"/>
      <c r="H11"/>
      <c r="I11"/>
      <c r="K11" s="96"/>
      <c r="L11" s="96"/>
      <c r="M11" s="96"/>
    </row>
    <row r="12" spans="1:13">
      <c r="A12" s="472"/>
      <c r="B12" s="261">
        <v>0.96599999999999997</v>
      </c>
      <c r="C12" s="474">
        <v>0.96199999999999997</v>
      </c>
      <c r="D12" s="13">
        <v>-7</v>
      </c>
      <c r="E12"/>
      <c r="F12"/>
      <c r="G12"/>
      <c r="H12"/>
      <c r="I12"/>
      <c r="K12" s="96"/>
      <c r="L12" s="96"/>
      <c r="M12" s="96"/>
    </row>
    <row r="13" spans="1:13">
      <c r="A13" s="472" t="s">
        <v>261</v>
      </c>
      <c r="B13" s="261">
        <v>0.98799999999999999</v>
      </c>
      <c r="C13" s="474">
        <v>0.96599999999999997</v>
      </c>
      <c r="D13" s="13">
        <v>-5.3</v>
      </c>
      <c r="E13"/>
      <c r="F13"/>
      <c r="G13"/>
      <c r="H13"/>
      <c r="I13"/>
      <c r="K13" s="96"/>
      <c r="L13" s="96"/>
      <c r="M13" s="96"/>
    </row>
    <row r="14" spans="1:13">
      <c r="A14" s="473"/>
      <c r="B14" s="475">
        <v>0.97699999999999998</v>
      </c>
      <c r="C14" s="476">
        <v>0.96099999999999997</v>
      </c>
      <c r="D14" s="477">
        <v>-2</v>
      </c>
      <c r="E14"/>
      <c r="F14"/>
      <c r="G14"/>
      <c r="H14"/>
      <c r="I14"/>
      <c r="K14" s="96"/>
      <c r="L14" s="96"/>
      <c r="M14" s="96"/>
    </row>
    <row r="15" spans="1:13">
      <c r="A15" s="473" t="s">
        <v>218</v>
      </c>
      <c r="B15" s="475">
        <v>0.96499999999999997</v>
      </c>
      <c r="C15" s="476">
        <v>0.94799999999999995</v>
      </c>
      <c r="D15" s="477">
        <v>0.2</v>
      </c>
      <c r="E15"/>
      <c r="F15"/>
      <c r="G15"/>
      <c r="H15"/>
      <c r="I15"/>
      <c r="K15" s="96"/>
      <c r="L15" s="96"/>
      <c r="M15" s="96"/>
    </row>
    <row r="16" spans="1:13">
      <c r="A16" s="473"/>
      <c r="B16" s="475">
        <v>0.96599999999999997</v>
      </c>
      <c r="C16" s="476">
        <v>0.94799999999999995</v>
      </c>
      <c r="D16" s="477">
        <v>0</v>
      </c>
      <c r="E16"/>
      <c r="F16"/>
      <c r="G16"/>
      <c r="H16"/>
      <c r="I16"/>
      <c r="K16" s="96"/>
      <c r="L16" s="96"/>
      <c r="M16" s="96"/>
    </row>
    <row r="17" spans="1:13">
      <c r="A17" s="473" t="s">
        <v>266</v>
      </c>
      <c r="B17" s="475">
        <v>0.96699999999999997</v>
      </c>
      <c r="C17" s="476">
        <v>0.94899999999999995</v>
      </c>
      <c r="D17" s="477">
        <v>-2.1</v>
      </c>
      <c r="E17"/>
      <c r="F17"/>
      <c r="G17"/>
      <c r="H17"/>
      <c r="I17"/>
      <c r="K17" s="96"/>
      <c r="L17" s="96"/>
      <c r="M17" s="96"/>
    </row>
    <row r="18" spans="1:13">
      <c r="A18" s="473"/>
      <c r="B18" s="475">
        <v>0.97199999999999998</v>
      </c>
      <c r="C18" s="476">
        <v>0.95399999999999996</v>
      </c>
      <c r="D18" s="477">
        <v>-0.6</v>
      </c>
      <c r="E18"/>
      <c r="F18" s="111" t="str">
        <f>IF(Content!$E$1=1,F19,F20)</f>
        <v>Джерело: розрахунки НБУ.</v>
      </c>
      <c r="G18"/>
      <c r="H18"/>
      <c r="I18"/>
      <c r="K18" s="96"/>
      <c r="L18" s="96"/>
      <c r="M18" s="96"/>
    </row>
    <row r="19" spans="1:13">
      <c r="A19" s="473" t="s">
        <v>222</v>
      </c>
      <c r="B19" s="475">
        <v>0.97</v>
      </c>
      <c r="C19" s="476">
        <v>0.95099999999999996</v>
      </c>
      <c r="D19" s="477">
        <v>0.5</v>
      </c>
      <c r="E19"/>
      <c r="F19" s="2" t="s">
        <v>63</v>
      </c>
      <c r="G19"/>
      <c r="H19"/>
      <c r="I19"/>
      <c r="K19" s="96"/>
      <c r="L19" s="96"/>
      <c r="M19" s="96"/>
    </row>
    <row r="20" spans="1:13">
      <c r="A20" s="473"/>
      <c r="B20" s="475">
        <v>0.96799999999999997</v>
      </c>
      <c r="C20" s="476">
        <v>0.94899999999999995</v>
      </c>
      <c r="D20" s="477">
        <v>0.2</v>
      </c>
      <c r="E20"/>
      <c r="F20" s="2" t="s">
        <v>64</v>
      </c>
      <c r="G20"/>
      <c r="H20"/>
      <c r="I20"/>
      <c r="K20" s="96"/>
      <c r="L20" s="96"/>
      <c r="M20" s="96"/>
    </row>
    <row r="21" spans="1:13">
      <c r="A21" s="473" t="s">
        <v>473</v>
      </c>
      <c r="B21" s="475">
        <v>0.97099999999999997</v>
      </c>
      <c r="C21" s="476">
        <v>0.95199999999999996</v>
      </c>
      <c r="D21" s="477">
        <v>0.4</v>
      </c>
      <c r="E21"/>
      <c r="F21"/>
      <c r="G21"/>
      <c r="H21"/>
      <c r="I21"/>
      <c r="K21" s="96"/>
      <c r="L21" s="96"/>
      <c r="M21" s="96"/>
    </row>
    <row r="22" spans="1:13">
      <c r="A22" s="473"/>
      <c r="B22" s="475">
        <v>0.96399999999999997</v>
      </c>
      <c r="C22" s="476">
        <v>0.94599999999999995</v>
      </c>
      <c r="D22" s="477">
        <v>-0.7</v>
      </c>
      <c r="E22"/>
      <c r="F22"/>
      <c r="G22"/>
      <c r="H22"/>
      <c r="I22"/>
      <c r="K22" s="96"/>
      <c r="L22" s="96"/>
      <c r="M22" s="96"/>
    </row>
    <row r="23" spans="1:13">
      <c r="A23" s="473" t="s">
        <v>475</v>
      </c>
      <c r="B23" s="475">
        <v>0.96499999999999997</v>
      </c>
      <c r="C23" s="476">
        <v>0.94699999999999995</v>
      </c>
      <c r="D23" s="477">
        <v>-0.5</v>
      </c>
      <c r="E23"/>
      <c r="F23"/>
      <c r="G23"/>
      <c r="H23"/>
      <c r="I23"/>
      <c r="K23" s="96"/>
      <c r="L23" s="96"/>
      <c r="M23" s="96"/>
    </row>
    <row r="24" spans="1:13">
      <c r="A24" s="66"/>
      <c r="B24" s="261"/>
      <c r="C24" s="13"/>
      <c r="D24" s="13"/>
      <c r="E24"/>
      <c r="F24"/>
      <c r="G24"/>
      <c r="H24"/>
      <c r="I24"/>
      <c r="K24" s="96"/>
      <c r="L24" s="96"/>
      <c r="M24" s="96"/>
    </row>
    <row r="25" spans="1:13">
      <c r="A25" s="66"/>
      <c r="B25" s="261"/>
      <c r="C25" s="13"/>
      <c r="D25" s="13"/>
      <c r="E25"/>
      <c r="F25"/>
      <c r="G25"/>
      <c r="H25"/>
      <c r="I25"/>
      <c r="K25" s="96"/>
      <c r="L25" s="96"/>
      <c r="M25" s="96"/>
    </row>
    <row r="26" spans="1:13">
      <c r="A26" s="66"/>
      <c r="B26" s="261"/>
      <c r="C26" s="13"/>
      <c r="D26" s="13"/>
      <c r="E26"/>
      <c r="F26"/>
      <c r="G26"/>
      <c r="H26"/>
      <c r="I26"/>
      <c r="K26" s="96"/>
      <c r="L26" s="96"/>
      <c r="M26" s="96"/>
    </row>
    <row r="27" spans="1:13">
      <c r="A27" s="66"/>
      <c r="B27" s="261"/>
      <c r="C27" s="13"/>
      <c r="D27" s="13"/>
      <c r="E27"/>
      <c r="F27"/>
      <c r="G27"/>
      <c r="H27"/>
      <c r="I27"/>
      <c r="K27" s="96"/>
      <c r="L27" s="96"/>
      <c r="M27" s="96"/>
    </row>
    <row r="28" spans="1:13">
      <c r="A28" s="66"/>
      <c r="B28" s="261"/>
      <c r="C28" s="13"/>
      <c r="D28" s="13"/>
      <c r="E28"/>
      <c r="F28"/>
      <c r="G28"/>
      <c r="H28"/>
      <c r="I28"/>
      <c r="K28" s="96"/>
      <c r="L28" s="96"/>
      <c r="M28" s="96"/>
    </row>
    <row r="29" spans="1:13">
      <c r="A29" s="66"/>
      <c r="K29" s="96"/>
      <c r="L29" s="96"/>
      <c r="M29" s="96"/>
    </row>
    <row r="30" spans="1:13">
      <c r="A30" s="66"/>
      <c r="K30" s="96"/>
      <c r="L30" s="96"/>
      <c r="M30" s="96"/>
    </row>
    <row r="31" spans="1:13">
      <c r="A31" s="66"/>
      <c r="K31" s="96"/>
      <c r="L31" s="96"/>
      <c r="M31" s="96"/>
    </row>
    <row r="32" spans="1:13">
      <c r="A32" s="66"/>
      <c r="K32" s="96"/>
      <c r="L32" s="96"/>
      <c r="M32" s="96"/>
    </row>
    <row r="33" spans="1:13">
      <c r="A33" s="66"/>
      <c r="K33" s="96"/>
      <c r="L33" s="96"/>
      <c r="M33" s="96"/>
    </row>
    <row r="34" spans="1:13">
      <c r="A34" s="66"/>
      <c r="K34" s="96"/>
      <c r="L34" s="96"/>
      <c r="M34" s="96"/>
    </row>
    <row r="35" spans="1:13">
      <c r="A35" s="66"/>
      <c r="K35" s="96"/>
      <c r="L35" s="96"/>
      <c r="M35" s="96"/>
    </row>
    <row r="36" spans="1:13">
      <c r="A36" s="66"/>
      <c r="K36" s="96"/>
      <c r="L36" s="96"/>
      <c r="M36" s="96"/>
    </row>
    <row r="37" spans="1:13">
      <c r="A37" s="66"/>
      <c r="K37" s="96"/>
      <c r="L37" s="96"/>
      <c r="M37" s="96"/>
    </row>
    <row r="38" spans="1:13">
      <c r="A38" s="66"/>
      <c r="K38" s="96"/>
      <c r="L38" s="96"/>
      <c r="M38" s="96"/>
    </row>
    <row r="39" spans="1:13">
      <c r="A39" s="66"/>
      <c r="K39" s="96"/>
      <c r="L39" s="96"/>
      <c r="M39" s="96"/>
    </row>
    <row r="40" spans="1:13">
      <c r="A40" s="66"/>
      <c r="K40" s="96"/>
      <c r="L40" s="96"/>
      <c r="M40" s="96"/>
    </row>
    <row r="41" spans="1:13">
      <c r="A41" s="66"/>
      <c r="K41" s="96"/>
      <c r="L41" s="96"/>
      <c r="M41" s="96"/>
    </row>
    <row r="42" spans="1:13">
      <c r="A42" s="66"/>
      <c r="K42" s="96"/>
      <c r="L42" s="96"/>
      <c r="M42" s="96"/>
    </row>
    <row r="43" spans="1:13">
      <c r="A43" s="66"/>
      <c r="K43" s="96"/>
      <c r="L43" s="96"/>
      <c r="M43" s="96"/>
    </row>
    <row r="44" spans="1:13">
      <c r="A44" s="66"/>
      <c r="K44" s="96"/>
      <c r="L44" s="96"/>
      <c r="M44" s="96"/>
    </row>
    <row r="45" spans="1:13">
      <c r="A45" s="66"/>
      <c r="K45" s="96"/>
      <c r="L45" s="96"/>
      <c r="M45" s="96"/>
    </row>
    <row r="46" spans="1:13">
      <c r="A46" s="66"/>
      <c r="K46" s="96"/>
      <c r="L46" s="96"/>
      <c r="M46" s="96"/>
    </row>
    <row r="47" spans="1:13">
      <c r="A47" s="66"/>
      <c r="K47" s="96"/>
      <c r="L47" s="96"/>
      <c r="M47" s="96"/>
    </row>
    <row r="48" spans="1:13">
      <c r="A48" s="66"/>
      <c r="K48" s="96"/>
      <c r="L48" s="96"/>
      <c r="M48" s="96"/>
    </row>
    <row r="49" spans="1:13">
      <c r="A49" s="66"/>
      <c r="K49" s="96"/>
      <c r="L49" s="96"/>
      <c r="M49" s="96"/>
    </row>
    <row r="50" spans="1:13">
      <c r="A50" s="66"/>
      <c r="K50" s="96"/>
      <c r="L50" s="96"/>
      <c r="M50" s="96"/>
    </row>
    <row r="51" spans="1:13">
      <c r="A51" s="66"/>
      <c r="K51" s="96"/>
      <c r="L51" s="96"/>
      <c r="M51" s="96"/>
    </row>
    <row r="52" spans="1:13">
      <c r="A52" s="66"/>
      <c r="K52" s="96"/>
      <c r="L52" s="96"/>
      <c r="M52" s="96"/>
    </row>
    <row r="53" spans="1:13">
      <c r="A53" s="66"/>
      <c r="K53" s="96"/>
      <c r="L53" s="96"/>
      <c r="M53" s="96"/>
    </row>
    <row r="54" spans="1:13">
      <c r="A54" s="66"/>
      <c r="K54" s="96"/>
      <c r="L54" s="96"/>
      <c r="M54" s="96"/>
    </row>
    <row r="55" spans="1:13">
      <c r="A55" s="66"/>
      <c r="K55" s="96"/>
      <c r="L55" s="96"/>
      <c r="M55" s="96"/>
    </row>
    <row r="56" spans="1:13">
      <c r="A56" s="66"/>
      <c r="K56" s="96"/>
      <c r="L56" s="96"/>
      <c r="M56" s="96"/>
    </row>
    <row r="57" spans="1:13">
      <c r="A57" s="66"/>
      <c r="K57" s="96"/>
      <c r="L57" s="96"/>
      <c r="M57" s="96"/>
    </row>
    <row r="58" spans="1:13">
      <c r="A58" s="66"/>
      <c r="K58" s="96"/>
      <c r="L58" s="96"/>
      <c r="M58" s="96"/>
    </row>
    <row r="59" spans="1:13">
      <c r="A59" s="66"/>
      <c r="K59" s="96"/>
      <c r="L59" s="96"/>
      <c r="M59" s="96"/>
    </row>
    <row r="60" spans="1:13">
      <c r="A60" s="66"/>
      <c r="K60" s="96"/>
      <c r="L60" s="96"/>
      <c r="M60" s="96"/>
    </row>
    <row r="61" spans="1:13">
      <c r="A61" s="66"/>
      <c r="K61" s="96"/>
      <c r="L61" s="96"/>
      <c r="M61" s="96"/>
    </row>
    <row r="62" spans="1:13">
      <c r="A62" s="66"/>
      <c r="K62" s="96"/>
      <c r="L62" s="96"/>
      <c r="M62" s="96"/>
    </row>
    <row r="63" spans="1:13">
      <c r="A63" s="66"/>
      <c r="K63" s="96"/>
      <c r="L63" s="96"/>
      <c r="M63" s="96"/>
    </row>
    <row r="64" spans="1:13">
      <c r="A64" s="66"/>
      <c r="K64" s="96"/>
      <c r="L64" s="96"/>
      <c r="M64" s="96"/>
    </row>
    <row r="65" spans="1:13">
      <c r="A65" s="66"/>
      <c r="K65" s="96"/>
      <c r="L65" s="96"/>
      <c r="M65" s="96"/>
    </row>
    <row r="66" spans="1:13">
      <c r="A66" s="66"/>
      <c r="K66" s="96"/>
      <c r="L66" s="96"/>
      <c r="M66" s="96"/>
    </row>
    <row r="67" spans="1:13">
      <c r="A67" s="66"/>
      <c r="K67" s="96"/>
      <c r="L67" s="96"/>
      <c r="M67" s="96"/>
    </row>
    <row r="68" spans="1:13">
      <c r="A68" s="66"/>
      <c r="K68" s="96"/>
      <c r="L68" s="96"/>
      <c r="M68" s="96"/>
    </row>
    <row r="69" spans="1:13">
      <c r="A69" s="66"/>
      <c r="K69" s="96"/>
      <c r="L69" s="96"/>
      <c r="M69" s="96"/>
    </row>
    <row r="70" spans="1:13">
      <c r="A70" s="66"/>
      <c r="K70" s="96"/>
      <c r="L70" s="96"/>
      <c r="M70" s="96"/>
    </row>
    <row r="71" spans="1:13">
      <c r="A71" s="66"/>
      <c r="K71" s="96"/>
      <c r="L71" s="96"/>
      <c r="M71" s="96"/>
    </row>
    <row r="72" spans="1:13">
      <c r="A72" s="66"/>
      <c r="K72" s="96"/>
      <c r="L72" s="96"/>
      <c r="M72" s="96"/>
    </row>
    <row r="73" spans="1:13">
      <c r="A73" s="66"/>
      <c r="K73" s="96"/>
      <c r="L73" s="96"/>
      <c r="M73" s="96"/>
    </row>
    <row r="74" spans="1:13">
      <c r="A74" s="66"/>
      <c r="K74" s="96"/>
      <c r="L74" s="96"/>
      <c r="M74" s="96"/>
    </row>
    <row r="75" spans="1:13">
      <c r="A75" s="66"/>
      <c r="K75" s="96"/>
      <c r="L75" s="96"/>
      <c r="M75" s="96"/>
    </row>
    <row r="76" spans="1:13">
      <c r="A76" s="66"/>
      <c r="K76" s="96"/>
      <c r="L76" s="96"/>
      <c r="M76" s="96"/>
    </row>
    <row r="77" spans="1:13">
      <c r="A77" s="66"/>
      <c r="K77" s="96"/>
      <c r="L77" s="96"/>
      <c r="M77" s="96"/>
    </row>
    <row r="78" spans="1:13">
      <c r="A78" s="66"/>
      <c r="K78" s="96"/>
      <c r="L78" s="96"/>
      <c r="M78" s="96"/>
    </row>
    <row r="79" spans="1:13">
      <c r="A79" s="66"/>
      <c r="K79" s="96"/>
      <c r="L79" s="96"/>
      <c r="M79" s="96"/>
    </row>
    <row r="80" spans="1:13">
      <c r="A80" s="66"/>
      <c r="K80" s="96"/>
      <c r="L80" s="96"/>
      <c r="M80" s="96"/>
    </row>
    <row r="81" spans="1:13">
      <c r="A81" s="66"/>
      <c r="K81" s="96"/>
      <c r="L81" s="96"/>
      <c r="M81" s="96"/>
    </row>
    <row r="82" spans="1:13">
      <c r="A82" s="66"/>
      <c r="K82" s="96"/>
      <c r="L82" s="96"/>
      <c r="M82" s="96"/>
    </row>
    <row r="83" spans="1:13">
      <c r="A83" s="66"/>
      <c r="K83" s="96"/>
      <c r="L83" s="96"/>
      <c r="M83" s="96"/>
    </row>
    <row r="84" spans="1:13">
      <c r="A84" s="66"/>
      <c r="K84" s="96"/>
      <c r="L84" s="96"/>
      <c r="M84" s="96"/>
    </row>
    <row r="85" spans="1:13">
      <c r="A85" s="66"/>
      <c r="K85" s="96"/>
      <c r="L85" s="96"/>
      <c r="M85" s="96"/>
    </row>
    <row r="86" spans="1:13">
      <c r="A86" s="66"/>
      <c r="K86" s="96"/>
      <c r="L86" s="96"/>
      <c r="M86" s="96"/>
    </row>
    <row r="87" spans="1:13">
      <c r="A87" s="66"/>
      <c r="K87" s="96"/>
      <c r="L87" s="96"/>
      <c r="M87" s="96"/>
    </row>
    <row r="88" spans="1:13">
      <c r="A88" s="66"/>
      <c r="K88" s="96"/>
      <c r="L88" s="96"/>
      <c r="M88" s="96"/>
    </row>
    <row r="89" spans="1:13">
      <c r="A89" s="66"/>
      <c r="K89" s="96"/>
      <c r="L89" s="96"/>
      <c r="M89" s="96"/>
    </row>
    <row r="90" spans="1:13">
      <c r="A90" s="66"/>
      <c r="K90" s="96"/>
      <c r="L90" s="96"/>
      <c r="M90" s="96"/>
    </row>
    <row r="91" spans="1:13">
      <c r="A91" s="66"/>
      <c r="K91" s="96"/>
      <c r="L91" s="96"/>
      <c r="M91" s="96"/>
    </row>
    <row r="92" spans="1:13">
      <c r="A92" s="66"/>
      <c r="K92" s="96"/>
      <c r="L92" s="96"/>
      <c r="M92" s="96"/>
    </row>
    <row r="93" spans="1:13">
      <c r="A93" s="66"/>
      <c r="K93" s="96"/>
      <c r="L93" s="96"/>
      <c r="M93" s="96"/>
    </row>
    <row r="94" spans="1:13">
      <c r="A94" s="66"/>
      <c r="K94" s="96"/>
      <c r="L94" s="96"/>
      <c r="M94" s="96"/>
    </row>
    <row r="95" spans="1:13">
      <c r="A95" s="66"/>
      <c r="K95" s="96"/>
      <c r="L95" s="96"/>
      <c r="M95" s="96"/>
    </row>
    <row r="96" spans="1:13">
      <c r="A96" s="66"/>
      <c r="K96" s="96"/>
      <c r="L96" s="96"/>
      <c r="M96" s="96"/>
    </row>
    <row r="97" spans="1:13">
      <c r="A97" s="66"/>
      <c r="K97" s="96"/>
      <c r="L97" s="96"/>
      <c r="M97" s="96"/>
    </row>
    <row r="98" spans="1:13">
      <c r="A98" s="66"/>
      <c r="K98" s="96"/>
      <c r="L98" s="96"/>
      <c r="M98" s="96"/>
    </row>
    <row r="99" spans="1:13">
      <c r="A99" s="66"/>
      <c r="K99" s="96"/>
      <c r="L99" s="96"/>
      <c r="M99" s="96"/>
    </row>
    <row r="100" spans="1:13">
      <c r="A100" s="66"/>
      <c r="K100" s="96"/>
      <c r="L100" s="96"/>
      <c r="M100" s="96"/>
    </row>
    <row r="101" spans="1:13">
      <c r="A101" s="66"/>
      <c r="K101" s="96"/>
      <c r="L101" s="96"/>
      <c r="M101" s="96"/>
    </row>
    <row r="102" spans="1:13">
      <c r="A102" s="66"/>
      <c r="K102" s="96"/>
      <c r="L102" s="96"/>
      <c r="M102" s="96"/>
    </row>
    <row r="103" spans="1:13">
      <c r="A103" s="66"/>
      <c r="K103" s="96"/>
      <c r="L103" s="96"/>
      <c r="M103" s="96"/>
    </row>
    <row r="104" spans="1:13">
      <c r="A104" s="66"/>
      <c r="K104" s="96"/>
      <c r="L104" s="96"/>
      <c r="M104" s="96"/>
    </row>
    <row r="105" spans="1:13">
      <c r="A105" s="66"/>
      <c r="K105" s="96"/>
      <c r="L105" s="96"/>
      <c r="M105" s="96"/>
    </row>
    <row r="106" spans="1:13">
      <c r="A106" s="66"/>
      <c r="K106" s="96"/>
      <c r="L106" s="96"/>
      <c r="M106" s="96"/>
    </row>
    <row r="107" spans="1:13">
      <c r="A107" s="66"/>
      <c r="K107" s="96"/>
      <c r="L107" s="96"/>
      <c r="M107" s="96"/>
    </row>
    <row r="108" spans="1:13">
      <c r="A108" s="66"/>
      <c r="K108" s="96"/>
      <c r="L108" s="96"/>
      <c r="M108" s="96"/>
    </row>
    <row r="109" spans="1:13">
      <c r="A109" s="66"/>
      <c r="K109" s="96"/>
      <c r="L109" s="96"/>
      <c r="M109" s="96"/>
    </row>
    <row r="110" spans="1:13">
      <c r="A110" s="66"/>
      <c r="K110" s="96"/>
      <c r="L110" s="96"/>
      <c r="M110" s="96"/>
    </row>
    <row r="111" spans="1:13">
      <c r="A111" s="66"/>
      <c r="K111" s="96"/>
      <c r="L111" s="96"/>
      <c r="M111" s="96"/>
    </row>
    <row r="112" spans="1:13">
      <c r="A112" s="66"/>
      <c r="K112" s="96"/>
      <c r="L112" s="96"/>
      <c r="M112" s="96"/>
    </row>
    <row r="113" spans="1:13">
      <c r="A113" s="66"/>
      <c r="K113" s="96"/>
      <c r="L113" s="96"/>
      <c r="M113" s="96"/>
    </row>
    <row r="114" spans="1:13">
      <c r="A114" s="66"/>
      <c r="K114" s="96"/>
      <c r="L114" s="96"/>
      <c r="M114" s="96"/>
    </row>
    <row r="115" spans="1:13">
      <c r="A115" s="66"/>
      <c r="K115" s="96"/>
      <c r="L115" s="96"/>
      <c r="M115" s="96"/>
    </row>
    <row r="116" spans="1:13">
      <c r="A116" s="66"/>
      <c r="K116" s="96"/>
      <c r="L116" s="96"/>
      <c r="M116" s="96"/>
    </row>
    <row r="117" spans="1:13">
      <c r="A117" s="66"/>
      <c r="K117" s="96"/>
      <c r="L117" s="96"/>
      <c r="M117" s="96"/>
    </row>
    <row r="118" spans="1:13">
      <c r="A118" s="66"/>
      <c r="K118" s="96"/>
      <c r="L118" s="96"/>
      <c r="M118" s="96"/>
    </row>
    <row r="119" spans="1:13">
      <c r="A119" s="66"/>
      <c r="K119" s="96"/>
      <c r="L119" s="96"/>
      <c r="M119" s="96"/>
    </row>
    <row r="120" spans="1:13">
      <c r="A120" s="66"/>
      <c r="K120" s="96"/>
      <c r="L120" s="96"/>
      <c r="M120" s="96"/>
    </row>
    <row r="121" spans="1:13">
      <c r="A121" s="66"/>
      <c r="K121" s="96"/>
      <c r="L121" s="96"/>
      <c r="M121" s="96"/>
    </row>
    <row r="122" spans="1:13">
      <c r="A122" s="66"/>
      <c r="K122" s="96"/>
      <c r="L122" s="96"/>
      <c r="M122" s="96"/>
    </row>
    <row r="123" spans="1:13">
      <c r="A123" s="66"/>
      <c r="K123" s="96"/>
      <c r="L123" s="96"/>
      <c r="M123" s="96"/>
    </row>
    <row r="124" spans="1:13">
      <c r="A124" s="66"/>
      <c r="K124" s="96"/>
      <c r="L124" s="96"/>
      <c r="M124" s="96"/>
    </row>
    <row r="125" spans="1:13">
      <c r="A125" s="66"/>
      <c r="K125" s="96"/>
      <c r="L125" s="96"/>
      <c r="M125" s="96"/>
    </row>
    <row r="126" spans="1:13">
      <c r="A126" s="66"/>
      <c r="K126" s="96"/>
      <c r="L126" s="96"/>
      <c r="M126" s="96"/>
    </row>
    <row r="127" spans="1:13">
      <c r="A127" s="66"/>
      <c r="K127" s="96"/>
      <c r="L127" s="96"/>
      <c r="M127" s="96"/>
    </row>
    <row r="128" spans="1:13">
      <c r="A128" s="66"/>
      <c r="K128" s="96"/>
      <c r="L128" s="96"/>
      <c r="M128" s="96"/>
    </row>
    <row r="129" spans="1:13">
      <c r="A129" s="66"/>
      <c r="K129" s="96"/>
      <c r="L129" s="96"/>
      <c r="M129" s="96"/>
    </row>
    <row r="130" spans="1:13">
      <c r="A130" s="66"/>
      <c r="K130" s="96"/>
      <c r="L130" s="96"/>
      <c r="M130" s="96"/>
    </row>
    <row r="131" spans="1:13">
      <c r="A131" s="66"/>
      <c r="K131" s="96"/>
      <c r="L131" s="96"/>
      <c r="M131" s="96"/>
    </row>
    <row r="132" spans="1:13">
      <c r="A132" s="66"/>
      <c r="K132" s="96"/>
      <c r="L132" s="96"/>
      <c r="M132" s="96"/>
    </row>
    <row r="133" spans="1:13">
      <c r="A133" s="66"/>
      <c r="K133" s="96"/>
      <c r="L133" s="96"/>
      <c r="M133" s="96"/>
    </row>
    <row r="134" spans="1:13">
      <c r="A134" s="66"/>
      <c r="K134" s="96"/>
      <c r="L134" s="96"/>
      <c r="M134" s="96"/>
    </row>
    <row r="135" spans="1:13">
      <c r="A135" s="66"/>
      <c r="K135" s="96"/>
      <c r="L135" s="96"/>
      <c r="M135" s="96"/>
    </row>
    <row r="136" spans="1:13">
      <c r="A136" s="66"/>
      <c r="K136" s="96"/>
      <c r="L136" s="96"/>
      <c r="M136" s="96"/>
    </row>
    <row r="137" spans="1:13">
      <c r="A137" s="66"/>
      <c r="K137" s="96"/>
      <c r="L137" s="96"/>
      <c r="M137" s="96"/>
    </row>
    <row r="138" spans="1:13">
      <c r="A138" s="66"/>
      <c r="K138" s="96"/>
      <c r="L138" s="96"/>
      <c r="M138" s="96"/>
    </row>
    <row r="139" spans="1:13">
      <c r="A139" s="66"/>
      <c r="K139" s="96"/>
      <c r="L139" s="96"/>
      <c r="M139" s="96"/>
    </row>
    <row r="140" spans="1:13">
      <c r="A140" s="66"/>
      <c r="K140" s="96"/>
      <c r="L140" s="96"/>
      <c r="M140" s="96"/>
    </row>
    <row r="141" spans="1:13">
      <c r="A141" s="66"/>
      <c r="K141" s="96"/>
      <c r="L141" s="96"/>
      <c r="M141" s="96"/>
    </row>
    <row r="142" spans="1:13">
      <c r="A142" s="66"/>
      <c r="K142" s="96"/>
      <c r="L142" s="96"/>
      <c r="M142" s="96"/>
    </row>
    <row r="143" spans="1:13">
      <c r="A143" s="66"/>
      <c r="K143" s="96"/>
      <c r="L143" s="96"/>
      <c r="M143" s="96"/>
    </row>
    <row r="144" spans="1:13">
      <c r="A144" s="66"/>
      <c r="K144" s="96"/>
      <c r="L144" s="96"/>
      <c r="M144" s="96"/>
    </row>
    <row r="145" spans="1:13">
      <c r="A145" s="66"/>
      <c r="K145" s="96"/>
      <c r="L145" s="96"/>
      <c r="M145" s="96"/>
    </row>
    <row r="146" spans="1:13">
      <c r="A146" s="66"/>
      <c r="K146" s="96"/>
      <c r="L146" s="96"/>
      <c r="M146" s="96"/>
    </row>
    <row r="147" spans="1:13">
      <c r="A147" s="66"/>
      <c r="K147" s="96"/>
      <c r="L147" s="96"/>
      <c r="M147" s="96"/>
    </row>
    <row r="148" spans="1:13">
      <c r="A148" s="66"/>
      <c r="K148" s="96"/>
      <c r="L148" s="96"/>
      <c r="M148" s="96"/>
    </row>
    <row r="149" spans="1:13">
      <c r="A149" s="66"/>
      <c r="K149" s="96"/>
      <c r="L149" s="96"/>
      <c r="M149" s="96"/>
    </row>
    <row r="150" spans="1:13">
      <c r="A150" s="66"/>
      <c r="K150" s="96"/>
      <c r="L150" s="96"/>
      <c r="M150" s="96"/>
    </row>
    <row r="151" spans="1:13">
      <c r="A151" s="66"/>
      <c r="K151" s="96"/>
      <c r="L151" s="96"/>
      <c r="M151" s="96"/>
    </row>
    <row r="152" spans="1:13">
      <c r="A152" s="66"/>
      <c r="K152" s="96"/>
      <c r="L152" s="96"/>
      <c r="M152" s="96"/>
    </row>
    <row r="153" spans="1:13">
      <c r="A153" s="66"/>
      <c r="K153" s="96"/>
      <c r="L153" s="96"/>
      <c r="M153" s="96"/>
    </row>
    <row r="154" spans="1:13">
      <c r="A154" s="66"/>
      <c r="K154" s="96"/>
      <c r="L154" s="96"/>
      <c r="M154" s="96"/>
    </row>
    <row r="155" spans="1:13">
      <c r="A155" s="66"/>
      <c r="K155" s="96"/>
      <c r="L155" s="96"/>
      <c r="M155" s="96"/>
    </row>
    <row r="156" spans="1:13">
      <c r="A156" s="66"/>
      <c r="K156" s="96"/>
      <c r="L156" s="96"/>
      <c r="M156" s="96"/>
    </row>
    <row r="157" spans="1:13">
      <c r="A157" s="66"/>
      <c r="K157" s="96"/>
      <c r="L157" s="96"/>
      <c r="M157" s="96"/>
    </row>
    <row r="158" spans="1:13">
      <c r="A158" s="66"/>
      <c r="K158" s="96"/>
      <c r="L158" s="96"/>
      <c r="M158" s="96"/>
    </row>
    <row r="159" spans="1:13">
      <c r="A159" s="66"/>
      <c r="K159" s="96"/>
      <c r="L159" s="96"/>
      <c r="M159" s="96"/>
    </row>
    <row r="160" spans="1:13">
      <c r="A160" s="66"/>
      <c r="K160" s="96"/>
      <c r="L160" s="96"/>
      <c r="M160" s="96"/>
    </row>
    <row r="161" spans="1:13">
      <c r="A161" s="66"/>
      <c r="K161" s="96"/>
      <c r="L161" s="96"/>
      <c r="M161" s="96"/>
    </row>
    <row r="162" spans="1:13">
      <c r="A162" s="66"/>
      <c r="K162" s="96"/>
      <c r="L162" s="96"/>
      <c r="M162" s="96"/>
    </row>
    <row r="163" spans="1:13">
      <c r="A163" s="66"/>
      <c r="K163" s="96"/>
      <c r="L163" s="96"/>
      <c r="M163" s="96"/>
    </row>
    <row r="164" spans="1:13">
      <c r="A164" s="66"/>
      <c r="K164" s="96"/>
      <c r="L164" s="96"/>
      <c r="M164" s="96"/>
    </row>
    <row r="165" spans="1:13">
      <c r="A165" s="66"/>
      <c r="K165" s="96"/>
      <c r="L165" s="96"/>
      <c r="M165" s="96"/>
    </row>
    <row r="166" spans="1:13">
      <c r="A166" s="66"/>
      <c r="K166" s="96"/>
      <c r="L166" s="96"/>
      <c r="M166" s="96"/>
    </row>
    <row r="167" spans="1:13">
      <c r="A167" s="66"/>
      <c r="K167" s="96"/>
      <c r="L167" s="96"/>
      <c r="M167" s="96"/>
    </row>
    <row r="168" spans="1:13">
      <c r="A168" s="66"/>
      <c r="K168" s="96"/>
      <c r="L168" s="96"/>
      <c r="M168" s="96"/>
    </row>
    <row r="169" spans="1:13">
      <c r="A169" s="66"/>
      <c r="K169" s="96"/>
      <c r="L169" s="96"/>
      <c r="M169" s="96"/>
    </row>
    <row r="170" spans="1:13">
      <c r="A170" s="66"/>
      <c r="K170" s="96"/>
      <c r="L170" s="96"/>
      <c r="M170" s="96"/>
    </row>
    <row r="171" spans="1:13">
      <c r="A171" s="66"/>
      <c r="K171" s="96"/>
      <c r="L171" s="96"/>
      <c r="M171" s="96"/>
    </row>
    <row r="172" spans="1:13">
      <c r="A172" s="66"/>
      <c r="K172" s="96"/>
      <c r="L172" s="96"/>
      <c r="M172" s="96"/>
    </row>
    <row r="173" spans="1:13">
      <c r="A173" s="66"/>
      <c r="K173" s="96"/>
      <c r="L173" s="96"/>
      <c r="M173" s="96"/>
    </row>
    <row r="174" spans="1:13">
      <c r="A174" s="66"/>
      <c r="K174" s="96"/>
      <c r="L174" s="96"/>
      <c r="M174" s="96"/>
    </row>
    <row r="175" spans="1:13">
      <c r="A175" s="66"/>
      <c r="K175" s="96"/>
      <c r="L175" s="96"/>
      <c r="M175" s="96"/>
    </row>
    <row r="176" spans="1:13">
      <c r="A176" s="66"/>
      <c r="K176" s="96"/>
      <c r="L176" s="96"/>
      <c r="M176" s="96"/>
    </row>
    <row r="177" spans="1:13">
      <c r="A177" s="66"/>
      <c r="K177" s="96"/>
      <c r="L177" s="96"/>
      <c r="M177" s="96"/>
    </row>
    <row r="178" spans="1:13">
      <c r="A178" s="66"/>
      <c r="K178" s="96"/>
      <c r="L178" s="96"/>
      <c r="M178" s="96"/>
    </row>
    <row r="179" spans="1:13">
      <c r="A179" s="66"/>
      <c r="K179" s="96"/>
      <c r="L179" s="96"/>
      <c r="M179" s="96"/>
    </row>
    <row r="180" spans="1:13">
      <c r="A180" s="66"/>
      <c r="K180" s="96"/>
      <c r="L180" s="96"/>
      <c r="M180" s="96"/>
    </row>
    <row r="181" spans="1:13">
      <c r="A181" s="66"/>
      <c r="K181" s="96"/>
      <c r="L181" s="96"/>
      <c r="M181" s="96"/>
    </row>
    <row r="182" spans="1:13">
      <c r="A182" s="66"/>
      <c r="K182" s="96"/>
      <c r="L182" s="96"/>
      <c r="M182" s="96"/>
    </row>
    <row r="183" spans="1:13">
      <c r="A183" s="66"/>
      <c r="K183" s="96"/>
      <c r="L183" s="96"/>
      <c r="M183" s="96"/>
    </row>
    <row r="184" spans="1:13">
      <c r="A184" s="66"/>
      <c r="K184" s="96"/>
      <c r="L184" s="96"/>
      <c r="M184" s="96"/>
    </row>
    <row r="185" spans="1:13">
      <c r="A185" s="66"/>
      <c r="K185" s="96"/>
      <c r="L185" s="96"/>
      <c r="M185" s="96"/>
    </row>
    <row r="186" spans="1:13">
      <c r="A186" s="66"/>
      <c r="K186" s="96"/>
      <c r="L186" s="96"/>
      <c r="M186" s="96"/>
    </row>
    <row r="187" spans="1:13">
      <c r="A187" s="66"/>
      <c r="K187" s="96"/>
      <c r="L187" s="96"/>
      <c r="M187" s="96"/>
    </row>
    <row r="188" spans="1:13">
      <c r="A188" s="66"/>
      <c r="K188" s="96"/>
      <c r="L188" s="96"/>
      <c r="M188" s="96"/>
    </row>
    <row r="189" spans="1:13">
      <c r="A189" s="66"/>
      <c r="K189" s="96"/>
      <c r="L189" s="96"/>
      <c r="M189" s="96"/>
    </row>
    <row r="190" spans="1:13">
      <c r="A190" s="66"/>
      <c r="K190" s="96"/>
      <c r="L190" s="96"/>
      <c r="M190" s="96"/>
    </row>
    <row r="191" spans="1:13">
      <c r="A191" s="66"/>
      <c r="K191" s="96"/>
      <c r="L191" s="96"/>
      <c r="M191" s="96"/>
    </row>
    <row r="192" spans="1:13">
      <c r="A192" s="66"/>
      <c r="K192" s="96"/>
      <c r="L192" s="96"/>
      <c r="M192" s="96"/>
    </row>
    <row r="193" spans="1:13">
      <c r="A193" s="66"/>
      <c r="K193" s="96"/>
      <c r="L193" s="96"/>
      <c r="M193" s="96"/>
    </row>
    <row r="194" spans="1:13">
      <c r="A194" s="66"/>
      <c r="K194" s="96"/>
      <c r="L194" s="96"/>
      <c r="M194" s="96"/>
    </row>
    <row r="195" spans="1:13">
      <c r="A195" s="66"/>
      <c r="K195" s="96"/>
      <c r="L195" s="96"/>
      <c r="M195" s="96"/>
    </row>
    <row r="196" spans="1:13">
      <c r="A196" s="66"/>
      <c r="K196" s="96"/>
      <c r="L196" s="96"/>
      <c r="M196" s="96"/>
    </row>
    <row r="197" spans="1:13">
      <c r="A197" s="66"/>
      <c r="K197" s="96"/>
      <c r="L197" s="96"/>
      <c r="M197" s="96"/>
    </row>
    <row r="198" spans="1:13">
      <c r="A198" s="66"/>
      <c r="K198" s="96"/>
      <c r="L198" s="96"/>
      <c r="M198" s="96"/>
    </row>
    <row r="199" spans="1:13">
      <c r="A199" s="66"/>
      <c r="K199" s="96"/>
      <c r="L199" s="96"/>
      <c r="M199" s="96"/>
    </row>
    <row r="200" spans="1:13">
      <c r="A200" s="66"/>
      <c r="K200" s="96"/>
      <c r="L200" s="96"/>
      <c r="M200" s="96"/>
    </row>
    <row r="201" spans="1:13">
      <c r="A201" s="66"/>
      <c r="K201" s="96"/>
      <c r="L201" s="96"/>
      <c r="M201" s="96"/>
    </row>
    <row r="202" spans="1:13">
      <c r="A202" s="66"/>
      <c r="K202" s="96"/>
      <c r="L202" s="96"/>
      <c r="M202" s="96"/>
    </row>
    <row r="203" spans="1:13">
      <c r="A203" s="66"/>
      <c r="K203" s="96"/>
      <c r="L203" s="96"/>
      <c r="M203" s="96"/>
    </row>
    <row r="204" spans="1:13">
      <c r="A204" s="66"/>
      <c r="K204" s="96"/>
      <c r="L204" s="96"/>
      <c r="M204" s="96"/>
    </row>
    <row r="205" spans="1:13">
      <c r="A205" s="66"/>
      <c r="K205" s="96"/>
      <c r="L205" s="96"/>
      <c r="M205" s="96"/>
    </row>
    <row r="206" spans="1:13">
      <c r="A206" s="66"/>
      <c r="K206" s="96"/>
      <c r="L206" s="96"/>
      <c r="M206" s="96"/>
    </row>
    <row r="207" spans="1:13">
      <c r="A207" s="66"/>
      <c r="K207" s="96"/>
      <c r="L207" s="96"/>
      <c r="M207" s="96"/>
    </row>
    <row r="208" spans="1:13">
      <c r="A208" s="66"/>
      <c r="K208" s="96"/>
      <c r="L208" s="96"/>
      <c r="M208" s="96"/>
    </row>
    <row r="209" spans="1:13">
      <c r="A209" s="66"/>
      <c r="K209" s="96"/>
      <c r="L209" s="96"/>
      <c r="M209" s="96"/>
    </row>
    <row r="210" spans="1:13">
      <c r="A210" s="66"/>
      <c r="K210" s="96"/>
      <c r="L210" s="96"/>
      <c r="M210" s="96"/>
    </row>
    <row r="211" spans="1:13">
      <c r="A211" s="66"/>
      <c r="K211" s="96"/>
      <c r="L211" s="96"/>
      <c r="M211" s="96"/>
    </row>
    <row r="212" spans="1:13">
      <c r="A212" s="66"/>
      <c r="K212" s="96"/>
      <c r="L212" s="96"/>
      <c r="M212" s="96"/>
    </row>
    <row r="213" spans="1:13">
      <c r="A213" s="66"/>
      <c r="K213" s="96"/>
      <c r="L213" s="96"/>
      <c r="M213" s="96"/>
    </row>
    <row r="214" spans="1:13">
      <c r="A214" s="66"/>
      <c r="K214" s="96"/>
      <c r="L214" s="96"/>
      <c r="M214" s="96"/>
    </row>
    <row r="215" spans="1:13">
      <c r="A215" s="66"/>
      <c r="K215" s="96"/>
      <c r="L215" s="96"/>
      <c r="M215" s="96"/>
    </row>
    <row r="216" spans="1:13">
      <c r="A216" s="66"/>
      <c r="K216" s="96"/>
      <c r="L216" s="96"/>
      <c r="M216" s="96"/>
    </row>
    <row r="217" spans="1:13">
      <c r="A217" s="66"/>
      <c r="K217" s="96"/>
      <c r="L217" s="96"/>
      <c r="M217" s="96"/>
    </row>
    <row r="218" spans="1:13">
      <c r="A218" s="66"/>
      <c r="K218" s="96"/>
      <c r="L218" s="96"/>
      <c r="M218" s="96"/>
    </row>
    <row r="219" spans="1:13">
      <c r="A219" s="66"/>
      <c r="K219" s="96"/>
      <c r="L219" s="96"/>
      <c r="M219" s="96"/>
    </row>
    <row r="220" spans="1:13">
      <c r="A220" s="66"/>
      <c r="K220" s="96"/>
      <c r="L220" s="96"/>
      <c r="M220" s="96"/>
    </row>
    <row r="221" spans="1:13">
      <c r="A221" s="66"/>
      <c r="K221" s="96"/>
      <c r="L221" s="96"/>
      <c r="M221" s="96"/>
    </row>
    <row r="222" spans="1:13">
      <c r="A222" s="66"/>
      <c r="K222" s="96"/>
      <c r="L222" s="96"/>
      <c r="M222" s="96"/>
    </row>
    <row r="223" spans="1:13">
      <c r="A223" s="66"/>
      <c r="K223" s="96"/>
      <c r="L223" s="96"/>
      <c r="M223" s="96"/>
    </row>
    <row r="224" spans="1:13">
      <c r="A224" s="66"/>
      <c r="K224" s="96"/>
      <c r="L224" s="96"/>
      <c r="M224" s="96"/>
    </row>
    <row r="225" spans="1:13">
      <c r="A225" s="66"/>
      <c r="K225" s="96"/>
      <c r="L225" s="96"/>
      <c r="M225" s="96"/>
    </row>
    <row r="226" spans="1:13">
      <c r="A226" s="66"/>
      <c r="K226" s="96"/>
      <c r="L226" s="96"/>
      <c r="M226" s="96"/>
    </row>
    <row r="227" spans="1:13">
      <c r="A227" s="66"/>
      <c r="K227" s="96"/>
      <c r="L227" s="96"/>
      <c r="M227" s="96"/>
    </row>
    <row r="228" spans="1:13">
      <c r="A228" s="66"/>
      <c r="K228" s="96"/>
      <c r="L228" s="96"/>
      <c r="M228" s="96"/>
    </row>
    <row r="229" spans="1:13">
      <c r="A229" s="66"/>
      <c r="K229" s="96"/>
      <c r="L229" s="96"/>
      <c r="M229" s="96"/>
    </row>
    <row r="230" spans="1:13">
      <c r="A230" s="66"/>
      <c r="K230" s="96"/>
      <c r="L230" s="96"/>
      <c r="M230" s="96"/>
    </row>
    <row r="231" spans="1:13">
      <c r="A231" s="66"/>
      <c r="K231" s="96"/>
      <c r="L231" s="96"/>
      <c r="M231" s="96"/>
    </row>
    <row r="232" spans="1:13">
      <c r="A232" s="66"/>
      <c r="K232" s="96"/>
      <c r="L232" s="96"/>
      <c r="M232" s="96"/>
    </row>
    <row r="233" spans="1:13">
      <c r="A233" s="66"/>
      <c r="K233" s="96"/>
      <c r="L233" s="96"/>
      <c r="M233" s="96"/>
    </row>
    <row r="234" spans="1:13">
      <c r="A234" s="66"/>
      <c r="K234" s="96"/>
      <c r="L234" s="96"/>
      <c r="M234" s="96"/>
    </row>
    <row r="235" spans="1:13">
      <c r="A235" s="66"/>
      <c r="K235" s="96"/>
      <c r="L235" s="96"/>
      <c r="M235" s="96"/>
    </row>
    <row r="236" spans="1:13">
      <c r="A236" s="66"/>
      <c r="K236" s="96"/>
      <c r="L236" s="96"/>
      <c r="M236" s="96"/>
    </row>
    <row r="237" spans="1:13">
      <c r="A237" s="66"/>
      <c r="K237" s="96"/>
      <c r="L237" s="96"/>
      <c r="M237" s="96"/>
    </row>
    <row r="238" spans="1:13">
      <c r="A238" s="66"/>
      <c r="K238" s="96"/>
      <c r="L238" s="96"/>
      <c r="M238" s="96"/>
    </row>
    <row r="239" spans="1:13">
      <c r="A239" s="66"/>
      <c r="K239" s="96"/>
      <c r="L239" s="96"/>
      <c r="M239" s="96"/>
    </row>
    <row r="240" spans="1:13">
      <c r="A240" s="66"/>
      <c r="K240" s="96"/>
      <c r="L240" s="96"/>
      <c r="M240" s="96"/>
    </row>
    <row r="241" spans="1:13">
      <c r="A241" s="66"/>
      <c r="K241" s="96"/>
      <c r="L241" s="96"/>
      <c r="M241" s="96"/>
    </row>
    <row r="242" spans="1:13">
      <c r="A242" s="66"/>
      <c r="K242" s="96"/>
      <c r="L242" s="96"/>
      <c r="M242" s="96"/>
    </row>
    <row r="243" spans="1:13">
      <c r="A243" s="66"/>
      <c r="K243" s="96"/>
      <c r="L243" s="96"/>
      <c r="M243" s="96"/>
    </row>
    <row r="244" spans="1:13">
      <c r="A244" s="66"/>
      <c r="K244" s="96"/>
      <c r="L244" s="96"/>
      <c r="M244" s="96"/>
    </row>
    <row r="245" spans="1:13">
      <c r="A245" s="66"/>
      <c r="K245" s="96"/>
      <c r="L245" s="96"/>
      <c r="M245" s="96"/>
    </row>
    <row r="246" spans="1:13">
      <c r="A246" s="66"/>
      <c r="K246" s="96"/>
      <c r="L246" s="96"/>
      <c r="M246" s="96"/>
    </row>
    <row r="247" spans="1:13">
      <c r="A247" s="66"/>
      <c r="K247" s="96"/>
      <c r="L247" s="96"/>
      <c r="M247" s="96"/>
    </row>
    <row r="248" spans="1:13">
      <c r="A248" s="66"/>
      <c r="K248" s="96"/>
      <c r="L248" s="96"/>
      <c r="M248" s="96"/>
    </row>
    <row r="249" spans="1:13">
      <c r="A249" s="66"/>
      <c r="K249" s="96"/>
      <c r="L249" s="96"/>
      <c r="M249" s="96"/>
    </row>
    <row r="250" spans="1:13">
      <c r="A250" s="66"/>
      <c r="K250" s="96"/>
      <c r="L250" s="96"/>
      <c r="M250" s="96"/>
    </row>
    <row r="251" spans="1:13">
      <c r="A251" s="66"/>
      <c r="K251" s="96"/>
      <c r="L251" s="96"/>
      <c r="M251" s="96"/>
    </row>
    <row r="252" spans="1:13">
      <c r="A252" s="66"/>
      <c r="K252" s="96"/>
      <c r="L252" s="96"/>
      <c r="M252" s="96"/>
    </row>
    <row r="253" spans="1:13">
      <c r="A253" s="66"/>
      <c r="K253" s="96"/>
      <c r="L253" s="96"/>
      <c r="M253" s="96"/>
    </row>
    <row r="254" spans="1:13">
      <c r="A254" s="66"/>
      <c r="K254" s="96"/>
      <c r="L254" s="96"/>
      <c r="M254" s="96"/>
    </row>
    <row r="255" spans="1:13">
      <c r="A255" s="66"/>
      <c r="K255" s="96"/>
      <c r="L255" s="96"/>
      <c r="M255" s="96"/>
    </row>
    <row r="256" spans="1:13">
      <c r="A256" s="66"/>
      <c r="K256" s="96"/>
      <c r="L256" s="96"/>
      <c r="M256" s="96"/>
    </row>
    <row r="257" spans="1:13">
      <c r="A257" s="66"/>
      <c r="K257" s="96"/>
      <c r="L257" s="96"/>
      <c r="M257" s="96"/>
    </row>
    <row r="258" spans="1:13">
      <c r="A258" s="66"/>
      <c r="K258" s="96"/>
      <c r="L258" s="96"/>
      <c r="M258" s="96"/>
    </row>
    <row r="259" spans="1:13">
      <c r="A259" s="66"/>
      <c r="K259" s="96"/>
      <c r="L259" s="96"/>
      <c r="M259" s="96"/>
    </row>
    <row r="260" spans="1:13">
      <c r="A260" s="66"/>
      <c r="K260" s="96"/>
      <c r="L260" s="96"/>
      <c r="M260" s="96"/>
    </row>
    <row r="261" spans="1:13">
      <c r="A261" s="66"/>
      <c r="K261" s="96"/>
      <c r="L261" s="96"/>
      <c r="M261" s="96"/>
    </row>
    <row r="262" spans="1:13">
      <c r="A262" s="66"/>
      <c r="K262" s="96"/>
      <c r="L262" s="96"/>
      <c r="M262" s="96"/>
    </row>
    <row r="263" spans="1:13">
      <c r="A263" s="66"/>
      <c r="K263" s="96"/>
      <c r="L263" s="96"/>
      <c r="M263" s="96"/>
    </row>
    <row r="264" spans="1:13">
      <c r="A264" s="66"/>
      <c r="K264" s="96"/>
      <c r="L264" s="96"/>
      <c r="M264" s="96"/>
    </row>
    <row r="265" spans="1:13">
      <c r="A265" s="66"/>
      <c r="K265" s="96"/>
      <c r="L265" s="96"/>
      <c r="M265" s="96"/>
    </row>
    <row r="266" spans="1:13">
      <c r="A266" s="66"/>
      <c r="K266" s="96"/>
      <c r="L266" s="96"/>
      <c r="M266" s="96"/>
    </row>
    <row r="267" spans="1:13">
      <c r="A267" s="66"/>
      <c r="K267" s="96"/>
      <c r="L267" s="96"/>
      <c r="M267" s="96"/>
    </row>
    <row r="268" spans="1:13">
      <c r="A268" s="66"/>
      <c r="K268" s="96"/>
      <c r="L268" s="96"/>
      <c r="M268" s="96"/>
    </row>
    <row r="269" spans="1:13">
      <c r="A269" s="66"/>
      <c r="K269" s="96"/>
      <c r="L269" s="96"/>
      <c r="M269" s="96"/>
    </row>
    <row r="270" spans="1:13">
      <c r="A270" s="66"/>
      <c r="K270" s="96"/>
      <c r="L270" s="96"/>
      <c r="M270" s="96"/>
    </row>
    <row r="271" spans="1:13">
      <c r="A271" s="66"/>
      <c r="K271" s="96"/>
      <c r="L271" s="96"/>
      <c r="M271" s="96"/>
    </row>
    <row r="272" spans="1:13">
      <c r="A272" s="66"/>
      <c r="K272" s="96"/>
      <c r="L272" s="96"/>
      <c r="M272" s="96"/>
    </row>
    <row r="273" spans="1:13">
      <c r="A273" s="66"/>
      <c r="K273" s="96"/>
      <c r="L273" s="96"/>
      <c r="M273" s="96"/>
    </row>
    <row r="274" spans="1:13">
      <c r="A274" s="66"/>
      <c r="K274" s="96"/>
      <c r="L274" s="96"/>
      <c r="M274" s="96"/>
    </row>
    <row r="275" spans="1:13">
      <c r="A275" s="66"/>
      <c r="K275" s="96"/>
      <c r="L275" s="96"/>
      <c r="M275" s="96"/>
    </row>
    <row r="276" spans="1:13">
      <c r="A276" s="66"/>
      <c r="K276" s="96"/>
      <c r="L276" s="96"/>
      <c r="M276" s="96"/>
    </row>
    <row r="277" spans="1:13">
      <c r="A277" s="66"/>
      <c r="K277" s="96"/>
      <c r="L277" s="96"/>
      <c r="M277" s="96"/>
    </row>
    <row r="278" spans="1:13">
      <c r="A278" s="66"/>
      <c r="K278" s="96"/>
      <c r="L278" s="96"/>
      <c r="M278" s="96"/>
    </row>
    <row r="279" spans="1:13">
      <c r="A279" s="66"/>
      <c r="K279" s="96"/>
      <c r="L279" s="96"/>
      <c r="M279" s="96"/>
    </row>
    <row r="280" spans="1:13">
      <c r="A280" s="66"/>
      <c r="K280" s="96"/>
      <c r="L280" s="96"/>
      <c r="M280" s="96"/>
    </row>
    <row r="281" spans="1:13">
      <c r="A281" s="66"/>
      <c r="K281" s="96"/>
      <c r="L281" s="96"/>
      <c r="M281" s="96"/>
    </row>
    <row r="282" spans="1:13">
      <c r="A282" s="66"/>
      <c r="K282" s="96"/>
      <c r="L282" s="96"/>
      <c r="M282" s="96"/>
    </row>
    <row r="283" spans="1:13">
      <c r="A283" s="66"/>
      <c r="K283" s="96"/>
      <c r="L283" s="96"/>
      <c r="M283" s="96"/>
    </row>
    <row r="284" spans="1:13">
      <c r="A284" s="66"/>
      <c r="K284" s="96"/>
      <c r="L284" s="96"/>
      <c r="M284" s="96"/>
    </row>
    <row r="285" spans="1:13">
      <c r="A285" s="66"/>
      <c r="K285" s="96"/>
      <c r="L285" s="96"/>
      <c r="M285" s="96"/>
    </row>
    <row r="286" spans="1:13">
      <c r="A286" s="66"/>
      <c r="K286" s="96"/>
      <c r="L286" s="96"/>
      <c r="M286" s="96"/>
    </row>
    <row r="287" spans="1:13">
      <c r="A287" s="66"/>
      <c r="K287" s="96"/>
      <c r="L287" s="96"/>
      <c r="M287" s="96"/>
    </row>
    <row r="288" spans="1:13">
      <c r="A288" s="66"/>
      <c r="K288" s="96"/>
      <c r="L288" s="96"/>
      <c r="M288" s="96"/>
    </row>
    <row r="289" spans="1:13">
      <c r="A289" s="66"/>
      <c r="K289" s="96"/>
      <c r="L289" s="96"/>
      <c r="M289" s="96"/>
    </row>
    <row r="290" spans="1:13">
      <c r="A290" s="66"/>
      <c r="K290" s="96"/>
      <c r="L290" s="96"/>
      <c r="M290" s="96"/>
    </row>
    <row r="291" spans="1:13">
      <c r="A291" s="66"/>
      <c r="K291" s="96"/>
      <c r="L291" s="96"/>
      <c r="M291" s="96"/>
    </row>
    <row r="292" spans="1:13">
      <c r="A292" s="66"/>
      <c r="K292" s="96"/>
      <c r="L292" s="96"/>
      <c r="M292" s="96"/>
    </row>
    <row r="293" spans="1:13">
      <c r="A293" s="66"/>
      <c r="K293" s="96"/>
      <c r="L293" s="96"/>
      <c r="M293" s="96"/>
    </row>
    <row r="294" spans="1:13">
      <c r="A294" s="66"/>
      <c r="K294" s="96"/>
      <c r="L294" s="96"/>
      <c r="M294" s="96"/>
    </row>
    <row r="295" spans="1:13">
      <c r="A295" s="66"/>
      <c r="K295" s="96"/>
      <c r="L295" s="96"/>
      <c r="M295" s="96"/>
    </row>
    <row r="296" spans="1:13">
      <c r="A296" s="66"/>
      <c r="K296" s="96"/>
      <c r="L296" s="96"/>
      <c r="M296" s="96"/>
    </row>
    <row r="297" spans="1:13">
      <c r="A297" s="66"/>
      <c r="K297" s="96"/>
      <c r="L297" s="96"/>
      <c r="M297" s="96"/>
    </row>
    <row r="298" spans="1:13">
      <c r="A298" s="66"/>
      <c r="K298" s="96"/>
      <c r="L298" s="96"/>
      <c r="M298" s="96"/>
    </row>
    <row r="299" spans="1:13">
      <c r="A299" s="66"/>
      <c r="K299" s="96"/>
      <c r="L299" s="96"/>
      <c r="M299" s="96"/>
    </row>
    <row r="300" spans="1:13">
      <c r="A300" s="66"/>
      <c r="K300" s="96"/>
      <c r="L300" s="96"/>
      <c r="M300" s="96"/>
    </row>
    <row r="301" spans="1:13">
      <c r="A301" s="66"/>
      <c r="K301" s="96"/>
      <c r="L301" s="96"/>
      <c r="M301" s="96"/>
    </row>
    <row r="302" spans="1:13">
      <c r="A302" s="66"/>
      <c r="K302" s="96"/>
      <c r="L302" s="96"/>
      <c r="M302" s="96"/>
    </row>
    <row r="303" spans="1:13">
      <c r="A303" s="66"/>
      <c r="K303" s="96"/>
      <c r="L303" s="96"/>
      <c r="M303" s="96"/>
    </row>
    <row r="304" spans="1:13">
      <c r="A304" s="66"/>
      <c r="K304" s="96"/>
      <c r="L304" s="96"/>
      <c r="M304" s="96"/>
    </row>
    <row r="305" spans="1:13">
      <c r="A305" s="66"/>
      <c r="K305" s="96"/>
      <c r="L305" s="96"/>
      <c r="M305" s="96"/>
    </row>
    <row r="306" spans="1:13">
      <c r="A306" s="66"/>
      <c r="K306" s="96"/>
      <c r="L306" s="96"/>
      <c r="M306" s="96"/>
    </row>
    <row r="307" spans="1:13">
      <c r="A307" s="66"/>
      <c r="K307" s="96"/>
      <c r="L307" s="96"/>
      <c r="M307" s="96"/>
    </row>
    <row r="308" spans="1:13">
      <c r="A308" s="66"/>
      <c r="K308" s="96"/>
      <c r="L308" s="96"/>
      <c r="M308" s="96"/>
    </row>
    <row r="309" spans="1:13">
      <c r="A309" s="66"/>
      <c r="K309" s="96"/>
      <c r="L309" s="96"/>
      <c r="M309" s="96"/>
    </row>
    <row r="310" spans="1:13">
      <c r="A310" s="66"/>
      <c r="K310" s="96"/>
      <c r="L310" s="96"/>
      <c r="M310" s="96"/>
    </row>
    <row r="311" spans="1:13">
      <c r="A311" s="66"/>
      <c r="K311" s="96"/>
      <c r="L311" s="96"/>
      <c r="M311" s="96"/>
    </row>
    <row r="312" spans="1:13">
      <c r="A312" s="66"/>
      <c r="K312" s="96"/>
      <c r="L312" s="96"/>
      <c r="M312" s="96"/>
    </row>
    <row r="313" spans="1:13">
      <c r="A313" s="66"/>
      <c r="K313" s="96"/>
      <c r="L313" s="96"/>
      <c r="M313" s="96"/>
    </row>
    <row r="314" spans="1:13">
      <c r="A314" s="66"/>
      <c r="K314" s="96"/>
      <c r="L314" s="96"/>
      <c r="M314" s="96"/>
    </row>
    <row r="315" spans="1:13">
      <c r="A315" s="66"/>
      <c r="K315" s="96"/>
      <c r="L315" s="96"/>
      <c r="M315" s="96"/>
    </row>
    <row r="316" spans="1:13">
      <c r="A316" s="66"/>
      <c r="K316" s="96"/>
      <c r="L316" s="96"/>
      <c r="M316" s="96"/>
    </row>
    <row r="317" spans="1:13">
      <c r="A317" s="66"/>
      <c r="K317" s="96"/>
      <c r="L317" s="96"/>
      <c r="M317" s="96"/>
    </row>
    <row r="318" spans="1:13">
      <c r="A318" s="66"/>
      <c r="K318" s="96"/>
      <c r="L318" s="96"/>
      <c r="M318" s="96"/>
    </row>
    <row r="319" spans="1:13">
      <c r="A319" s="66"/>
      <c r="K319" s="96"/>
      <c r="L319" s="96"/>
      <c r="M319" s="96"/>
    </row>
    <row r="320" spans="1:13">
      <c r="A320" s="66"/>
      <c r="K320" s="96"/>
      <c r="L320" s="96"/>
      <c r="M320" s="96"/>
    </row>
    <row r="321" spans="1:13">
      <c r="A321" s="66"/>
      <c r="K321" s="96"/>
      <c r="L321" s="96"/>
      <c r="M321" s="96"/>
    </row>
    <row r="322" spans="1:13">
      <c r="A322" s="66"/>
      <c r="K322" s="96"/>
      <c r="L322" s="96"/>
      <c r="M322" s="96"/>
    </row>
    <row r="323" spans="1:13">
      <c r="A323" s="66"/>
      <c r="K323" s="96"/>
      <c r="L323" s="96"/>
      <c r="M323" s="96"/>
    </row>
    <row r="324" spans="1:13">
      <c r="A324" s="66"/>
      <c r="K324" s="96"/>
      <c r="L324" s="96"/>
      <c r="M324" s="96"/>
    </row>
    <row r="325" spans="1:13">
      <c r="A325" s="66"/>
      <c r="K325" s="96"/>
      <c r="L325" s="96"/>
      <c r="M325" s="96"/>
    </row>
    <row r="326" spans="1:13">
      <c r="A326" s="66"/>
      <c r="K326" s="96"/>
      <c r="L326" s="96"/>
      <c r="M326" s="96"/>
    </row>
    <row r="327" spans="1:13">
      <c r="A327" s="66"/>
      <c r="K327" s="96"/>
      <c r="L327" s="96"/>
      <c r="M327" s="96"/>
    </row>
    <row r="328" spans="1:13">
      <c r="A328" s="66"/>
      <c r="K328" s="96"/>
      <c r="L328" s="96"/>
      <c r="M328" s="96"/>
    </row>
    <row r="329" spans="1:13">
      <c r="A329" s="66"/>
      <c r="K329" s="96"/>
      <c r="L329" s="96"/>
      <c r="M329" s="96"/>
    </row>
    <row r="330" spans="1:13">
      <c r="A330" s="66"/>
      <c r="K330" s="96"/>
      <c r="L330" s="96"/>
      <c r="M330" s="96"/>
    </row>
    <row r="331" spans="1:13">
      <c r="A331" s="66"/>
      <c r="K331" s="96"/>
      <c r="L331" s="96"/>
      <c r="M331" s="96"/>
    </row>
    <row r="332" spans="1:13">
      <c r="A332" s="66"/>
      <c r="K332" s="96"/>
      <c r="L332" s="96"/>
      <c r="M332" s="96"/>
    </row>
    <row r="333" spans="1:13">
      <c r="A333" s="66"/>
      <c r="K333" s="96"/>
      <c r="L333" s="96"/>
      <c r="M333" s="96"/>
    </row>
    <row r="334" spans="1:13">
      <c r="A334" s="66"/>
      <c r="K334" s="96"/>
      <c r="L334" s="96"/>
      <c r="M334" s="96"/>
    </row>
    <row r="335" spans="1:13">
      <c r="A335" s="66"/>
      <c r="K335" s="96"/>
      <c r="L335" s="96"/>
      <c r="M335" s="96"/>
    </row>
    <row r="336" spans="1:13">
      <c r="A336" s="66"/>
      <c r="K336" s="96"/>
      <c r="L336" s="96"/>
      <c r="M336" s="96"/>
    </row>
    <row r="337" spans="1:13">
      <c r="A337" s="66"/>
      <c r="K337" s="96"/>
      <c r="L337" s="96"/>
      <c r="M337" s="96"/>
    </row>
    <row r="338" spans="1:13">
      <c r="A338" s="66"/>
      <c r="K338" s="96"/>
      <c r="L338" s="96"/>
      <c r="M338" s="96"/>
    </row>
    <row r="339" spans="1:13">
      <c r="A339" s="66"/>
      <c r="K339" s="96"/>
      <c r="L339" s="96"/>
      <c r="M339" s="96"/>
    </row>
    <row r="340" spans="1:13">
      <c r="A340" s="66"/>
      <c r="K340" s="96"/>
      <c r="L340" s="96"/>
      <c r="M340" s="96"/>
    </row>
    <row r="341" spans="1:13">
      <c r="A341" s="66"/>
      <c r="K341" s="96"/>
      <c r="L341" s="96"/>
      <c r="M341" s="96"/>
    </row>
    <row r="342" spans="1:13">
      <c r="A342" s="66"/>
      <c r="K342" s="96"/>
      <c r="L342" s="96"/>
      <c r="M342" s="96"/>
    </row>
    <row r="343" spans="1:13">
      <c r="A343" s="66"/>
      <c r="K343" s="96"/>
      <c r="L343" s="96"/>
      <c r="M343" s="96"/>
    </row>
    <row r="344" spans="1:13">
      <c r="A344" s="66"/>
      <c r="K344" s="96"/>
      <c r="L344" s="96"/>
      <c r="M344" s="96"/>
    </row>
    <row r="345" spans="1:13">
      <c r="A345" s="66"/>
      <c r="K345" s="96"/>
      <c r="L345" s="96"/>
      <c r="M345" s="96"/>
    </row>
    <row r="346" spans="1:13">
      <c r="A346" s="66"/>
      <c r="K346" s="96"/>
      <c r="L346" s="96"/>
      <c r="M346" s="96"/>
    </row>
    <row r="347" spans="1:13">
      <c r="A347" s="66"/>
      <c r="K347" s="96"/>
      <c r="L347" s="96"/>
      <c r="M347" s="96"/>
    </row>
    <row r="348" spans="1:13">
      <c r="A348" s="66"/>
      <c r="K348" s="96"/>
      <c r="L348" s="96"/>
      <c r="M348" s="96"/>
    </row>
    <row r="349" spans="1:13">
      <c r="A349" s="66"/>
      <c r="K349" s="96"/>
      <c r="L349" s="96"/>
      <c r="M349" s="96"/>
    </row>
    <row r="350" spans="1:13">
      <c r="A350" s="66"/>
      <c r="K350" s="96"/>
      <c r="L350" s="96"/>
      <c r="M350" s="96"/>
    </row>
    <row r="351" spans="1:13">
      <c r="A351" s="66"/>
      <c r="K351" s="96"/>
      <c r="L351" s="96"/>
      <c r="M351" s="96"/>
    </row>
    <row r="352" spans="1:13">
      <c r="A352" s="66"/>
      <c r="K352" s="96"/>
      <c r="L352" s="96"/>
      <c r="M352" s="96"/>
    </row>
    <row r="353" spans="1:13">
      <c r="A353" s="66"/>
      <c r="K353" s="96"/>
      <c r="L353" s="96"/>
      <c r="M353" s="96"/>
    </row>
    <row r="354" spans="1:13">
      <c r="A354" s="66"/>
      <c r="K354" s="96"/>
      <c r="L354" s="96"/>
      <c r="M354" s="96"/>
    </row>
    <row r="355" spans="1:13">
      <c r="A355" s="66"/>
      <c r="K355" s="96"/>
      <c r="L355" s="96"/>
      <c r="M355" s="96"/>
    </row>
    <row r="356" spans="1:13">
      <c r="A356" s="66"/>
      <c r="K356" s="96"/>
      <c r="L356" s="96"/>
      <c r="M356" s="96"/>
    </row>
    <row r="357" spans="1:13">
      <c r="A357" s="66"/>
      <c r="K357" s="96"/>
      <c r="L357" s="96"/>
      <c r="M357" s="96"/>
    </row>
    <row r="358" spans="1:13">
      <c r="A358" s="66"/>
      <c r="K358" s="96"/>
      <c r="L358" s="96"/>
      <c r="M358" s="96"/>
    </row>
    <row r="359" spans="1:13">
      <c r="A359" s="66"/>
      <c r="K359" s="96"/>
      <c r="L359" s="96"/>
      <c r="M359" s="96"/>
    </row>
    <row r="360" spans="1:13">
      <c r="A360" s="66"/>
      <c r="K360" s="96"/>
      <c r="L360" s="96"/>
      <c r="M360" s="96"/>
    </row>
    <row r="361" spans="1:13">
      <c r="A361" s="66"/>
      <c r="K361" s="96"/>
      <c r="L361" s="96"/>
      <c r="M361" s="96"/>
    </row>
    <row r="362" spans="1:13">
      <c r="A362" s="66"/>
      <c r="K362" s="96"/>
      <c r="L362" s="96"/>
      <c r="M362" s="96"/>
    </row>
    <row r="363" spans="1:13">
      <c r="A363" s="66"/>
      <c r="K363" s="96"/>
      <c r="L363" s="96"/>
      <c r="M363" s="96"/>
    </row>
    <row r="364" spans="1:13">
      <c r="A364" s="66"/>
      <c r="K364" s="96"/>
      <c r="L364" s="96"/>
      <c r="M364" s="96"/>
    </row>
    <row r="365" spans="1:13">
      <c r="A365" s="66"/>
      <c r="K365" s="96"/>
      <c r="L365" s="96"/>
      <c r="M365" s="96"/>
    </row>
    <row r="366" spans="1:13">
      <c r="A366" s="66"/>
      <c r="K366" s="96"/>
      <c r="L366" s="96"/>
      <c r="M366" s="96"/>
    </row>
    <row r="367" spans="1:13">
      <c r="A367" s="66"/>
      <c r="K367" s="96"/>
      <c r="L367" s="96"/>
      <c r="M367" s="96"/>
    </row>
    <row r="368" spans="1:13">
      <c r="A368" s="66"/>
      <c r="K368" s="96"/>
      <c r="L368" s="96"/>
      <c r="M368" s="96"/>
    </row>
    <row r="369" spans="1:13">
      <c r="A369" s="66"/>
      <c r="K369" s="96"/>
      <c r="L369" s="96"/>
      <c r="M369" s="96"/>
    </row>
    <row r="370" spans="1:13">
      <c r="A370" s="66"/>
      <c r="K370" s="96"/>
      <c r="L370" s="96"/>
      <c r="M370" s="96"/>
    </row>
    <row r="371" spans="1:13">
      <c r="A371" s="66"/>
      <c r="K371" s="96"/>
      <c r="L371" s="96"/>
      <c r="M371" s="96"/>
    </row>
    <row r="372" spans="1:13">
      <c r="A372" s="66"/>
      <c r="K372" s="96"/>
      <c r="L372" s="96"/>
      <c r="M372" s="96"/>
    </row>
    <row r="373" spans="1:13">
      <c r="A373" s="66"/>
      <c r="K373" s="96"/>
      <c r="L373" s="96"/>
      <c r="M373" s="96"/>
    </row>
    <row r="374" spans="1:13">
      <c r="A374" s="66"/>
      <c r="K374" s="96"/>
      <c r="L374" s="96"/>
      <c r="M374" s="96"/>
    </row>
    <row r="375" spans="1:13">
      <c r="A375" s="66"/>
      <c r="K375" s="96"/>
      <c r="L375" s="96"/>
      <c r="M375" s="96"/>
    </row>
    <row r="376" spans="1:13">
      <c r="A376" s="66"/>
      <c r="K376" s="96"/>
      <c r="L376" s="96"/>
      <c r="M376" s="96"/>
    </row>
    <row r="377" spans="1:13">
      <c r="A377" s="66"/>
      <c r="K377" s="96"/>
      <c r="L377" s="96"/>
      <c r="M377" s="96"/>
    </row>
    <row r="378" spans="1:13">
      <c r="A378" s="66"/>
      <c r="K378" s="96"/>
      <c r="L378" s="96"/>
      <c r="M378" s="96"/>
    </row>
    <row r="379" spans="1:13">
      <c r="A379" s="66"/>
      <c r="K379" s="96"/>
      <c r="L379" s="96"/>
      <c r="M379" s="96"/>
    </row>
    <row r="380" spans="1:13">
      <c r="A380" s="66"/>
      <c r="K380" s="96"/>
      <c r="L380" s="96"/>
      <c r="M380" s="96"/>
    </row>
    <row r="381" spans="1:13">
      <c r="A381" s="66"/>
      <c r="K381" s="96"/>
      <c r="L381" s="96"/>
      <c r="M381" s="96"/>
    </row>
    <row r="382" spans="1:13">
      <c r="A382" s="66"/>
      <c r="K382" s="96"/>
      <c r="L382" s="96"/>
      <c r="M382" s="96"/>
    </row>
    <row r="383" spans="1:13">
      <c r="A383" s="66"/>
      <c r="K383" s="96"/>
      <c r="L383" s="96"/>
      <c r="M383" s="96"/>
    </row>
    <row r="384" spans="1:13">
      <c r="A384" s="66"/>
      <c r="K384" s="96"/>
      <c r="L384" s="96"/>
      <c r="M384" s="96"/>
    </row>
    <row r="385" spans="1:13">
      <c r="A385" s="66"/>
      <c r="K385" s="96"/>
      <c r="L385" s="96"/>
      <c r="M385" s="96"/>
    </row>
    <row r="386" spans="1:13">
      <c r="A386" s="66"/>
      <c r="K386" s="96"/>
      <c r="L386" s="96"/>
      <c r="M386" s="96"/>
    </row>
    <row r="387" spans="1:13">
      <c r="A387" s="66"/>
      <c r="K387" s="96"/>
      <c r="L387" s="96"/>
      <c r="M387" s="96"/>
    </row>
    <row r="388" spans="1:13">
      <c r="A388" s="66"/>
      <c r="K388" s="96"/>
      <c r="L388" s="96"/>
      <c r="M388" s="96"/>
    </row>
    <row r="389" spans="1:13">
      <c r="A389" s="66"/>
      <c r="K389" s="96"/>
      <c r="L389" s="96"/>
      <c r="M389" s="96"/>
    </row>
    <row r="390" spans="1:13">
      <c r="A390" s="66"/>
      <c r="K390" s="96"/>
      <c r="L390" s="96"/>
      <c r="M390" s="96"/>
    </row>
    <row r="391" spans="1:13">
      <c r="A391" s="66"/>
      <c r="K391" s="96"/>
      <c r="L391" s="96"/>
      <c r="M391" s="96"/>
    </row>
    <row r="392" spans="1:13">
      <c r="A392" s="66"/>
      <c r="K392" s="96"/>
      <c r="L392" s="96"/>
      <c r="M392" s="96"/>
    </row>
    <row r="393" spans="1:13">
      <c r="A393" s="66"/>
      <c r="K393" s="96"/>
      <c r="L393" s="96"/>
      <c r="M393" s="96"/>
    </row>
    <row r="394" spans="1:13">
      <c r="A394" s="66"/>
      <c r="K394" s="96"/>
      <c r="L394" s="96"/>
      <c r="M394" s="96"/>
    </row>
    <row r="395" spans="1:13">
      <c r="A395" s="66"/>
      <c r="K395" s="96"/>
      <c r="L395" s="96"/>
      <c r="M395" s="96"/>
    </row>
    <row r="396" spans="1:13">
      <c r="A396" s="66"/>
      <c r="K396" s="96"/>
      <c r="L396" s="96"/>
      <c r="M396" s="96"/>
    </row>
    <row r="397" spans="1:13">
      <c r="A397" s="66"/>
      <c r="K397" s="96"/>
      <c r="L397" s="96"/>
      <c r="M397" s="96"/>
    </row>
    <row r="398" spans="1:13">
      <c r="A398" s="66"/>
      <c r="K398" s="96"/>
      <c r="L398" s="96"/>
      <c r="M398" s="96"/>
    </row>
    <row r="399" spans="1:13">
      <c r="A399" s="66"/>
      <c r="K399" s="96"/>
      <c r="L399" s="96"/>
      <c r="M399" s="96"/>
    </row>
    <row r="400" spans="1:13">
      <c r="A400" s="66"/>
      <c r="K400" s="96"/>
      <c r="L400" s="96"/>
      <c r="M400" s="96"/>
    </row>
    <row r="401" spans="1:13">
      <c r="A401" s="66"/>
      <c r="K401" s="96"/>
      <c r="L401" s="96"/>
      <c r="M401" s="96"/>
    </row>
    <row r="402" spans="1:13">
      <c r="A402" s="66"/>
      <c r="K402" s="96"/>
      <c r="L402" s="96"/>
      <c r="M402" s="96"/>
    </row>
    <row r="403" spans="1:13">
      <c r="A403" s="66"/>
      <c r="K403" s="96"/>
      <c r="L403" s="96"/>
      <c r="M403" s="96"/>
    </row>
    <row r="404" spans="1:13">
      <c r="A404" s="66"/>
      <c r="K404" s="96"/>
      <c r="L404" s="96"/>
      <c r="M404" s="96"/>
    </row>
    <row r="405" spans="1:13">
      <c r="A405" s="66"/>
      <c r="K405" s="96"/>
      <c r="L405" s="96"/>
      <c r="M405" s="96"/>
    </row>
    <row r="406" spans="1:13">
      <c r="A406" s="66"/>
      <c r="K406" s="96"/>
      <c r="L406" s="96"/>
      <c r="M406" s="96"/>
    </row>
    <row r="407" spans="1:13">
      <c r="A407" s="66"/>
      <c r="K407" s="96"/>
      <c r="L407" s="96"/>
      <c r="M407" s="96"/>
    </row>
    <row r="408" spans="1:13">
      <c r="A408" s="66"/>
      <c r="K408" s="96"/>
      <c r="L408" s="96"/>
      <c r="M408" s="96"/>
    </row>
    <row r="409" spans="1:13">
      <c r="A409" s="66"/>
      <c r="K409" s="96"/>
      <c r="L409" s="96"/>
      <c r="M409" s="96"/>
    </row>
    <row r="410" spans="1:13">
      <c r="A410" s="66"/>
      <c r="K410" s="96"/>
      <c r="L410" s="96"/>
      <c r="M410" s="96"/>
    </row>
    <row r="411" spans="1:13">
      <c r="A411" s="66"/>
      <c r="K411" s="96"/>
      <c r="L411" s="96"/>
      <c r="M411" s="96"/>
    </row>
    <row r="412" spans="1:13">
      <c r="A412" s="66"/>
      <c r="K412" s="96"/>
      <c r="L412" s="96"/>
      <c r="M412" s="96"/>
    </row>
    <row r="413" spans="1:13">
      <c r="A413" s="66"/>
      <c r="K413" s="96"/>
      <c r="L413" s="96"/>
      <c r="M413" s="96"/>
    </row>
    <row r="414" spans="1:13">
      <c r="A414" s="66"/>
      <c r="K414" s="96"/>
      <c r="L414" s="96"/>
      <c r="M414" s="96"/>
    </row>
    <row r="415" spans="1:13">
      <c r="A415" s="66"/>
      <c r="K415" s="96"/>
      <c r="L415" s="96"/>
      <c r="M415" s="96"/>
    </row>
    <row r="416" spans="1:13">
      <c r="A416" s="66"/>
      <c r="K416" s="96"/>
      <c r="L416" s="96"/>
      <c r="M416" s="96"/>
    </row>
    <row r="417" spans="1:13">
      <c r="A417" s="66"/>
      <c r="K417" s="96"/>
      <c r="L417" s="96"/>
      <c r="M417" s="96"/>
    </row>
    <row r="418" spans="1:13">
      <c r="A418" s="66"/>
      <c r="K418" s="96"/>
      <c r="L418" s="96"/>
      <c r="M418" s="96"/>
    </row>
    <row r="419" spans="1:13">
      <c r="A419" s="66"/>
      <c r="K419" s="96"/>
      <c r="L419" s="96"/>
      <c r="M419" s="96"/>
    </row>
    <row r="420" spans="1:13">
      <c r="A420" s="66"/>
      <c r="K420" s="96"/>
      <c r="L420" s="96"/>
      <c r="M420" s="96"/>
    </row>
    <row r="421" spans="1:13">
      <c r="A421" s="66"/>
      <c r="K421" s="96"/>
      <c r="L421" s="96"/>
      <c r="M421" s="96"/>
    </row>
    <row r="422" spans="1:13">
      <c r="A422" s="66"/>
      <c r="K422" s="96"/>
      <c r="L422" s="96"/>
      <c r="M422" s="96"/>
    </row>
    <row r="423" spans="1:13">
      <c r="A423" s="66"/>
      <c r="K423" s="96"/>
      <c r="L423" s="96"/>
      <c r="M423" s="96"/>
    </row>
    <row r="424" spans="1:13">
      <c r="A424" s="66"/>
      <c r="K424" s="96"/>
      <c r="L424" s="96"/>
      <c r="M424" s="96"/>
    </row>
    <row r="425" spans="1:13">
      <c r="A425" s="66"/>
      <c r="K425" s="96"/>
      <c r="L425" s="96"/>
      <c r="M425" s="96"/>
    </row>
    <row r="426" spans="1:13">
      <c r="A426" s="66"/>
      <c r="K426" s="96"/>
      <c r="L426" s="96"/>
      <c r="M426" s="96"/>
    </row>
    <row r="427" spans="1:13">
      <c r="A427" s="66"/>
      <c r="K427" s="96"/>
      <c r="L427" s="96"/>
      <c r="M427" s="96"/>
    </row>
    <row r="428" spans="1:13">
      <c r="A428" s="66"/>
      <c r="K428" s="96"/>
      <c r="L428" s="96"/>
      <c r="M428" s="96"/>
    </row>
    <row r="429" spans="1:13">
      <c r="A429" s="66"/>
      <c r="K429" s="96"/>
      <c r="L429" s="96"/>
      <c r="M429" s="96"/>
    </row>
    <row r="430" spans="1:13">
      <c r="A430" s="66"/>
      <c r="K430" s="96"/>
      <c r="L430" s="96"/>
      <c r="M430" s="96"/>
    </row>
    <row r="431" spans="1:13">
      <c r="A431" s="66"/>
      <c r="K431" s="96"/>
      <c r="L431" s="96"/>
      <c r="M431" s="96"/>
    </row>
    <row r="432" spans="1:13">
      <c r="A432" s="66"/>
      <c r="K432" s="96"/>
      <c r="L432" s="96"/>
      <c r="M432" s="96"/>
    </row>
    <row r="433" spans="1:13">
      <c r="A433" s="66"/>
      <c r="K433" s="96"/>
      <c r="L433" s="96"/>
      <c r="M433" s="96"/>
    </row>
    <row r="434" spans="1:13">
      <c r="A434" s="66"/>
      <c r="K434" s="96"/>
      <c r="L434" s="96"/>
      <c r="M434" s="96"/>
    </row>
    <row r="435" spans="1:13">
      <c r="A435" s="66"/>
      <c r="K435" s="96"/>
      <c r="L435" s="96"/>
      <c r="M435" s="96"/>
    </row>
    <row r="436" spans="1:13">
      <c r="A436" s="66"/>
      <c r="K436" s="96"/>
      <c r="L436" s="96"/>
      <c r="M436" s="96"/>
    </row>
    <row r="437" spans="1:13">
      <c r="A437" s="66"/>
      <c r="K437" s="96"/>
      <c r="L437" s="96"/>
      <c r="M437" s="96"/>
    </row>
    <row r="438" spans="1:13">
      <c r="A438" s="66"/>
      <c r="K438" s="96"/>
      <c r="L438" s="96"/>
      <c r="M438" s="96"/>
    </row>
    <row r="439" spans="1:13">
      <c r="A439" s="66"/>
      <c r="K439" s="96"/>
      <c r="L439" s="96"/>
      <c r="M439" s="96"/>
    </row>
    <row r="440" spans="1:13">
      <c r="A440" s="66"/>
      <c r="K440" s="96"/>
      <c r="L440" s="96"/>
      <c r="M440" s="96"/>
    </row>
    <row r="441" spans="1:13">
      <c r="A441" s="66"/>
      <c r="K441" s="96"/>
      <c r="L441" s="96"/>
      <c r="M441" s="96"/>
    </row>
    <row r="442" spans="1:13">
      <c r="A442" s="66"/>
      <c r="K442" s="96"/>
      <c r="L442" s="96"/>
      <c r="M442" s="96"/>
    </row>
    <row r="443" spans="1:13">
      <c r="A443" s="66"/>
      <c r="K443" s="96"/>
      <c r="L443" s="96"/>
      <c r="M443" s="96"/>
    </row>
    <row r="444" spans="1:13">
      <c r="A444" s="66"/>
      <c r="K444" s="96"/>
      <c r="L444" s="96"/>
      <c r="M444" s="96"/>
    </row>
    <row r="445" spans="1:13">
      <c r="A445" s="66"/>
      <c r="K445" s="96"/>
      <c r="L445" s="96"/>
      <c r="M445" s="96"/>
    </row>
    <row r="446" spans="1:13">
      <c r="A446" s="66"/>
      <c r="K446" s="96"/>
      <c r="L446" s="96"/>
      <c r="M446" s="96"/>
    </row>
    <row r="447" spans="1:13">
      <c r="A447" s="66"/>
      <c r="K447" s="96"/>
      <c r="L447" s="96"/>
      <c r="M447" s="96"/>
    </row>
    <row r="448" spans="1:13">
      <c r="A448" s="66"/>
      <c r="K448" s="96"/>
      <c r="L448" s="96"/>
      <c r="M448" s="96"/>
    </row>
    <row r="449" spans="1:13">
      <c r="A449" s="66"/>
      <c r="K449" s="96"/>
      <c r="L449" s="96"/>
      <c r="M449" s="96"/>
    </row>
    <row r="450" spans="1:13">
      <c r="A450" s="66"/>
      <c r="K450" s="96"/>
      <c r="L450" s="96"/>
      <c r="M450" s="96"/>
    </row>
    <row r="451" spans="1:13">
      <c r="A451" s="66"/>
      <c r="K451" s="96"/>
      <c r="L451" s="96"/>
      <c r="M451" s="96"/>
    </row>
    <row r="452" spans="1:13">
      <c r="A452" s="66"/>
      <c r="K452" s="96"/>
      <c r="L452" s="96"/>
      <c r="M452" s="96"/>
    </row>
    <row r="453" spans="1:13">
      <c r="A453" s="66"/>
      <c r="K453" s="96"/>
      <c r="L453" s="96"/>
      <c r="M453" s="96"/>
    </row>
    <row r="454" spans="1:13">
      <c r="A454" s="66"/>
      <c r="K454" s="96"/>
      <c r="L454" s="96"/>
      <c r="M454" s="96"/>
    </row>
    <row r="455" spans="1:13">
      <c r="A455" s="66"/>
      <c r="K455" s="96"/>
      <c r="L455" s="96"/>
      <c r="M455" s="96"/>
    </row>
    <row r="456" spans="1:13">
      <c r="A456" s="66"/>
      <c r="K456" s="96"/>
      <c r="L456" s="96"/>
      <c r="M456" s="96"/>
    </row>
    <row r="457" spans="1:13">
      <c r="A457" s="66"/>
      <c r="K457" s="96"/>
      <c r="L457" s="96"/>
      <c r="M457" s="96"/>
    </row>
    <row r="458" spans="1:13">
      <c r="A458" s="66"/>
      <c r="K458" s="96"/>
      <c r="L458" s="96"/>
      <c r="M458" s="96"/>
    </row>
    <row r="459" spans="1:13">
      <c r="A459" s="66"/>
      <c r="K459" s="96"/>
      <c r="L459" s="96"/>
      <c r="M459" s="96"/>
    </row>
    <row r="460" spans="1:13">
      <c r="A460" s="66"/>
      <c r="K460" s="96"/>
      <c r="L460" s="96"/>
      <c r="M460" s="96"/>
    </row>
    <row r="461" spans="1:13">
      <c r="A461" s="66"/>
      <c r="K461" s="96"/>
      <c r="L461" s="96"/>
      <c r="M461" s="96"/>
    </row>
    <row r="462" spans="1:13">
      <c r="A462" s="66"/>
      <c r="K462" s="96"/>
      <c r="L462" s="96"/>
      <c r="M462" s="96"/>
    </row>
    <row r="463" spans="1:13">
      <c r="A463" s="66"/>
      <c r="K463" s="96"/>
      <c r="L463" s="96"/>
      <c r="M463" s="96"/>
    </row>
    <row r="464" spans="1:13">
      <c r="A464" s="66"/>
      <c r="K464" s="96"/>
      <c r="L464" s="96"/>
      <c r="M464" s="96"/>
    </row>
    <row r="465" spans="1:13">
      <c r="A465" s="66"/>
      <c r="K465" s="96"/>
      <c r="L465" s="96"/>
      <c r="M465" s="96"/>
    </row>
    <row r="466" spans="1:13">
      <c r="A466" s="66"/>
      <c r="K466" s="96"/>
      <c r="L466" s="96"/>
      <c r="M466" s="96"/>
    </row>
    <row r="467" spans="1:13">
      <c r="A467" s="66"/>
      <c r="K467" s="96"/>
      <c r="L467" s="96"/>
      <c r="M467" s="96"/>
    </row>
    <row r="468" spans="1:13">
      <c r="A468" s="66"/>
      <c r="K468" s="96"/>
      <c r="L468" s="96"/>
      <c r="M468" s="96"/>
    </row>
    <row r="469" spans="1:13">
      <c r="A469" s="66"/>
      <c r="K469" s="96"/>
      <c r="L469" s="96"/>
      <c r="M469" s="96"/>
    </row>
    <row r="470" spans="1:13">
      <c r="A470" s="66"/>
      <c r="K470" s="96"/>
      <c r="L470" s="96"/>
      <c r="M470" s="96"/>
    </row>
    <row r="471" spans="1:13">
      <c r="A471" s="66"/>
      <c r="K471" s="96"/>
      <c r="L471" s="96"/>
      <c r="M471" s="96"/>
    </row>
    <row r="472" spans="1:13">
      <c r="A472" s="66"/>
      <c r="K472" s="96"/>
      <c r="L472" s="96"/>
      <c r="M472" s="96"/>
    </row>
    <row r="473" spans="1:13">
      <c r="A473" s="66"/>
      <c r="K473" s="96"/>
      <c r="L473" s="96"/>
      <c r="M473" s="96"/>
    </row>
    <row r="474" spans="1:13">
      <c r="A474" s="66"/>
      <c r="K474" s="96"/>
      <c r="L474" s="96"/>
      <c r="M474" s="96"/>
    </row>
    <row r="475" spans="1:13">
      <c r="A475" s="66"/>
      <c r="K475" s="96"/>
      <c r="L475" s="96"/>
      <c r="M475" s="96"/>
    </row>
    <row r="476" spans="1:13">
      <c r="A476" s="66"/>
      <c r="K476" s="96"/>
      <c r="L476" s="96"/>
      <c r="M476" s="96"/>
    </row>
    <row r="477" spans="1:13">
      <c r="A477" s="66"/>
      <c r="K477" s="96"/>
      <c r="L477" s="96"/>
      <c r="M477" s="96"/>
    </row>
    <row r="478" spans="1:13">
      <c r="A478" s="66"/>
      <c r="K478" s="96"/>
      <c r="L478" s="96"/>
      <c r="M478" s="96"/>
    </row>
    <row r="479" spans="1:13">
      <c r="A479" s="66"/>
      <c r="K479" s="96"/>
      <c r="L479" s="96"/>
      <c r="M479" s="96"/>
    </row>
    <row r="480" spans="1:13">
      <c r="A480" s="66"/>
      <c r="K480" s="96"/>
      <c r="L480" s="96"/>
      <c r="M480" s="96"/>
    </row>
    <row r="481" spans="1:13">
      <c r="A481" s="66"/>
      <c r="K481" s="96"/>
      <c r="L481" s="96"/>
      <c r="M481" s="96"/>
    </row>
    <row r="482" spans="1:13">
      <c r="A482" s="66"/>
      <c r="K482" s="96"/>
      <c r="L482" s="96"/>
      <c r="M482" s="96"/>
    </row>
    <row r="483" spans="1:13">
      <c r="A483" s="66"/>
      <c r="K483" s="96"/>
      <c r="L483" s="96"/>
      <c r="M483" s="96"/>
    </row>
    <row r="484" spans="1:13">
      <c r="A484" s="66"/>
      <c r="K484" s="96"/>
      <c r="L484" s="96"/>
      <c r="M484" s="96"/>
    </row>
    <row r="485" spans="1:13">
      <c r="A485" s="66"/>
      <c r="K485" s="96"/>
      <c r="L485" s="96"/>
      <c r="M485" s="96"/>
    </row>
    <row r="486" spans="1:13">
      <c r="A486" s="66"/>
      <c r="K486" s="96"/>
      <c r="L486" s="96"/>
      <c r="M486" s="96"/>
    </row>
    <row r="487" spans="1:13">
      <c r="A487" s="66"/>
      <c r="K487" s="96"/>
      <c r="L487" s="96"/>
      <c r="M487" s="96"/>
    </row>
    <row r="488" spans="1:13">
      <c r="A488" s="66"/>
      <c r="K488" s="96"/>
      <c r="L488" s="96"/>
      <c r="M488" s="96"/>
    </row>
    <row r="489" spans="1:13">
      <c r="A489" s="66"/>
      <c r="K489" s="96"/>
      <c r="L489" s="96"/>
      <c r="M489" s="96"/>
    </row>
    <row r="490" spans="1:13">
      <c r="A490" s="66"/>
      <c r="K490" s="96"/>
      <c r="L490" s="96"/>
      <c r="M490" s="96"/>
    </row>
    <row r="491" spans="1:13">
      <c r="A491" s="66"/>
      <c r="K491" s="96"/>
      <c r="L491" s="96"/>
      <c r="M491" s="96"/>
    </row>
    <row r="492" spans="1:13">
      <c r="A492" s="66"/>
      <c r="K492" s="96"/>
      <c r="L492" s="96"/>
      <c r="M492" s="96"/>
    </row>
    <row r="493" spans="1:13">
      <c r="A493" s="66"/>
      <c r="K493" s="96"/>
      <c r="L493" s="96"/>
      <c r="M493" s="96"/>
    </row>
    <row r="494" spans="1:13">
      <c r="A494" s="66"/>
      <c r="K494" s="96"/>
      <c r="L494" s="96"/>
      <c r="M494" s="96"/>
    </row>
    <row r="495" spans="1:13">
      <c r="A495" s="66"/>
      <c r="K495" s="96"/>
      <c r="L495" s="96"/>
      <c r="M495" s="96"/>
    </row>
    <row r="496" spans="1:13">
      <c r="A496" s="66"/>
      <c r="K496" s="96"/>
      <c r="L496" s="96"/>
      <c r="M496" s="96"/>
    </row>
    <row r="497" spans="1:13">
      <c r="A497" s="66"/>
      <c r="K497" s="96"/>
      <c r="L497" s="96"/>
      <c r="M497" s="96"/>
    </row>
    <row r="498" spans="1:13">
      <c r="A498" s="66"/>
      <c r="K498" s="96"/>
      <c r="L498" s="96"/>
      <c r="M498" s="96"/>
    </row>
    <row r="499" spans="1:13">
      <c r="A499" s="66"/>
      <c r="K499" s="96"/>
      <c r="L499" s="96"/>
      <c r="M499" s="96"/>
    </row>
    <row r="500" spans="1:13">
      <c r="A500" s="66"/>
      <c r="K500" s="96"/>
      <c r="L500" s="96"/>
      <c r="M500" s="96"/>
    </row>
    <row r="501" spans="1:13">
      <c r="A501" s="66"/>
      <c r="K501" s="96"/>
      <c r="L501" s="96"/>
      <c r="M501" s="96"/>
    </row>
    <row r="502" spans="1:13">
      <c r="A502" s="66"/>
      <c r="K502" s="96"/>
      <c r="L502" s="96"/>
      <c r="M502" s="96"/>
    </row>
    <row r="503" spans="1:13">
      <c r="A503" s="66"/>
      <c r="K503" s="96"/>
      <c r="L503" s="96"/>
      <c r="M503" s="96"/>
    </row>
    <row r="504" spans="1:13">
      <c r="A504" s="66"/>
      <c r="K504" s="96"/>
      <c r="L504" s="96"/>
      <c r="M504" s="96"/>
    </row>
    <row r="505" spans="1:13">
      <c r="A505" s="66"/>
      <c r="K505" s="96"/>
      <c r="L505" s="96"/>
      <c r="M505" s="96"/>
    </row>
    <row r="506" spans="1:13">
      <c r="A506" s="66"/>
      <c r="K506" s="96"/>
      <c r="L506" s="96"/>
      <c r="M506" s="96"/>
    </row>
    <row r="507" spans="1:13">
      <c r="A507" s="66"/>
      <c r="K507" s="96"/>
      <c r="L507" s="96"/>
      <c r="M507" s="96"/>
    </row>
    <row r="508" spans="1:13">
      <c r="A508" s="66"/>
      <c r="K508" s="96"/>
      <c r="L508" s="96"/>
      <c r="M508" s="96"/>
    </row>
    <row r="509" spans="1:13">
      <c r="A509" s="66"/>
      <c r="K509" s="96"/>
      <c r="L509" s="96"/>
      <c r="M509" s="96"/>
    </row>
    <row r="510" spans="1:13">
      <c r="A510" s="66"/>
      <c r="K510" s="96"/>
      <c r="L510" s="96"/>
      <c r="M510" s="96"/>
    </row>
    <row r="511" spans="1:13">
      <c r="A511" s="66"/>
      <c r="K511" s="96"/>
      <c r="L511" s="96"/>
      <c r="M511" s="96"/>
    </row>
    <row r="512" spans="1:13">
      <c r="A512" s="66"/>
      <c r="K512" s="96"/>
      <c r="L512" s="96"/>
      <c r="M512" s="96"/>
    </row>
    <row r="513" spans="1:13">
      <c r="A513" s="66"/>
      <c r="K513" s="96"/>
      <c r="L513" s="96"/>
      <c r="M513" s="96"/>
    </row>
    <row r="514" spans="1:13">
      <c r="A514" s="66"/>
      <c r="K514" s="96"/>
      <c r="L514" s="96"/>
      <c r="M514" s="96"/>
    </row>
    <row r="515" spans="1:13">
      <c r="A515" s="66"/>
      <c r="K515" s="96"/>
      <c r="L515" s="96"/>
      <c r="M515" s="96"/>
    </row>
    <row r="516" spans="1:13">
      <c r="A516" s="66"/>
      <c r="K516" s="96"/>
      <c r="L516" s="96"/>
      <c r="M516" s="96"/>
    </row>
    <row r="517" spans="1:13">
      <c r="A517" s="66"/>
      <c r="K517" s="96"/>
      <c r="L517" s="96"/>
      <c r="M517" s="96"/>
    </row>
    <row r="518" spans="1:13">
      <c r="A518" s="66"/>
      <c r="K518" s="96"/>
      <c r="L518" s="96"/>
      <c r="M518" s="96"/>
    </row>
    <row r="519" spans="1:13">
      <c r="A519" s="66"/>
      <c r="K519" s="96"/>
      <c r="L519" s="96"/>
      <c r="M519" s="96"/>
    </row>
    <row r="520" spans="1:13">
      <c r="A520" s="66"/>
      <c r="K520" s="96"/>
      <c r="L520" s="96"/>
      <c r="M520" s="96"/>
    </row>
    <row r="521" spans="1:13">
      <c r="A521" s="66"/>
      <c r="K521" s="96"/>
      <c r="L521" s="96"/>
      <c r="M521" s="96"/>
    </row>
    <row r="522" spans="1:13">
      <c r="A522" s="66"/>
      <c r="K522" s="96"/>
      <c r="L522" s="96"/>
      <c r="M522" s="96"/>
    </row>
    <row r="523" spans="1:13">
      <c r="A523" s="66"/>
      <c r="K523" s="96"/>
      <c r="L523" s="96"/>
      <c r="M523" s="96"/>
    </row>
    <row r="524" spans="1:13">
      <c r="A524" s="66"/>
      <c r="K524" s="96"/>
      <c r="L524" s="96"/>
      <c r="M524" s="96"/>
    </row>
    <row r="525" spans="1:13">
      <c r="A525" s="66"/>
      <c r="K525" s="96"/>
      <c r="L525" s="96"/>
      <c r="M525" s="96"/>
    </row>
    <row r="526" spans="1:13">
      <c r="A526" s="66"/>
      <c r="K526" s="96"/>
      <c r="L526" s="96"/>
      <c r="M526" s="96"/>
    </row>
    <row r="527" spans="1:13">
      <c r="A527" s="66"/>
      <c r="K527" s="96"/>
      <c r="L527" s="96"/>
      <c r="M527" s="96"/>
    </row>
    <row r="528" spans="1:13">
      <c r="A528" s="66"/>
      <c r="K528" s="96"/>
      <c r="L528" s="96"/>
      <c r="M528" s="96"/>
    </row>
    <row r="529" spans="1:13">
      <c r="A529" s="66"/>
      <c r="K529" s="96"/>
      <c r="L529" s="96"/>
      <c r="M529" s="96"/>
    </row>
    <row r="530" spans="1:13">
      <c r="A530" s="66"/>
      <c r="K530" s="96"/>
      <c r="L530" s="96"/>
      <c r="M530" s="96"/>
    </row>
    <row r="531" spans="1:13">
      <c r="A531" s="66"/>
      <c r="K531" s="96"/>
      <c r="L531" s="96"/>
      <c r="M531" s="96"/>
    </row>
    <row r="532" spans="1:13">
      <c r="A532" s="66"/>
      <c r="K532" s="96"/>
      <c r="L532" s="96"/>
      <c r="M532" s="96"/>
    </row>
    <row r="533" spans="1:13">
      <c r="A533" s="66"/>
      <c r="K533" s="96"/>
      <c r="L533" s="96"/>
      <c r="M533" s="96"/>
    </row>
    <row r="534" spans="1:13">
      <c r="A534" s="66"/>
      <c r="K534" s="96"/>
      <c r="L534" s="96"/>
      <c r="M534" s="96"/>
    </row>
    <row r="535" spans="1:13">
      <c r="A535" s="66"/>
      <c r="K535" s="96"/>
      <c r="L535" s="96"/>
      <c r="M535" s="96"/>
    </row>
    <row r="536" spans="1:13">
      <c r="A536" s="66"/>
      <c r="K536" s="96"/>
      <c r="L536" s="96"/>
      <c r="M536" s="96"/>
    </row>
    <row r="537" spans="1:13">
      <c r="A537" s="66"/>
      <c r="K537" s="96"/>
      <c r="L537" s="96"/>
      <c r="M537" s="96"/>
    </row>
    <row r="538" spans="1:13">
      <c r="A538" s="66"/>
      <c r="K538" s="96"/>
      <c r="L538" s="96"/>
      <c r="M538" s="96"/>
    </row>
    <row r="539" spans="1:13">
      <c r="A539" s="66"/>
      <c r="K539" s="96"/>
      <c r="L539" s="96"/>
      <c r="M539" s="96"/>
    </row>
    <row r="540" spans="1:13">
      <c r="A540" s="66"/>
      <c r="K540" s="96"/>
      <c r="L540" s="96"/>
      <c r="M540" s="96"/>
    </row>
    <row r="541" spans="1:13">
      <c r="A541" s="66"/>
      <c r="K541" s="96"/>
      <c r="L541" s="96"/>
      <c r="M541" s="96"/>
    </row>
    <row r="542" spans="1:13">
      <c r="A542" s="66"/>
      <c r="K542" s="96"/>
      <c r="L542" s="96"/>
      <c r="M542" s="96"/>
    </row>
    <row r="543" spans="1:13">
      <c r="A543" s="66"/>
      <c r="K543" s="96"/>
      <c r="L543" s="96"/>
      <c r="M543" s="96"/>
    </row>
    <row r="544" spans="1:13">
      <c r="A544" s="66"/>
      <c r="K544" s="96"/>
      <c r="L544" s="96"/>
      <c r="M544" s="96"/>
    </row>
    <row r="545" spans="1:13">
      <c r="A545" s="66"/>
      <c r="K545" s="96"/>
      <c r="L545" s="96"/>
      <c r="M545" s="96"/>
    </row>
    <row r="546" spans="1:13">
      <c r="A546" s="66"/>
      <c r="K546" s="96"/>
      <c r="L546" s="96"/>
      <c r="M546" s="96"/>
    </row>
    <row r="547" spans="1:13">
      <c r="A547" s="66"/>
      <c r="K547" s="96"/>
      <c r="L547" s="96"/>
      <c r="M547" s="96"/>
    </row>
    <row r="548" spans="1:13">
      <c r="A548" s="66"/>
      <c r="K548" s="96"/>
      <c r="L548" s="96"/>
      <c r="M548" s="96"/>
    </row>
    <row r="549" spans="1:13">
      <c r="A549" s="66"/>
      <c r="K549" s="96"/>
      <c r="L549" s="96"/>
      <c r="M549" s="96"/>
    </row>
    <row r="550" spans="1:13">
      <c r="A550" s="66"/>
      <c r="K550" s="96"/>
      <c r="L550" s="96"/>
      <c r="M550" s="96"/>
    </row>
    <row r="551" spans="1:13">
      <c r="A551" s="66"/>
      <c r="K551" s="96"/>
      <c r="L551" s="96"/>
      <c r="M551" s="96"/>
    </row>
    <row r="552" spans="1:13">
      <c r="A552" s="66"/>
      <c r="K552" s="96"/>
      <c r="L552" s="96"/>
      <c r="M552" s="96"/>
    </row>
    <row r="553" spans="1:13">
      <c r="A553" s="66"/>
      <c r="K553" s="96"/>
      <c r="L553" s="96"/>
      <c r="M553" s="96"/>
    </row>
    <row r="554" spans="1:13">
      <c r="A554" s="66"/>
      <c r="K554" s="96"/>
      <c r="L554" s="96"/>
      <c r="M554" s="96"/>
    </row>
    <row r="555" spans="1:13">
      <c r="A555" s="66"/>
      <c r="K555" s="96"/>
      <c r="L555" s="96"/>
      <c r="M555" s="96"/>
    </row>
    <row r="556" spans="1:13">
      <c r="A556" s="66"/>
      <c r="K556" s="96"/>
      <c r="L556" s="96"/>
      <c r="M556" s="96"/>
    </row>
    <row r="557" spans="1:13">
      <c r="A557" s="66"/>
      <c r="K557" s="96"/>
      <c r="L557" s="96"/>
      <c r="M557" s="96"/>
    </row>
    <row r="558" spans="1:13">
      <c r="A558" s="66"/>
      <c r="K558" s="96"/>
      <c r="L558" s="96"/>
      <c r="M558" s="96"/>
    </row>
    <row r="559" spans="1:13">
      <c r="A559" s="66"/>
      <c r="K559" s="96"/>
      <c r="L559" s="96"/>
      <c r="M559" s="96"/>
    </row>
    <row r="560" spans="1:13">
      <c r="A560" s="66"/>
      <c r="K560" s="96"/>
      <c r="L560" s="96"/>
      <c r="M560" s="96"/>
    </row>
    <row r="561" spans="1:13">
      <c r="A561" s="66"/>
      <c r="K561" s="96"/>
      <c r="L561" s="96"/>
      <c r="M561" s="96"/>
    </row>
    <row r="562" spans="1:13">
      <c r="A562" s="66"/>
      <c r="K562" s="96"/>
      <c r="L562" s="96"/>
      <c r="M562" s="96"/>
    </row>
    <row r="563" spans="1:13">
      <c r="A563" s="66"/>
      <c r="K563" s="96"/>
      <c r="L563" s="96"/>
      <c r="M563" s="96"/>
    </row>
    <row r="564" spans="1:13">
      <c r="A564" s="66"/>
      <c r="K564" s="96"/>
      <c r="L564" s="96"/>
      <c r="M564" s="96"/>
    </row>
    <row r="565" spans="1:13">
      <c r="A565" s="66"/>
      <c r="K565" s="96"/>
      <c r="L565" s="96"/>
      <c r="M565" s="96"/>
    </row>
    <row r="566" spans="1:13">
      <c r="A566" s="66"/>
      <c r="K566" s="96"/>
      <c r="L566" s="96"/>
      <c r="M566" s="96"/>
    </row>
    <row r="567" spans="1:13">
      <c r="A567" s="66"/>
      <c r="K567" s="96"/>
      <c r="L567" s="96"/>
      <c r="M567" s="96"/>
    </row>
    <row r="568" spans="1:13">
      <c r="A568" s="66"/>
      <c r="K568" s="96"/>
      <c r="L568" s="96"/>
      <c r="M568" s="96"/>
    </row>
    <row r="569" spans="1:13">
      <c r="A569" s="66"/>
      <c r="K569" s="96"/>
      <c r="L569" s="96"/>
      <c r="M569" s="96"/>
    </row>
    <row r="570" spans="1:13">
      <c r="A570" s="66"/>
      <c r="K570" s="96"/>
      <c r="L570" s="96"/>
      <c r="M570" s="96"/>
    </row>
    <row r="571" spans="1:13">
      <c r="A571" s="66"/>
      <c r="K571" s="96"/>
      <c r="L571" s="96"/>
      <c r="M571" s="96"/>
    </row>
    <row r="572" spans="1:13">
      <c r="A572" s="66"/>
      <c r="K572" s="96"/>
      <c r="L572" s="96"/>
      <c r="M572" s="96"/>
    </row>
    <row r="573" spans="1:13">
      <c r="A573" s="66"/>
      <c r="K573" s="96"/>
      <c r="L573" s="96"/>
      <c r="M573" s="96"/>
    </row>
    <row r="574" spans="1:13">
      <c r="A574" s="66"/>
      <c r="K574" s="96"/>
      <c r="L574" s="96"/>
      <c r="M574" s="96"/>
    </row>
    <row r="575" spans="1:13">
      <c r="A575" s="66"/>
      <c r="K575" s="96"/>
      <c r="L575" s="96"/>
      <c r="M575" s="96"/>
    </row>
    <row r="576" spans="1:13">
      <c r="A576" s="66"/>
      <c r="K576" s="96"/>
      <c r="L576" s="96"/>
      <c r="M576" s="96"/>
    </row>
    <row r="577" spans="1:13">
      <c r="A577" s="66"/>
      <c r="K577" s="96"/>
      <c r="L577" s="96"/>
      <c r="M577" s="96"/>
    </row>
    <row r="578" spans="1:13">
      <c r="A578" s="66"/>
      <c r="K578" s="96"/>
      <c r="L578" s="96"/>
      <c r="M578" s="96"/>
    </row>
    <row r="579" spans="1:13">
      <c r="A579" s="66"/>
      <c r="K579" s="96"/>
      <c r="L579" s="96"/>
      <c r="M579" s="96"/>
    </row>
    <row r="580" spans="1:13">
      <c r="A580" s="66"/>
      <c r="K580" s="96"/>
      <c r="L580" s="96"/>
      <c r="M580" s="96"/>
    </row>
    <row r="581" spans="1:13">
      <c r="A581" s="66"/>
      <c r="K581" s="96"/>
      <c r="L581" s="96"/>
      <c r="M581" s="96"/>
    </row>
    <row r="582" spans="1:13">
      <c r="A582" s="66"/>
      <c r="K582" s="96"/>
      <c r="L582" s="96"/>
      <c r="M582" s="96"/>
    </row>
    <row r="583" spans="1:13">
      <c r="A583" s="66"/>
      <c r="K583" s="96"/>
      <c r="L583" s="96"/>
      <c r="M583" s="96"/>
    </row>
    <row r="584" spans="1:13">
      <c r="A584" s="66"/>
      <c r="K584" s="96"/>
      <c r="L584" s="96"/>
      <c r="M584" s="96"/>
    </row>
    <row r="585" spans="1:13">
      <c r="A585" s="66"/>
      <c r="K585" s="96"/>
      <c r="L585" s="96"/>
      <c r="M585" s="96"/>
    </row>
    <row r="586" spans="1:13">
      <c r="A586" s="66"/>
      <c r="K586" s="96"/>
      <c r="L586" s="96"/>
      <c r="M586" s="96"/>
    </row>
    <row r="587" spans="1:13">
      <c r="A587" s="66"/>
      <c r="K587" s="96"/>
      <c r="L587" s="96"/>
      <c r="M587" s="96"/>
    </row>
    <row r="588" spans="1:13">
      <c r="A588" s="66"/>
      <c r="K588" s="96"/>
      <c r="L588" s="96"/>
      <c r="M588" s="96"/>
    </row>
    <row r="589" spans="1:13">
      <c r="A589" s="66"/>
      <c r="K589" s="96"/>
      <c r="L589" s="96"/>
      <c r="M589" s="96"/>
    </row>
    <row r="590" spans="1:13">
      <c r="A590" s="66"/>
      <c r="K590" s="96"/>
      <c r="L590" s="96"/>
      <c r="M590" s="96"/>
    </row>
    <row r="591" spans="1:13">
      <c r="A591" s="66"/>
      <c r="K591" s="96"/>
      <c r="L591" s="96"/>
      <c r="M591" s="96"/>
    </row>
    <row r="592" spans="1:13">
      <c r="A592" s="66"/>
      <c r="K592" s="96"/>
      <c r="L592" s="96"/>
      <c r="M592" s="96"/>
    </row>
    <row r="593" spans="1:13">
      <c r="A593" s="66"/>
      <c r="K593" s="96"/>
      <c r="L593" s="96"/>
      <c r="M593" s="96"/>
    </row>
    <row r="594" spans="1:13">
      <c r="A594" s="66"/>
      <c r="K594" s="96"/>
      <c r="L594" s="96"/>
      <c r="M594" s="96"/>
    </row>
    <row r="595" spans="1:13">
      <c r="A595" s="66"/>
      <c r="K595" s="96"/>
      <c r="L595" s="96"/>
      <c r="M595" s="96"/>
    </row>
    <row r="596" spans="1:13">
      <c r="A596" s="66"/>
      <c r="K596" s="96"/>
      <c r="L596" s="96"/>
      <c r="M596" s="96"/>
    </row>
    <row r="597" spans="1:13">
      <c r="A597" s="66"/>
      <c r="K597" s="96"/>
      <c r="L597" s="96"/>
      <c r="M597" s="96"/>
    </row>
    <row r="598" spans="1:13">
      <c r="A598" s="66"/>
      <c r="K598" s="96"/>
      <c r="L598" s="96"/>
      <c r="M598" s="96"/>
    </row>
    <row r="599" spans="1:13">
      <c r="A599" s="66"/>
      <c r="K599" s="96"/>
      <c r="L599" s="96"/>
      <c r="M599" s="96"/>
    </row>
    <row r="600" spans="1:13">
      <c r="A600" s="66"/>
      <c r="K600" s="96"/>
      <c r="L600" s="96"/>
      <c r="M600" s="96"/>
    </row>
    <row r="601" spans="1:13">
      <c r="A601" s="66"/>
      <c r="K601" s="96"/>
      <c r="L601" s="96"/>
      <c r="M601" s="96"/>
    </row>
    <row r="602" spans="1:13">
      <c r="A602" s="66"/>
      <c r="K602" s="96"/>
      <c r="L602" s="96"/>
      <c r="M602" s="96"/>
    </row>
    <row r="603" spans="1:13">
      <c r="A603" s="66"/>
      <c r="K603" s="96"/>
      <c r="L603" s="96"/>
      <c r="M603" s="96"/>
    </row>
    <row r="604" spans="1:13">
      <c r="A604" s="66"/>
      <c r="K604" s="96"/>
      <c r="L604" s="96"/>
      <c r="M604" s="96"/>
    </row>
    <row r="605" spans="1:13">
      <c r="A605" s="66"/>
      <c r="K605" s="96"/>
      <c r="L605" s="96"/>
      <c r="M605" s="96"/>
    </row>
    <row r="606" spans="1:13">
      <c r="A606" s="66"/>
      <c r="K606" s="96"/>
      <c r="L606" s="96"/>
      <c r="M606" s="96"/>
    </row>
    <row r="607" spans="1:13">
      <c r="A607" s="66"/>
      <c r="K607" s="96"/>
      <c r="L607" s="96"/>
      <c r="M607" s="96"/>
    </row>
    <row r="608" spans="1:13">
      <c r="A608" s="66"/>
      <c r="K608" s="96"/>
      <c r="L608" s="96"/>
      <c r="M608" s="96"/>
    </row>
    <row r="609" spans="1:13">
      <c r="A609" s="66"/>
      <c r="K609" s="96"/>
      <c r="L609" s="96"/>
      <c r="M609" s="96"/>
    </row>
    <row r="610" spans="1:13">
      <c r="A610" s="66"/>
      <c r="K610" s="96"/>
      <c r="L610" s="96"/>
      <c r="M610" s="96"/>
    </row>
    <row r="611" spans="1:13">
      <c r="A611" s="66"/>
      <c r="K611" s="96"/>
      <c r="L611" s="96"/>
      <c r="M611" s="96"/>
    </row>
    <row r="612" spans="1:13">
      <c r="A612" s="66"/>
      <c r="K612" s="96"/>
      <c r="L612" s="96"/>
      <c r="M612" s="96"/>
    </row>
    <row r="613" spans="1:13">
      <c r="A613" s="66"/>
      <c r="K613" s="96"/>
      <c r="L613" s="96"/>
      <c r="M613" s="96"/>
    </row>
    <row r="614" spans="1:13">
      <c r="A614" s="66"/>
      <c r="K614" s="96"/>
      <c r="L614" s="96"/>
      <c r="M614" s="96"/>
    </row>
    <row r="615" spans="1:13">
      <c r="A615" s="66"/>
      <c r="K615" s="96"/>
      <c r="L615" s="96"/>
      <c r="M615" s="96"/>
    </row>
    <row r="616" spans="1:13">
      <c r="A616" s="66"/>
      <c r="K616" s="96"/>
      <c r="L616" s="96"/>
      <c r="M616" s="96"/>
    </row>
    <row r="617" spans="1:13">
      <c r="A617" s="66"/>
      <c r="K617" s="96"/>
      <c r="L617" s="96"/>
      <c r="M617" s="96"/>
    </row>
    <row r="618" spans="1:13">
      <c r="A618" s="66"/>
      <c r="K618" s="96"/>
      <c r="L618" s="96"/>
      <c r="M618" s="96"/>
    </row>
    <row r="619" spans="1:13">
      <c r="A619" s="66"/>
      <c r="K619" s="96"/>
      <c r="L619" s="96"/>
      <c r="M619" s="96"/>
    </row>
    <row r="620" spans="1:13">
      <c r="A620" s="66"/>
      <c r="K620" s="96"/>
      <c r="L620" s="96"/>
      <c r="M620" s="96"/>
    </row>
    <row r="621" spans="1:13">
      <c r="A621" s="66"/>
      <c r="K621" s="96"/>
      <c r="L621" s="96"/>
      <c r="M621" s="96"/>
    </row>
    <row r="622" spans="1:13">
      <c r="A622" s="66"/>
      <c r="K622" s="96"/>
      <c r="L622" s="96"/>
      <c r="M622" s="96"/>
    </row>
    <row r="623" spans="1:13">
      <c r="A623" s="66"/>
      <c r="K623" s="96"/>
      <c r="L623" s="96"/>
      <c r="M623" s="96"/>
    </row>
    <row r="624" spans="1:13">
      <c r="A624" s="66"/>
      <c r="K624" s="96"/>
      <c r="L624" s="96"/>
      <c r="M624" s="96"/>
    </row>
    <row r="625" spans="1:13">
      <c r="A625" s="66"/>
      <c r="K625" s="96"/>
      <c r="L625" s="96"/>
      <c r="M625" s="96"/>
    </row>
    <row r="626" spans="1:13">
      <c r="A626" s="66"/>
      <c r="K626" s="96"/>
      <c r="L626" s="96"/>
      <c r="M626" s="96"/>
    </row>
    <row r="627" spans="1:13">
      <c r="A627" s="66"/>
      <c r="K627" s="96"/>
      <c r="L627" s="96"/>
      <c r="M627" s="96"/>
    </row>
    <row r="628" spans="1:13">
      <c r="A628" s="66"/>
      <c r="K628" s="96"/>
      <c r="L628" s="96"/>
      <c r="M628" s="96"/>
    </row>
    <row r="629" spans="1:13">
      <c r="A629" s="66"/>
      <c r="K629" s="96"/>
      <c r="L629" s="96"/>
      <c r="M629" s="96"/>
    </row>
    <row r="630" spans="1:13">
      <c r="A630" s="66"/>
      <c r="K630" s="96"/>
      <c r="L630" s="96"/>
      <c r="M630" s="96"/>
    </row>
    <row r="631" spans="1:13">
      <c r="A631" s="66"/>
      <c r="K631" s="96"/>
      <c r="L631" s="96"/>
      <c r="M631" s="96"/>
    </row>
    <row r="632" spans="1:13">
      <c r="A632" s="66"/>
      <c r="K632" s="96"/>
      <c r="L632" s="96"/>
      <c r="M632" s="96"/>
    </row>
    <row r="633" spans="1:13">
      <c r="A633" s="66"/>
      <c r="K633" s="96"/>
      <c r="L633" s="96"/>
      <c r="M633" s="96"/>
    </row>
    <row r="634" spans="1:13">
      <c r="A634" s="66"/>
      <c r="K634" s="96"/>
      <c r="L634" s="96"/>
      <c r="M634" s="96"/>
    </row>
    <row r="635" spans="1:13">
      <c r="A635" s="66"/>
      <c r="K635" s="96"/>
      <c r="L635" s="96"/>
      <c r="M635" s="96"/>
    </row>
    <row r="636" spans="1:13">
      <c r="A636" s="66"/>
      <c r="K636" s="96"/>
      <c r="L636" s="96"/>
      <c r="M636" s="96"/>
    </row>
    <row r="637" spans="1:13">
      <c r="A637" s="66"/>
      <c r="K637" s="96"/>
      <c r="L637" s="96"/>
      <c r="M637" s="96"/>
    </row>
    <row r="638" spans="1:13">
      <c r="A638" s="66"/>
      <c r="K638" s="96"/>
      <c r="L638" s="96"/>
      <c r="M638" s="96"/>
    </row>
    <row r="639" spans="1:13">
      <c r="A639" s="66"/>
      <c r="K639" s="96"/>
      <c r="L639" s="96"/>
      <c r="M639" s="96"/>
    </row>
    <row r="640" spans="1:13">
      <c r="A640" s="66"/>
      <c r="K640" s="96"/>
      <c r="L640" s="96"/>
      <c r="M640" s="96"/>
    </row>
    <row r="641" spans="1:13">
      <c r="A641" s="66"/>
      <c r="K641" s="96"/>
      <c r="L641" s="96"/>
      <c r="M641" s="96"/>
    </row>
    <row r="642" spans="1:13">
      <c r="A642" s="66"/>
      <c r="K642" s="96"/>
      <c r="L642" s="96"/>
      <c r="M642" s="96"/>
    </row>
    <row r="643" spans="1:13">
      <c r="A643" s="66"/>
      <c r="K643" s="96"/>
      <c r="L643" s="96"/>
      <c r="M643" s="96"/>
    </row>
    <row r="644" spans="1:13">
      <c r="A644" s="66"/>
      <c r="K644" s="96"/>
      <c r="L644" s="96"/>
      <c r="M644" s="96"/>
    </row>
    <row r="645" spans="1:13">
      <c r="A645" s="66"/>
      <c r="K645" s="96"/>
      <c r="L645" s="96"/>
      <c r="M645" s="96"/>
    </row>
    <row r="646" spans="1:13">
      <c r="A646" s="66"/>
      <c r="K646" s="96"/>
      <c r="L646" s="96"/>
      <c r="M646" s="96"/>
    </row>
    <row r="647" spans="1:13">
      <c r="A647" s="66"/>
      <c r="K647" s="96"/>
      <c r="L647" s="96"/>
      <c r="M647" s="96"/>
    </row>
    <row r="648" spans="1:13">
      <c r="A648" s="66"/>
      <c r="K648" s="96"/>
      <c r="L648" s="96"/>
      <c r="M648" s="96"/>
    </row>
    <row r="649" spans="1:13">
      <c r="A649" s="66"/>
      <c r="K649" s="96"/>
      <c r="L649" s="96"/>
      <c r="M649" s="96"/>
    </row>
    <row r="650" spans="1:13">
      <c r="A650" s="66"/>
      <c r="K650" s="96"/>
      <c r="L650" s="96"/>
      <c r="M650" s="96"/>
    </row>
    <row r="651" spans="1:13">
      <c r="A651" s="66"/>
      <c r="K651" s="96"/>
      <c r="L651" s="96"/>
      <c r="M651" s="96"/>
    </row>
    <row r="652" spans="1:13">
      <c r="A652" s="66"/>
      <c r="K652" s="96"/>
      <c r="L652" s="96"/>
      <c r="M652" s="96"/>
    </row>
    <row r="653" spans="1:13">
      <c r="A653" s="66"/>
      <c r="K653" s="96"/>
      <c r="L653" s="96"/>
      <c r="M653" s="96"/>
    </row>
    <row r="654" spans="1:13">
      <c r="A654" s="66"/>
      <c r="K654" s="96"/>
      <c r="L654" s="96"/>
      <c r="M654" s="96"/>
    </row>
    <row r="655" spans="1:13">
      <c r="A655" s="66"/>
      <c r="K655" s="96"/>
      <c r="L655" s="96"/>
      <c r="M655" s="96"/>
    </row>
    <row r="656" spans="1:13">
      <c r="A656" s="66"/>
      <c r="K656" s="96"/>
      <c r="L656" s="96"/>
      <c r="M656" s="96"/>
    </row>
    <row r="657" spans="1:13">
      <c r="A657" s="66"/>
      <c r="K657" s="96"/>
      <c r="L657" s="96"/>
      <c r="M657" s="96"/>
    </row>
    <row r="658" spans="1:13">
      <c r="A658" s="66"/>
      <c r="K658" s="96"/>
      <c r="L658" s="96"/>
      <c r="M658" s="96"/>
    </row>
    <row r="659" spans="1:13">
      <c r="A659" s="66"/>
      <c r="K659" s="96"/>
      <c r="L659" s="96"/>
      <c r="M659" s="96"/>
    </row>
    <row r="660" spans="1:13">
      <c r="A660" s="66"/>
      <c r="K660" s="96"/>
      <c r="L660" s="96"/>
      <c r="M660" s="96"/>
    </row>
    <row r="661" spans="1:13">
      <c r="A661" s="66"/>
      <c r="K661" s="96"/>
      <c r="L661" s="96"/>
      <c r="M661" s="96"/>
    </row>
    <row r="662" spans="1:13">
      <c r="A662" s="66"/>
      <c r="K662" s="96"/>
      <c r="L662" s="96"/>
      <c r="M662" s="96"/>
    </row>
    <row r="663" spans="1:13">
      <c r="A663" s="66"/>
      <c r="K663" s="96"/>
      <c r="L663" s="96"/>
      <c r="M663" s="96"/>
    </row>
    <row r="664" spans="1:13">
      <c r="A664" s="66"/>
      <c r="K664" s="96"/>
      <c r="L664" s="96"/>
      <c r="M664" s="96"/>
    </row>
    <row r="665" spans="1:13">
      <c r="A665" s="66"/>
      <c r="K665" s="96"/>
      <c r="L665" s="96"/>
      <c r="M665" s="96"/>
    </row>
    <row r="666" spans="1:13">
      <c r="A666" s="66"/>
      <c r="K666" s="96"/>
      <c r="L666" s="96"/>
      <c r="M666" s="96"/>
    </row>
    <row r="667" spans="1:13">
      <c r="A667" s="66"/>
      <c r="K667" s="96"/>
      <c r="L667" s="96"/>
      <c r="M667" s="96"/>
    </row>
    <row r="668" spans="1:13">
      <c r="A668" s="66"/>
      <c r="K668" s="96"/>
      <c r="L668" s="96"/>
      <c r="M668" s="96"/>
    </row>
    <row r="669" spans="1:13">
      <c r="A669" s="66"/>
      <c r="K669" s="96"/>
      <c r="L669" s="96"/>
      <c r="M669" s="96"/>
    </row>
    <row r="670" spans="1:13">
      <c r="A670" s="66"/>
      <c r="K670" s="96"/>
      <c r="L670" s="96"/>
      <c r="M670" s="96"/>
    </row>
    <row r="671" spans="1:13">
      <c r="A671" s="66"/>
      <c r="K671" s="96"/>
      <c r="L671" s="96"/>
      <c r="M671" s="96"/>
    </row>
    <row r="672" spans="1:13">
      <c r="A672" s="66"/>
      <c r="K672" s="96"/>
      <c r="L672" s="96"/>
      <c r="M672" s="96"/>
    </row>
    <row r="673" spans="1:13">
      <c r="A673" s="66"/>
      <c r="K673" s="96"/>
      <c r="L673" s="96"/>
      <c r="M673" s="96"/>
    </row>
    <row r="674" spans="1:13">
      <c r="A674" s="66"/>
      <c r="K674" s="96"/>
      <c r="L674" s="96"/>
      <c r="M674" s="96"/>
    </row>
    <row r="675" spans="1:13">
      <c r="A675" s="66"/>
      <c r="K675" s="96"/>
      <c r="L675" s="96"/>
      <c r="M675" s="96"/>
    </row>
    <row r="676" spans="1:13">
      <c r="A676" s="66"/>
      <c r="K676" s="96"/>
      <c r="L676" s="96"/>
      <c r="M676" s="96"/>
    </row>
    <row r="677" spans="1:13">
      <c r="A677" s="66"/>
      <c r="K677" s="96"/>
      <c r="L677" s="96"/>
      <c r="M677" s="96"/>
    </row>
    <row r="678" spans="1:13">
      <c r="A678" s="66"/>
      <c r="K678" s="96"/>
      <c r="L678" s="96"/>
      <c r="M678" s="96"/>
    </row>
    <row r="679" spans="1:13">
      <c r="A679" s="66"/>
      <c r="K679" s="96"/>
      <c r="L679" s="96"/>
      <c r="M679" s="96"/>
    </row>
    <row r="680" spans="1:13">
      <c r="A680" s="66"/>
      <c r="K680" s="96"/>
      <c r="L680" s="96"/>
      <c r="M680" s="96"/>
    </row>
    <row r="681" spans="1:13">
      <c r="A681" s="66"/>
      <c r="K681" s="96"/>
      <c r="L681" s="96"/>
      <c r="M681" s="96"/>
    </row>
    <row r="682" spans="1:13">
      <c r="A682" s="66"/>
      <c r="K682" s="96"/>
      <c r="L682" s="96"/>
      <c r="M682" s="96"/>
    </row>
    <row r="683" spans="1:13">
      <c r="A683" s="66"/>
      <c r="K683" s="96"/>
      <c r="L683" s="96"/>
      <c r="M683" s="96"/>
    </row>
    <row r="684" spans="1:13">
      <c r="A684" s="66"/>
      <c r="K684" s="96"/>
      <c r="L684" s="96"/>
      <c r="M684" s="96"/>
    </row>
    <row r="685" spans="1:13">
      <c r="A685" s="66"/>
      <c r="K685" s="96"/>
      <c r="L685" s="96"/>
      <c r="M685" s="96"/>
    </row>
    <row r="686" spans="1:13">
      <c r="A686" s="66"/>
      <c r="K686" s="96"/>
      <c r="L686" s="96"/>
      <c r="M686" s="96"/>
    </row>
    <row r="687" spans="1:13">
      <c r="A687" s="66"/>
      <c r="K687" s="96"/>
      <c r="L687" s="96"/>
      <c r="M687" s="96"/>
    </row>
    <row r="688" spans="1:13">
      <c r="A688" s="66"/>
      <c r="K688" s="96"/>
      <c r="L688" s="96"/>
      <c r="M688" s="96"/>
    </row>
    <row r="689" spans="1:13">
      <c r="A689" s="66"/>
      <c r="K689" s="96"/>
      <c r="L689" s="96"/>
      <c r="M689" s="96"/>
    </row>
    <row r="690" spans="1:13">
      <c r="A690" s="66"/>
      <c r="K690" s="96"/>
      <c r="L690" s="96"/>
      <c r="M690" s="96"/>
    </row>
    <row r="691" spans="1:13">
      <c r="A691" s="66"/>
      <c r="K691" s="96"/>
      <c r="L691" s="96"/>
      <c r="M691" s="96"/>
    </row>
    <row r="692" spans="1:13">
      <c r="A692" s="66"/>
      <c r="K692" s="96"/>
      <c r="L692" s="96"/>
      <c r="M692" s="96"/>
    </row>
    <row r="693" spans="1:13">
      <c r="A693" s="66"/>
      <c r="K693" s="96"/>
      <c r="L693" s="96"/>
      <c r="M693" s="96"/>
    </row>
    <row r="694" spans="1:13">
      <c r="A694" s="66"/>
      <c r="K694" s="96"/>
      <c r="L694" s="96"/>
      <c r="M694" s="96"/>
    </row>
    <row r="695" spans="1:13">
      <c r="A695" s="66"/>
      <c r="K695" s="96"/>
      <c r="L695" s="96"/>
      <c r="M695" s="96"/>
    </row>
    <row r="696" spans="1:13">
      <c r="A696" s="66"/>
      <c r="K696" s="96"/>
      <c r="L696" s="96"/>
      <c r="M696" s="96"/>
    </row>
    <row r="697" spans="1:13">
      <c r="A697" s="66"/>
      <c r="K697" s="96"/>
      <c r="L697" s="96"/>
      <c r="M697" s="96"/>
    </row>
    <row r="698" spans="1:13">
      <c r="A698" s="66"/>
      <c r="K698" s="96"/>
      <c r="L698" s="96"/>
      <c r="M698" s="96"/>
    </row>
    <row r="699" spans="1:13">
      <c r="A699" s="66"/>
      <c r="K699" s="96"/>
      <c r="L699" s="96"/>
      <c r="M699" s="96"/>
    </row>
    <row r="700" spans="1:13">
      <c r="A700" s="66"/>
      <c r="K700" s="96"/>
      <c r="L700" s="96"/>
      <c r="M700" s="96"/>
    </row>
    <row r="701" spans="1:13">
      <c r="A701" s="66"/>
      <c r="K701" s="96"/>
      <c r="L701" s="96"/>
      <c r="M701" s="96"/>
    </row>
    <row r="702" spans="1:13">
      <c r="A702" s="66"/>
      <c r="K702" s="96"/>
      <c r="L702" s="96"/>
      <c r="M702" s="96"/>
    </row>
    <row r="703" spans="1:13">
      <c r="A703" s="66"/>
      <c r="K703" s="96"/>
      <c r="L703" s="96"/>
      <c r="M703" s="96"/>
    </row>
    <row r="704" spans="1:13">
      <c r="A704" s="66"/>
      <c r="K704" s="96"/>
      <c r="L704" s="96"/>
      <c r="M704" s="96"/>
    </row>
    <row r="705" spans="1:13">
      <c r="A705" s="66"/>
      <c r="K705" s="96"/>
      <c r="L705" s="96"/>
      <c r="M705" s="96"/>
    </row>
    <row r="706" spans="1:13">
      <c r="A706" s="66"/>
      <c r="K706" s="96"/>
      <c r="L706" s="96"/>
      <c r="M706" s="96"/>
    </row>
    <row r="707" spans="1:13">
      <c r="A707" s="66"/>
      <c r="K707" s="96"/>
      <c r="L707" s="96"/>
      <c r="M707" s="96"/>
    </row>
    <row r="708" spans="1:13">
      <c r="A708" s="66"/>
      <c r="K708" s="96"/>
      <c r="L708" s="96"/>
      <c r="M708" s="96"/>
    </row>
    <row r="709" spans="1:13">
      <c r="A709" s="66"/>
      <c r="K709" s="96"/>
      <c r="L709" s="96"/>
      <c r="M709" s="96"/>
    </row>
    <row r="710" spans="1:13">
      <c r="A710" s="66"/>
      <c r="K710" s="96"/>
      <c r="L710" s="96"/>
      <c r="M710" s="96"/>
    </row>
    <row r="711" spans="1:13">
      <c r="A711" s="66"/>
      <c r="K711" s="96"/>
      <c r="L711" s="96"/>
      <c r="M711" s="96"/>
    </row>
    <row r="712" spans="1:13">
      <c r="A712" s="66"/>
      <c r="K712" s="96"/>
      <c r="L712" s="96"/>
      <c r="M712" s="96"/>
    </row>
    <row r="713" spans="1:13">
      <c r="A713" s="66"/>
      <c r="K713" s="96"/>
      <c r="L713" s="96"/>
      <c r="M713" s="96"/>
    </row>
    <row r="714" spans="1:13">
      <c r="A714" s="66"/>
      <c r="K714" s="96"/>
      <c r="L714" s="96"/>
      <c r="M714" s="96"/>
    </row>
    <row r="715" spans="1:13">
      <c r="A715" s="66"/>
      <c r="K715" s="96"/>
      <c r="L715" s="96"/>
      <c r="M715" s="96"/>
    </row>
    <row r="716" spans="1:13">
      <c r="A716" s="66"/>
      <c r="K716" s="96"/>
      <c r="L716" s="96"/>
      <c r="M716" s="96"/>
    </row>
    <row r="717" spans="1:13">
      <c r="A717" s="66"/>
      <c r="K717" s="96"/>
      <c r="L717" s="96"/>
      <c r="M717" s="96"/>
    </row>
    <row r="718" spans="1:13">
      <c r="A718" s="66"/>
      <c r="K718" s="96"/>
      <c r="L718" s="96"/>
      <c r="M718" s="96"/>
    </row>
    <row r="719" spans="1:13">
      <c r="A719" s="66"/>
      <c r="K719" s="96"/>
      <c r="L719" s="96"/>
      <c r="M719" s="96"/>
    </row>
    <row r="720" spans="1:13">
      <c r="A720" s="66"/>
      <c r="K720" s="96"/>
      <c r="L720" s="96"/>
      <c r="M720" s="96"/>
    </row>
    <row r="721" spans="1:13">
      <c r="A721" s="66"/>
      <c r="K721" s="96"/>
      <c r="L721" s="96"/>
      <c r="M721" s="96"/>
    </row>
    <row r="722" spans="1:13">
      <c r="A722" s="66"/>
      <c r="K722" s="96"/>
      <c r="L722" s="96"/>
      <c r="M722" s="96"/>
    </row>
    <row r="723" spans="1:13">
      <c r="A723" s="66"/>
      <c r="K723" s="96"/>
      <c r="L723" s="96"/>
      <c r="M723" s="96"/>
    </row>
    <row r="724" spans="1:13">
      <c r="A724" s="66"/>
      <c r="K724" s="96"/>
      <c r="L724" s="96"/>
      <c r="M724" s="96"/>
    </row>
    <row r="725" spans="1:13">
      <c r="A725" s="66"/>
      <c r="K725" s="96"/>
      <c r="L725" s="96"/>
      <c r="M725" s="96"/>
    </row>
    <row r="726" spans="1:13">
      <c r="A726" s="66"/>
      <c r="K726" s="96"/>
      <c r="L726" s="96"/>
      <c r="M726" s="96"/>
    </row>
    <row r="727" spans="1:13">
      <c r="A727" s="66"/>
      <c r="K727" s="96"/>
      <c r="L727" s="96"/>
      <c r="M727" s="96"/>
    </row>
    <row r="728" spans="1:13">
      <c r="A728" s="66"/>
      <c r="K728" s="96"/>
      <c r="L728" s="96"/>
      <c r="M728" s="96"/>
    </row>
    <row r="729" spans="1:13">
      <c r="A729" s="66"/>
      <c r="K729" s="96"/>
      <c r="L729" s="96"/>
      <c r="M729" s="96"/>
    </row>
    <row r="730" spans="1:13">
      <c r="A730" s="66"/>
      <c r="K730" s="96"/>
      <c r="L730" s="96"/>
      <c r="M730" s="96"/>
    </row>
    <row r="731" spans="1:13">
      <c r="A731" s="66"/>
      <c r="K731" s="96"/>
      <c r="L731" s="96"/>
      <c r="M731" s="96"/>
    </row>
    <row r="732" spans="1:13">
      <c r="A732" s="66"/>
      <c r="K732" s="96"/>
      <c r="L732" s="96"/>
      <c r="M732" s="96"/>
    </row>
    <row r="733" spans="1:13">
      <c r="A733" s="66"/>
      <c r="K733" s="96"/>
      <c r="L733" s="96"/>
      <c r="M733" s="96"/>
    </row>
    <row r="734" spans="1:13">
      <c r="A734" s="66"/>
      <c r="K734" s="96"/>
      <c r="L734" s="96"/>
      <c r="M734" s="96"/>
    </row>
    <row r="735" spans="1:13">
      <c r="A735" s="66"/>
      <c r="K735" s="96"/>
      <c r="L735" s="96"/>
      <c r="M735" s="96"/>
    </row>
    <row r="736" spans="1:13">
      <c r="A736" s="66"/>
      <c r="K736" s="96"/>
      <c r="L736" s="96"/>
      <c r="M736" s="9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6">
    <tabColor theme="4"/>
  </sheetPr>
  <dimension ref="A1:K54"/>
  <sheetViews>
    <sheetView showGridLines="0" zoomScaleNormal="100" workbookViewId="0">
      <selection activeCell="A2" sqref="A2:XFD3"/>
    </sheetView>
  </sheetViews>
  <sheetFormatPr defaultColWidth="8.85546875" defaultRowHeight="12.75"/>
  <cols>
    <col min="1" max="16384" width="8.85546875" style="87"/>
  </cols>
  <sheetData>
    <row r="1" spans="1:11">
      <c r="A1" s="19" t="s">
        <v>102</v>
      </c>
      <c r="B1" s="111" t="str">
        <f>IF(Content!$E$1=1,B2,B3)</f>
        <v>Річна зміна</v>
      </c>
      <c r="C1" s="111" t="str">
        <f>IF(Content!$E$1=1,C2,C3)</f>
        <v>Річна зміна (попередній прогноз)</v>
      </c>
      <c r="D1" s="111" t="str">
        <f>IF(Content!$E$1=1,D2,D3)</f>
        <v>Зміна за квартал</v>
      </c>
      <c r="E1" s="126"/>
      <c r="F1" s="111" t="str">
        <f>IF(Content!$E$1=1,F2,F3)</f>
        <v>Ціни на сирі продовольчі товари, %</v>
      </c>
    </row>
    <row r="2" spans="1:11" hidden="1">
      <c r="A2" s="89"/>
      <c r="B2" s="93" t="s">
        <v>436</v>
      </c>
      <c r="C2" s="93" t="s">
        <v>438</v>
      </c>
      <c r="D2" s="126" t="s">
        <v>434</v>
      </c>
      <c r="E2" s="126"/>
      <c r="F2" s="127" t="s">
        <v>679</v>
      </c>
    </row>
    <row r="3" spans="1:11" hidden="1">
      <c r="A3" s="89"/>
      <c r="B3" s="93" t="s">
        <v>435</v>
      </c>
      <c r="C3" s="93" t="s">
        <v>437</v>
      </c>
      <c r="D3" s="126" t="s">
        <v>433</v>
      </c>
      <c r="E3" s="126"/>
      <c r="F3" s="127" t="s">
        <v>441</v>
      </c>
    </row>
    <row r="4" spans="1:11">
      <c r="A4" s="90"/>
      <c r="B4" s="91">
        <v>7.5</v>
      </c>
      <c r="C4" s="91"/>
      <c r="D4" s="129">
        <v>5.4</v>
      </c>
      <c r="F4" s="141"/>
      <c r="G4" s="141"/>
      <c r="H4" s="141"/>
      <c r="I4" s="141"/>
      <c r="J4" s="141"/>
      <c r="K4" s="141"/>
    </row>
    <row r="5" spans="1:11">
      <c r="A5" s="90" t="s">
        <v>40</v>
      </c>
      <c r="B5" s="91">
        <v>23.6</v>
      </c>
      <c r="C5" s="91"/>
      <c r="D5" s="129">
        <v>14.2</v>
      </c>
      <c r="F5" s="141"/>
      <c r="G5" s="141"/>
      <c r="H5" s="141"/>
      <c r="I5" s="141"/>
      <c r="J5" s="141"/>
      <c r="K5" s="141"/>
    </row>
    <row r="6" spans="1:11">
      <c r="A6" s="90"/>
      <c r="B6" s="91">
        <v>28.2</v>
      </c>
      <c r="C6" s="91"/>
      <c r="D6" s="129">
        <v>0.1</v>
      </c>
      <c r="F6" s="141"/>
      <c r="G6" s="141"/>
      <c r="H6" s="141"/>
      <c r="I6" s="141"/>
      <c r="J6" s="141"/>
      <c r="K6" s="141"/>
    </row>
    <row r="7" spans="1:11">
      <c r="A7" s="90" t="s">
        <v>42</v>
      </c>
      <c r="B7" s="91">
        <v>23.5</v>
      </c>
      <c r="C7" s="91"/>
      <c r="D7" s="129">
        <v>2.4</v>
      </c>
      <c r="F7" s="141"/>
      <c r="G7" s="141"/>
      <c r="H7" s="141"/>
      <c r="I7" s="141"/>
      <c r="J7" s="141"/>
      <c r="K7" s="141"/>
    </row>
    <row r="8" spans="1:11">
      <c r="A8" s="90"/>
      <c r="B8" s="91">
        <v>23.3</v>
      </c>
      <c r="C8" s="91"/>
      <c r="D8" s="129">
        <v>5.2</v>
      </c>
      <c r="F8" s="141"/>
      <c r="G8" s="141"/>
      <c r="H8" s="141"/>
      <c r="I8" s="141"/>
      <c r="J8" s="141"/>
      <c r="K8" s="141"/>
    </row>
    <row r="9" spans="1:11">
      <c r="A9" s="90" t="s">
        <v>44</v>
      </c>
      <c r="B9" s="91">
        <v>5.2</v>
      </c>
      <c r="C9" s="91"/>
      <c r="D9" s="129">
        <v>-2.5</v>
      </c>
      <c r="F9" s="141"/>
      <c r="G9" s="141"/>
      <c r="H9" s="141"/>
      <c r="I9" s="141"/>
      <c r="J9" s="141"/>
      <c r="K9" s="141"/>
    </row>
    <row r="10" spans="1:11">
      <c r="A10" s="90"/>
      <c r="B10" s="91">
        <v>0.8</v>
      </c>
      <c r="C10" s="91"/>
      <c r="D10" s="129">
        <v>-4.0999999999999996</v>
      </c>
      <c r="F10" s="141"/>
      <c r="G10" s="141"/>
      <c r="H10" s="141"/>
      <c r="I10" s="141"/>
      <c r="J10" s="141"/>
      <c r="K10" s="141"/>
    </row>
    <row r="11" spans="1:11">
      <c r="A11" s="89" t="s">
        <v>214</v>
      </c>
      <c r="B11" s="92">
        <v>3.3</v>
      </c>
      <c r="C11" s="92">
        <v>3.3</v>
      </c>
      <c r="D11" s="129">
        <v>5</v>
      </c>
      <c r="F11" s="141"/>
      <c r="G11" s="141"/>
      <c r="H11" s="141"/>
      <c r="I11" s="141"/>
      <c r="J11" s="141"/>
      <c r="K11" s="141"/>
    </row>
    <row r="12" spans="1:11">
      <c r="A12" s="89"/>
      <c r="B12" s="92">
        <v>3.6</v>
      </c>
      <c r="C12" s="92">
        <v>3.6</v>
      </c>
      <c r="D12" s="129">
        <v>5.6</v>
      </c>
      <c r="F12" s="141"/>
      <c r="G12" s="141"/>
      <c r="H12" s="141"/>
      <c r="I12" s="141"/>
      <c r="J12" s="141"/>
      <c r="K12" s="141"/>
    </row>
    <row r="13" spans="1:11">
      <c r="A13" s="90" t="s">
        <v>261</v>
      </c>
      <c r="B13" s="91">
        <v>7.8</v>
      </c>
      <c r="C13" s="91">
        <v>4.8</v>
      </c>
      <c r="D13" s="129">
        <v>1.3</v>
      </c>
      <c r="F13" s="141"/>
      <c r="G13" s="141"/>
      <c r="H13" s="141"/>
      <c r="I13" s="141"/>
      <c r="J13" s="141"/>
      <c r="K13" s="141"/>
    </row>
    <row r="14" spans="1:11">
      <c r="A14" s="90"/>
      <c r="B14" s="91">
        <v>5.2</v>
      </c>
      <c r="C14" s="91">
        <v>2.5</v>
      </c>
      <c r="D14" s="129">
        <v>-6.3</v>
      </c>
      <c r="F14" s="141"/>
      <c r="G14" s="141"/>
      <c r="H14" s="141"/>
      <c r="I14" s="141"/>
      <c r="J14" s="141"/>
      <c r="K14" s="141"/>
    </row>
    <row r="15" spans="1:11">
      <c r="A15" s="90" t="s">
        <v>218</v>
      </c>
      <c r="B15" s="91">
        <v>3.8</v>
      </c>
      <c r="C15" s="91">
        <v>3.6</v>
      </c>
      <c r="D15" s="129">
        <v>3.6</v>
      </c>
      <c r="F15" s="141"/>
      <c r="G15" s="141"/>
      <c r="H15" s="141"/>
      <c r="I15" s="141"/>
      <c r="J15" s="141"/>
      <c r="K15" s="141"/>
    </row>
    <row r="16" spans="1:11">
      <c r="A16" s="90"/>
      <c r="B16" s="91">
        <v>1.4</v>
      </c>
      <c r="C16" s="91">
        <v>1.1000000000000001</v>
      </c>
      <c r="D16" s="129">
        <v>3.1</v>
      </c>
      <c r="F16" s="141"/>
      <c r="G16" s="141"/>
      <c r="H16" s="141"/>
      <c r="I16" s="141"/>
      <c r="J16" s="141"/>
      <c r="K16" s="141"/>
    </row>
    <row r="17" spans="1:11">
      <c r="A17" s="90" t="s">
        <v>266</v>
      </c>
      <c r="B17" s="91">
        <v>0.4</v>
      </c>
      <c r="C17" s="91">
        <v>2.8</v>
      </c>
      <c r="D17" s="129">
        <v>0.3</v>
      </c>
      <c r="F17" s="141"/>
      <c r="G17" s="141"/>
      <c r="H17" s="141"/>
      <c r="I17" s="141"/>
      <c r="J17" s="141"/>
      <c r="K17" s="141"/>
    </row>
    <row r="18" spans="1:11">
      <c r="A18" s="90"/>
      <c r="B18" s="91">
        <v>2.5</v>
      </c>
      <c r="C18" s="91">
        <v>4.5999999999999996</v>
      </c>
      <c r="D18" s="129">
        <v>-4.4000000000000004</v>
      </c>
      <c r="F18" s="141"/>
      <c r="G18" s="141"/>
      <c r="H18" s="141"/>
      <c r="I18" s="141"/>
      <c r="J18" s="141"/>
      <c r="K18" s="141"/>
    </row>
    <row r="19" spans="1:11">
      <c r="A19" s="90" t="s">
        <v>222</v>
      </c>
      <c r="B19" s="91">
        <v>3.1</v>
      </c>
      <c r="C19" s="91">
        <v>3.1</v>
      </c>
      <c r="D19" s="129">
        <v>4.3</v>
      </c>
      <c r="F19" s="111" t="str">
        <f>IF(Content!$E$1=1,F20,F21)</f>
        <v>Джерело: ДССУ, розрахунки НБУ.</v>
      </c>
    </row>
    <row r="20" spans="1:11">
      <c r="A20" s="89"/>
      <c r="B20" s="92">
        <v>3.5</v>
      </c>
      <c r="C20" s="92">
        <v>3.3</v>
      </c>
      <c r="D20" s="129">
        <v>3.5</v>
      </c>
      <c r="F20" s="95" t="s">
        <v>46</v>
      </c>
    </row>
    <row r="21" spans="1:11">
      <c r="A21" s="89" t="s">
        <v>473</v>
      </c>
      <c r="B21" s="92">
        <v>4</v>
      </c>
      <c r="C21" s="92">
        <v>3.5</v>
      </c>
      <c r="D21" s="129">
        <v>0.7</v>
      </c>
      <c r="F21" s="95" t="s">
        <v>47</v>
      </c>
    </row>
    <row r="22" spans="1:11">
      <c r="A22" s="90"/>
      <c r="B22" s="91">
        <v>3.6</v>
      </c>
      <c r="C22" s="91">
        <v>3.5</v>
      </c>
      <c r="D22" s="129">
        <v>-4.7</v>
      </c>
    </row>
    <row r="23" spans="1:11">
      <c r="A23" s="90" t="s">
        <v>475</v>
      </c>
      <c r="B23" s="91">
        <v>3</v>
      </c>
      <c r="C23" s="91">
        <v>3</v>
      </c>
      <c r="D23" s="129">
        <v>3.6</v>
      </c>
    </row>
    <row r="25" spans="1:11">
      <c r="B25" s="129"/>
      <c r="D25" s="129"/>
    </row>
    <row r="26" spans="1:11">
      <c r="B26" s="129"/>
      <c r="D26" s="129"/>
      <c r="F26" s="127"/>
    </row>
    <row r="27" spans="1:11">
      <c r="B27" s="129"/>
      <c r="D27" s="129"/>
      <c r="E27" s="126"/>
      <c r="F27" s="127"/>
    </row>
    <row r="28" spans="1:11">
      <c r="B28" s="129"/>
      <c r="D28" s="129"/>
      <c r="E28" s="126"/>
    </row>
    <row r="29" spans="1:11">
      <c r="B29" s="129"/>
      <c r="D29" s="129"/>
    </row>
    <row r="30" spans="1:11">
      <c r="B30" s="129"/>
      <c r="D30" s="129"/>
    </row>
    <row r="31" spans="1:11">
      <c r="B31" s="129"/>
      <c r="D31" s="129"/>
    </row>
    <row r="32" spans="1:11">
      <c r="B32" s="129"/>
      <c r="D32" s="129"/>
    </row>
    <row r="33" spans="2:4">
      <c r="B33" s="129"/>
      <c r="D33" s="129"/>
    </row>
    <row r="34" spans="2:4">
      <c r="B34" s="129"/>
      <c r="D34" s="129"/>
    </row>
    <row r="35" spans="2:4">
      <c r="B35" s="129"/>
      <c r="D35" s="129"/>
    </row>
    <row r="36" spans="2:4">
      <c r="B36" s="129"/>
      <c r="D36" s="129"/>
    </row>
    <row r="37" spans="2:4">
      <c r="B37" s="129"/>
      <c r="D37" s="129"/>
    </row>
    <row r="38" spans="2:4">
      <c r="B38" s="129"/>
      <c r="D38" s="129"/>
    </row>
    <row r="39" spans="2:4">
      <c r="B39" s="129"/>
      <c r="D39" s="129"/>
    </row>
    <row r="40" spans="2:4">
      <c r="B40" s="129"/>
      <c r="D40" s="129"/>
    </row>
    <row r="41" spans="2:4">
      <c r="B41" s="129"/>
      <c r="D41" s="129"/>
    </row>
    <row r="42" spans="2:4">
      <c r="B42" s="129"/>
      <c r="D42" s="129"/>
    </row>
    <row r="43" spans="2:4">
      <c r="B43" s="129"/>
      <c r="D43" s="129"/>
    </row>
    <row r="44" spans="2:4">
      <c r="B44" s="129"/>
      <c r="D44" s="129"/>
    </row>
    <row r="45" spans="2:4">
      <c r="B45" s="129"/>
      <c r="D45" s="129"/>
    </row>
    <row r="49" spans="2:4">
      <c r="B49" s="129"/>
      <c r="C49" s="129"/>
      <c r="D49" s="129"/>
    </row>
    <row r="50" spans="2:4">
      <c r="B50" s="129"/>
      <c r="C50" s="129"/>
      <c r="D50" s="129"/>
    </row>
    <row r="51" spans="2:4">
      <c r="B51" s="129"/>
      <c r="C51" s="129"/>
      <c r="D51" s="129"/>
    </row>
    <row r="52" spans="2:4">
      <c r="B52" s="129"/>
      <c r="C52" s="129"/>
      <c r="D52" s="129"/>
    </row>
    <row r="53" spans="2:4">
      <c r="B53" s="129"/>
      <c r="C53" s="129"/>
      <c r="D53" s="129"/>
    </row>
    <row r="54" spans="2:4">
      <c r="B54" s="12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7">
    <tabColor theme="4"/>
  </sheetPr>
  <dimension ref="A1:K54"/>
  <sheetViews>
    <sheetView showGridLines="0" zoomScaleNormal="100" workbookViewId="0">
      <selection activeCell="A2" sqref="A2:XFD3"/>
    </sheetView>
  </sheetViews>
  <sheetFormatPr defaultColWidth="8.85546875" defaultRowHeight="12.75"/>
  <cols>
    <col min="1" max="16384" width="8.85546875" style="87"/>
  </cols>
  <sheetData>
    <row r="1" spans="1:11">
      <c r="A1" s="19" t="s">
        <v>102</v>
      </c>
      <c r="B1" s="111" t="str">
        <f>IF(Content!$E$1=1,B2,B3)</f>
        <v>Річна зміна</v>
      </c>
      <c r="C1" s="111" t="str">
        <f>IF(Content!$E$1=1,C2,C3)</f>
        <v>Річна зміна (попередній прогноз)</v>
      </c>
      <c r="D1" s="111" t="str">
        <f>IF(Content!$E$1=1,D2,D3)</f>
        <v>Зміна за квартал</v>
      </c>
      <c r="E1" s="126"/>
      <c r="F1" s="111" t="str">
        <f>IF(Content!$E$1=1,F2,F3)</f>
        <v>Адміністративно регульовані ціни, %</v>
      </c>
    </row>
    <row r="2" spans="1:11" hidden="1">
      <c r="A2" s="89"/>
      <c r="B2" s="93" t="s">
        <v>436</v>
      </c>
      <c r="C2" s="93" t="s">
        <v>438</v>
      </c>
      <c r="D2" s="126" t="s">
        <v>434</v>
      </c>
      <c r="E2" s="126"/>
      <c r="F2" s="127" t="s">
        <v>442</v>
      </c>
    </row>
    <row r="3" spans="1:11" hidden="1">
      <c r="A3" s="89"/>
      <c r="B3" s="93" t="s">
        <v>435</v>
      </c>
      <c r="C3" s="93" t="s">
        <v>437</v>
      </c>
      <c r="D3" s="126" t="s">
        <v>433</v>
      </c>
      <c r="E3" s="126"/>
      <c r="F3" s="127" t="s">
        <v>460</v>
      </c>
    </row>
    <row r="4" spans="1:11">
      <c r="A4" s="90"/>
      <c r="B4" s="91">
        <v>39.5</v>
      </c>
      <c r="C4" s="91"/>
      <c r="D4" s="129">
        <v>5.8</v>
      </c>
      <c r="F4" s="141"/>
      <c r="G4" s="141"/>
      <c r="H4" s="141"/>
      <c r="I4" s="141"/>
      <c r="J4" s="141"/>
      <c r="K4" s="141"/>
    </row>
    <row r="5" spans="1:11">
      <c r="A5" s="90" t="s">
        <v>40</v>
      </c>
      <c r="B5" s="91">
        <v>28.8</v>
      </c>
      <c r="C5" s="91"/>
      <c r="D5" s="129">
        <v>3.9</v>
      </c>
      <c r="F5" s="141"/>
      <c r="G5" s="141"/>
      <c r="H5" s="141"/>
      <c r="I5" s="141"/>
      <c r="J5" s="141"/>
      <c r="K5" s="141"/>
    </row>
    <row r="6" spans="1:11">
      <c r="A6" s="90"/>
      <c r="B6" s="91">
        <v>25.9</v>
      </c>
      <c r="C6" s="91"/>
      <c r="D6" s="129">
        <v>3.1</v>
      </c>
      <c r="F6" s="141"/>
      <c r="G6" s="141"/>
      <c r="H6" s="141"/>
      <c r="I6" s="141"/>
      <c r="J6" s="141"/>
      <c r="K6" s="141"/>
    </row>
    <row r="7" spans="1:11">
      <c r="A7" s="90" t="s">
        <v>42</v>
      </c>
      <c r="B7" s="91">
        <v>16.100000000000001</v>
      </c>
      <c r="C7" s="91"/>
      <c r="D7" s="129">
        <v>2.4</v>
      </c>
      <c r="F7" s="141"/>
      <c r="G7" s="141"/>
      <c r="H7" s="141"/>
      <c r="I7" s="141"/>
      <c r="J7" s="141"/>
      <c r="K7" s="141"/>
    </row>
    <row r="8" spans="1:11">
      <c r="A8" s="90"/>
      <c r="B8" s="91">
        <v>13.6</v>
      </c>
      <c r="C8" s="91"/>
      <c r="D8" s="129">
        <v>3.5</v>
      </c>
      <c r="F8" s="141"/>
      <c r="G8" s="141"/>
      <c r="H8" s="141"/>
      <c r="I8" s="141"/>
      <c r="J8" s="141"/>
      <c r="K8" s="141"/>
    </row>
    <row r="9" spans="1:11">
      <c r="A9" s="90" t="s">
        <v>44</v>
      </c>
      <c r="B9" s="91">
        <v>13.2</v>
      </c>
      <c r="C9" s="91"/>
      <c r="D9" s="129">
        <v>3.6</v>
      </c>
      <c r="F9" s="141"/>
      <c r="G9" s="141"/>
      <c r="H9" s="141"/>
      <c r="I9" s="141"/>
      <c r="J9" s="141"/>
      <c r="K9" s="141"/>
    </row>
    <row r="10" spans="1:11">
      <c r="A10" s="90"/>
      <c r="B10" s="91">
        <v>13.5</v>
      </c>
      <c r="C10" s="91"/>
      <c r="D10" s="129">
        <v>3.4</v>
      </c>
      <c r="F10" s="141"/>
      <c r="G10" s="141"/>
      <c r="H10" s="141"/>
      <c r="I10" s="141"/>
      <c r="J10" s="141"/>
      <c r="K10" s="141"/>
    </row>
    <row r="11" spans="1:11">
      <c r="A11" s="89" t="s">
        <v>214</v>
      </c>
      <c r="B11" s="92">
        <v>18</v>
      </c>
      <c r="C11" s="92"/>
      <c r="D11" s="129">
        <v>6.5</v>
      </c>
      <c r="F11" s="141"/>
      <c r="G11" s="141"/>
      <c r="H11" s="141"/>
      <c r="I11" s="141"/>
      <c r="J11" s="141"/>
      <c r="K11" s="141"/>
    </row>
    <row r="12" spans="1:11">
      <c r="A12" s="89"/>
      <c r="B12" s="92">
        <v>18.7</v>
      </c>
      <c r="C12" s="92">
        <v>18.7</v>
      </c>
      <c r="D12" s="129">
        <v>4.0999999999999996</v>
      </c>
      <c r="F12" s="141"/>
      <c r="G12" s="141"/>
      <c r="H12" s="141"/>
      <c r="I12" s="141"/>
      <c r="J12" s="141"/>
      <c r="K12" s="141"/>
    </row>
    <row r="13" spans="1:11">
      <c r="A13" s="90" t="s">
        <v>261</v>
      </c>
      <c r="B13" s="91">
        <v>17</v>
      </c>
      <c r="C13" s="91">
        <v>17</v>
      </c>
      <c r="D13" s="129">
        <v>2.1</v>
      </c>
      <c r="F13" s="141"/>
      <c r="G13" s="141"/>
      <c r="H13" s="141"/>
      <c r="I13" s="141"/>
      <c r="J13" s="141"/>
      <c r="K13" s="141"/>
    </row>
    <row r="14" spans="1:11">
      <c r="A14" s="90"/>
      <c r="B14" s="91">
        <v>15.7</v>
      </c>
      <c r="C14" s="91">
        <v>16.8</v>
      </c>
      <c r="D14" s="129">
        <v>2.2000000000000002</v>
      </c>
      <c r="F14" s="141"/>
      <c r="G14" s="141"/>
      <c r="H14" s="141"/>
      <c r="I14" s="141"/>
      <c r="J14" s="141"/>
      <c r="K14" s="141"/>
    </row>
    <row r="15" spans="1:11">
      <c r="A15" s="90" t="s">
        <v>218</v>
      </c>
      <c r="B15" s="91">
        <v>12.8</v>
      </c>
      <c r="C15" s="91">
        <v>13.9</v>
      </c>
      <c r="D15" s="129">
        <v>3.8</v>
      </c>
      <c r="F15" s="141"/>
      <c r="G15" s="141"/>
      <c r="H15" s="141"/>
      <c r="I15" s="141"/>
      <c r="J15" s="141"/>
      <c r="K15" s="141"/>
    </row>
    <row r="16" spans="1:11">
      <c r="A16" s="90"/>
      <c r="B16" s="91">
        <v>12.1</v>
      </c>
      <c r="C16" s="91">
        <v>12.8</v>
      </c>
      <c r="D16" s="129">
        <v>3.4</v>
      </c>
      <c r="F16" s="141"/>
      <c r="G16" s="141"/>
      <c r="H16" s="141"/>
      <c r="I16" s="141"/>
      <c r="J16" s="141"/>
      <c r="K16" s="141"/>
    </row>
    <row r="17" spans="1:11">
      <c r="A17" s="90" t="s">
        <v>266</v>
      </c>
      <c r="B17" s="91">
        <v>11.7</v>
      </c>
      <c r="C17" s="91">
        <v>13.3</v>
      </c>
      <c r="D17" s="129">
        <v>1.8</v>
      </c>
      <c r="F17" s="141"/>
      <c r="G17" s="141"/>
      <c r="H17" s="141"/>
      <c r="I17" s="141"/>
      <c r="J17" s="141"/>
      <c r="K17" s="141"/>
    </row>
    <row r="18" spans="1:11">
      <c r="A18" s="90"/>
      <c r="B18" s="91">
        <v>11.3</v>
      </c>
      <c r="C18" s="91">
        <v>12.4</v>
      </c>
      <c r="D18" s="129">
        <v>1.8</v>
      </c>
      <c r="F18" s="141"/>
      <c r="G18" s="141"/>
      <c r="H18" s="141"/>
      <c r="I18" s="141"/>
      <c r="J18" s="141"/>
      <c r="K18" s="141"/>
    </row>
    <row r="19" spans="1:11">
      <c r="A19" s="90" t="s">
        <v>222</v>
      </c>
      <c r="B19" s="91">
        <v>9.8000000000000007</v>
      </c>
      <c r="C19" s="91">
        <v>9.9</v>
      </c>
      <c r="D19" s="129">
        <v>2.4</v>
      </c>
      <c r="F19" s="111" t="str">
        <f>IF(Content!$E$1=1,F20,F21)</f>
        <v>Джерело: ДССУ, розрахунки НБУ.</v>
      </c>
    </row>
    <row r="20" spans="1:11">
      <c r="A20" s="89"/>
      <c r="B20" s="92">
        <v>9.4</v>
      </c>
      <c r="C20" s="92">
        <v>9.8000000000000007</v>
      </c>
      <c r="D20" s="129">
        <v>3.1</v>
      </c>
      <c r="F20" s="95" t="s">
        <v>46</v>
      </c>
    </row>
    <row r="21" spans="1:11">
      <c r="A21" s="89" t="s">
        <v>473</v>
      </c>
      <c r="B21" s="92">
        <v>9.4</v>
      </c>
      <c r="C21" s="92">
        <v>9.6999999999999993</v>
      </c>
      <c r="D21" s="129">
        <v>1.8</v>
      </c>
      <c r="F21" s="95" t="s">
        <v>47</v>
      </c>
    </row>
    <row r="22" spans="1:11">
      <c r="A22" s="90"/>
      <c r="B22" s="91">
        <v>9.9</v>
      </c>
      <c r="C22" s="91">
        <v>9.6999999999999993</v>
      </c>
      <c r="D22" s="129">
        <v>2.4</v>
      </c>
    </row>
    <row r="23" spans="1:11">
      <c r="A23" s="90" t="s">
        <v>475</v>
      </c>
      <c r="B23" s="91">
        <v>9.6</v>
      </c>
      <c r="C23" s="91">
        <v>9.6999999999999993</v>
      </c>
      <c r="D23" s="129">
        <v>2.1</v>
      </c>
    </row>
    <row r="26" spans="1:11">
      <c r="B26" s="129"/>
      <c r="D26" s="129"/>
      <c r="F26" s="127"/>
    </row>
    <row r="27" spans="1:11">
      <c r="B27" s="129"/>
      <c r="D27" s="129"/>
      <c r="E27" s="126"/>
      <c r="F27" s="127"/>
    </row>
    <row r="28" spans="1:11">
      <c r="B28" s="129"/>
      <c r="D28" s="129"/>
      <c r="E28" s="126"/>
    </row>
    <row r="29" spans="1:11">
      <c r="B29" s="129"/>
      <c r="D29" s="129"/>
    </row>
    <row r="30" spans="1:11">
      <c r="B30" s="129"/>
      <c r="D30" s="129"/>
    </row>
    <row r="31" spans="1:11">
      <c r="B31" s="129"/>
      <c r="D31" s="129"/>
    </row>
    <row r="32" spans="1:11">
      <c r="B32" s="129"/>
      <c r="D32" s="129"/>
    </row>
    <row r="33" spans="2:4">
      <c r="B33" s="129"/>
      <c r="D33" s="129"/>
    </row>
    <row r="34" spans="2:4">
      <c r="B34" s="129"/>
      <c r="D34" s="129"/>
    </row>
    <row r="35" spans="2:4">
      <c r="B35" s="129"/>
      <c r="D35" s="129"/>
    </row>
    <row r="36" spans="2:4">
      <c r="B36" s="129"/>
      <c r="D36" s="129"/>
    </row>
    <row r="37" spans="2:4">
      <c r="B37" s="129"/>
      <c r="D37" s="129"/>
    </row>
    <row r="38" spans="2:4">
      <c r="B38" s="129"/>
      <c r="D38" s="129"/>
    </row>
    <row r="39" spans="2:4">
      <c r="B39" s="129"/>
      <c r="D39" s="129"/>
    </row>
    <row r="40" spans="2:4">
      <c r="B40" s="129"/>
      <c r="D40" s="129"/>
    </row>
    <row r="41" spans="2:4">
      <c r="B41" s="129"/>
      <c r="D41" s="129"/>
    </row>
    <row r="42" spans="2:4">
      <c r="B42" s="129"/>
      <c r="D42" s="129"/>
    </row>
    <row r="43" spans="2:4">
      <c r="B43" s="129"/>
      <c r="D43" s="129"/>
    </row>
    <row r="44" spans="2:4">
      <c r="B44" s="129"/>
      <c r="D44" s="129"/>
    </row>
    <row r="45" spans="2:4">
      <c r="B45" s="129"/>
      <c r="C45" s="129"/>
      <c r="D45" s="129"/>
    </row>
    <row r="46" spans="2:4">
      <c r="B46" s="129"/>
      <c r="C46" s="129"/>
      <c r="D46" s="129"/>
    </row>
    <row r="47" spans="2:4">
      <c r="B47" s="129"/>
      <c r="C47" s="129"/>
      <c r="D47" s="129"/>
    </row>
    <row r="48" spans="2:4">
      <c r="B48" s="129"/>
      <c r="C48" s="129"/>
      <c r="D48" s="129"/>
    </row>
    <row r="49" spans="2:4">
      <c r="B49" s="129"/>
      <c r="C49" s="129"/>
      <c r="D49" s="129"/>
    </row>
    <row r="50" spans="2:4">
      <c r="B50" s="129"/>
      <c r="C50" s="129"/>
      <c r="D50" s="129"/>
    </row>
    <row r="51" spans="2:4">
      <c r="B51" s="129"/>
      <c r="C51" s="129"/>
      <c r="D51" s="129"/>
    </row>
    <row r="52" spans="2:4">
      <c r="B52" s="129"/>
      <c r="C52" s="129"/>
      <c r="D52" s="129"/>
    </row>
    <row r="53" spans="2:4">
      <c r="B53" s="129"/>
      <c r="C53" s="129"/>
      <c r="D53" s="129"/>
    </row>
    <row r="54" spans="2:4">
      <c r="B54" s="12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4">
    <tabColor theme="4"/>
  </sheetPr>
  <dimension ref="A1:M54"/>
  <sheetViews>
    <sheetView showGridLines="0" zoomScaleNormal="100" workbookViewId="0">
      <selection activeCell="A2" sqref="A2:XFD3"/>
    </sheetView>
  </sheetViews>
  <sheetFormatPr defaultColWidth="8.85546875" defaultRowHeight="12.75"/>
  <cols>
    <col min="1" max="16384" width="8.85546875" style="87"/>
  </cols>
  <sheetData>
    <row r="1" spans="1:13">
      <c r="A1" s="19" t="s">
        <v>102</v>
      </c>
      <c r="B1" s="111" t="str">
        <f>IF(Content!$E$1=1,B2,B3)</f>
        <v>ІСЦ, %</v>
      </c>
      <c r="C1" s="111" t="str">
        <f>IF(Content!$E$1=1,C2,C3)</f>
        <v>Базова інфляція</v>
      </c>
      <c r="D1" s="111" t="str">
        <f>IF(Content!$E$1=1,D2,D3)</f>
        <v>Сирі продукти</v>
      </c>
      <c r="E1" s="111" t="str">
        <f>IF(Content!$E$1=1,E2,E3)</f>
        <v>Адміністративні тарифи</v>
      </c>
      <c r="F1" s="111" t="str">
        <f>IF(Content!$E$1=1,F2,F3)</f>
        <v>Паливо</v>
      </c>
      <c r="G1" s="126"/>
      <c r="H1" s="111" t="str">
        <f>IF(Content!$E$1=1,H2,H3)</f>
        <v>Внески в річну зміну ІСЦ за компонентами, в. п.</v>
      </c>
    </row>
    <row r="2" spans="1:13" hidden="1">
      <c r="A2" s="89"/>
      <c r="B2" s="93" t="s">
        <v>447</v>
      </c>
      <c r="C2" s="93" t="s">
        <v>448</v>
      </c>
      <c r="D2" s="126" t="s">
        <v>449</v>
      </c>
      <c r="E2" s="126" t="s">
        <v>450</v>
      </c>
      <c r="F2" s="126" t="s">
        <v>451</v>
      </c>
      <c r="G2" s="126"/>
      <c r="H2" s="127" t="s">
        <v>452</v>
      </c>
    </row>
    <row r="3" spans="1:13" hidden="1">
      <c r="A3" s="89"/>
      <c r="B3" s="93" t="s">
        <v>446</v>
      </c>
      <c r="C3" s="93" t="s">
        <v>443</v>
      </c>
      <c r="D3" s="126" t="s">
        <v>115</v>
      </c>
      <c r="E3" s="126" t="s">
        <v>444</v>
      </c>
      <c r="F3" s="126" t="s">
        <v>445</v>
      </c>
      <c r="G3" s="126"/>
      <c r="H3" s="127" t="s">
        <v>453</v>
      </c>
    </row>
    <row r="4" spans="1:13">
      <c r="A4" s="90"/>
      <c r="B4" s="91">
        <v>15.1</v>
      </c>
      <c r="C4" s="91">
        <v>3.8</v>
      </c>
      <c r="D4" s="129">
        <v>1.41</v>
      </c>
      <c r="E4" s="129">
        <v>8.52</v>
      </c>
      <c r="F4" s="129">
        <v>1.33</v>
      </c>
      <c r="H4" s="141"/>
      <c r="I4" s="141"/>
      <c r="J4" s="141"/>
      <c r="K4" s="141"/>
      <c r="L4" s="141"/>
      <c r="M4" s="141"/>
    </row>
    <row r="5" spans="1:13">
      <c r="A5" s="90" t="s">
        <v>40</v>
      </c>
      <c r="B5" s="91">
        <v>15.6</v>
      </c>
      <c r="C5" s="91">
        <v>4.24</v>
      </c>
      <c r="D5" s="129">
        <v>4.88</v>
      </c>
      <c r="E5" s="129">
        <v>5.83</v>
      </c>
      <c r="F5" s="129">
        <v>0.62</v>
      </c>
      <c r="H5" s="141"/>
      <c r="I5" s="141"/>
      <c r="J5" s="141"/>
      <c r="K5" s="141"/>
      <c r="L5" s="141"/>
      <c r="M5" s="141"/>
    </row>
    <row r="6" spans="1:13">
      <c r="A6" s="90"/>
      <c r="B6" s="91">
        <v>16.399999999999999</v>
      </c>
      <c r="C6" s="91">
        <v>4.54</v>
      </c>
      <c r="D6" s="129">
        <v>5.08</v>
      </c>
      <c r="E6" s="129">
        <v>6.12</v>
      </c>
      <c r="F6" s="129">
        <v>0.64</v>
      </c>
      <c r="H6" s="141"/>
      <c r="I6" s="141"/>
      <c r="J6" s="141"/>
      <c r="K6" s="141"/>
      <c r="L6" s="141"/>
      <c r="M6" s="141"/>
    </row>
    <row r="7" spans="1:13">
      <c r="A7" s="90" t="s">
        <v>42</v>
      </c>
      <c r="B7" s="91">
        <v>13.7</v>
      </c>
      <c r="C7" s="91">
        <v>5.17</v>
      </c>
      <c r="D7" s="129">
        <v>3.98</v>
      </c>
      <c r="E7" s="129">
        <v>3.56</v>
      </c>
      <c r="F7" s="129">
        <v>0.96</v>
      </c>
      <c r="H7" s="141"/>
      <c r="I7" s="141"/>
      <c r="J7" s="141"/>
      <c r="K7" s="141"/>
      <c r="L7" s="141"/>
      <c r="M7" s="141"/>
    </row>
    <row r="8" spans="1:13">
      <c r="A8" s="90"/>
      <c r="B8" s="91">
        <v>13.2</v>
      </c>
      <c r="C8" s="91">
        <v>5.09</v>
      </c>
      <c r="D8" s="129">
        <v>4.49</v>
      </c>
      <c r="E8" s="129">
        <v>2.81</v>
      </c>
      <c r="F8" s="129">
        <v>0.81</v>
      </c>
      <c r="H8" s="141"/>
      <c r="I8" s="141"/>
      <c r="J8" s="141"/>
      <c r="K8" s="141"/>
      <c r="L8" s="141"/>
      <c r="M8" s="141"/>
    </row>
    <row r="9" spans="1:13">
      <c r="A9" s="90" t="s">
        <v>44</v>
      </c>
      <c r="B9" s="91">
        <v>9.9</v>
      </c>
      <c r="C9" s="91">
        <v>4.91</v>
      </c>
      <c r="D9" s="129">
        <v>1.42</v>
      </c>
      <c r="E9" s="129">
        <v>2.71</v>
      </c>
      <c r="F9" s="129">
        <v>0.86</v>
      </c>
      <c r="H9" s="141"/>
      <c r="I9" s="141"/>
      <c r="J9" s="141"/>
      <c r="K9" s="141"/>
      <c r="L9" s="141"/>
      <c r="M9" s="141"/>
    </row>
    <row r="10" spans="1:13">
      <c r="A10" s="90"/>
      <c r="B10" s="91">
        <v>8.9</v>
      </c>
      <c r="C10" s="91">
        <v>4.63</v>
      </c>
      <c r="D10" s="129">
        <v>0.69</v>
      </c>
      <c r="E10" s="129">
        <v>2.56</v>
      </c>
      <c r="F10" s="129">
        <v>1.03</v>
      </c>
      <c r="H10" s="141"/>
      <c r="I10" s="141"/>
      <c r="J10" s="141"/>
      <c r="K10" s="141"/>
      <c r="L10" s="141"/>
      <c r="M10" s="141"/>
    </row>
    <row r="11" spans="1:13">
      <c r="A11" s="89" t="s">
        <v>214</v>
      </c>
      <c r="B11" s="92">
        <v>9.8000000000000007</v>
      </c>
      <c r="C11" s="92">
        <v>4.8</v>
      </c>
      <c r="D11" s="129">
        <v>0.89</v>
      </c>
      <c r="E11" s="129">
        <v>3.73</v>
      </c>
      <c r="F11" s="129">
        <v>0.39</v>
      </c>
      <c r="H11" s="141"/>
      <c r="I11" s="141"/>
      <c r="J11" s="141"/>
      <c r="K11" s="141"/>
      <c r="L11" s="141"/>
      <c r="M11" s="141"/>
    </row>
    <row r="12" spans="1:13">
      <c r="A12" s="89"/>
      <c r="B12" s="92">
        <v>8.6</v>
      </c>
      <c r="C12" s="92">
        <v>4.13</v>
      </c>
      <c r="D12" s="129">
        <v>0.76</v>
      </c>
      <c r="E12" s="129">
        <v>3.84</v>
      </c>
      <c r="F12" s="129">
        <v>-0.14000000000000001</v>
      </c>
      <c r="H12" s="141"/>
      <c r="I12" s="141"/>
      <c r="J12" s="141"/>
      <c r="K12" s="141"/>
      <c r="L12" s="141"/>
      <c r="M12" s="141"/>
    </row>
    <row r="13" spans="1:13">
      <c r="A13" s="90" t="s">
        <v>261</v>
      </c>
      <c r="B13" s="91">
        <v>9</v>
      </c>
      <c r="C13" s="91">
        <v>3.77</v>
      </c>
      <c r="D13" s="129">
        <v>1.74</v>
      </c>
      <c r="E13" s="129">
        <v>3.38</v>
      </c>
      <c r="F13" s="129">
        <v>0.1</v>
      </c>
      <c r="H13" s="141"/>
      <c r="I13" s="141"/>
      <c r="J13" s="141"/>
      <c r="K13" s="141"/>
      <c r="L13" s="141"/>
      <c r="M13" s="141"/>
    </row>
    <row r="14" spans="1:13">
      <c r="A14" s="90"/>
      <c r="B14" s="91">
        <v>7.7</v>
      </c>
      <c r="C14" s="91">
        <v>3.5508291204477835</v>
      </c>
      <c r="D14" s="129">
        <v>1.1318953780768011</v>
      </c>
      <c r="E14" s="129">
        <v>3.1135236870073193</v>
      </c>
      <c r="F14" s="129">
        <v>-9.6248185531892044E-2</v>
      </c>
      <c r="H14" s="141"/>
      <c r="I14" s="141"/>
      <c r="J14" s="141"/>
      <c r="K14" s="141"/>
      <c r="L14" s="141"/>
      <c r="M14" s="141"/>
    </row>
    <row r="15" spans="1:13">
      <c r="A15" s="90" t="s">
        <v>218</v>
      </c>
      <c r="B15" s="91">
        <v>6.3</v>
      </c>
      <c r="C15" s="91">
        <v>3.3</v>
      </c>
      <c r="D15" s="129">
        <v>0.7</v>
      </c>
      <c r="E15" s="129">
        <v>2.2000000000000002</v>
      </c>
      <c r="F15" s="129">
        <v>0.1</v>
      </c>
      <c r="H15" s="141"/>
      <c r="I15" s="141"/>
      <c r="J15" s="141"/>
      <c r="K15" s="141"/>
      <c r="L15" s="141"/>
      <c r="M15" s="141"/>
    </row>
    <row r="16" spans="1:13">
      <c r="A16" s="90"/>
      <c r="B16" s="91">
        <v>6</v>
      </c>
      <c r="C16" s="91">
        <v>3.1</v>
      </c>
      <c r="D16" s="129">
        <v>0.3</v>
      </c>
      <c r="E16" s="129">
        <v>2.1</v>
      </c>
      <c r="F16" s="129">
        <v>0.5</v>
      </c>
      <c r="H16" s="141"/>
      <c r="I16" s="141"/>
      <c r="J16" s="141"/>
      <c r="K16" s="141"/>
      <c r="L16" s="141"/>
      <c r="M16" s="141"/>
    </row>
    <row r="17" spans="1:13">
      <c r="A17" s="90" t="s">
        <v>266</v>
      </c>
      <c r="B17" s="91">
        <v>5.2</v>
      </c>
      <c r="C17" s="91">
        <v>2.8</v>
      </c>
      <c r="D17" s="129">
        <v>0.1</v>
      </c>
      <c r="E17" s="129">
        <v>2.2000000000000002</v>
      </c>
      <c r="F17" s="129">
        <v>0.2</v>
      </c>
      <c r="H17" s="141"/>
      <c r="I17" s="141"/>
      <c r="J17" s="141"/>
      <c r="K17" s="141"/>
      <c r="L17" s="141"/>
      <c r="M17" s="141"/>
    </row>
    <row r="18" spans="1:13">
      <c r="A18" s="90"/>
      <c r="B18" s="91">
        <v>5.2</v>
      </c>
      <c r="C18" s="91">
        <v>2.2999999999999998</v>
      </c>
      <c r="D18" s="129">
        <v>0.5</v>
      </c>
      <c r="E18" s="129">
        <v>2.2000000000000002</v>
      </c>
      <c r="F18" s="129">
        <v>0.2</v>
      </c>
      <c r="H18" s="141"/>
      <c r="I18" s="141"/>
      <c r="J18" s="141"/>
      <c r="K18" s="141"/>
      <c r="L18" s="141"/>
      <c r="M18" s="141"/>
    </row>
    <row r="19" spans="1:13">
      <c r="A19" s="90" t="s">
        <v>222</v>
      </c>
      <c r="B19" s="91">
        <v>5</v>
      </c>
      <c r="C19" s="91">
        <v>2.2000000000000002</v>
      </c>
      <c r="D19" s="129">
        <v>0.6</v>
      </c>
      <c r="E19" s="129">
        <v>2</v>
      </c>
      <c r="F19" s="129">
        <v>0.2</v>
      </c>
      <c r="H19" s="111" t="str">
        <f>IF(Content!$E$1=1,H20,H21)</f>
        <v>Джерело: ДССУ, розрахунки НБУ.</v>
      </c>
    </row>
    <row r="20" spans="1:13">
      <c r="A20" s="89"/>
      <c r="B20" s="92">
        <v>5</v>
      </c>
      <c r="C20" s="92">
        <v>2.2000000000000002</v>
      </c>
      <c r="D20" s="129">
        <v>0.7</v>
      </c>
      <c r="E20" s="129">
        <v>1.9</v>
      </c>
      <c r="F20" s="129">
        <v>0.2</v>
      </c>
      <c r="H20" s="95" t="s">
        <v>46</v>
      </c>
    </row>
    <row r="21" spans="1:13">
      <c r="A21" s="89" t="s">
        <v>473</v>
      </c>
      <c r="B21" s="92">
        <v>5.2</v>
      </c>
      <c r="C21" s="92">
        <v>2.2999999999999998</v>
      </c>
      <c r="D21" s="129">
        <v>0.7</v>
      </c>
      <c r="E21" s="129">
        <v>1.9</v>
      </c>
      <c r="F21" s="129">
        <v>0.3</v>
      </c>
      <c r="H21" s="95" t="s">
        <v>47</v>
      </c>
    </row>
    <row r="22" spans="1:13">
      <c r="A22" s="90"/>
      <c r="B22" s="91">
        <v>5.3</v>
      </c>
      <c r="C22" s="91">
        <v>2.2000000000000002</v>
      </c>
      <c r="D22" s="129">
        <v>0.7</v>
      </c>
      <c r="E22" s="129">
        <v>2.1</v>
      </c>
      <c r="F22" s="129">
        <v>0.3</v>
      </c>
    </row>
    <row r="23" spans="1:13">
      <c r="A23" s="90" t="s">
        <v>475</v>
      </c>
      <c r="B23" s="91">
        <v>5</v>
      </c>
      <c r="C23" s="91">
        <v>2.2000000000000002</v>
      </c>
      <c r="D23" s="129">
        <v>0.5</v>
      </c>
      <c r="E23" s="129">
        <v>2</v>
      </c>
      <c r="F23" s="129">
        <v>0.2</v>
      </c>
    </row>
    <row r="25" spans="1:13">
      <c r="B25" s="129"/>
      <c r="C25" s="129"/>
      <c r="D25" s="129"/>
      <c r="E25" s="129"/>
      <c r="F25" s="129"/>
    </row>
    <row r="26" spans="1:13">
      <c r="B26" s="129"/>
      <c r="C26" s="129"/>
      <c r="D26" s="129"/>
      <c r="E26" s="129"/>
      <c r="F26" s="129"/>
      <c r="G26" s="322"/>
    </row>
    <row r="27" spans="1:13">
      <c r="B27" s="129"/>
      <c r="C27" s="129"/>
      <c r="D27" s="129"/>
      <c r="E27" s="129"/>
      <c r="F27" s="129"/>
      <c r="G27" s="322"/>
      <c r="H27" s="127"/>
    </row>
    <row r="28" spans="1:13">
      <c r="B28" s="129"/>
      <c r="C28" s="129"/>
      <c r="D28" s="129"/>
      <c r="E28" s="129"/>
      <c r="F28" s="129"/>
      <c r="G28" s="322"/>
      <c r="H28" s="127"/>
    </row>
    <row r="29" spans="1:13">
      <c r="B29" s="129"/>
      <c r="C29" s="129"/>
      <c r="D29" s="129"/>
      <c r="E29" s="129"/>
      <c r="F29" s="129"/>
      <c r="G29" s="322"/>
    </row>
    <row r="30" spans="1:13">
      <c r="B30" s="129"/>
      <c r="C30" s="129"/>
      <c r="D30" s="129"/>
      <c r="E30" s="129"/>
      <c r="F30" s="129"/>
      <c r="G30" s="322"/>
    </row>
    <row r="31" spans="1:13">
      <c r="B31" s="129"/>
      <c r="C31" s="129"/>
      <c r="D31" s="129"/>
      <c r="E31" s="129"/>
      <c r="F31" s="129"/>
      <c r="G31" s="322"/>
    </row>
    <row r="32" spans="1:13">
      <c r="B32" s="129"/>
      <c r="C32" s="129"/>
      <c r="D32" s="129"/>
      <c r="E32" s="129"/>
      <c r="F32" s="129"/>
      <c r="G32" s="322"/>
    </row>
    <row r="33" spans="2:7">
      <c r="B33" s="129"/>
      <c r="C33" s="129"/>
      <c r="D33" s="129"/>
      <c r="E33" s="129"/>
      <c r="F33" s="129"/>
      <c r="G33" s="322"/>
    </row>
    <row r="34" spans="2:7">
      <c r="B34" s="129"/>
      <c r="C34" s="129"/>
      <c r="D34" s="129"/>
      <c r="E34" s="129"/>
      <c r="F34" s="129"/>
      <c r="G34" s="322"/>
    </row>
    <row r="35" spans="2:7">
      <c r="B35" s="129"/>
      <c r="C35" s="129"/>
      <c r="D35" s="129"/>
      <c r="E35" s="129"/>
      <c r="F35" s="129"/>
      <c r="G35" s="322"/>
    </row>
    <row r="36" spans="2:7">
      <c r="B36" s="129"/>
      <c r="C36" s="129"/>
      <c r="D36" s="129"/>
      <c r="E36" s="129"/>
      <c r="F36" s="129"/>
      <c r="G36" s="322"/>
    </row>
    <row r="37" spans="2:7">
      <c r="B37" s="129"/>
      <c r="C37" s="129"/>
      <c r="D37" s="129"/>
      <c r="E37" s="129"/>
      <c r="F37" s="129"/>
      <c r="G37" s="322"/>
    </row>
    <row r="38" spans="2:7">
      <c r="B38" s="129"/>
      <c r="C38" s="129"/>
      <c r="D38" s="129"/>
      <c r="E38" s="129"/>
      <c r="F38" s="129"/>
      <c r="G38" s="322"/>
    </row>
    <row r="39" spans="2:7">
      <c r="B39" s="129"/>
      <c r="C39" s="129"/>
      <c r="D39" s="129"/>
      <c r="E39" s="129"/>
      <c r="F39" s="129"/>
      <c r="G39" s="179"/>
    </row>
    <row r="40" spans="2:7">
      <c r="B40" s="129"/>
      <c r="C40" s="129"/>
      <c r="D40" s="129"/>
      <c r="E40" s="129"/>
      <c r="F40" s="129"/>
      <c r="G40" s="179"/>
    </row>
    <row r="41" spans="2:7">
      <c r="B41" s="129"/>
      <c r="C41" s="129"/>
      <c r="D41" s="129"/>
      <c r="E41" s="129"/>
      <c r="F41" s="129"/>
      <c r="G41" s="179"/>
    </row>
    <row r="42" spans="2:7">
      <c r="B42" s="129"/>
      <c r="C42" s="129"/>
      <c r="D42" s="129"/>
      <c r="E42" s="129"/>
      <c r="F42" s="129"/>
      <c r="G42" s="179"/>
    </row>
    <row r="43" spans="2:7">
      <c r="B43" s="129"/>
      <c r="C43" s="129"/>
      <c r="D43" s="129"/>
      <c r="E43" s="129"/>
      <c r="F43" s="129"/>
      <c r="G43" s="179"/>
    </row>
    <row r="44" spans="2:7">
      <c r="B44" s="129"/>
      <c r="C44" s="129"/>
      <c r="D44" s="129"/>
      <c r="E44" s="129"/>
      <c r="F44" s="129"/>
      <c r="G44" s="179"/>
    </row>
    <row r="45" spans="2:7">
      <c r="B45" s="129"/>
      <c r="C45" s="129"/>
      <c r="D45" s="129"/>
      <c r="E45" s="129"/>
      <c r="F45" s="129"/>
      <c r="G45" s="179"/>
    </row>
    <row r="46" spans="2:7">
      <c r="B46" s="129"/>
      <c r="C46" s="129"/>
      <c r="D46" s="129"/>
      <c r="E46" s="129"/>
      <c r="F46" s="129"/>
      <c r="G46" s="179"/>
    </row>
    <row r="47" spans="2:7">
      <c r="B47" s="129"/>
      <c r="C47" s="129"/>
      <c r="D47" s="129"/>
    </row>
    <row r="48" spans="2:7">
      <c r="B48" s="129"/>
      <c r="C48" s="129"/>
      <c r="D48" s="129"/>
    </row>
    <row r="49" spans="2:4">
      <c r="B49" s="129"/>
      <c r="C49" s="129"/>
      <c r="D49" s="129"/>
    </row>
    <row r="50" spans="2:4">
      <c r="B50" s="129"/>
      <c r="C50" s="129"/>
      <c r="D50" s="129"/>
    </row>
    <row r="51" spans="2:4">
      <c r="B51" s="129"/>
      <c r="C51" s="129"/>
      <c r="D51" s="129"/>
    </row>
    <row r="52" spans="2:4">
      <c r="B52" s="129"/>
      <c r="C52" s="129"/>
      <c r="D52" s="129"/>
    </row>
    <row r="53" spans="2:4">
      <c r="B53" s="129"/>
      <c r="C53" s="129"/>
      <c r="D53" s="129"/>
    </row>
    <row r="54" spans="2:4">
      <c r="B54" s="12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8">
    <tabColor theme="5"/>
  </sheetPr>
  <dimension ref="A1:O47"/>
  <sheetViews>
    <sheetView showGridLines="0" zoomScaleNormal="100" workbookViewId="0"/>
  </sheetViews>
  <sheetFormatPr defaultColWidth="8.85546875" defaultRowHeight="12.75"/>
  <cols>
    <col min="1" max="16384" width="8.85546875" style="87"/>
  </cols>
  <sheetData>
    <row r="1" spans="1:15">
      <c r="A1" s="19" t="s">
        <v>102</v>
      </c>
      <c r="B1" s="111" t="str">
        <f>IF(Content!$E$1=1,B2,B3)</f>
        <v>Поточний прогноз</v>
      </c>
      <c r="C1" s="111" t="str">
        <f>IF(Content!$E$1=1,C2,C3)</f>
        <v>Попередній прогноз</v>
      </c>
      <c r="D1" s="126"/>
      <c r="E1" s="126"/>
      <c r="F1" s="111" t="str">
        <f>IF(Content!$E$1=1,F2,F3)</f>
        <v>Реальний ВВП, % р/р</v>
      </c>
    </row>
    <row r="2" spans="1:15" hidden="1">
      <c r="A2" s="89"/>
      <c r="B2" s="93" t="s">
        <v>402</v>
      </c>
      <c r="C2" s="93" t="s">
        <v>403</v>
      </c>
      <c r="D2" s="126"/>
      <c r="E2" s="126"/>
      <c r="F2" s="127" t="s">
        <v>328</v>
      </c>
    </row>
    <row r="3" spans="1:15" hidden="1">
      <c r="A3" s="89"/>
      <c r="B3" s="93" t="s">
        <v>400</v>
      </c>
      <c r="C3" s="93" t="s">
        <v>401</v>
      </c>
      <c r="D3" s="126"/>
      <c r="E3" s="126"/>
      <c r="F3" s="127" t="s">
        <v>462</v>
      </c>
    </row>
    <row r="4" spans="1:15">
      <c r="A4" s="90"/>
      <c r="B4" s="91">
        <v>2.8</v>
      </c>
      <c r="C4" s="91">
        <v>2.8</v>
      </c>
      <c r="F4" s="141"/>
      <c r="G4" s="141"/>
      <c r="H4" s="141"/>
      <c r="I4" s="141"/>
      <c r="J4" s="141"/>
      <c r="K4" s="141"/>
      <c r="O4" s="129"/>
    </row>
    <row r="5" spans="1:15">
      <c r="A5" s="90" t="s">
        <v>40</v>
      </c>
      <c r="B5" s="91">
        <v>2.7</v>
      </c>
      <c r="C5" s="91">
        <v>2.7</v>
      </c>
      <c r="F5" s="141"/>
      <c r="G5" s="141"/>
      <c r="H5" s="141"/>
      <c r="I5" s="141"/>
      <c r="J5" s="141"/>
      <c r="K5" s="141"/>
      <c r="O5" s="129"/>
    </row>
    <row r="6" spans="1:15">
      <c r="A6" s="90"/>
      <c r="B6" s="91">
        <v>2.2999999999999998</v>
      </c>
      <c r="C6" s="91">
        <v>2.2999999999999998</v>
      </c>
      <c r="F6" s="141"/>
      <c r="G6" s="141"/>
      <c r="H6" s="141"/>
      <c r="I6" s="141"/>
      <c r="J6" s="141"/>
      <c r="K6" s="141"/>
      <c r="O6" s="129"/>
    </row>
    <row r="7" spans="1:15">
      <c r="A7" s="90" t="s">
        <v>42</v>
      </c>
      <c r="B7" s="91">
        <v>2.2000000000000002</v>
      </c>
      <c r="C7" s="91">
        <v>2.2000000000000002</v>
      </c>
      <c r="F7" s="141"/>
      <c r="G7" s="141"/>
      <c r="H7" s="141"/>
      <c r="I7" s="141"/>
      <c r="J7" s="141"/>
      <c r="K7" s="141"/>
      <c r="O7" s="129"/>
    </row>
    <row r="8" spans="1:15">
      <c r="A8" s="90"/>
      <c r="B8" s="91">
        <v>3.3</v>
      </c>
      <c r="C8" s="91">
        <v>3.3</v>
      </c>
      <c r="F8" s="141"/>
      <c r="G8" s="141"/>
      <c r="H8" s="141"/>
      <c r="I8" s="141"/>
      <c r="J8" s="141"/>
      <c r="K8" s="141"/>
      <c r="N8" s="129"/>
      <c r="O8" s="129"/>
    </row>
    <row r="9" spans="1:15">
      <c r="A9" s="90" t="s">
        <v>44</v>
      </c>
      <c r="B9" s="91">
        <v>3.8</v>
      </c>
      <c r="C9" s="91">
        <v>3.8</v>
      </c>
      <c r="F9" s="141"/>
      <c r="G9" s="141"/>
      <c r="H9" s="141"/>
      <c r="I9" s="141"/>
      <c r="J9" s="141"/>
      <c r="K9" s="141"/>
      <c r="N9" s="129"/>
      <c r="O9" s="129"/>
    </row>
    <row r="10" spans="1:15">
      <c r="A10" s="90"/>
      <c r="B10" s="91">
        <v>2.8</v>
      </c>
      <c r="C10" s="91">
        <v>2.8</v>
      </c>
      <c r="F10" s="141"/>
      <c r="G10" s="141"/>
      <c r="H10" s="141"/>
      <c r="I10" s="141"/>
      <c r="J10" s="141"/>
      <c r="K10" s="141"/>
      <c r="N10" s="129"/>
      <c r="O10" s="129"/>
    </row>
    <row r="11" spans="1:15">
      <c r="A11" s="89" t="s">
        <v>214</v>
      </c>
      <c r="B11" s="92">
        <v>3.5</v>
      </c>
      <c r="C11" s="92">
        <v>3.5</v>
      </c>
      <c r="F11" s="141"/>
      <c r="G11" s="141"/>
      <c r="H11" s="141"/>
      <c r="I11" s="141"/>
      <c r="J11" s="141"/>
      <c r="K11" s="141"/>
      <c r="N11" s="129"/>
      <c r="O11" s="129"/>
    </row>
    <row r="12" spans="1:15">
      <c r="A12" s="89"/>
      <c r="B12" s="92">
        <v>2.5</v>
      </c>
      <c r="C12" s="92">
        <v>2.4</v>
      </c>
      <c r="F12" s="141"/>
      <c r="G12" s="141"/>
      <c r="H12" s="141"/>
      <c r="I12" s="141"/>
      <c r="J12" s="141"/>
      <c r="K12" s="141"/>
      <c r="N12" s="129"/>
    </row>
    <row r="13" spans="1:15">
      <c r="A13" s="90" t="s">
        <v>261</v>
      </c>
      <c r="B13" s="91">
        <v>3</v>
      </c>
      <c r="C13" s="91">
        <v>2.6</v>
      </c>
      <c r="F13" s="141"/>
      <c r="G13" s="141"/>
      <c r="H13" s="141"/>
      <c r="I13" s="141"/>
      <c r="J13" s="141"/>
      <c r="K13" s="141"/>
      <c r="N13" s="129"/>
    </row>
    <row r="14" spans="1:15">
      <c r="A14" s="90"/>
      <c r="B14" s="91">
        <v>3.2</v>
      </c>
      <c r="C14" s="91">
        <v>2.5</v>
      </c>
      <c r="F14" s="141"/>
      <c r="G14" s="141"/>
      <c r="H14" s="141"/>
      <c r="I14" s="141"/>
      <c r="J14" s="141"/>
      <c r="K14" s="141"/>
      <c r="N14" s="129"/>
    </row>
    <row r="15" spans="1:15">
      <c r="A15" s="90" t="s">
        <v>218</v>
      </c>
      <c r="B15" s="91">
        <v>3.1</v>
      </c>
      <c r="C15" s="91">
        <v>2.5</v>
      </c>
      <c r="F15" s="141"/>
      <c r="G15" s="141"/>
      <c r="H15" s="141"/>
      <c r="I15" s="141"/>
      <c r="J15" s="141"/>
      <c r="K15" s="141"/>
      <c r="N15" s="129"/>
    </row>
    <row r="16" spans="1:15">
      <c r="A16" s="90"/>
      <c r="B16" s="91">
        <v>3.2</v>
      </c>
      <c r="C16" s="91">
        <v>3.2</v>
      </c>
      <c r="F16" s="141"/>
      <c r="G16" s="141"/>
      <c r="H16" s="141"/>
      <c r="I16" s="141"/>
      <c r="J16" s="141"/>
      <c r="K16" s="141"/>
      <c r="N16" s="129"/>
    </row>
    <row r="17" spans="1:14">
      <c r="A17" s="90" t="s">
        <v>266</v>
      </c>
      <c r="B17" s="91">
        <v>3.1</v>
      </c>
      <c r="C17" s="91">
        <v>3</v>
      </c>
      <c r="F17" s="141"/>
      <c r="G17" s="141"/>
      <c r="H17" s="141"/>
      <c r="I17" s="141"/>
      <c r="J17" s="141"/>
      <c r="K17" s="141"/>
      <c r="N17" s="129"/>
    </row>
    <row r="18" spans="1:14">
      <c r="A18" s="90"/>
      <c r="B18" s="91">
        <v>3.2</v>
      </c>
      <c r="C18" s="91">
        <v>3</v>
      </c>
      <c r="F18" s="141"/>
      <c r="G18" s="141"/>
      <c r="H18" s="141"/>
      <c r="I18" s="141"/>
      <c r="J18" s="141"/>
      <c r="K18" s="141"/>
      <c r="N18" s="129"/>
    </row>
    <row r="19" spans="1:14">
      <c r="A19" s="90" t="s">
        <v>222</v>
      </c>
      <c r="B19" s="91">
        <v>3.3</v>
      </c>
      <c r="C19" s="91">
        <v>2.5</v>
      </c>
      <c r="F19" s="111" t="str">
        <f>IF(Content!$E$1=1,F20,F21)</f>
        <v>Джерело: ДССУ, розрахунки НБУ.</v>
      </c>
      <c r="N19" s="129"/>
    </row>
    <row r="20" spans="1:14">
      <c r="A20" s="89"/>
      <c r="B20" s="92">
        <v>3.4</v>
      </c>
      <c r="C20" s="92">
        <v>3.2</v>
      </c>
      <c r="F20" s="95" t="s">
        <v>46</v>
      </c>
      <c r="N20" s="129"/>
    </row>
    <row r="21" spans="1:14">
      <c r="A21" s="89" t="s">
        <v>473</v>
      </c>
      <c r="B21" s="92">
        <v>3.6</v>
      </c>
      <c r="C21" s="92">
        <v>3.3</v>
      </c>
      <c r="F21" s="95" t="s">
        <v>47</v>
      </c>
      <c r="N21" s="129"/>
    </row>
    <row r="22" spans="1:14">
      <c r="A22" s="90"/>
      <c r="B22" s="91">
        <v>3.7</v>
      </c>
      <c r="C22" s="91">
        <v>3.7</v>
      </c>
    </row>
    <row r="23" spans="1:14">
      <c r="A23" s="90" t="s">
        <v>475</v>
      </c>
      <c r="B23" s="91">
        <v>4</v>
      </c>
      <c r="C23" s="91">
        <v>4.4000000000000004</v>
      </c>
    </row>
    <row r="26" spans="1:14">
      <c r="B26" s="129"/>
      <c r="C26" s="129"/>
    </row>
    <row r="27" spans="1:14">
      <c r="B27" s="129"/>
      <c r="C27" s="129"/>
    </row>
    <row r="28" spans="1:14">
      <c r="B28" s="129"/>
      <c r="C28" s="129"/>
    </row>
    <row r="29" spans="1:14">
      <c r="B29" s="129"/>
      <c r="C29" s="129"/>
    </row>
    <row r="30" spans="1:14">
      <c r="B30" s="129"/>
      <c r="C30" s="129"/>
    </row>
    <row r="31" spans="1:14">
      <c r="B31" s="129"/>
      <c r="C31" s="129"/>
    </row>
    <row r="32" spans="1:14">
      <c r="B32" s="129"/>
      <c r="C32" s="129"/>
    </row>
    <row r="33" spans="2:3">
      <c r="B33" s="129"/>
      <c r="C33" s="129"/>
    </row>
    <row r="34" spans="2:3">
      <c r="B34" s="129"/>
      <c r="C34" s="129"/>
    </row>
    <row r="35" spans="2:3">
      <c r="B35" s="129"/>
      <c r="C35" s="129"/>
    </row>
    <row r="36" spans="2:3">
      <c r="B36" s="129"/>
      <c r="C36" s="129"/>
    </row>
    <row r="37" spans="2:3">
      <c r="B37" s="129"/>
      <c r="C37" s="129"/>
    </row>
    <row r="38" spans="2:3">
      <c r="B38" s="129"/>
      <c r="C38" s="129"/>
    </row>
    <row r="39" spans="2:3">
      <c r="B39" s="129"/>
      <c r="C39" s="129"/>
    </row>
    <row r="40" spans="2:3">
      <c r="B40" s="129"/>
      <c r="C40" s="129"/>
    </row>
    <row r="41" spans="2:3">
      <c r="B41" s="129"/>
      <c r="C41" s="129"/>
    </row>
    <row r="42" spans="2:3">
      <c r="B42" s="129"/>
      <c r="C42" s="129"/>
    </row>
    <row r="43" spans="2:3">
      <c r="B43" s="129"/>
      <c r="C43" s="129"/>
    </row>
    <row r="44" spans="2:3">
      <c r="B44" s="129"/>
      <c r="C44" s="129"/>
    </row>
    <row r="45" spans="2:3">
      <c r="B45" s="129"/>
      <c r="C45" s="129"/>
    </row>
    <row r="46" spans="2:3">
      <c r="B46" s="129"/>
    </row>
    <row r="47" spans="2:3">
      <c r="B47" s="12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9">
    <tabColor theme="5"/>
  </sheetPr>
  <dimension ref="A1:M29"/>
  <sheetViews>
    <sheetView showGridLines="0" zoomScaleNormal="100" workbookViewId="0"/>
  </sheetViews>
  <sheetFormatPr defaultColWidth="8.85546875" defaultRowHeight="12.75"/>
  <cols>
    <col min="1" max="16384" width="8.85546875" style="87"/>
  </cols>
  <sheetData>
    <row r="1" spans="1:13">
      <c r="A1" s="19" t="s">
        <v>102</v>
      </c>
      <c r="B1" s="139" t="str">
        <f>IF(Content!$E$1=1,B2,B3)</f>
        <v>ВВП</v>
      </c>
      <c r="C1" s="139" t="str">
        <f>IF(Content!$E$1=1,C2,C3)</f>
        <v>Споживання</v>
      </c>
      <c r="D1" s="139" t="str">
        <f>IF(Content!$E$1=1,D2,D3)</f>
        <v>Інвестиції</v>
      </c>
      <c r="E1" s="139" t="str">
        <f>IF(Content!$E$1=1,E2,E3)</f>
        <v>Чистий експорт</v>
      </c>
      <c r="F1" s="139" t="str">
        <f>IF(Content!$E$1=1,F2,F3)</f>
        <v>Зміна запасів</v>
      </c>
      <c r="H1" s="111" t="str">
        <f>IF(Content!$E$1=1,H2,H3)</f>
        <v>Внески в річну зміну реального ВВП за категоріями кінцевого використання, в. п.</v>
      </c>
    </row>
    <row r="2" spans="1:13" hidden="1">
      <c r="A2" s="89"/>
      <c r="B2" s="93" t="s">
        <v>295</v>
      </c>
      <c r="C2" s="93" t="s">
        <v>286</v>
      </c>
      <c r="D2" s="140" t="s">
        <v>404</v>
      </c>
      <c r="E2" s="140" t="s">
        <v>289</v>
      </c>
      <c r="F2" s="141" t="s">
        <v>288</v>
      </c>
      <c r="H2" s="127" t="s">
        <v>685</v>
      </c>
    </row>
    <row r="3" spans="1:13" hidden="1">
      <c r="A3" s="89"/>
      <c r="B3" s="93" t="s">
        <v>297</v>
      </c>
      <c r="C3" s="93" t="s">
        <v>291</v>
      </c>
      <c r="D3" s="140" t="s">
        <v>405</v>
      </c>
      <c r="E3" s="140" t="s">
        <v>294</v>
      </c>
      <c r="F3" s="141" t="s">
        <v>406</v>
      </c>
      <c r="H3" s="130" t="s">
        <v>457</v>
      </c>
    </row>
    <row r="4" spans="1:13">
      <c r="A4" s="137"/>
      <c r="B4" s="91"/>
      <c r="C4" s="91"/>
      <c r="D4" s="138"/>
      <c r="E4" s="138"/>
      <c r="F4" s="138"/>
      <c r="H4" s="141"/>
      <c r="I4" s="141"/>
      <c r="J4" s="141"/>
      <c r="K4" s="141"/>
      <c r="L4" s="141"/>
      <c r="M4" s="141"/>
    </row>
    <row r="5" spans="1:13">
      <c r="A5" s="137">
        <v>2016</v>
      </c>
      <c r="B5" s="91">
        <v>2.4</v>
      </c>
      <c r="C5" s="91">
        <v>1.7</v>
      </c>
      <c r="D5" s="138">
        <v>2.77</v>
      </c>
      <c r="E5" s="138">
        <v>-6.09</v>
      </c>
      <c r="F5" s="138">
        <v>4.0599999999999996</v>
      </c>
      <c r="H5" s="141"/>
      <c r="I5" s="141"/>
      <c r="J5" s="141"/>
      <c r="K5" s="141"/>
      <c r="L5" s="141"/>
      <c r="M5" s="141"/>
    </row>
    <row r="6" spans="1:13">
      <c r="A6" s="137">
        <v>2017</v>
      </c>
      <c r="B6" s="91">
        <v>2.5</v>
      </c>
      <c r="C6" s="91">
        <v>7.16</v>
      </c>
      <c r="D6" s="138">
        <v>2.4900000000000002</v>
      </c>
      <c r="E6" s="138">
        <v>-5.21</v>
      </c>
      <c r="F6" s="138">
        <v>-1.97</v>
      </c>
      <c r="H6" s="141"/>
      <c r="I6" s="141"/>
      <c r="J6" s="141"/>
      <c r="K6" s="141"/>
      <c r="L6" s="141"/>
      <c r="M6" s="141"/>
    </row>
    <row r="7" spans="1:13">
      <c r="A7" s="137">
        <v>2018</v>
      </c>
      <c r="B7" s="91">
        <v>3.3</v>
      </c>
      <c r="C7" s="91">
        <v>5.94</v>
      </c>
      <c r="D7" s="138">
        <v>2.25</v>
      </c>
      <c r="E7" s="138">
        <v>-2.54</v>
      </c>
      <c r="F7" s="138">
        <v>-2.31</v>
      </c>
      <c r="H7" s="141"/>
      <c r="I7" s="141"/>
      <c r="J7" s="141"/>
      <c r="K7" s="141"/>
      <c r="L7" s="141"/>
      <c r="M7" s="141"/>
    </row>
    <row r="8" spans="1:13">
      <c r="A8" s="137">
        <v>2019</v>
      </c>
      <c r="B8" s="91">
        <v>3</v>
      </c>
      <c r="C8" s="91">
        <v>3.65</v>
      </c>
      <c r="D8" s="138">
        <v>1.54</v>
      </c>
      <c r="E8" s="138">
        <v>-2.2200000000000002</v>
      </c>
      <c r="F8" s="138">
        <v>0.02</v>
      </c>
      <c r="H8" s="141"/>
      <c r="I8" s="141"/>
      <c r="J8" s="141"/>
      <c r="K8" s="141"/>
      <c r="L8" s="141"/>
      <c r="M8" s="141"/>
    </row>
    <row r="9" spans="1:13">
      <c r="A9" s="137">
        <v>2020</v>
      </c>
      <c r="B9" s="91">
        <v>3.2</v>
      </c>
      <c r="C9" s="91">
        <v>2.87</v>
      </c>
      <c r="D9" s="138">
        <v>1.21</v>
      </c>
      <c r="E9" s="138">
        <v>-1.1000000000000001</v>
      </c>
      <c r="F9" s="138">
        <v>0.22</v>
      </c>
      <c r="H9" s="141"/>
      <c r="I9" s="141"/>
      <c r="J9" s="141"/>
      <c r="K9" s="141"/>
      <c r="L9" s="141"/>
      <c r="M9" s="141"/>
    </row>
    <row r="10" spans="1:13">
      <c r="A10" s="137">
        <v>2021</v>
      </c>
      <c r="B10" s="91">
        <v>3.7</v>
      </c>
      <c r="C10" s="91">
        <v>3.84</v>
      </c>
      <c r="D10" s="138">
        <v>1.1499999999999999</v>
      </c>
      <c r="E10" s="138">
        <v>-1.04</v>
      </c>
      <c r="F10" s="138">
        <v>-0.25</v>
      </c>
      <c r="H10" s="141"/>
      <c r="I10" s="141"/>
      <c r="J10" s="141"/>
      <c r="K10" s="141"/>
      <c r="L10" s="141"/>
      <c r="M10" s="141"/>
    </row>
    <row r="11" spans="1:13">
      <c r="A11" s="89"/>
      <c r="B11" s="92"/>
      <c r="C11" s="92"/>
      <c r="H11" s="141"/>
      <c r="I11" s="141"/>
      <c r="J11" s="141"/>
      <c r="K11" s="141"/>
      <c r="L11" s="141"/>
      <c r="M11" s="141"/>
    </row>
    <row r="12" spans="1:13">
      <c r="A12" s="89"/>
      <c r="B12" s="92"/>
      <c r="C12" s="92"/>
      <c r="D12" s="92"/>
      <c r="E12" s="92"/>
      <c r="F12" s="92"/>
      <c r="H12" s="141"/>
      <c r="I12" s="141"/>
      <c r="J12" s="141"/>
      <c r="K12" s="141"/>
      <c r="L12" s="141"/>
      <c r="M12" s="141"/>
    </row>
    <row r="13" spans="1:13">
      <c r="A13" s="90"/>
      <c r="B13" s="92"/>
      <c r="C13" s="92"/>
      <c r="D13" s="92"/>
      <c r="E13" s="92"/>
      <c r="F13" s="92"/>
      <c r="H13" s="141"/>
      <c r="I13" s="141"/>
      <c r="J13" s="141"/>
      <c r="K13" s="141"/>
      <c r="L13" s="141"/>
      <c r="M13" s="141"/>
    </row>
    <row r="14" spans="1:13">
      <c r="A14" s="90"/>
      <c r="B14" s="92"/>
      <c r="C14" s="92"/>
      <c r="D14" s="92"/>
      <c r="E14" s="92"/>
      <c r="F14" s="92"/>
      <c r="H14" s="141"/>
      <c r="I14" s="141"/>
      <c r="J14" s="141"/>
      <c r="K14" s="141"/>
      <c r="L14" s="141"/>
      <c r="M14" s="141"/>
    </row>
    <row r="15" spans="1:13">
      <c r="A15" s="90"/>
      <c r="B15" s="92"/>
      <c r="C15" s="92"/>
      <c r="D15" s="92"/>
      <c r="E15" s="92"/>
      <c r="F15" s="92"/>
      <c r="H15" s="141"/>
      <c r="I15" s="141"/>
      <c r="J15" s="141"/>
      <c r="K15" s="141"/>
      <c r="L15" s="141"/>
      <c r="M15" s="141"/>
    </row>
    <row r="16" spans="1:13">
      <c r="A16" s="90"/>
      <c r="B16" s="92"/>
      <c r="C16" s="92"/>
      <c r="D16" s="92"/>
      <c r="E16" s="92"/>
      <c r="F16" s="92"/>
      <c r="H16" s="141"/>
      <c r="I16" s="141"/>
      <c r="J16" s="141"/>
      <c r="K16" s="141"/>
      <c r="L16" s="141"/>
      <c r="M16" s="141"/>
    </row>
    <row r="17" spans="1:13">
      <c r="A17" s="90"/>
      <c r="B17" s="92"/>
      <c r="C17" s="92"/>
      <c r="D17" s="92"/>
      <c r="E17" s="92"/>
      <c r="F17" s="92"/>
      <c r="H17" s="141"/>
      <c r="I17" s="141"/>
      <c r="J17" s="141"/>
      <c r="K17" s="141"/>
      <c r="L17" s="141"/>
      <c r="M17" s="141"/>
    </row>
    <row r="18" spans="1:13">
      <c r="A18" s="90"/>
      <c r="B18" s="91"/>
      <c r="C18" s="91"/>
      <c r="D18" s="91"/>
      <c r="E18" s="91"/>
      <c r="F18" s="91"/>
      <c r="H18" s="141"/>
      <c r="I18" s="141"/>
      <c r="J18" s="141"/>
      <c r="K18" s="141"/>
      <c r="L18" s="141"/>
      <c r="M18" s="141"/>
    </row>
    <row r="19" spans="1:13">
      <c r="A19" s="90"/>
      <c r="B19" s="91"/>
      <c r="C19" s="91"/>
      <c r="D19" s="91"/>
      <c r="E19" s="91"/>
      <c r="F19" s="91"/>
      <c r="H19" s="111" t="str">
        <f>IF(Content!$E$1=1,H20,H21)</f>
        <v>Джерело: розрахунки НБУ.</v>
      </c>
    </row>
    <row r="20" spans="1:13">
      <c r="A20" s="89"/>
      <c r="B20" s="129"/>
      <c r="C20" s="129"/>
      <c r="D20" s="129"/>
      <c r="E20" s="129"/>
      <c r="F20" s="129"/>
      <c r="H20" s="95" t="s">
        <v>63</v>
      </c>
    </row>
    <row r="21" spans="1:13">
      <c r="A21" s="89"/>
      <c r="B21" s="129"/>
      <c r="C21" s="129"/>
      <c r="D21" s="129"/>
      <c r="E21" s="129"/>
      <c r="F21" s="129"/>
      <c r="H21" s="95" t="s">
        <v>64</v>
      </c>
    </row>
    <row r="22" spans="1:13">
      <c r="A22" s="90"/>
      <c r="B22" s="129"/>
      <c r="C22" s="129"/>
      <c r="D22" s="129"/>
      <c r="E22" s="129"/>
      <c r="F22" s="129"/>
    </row>
    <row r="23" spans="1:13">
      <c r="A23" s="90"/>
      <c r="B23" s="129"/>
      <c r="C23" s="129"/>
      <c r="D23" s="129"/>
      <c r="E23" s="129"/>
      <c r="F23" s="129"/>
    </row>
    <row r="24" spans="1:13">
      <c r="B24" s="129"/>
      <c r="C24" s="129"/>
      <c r="D24" s="129"/>
      <c r="E24" s="129"/>
      <c r="F24" s="129"/>
    </row>
    <row r="25" spans="1:13">
      <c r="B25" s="129"/>
      <c r="C25" s="129"/>
      <c r="D25" s="129"/>
      <c r="E25" s="129"/>
      <c r="F25" s="129"/>
    </row>
    <row r="26" spans="1:13">
      <c r="B26" s="91"/>
      <c r="C26" s="91"/>
      <c r="D26" s="91"/>
      <c r="E26" s="91"/>
      <c r="F26" s="91"/>
    </row>
    <row r="27" spans="1:13">
      <c r="B27" s="91"/>
      <c r="C27" s="91"/>
      <c r="D27" s="91"/>
      <c r="E27" s="91"/>
      <c r="F27" s="91"/>
    </row>
    <row r="28" spans="1:13">
      <c r="B28" s="91"/>
      <c r="C28" s="91"/>
      <c r="D28" s="91"/>
      <c r="E28" s="91"/>
      <c r="F28" s="91"/>
    </row>
    <row r="29" spans="1:13">
      <c r="B29" s="91"/>
      <c r="C29" s="91"/>
      <c r="D29" s="91"/>
      <c r="E29" s="91"/>
      <c r="F29" s="9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0">
    <tabColor theme="5"/>
  </sheetPr>
  <dimension ref="A1:L25"/>
  <sheetViews>
    <sheetView showGridLines="0" zoomScaleNormal="100" workbookViewId="0"/>
  </sheetViews>
  <sheetFormatPr defaultColWidth="8.85546875" defaultRowHeight="12.75"/>
  <cols>
    <col min="1" max="16384" width="8.85546875" style="87"/>
  </cols>
  <sheetData>
    <row r="1" spans="1:12">
      <c r="A1" s="19" t="s">
        <v>102</v>
      </c>
      <c r="B1" s="111" t="str">
        <f>IF(Content!$E$1=1,B2,B3)</f>
        <v>Споживання</v>
      </c>
      <c r="C1" s="111" t="str">
        <f>IF(Content!$E$1=1,C2,C3)</f>
        <v>Інвестиції в основний капітал</v>
      </c>
      <c r="D1" s="111" t="str">
        <f>IF(Content!$E$1=1,D2,D3)</f>
        <v>Експорт</v>
      </c>
      <c r="E1" s="111" t="str">
        <f>IF(Content!$E$1=1,E2,E3)</f>
        <v>Імпорт</v>
      </c>
      <c r="F1" s="111"/>
      <c r="G1" s="111" t="str">
        <f>IF(Content!$E$1=1,G2,G3)</f>
        <v>Компоненти ВВП за категоріями кінцевого використання, % р/р</v>
      </c>
    </row>
    <row r="2" spans="1:12" hidden="1">
      <c r="A2" s="89"/>
      <c r="B2" s="93" t="s">
        <v>286</v>
      </c>
      <c r="C2" s="126" t="s">
        <v>411</v>
      </c>
      <c r="D2" s="126" t="s">
        <v>409</v>
      </c>
      <c r="E2" s="126" t="s">
        <v>410</v>
      </c>
      <c r="G2" s="127" t="s">
        <v>680</v>
      </c>
    </row>
    <row r="3" spans="1:12" hidden="1">
      <c r="A3" s="89"/>
      <c r="B3" s="93" t="s">
        <v>291</v>
      </c>
      <c r="C3" s="93" t="s">
        <v>405</v>
      </c>
      <c r="D3" s="126" t="s">
        <v>407</v>
      </c>
      <c r="E3" s="126" t="s">
        <v>408</v>
      </c>
      <c r="G3" s="130" t="s">
        <v>694</v>
      </c>
    </row>
    <row r="4" spans="1:12">
      <c r="A4" s="137">
        <v>2015</v>
      </c>
      <c r="B4" s="91">
        <v>-15.2</v>
      </c>
      <c r="C4" s="91">
        <v>-9.1999999999999993</v>
      </c>
      <c r="D4" s="138">
        <v>-13.2</v>
      </c>
      <c r="E4" s="138">
        <v>-16.7</v>
      </c>
      <c r="F4" s="129"/>
      <c r="G4" s="141"/>
      <c r="H4" s="141"/>
      <c r="I4" s="141"/>
      <c r="J4" s="141"/>
      <c r="K4" s="141"/>
      <c r="L4" s="141"/>
    </row>
    <row r="5" spans="1:12">
      <c r="A5" s="137">
        <v>2016</v>
      </c>
      <c r="B5" s="91">
        <v>2</v>
      </c>
      <c r="C5" s="91">
        <v>20.399999999999999</v>
      </c>
      <c r="D5" s="138">
        <v>-1.8</v>
      </c>
      <c r="E5" s="138">
        <v>9.3000000000000007</v>
      </c>
      <c r="F5" s="129"/>
      <c r="G5" s="141"/>
      <c r="H5" s="141"/>
      <c r="I5" s="141"/>
      <c r="J5" s="141"/>
      <c r="K5" s="141"/>
      <c r="L5" s="141"/>
    </row>
    <row r="6" spans="1:12">
      <c r="A6" s="137">
        <v>2017</v>
      </c>
      <c r="B6" s="91">
        <v>8.4</v>
      </c>
      <c r="C6" s="91">
        <v>16.100000000000001</v>
      </c>
      <c r="D6" s="138">
        <v>3.8</v>
      </c>
      <c r="E6" s="138">
        <v>12.6</v>
      </c>
      <c r="F6" s="129"/>
      <c r="G6" s="141"/>
      <c r="H6" s="141"/>
      <c r="I6" s="141"/>
      <c r="J6" s="141"/>
      <c r="K6" s="141"/>
      <c r="L6" s="141"/>
    </row>
    <row r="7" spans="1:12">
      <c r="A7" s="137">
        <v>2018</v>
      </c>
      <c r="B7" s="91">
        <v>6.8</v>
      </c>
      <c r="C7" s="91">
        <v>14.3</v>
      </c>
      <c r="D7" s="138">
        <v>-1.6</v>
      </c>
      <c r="E7" s="138">
        <v>3.2</v>
      </c>
      <c r="F7" s="129"/>
      <c r="G7" s="141"/>
      <c r="H7" s="141"/>
      <c r="I7" s="141"/>
      <c r="J7" s="141"/>
      <c r="K7" s="141"/>
      <c r="L7" s="141"/>
    </row>
    <row r="8" spans="1:12">
      <c r="A8" s="137">
        <v>2019</v>
      </c>
      <c r="B8" s="91">
        <v>4.0999999999999996</v>
      </c>
      <c r="C8" s="91">
        <v>9</v>
      </c>
      <c r="D8" s="138">
        <v>2.7</v>
      </c>
      <c r="E8" s="138">
        <v>6.4</v>
      </c>
      <c r="F8" s="129"/>
      <c r="G8" s="141"/>
      <c r="H8" s="141"/>
      <c r="I8" s="141"/>
      <c r="J8" s="141"/>
      <c r="K8" s="141"/>
      <c r="L8" s="141"/>
    </row>
    <row r="9" spans="1:12">
      <c r="A9" s="137">
        <v>2020</v>
      </c>
      <c r="B9" s="91">
        <v>3.1</v>
      </c>
      <c r="C9" s="91">
        <v>7.1</v>
      </c>
      <c r="D9" s="138">
        <v>1.4</v>
      </c>
      <c r="E9" s="138">
        <v>3.4</v>
      </c>
      <c r="F9" s="129"/>
      <c r="G9" s="141"/>
      <c r="H9" s="141"/>
      <c r="I9" s="141"/>
      <c r="J9" s="141"/>
      <c r="K9" s="141"/>
      <c r="L9" s="141"/>
    </row>
    <row r="10" spans="1:12">
      <c r="A10" s="137">
        <v>2021</v>
      </c>
      <c r="B10" s="91">
        <v>4.2</v>
      </c>
      <c r="C10" s="91">
        <v>6.6</v>
      </c>
      <c r="D10" s="138">
        <v>1.6</v>
      </c>
      <c r="E10" s="138">
        <v>3.5</v>
      </c>
      <c r="F10" s="129"/>
      <c r="G10" s="141"/>
      <c r="H10" s="141"/>
      <c r="I10" s="141"/>
      <c r="J10" s="141"/>
      <c r="K10" s="141"/>
      <c r="L10" s="141"/>
    </row>
    <row r="11" spans="1:12">
      <c r="A11" s="89"/>
      <c r="B11" s="92"/>
      <c r="C11" s="92"/>
      <c r="G11" s="141"/>
      <c r="H11" s="141"/>
      <c r="I11" s="141"/>
      <c r="J11" s="141"/>
      <c r="K11" s="141"/>
      <c r="L11" s="141"/>
    </row>
    <row r="12" spans="1:12">
      <c r="A12" s="89"/>
      <c r="B12" s="92"/>
      <c r="C12" s="92"/>
      <c r="D12" s="92"/>
      <c r="E12" s="92"/>
      <c r="G12" s="141"/>
      <c r="H12" s="141"/>
      <c r="I12" s="141"/>
      <c r="J12" s="141"/>
      <c r="K12" s="141"/>
      <c r="L12" s="141"/>
    </row>
    <row r="13" spans="1:12">
      <c r="A13" s="90"/>
      <c r="B13" s="92"/>
      <c r="C13" s="92"/>
      <c r="D13" s="92"/>
      <c r="E13" s="92"/>
      <c r="G13" s="141"/>
      <c r="H13" s="141"/>
      <c r="I13" s="141"/>
      <c r="J13" s="141"/>
      <c r="K13" s="141"/>
      <c r="L13" s="141"/>
    </row>
    <row r="14" spans="1:12">
      <c r="A14" s="90"/>
      <c r="B14" s="92"/>
      <c r="C14" s="92"/>
      <c r="D14" s="92"/>
      <c r="E14" s="92"/>
      <c r="G14" s="141"/>
      <c r="H14" s="141"/>
      <c r="I14" s="141"/>
      <c r="J14" s="141"/>
      <c r="K14" s="141"/>
      <c r="L14" s="141"/>
    </row>
    <row r="15" spans="1:12">
      <c r="A15" s="90"/>
      <c r="B15" s="92"/>
      <c r="C15" s="92"/>
      <c r="D15" s="92"/>
      <c r="E15" s="92"/>
      <c r="G15" s="141"/>
      <c r="H15" s="141"/>
      <c r="I15" s="141"/>
      <c r="J15" s="141"/>
      <c r="K15" s="141"/>
      <c r="L15" s="141"/>
    </row>
    <row r="16" spans="1:12">
      <c r="A16" s="90"/>
      <c r="B16" s="92"/>
      <c r="C16" s="92"/>
      <c r="D16" s="92"/>
      <c r="E16" s="92"/>
      <c r="G16" s="141"/>
      <c r="H16" s="141"/>
      <c r="I16" s="141"/>
      <c r="J16" s="141"/>
      <c r="K16" s="141"/>
      <c r="L16" s="141"/>
    </row>
    <row r="17" spans="1:12">
      <c r="A17" s="90"/>
      <c r="B17" s="92"/>
      <c r="C17" s="92"/>
      <c r="D17" s="92"/>
      <c r="E17" s="92"/>
      <c r="G17" s="141"/>
      <c r="H17" s="141"/>
      <c r="I17" s="141"/>
      <c r="J17" s="141"/>
      <c r="K17" s="141"/>
      <c r="L17" s="141"/>
    </row>
    <row r="18" spans="1:12">
      <c r="A18" s="90"/>
      <c r="B18" s="92"/>
      <c r="C18" s="92"/>
      <c r="D18" s="92"/>
      <c r="E18" s="92"/>
      <c r="G18" s="141"/>
      <c r="H18" s="141"/>
      <c r="I18" s="141"/>
      <c r="J18" s="141"/>
      <c r="K18" s="141"/>
      <c r="L18" s="141"/>
    </row>
    <row r="19" spans="1:12">
      <c r="A19" s="90"/>
      <c r="B19" s="129"/>
      <c r="C19" s="129"/>
      <c r="D19" s="129"/>
      <c r="E19" s="129"/>
      <c r="G19" s="111" t="str">
        <f>IF(Content!$E$1=1,G20,G21)</f>
        <v>Джерело: ДССУ, розрахунки НБУ.</v>
      </c>
    </row>
    <row r="20" spans="1:12">
      <c r="A20" s="89"/>
      <c r="B20" s="129"/>
      <c r="C20" s="129"/>
      <c r="D20" s="129"/>
      <c r="E20" s="129"/>
      <c r="G20" s="95" t="s">
        <v>46</v>
      </c>
    </row>
    <row r="21" spans="1:12">
      <c r="A21" s="89"/>
      <c r="B21" s="129"/>
      <c r="C21" s="129"/>
      <c r="D21" s="129"/>
      <c r="E21" s="129"/>
      <c r="G21" s="95" t="s">
        <v>47</v>
      </c>
    </row>
    <row r="22" spans="1:12">
      <c r="A22" s="90"/>
      <c r="B22" s="129"/>
      <c r="C22" s="129"/>
      <c r="D22" s="129"/>
      <c r="E22" s="129"/>
    </row>
    <row r="23" spans="1:12">
      <c r="A23" s="90"/>
      <c r="B23" s="129"/>
      <c r="C23" s="129"/>
      <c r="D23" s="129"/>
      <c r="E23" s="129"/>
    </row>
    <row r="24" spans="1:12">
      <c r="B24" s="91"/>
      <c r="C24" s="91"/>
      <c r="D24" s="91"/>
      <c r="E24" s="91"/>
    </row>
    <row r="25" spans="1:12">
      <c r="B25" s="91"/>
      <c r="C25" s="91"/>
      <c r="D25" s="91"/>
      <c r="E25" s="9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5">
    <tabColor theme="5"/>
  </sheetPr>
  <dimension ref="A1:O28"/>
  <sheetViews>
    <sheetView showGridLines="0" zoomScaleNormal="100" workbookViewId="0"/>
  </sheetViews>
  <sheetFormatPr defaultColWidth="8.85546875" defaultRowHeight="12.75"/>
  <cols>
    <col min="1" max="16384" width="8.85546875" style="87"/>
  </cols>
  <sheetData>
    <row r="1" spans="1:15">
      <c r="A1" s="19" t="s">
        <v>102</v>
      </c>
      <c r="B1" s="227" t="str">
        <f>IF(Content!$E$1=1,B2,B3)</f>
        <v>ВВП</v>
      </c>
      <c r="C1" s="227" t="str">
        <f>IF(Content!$E$1=1,C2,C3)</f>
        <v>Потенційний ВВП</v>
      </c>
      <c r="D1" s="126"/>
      <c r="E1" s="126"/>
      <c r="F1" s="227" t="str">
        <f>IF(Content!$E$1=1,F2,F3)</f>
        <v>Фактичний та потенційний ВВП, % р/р</v>
      </c>
    </row>
    <row r="2" spans="1:15" hidden="1">
      <c r="A2" s="89"/>
      <c r="B2" s="93" t="s">
        <v>295</v>
      </c>
      <c r="C2" s="93" t="s">
        <v>296</v>
      </c>
      <c r="D2" s="126"/>
      <c r="E2" s="126"/>
      <c r="F2" s="127" t="s">
        <v>681</v>
      </c>
    </row>
    <row r="3" spans="1:15" hidden="1">
      <c r="A3" s="89"/>
      <c r="B3" s="93" t="s">
        <v>297</v>
      </c>
      <c r="C3" s="93" t="s">
        <v>298</v>
      </c>
      <c r="D3" s="126"/>
      <c r="E3" s="126"/>
      <c r="F3" s="127" t="s">
        <v>299</v>
      </c>
    </row>
    <row r="4" spans="1:15">
      <c r="A4" s="90"/>
      <c r="B4" s="91">
        <v>0.1</v>
      </c>
      <c r="C4" s="91">
        <v>-2.6</v>
      </c>
      <c r="D4" s="129"/>
      <c r="E4" s="129"/>
      <c r="F4" s="141"/>
      <c r="G4" s="141"/>
      <c r="H4" s="141"/>
      <c r="I4" s="141"/>
      <c r="J4" s="141"/>
      <c r="M4" s="129"/>
      <c r="N4" s="129"/>
    </row>
    <row r="5" spans="1:15">
      <c r="A5" s="90" t="s">
        <v>36</v>
      </c>
      <c r="B5" s="91">
        <v>1.7</v>
      </c>
      <c r="C5" s="91">
        <v>-1.9</v>
      </c>
      <c r="D5" s="129"/>
      <c r="E5" s="129"/>
      <c r="F5" s="141"/>
      <c r="G5" s="141"/>
      <c r="H5" s="141"/>
      <c r="I5" s="141"/>
      <c r="J5" s="141"/>
      <c r="M5" s="129"/>
      <c r="N5" s="129"/>
    </row>
    <row r="6" spans="1:15">
      <c r="A6" s="90"/>
      <c r="B6" s="91">
        <v>2.7</v>
      </c>
      <c r="C6" s="91">
        <v>-1.2</v>
      </c>
      <c r="D6" s="129"/>
      <c r="E6" s="129"/>
      <c r="F6" s="141"/>
      <c r="G6" s="141"/>
      <c r="H6" s="141"/>
      <c r="I6" s="141"/>
      <c r="J6" s="141"/>
      <c r="M6" s="129"/>
      <c r="N6" s="129"/>
    </row>
    <row r="7" spans="1:15">
      <c r="A7" s="90" t="s">
        <v>38</v>
      </c>
      <c r="B7" s="91">
        <v>4.5999999999999996</v>
      </c>
      <c r="C7" s="91">
        <v>-0.4</v>
      </c>
      <c r="D7" s="129"/>
      <c r="E7" s="129"/>
      <c r="F7" s="141"/>
      <c r="G7" s="141"/>
      <c r="H7" s="141"/>
      <c r="I7" s="141"/>
      <c r="J7" s="141"/>
      <c r="M7" s="129"/>
      <c r="N7" s="129"/>
    </row>
    <row r="8" spans="1:15">
      <c r="A8" s="90"/>
      <c r="B8" s="91">
        <v>2.8</v>
      </c>
      <c r="C8" s="91">
        <v>0.3</v>
      </c>
      <c r="D8" s="129"/>
      <c r="E8" s="129"/>
      <c r="F8" s="141"/>
      <c r="G8" s="141"/>
      <c r="H8" s="141"/>
      <c r="I8" s="141"/>
      <c r="J8" s="141"/>
      <c r="M8" s="129"/>
      <c r="N8" s="129"/>
      <c r="O8" s="129"/>
    </row>
    <row r="9" spans="1:15">
      <c r="A9" s="90" t="s">
        <v>40</v>
      </c>
      <c r="B9" s="91">
        <v>2.7</v>
      </c>
      <c r="C9" s="91">
        <v>0.1</v>
      </c>
      <c r="D9" s="129"/>
      <c r="E9" s="129"/>
      <c r="F9" s="141"/>
      <c r="G9" s="141"/>
      <c r="H9" s="141"/>
      <c r="I9" s="141"/>
      <c r="J9" s="141"/>
      <c r="M9" s="129"/>
      <c r="N9" s="129"/>
      <c r="O9" s="129"/>
    </row>
    <row r="10" spans="1:15">
      <c r="A10" s="90"/>
      <c r="B10" s="91">
        <v>2.2999999999999998</v>
      </c>
      <c r="C10" s="91">
        <v>0.6</v>
      </c>
      <c r="D10" s="129"/>
      <c r="E10" s="129"/>
      <c r="F10" s="141"/>
      <c r="G10" s="141"/>
      <c r="H10" s="141"/>
      <c r="I10" s="141"/>
      <c r="J10" s="141"/>
      <c r="M10" s="129"/>
      <c r="N10" s="129"/>
      <c r="O10" s="129"/>
    </row>
    <row r="11" spans="1:15">
      <c r="A11" s="89" t="s">
        <v>42</v>
      </c>
      <c r="B11" s="92">
        <v>2.2000000000000002</v>
      </c>
      <c r="C11" s="91">
        <v>0.9</v>
      </c>
      <c r="D11" s="129"/>
      <c r="E11" s="129"/>
      <c r="F11" s="141"/>
      <c r="G11" s="141"/>
      <c r="H11" s="141"/>
      <c r="I11" s="141"/>
      <c r="J11" s="141"/>
      <c r="M11" s="129"/>
      <c r="N11" s="129"/>
      <c r="O11" s="129"/>
    </row>
    <row r="12" spans="1:15">
      <c r="A12" s="89"/>
      <c r="B12" s="92">
        <v>3.3</v>
      </c>
      <c r="C12" s="91">
        <v>1.1000000000000001</v>
      </c>
      <c r="D12" s="129"/>
      <c r="E12" s="129"/>
      <c r="F12" s="141"/>
      <c r="G12" s="141"/>
      <c r="H12" s="141"/>
      <c r="I12" s="141"/>
      <c r="J12" s="141"/>
      <c r="M12" s="129"/>
      <c r="N12" s="129"/>
      <c r="O12" s="129"/>
    </row>
    <row r="13" spans="1:15">
      <c r="A13" s="90" t="s">
        <v>44</v>
      </c>
      <c r="B13" s="91">
        <v>3.8</v>
      </c>
      <c r="C13" s="91">
        <v>2.1</v>
      </c>
      <c r="D13" s="129"/>
      <c r="E13" s="129"/>
      <c r="F13" s="141"/>
      <c r="G13" s="141"/>
      <c r="H13" s="141"/>
      <c r="I13" s="141"/>
      <c r="J13" s="141"/>
      <c r="M13" s="129"/>
      <c r="N13" s="129"/>
      <c r="O13" s="129"/>
    </row>
    <row r="14" spans="1:15">
      <c r="A14" s="90"/>
      <c r="B14" s="91">
        <v>2.8</v>
      </c>
      <c r="C14" s="91">
        <v>2.2999999999999998</v>
      </c>
      <c r="D14" s="129"/>
      <c r="E14" s="129"/>
      <c r="F14" s="141"/>
      <c r="G14" s="141"/>
      <c r="H14" s="141"/>
      <c r="I14" s="141"/>
      <c r="J14" s="141"/>
      <c r="M14" s="129"/>
      <c r="N14" s="129"/>
      <c r="O14" s="129"/>
    </row>
    <row r="15" spans="1:15">
      <c r="A15" s="90" t="s">
        <v>214</v>
      </c>
      <c r="B15" s="91">
        <v>3.5</v>
      </c>
      <c r="C15" s="91">
        <v>2.5</v>
      </c>
      <c r="D15" s="129"/>
      <c r="E15" s="129"/>
      <c r="F15" s="141"/>
      <c r="G15" s="141"/>
      <c r="H15" s="141"/>
      <c r="I15" s="141"/>
      <c r="J15" s="141"/>
      <c r="M15" s="129"/>
      <c r="N15" s="129"/>
      <c r="O15" s="129"/>
    </row>
    <row r="16" spans="1:15">
      <c r="A16" s="90"/>
      <c r="B16" s="91">
        <v>2.5</v>
      </c>
      <c r="C16" s="91">
        <v>2.7</v>
      </c>
      <c r="D16" s="129"/>
      <c r="E16" s="129"/>
      <c r="F16" s="141"/>
      <c r="G16" s="141"/>
      <c r="H16" s="141"/>
      <c r="I16" s="141"/>
      <c r="J16" s="141"/>
      <c r="M16" s="129"/>
      <c r="N16" s="129"/>
      <c r="O16" s="129"/>
    </row>
    <row r="17" spans="1:15">
      <c r="A17" s="90" t="s">
        <v>261</v>
      </c>
      <c r="B17" s="91">
        <v>3</v>
      </c>
      <c r="C17" s="91">
        <v>2.9</v>
      </c>
      <c r="D17" s="129"/>
      <c r="E17" s="129"/>
      <c r="F17" s="141"/>
      <c r="G17" s="141"/>
      <c r="H17" s="141"/>
      <c r="I17" s="141"/>
      <c r="J17" s="141"/>
      <c r="M17" s="129"/>
      <c r="N17" s="129"/>
      <c r="O17" s="129"/>
    </row>
    <row r="18" spans="1:15">
      <c r="A18" s="90"/>
      <c r="B18" s="91">
        <v>3.2</v>
      </c>
      <c r="C18" s="91">
        <v>3.1</v>
      </c>
      <c r="D18" s="129"/>
      <c r="E18" s="129"/>
      <c r="F18" s="141"/>
      <c r="G18" s="141"/>
      <c r="H18" s="141"/>
      <c r="I18" s="141"/>
      <c r="J18" s="141"/>
      <c r="M18" s="129"/>
      <c r="N18" s="129"/>
      <c r="O18" s="129"/>
    </row>
    <row r="19" spans="1:15">
      <c r="A19" s="90" t="s">
        <v>218</v>
      </c>
      <c r="B19" s="91">
        <v>3.1</v>
      </c>
      <c r="C19" s="91">
        <v>3.3</v>
      </c>
      <c r="D19" s="129"/>
      <c r="E19" s="129"/>
      <c r="F19" s="227" t="str">
        <f>IF(Content!$E$1=1,F20,F21)</f>
        <v>Джерело: ДССУ, розрахунки НБУ.</v>
      </c>
      <c r="M19" s="129"/>
      <c r="N19" s="129"/>
      <c r="O19" s="129"/>
    </row>
    <row r="20" spans="1:15">
      <c r="A20" s="89"/>
      <c r="B20" s="92">
        <v>3.2</v>
      </c>
      <c r="C20" s="91">
        <v>3.4</v>
      </c>
      <c r="D20" s="129"/>
      <c r="E20" s="129"/>
      <c r="F20" s="95" t="s">
        <v>46</v>
      </c>
      <c r="M20" s="129"/>
      <c r="N20" s="129"/>
      <c r="O20" s="129"/>
    </row>
    <row r="21" spans="1:15">
      <c r="A21" s="89" t="s">
        <v>266</v>
      </c>
      <c r="B21" s="92">
        <v>3.1</v>
      </c>
      <c r="C21" s="91">
        <v>3.6</v>
      </c>
      <c r="D21" s="129"/>
      <c r="E21" s="129"/>
      <c r="F21" s="95" t="s">
        <v>47</v>
      </c>
      <c r="M21" s="129"/>
      <c r="N21" s="129"/>
      <c r="O21" s="129"/>
    </row>
    <row r="22" spans="1:15">
      <c r="A22" s="90"/>
      <c r="B22" s="91">
        <v>3.2</v>
      </c>
      <c r="C22" s="91">
        <v>3.7</v>
      </c>
      <c r="D22" s="129"/>
      <c r="E22" s="129"/>
      <c r="M22" s="129"/>
      <c r="N22" s="129"/>
      <c r="O22" s="129"/>
    </row>
    <row r="23" spans="1:15">
      <c r="A23" s="90" t="s">
        <v>222</v>
      </c>
      <c r="B23" s="91">
        <v>3.3</v>
      </c>
      <c r="C23" s="91">
        <v>3.8</v>
      </c>
      <c r="D23" s="129"/>
      <c r="E23" s="129"/>
      <c r="M23" s="129"/>
      <c r="N23" s="129"/>
      <c r="O23" s="129"/>
    </row>
    <row r="24" spans="1:15">
      <c r="B24" s="91">
        <v>3.4</v>
      </c>
      <c r="C24" s="91">
        <v>3.9</v>
      </c>
      <c r="D24" s="129"/>
      <c r="E24" s="129"/>
      <c r="N24" s="129"/>
      <c r="O24" s="129"/>
    </row>
    <row r="25" spans="1:15">
      <c r="A25" s="87" t="s">
        <v>473</v>
      </c>
      <c r="B25" s="91">
        <v>3.6</v>
      </c>
      <c r="C25" s="91">
        <v>4</v>
      </c>
      <c r="D25" s="129"/>
      <c r="E25" s="129"/>
      <c r="N25" s="129"/>
      <c r="O25" s="129"/>
    </row>
    <row r="26" spans="1:15">
      <c r="B26" s="91">
        <v>3.7</v>
      </c>
      <c r="C26" s="91">
        <v>4</v>
      </c>
      <c r="D26" s="129"/>
      <c r="E26" s="129"/>
      <c r="N26" s="129"/>
      <c r="O26" s="129"/>
    </row>
    <row r="27" spans="1:15">
      <c r="A27" s="87" t="s">
        <v>475</v>
      </c>
      <c r="B27" s="91">
        <v>4</v>
      </c>
      <c r="C27" s="91">
        <v>4.0999999999999996</v>
      </c>
      <c r="D27" s="129"/>
      <c r="E27" s="129"/>
      <c r="N27" s="129"/>
      <c r="O27" s="129"/>
    </row>
    <row r="28" spans="1:15">
      <c r="N28" s="129"/>
      <c r="O28" s="129"/>
    </row>
  </sheetData>
  <hyperlinks>
    <hyperlink ref="A1" location="Content!A1" display="&lt;&lt;"/>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46"/>
  <sheetViews>
    <sheetView showGridLines="0" zoomScaleNormal="100" workbookViewId="0"/>
  </sheetViews>
  <sheetFormatPr defaultColWidth="8.85546875" defaultRowHeight="12.75"/>
  <cols>
    <col min="1" max="1" width="8.85546875" style="87"/>
    <col min="2" max="2" width="9.85546875" style="87" customWidth="1"/>
    <col min="3" max="4" width="8.85546875" style="87"/>
    <col min="5" max="5" width="11.85546875" style="87" customWidth="1"/>
    <col min="6" max="16384" width="8.85546875" style="87"/>
  </cols>
  <sheetData>
    <row r="1" spans="1:9">
      <c r="A1" s="19" t="s">
        <v>102</v>
      </c>
      <c r="B1" s="227" t="str">
        <f>IF(Content!$E$1=1,B2,B3)</f>
        <v>Розрив ВВП, % потенційного ВВП</v>
      </c>
      <c r="C1" s="126"/>
      <c r="D1" s="126"/>
      <c r="E1" s="227" t="str">
        <f>IF(Content!$E$1=1,E2,E3)</f>
        <v>Розрив ВВП, % від потенційного ВВП</v>
      </c>
    </row>
    <row r="2" spans="1:9" hidden="1">
      <c r="A2" s="89"/>
      <c r="B2" s="93" t="s">
        <v>686</v>
      </c>
      <c r="C2" s="93" t="s">
        <v>1020</v>
      </c>
      <c r="D2" s="126"/>
      <c r="E2" s="127" t="s">
        <v>300</v>
      </c>
    </row>
    <row r="3" spans="1:9" hidden="1">
      <c r="A3" s="89"/>
      <c r="B3" s="93" t="s">
        <v>695</v>
      </c>
      <c r="C3" s="93" t="s">
        <v>1021</v>
      </c>
      <c r="D3" s="126"/>
      <c r="E3" s="127" t="s">
        <v>301</v>
      </c>
    </row>
    <row r="4" spans="1:9">
      <c r="A4" s="90"/>
      <c r="B4" s="228">
        <v>-2.2000000000000002</v>
      </c>
      <c r="C4" s="129">
        <v>-2.11</v>
      </c>
      <c r="D4" s="129"/>
      <c r="E4" s="141"/>
      <c r="F4" s="141"/>
      <c r="G4" s="141"/>
      <c r="H4" s="141"/>
      <c r="I4" s="141"/>
    </row>
    <row r="5" spans="1:9">
      <c r="A5" s="90" t="s">
        <v>40</v>
      </c>
      <c r="B5" s="228">
        <v>-1.1000000000000001</v>
      </c>
      <c r="C5" s="129">
        <v>-1.1200000000000001</v>
      </c>
      <c r="D5" s="129"/>
      <c r="E5" s="141"/>
      <c r="F5" s="141"/>
      <c r="G5" s="141"/>
      <c r="H5" s="141"/>
      <c r="I5" s="141"/>
    </row>
    <row r="6" spans="1:9">
      <c r="A6" s="90"/>
      <c r="B6" s="228">
        <v>-0.7</v>
      </c>
      <c r="C6" s="129">
        <v>-0.77</v>
      </c>
      <c r="D6" s="129"/>
      <c r="E6" s="141"/>
      <c r="F6" s="141"/>
      <c r="G6" s="141"/>
      <c r="H6" s="141"/>
      <c r="I6" s="141"/>
    </row>
    <row r="7" spans="1:9">
      <c r="A7" s="90" t="s">
        <v>42</v>
      </c>
      <c r="B7" s="228">
        <v>-0.6</v>
      </c>
      <c r="C7" s="129">
        <v>-0.62</v>
      </c>
      <c r="D7" s="129"/>
      <c r="E7" s="141"/>
      <c r="F7" s="141"/>
      <c r="G7" s="141"/>
      <c r="H7" s="141"/>
      <c r="I7" s="141"/>
    </row>
    <row r="8" spans="1:9">
      <c r="A8" s="90"/>
      <c r="B8" s="228">
        <v>0</v>
      </c>
      <c r="C8" s="129">
        <v>-0.27</v>
      </c>
      <c r="D8" s="129"/>
      <c r="E8" s="141"/>
      <c r="F8" s="141"/>
      <c r="G8" s="141"/>
      <c r="H8" s="141"/>
      <c r="I8" s="141"/>
    </row>
    <row r="9" spans="1:9">
      <c r="A9" s="90" t="s">
        <v>44</v>
      </c>
      <c r="B9" s="228">
        <v>0.3</v>
      </c>
      <c r="C9" s="129">
        <v>0.08</v>
      </c>
      <c r="D9" s="129"/>
      <c r="E9" s="141"/>
      <c r="F9" s="141"/>
      <c r="G9" s="141"/>
      <c r="H9" s="141"/>
      <c r="I9" s="141"/>
    </row>
    <row r="10" spans="1:9">
      <c r="A10" s="90"/>
      <c r="B10" s="228">
        <v>0.1</v>
      </c>
      <c r="C10" s="129">
        <v>0.15</v>
      </c>
      <c r="D10" s="129"/>
      <c r="E10" s="141"/>
      <c r="F10" s="141"/>
      <c r="G10" s="141"/>
      <c r="H10" s="141"/>
      <c r="I10" s="141"/>
    </row>
    <row r="11" spans="1:9">
      <c r="A11" s="89" t="s">
        <v>214</v>
      </c>
      <c r="B11" s="229">
        <v>0.2</v>
      </c>
      <c r="C11" s="129">
        <v>0.56000000000000005</v>
      </c>
      <c r="D11" s="129"/>
      <c r="E11" s="141"/>
      <c r="F11" s="141"/>
      <c r="G11" s="141"/>
      <c r="H11" s="141"/>
      <c r="I11" s="141"/>
    </row>
    <row r="12" spans="1:9">
      <c r="A12" s="89"/>
      <c r="B12" s="229">
        <v>-0.3</v>
      </c>
      <c r="C12" s="129">
        <v>-0.57999999999999996</v>
      </c>
      <c r="D12" s="129"/>
      <c r="E12" s="141"/>
      <c r="F12" s="141"/>
      <c r="G12" s="141"/>
      <c r="H12" s="141"/>
      <c r="I12" s="141"/>
    </row>
    <row r="13" spans="1:9">
      <c r="A13" s="90" t="s">
        <v>261</v>
      </c>
      <c r="B13" s="228">
        <v>0.4</v>
      </c>
      <c r="C13" s="129">
        <v>-0.25</v>
      </c>
      <c r="D13" s="129"/>
      <c r="E13" s="141"/>
      <c r="F13" s="141"/>
      <c r="G13" s="141"/>
      <c r="H13" s="141"/>
      <c r="I13" s="141"/>
    </row>
    <row r="14" spans="1:9">
      <c r="A14" s="90"/>
      <c r="B14" s="228">
        <v>0.2</v>
      </c>
      <c r="C14" s="129">
        <v>-0.41</v>
      </c>
      <c r="D14" s="129"/>
      <c r="E14" s="141"/>
      <c r="F14" s="141"/>
      <c r="G14" s="141"/>
      <c r="H14" s="141"/>
      <c r="I14" s="141"/>
    </row>
    <row r="15" spans="1:9">
      <c r="A15" s="90" t="s">
        <v>218</v>
      </c>
      <c r="B15" s="228">
        <v>0</v>
      </c>
      <c r="C15" s="129">
        <v>-0.19</v>
      </c>
      <c r="D15" s="129"/>
      <c r="E15" s="141"/>
      <c r="F15" s="141"/>
      <c r="G15" s="141"/>
      <c r="H15" s="141"/>
      <c r="I15" s="141"/>
    </row>
    <row r="16" spans="1:9">
      <c r="A16" s="90"/>
      <c r="B16" s="228">
        <v>-0.4</v>
      </c>
      <c r="C16" s="129">
        <v>-0.77</v>
      </c>
      <c r="D16" s="129"/>
      <c r="E16" s="141"/>
      <c r="F16" s="141"/>
      <c r="G16" s="141"/>
      <c r="H16" s="141"/>
      <c r="I16" s="141"/>
    </row>
    <row r="17" spans="1:9">
      <c r="A17" s="90" t="s">
        <v>266</v>
      </c>
      <c r="B17" s="228">
        <v>-0.1</v>
      </c>
      <c r="C17" s="129">
        <v>-0.71</v>
      </c>
      <c r="D17" s="129"/>
      <c r="E17" s="141"/>
      <c r="F17" s="141"/>
      <c r="G17" s="141"/>
      <c r="H17" s="141"/>
      <c r="I17" s="141"/>
    </row>
    <row r="18" spans="1:9">
      <c r="A18" s="90"/>
      <c r="B18" s="228">
        <v>-0.3</v>
      </c>
      <c r="C18" s="129">
        <v>-0.98</v>
      </c>
      <c r="D18" s="129"/>
    </row>
    <row r="19" spans="1:9">
      <c r="A19" s="90" t="s">
        <v>222</v>
      </c>
      <c r="B19" s="228">
        <v>-0.5</v>
      </c>
      <c r="C19" s="129">
        <v>-1.24</v>
      </c>
      <c r="D19" s="129"/>
      <c r="E19" s="227" t="str">
        <f>IF(Content!$E$1=1,E20,E21)</f>
        <v>Джерело: розрахунки НБУ.</v>
      </c>
    </row>
    <row r="20" spans="1:9">
      <c r="A20" s="89"/>
      <c r="B20" s="229">
        <v>-0.8</v>
      </c>
      <c r="C20" s="129">
        <v>-1.21</v>
      </c>
      <c r="D20" s="129"/>
      <c r="E20" s="95" t="s">
        <v>63</v>
      </c>
    </row>
    <row r="21" spans="1:9">
      <c r="A21" s="89" t="s">
        <v>473</v>
      </c>
      <c r="B21" s="229">
        <v>-0.4</v>
      </c>
      <c r="C21" s="129">
        <v>-1.1200000000000001</v>
      </c>
      <c r="D21" s="129"/>
      <c r="E21" s="95" t="s">
        <v>302</v>
      </c>
    </row>
    <row r="22" spans="1:9">
      <c r="A22" s="90"/>
      <c r="B22" s="228">
        <v>-0.6</v>
      </c>
      <c r="C22" s="129">
        <v>-1.07</v>
      </c>
      <c r="D22" s="129"/>
    </row>
    <row r="23" spans="1:9">
      <c r="A23" s="90" t="s">
        <v>475</v>
      </c>
      <c r="B23" s="228">
        <v>-0.6</v>
      </c>
      <c r="C23" s="129">
        <v>-0.67</v>
      </c>
      <c r="D23" s="129"/>
    </row>
    <row r="26" spans="1:9">
      <c r="A26" s="141"/>
      <c r="B26" s="129"/>
    </row>
    <row r="27" spans="1:9">
      <c r="B27" s="129"/>
    </row>
    <row r="28" spans="1:9">
      <c r="B28" s="129"/>
    </row>
    <row r="29" spans="1:9">
      <c r="B29" s="129"/>
    </row>
    <row r="30" spans="1:9">
      <c r="B30" s="129"/>
    </row>
    <row r="31" spans="1:9">
      <c r="B31" s="129"/>
    </row>
    <row r="32" spans="1:9">
      <c r="B32" s="129"/>
    </row>
    <row r="33" spans="2:2">
      <c r="B33" s="129"/>
    </row>
    <row r="34" spans="2:2">
      <c r="B34" s="129"/>
    </row>
    <row r="35" spans="2:2">
      <c r="B35" s="129"/>
    </row>
    <row r="36" spans="2:2">
      <c r="B36" s="129"/>
    </row>
    <row r="37" spans="2:2">
      <c r="B37" s="129"/>
    </row>
    <row r="38" spans="2:2">
      <c r="B38" s="129"/>
    </row>
    <row r="39" spans="2:2">
      <c r="B39" s="129"/>
    </row>
    <row r="40" spans="2:2">
      <c r="B40" s="129"/>
    </row>
    <row r="41" spans="2:2">
      <c r="B41" s="129"/>
    </row>
    <row r="42" spans="2:2">
      <c r="B42" s="129"/>
    </row>
    <row r="43" spans="2:2">
      <c r="B43" s="129"/>
    </row>
    <row r="44" spans="2:2">
      <c r="B44" s="129"/>
    </row>
    <row r="45" spans="2:2">
      <c r="B45" s="129"/>
    </row>
    <row r="46" spans="2:2">
      <c r="B46" s="12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7">
    <tabColor theme="5"/>
  </sheetPr>
  <dimension ref="A1:P51"/>
  <sheetViews>
    <sheetView showGridLines="0" zoomScaleNormal="100" workbookViewId="0"/>
  </sheetViews>
  <sheetFormatPr defaultColWidth="8.85546875" defaultRowHeight="12.75"/>
  <cols>
    <col min="1" max="16384" width="8.85546875" style="87"/>
  </cols>
  <sheetData>
    <row r="1" spans="1:16">
      <c r="A1" s="19" t="s">
        <v>102</v>
      </c>
      <c r="B1" s="111" t="str">
        <f>IF(Content!$E$1=1,B2,B3)</f>
        <v>Реальна заробітна плата</v>
      </c>
      <c r="C1" s="111" t="str">
        <f>IF(Content!$E$1=1,C2,C3)</f>
        <v>Реальна заробітна плата (попередній прогноз)</v>
      </c>
      <c r="D1" s="111" t="str">
        <f>IF(Content!$E$1=1,D2,D3)</f>
        <v>Рівень безробіття за методологією МОП, с/с (п.ш.)</v>
      </c>
      <c r="E1" s="111" t="str">
        <f>IF(Content!$E$1=1,E2,E3)</f>
        <v>Рівень безробіття, с/с (попередній прогноз, п.ш.)</v>
      </c>
      <c r="F1" s="126"/>
      <c r="G1" s="111" t="str">
        <f>IF(Content!$E$1=1,G2,G3)</f>
        <v>Реальна заробітна плата, % р/р, та рівень безробіття за методологією МОП, %</v>
      </c>
    </row>
    <row r="2" spans="1:16" hidden="1">
      <c r="A2" s="89"/>
      <c r="B2" s="127" t="s">
        <v>488</v>
      </c>
      <c r="C2" s="93" t="s">
        <v>650</v>
      </c>
      <c r="D2" s="93" t="s">
        <v>664</v>
      </c>
      <c r="E2" s="93" t="s">
        <v>663</v>
      </c>
      <c r="F2" s="93"/>
      <c r="G2" s="127" t="s">
        <v>652</v>
      </c>
    </row>
    <row r="3" spans="1:16" hidden="1">
      <c r="A3" s="89"/>
      <c r="B3" s="127" t="s">
        <v>489</v>
      </c>
      <c r="C3" s="93" t="s">
        <v>651</v>
      </c>
      <c r="D3" s="126" t="s">
        <v>661</v>
      </c>
      <c r="E3" s="126" t="s">
        <v>662</v>
      </c>
      <c r="F3" s="126"/>
      <c r="G3" s="127" t="s">
        <v>688</v>
      </c>
    </row>
    <row r="4" spans="1:16">
      <c r="A4" s="90"/>
      <c r="B4" s="91">
        <v>19.399999999999999</v>
      </c>
      <c r="C4" s="91"/>
      <c r="D4" s="129">
        <v>9.5</v>
      </c>
      <c r="E4" s="129"/>
      <c r="F4" s="129"/>
      <c r="P4" s="129"/>
    </row>
    <row r="5" spans="1:16">
      <c r="A5" s="90" t="s">
        <v>40</v>
      </c>
      <c r="B5" s="91">
        <v>20</v>
      </c>
      <c r="C5" s="91"/>
      <c r="D5" s="129">
        <v>9.5</v>
      </c>
      <c r="E5" s="129"/>
      <c r="F5" s="129"/>
      <c r="P5" s="129"/>
    </row>
    <row r="6" spans="1:16">
      <c r="A6" s="90"/>
      <c r="B6" s="91">
        <v>17.2</v>
      </c>
      <c r="C6" s="91"/>
      <c r="D6" s="129">
        <v>9.6</v>
      </c>
      <c r="E6" s="129"/>
      <c r="F6" s="129"/>
      <c r="P6" s="129"/>
    </row>
    <row r="7" spans="1:16">
      <c r="A7" s="89" t="s">
        <v>42</v>
      </c>
      <c r="B7" s="91">
        <v>20</v>
      </c>
      <c r="C7" s="91"/>
      <c r="D7" s="129">
        <v>9.4</v>
      </c>
      <c r="E7" s="129"/>
      <c r="F7" s="129"/>
      <c r="P7" s="129"/>
    </row>
    <row r="8" spans="1:16">
      <c r="A8" s="89"/>
      <c r="B8" s="91">
        <v>10.7</v>
      </c>
      <c r="C8" s="91"/>
      <c r="D8" s="129">
        <v>9.1</v>
      </c>
      <c r="E8" s="129"/>
      <c r="F8" s="129"/>
      <c r="P8" s="129"/>
    </row>
    <row r="9" spans="1:16">
      <c r="A9" s="90" t="s">
        <v>44</v>
      </c>
      <c r="B9" s="91">
        <v>13.3</v>
      </c>
      <c r="C9" s="91"/>
      <c r="D9" s="129">
        <v>8.6999999999999993</v>
      </c>
      <c r="E9" s="301">
        <v>8.8000000000000007</v>
      </c>
      <c r="F9" s="129"/>
      <c r="P9" s="129"/>
    </row>
    <row r="10" spans="1:16">
      <c r="A10" s="90"/>
      <c r="B10" s="91">
        <v>14.6</v>
      </c>
      <c r="C10" s="91"/>
      <c r="D10" s="129">
        <v>8.6</v>
      </c>
      <c r="E10" s="129"/>
      <c r="F10" s="129"/>
      <c r="P10" s="129"/>
    </row>
    <row r="11" spans="1:16">
      <c r="A11" s="90" t="s">
        <v>214</v>
      </c>
      <c r="B11" s="92">
        <v>11.6</v>
      </c>
      <c r="C11" s="92">
        <v>11.6</v>
      </c>
      <c r="D11" s="129">
        <v>8.9</v>
      </c>
      <c r="E11" s="129">
        <v>8.8000000000000007</v>
      </c>
      <c r="F11" s="129"/>
      <c r="P11" s="129"/>
    </row>
    <row r="12" spans="1:16">
      <c r="A12" s="90"/>
      <c r="B12" s="92">
        <v>10.9</v>
      </c>
      <c r="C12" s="92">
        <v>9.6999999999999993</v>
      </c>
      <c r="D12" s="129">
        <v>8.6</v>
      </c>
      <c r="E12" s="129">
        <v>8.8000000000000007</v>
      </c>
      <c r="F12" s="129"/>
      <c r="P12" s="129"/>
    </row>
    <row r="13" spans="1:16">
      <c r="A13" s="90" t="s">
        <v>261</v>
      </c>
      <c r="B13" s="91">
        <v>8.9</v>
      </c>
      <c r="C13" s="91">
        <v>6</v>
      </c>
      <c r="D13" s="129">
        <v>8.5</v>
      </c>
      <c r="E13" s="129">
        <v>8.6999999999999993</v>
      </c>
      <c r="F13" s="129"/>
      <c r="P13" s="129"/>
    </row>
    <row r="14" spans="1:16">
      <c r="A14" s="90"/>
      <c r="B14" s="91">
        <v>7.6</v>
      </c>
      <c r="C14" s="91">
        <v>4.2</v>
      </c>
      <c r="D14" s="129">
        <v>8.4</v>
      </c>
      <c r="E14" s="129">
        <v>8.6999999999999993</v>
      </c>
      <c r="F14" s="129"/>
      <c r="P14" s="129"/>
    </row>
    <row r="15" spans="1:16">
      <c r="A15" s="90" t="s">
        <v>218</v>
      </c>
      <c r="B15" s="91">
        <v>7.3</v>
      </c>
      <c r="C15" s="91">
        <v>3.8</v>
      </c>
      <c r="D15" s="129">
        <v>8.3000000000000007</v>
      </c>
      <c r="E15" s="129">
        <v>8.6999999999999993</v>
      </c>
      <c r="F15" s="129"/>
      <c r="P15" s="129"/>
    </row>
    <row r="16" spans="1:16">
      <c r="A16" s="89"/>
      <c r="B16" s="91">
        <v>7.7</v>
      </c>
      <c r="C16" s="91">
        <v>5</v>
      </c>
      <c r="D16" s="129">
        <v>8.4</v>
      </c>
      <c r="E16" s="129">
        <v>8.6999999999999993</v>
      </c>
      <c r="F16" s="129"/>
      <c r="P16" s="129"/>
    </row>
    <row r="17" spans="1:16">
      <c r="A17" s="89" t="s">
        <v>266</v>
      </c>
      <c r="B17" s="91">
        <v>6.7</v>
      </c>
      <c r="C17" s="91">
        <v>5.3</v>
      </c>
      <c r="D17" s="129">
        <v>8.4</v>
      </c>
      <c r="E17" s="129">
        <v>8.6999999999999993</v>
      </c>
      <c r="F17" s="129"/>
      <c r="P17" s="129"/>
    </row>
    <row r="18" spans="1:16">
      <c r="A18" s="90"/>
      <c r="B18" s="91">
        <v>5</v>
      </c>
      <c r="C18" s="91">
        <v>4.3</v>
      </c>
      <c r="D18" s="129">
        <v>8.4</v>
      </c>
      <c r="E18" s="129">
        <v>8.6999999999999993</v>
      </c>
      <c r="F18" s="129"/>
      <c r="P18" s="129"/>
    </row>
    <row r="19" spans="1:16">
      <c r="A19" s="90" t="s">
        <v>222</v>
      </c>
      <c r="B19" s="91">
        <v>4.4000000000000004</v>
      </c>
      <c r="C19" s="91">
        <v>4.0999999999999996</v>
      </c>
      <c r="D19" s="129">
        <v>8.5</v>
      </c>
      <c r="E19" s="129">
        <v>8.6999999999999993</v>
      </c>
      <c r="F19" s="129"/>
      <c r="G19" s="111" t="str">
        <f>IF(Content!$E$1=1,G20,G21)</f>
        <v>Джерело: ДССУ, розрахунки НБУ.</v>
      </c>
      <c r="P19" s="129"/>
    </row>
    <row r="20" spans="1:16">
      <c r="A20" s="89"/>
      <c r="B20" s="92">
        <v>3.6</v>
      </c>
      <c r="C20" s="92">
        <v>3.6</v>
      </c>
      <c r="D20" s="129">
        <v>8.5</v>
      </c>
      <c r="E20" s="129">
        <v>8.6999999999999993</v>
      </c>
      <c r="F20" s="129"/>
      <c r="G20" s="95" t="s">
        <v>46</v>
      </c>
      <c r="P20" s="129"/>
    </row>
    <row r="21" spans="1:16">
      <c r="A21" s="89" t="s">
        <v>473</v>
      </c>
      <c r="B21" s="92">
        <v>3.3</v>
      </c>
      <c r="C21" s="92">
        <v>3.6</v>
      </c>
      <c r="D21" s="129">
        <v>8.5</v>
      </c>
      <c r="E21" s="129">
        <v>8.6999999999999993</v>
      </c>
      <c r="F21" s="129"/>
      <c r="G21" s="95" t="s">
        <v>47</v>
      </c>
      <c r="P21" s="129"/>
    </row>
    <row r="22" spans="1:16">
      <c r="A22" s="90"/>
      <c r="B22" s="91">
        <v>3.2</v>
      </c>
      <c r="C22" s="91">
        <v>3.6</v>
      </c>
      <c r="D22" s="129">
        <v>8.5</v>
      </c>
      <c r="E22" s="129">
        <v>8.6</v>
      </c>
      <c r="F22" s="129"/>
      <c r="P22" s="129"/>
    </row>
    <row r="23" spans="1:16">
      <c r="A23" s="90" t="s">
        <v>475</v>
      </c>
      <c r="B23" s="91">
        <v>3.4</v>
      </c>
      <c r="C23" s="91">
        <v>3.4</v>
      </c>
      <c r="D23" s="129">
        <v>8.5</v>
      </c>
      <c r="E23" s="129">
        <v>8.6</v>
      </c>
      <c r="F23" s="129"/>
      <c r="P23" s="129"/>
    </row>
    <row r="25" spans="1:16">
      <c r="B25" s="129"/>
      <c r="C25" s="129"/>
      <c r="D25" s="129"/>
      <c r="E25" s="129"/>
    </row>
    <row r="26" spans="1:16">
      <c r="B26" s="129"/>
      <c r="C26" s="129"/>
      <c r="D26" s="129"/>
      <c r="E26" s="129"/>
    </row>
    <row r="27" spans="1:16">
      <c r="B27" s="129"/>
      <c r="C27" s="129"/>
      <c r="D27" s="129"/>
      <c r="E27" s="129"/>
    </row>
    <row r="28" spans="1:16">
      <c r="B28" s="129"/>
      <c r="C28" s="129"/>
      <c r="D28" s="129"/>
      <c r="E28" s="129"/>
    </row>
    <row r="29" spans="1:16">
      <c r="B29" s="129"/>
      <c r="C29" s="129"/>
      <c r="D29" s="129"/>
      <c r="E29" s="129"/>
    </row>
    <row r="30" spans="1:16">
      <c r="B30" s="129"/>
      <c r="C30" s="129"/>
      <c r="D30" s="129"/>
      <c r="E30" s="129"/>
    </row>
    <row r="31" spans="1:16">
      <c r="B31" s="129"/>
      <c r="C31" s="129"/>
      <c r="D31" s="129"/>
      <c r="E31" s="129"/>
    </row>
    <row r="32" spans="1:16">
      <c r="B32" s="129"/>
      <c r="C32" s="129"/>
      <c r="D32" s="129"/>
      <c r="E32" s="129"/>
    </row>
    <row r="33" spans="2:5">
      <c r="B33" s="129"/>
      <c r="C33" s="129"/>
      <c r="D33" s="129"/>
      <c r="E33" s="129"/>
    </row>
    <row r="34" spans="2:5">
      <c r="B34" s="129"/>
      <c r="C34" s="129"/>
      <c r="D34" s="129"/>
      <c r="E34" s="129"/>
    </row>
    <row r="35" spans="2:5">
      <c r="B35" s="129"/>
      <c r="C35" s="129"/>
      <c r="D35" s="129"/>
      <c r="E35" s="129"/>
    </row>
    <row r="36" spans="2:5">
      <c r="B36" s="129"/>
      <c r="C36" s="129"/>
      <c r="D36" s="129"/>
      <c r="E36" s="129"/>
    </row>
    <row r="37" spans="2:5">
      <c r="B37" s="129"/>
      <c r="C37" s="129"/>
      <c r="D37" s="129"/>
      <c r="E37" s="129"/>
    </row>
    <row r="38" spans="2:5">
      <c r="B38" s="129"/>
      <c r="C38" s="129"/>
      <c r="D38" s="129"/>
      <c r="E38" s="129"/>
    </row>
    <row r="39" spans="2:5">
      <c r="B39" s="129"/>
      <c r="C39" s="129"/>
      <c r="D39" s="129"/>
      <c r="E39" s="129"/>
    </row>
    <row r="40" spans="2:5">
      <c r="B40" s="129"/>
      <c r="C40" s="129"/>
      <c r="D40" s="129"/>
      <c r="E40" s="129"/>
    </row>
    <row r="41" spans="2:5">
      <c r="B41" s="129"/>
      <c r="C41" s="129"/>
      <c r="D41" s="129"/>
      <c r="E41" s="129"/>
    </row>
    <row r="42" spans="2:5">
      <c r="B42" s="129"/>
      <c r="C42" s="129"/>
      <c r="D42" s="129"/>
      <c r="E42" s="129"/>
    </row>
    <row r="43" spans="2:5">
      <c r="B43" s="129"/>
      <c r="C43" s="129"/>
      <c r="D43" s="129"/>
      <c r="E43" s="129"/>
    </row>
    <row r="44" spans="2:5">
      <c r="B44" s="129"/>
      <c r="C44" s="129"/>
      <c r="D44" s="129"/>
      <c r="E44" s="129"/>
    </row>
    <row r="45" spans="2:5">
      <c r="B45" s="129"/>
      <c r="C45" s="129"/>
      <c r="D45" s="129"/>
      <c r="E45" s="129"/>
    </row>
    <row r="46" spans="2:5">
      <c r="B46" s="129"/>
      <c r="D46" s="129"/>
    </row>
    <row r="47" spans="2:5">
      <c r="B47" s="129"/>
      <c r="D47" s="129"/>
    </row>
    <row r="48" spans="2:5">
      <c r="B48" s="129"/>
      <c r="D48" s="129"/>
    </row>
    <row r="49" spans="2:2">
      <c r="B49" s="129"/>
    </row>
    <row r="50" spans="2:2">
      <c r="B50" s="129"/>
    </row>
    <row r="51" spans="2:2">
      <c r="B51" s="12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5">
    <tabColor theme="5"/>
  </sheetPr>
  <dimension ref="A1:N23"/>
  <sheetViews>
    <sheetView showGridLines="0" zoomScaleNormal="100" workbookViewId="0"/>
  </sheetViews>
  <sheetFormatPr defaultColWidth="8.85546875" defaultRowHeight="12.75"/>
  <cols>
    <col min="1" max="16384" width="8.85546875" style="142"/>
  </cols>
  <sheetData>
    <row r="1" spans="1:14">
      <c r="A1" s="19" t="s">
        <v>102</v>
      </c>
      <c r="B1" s="139" t="str">
        <f>IF(Content!$E$1=1,B2,B3)</f>
        <v>Фактичне сальдо</v>
      </c>
      <c r="C1" s="139" t="str">
        <f>IF(Content!$E$1=1,C2,C3)</f>
        <v>Первинне сальдо</v>
      </c>
      <c r="D1" s="139" t="str">
        <f>IF(Content!$E$1=1,D2,D3)</f>
        <v>Циклічне сальдо</v>
      </c>
      <c r="E1" s="139" t="str">
        <f>IF(Content!$E$1=1,E2,E3)</f>
        <v>Структурне сальдо без розрахунків з НБУ</v>
      </c>
      <c r="F1" s="139"/>
      <c r="G1" s="139" t="str">
        <f>IF(Content!$E$1=1,H2,H3)</f>
        <v>Зведений бюджет, % ВВП</v>
      </c>
    </row>
    <row r="2" spans="1:14" hidden="1">
      <c r="A2" s="89"/>
      <c r="B2" s="93" t="s">
        <v>417</v>
      </c>
      <c r="C2" s="143" t="s">
        <v>418</v>
      </c>
      <c r="D2" s="143" t="s">
        <v>414</v>
      </c>
      <c r="E2" s="142" t="s">
        <v>413</v>
      </c>
      <c r="H2" s="144" t="s">
        <v>412</v>
      </c>
    </row>
    <row r="3" spans="1:14" hidden="1">
      <c r="A3" s="89"/>
      <c r="B3" s="93" t="s">
        <v>419</v>
      </c>
      <c r="C3" s="143" t="s">
        <v>420</v>
      </c>
      <c r="D3" s="143" t="s">
        <v>415</v>
      </c>
      <c r="E3" s="142" t="s">
        <v>416</v>
      </c>
      <c r="H3" s="144" t="s">
        <v>682</v>
      </c>
    </row>
    <row r="4" spans="1:14">
      <c r="A4" s="137">
        <v>2015</v>
      </c>
      <c r="B4" s="91">
        <v>-1.6</v>
      </c>
      <c r="C4" s="91">
        <v>2.9</v>
      </c>
      <c r="D4" s="145">
        <v>-1.4</v>
      </c>
      <c r="E4" s="145">
        <v>-1.1000000000000001</v>
      </c>
      <c r="F4" s="145"/>
      <c r="N4" s="145"/>
    </row>
    <row r="5" spans="1:14">
      <c r="A5" s="137">
        <v>2016</v>
      </c>
      <c r="B5" s="91">
        <v>-2.2999999999999998</v>
      </c>
      <c r="C5" s="91">
        <v>1.8</v>
      </c>
      <c r="D5" s="145">
        <v>-0.9</v>
      </c>
      <c r="E5" s="145">
        <v>-1</v>
      </c>
      <c r="F5" s="145"/>
      <c r="N5" s="145"/>
    </row>
    <row r="6" spans="1:14">
      <c r="A6" s="137">
        <v>2017</v>
      </c>
      <c r="B6" s="91">
        <v>-1.4</v>
      </c>
      <c r="C6" s="91">
        <v>2.2999999999999998</v>
      </c>
      <c r="D6" s="145">
        <v>0.1</v>
      </c>
      <c r="E6" s="145">
        <v>-1.4</v>
      </c>
      <c r="F6" s="145"/>
      <c r="N6" s="145"/>
    </row>
    <row r="7" spans="1:14">
      <c r="A7" s="137">
        <v>2018</v>
      </c>
      <c r="B7" s="91">
        <v>-1.9</v>
      </c>
      <c r="C7" s="91">
        <v>1.4</v>
      </c>
      <c r="D7" s="145">
        <v>0.2</v>
      </c>
      <c r="E7" s="145">
        <v>-2.2000000000000002</v>
      </c>
      <c r="F7" s="145"/>
      <c r="N7" s="145"/>
    </row>
    <row r="8" spans="1:14">
      <c r="A8" s="137">
        <v>2019</v>
      </c>
      <c r="B8" s="91">
        <v>-1.5</v>
      </c>
      <c r="C8" s="91">
        <v>1.7</v>
      </c>
      <c r="D8" s="145">
        <v>0.2</v>
      </c>
      <c r="E8" s="145">
        <v>-2.4</v>
      </c>
      <c r="F8" s="145"/>
      <c r="N8" s="145"/>
    </row>
    <row r="9" spans="1:14">
      <c r="A9" s="137">
        <v>2020</v>
      </c>
      <c r="B9" s="91">
        <v>-1.5</v>
      </c>
      <c r="C9" s="91">
        <v>1.4</v>
      </c>
      <c r="D9" s="145">
        <v>-0.2</v>
      </c>
      <c r="E9" s="145">
        <v>-1.5</v>
      </c>
      <c r="F9" s="145"/>
      <c r="N9" s="145"/>
    </row>
    <row r="10" spans="1:14">
      <c r="A10" s="137">
        <v>2021</v>
      </c>
      <c r="B10" s="91">
        <v>-1.5</v>
      </c>
      <c r="C10" s="91">
        <v>1.2</v>
      </c>
      <c r="D10" s="145">
        <v>-0.4</v>
      </c>
      <c r="E10" s="145">
        <v>-1.2</v>
      </c>
      <c r="F10" s="145"/>
    </row>
    <row r="11" spans="1:14">
      <c r="A11" s="89"/>
      <c r="B11" s="92"/>
      <c r="C11" s="92"/>
    </row>
    <row r="12" spans="1:14">
      <c r="A12" s="89"/>
      <c r="B12" s="92"/>
      <c r="C12" s="92"/>
      <c r="D12" s="92"/>
      <c r="E12" s="92"/>
    </row>
    <row r="13" spans="1:14">
      <c r="A13" s="90"/>
      <c r="B13" s="92"/>
      <c r="C13" s="92"/>
      <c r="D13" s="92"/>
      <c r="E13" s="92"/>
    </row>
    <row r="14" spans="1:14">
      <c r="A14" s="90"/>
      <c r="B14" s="92"/>
      <c r="C14" s="92"/>
      <c r="D14" s="92"/>
      <c r="E14" s="92"/>
    </row>
    <row r="15" spans="1:14">
      <c r="A15" s="90"/>
      <c r="B15" s="92"/>
      <c r="C15" s="92"/>
      <c r="D15" s="92"/>
      <c r="E15" s="92"/>
    </row>
    <row r="16" spans="1:14">
      <c r="A16" s="90"/>
      <c r="B16" s="92"/>
      <c r="C16" s="92"/>
      <c r="D16" s="92"/>
      <c r="E16" s="92"/>
    </row>
    <row r="17" spans="1:7">
      <c r="A17" s="90"/>
      <c r="B17" s="92"/>
      <c r="C17" s="92"/>
      <c r="D17" s="92"/>
      <c r="E17" s="92"/>
    </row>
    <row r="18" spans="1:7">
      <c r="A18" s="90"/>
      <c r="B18" s="92"/>
      <c r="C18" s="92"/>
      <c r="D18" s="92"/>
      <c r="E18" s="92"/>
    </row>
    <row r="19" spans="1:7">
      <c r="A19" s="90"/>
      <c r="B19" s="92"/>
      <c r="C19" s="92"/>
      <c r="D19" s="92"/>
      <c r="E19" s="92"/>
      <c r="G19" s="139" t="str">
        <f>IF(Content!$E$1=1,G20,G21)</f>
        <v>Джерело: ДКСУ, розрахунки НБУ.</v>
      </c>
    </row>
    <row r="20" spans="1:7">
      <c r="A20" s="89"/>
      <c r="B20" s="92"/>
      <c r="C20" s="91"/>
      <c r="D20" s="91"/>
      <c r="E20" s="91"/>
      <c r="G20" s="94" t="s">
        <v>336</v>
      </c>
    </row>
    <row r="21" spans="1:7">
      <c r="A21" s="89"/>
      <c r="B21" s="92"/>
      <c r="C21" s="92"/>
      <c r="G21" s="94" t="s">
        <v>337</v>
      </c>
    </row>
    <row r="22" spans="1:7">
      <c r="A22" s="90"/>
      <c r="B22" s="91"/>
      <c r="C22" s="91"/>
    </row>
    <row r="23" spans="1:7">
      <c r="A23" s="90"/>
      <c r="B23" s="91"/>
      <c r="C23" s="91"/>
    </row>
  </sheetData>
  <hyperlinks>
    <hyperlink ref="A1" location="Content!A1" display="&lt;&lt;"/>
  </hyperlinks>
  <pageMargins left="0.7" right="0.7" top="0.75" bottom="0.75" header="0.3" footer="0.3"/>
  <pageSetup paperSize="9"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3e703cd24bb68a049ac15004bf17d3b7">
  <xsd:schema xmlns:xsd="http://www.w3.org/2001/XMLSchema" xmlns:xs="http://www.w3.org/2001/XMLSchema" xmlns:p="http://schemas.microsoft.com/office/2006/metadata/properties" targetNamespace="http://schemas.microsoft.com/office/2006/metadata/properties" ma:root="true" ma:fieldsID="affdeeba82958b12d33e6bb391080f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998723-1AAA-4E68-BCFA-392973E103CC}">
  <ds:schemaRefs>
    <ds:schemaRef ds:uri="http://schemas.microsoft.com/sharepoint/v3/contenttype/forms"/>
  </ds:schemaRefs>
</ds:datastoreItem>
</file>

<file path=customXml/itemProps2.xml><?xml version="1.0" encoding="utf-8"?>
<ds:datastoreItem xmlns:ds="http://schemas.openxmlformats.org/officeDocument/2006/customXml" ds:itemID="{1B77974A-60AE-41BF-8D92-C854AC02D1D0}">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EEEB0A2C-67CF-431E-AF77-3B3A97228C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112</vt:i4>
      </vt:variant>
    </vt:vector>
  </HeadingPairs>
  <TitlesOfParts>
    <vt:vector size="112" baseType="lpstr">
      <vt:lpstr>Content</vt:lpstr>
      <vt:lpstr>0</vt:lpstr>
      <vt:lpstr>1.1</vt:lpstr>
      <vt:lpstr>1.2</vt:lpstr>
      <vt:lpstr>1.3</vt:lpstr>
      <vt:lpstr>1.4</vt:lpstr>
      <vt:lpstr>1.5</vt:lpstr>
      <vt:lpstr>1.6</vt:lpstr>
      <vt:lpstr>1.7</vt:lpstr>
      <vt:lpstr>1.8</vt:lpstr>
      <vt:lpstr>1.9</vt:lpstr>
      <vt:lpstr>1.10</vt:lpstr>
      <vt:lpstr>1.11</vt:lpstr>
      <vt:lpstr>1.12</vt:lpstr>
      <vt:lpstr>1.13</vt:lpstr>
      <vt:lpstr>1.14</vt:lpstr>
      <vt:lpstr>B.1.1</vt:lpstr>
      <vt:lpstr>B.1.2</vt:lpstr>
      <vt:lpstr>B.1.3</vt:lpstr>
      <vt:lpstr>B.1.4</vt:lpstr>
      <vt:lpstr>B.1.5</vt:lpstr>
      <vt:lpstr>2.1.1</vt:lpstr>
      <vt:lpstr>2.1.2</vt:lpstr>
      <vt:lpstr>2.1.3</vt:lpstr>
      <vt:lpstr>2.1.4</vt:lpstr>
      <vt:lpstr>2.1.5</vt:lpstr>
      <vt:lpstr>2.1.6</vt:lpstr>
      <vt:lpstr>2.1.7</vt:lpstr>
      <vt:lpstr>2.1.8</vt:lpstr>
      <vt:lpstr>2.1.9</vt:lpstr>
      <vt:lpstr>В.2.1</vt:lpstr>
      <vt:lpstr>В.2.2</vt:lpstr>
      <vt:lpstr>В.2.3</vt:lpstr>
      <vt:lpstr>В.2.4</vt:lpstr>
      <vt:lpstr>В.2.5</vt:lpstr>
      <vt:lpstr>2.2.1</vt:lpstr>
      <vt:lpstr>2.2.2</vt:lpstr>
      <vt:lpstr>2.2.3</vt:lpstr>
      <vt:lpstr>2.2.4</vt:lpstr>
      <vt:lpstr>2.2.5</vt:lpstr>
      <vt:lpstr>2.2.6</vt:lpstr>
      <vt:lpstr>2.2.7</vt:lpstr>
      <vt:lpstr>2.2.8</vt:lpstr>
      <vt:lpstr>2.3.1</vt:lpstr>
      <vt:lpstr>2.3.2</vt:lpstr>
      <vt:lpstr>2.3.3</vt:lpstr>
      <vt:lpstr>2.3.4</vt:lpstr>
      <vt:lpstr>2.3.5</vt:lpstr>
      <vt:lpstr>2.3.6</vt:lpstr>
      <vt:lpstr>В.3.1</vt:lpstr>
      <vt:lpstr>В.3.2</vt:lpstr>
      <vt:lpstr>В.3.3</vt:lpstr>
      <vt:lpstr>В.3.4</vt:lpstr>
      <vt:lpstr>2.4.1 </vt:lpstr>
      <vt:lpstr>2.4.2 </vt:lpstr>
      <vt:lpstr>2.4.3 </vt:lpstr>
      <vt:lpstr>2.4.4</vt:lpstr>
      <vt:lpstr>2.4.5</vt:lpstr>
      <vt:lpstr>2.4.6</vt:lpstr>
      <vt:lpstr>2.4.7</vt:lpstr>
      <vt:lpstr>2.5.1</vt:lpstr>
      <vt:lpstr>2.5.2</vt:lpstr>
      <vt:lpstr>2.5.3</vt:lpstr>
      <vt:lpstr>2.5.4</vt:lpstr>
      <vt:lpstr>2.5.5</vt:lpstr>
      <vt:lpstr>2.5.6</vt:lpstr>
      <vt:lpstr>2.5.7</vt:lpstr>
      <vt:lpstr>2.5.8</vt:lpstr>
      <vt:lpstr>2.5.9</vt:lpstr>
      <vt:lpstr>2.5.10</vt:lpstr>
      <vt:lpstr>2.5.11</vt:lpstr>
      <vt:lpstr>B.4.1</vt:lpstr>
      <vt:lpstr>B.4.T.1</vt:lpstr>
      <vt:lpstr>B.4.2</vt:lpstr>
      <vt:lpstr>B.4.3</vt:lpstr>
      <vt:lpstr>2.6.1</vt:lpstr>
      <vt:lpstr>2.6.2</vt:lpstr>
      <vt:lpstr>2.6.3</vt:lpstr>
      <vt:lpstr>2.6.4</vt:lpstr>
      <vt:lpstr>2.6.5</vt:lpstr>
      <vt:lpstr>2.6.6</vt:lpstr>
      <vt:lpstr>2.6.7</vt:lpstr>
      <vt:lpstr>2.6.8</vt:lpstr>
      <vt:lpstr>2.6.9</vt:lpstr>
      <vt:lpstr>2.6.10</vt:lpstr>
      <vt:lpstr>2.6.11</vt:lpstr>
      <vt:lpstr>3.1.1</vt:lpstr>
      <vt:lpstr>3.1.2</vt:lpstr>
      <vt:lpstr>3.1.3</vt:lpstr>
      <vt:lpstr>3.1.4</vt:lpstr>
      <vt:lpstr>3.1.5</vt:lpstr>
      <vt:lpstr>3.1.6</vt:lpstr>
      <vt:lpstr>3.2.1</vt:lpstr>
      <vt:lpstr>3.2.2</vt:lpstr>
      <vt:lpstr>3.2.3</vt:lpstr>
      <vt:lpstr>3.2.4</vt:lpstr>
      <vt:lpstr>3.2.5</vt:lpstr>
      <vt:lpstr>3.2.6</vt:lpstr>
      <vt:lpstr>3.2.7</vt:lpstr>
      <vt:lpstr>3.2.8</vt:lpstr>
      <vt:lpstr>3.3.1</vt:lpstr>
      <vt:lpstr>3.3.2</vt:lpstr>
      <vt:lpstr>3.3.3</vt:lpstr>
      <vt:lpstr>3.3.4</vt:lpstr>
      <vt:lpstr>3.3.5</vt:lpstr>
      <vt:lpstr>3.4.1</vt:lpstr>
      <vt:lpstr>3.4.2</vt:lpstr>
      <vt:lpstr>3.4.3</vt:lpstr>
      <vt:lpstr>В.5.1</vt:lpstr>
      <vt:lpstr>3.5.1</vt:lpstr>
      <vt:lpstr>3.5.2</vt:lpstr>
      <vt:lpstr>Macro Forecast</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DMPEA</dc:creator>
  <cp:lastModifiedBy>Хведчук Костянтин Володимирович</cp:lastModifiedBy>
  <cp:lastPrinted>2019-01-31T08:11:38Z</cp:lastPrinted>
  <dcterms:created xsi:type="dcterms:W3CDTF">2018-10-12T07:26:27Z</dcterms:created>
  <dcterms:modified xsi:type="dcterms:W3CDTF">2020-10-30T09:21:03Z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